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def Liste" sheetId="1" r:id="rId4"/>
    <sheet state="visible" name="Takvim" sheetId="2" r:id="rId5"/>
    <sheet state="visible" name="import" sheetId="3" r:id="rId6"/>
    <sheet state="visible" name="Durum Parametreler" sheetId="4" r:id="rId7"/>
    <sheet state="visible" name="özet" sheetId="5" r:id="rId8"/>
    <sheet state="visible" name="Sayfa16" sheetId="6" r:id="rId9"/>
  </sheets>
  <definedNames>
    <definedName hidden="1" localSheetId="2" name="_xlnm._FilterDatabase">import!$A$1:$Q$2200</definedName>
    <definedName hidden="1" localSheetId="0" name="Z_AE350349_EBE8_4F93_9BB7_D3FD8F8CAD36_.wvu.FilterData">'Hedef Liste'!$AK$1298:$AK$1300</definedName>
    <definedName hidden="1" localSheetId="0" name="Z_CB0B1DF8_8C29_4D4E_B4A1_6FAEEA95ABDD_.wvu.FilterData">'Hedef Liste'!$A$1:$AO$1420</definedName>
    <definedName hidden="1" localSheetId="0" name="Z_FF794868_24A9_422F_B649_033F45F815DE_.wvu.FilterData">'Hedef Liste'!$A$1:$AO$1454</definedName>
    <definedName hidden="1" localSheetId="0" name="Z_7362ED92_5143_42B5_A2D0_7D8063741E58_.wvu.FilterData">'Hedef Liste'!$V$1034</definedName>
    <definedName hidden="1" localSheetId="0" name="Z_B341253A_16C3_4C9E_B340_4DABCE08FEA3_.wvu.FilterData">'Hedef Liste'!$V$301:$W$301</definedName>
    <definedName hidden="1" localSheetId="0" name="Z_189382DE_FEE8_4677_B714_0FF2C1F428AF_.wvu.FilterData">'Hedef Liste'!$AJ$847</definedName>
    <definedName hidden="1" localSheetId="0" name="Z_EB2A70AA_FE14_4F1B_A3CE_DD2AF01EEE22_.wvu.FilterData">'Hedef Liste'!$AJ$847</definedName>
    <definedName hidden="1" localSheetId="0" name="Z_E7002D14_A4FC_4417_AE3C_FB98A611EBEB_.wvu.FilterData">'Hedef Liste'!$A$1:$AQ$1888</definedName>
    <definedName hidden="1" localSheetId="0" name="Z_C892D4FD_06C6_4986_8DFD_7AD42D65CBF5_.wvu.FilterData">'Hedef Liste'!$AK$1321:$AL$1321</definedName>
    <definedName hidden="1" localSheetId="0" name="Z_B461DEB8_4B86_4020_AD71_FA42942FE317_.wvu.FilterData">'Hedef Liste'!$A$1:$AO$1051</definedName>
    <definedName hidden="1" localSheetId="0" name="Z_474BE3DA_D0DA_4563_807B_BFB68727AEE6_.wvu.FilterData">'Hedef Liste'!$A$1:$AO$1295</definedName>
    <definedName hidden="1" localSheetId="0" name="Z_82346D04_0ED8_41E6_85A8_375C3EEA88CE_.wvu.FilterData">'Hedef Liste'!$A$1:$AO$1315</definedName>
    <definedName hidden="1" localSheetId="0" name="Z_272EE3BE_F82D_41D4_942A_4D6F95A2A4DB_.wvu.FilterData">'Hedef Liste'!$V$1034</definedName>
    <definedName hidden="1" localSheetId="0" name="Z_1954ED26_A0C7_4138_A934_36615952FCE0_.wvu.FilterData">'Hedef Liste'!$X$1020</definedName>
    <definedName hidden="1" localSheetId="0" name="Z_E6BBBF59_F505_4143_B8DE_30EE53A7C3FE_.wvu.FilterData">'Hedef Liste'!$A$1:$AO$1454</definedName>
    <definedName hidden="1" localSheetId="0" name="Z_C1A61706_E4DD_47BC_B31C_68169C2C6BAF_.wvu.FilterData">'Hedef Liste'!$A$1:$AJ$1051</definedName>
    <definedName hidden="1" localSheetId="0" name="Z_D118ECC6_9220_4774_B044_6FABD4FA510E_.wvu.FilterData">'Hedef Liste'!$W$91:$W$92</definedName>
    <definedName hidden="1" localSheetId="0" name="Z_2A91624D_CC80_4232_B7CB_71D65A7383CF_.wvu.FilterData">'Hedef Liste'!$AA$1227:$AO$1249</definedName>
    <definedName hidden="1" localSheetId="0" name="Z_CD1FF9E7_784B_4EDA_897F_A94382E86A24_.wvu.FilterData">'Hedef Liste'!$X$528:$Y$529</definedName>
    <definedName hidden="1" localSheetId="0" name="Z_2076E405_866D_458B_A6B8_26515506B99B_.wvu.FilterData">'Hedef Liste'!$A$1:$AO$1454</definedName>
    <definedName hidden="1" localSheetId="0" name="Z_1C1E22B9_B03A_4C46_A937_9BB7EFE499C6_.wvu.FilterData">'Hedef Liste'!$Z$1003</definedName>
    <definedName hidden="1" localSheetId="0" name="Z_C230EB92_EA9E_461E_8A88_4BF86E6C1D39_.wvu.FilterData">'Hedef Liste'!$A$1:$AI$92</definedName>
    <definedName hidden="1" localSheetId="0" name="Z_45C5DB5D_25CB_4817_8D48_CD63EFD49879_.wvu.FilterData">'Hedef Liste'!$X$528:$Y$529</definedName>
    <definedName hidden="1" localSheetId="0" name="Z_869745E0_19B7_40B8_8296_6DCF99067441_.wvu.FilterData">'Hedef Liste'!$AA$1121:$AO$1136</definedName>
    <definedName hidden="1" localSheetId="0" name="Z_2202F297_7991_4962_B316_ECA07CAE11A5_.wvu.FilterData">'Hedef Liste'!$U$1:$U$1388</definedName>
    <definedName hidden="1" localSheetId="2" name="Z_794FD088_73F8_40B7_864E_9F41ED96C0CF_.wvu.FilterData">import!$A$1:$Q$2168</definedName>
    <definedName hidden="1" localSheetId="0" name="Z_B103546D_8003_4C14_85F8_1ABD3A387A79_.wvu.FilterData">'Hedef Liste'!$AK$1101:$AL$1101</definedName>
    <definedName hidden="1" localSheetId="0" name="Z_C9FC352C_A581_45D3_AB88_282B30B6E137_.wvu.FilterData">'Hedef Liste'!$V$1034</definedName>
    <definedName hidden="1" localSheetId="0" name="Z_C1637749_1BF1_4C13_AB9A_040D53283F5D_.wvu.FilterData">'Hedef Liste'!$U$541</definedName>
    <definedName hidden="1" localSheetId="0" name="Z_0D362157_00F3_423C_9ECF_ADABFFE736E0_.wvu.FilterData">'Hedef Liste'!$A$1:$AO$1406</definedName>
    <definedName hidden="1" localSheetId="0" name="Z_D903F956_6E75_4762_B1FC_C83DFB3A278F_.wvu.FilterData">'Hedef Liste'!$A$1:$AA$581</definedName>
    <definedName hidden="1" localSheetId="0" name="Z_61C5159B_613D_4750_A9CD_B08DC1CC7DF7_.wvu.FilterData">'Hedef Liste'!$A$1:$AA$92</definedName>
    <definedName hidden="1" localSheetId="2" name="Z_61C5159B_613D_4750_A9CD_B08DC1CC7DF7_.wvu.FilterData">import!$A$1:$Q$2200</definedName>
    <definedName hidden="1" localSheetId="0" name="Z_74C3B49B_A7ED_4788_BB6D_301979D5D574_.wvu.FilterData">'Hedef Liste'!$X$528:$Y$529</definedName>
    <definedName hidden="1" localSheetId="0" name="Z_788F6CF1_CEA2_4E20_92D9_8CB643A0960D_.wvu.FilterData">'Hedef Liste'!$A$1:$AO$1420</definedName>
    <definedName hidden="1" localSheetId="0" name="Z_EA895541_D608_4AAC_A56E_2D0E791611CB_.wvu.FilterData">'Hedef Liste'!$V$1034</definedName>
    <definedName hidden="1" localSheetId="0" name="Z_6DE22562_8681_425D_9DF3_D651070C415A_.wvu.FilterData">'Hedef Liste'!$Z$698:$AO$699</definedName>
    <definedName hidden="1" localSheetId="0" name="Z_CD8DC0DA_6FB6_40F6_A4D8_A355D6D651BD_.wvu.FilterData">'Hedef Liste'!$AJ$847</definedName>
    <definedName hidden="1" localSheetId="0" name="Z_6E28E945_6A35_4D57_A883_F6EC0713C4DC_.wvu.FilterData">'Hedef Liste'!$AK$1101:$AL$1111</definedName>
    <definedName hidden="1" localSheetId="0" name="Z_4804FFE4_3528_4DF2_8291_66C5BAAA10DF_.wvu.FilterData">'Hedef Liste'!$Z$1020</definedName>
    <definedName hidden="1" localSheetId="0" name="Z_BB7B99AB_B815_4042_92C0_CB0472B7BBFA_.wvu.FilterData">'Hedef Liste'!$W$991</definedName>
    <definedName hidden="1" localSheetId="0" name="Z_6DF4D4C7_43DC_479E_A066_271CDC5AF8F3_.wvu.FilterData">'Hedef Liste'!$X$528:$Y$529</definedName>
    <definedName hidden="1" localSheetId="0" name="Z_5767B5A3_0D40_4D98_9011_FB319090F02E_.wvu.FilterData">'Hedef Liste'!$AL$1:$AL$1505</definedName>
    <definedName hidden="1" localSheetId="0" name="Z_4ED967F0_0916_446A_ABC9_DE8EDBE2E234_.wvu.FilterData">'Hedef Liste'!$W$1051:$W$1056</definedName>
    <definedName hidden="1" localSheetId="0" name="Z_245E7D68_D0A5_4355_B5BA_ABA9D98EB5FD_.wvu.FilterData">'Hedef Liste'!$X$71</definedName>
    <definedName hidden="1" localSheetId="0" name="Z_658955A7_B6FF_42FA_88B5_999FAAAB3D86_.wvu.FilterData">'Hedef Liste'!$W$735:$W$739</definedName>
    <definedName hidden="1" localSheetId="0" name="Z_1967D04F_1D89_4DBD_BD4E_885D551840AF_.wvu.FilterData">'Hedef Liste'!$W$91</definedName>
    <definedName hidden="1" localSheetId="0" name="Z_CBCCB0CD_E837_42B7_8B0D_AD28A871F83B_.wvu.FilterData">'Hedef Liste'!$V$1034</definedName>
    <definedName hidden="1" localSheetId="0" name="Z_0D1611C4_751A_4606_82B4_BDFE6B3B335D_.wvu.FilterData">'Hedef Liste'!$V$1034</definedName>
  </definedNames>
  <calcPr/>
  <customWorkbookViews>
    <customWorkbookView activeSheetId="0" maximized="1" windowHeight="0" windowWidth="0" guid="{794FD088-73F8-40B7-864E-9F41ED96C0CF}" name="Import"/>
    <customWorkbookView activeSheetId="0" maximized="1" windowHeight="0" windowWidth="0" guid="{6DE22562-8681-425D-9DF3-D651070C415A}" name="Filtre 30"/>
    <customWorkbookView activeSheetId="0" maximized="1" windowHeight="0" windowWidth="0" guid="{474BE3DA-D0DA-4563-807B-BFB68727AEE6}" name="Filtre 29"/>
    <customWorkbookView activeSheetId="0" maximized="1" windowHeight="0" windowWidth="0" guid="{CD1FF9E7-784B-4EDA-897F-A94382E86A24}" name="Filtre 21"/>
    <customWorkbookView activeSheetId="0" maximized="1" windowHeight="0" windowWidth="0" guid="{658955A7-B6FF-42FA-88B5-999FAAAB3D86}" name="Filtre 20"/>
    <customWorkbookView activeSheetId="0" maximized="1" windowHeight="0" windowWidth="0" guid="{6DF4D4C7-43DC-479E-A066-271CDC5AF8F3}" name="Filtre 23"/>
    <customWorkbookView activeSheetId="0" maximized="1" windowHeight="0" windowWidth="0" guid="{45C5DB5D-25CB-4817-8D48-CD63EFD49879}" name="Filtre 22"/>
    <customWorkbookView activeSheetId="0" maximized="1" windowHeight="0" windowWidth="0" guid="{C1A61706-E4DD-47BC-B31C-68169C2C6BAF}" name="Filtre 25"/>
    <customWorkbookView activeSheetId="0" maximized="1" windowHeight="0" windowWidth="0" guid="{74C3B49B-A7ED-4788-BB6D-301979D5D574}" name="Filtre 24"/>
    <customWorkbookView activeSheetId="0" maximized="1" windowHeight="0" windowWidth="0" guid="{B461DEB8-4B86-4020-AD71-FA42942FE317}" name="Filtre 27"/>
    <customWorkbookView activeSheetId="0" maximized="1" windowHeight="0" windowWidth="0" guid="{2202F297-7991-4962-B316-ECA07CAE11A5}" name="Filtre 41"/>
    <customWorkbookView activeSheetId="0" maximized="1" windowHeight="0" windowWidth="0" guid="{6E28E945-6A35-4D57-A883-F6EC0713C4DC}" name="Filtre 40"/>
    <customWorkbookView activeSheetId="0" maximized="1" windowHeight="0" windowWidth="0" guid="{B103546D-8003-4C14-85F8-1ABD3A387A79}" name="Filtre 39"/>
    <customWorkbookView activeSheetId="0" maximized="1" windowHeight="0" windowWidth="0" guid="{272EE3BE-F82D-41D4-942A-4D6F95A2A4DB}" name="Filtre 32"/>
    <customWorkbookView activeSheetId="0" maximized="1" windowHeight="0" windowWidth="0" guid="{82346D04-0ED8-41E6-85A8-375C3EEA88CE}" name="Filtre 31"/>
    <customWorkbookView activeSheetId="0" maximized="1" windowHeight="0" windowWidth="0" guid="{0D1611C4-751A-4606-82B4-BDFE6B3B335D}" name="Filtre 34"/>
    <customWorkbookView activeSheetId="0" maximized="1" windowHeight="0" windowWidth="0" guid="{C9FC352C-A581-45D3-AB88-282B30B6E137}" name="Filtre 33"/>
    <customWorkbookView activeSheetId="0" maximized="1" windowHeight="0" windowWidth="0" guid="{EA895541-D608-4AAC-A56E-2D0E791611CB}" name="Filtre 36"/>
    <customWorkbookView activeSheetId="0" maximized="1" windowHeight="0" windowWidth="0" guid="{7362ED92-5143-42B5-A2D0-7D8063741E58}" name="Filtre 35"/>
    <customWorkbookView activeSheetId="0" maximized="1" windowHeight="0" windowWidth="0" guid="{B341253A-16C3-4C9E-B340-4DABCE08FEA3}" name="Filtre 38"/>
    <customWorkbookView activeSheetId="0" maximized="1" windowHeight="0" windowWidth="0" guid="{CBCCB0CD-E837-42B7-8B0D-AD28A871F83B}" name="Filtre 37"/>
    <customWorkbookView activeSheetId="0" maximized="1" windowHeight="0" windowWidth="0" guid="{EB2A70AA-FE14-4F1B-A3CE-DD2AF01EEE22}" name="Filtre 50"/>
    <customWorkbookView activeSheetId="0" maximized="1" windowHeight="0" windowWidth="0" guid="{869745E0-19B7-40B8-8296-6DCF99067441}" name="Filtre 51"/>
    <customWorkbookView activeSheetId="0" maximized="1" windowHeight="0" windowWidth="0" guid="{61C5159B-613D-4750-A9CD-B08DC1CC7DF7}" name="Filtre 1"/>
    <customWorkbookView activeSheetId="0" maximized="1" windowHeight="0" windowWidth="0" guid="{D903F956-6E75-4762-B1FC-C83DFB3A278F}" name="Filtre 5"/>
    <customWorkbookView activeSheetId="0" maximized="1" windowHeight="0" windowWidth="0" guid="{E7002D14-A4FC-4417-AE3C-FB98A611EBEB}" name="Filtre 4"/>
    <customWorkbookView activeSheetId="0" maximized="1" windowHeight="0" windowWidth="0" guid="{C230EB92-EA9E-461E-8A88-4BF86E6C1D39}" name="Filtre 3"/>
    <customWorkbookView activeSheetId="0" maximized="1" windowHeight="0" windowWidth="0" guid="{245E7D68-D0A5-4355-B5BA-ABA9D98EB5FD}" name="Filtre 2"/>
    <customWorkbookView activeSheetId="0" maximized="1" windowHeight="0" windowWidth="0" guid="{1967D04F-1D89-4DBD-BD4E-885D551840AF}" name="Filtre 9"/>
    <customWorkbookView activeSheetId="0" maximized="1" windowHeight="0" windowWidth="0" guid="{D118ECC6-9220-4774-B044-6FABD4FA510E}" name="Filtre 8"/>
    <customWorkbookView activeSheetId="0" maximized="1" windowHeight="0" windowWidth="0" guid="{C1637749-1BF1-4C13-AB9A-040D53283F5D}" name="Filtre 6"/>
    <customWorkbookView activeSheetId="0" maximized="1" windowHeight="0" windowWidth="0" guid="{4804FFE4-3528-4DF2-8291-66C5BAAA10DF}" name="Filtre 43"/>
    <customWorkbookView activeSheetId="0" maximized="1" windowHeight="0" windowWidth="0" guid="{1954ED26-A0C7-4138-A934-36615952FCE0}" name="Filtre 42"/>
    <customWorkbookView activeSheetId="0" maximized="1" windowHeight="0" windowWidth="0" guid="{BB7B99AB-B815-4042-92C0-CB0472B7BBFA}" name="Filtre 45"/>
    <customWorkbookView activeSheetId="0" maximized="1" windowHeight="0" windowWidth="0" guid="{1C1E22B9-B03A-4C46-A937-9BB7EFE499C6}" name="Filtre 44"/>
    <customWorkbookView activeSheetId="0" maximized="1" windowHeight="0" windowWidth="0" guid="{0D362157-00F3-423C-9ECF-ADABFFE736E0}" name="Filtre 47"/>
    <customWorkbookView activeSheetId="0" maximized="1" windowHeight="0" windowWidth="0" guid="{4ED967F0-0916-446A-ABC9-DE8EDBE2E234}" name="Filtre 46"/>
    <customWorkbookView activeSheetId="0" maximized="1" windowHeight="0" windowWidth="0" guid="{189382DE-FEE8-4677-B714-0FF2C1F428AF}" name="Filtre 49"/>
    <customWorkbookView activeSheetId="0" maximized="1" windowHeight="0" windowWidth="0" guid="{CD8DC0DA-6FB6-40F6-A4D8-A355D6D651BD}" name="Filtre 48"/>
    <customWorkbookView activeSheetId="0" maximized="1" windowHeight="0" windowWidth="0" guid="{5767B5A3-0D40-4D98-9011-FB319090F02E}" name="Filtre 61"/>
    <customWorkbookView activeSheetId="0" maximized="1" windowHeight="0" windowWidth="0" guid="{FF794868-24A9-422F-B649-033F45F815DE}" name="Filtre 60"/>
    <customWorkbookView activeSheetId="0" maximized="1" windowHeight="0" windowWidth="0" guid="{C892D4FD-06C6-4986-8DFD-7AD42D65CBF5}" name="Filtre 54"/>
    <customWorkbookView activeSheetId="0" maximized="1" windowHeight="0" windowWidth="0" guid="{788F6CF1-CEA2-4E20-92D9-8CB643A0960D}" name="Filtre 53"/>
    <customWorkbookView activeSheetId="0" maximized="1" windowHeight="0" windowWidth="0" guid="{2A91624D-CC80-4232-B7CB-71D65A7383CF}" name="Filtre 56"/>
    <customWorkbookView activeSheetId="0" maximized="1" windowHeight="0" windowWidth="0" guid="{AE350349-EBE8-4F93-9BB7-D3FD8F8CAD36}" name="Filtre 55"/>
    <customWorkbookView activeSheetId="0" maximized="1" windowHeight="0" windowWidth="0" guid="{2076E405-866D-458B-A6B8-26515506B99B}" name="Filtre 58"/>
    <customWorkbookView activeSheetId="0" maximized="1" windowHeight="0" windowWidth="0" guid="{CB0B1DF8-8C29-4D4E-B4A1-6FAEEA95ABDD}" name="Filtre 57"/>
    <customWorkbookView activeSheetId="0" maximized="1" windowHeight="0" windowWidth="0" guid="{E6BBBF59-F505-4143-B8DE-30EE53A7C3FE}" name="Filtre 59"/>
  </customWorkbookViews>
  <pivotCaches>
    <pivotCache cacheId="0" r:id="rId10"/>
    <pivotCache cacheId="1" r:id="rId11"/>
  </pivotCaches>
</workbook>
</file>

<file path=xl/sharedStrings.xml><?xml version="1.0" encoding="utf-8"?>
<sst xmlns="http://schemas.openxmlformats.org/spreadsheetml/2006/main" count="62500" uniqueCount="13777">
  <si>
    <t>Restaurant ID</t>
  </si>
  <si>
    <t>Restoran
Adı</t>
  </si>
  <si>
    <t>Satışa
Açık Mı?</t>
  </si>
  <si>
    <t>Mutfak</t>
  </si>
  <si>
    <t>TOPLAM
SİPARİŞ</t>
  </si>
  <si>
    <t>SON 2 
HAFTA</t>
  </si>
  <si>
    <t>RESİMLİ
ÜRÜN</t>
  </si>
  <si>
    <t>RESİMSİZ
ÜRÜN</t>
  </si>
  <si>
    <t>TOPLAM
ÜRÜN</t>
  </si>
  <si>
    <t>Ratio</t>
  </si>
  <si>
    <t>Yetkili</t>
  </si>
  <si>
    <t>Telefon</t>
  </si>
  <si>
    <t>İLÇE</t>
  </si>
  <si>
    <t>MAHALLE</t>
  </si>
  <si>
    <t>ADRES</t>
  </si>
  <si>
    <t>Geleneksel
Zincir</t>
  </si>
  <si>
    <t>FOTOĞRAF SEGMENT</t>
  </si>
  <si>
    <t xml:space="preserve"> Aradık Mı?</t>
  </si>
  <si>
    <t>Kendi Fotosu
Var</t>
  </si>
  <si>
    <t>Randevu 
Durumu</t>
  </si>
  <si>
    <t>Randevu
Alan</t>
  </si>
  <si>
    <t>Fotoğrafçı</t>
  </si>
  <si>
    <t>Not</t>
  </si>
  <si>
    <t>Randevu Alma 
Tarihi</t>
  </si>
  <si>
    <t>Randevu 
Tarihi</t>
  </si>
  <si>
    <t>Anket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</si>
  <si>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</si>
  <si>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</si>
  <si>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</si>
  <si>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</si>
  <si>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</si>
  <si>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</si>
  <si>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</si>
  <si>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</si>
  <si>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</si>
  <si>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</si>
  <si>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</si>
  <si>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</si>
  <si>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</si>
  <si>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</si>
  <si>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</si>
  <si>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SY</t>
  </si>
  <si>
    <t>SY - Durum</t>
  </si>
  <si>
    <t>605e04551a40c448083875ad</t>
  </si>
  <si>
    <t>07 Gizem Döner, Muratpaşa (Kızılsaray Mah.)</t>
  </si>
  <si>
    <t>Döner</t>
  </si>
  <si>
    <t>UĞUR SÜRMELİOĞLU</t>
  </si>
  <si>
    <t>Muratpaşa</t>
  </si>
  <si>
    <t>Kışla</t>
  </si>
  <si>
    <t>Kızılsaray Mah. Milli Egemenlik Cad. No:1 Muratpaşa/ANTALYA</t>
  </si>
  <si>
    <t>Randevu Alındı</t>
  </si>
  <si>
    <t>Hatem Soyaslan</t>
  </si>
  <si>
    <t>Önder Örtel</t>
  </si>
  <si>
    <t>TEYİT İÇİN ARANDI ÇEKİM GERÇEKLEŞMİŞ</t>
  </si>
  <si>
    <t>Aşur Can Acar</t>
  </si>
  <si>
    <t>623c21c9b7d66ecf1749936e</t>
  </si>
  <si>
    <t>07 Manavgat Döner, Manavgat (A. Pazarcı Mah.)</t>
  </si>
  <si>
    <t>Murat Şenol</t>
  </si>
  <si>
    <t>Manavgat</t>
  </si>
  <si>
    <t>A. Pazarcı</t>
  </si>
  <si>
    <t>A. Pazarcı Mah. 1003 Sk. No:6/Z10 Manavgat/Antalya</t>
  </si>
  <si>
    <t>61aa1ee50e81ea78c09b2df1</t>
  </si>
  <si>
    <t>07 Midye, Kepez (Yeşiltepe Mah.)</t>
  </si>
  <si>
    <t>Sokak Lezzetleri</t>
  </si>
  <si>
    <t>GÜLHAN BAHADIR</t>
  </si>
  <si>
    <t>Kepez</t>
  </si>
  <si>
    <t>Yeşiltepe</t>
  </si>
  <si>
    <t>Yeşiltepe Mah. Ziya Gökalp Cad. No:4 Kepez/ANTALYA</t>
  </si>
  <si>
    <t>Kübra Toprak</t>
  </si>
  <si>
    <t>Ahmet Balcı</t>
  </si>
  <si>
    <t>ömer beyden randevu alındı.</t>
  </si>
  <si>
    <t>Görüşüldü</t>
  </si>
  <si>
    <t>6220ac01fa2e0f4112053b24</t>
  </si>
  <si>
    <t>07 Mola Kafe, Muratpaşa (Yüksekalan Mah.)</t>
  </si>
  <si>
    <t>Tost &amp; Sandviç</t>
  </si>
  <si>
    <t>MEHMET KAZAR</t>
  </si>
  <si>
    <t>Yüksekalan</t>
  </si>
  <si>
    <t>Yüksekalan Mah. Fahrettin Altay Cad. No:26/F Muratpasa/Antalya</t>
  </si>
  <si>
    <t>60cf56e24876bb5c61b9c1d3</t>
  </si>
  <si>
    <t>1. Nesil Sokak Lezzetleri, Muratpaşa (Sinan Mah.)</t>
  </si>
  <si>
    <t>MEHMET VOLKAN ALICI</t>
  </si>
  <si>
    <t>Sinan</t>
  </si>
  <si>
    <t>Sinan Mah. Cebesoy Cd. No:18/B Muratpaşa/Antalya</t>
  </si>
  <si>
    <t>Çekim İstemiyor</t>
  </si>
  <si>
    <t>taciz boyutuna geçti yeter aramayı istemiyorum hergün hergün arıyorsunuz dediler/açmadı.kesinlikle istemiyorum bidaha ararsanız getiri kapattıracam dedi.</t>
  </si>
  <si>
    <t>Tekrar Aranacak</t>
  </si>
  <si>
    <t>Nurhayat Kabataş</t>
  </si>
  <si>
    <t>Mavi aslan</t>
  </si>
  <si>
    <t>Deneme</t>
  </si>
  <si>
    <t>Korcan Işık</t>
  </si>
  <si>
    <t>6050635acd69790dd4c21dbf</t>
  </si>
  <si>
    <t>10'LAR Makarna, Muratpaşa (Çağlayan Mah.)</t>
  </si>
  <si>
    <t>Dünya Mutfağı</t>
  </si>
  <si>
    <t>HASİBE DUMAN</t>
  </si>
  <si>
    <t>Çağlayan</t>
  </si>
  <si>
    <t>Çağlayan Mah. 2007 Sk. No:9/2 Muratpaşa/Antalya</t>
  </si>
  <si>
    <t xml:space="preserve"> DİĞER ŞUBEDEKİ ÜRÜNLER MAKARNA DEĞİL ARKADAŞLAR, UYMUYOR FOTOĞRAFLAR O YÜZDEN YÜKLEYEMİYORUZ // 5322980224 istemiyor/haftaya salı randevu için aranacak/diğer şubesine çekim yapılmış eksik fotoğrafları var/şuan müsait zamnları yokmuş daha sonra dönüş yapılcak/yarım saat sonra aranacak. istiyor fakat çok yoğunlarmış daha sonra arayacak./ çok yoğunlarmış şuan düşünmüyorlarmış.//yarım saat sonra dönüş yapayım dedi/Ben size dönüş sağlarım dedi hatem hanımın numarası verildi.//istemiyorum çok yoğun tşk dedi / vakti uokmuş istemedi / hiç müsait değilim deyip suratıma kapattı </t>
  </si>
  <si>
    <t>Nazmiye Yuka</t>
  </si>
  <si>
    <t>Derya Tatlı</t>
  </si>
  <si>
    <t>Betül Demir</t>
  </si>
  <si>
    <t>5fd4b735eceda3aae41e35cc</t>
  </si>
  <si>
    <t>10LAR Food'n Beverage, Muratpaşa (Çağlayan Mah.)</t>
  </si>
  <si>
    <t>Kahvaltı</t>
  </si>
  <si>
    <t>35+</t>
  </si>
  <si>
    <t>Serap Apaydın</t>
  </si>
  <si>
    <t>devam alındı</t>
  </si>
  <si>
    <t>Ulaşılamadı</t>
  </si>
  <si>
    <t>Simge Tüçay</t>
  </si>
  <si>
    <t>6155e3833a59d98e3530dc6c</t>
  </si>
  <si>
    <t>112 Pizza, Kepez (Kültür Mah.)</t>
  </si>
  <si>
    <t>Pizza</t>
  </si>
  <si>
    <t>FATİME ÖZER</t>
  </si>
  <si>
    <t>Kültür</t>
  </si>
  <si>
    <t>Kültür, Ulusoy Cd. 25/A, 07090 Bahtılı Köyü Köyü/Kepez/Antalya</t>
  </si>
  <si>
    <t xml:space="preserve">hatalı no / geçen haftya çekim oldu diyor </t>
  </si>
  <si>
    <t>Sude Alkan</t>
  </si>
  <si>
    <t>Kutluhan Peker</t>
  </si>
  <si>
    <t>6155e3123592bcc6f753a29a</t>
  </si>
  <si>
    <t>112 Pizza, Muratpaşa (Mehmetçik Mah.)</t>
  </si>
  <si>
    <t>Mehmetçik</t>
  </si>
  <si>
    <t>Mehmetçik Mah. Termesos Bulv. No:23 Muratpaşa/ANTALYA</t>
  </si>
  <si>
    <t>Başka Şubeden Çekilecek</t>
  </si>
  <si>
    <t>pizza momo manias panelınde cekım yapmısız</t>
  </si>
  <si>
    <t>Tuğba Buyur</t>
  </si>
  <si>
    <t>5fa43ee1b82e0eafcfc65e03</t>
  </si>
  <si>
    <t>1453 Çorbacı Edo (Kültür Mah.)</t>
  </si>
  <si>
    <t>Köfte</t>
  </si>
  <si>
    <t>Şeyma Demir</t>
  </si>
  <si>
    <t>Kültür Mah. 3821 Sk. Birlik Apt. No:36/32</t>
  </si>
  <si>
    <t>26-35</t>
  </si>
  <si>
    <t xml:space="preserve">yetkili yok  </t>
  </si>
  <si>
    <t>Zeliha Özer</t>
  </si>
  <si>
    <t>5fa4408eb3982c27aba0317f</t>
  </si>
  <si>
    <t>1453 Köfteci Edo (Kültür Mah.)</t>
  </si>
  <si>
    <t>Kültür mah. 3844 sk. No:4/2</t>
  </si>
  <si>
    <t>16-25</t>
  </si>
  <si>
    <t>6220b734e9fa38820650c4ff</t>
  </si>
  <si>
    <t>1453 Köfteci Edo, Konyaaltı (Kuşkavağı Mah.)</t>
  </si>
  <si>
    <t>Konyaaltı</t>
  </si>
  <si>
    <t>Kuşkavağı</t>
  </si>
  <si>
    <t>Kuşkavağı Mah. 563 Sk. No 13</t>
  </si>
  <si>
    <t>5fb5377921cc6b7202d19053</t>
  </si>
  <si>
    <t>3070 Fit Mutfak (Şirinyalı Mah.)</t>
  </si>
  <si>
    <t>Ev Yemekleri</t>
  </si>
  <si>
    <t>AYTAÇ YÜRELİ</t>
  </si>
  <si>
    <t>Şirinyalı</t>
  </si>
  <si>
    <t>Şirinyalı Mah. 1507 Sk. No:55/1 PK:07160 Lara Muratpaşa/Antalya</t>
  </si>
  <si>
    <t>05324757471:emre bey//antalya yetkilisiyle bu konuyla alakalı görüştük dha sonra onu planlıycaz dedi/MEŞGUL//açmadı  //ö.s arayın lütfen dedi.//05324033028aytaç bey fotoğraflarının olduğunu söyledi mail adresi verildi fotoğrafları gönderim sağlayacak.</t>
  </si>
  <si>
    <t>Hatice Özer</t>
  </si>
  <si>
    <t>Gül Değirmenci</t>
  </si>
  <si>
    <t>5fbff3a10868bb759a19b68f</t>
  </si>
  <si>
    <t>32 Kardelen Pide &amp; Kebap (Ahatlı Mah.)</t>
  </si>
  <si>
    <t>Pide</t>
  </si>
  <si>
    <t>Mehmet Bilgiç</t>
  </si>
  <si>
    <t>Ahatlı Mah. Ulusoy Cad. No:48 B</t>
  </si>
  <si>
    <t xml:space="preserve">kendisi çekip atacak telefon çekimi yapacakmış ürün çıkaramam maliyeti çok dedi 05356386674 - / açılış saati 11:00 / ürünleri çıktıkça gönderecek / öğle ara / ben şuan çekim istemiyorum dedi </t>
  </si>
  <si>
    <t>Ferhat Köksal</t>
  </si>
  <si>
    <t>Tutku Erdoğan</t>
  </si>
  <si>
    <t>60eb620248bb3778d7b6c370</t>
  </si>
  <si>
    <t>3Tek Meze, Konyaaltı (Öğretmenevleri Mah.)</t>
  </si>
  <si>
    <t>Ayçin Say</t>
  </si>
  <si>
    <t>Akkuyu</t>
  </si>
  <si>
    <t>Öğretmenevleri, Ata aprt, Anadolu Cd D:No:98</t>
  </si>
  <si>
    <t>Adem Sezer</t>
  </si>
  <si>
    <t>yarın aranıp cuma gününe randevu alınacak//devam çekimi için alıcaz</t>
  </si>
  <si>
    <t>Mertcan karaman</t>
  </si>
  <si>
    <t>61de231b91e3f03a9b35c9bb</t>
  </si>
  <si>
    <t>42 Konyalı Kardeşler Lezzet Diyarı, Kepez (Yeşilyurt Mah.)</t>
  </si>
  <si>
    <t>AHMET CENGİZ</t>
  </si>
  <si>
    <t>Yeşilyurt</t>
  </si>
  <si>
    <t>Yeşilyurt Mah. 4340 Sk. No:3</t>
  </si>
  <si>
    <t xml:space="preserve">fotağraflrı varmış mail atacak </t>
  </si>
  <si>
    <t>60800082df4d78e747ed4bc3</t>
  </si>
  <si>
    <t>42 Konyalılar Etli Ekmek Dünyası, Manavgat (Aşağı Pazarcı Mah.)</t>
  </si>
  <si>
    <t>HASAN KAŞ</t>
  </si>
  <si>
    <t>A. Pazarcı Mah. Zübeyde Hanım Cad. No:12/B Manavgat/Antalya</t>
  </si>
  <si>
    <t xml:space="preserve">şuanlık hiç gerek yok der / yetkili yok 1 saat sonra aranacak </t>
  </si>
  <si>
    <t>Yetkili Yok</t>
  </si>
  <si>
    <t>5f9dd61e4f83057cc7f7bc32</t>
  </si>
  <si>
    <t>55 Samsun Pide (Liman Mah.)</t>
  </si>
  <si>
    <t>Şehri Yıldırım</t>
  </si>
  <si>
    <t>Liman</t>
  </si>
  <si>
    <t>Liman mah. Atatürk Bulv. Çınar Apt. No: 204 /B</t>
  </si>
  <si>
    <t xml:space="preserve">mail atacak.fotoğraflar için arandı müsait değillermiş. / haftaya fotoğraf işi ile ilgileneceğim dedi </t>
  </si>
  <si>
    <t>5f50ebae3b7b0542315c9763</t>
  </si>
  <si>
    <t>55 Samsun Pide &amp; Pizza, Güzeloba</t>
  </si>
  <si>
    <t>MEHMET KARAKUŞ</t>
  </si>
  <si>
    <t>Güzeloba</t>
  </si>
  <si>
    <t>Güzeloba, Havaalanı Cd. No:38/D, 07230 Muratpaşa/Antalya</t>
  </si>
  <si>
    <t xml:space="preserve">fotoğraf göndercek teyit için arandı fotografı varmış ama 10 tanesiin sadece onları yükleyecek sonrasında bi arayacagaız hala digerlerini yüklememişse yeni bi randevu oluşturcaz//Unutmuş fotografları tekrar mail verildi atacak.yarım saat sonra tekrar aranacak.fotoğraflar için arandı mail adresi verildi ben fotoğrafları bugün gönderirim dedi.-bır ıkı saate aranacak/yetkili yok dedirtti dönüş yapacakmış./ MAİL VERİLDİ / yetkili </t>
  </si>
  <si>
    <t>Eylem Ünal</t>
  </si>
  <si>
    <t>6077fbc8574496e4d14b8889</t>
  </si>
  <si>
    <t>61 Hamsi Tava, Muratpaşa (12.Cadde)</t>
  </si>
  <si>
    <t>Balık &amp; Deniz Ürünleri</t>
  </si>
  <si>
    <t>ALİ KARTAL</t>
  </si>
  <si>
    <t>Meydankavağı</t>
  </si>
  <si>
    <t>Meydankavağı Mah. İsmail Cem Cad. No:56 Muratpaşa/ANTALYA</t>
  </si>
  <si>
    <t xml:space="preserve">2 saat sonra tekrar arancak/açmadı//açmadı/no verildi fotoğraf kontrolü yapıp dönecekler/yarın müsait olurlarsa randevu için arayacaklar yoksa ertesi gün aranacak//mail verildi fotoğrafları.atacakyukarıdakiyle aynı ama frklıürünleri varmış orayı arayın dedi.fotoğraflar için arandı müsait değillermiş daha sonra tekrar aranacak.-12 gibi aranacak/ </t>
  </si>
  <si>
    <t>5fbe2833a9c8365e72adad31</t>
  </si>
  <si>
    <t>63 Ervan Urfa Sofrası (Pınarbaşı Mah.)</t>
  </si>
  <si>
    <t>Kebap</t>
  </si>
  <si>
    <t>Recep Çevik</t>
  </si>
  <si>
    <t>Pınarbaşı</t>
  </si>
  <si>
    <t>Pınarbaşı Mah. Pınarbaşı Cad. No:10</t>
  </si>
  <si>
    <t>Enes</t>
  </si>
  <si>
    <t>Kaan Soytürk</t>
  </si>
  <si>
    <t xml:space="preserve">tekrar randevu istemiyor/şuan sıkıntı olurmuş ürünleride çöpe atamam dedi / YETKİLİ / ürünler kışın pek olmuyor iki klaem çıkıyoer anca dedi kendisi yemeksepetinden alıp gönderecek </t>
  </si>
  <si>
    <t>5f5f4128f2f31e3210c66429</t>
  </si>
  <si>
    <t>7 Köfte &amp; Et, Muratpaşa (Şirinyalı Mah.)</t>
  </si>
  <si>
    <t>ALİ ÖZTÜRK</t>
  </si>
  <si>
    <t>Şirinyalı, Kurt Apt, İsmet Gökşen Cd. 63/A, 07160 Muratpaşa/Antalya</t>
  </si>
  <si>
    <t xml:space="preserve">2 hafta sonra tekrar aranacak//mail atacak// RESİMLER HENÜZ ELİME ULAŞMADI RANDEVU DA ÇOK YOĞUNUM DİYE İSTEMİYOR BEN SİZE DÖNÜŞ SAĞLAYACAĞIM DEDİ.eylül 15 ten sonra arancak-2 saat sonra gelir dedi- vakit ayıramam dedi çekim istemiyor / fotoğraflar için yetkili gelince dönüş sağlayacak </t>
  </si>
  <si>
    <t>Dönüş Yapacak</t>
  </si>
  <si>
    <t>5f55e7921fcf335b6c81b7bb</t>
  </si>
  <si>
    <t>A + New Concept Pide (Çağlayan Mah.)</t>
  </si>
  <si>
    <t>ABDULLAH KORAL DEMİRAL</t>
  </si>
  <si>
    <t>Çağlayan Mah, Nazlı Apt, Bülent Ecevit Blv. D:No:123, 07230 Muratpaşa/Antalya</t>
  </si>
  <si>
    <t xml:space="preserve">müsait değil daha sonra tekrar aranacak.//açmadı//yetk yok ama biz öyle bir şey düşünmüyoruz dedi / MAİLE ATACAK </t>
  </si>
  <si>
    <t>Mavi Arslan</t>
  </si>
  <si>
    <t>Edanur Türkkan</t>
  </si>
  <si>
    <t>5f4f4d1e0f8c874fbdfd8514</t>
  </si>
  <si>
    <t>A + New Concept Pide, Muratpaşa (Güzeloba Mah.)</t>
  </si>
  <si>
    <t>Güzeloba Mah. 2114 Sok. No:6/A Muratpaşa/Antalya</t>
  </si>
  <si>
    <t xml:space="preserve">açıyor ama ses gelmiyor//AÇMADI / yetkili yok daha sonra arancak.numara meşgul. / MAİLE ATACAK </t>
  </si>
  <si>
    <t>615c15ebdd546e2c61e709ff</t>
  </si>
  <si>
    <t>A la Dantel Köfteli Lezzetler (Fener Mah.)</t>
  </si>
  <si>
    <t>DİDEM TANRIKULU</t>
  </si>
  <si>
    <t>Fener</t>
  </si>
  <si>
    <t>FENER MAH. BÜLENT ECEVİT BLV ALTAY APT. NO: 13/A</t>
  </si>
  <si>
    <t xml:space="preserve">MAİL VERILDİ - çalmıyor telefon </t>
  </si>
  <si>
    <t>Selcan Topçu</t>
  </si>
  <si>
    <t>60fe55409d8c89474ec87e9f</t>
  </si>
  <si>
    <t>A La Vita Burger, Muratpaşa (Fener Mah.)</t>
  </si>
  <si>
    <t>Burger</t>
  </si>
  <si>
    <t>GÜLAY EREN TOYRAN</t>
  </si>
  <si>
    <t>Fener Mah. Fener Cad. Lal Sitesi A Blok 45 A/A Muratpaşa/Antalya</t>
  </si>
  <si>
    <t>BlackList</t>
  </si>
  <si>
    <t>suratıma kapatıyor// terbiyesiz</t>
  </si>
  <si>
    <t>5fa2ffcb3c0fb55fae0659b9</t>
  </si>
  <si>
    <t>A La Vita Pizza, Fener</t>
  </si>
  <si>
    <t>terbiyesizce tersliyo/tersliyor hemen</t>
  </si>
  <si>
    <t>619505c41370ebac2143190f</t>
  </si>
  <si>
    <t>A Little Cook &amp; Coffee (Fener Mah.)</t>
  </si>
  <si>
    <t>SEDA URAL</t>
  </si>
  <si>
    <t>Fener mahallesi.Bülent ecevit bulvarı.No:1937 sokak.No:47/B Muratpaşa/Antalya</t>
  </si>
  <si>
    <t>Tadilat Var</t>
  </si>
  <si>
    <t>cevapsız/tadılat var kapalı suan</t>
  </si>
  <si>
    <t>Ayşegül Kır</t>
  </si>
  <si>
    <t>603385f4fbe5053573aa8079</t>
  </si>
  <si>
    <t>Abaküs Cafe &amp; Food, Kepez (Kültür Mah.)</t>
  </si>
  <si>
    <t>GİZEM AVŞAR</t>
  </si>
  <si>
    <t>Kültür Mah. 3816 Sk. No:20/A Kepez/Antalya</t>
  </si>
  <si>
    <t>devam çekimi için müsait değillermiş</t>
  </si>
  <si>
    <t>602bbbb87b6e5c92a2783860</t>
  </si>
  <si>
    <t>Abalı Tavuk &amp; Kebap &amp; Kokoreç, Kepez (Avni Tolunay Mah.)</t>
  </si>
  <si>
    <t>Özgür Kahraman</t>
  </si>
  <si>
    <t>Avni Tolunay</t>
  </si>
  <si>
    <t>Avni Tolunay, Mahallesi, Hürriyet Cd. No:402</t>
  </si>
  <si>
    <t>Emre Dalgıç</t>
  </si>
  <si>
    <t>Engin Akyurt</t>
  </si>
  <si>
    <t>TEYİT İÇİN ARANDI ÇEKİM hakkında bilgi alamdım öfkeliydi-fotografların hepsi çekildi</t>
  </si>
  <si>
    <t>6149c34e8cfa1e4c2d0364fd</t>
  </si>
  <si>
    <t>Abim Restaurant, Muratpaşa (Dutlubahçe Mah.)</t>
  </si>
  <si>
    <t>İBRAHİM HALİL ÇETİN</t>
  </si>
  <si>
    <t>Dutlubahçe</t>
  </si>
  <si>
    <t>Dutlubahçe Mah. 761 sk. No:7 Muratpaşa/ANTALYA</t>
  </si>
  <si>
    <t>kendileri dönüş yapacaklar daHA ÖNCE RANDEVU OLUSTURULMUS ÇEKİM GERÇEKLEŞMEMİS FOTOGRAFCININ NUMARASI DA VARMIS</t>
  </si>
  <si>
    <t>605888cd3abb06da3733c8e9</t>
  </si>
  <si>
    <t>Abla Gözleme &amp; Tost, Muratpaşa (Varlık Mah.)</t>
  </si>
  <si>
    <t>KÜBRA ARAZ</t>
  </si>
  <si>
    <t>Varlık</t>
  </si>
  <si>
    <t>Varlık Mah. 100. Yıl Blv. No:91 Muratpaşa/Antalya</t>
  </si>
  <si>
    <t>Şura Özcan</t>
  </si>
  <si>
    <t>Ahmet Can Mülayim</t>
  </si>
  <si>
    <t>adres değişikliği not alındı//tüm ürünler çekilmiş</t>
  </si>
  <si>
    <t>5f5f3ad04686128c2ac969ef</t>
  </si>
  <si>
    <t>Abooby Food &amp; Drink, Muratpaşa (Sinan Mah.)</t>
  </si>
  <si>
    <t>BAHADIR ÜNAL</t>
  </si>
  <si>
    <t>Haşimişcan</t>
  </si>
  <si>
    <t>Sinan Mah. 1255 Sk. Avcıoğlu İşhanı No:3/D Muratpaşa/Antalya</t>
  </si>
  <si>
    <t>İleride Randevu Alınacak</t>
  </si>
  <si>
    <t>fotoğrafların paylaşılmayacağı için istemedi kendim çekip yollarım dedi//telefon kapalı//hala kapalı/ antalyada hava durumu yağışlı olduğu için randevu alınamadı yağış olmadığı gün tekrar alınacak</t>
  </si>
  <si>
    <t>5fc8b6f396d4c483f6cb3ea9</t>
  </si>
  <si>
    <t>Abra Kebap &amp; Fast Food (Ahatlı Mah.)</t>
  </si>
  <si>
    <t>Murat Öziç</t>
  </si>
  <si>
    <t>Ahatlı</t>
  </si>
  <si>
    <t>Ahatlı Mah. Ulıusoy Cad. Ptt No:36/C Kepez/Antalya</t>
  </si>
  <si>
    <t>Yetkili yarım saate gelir/yetkili şuan yok//10dk sonra aranacak//ulaşılmıyor//yetkili yok pakete gitti 10 dkya gelir dediler// numara servis dışı/no geçiciolark kapalı //açmadı / açılış saati 17:00</t>
  </si>
  <si>
    <t>Ravza Eğilmez</t>
  </si>
  <si>
    <t>5fd71eaa2d7fe332e563af53</t>
  </si>
  <si>
    <t>Abu Sivas Pide &amp; Köfte, Muratpaşa (Güzeloba Mah.)</t>
  </si>
  <si>
    <t>FEYRUZ KAYA</t>
  </si>
  <si>
    <t>Güzeloba Mah. 2253 Sk. No:11/A Muratpaşa/Antalya</t>
  </si>
  <si>
    <t>Sistemden Çıkmak İstiyor</t>
  </si>
  <si>
    <t>feyruz beyin ortağıyla konuştum serkan bey o öğleden sonra gelecek o zaman ara/getirle problemleri varmış eğer hallorusa düşünecek/getir yemeği aktif kullanmıyolarmış2 saat sonra gelirmiş feyruz bey // feyruz beyin olmadığı söylendi.feyruz bey cok gelmezmiş. ö.s aransın ortagı ile görüşülsün sorunlar ögrenilsin genel merkeze iletilsin. / GETİRİ KULLANMIYORMUŞ</t>
  </si>
  <si>
    <t>5fbb907a34703f31dac198c4</t>
  </si>
  <si>
    <t>Acı Tantuni (Sinan Mah.)</t>
  </si>
  <si>
    <t>MURAT ACI</t>
  </si>
  <si>
    <t>Sinan Mah. 1251 Sk. Atatürk Cad. No:4 Muratpaşa/Antalya</t>
  </si>
  <si>
    <t>0-15</t>
  </si>
  <si>
    <t>teyit için arandı çekim gerçekleşti</t>
  </si>
  <si>
    <t>603bb54f7c87b48dacaffb51</t>
  </si>
  <si>
    <t>Acıktım Izgara, Kaş (Kalkan Mah.)</t>
  </si>
  <si>
    <t>MEHMET KÜÇÜKKAYA</t>
  </si>
  <si>
    <t>Kaş</t>
  </si>
  <si>
    <t>Kalkan</t>
  </si>
  <si>
    <t>Akasya sokak no:5 Kalkan mah/Kaş/Antalya</t>
  </si>
  <si>
    <t>5f5f4252356069484db33453</t>
  </si>
  <si>
    <t>Acıktım Sivas Pide &amp; Köfte, Muratpaşa (Şirinyalı Mah.)</t>
  </si>
  <si>
    <t>ERDAL BULUT</t>
  </si>
  <si>
    <t>Şirinyalı mah. 1523 sk. Durhan apt. 10/A ANTALYA, 07180 Muratpaşa/Antalya</t>
  </si>
  <si>
    <t>604bbd2d34b8b44b700952e0</t>
  </si>
  <si>
    <t>Acıktım, Kepez (Altınova Sinan Mah.)</t>
  </si>
  <si>
    <t>İBRAHİM ÜSTÜNCÜ</t>
  </si>
  <si>
    <t>Altınova Orta</t>
  </si>
  <si>
    <t>Altınova Sinan Mah. Yunus Emre sk. No:34 Kepez/ANTALYA</t>
  </si>
  <si>
    <t>2 haftaya arama sağlansın menü güncellemesi yapacak ekle-çıkart yapmam gerek der/henüz sonlanmamış</t>
  </si>
  <si>
    <t>60eb4e0ea74bb53d33b7d5de</t>
  </si>
  <si>
    <t>Acılı Tantuni, Konyaaltı (Altınkum Mah.)</t>
  </si>
  <si>
    <t>Mert Can Ceylan</t>
  </si>
  <si>
    <t>Altınkum</t>
  </si>
  <si>
    <t>Altınkum Mah. 448 Sk. No: 1/B</t>
  </si>
  <si>
    <t xml:space="preserve">Bülent Bey </t>
  </si>
  <si>
    <t>622f0a4c6bd69b286ee40096</t>
  </si>
  <si>
    <t>Acılım Çiğ Köfte, Kumluca (Eskicami Mah.)</t>
  </si>
  <si>
    <t>Çiğ Köfte</t>
  </si>
  <si>
    <t>HÜSEYİN TUNÇ</t>
  </si>
  <si>
    <t>Kumluca</t>
  </si>
  <si>
    <t>Eskicami</t>
  </si>
  <si>
    <t>Eski Cami Mah. Kavaklı Kuyu Cad. Erkanlar Apt. No:43 İç Kapı No:21 Kumluca/ANTALYA</t>
  </si>
  <si>
    <t>61224987432dcbce6fb89b08</t>
  </si>
  <si>
    <t>Acil Kahvaltı, Konyaaltı (Gürsu Mah.)</t>
  </si>
  <si>
    <t>Mehmet Ören</t>
  </si>
  <si>
    <t>Gürsu</t>
  </si>
  <si>
    <t>Gürsu Mah. 349 Sk. Papatya Apt. No 5</t>
  </si>
  <si>
    <t xml:space="preserve">7 de gelir kendisi o yüzden no verildi Gökhan Beye no verildi dönüş yapacak/ 5.30 6 gibi hep bereaber olacaklarmış kendisi arayacak/önumuzdekı hafta cuma arayın / yoğunluğum var dedi ustam yok güzel çekim sağlanmaz dedi istemiyorum dedi/ yetkili yok ne zöm geleceği de belli değilmiş  </t>
  </si>
  <si>
    <t>Sezer Arslan</t>
  </si>
  <si>
    <t>5feb1b41ad8a3824982594f5</t>
  </si>
  <si>
    <t>Acil Lahmacun &amp; Pide &amp; Kebap (Yeşilyurt Mah.)</t>
  </si>
  <si>
    <t>Osman Deniz</t>
  </si>
  <si>
    <t>Yeşilyurt Mah. 4340 Sk. No 2</t>
  </si>
  <si>
    <t>teyit için arandı çekim gerçekleşti devam çekimi için müsait olunca hatem hanıma dönü sağlayacak//daha sonra</t>
  </si>
  <si>
    <t>5fafe969f3746f9db8bd8511</t>
  </si>
  <si>
    <t>Acity Chicken (Kültür Mah.)</t>
  </si>
  <si>
    <t>Tavuk</t>
  </si>
  <si>
    <t>TURAN TOKLU</t>
  </si>
  <si>
    <t>çekim muratpaşa subede yapılacak..</t>
  </si>
  <si>
    <t>608bb8da588eb08d2a4bcd17</t>
  </si>
  <si>
    <t>Acity Chicken, Muratpaşa (Mehmetçik Mah.)</t>
  </si>
  <si>
    <t>Doğuyaka</t>
  </si>
  <si>
    <t>Mehmetçik Mah. Termessos Bulv. No:19/A Muratpaşa/Antalya</t>
  </si>
  <si>
    <t>Randevu İptal</t>
  </si>
  <si>
    <t>5336548085 daha önce randevusu alınmış ama gidilmemiş randevu için arandı tekrar verdiği adres gidilen yerle uyuşmadığı için randevu oluşturulamadı sinirlendi kapattı/İBRAHIM</t>
  </si>
  <si>
    <t>612e6a07a7c395e9f39be2ff</t>
  </si>
  <si>
    <t>Ada Döner, Kepez (Ulus Mah.)</t>
  </si>
  <si>
    <t>EMRAH TALU</t>
  </si>
  <si>
    <t>Özgürlük</t>
  </si>
  <si>
    <t>Ulus Mah. Mehmet Akif Cad. No:40 Kepez/ANTALYA</t>
  </si>
  <si>
    <t>Ezgi Turan</t>
  </si>
  <si>
    <t xml:space="preserve"> emrah bey no :05394888309 bır saate aranacak</t>
  </si>
  <si>
    <t>611eb0dceebc2eedfcd5ce95</t>
  </si>
  <si>
    <t>Ada Mangal Köfte &amp; Lahmacun, Konyaaltı (Gürsu Mah.)</t>
  </si>
  <si>
    <t>NURSEN GÜL</t>
  </si>
  <si>
    <t>Gürsu, Villa Çetin, 306. Sk. No:3</t>
  </si>
  <si>
    <t xml:space="preserve">şuan maddi olarak çok sıkıntılıyız bir ay kadar süre verirseniz daha toplarlanmış oluruz rahat bir şekilde çekimi de yaparız dedi </t>
  </si>
  <si>
    <t>60b7c0de727c01322efbfffe</t>
  </si>
  <si>
    <t>Adahan Kebap &amp; Steak, Alanya (Mahmutlar Mah.)</t>
  </si>
  <si>
    <t>ABDULLAH YILDIRIM</t>
  </si>
  <si>
    <t>Alanya</t>
  </si>
  <si>
    <t>Mahmutlar</t>
  </si>
  <si>
    <t>Mahmutlar Mah. Barbaros Cad. No:23 Alanya/ANTALYA</t>
  </si>
  <si>
    <t>Fatih Özpelit</t>
  </si>
  <si>
    <t>Benim temsilcim aşur bey var böyle bir talebim olursa ben ona söyerim der</t>
  </si>
  <si>
    <t>Hemen Randevu İstiyorum</t>
  </si>
  <si>
    <t>601815b2caa06123708007f9</t>
  </si>
  <si>
    <t>Adana &amp; Kebap &amp; Ciğer, Alanya (Mahmutlar Mah.)</t>
  </si>
  <si>
    <t>HATİCE PALTACI</t>
  </si>
  <si>
    <t>Mahmutlar Mahallesi Tefik Çatar Caddesi Onur No:2 İç Kapı No:1 Alanya/Antalya</t>
  </si>
  <si>
    <t>meşgul- yetkiliye söyleyip 40 dk ya aranacak - sezonluk burası 1 ay a kadar kapanır dedi çekime gerek yok dedi</t>
  </si>
  <si>
    <t>6080458f07047f2f74b51418</t>
  </si>
  <si>
    <t>Adana Kebapçısı 01, Konyaaltı (Toros Mah.)</t>
  </si>
  <si>
    <t>Şahin Özdemir</t>
  </si>
  <si>
    <t>Arapsuyu</t>
  </si>
  <si>
    <t>Toros Mah. Atatürk Bulv. M.Aygün Apt. No 46 C</t>
  </si>
  <si>
    <t>devam çekimi alındı</t>
  </si>
  <si>
    <t>620f671b21b4f33ce92f0543</t>
  </si>
  <si>
    <t>Adana Sofrası &amp; Restaurant, Serik (Kadriye Mah.)</t>
  </si>
  <si>
    <t>HAKAN KARABURÇ</t>
  </si>
  <si>
    <t>Serik</t>
  </si>
  <si>
    <t>Kadriye</t>
  </si>
  <si>
    <t>Kadriye Mah. Turgut Özal Cad. No:13 Serik/Antalya</t>
  </si>
  <si>
    <t>5f5f39c2879723cf44826474</t>
  </si>
  <si>
    <t>Adanadayım Kebap (Perge Caddesi)</t>
  </si>
  <si>
    <t>Osman Birsin Çağlayan</t>
  </si>
  <si>
    <t>Tarım, Perge Blv. 11B, 07200 Muratpaşa/Antalya</t>
  </si>
  <si>
    <t>5497190101:osman bey meşgule atıyor\ açmadı//TEYİT İÇİN ARANDI ÇEKİM GERÇEKLEŞMİŞ</t>
  </si>
  <si>
    <t>5f9be8a184b0786c17bc9ae3</t>
  </si>
  <si>
    <t>Adanadayım Kebap, Muratpaşa (Çağlayan Mah.)</t>
  </si>
  <si>
    <t>SENEM CİHANGİR</t>
  </si>
  <si>
    <t>Çağlayan Mah., 2048. Sok., No:46/A, Muratpaşa, Antalya, Türkiye</t>
  </si>
  <si>
    <t>tüm ürünler çekildi</t>
  </si>
  <si>
    <t>620a2795865a70192a8ffedb</t>
  </si>
  <si>
    <t>Adanalı Kebapçı Kadir Usta, Kepez (Kuzeyyaka Mah.)</t>
  </si>
  <si>
    <t>İSA DAMAKSIZ</t>
  </si>
  <si>
    <t>Kuzeyyaka</t>
  </si>
  <si>
    <t>Kuzeyyaka Mah. Göksu Cad. No:76 Kepez/ANTALYA</t>
  </si>
  <si>
    <t>MAİL VERİLDİ</t>
  </si>
  <si>
    <t>5fe381e0cd276074b99ff2a7</t>
  </si>
  <si>
    <t>Adanalı Kebapçı Kazım Ocakbaşı (Altındağ Mah.)</t>
  </si>
  <si>
    <t>Fadime Yıldırım</t>
  </si>
  <si>
    <t>Altındağ</t>
  </si>
  <si>
    <t>Altındağ Mah. 149 Sk.</t>
  </si>
  <si>
    <t>fotoğrafları hazırlanmış göndericekler/fotoğraflar gönderilecek.-RANDEVU OLUSTURULDU FOTOGRAFCI ERGIN AVCI/cekımstemıyorlar suan</t>
  </si>
  <si>
    <t>6079e23138cb15b573359a35</t>
  </si>
  <si>
    <t>Adanalı Onbaşı Restaurant, Muratpaşa (Termessos Bulvarı)</t>
  </si>
  <si>
    <t>YILDIZ AKMAN</t>
  </si>
  <si>
    <t>Mehmetçik Mah. Termesos Bulv. No:21 Muratpaşa/ANTALYA</t>
  </si>
  <si>
    <t>608696d810cf06a210f774ac</t>
  </si>
  <si>
    <t>Address Cikcilli Restaurant, Alanya (Cikcilli Mah.)</t>
  </si>
  <si>
    <t>Lahmacun</t>
  </si>
  <si>
    <t>EVREN ÖKTEN</t>
  </si>
  <si>
    <t>Cikcilli</t>
  </si>
  <si>
    <t>Cikcilli Mah.Eğriköprü Cad. No:11 Alanya/ANTALYA</t>
  </si>
  <si>
    <t>evren bey no :05538239366 numara mesgul /kışa doğru ararsanız iyi olur der</t>
  </si>
  <si>
    <t>621744f50fa310607f934df3</t>
  </si>
  <si>
    <t>Adem Usta Döner &amp; Pide, Kepez (Şafak Mah.)</t>
  </si>
  <si>
    <t>AYŞEGÜL TURAN</t>
  </si>
  <si>
    <t>Gülveren</t>
  </si>
  <si>
    <t>Şafak Mah. 75 Yıl Cad. No:28 Kepez/ANTALYA</t>
  </si>
  <si>
    <t>adem bey 5433010280</t>
  </si>
  <si>
    <t>607e9f31d415f03b83ad41d3</t>
  </si>
  <si>
    <t>Adıyaman Çiğ Köfte Ali Baba, Kepez (Teomanpaşa Mah.)</t>
  </si>
  <si>
    <t>Agit Kaçar</t>
  </si>
  <si>
    <t>Güneş</t>
  </si>
  <si>
    <t>Teomanpaşa Mah. 2299 Sk No 3</t>
  </si>
  <si>
    <t>teyit için arandı çekim gerçekleşti ama memnun değil ve logo koymak istemiş başka restoranların var benim logomu eklemeye izin vermediniz dedi fotoğraflarının kaldırlmasını istiyor/ fotoğraf çekimi istemiyor aramayın</t>
  </si>
  <si>
    <t>İpek Aytaç</t>
  </si>
  <si>
    <t>6025c7d321f176829a39e59e</t>
  </si>
  <si>
    <t>Adıyaman Çiğ Köfte Bayram Usta, Kepez (Gülveren Mah.)</t>
  </si>
  <si>
    <t>Fatih Ahmet Tavuz</t>
  </si>
  <si>
    <t>Gülveren Mah. 3709 Sk. No 3 A</t>
  </si>
  <si>
    <t>5425352323 serkan bey</t>
  </si>
  <si>
    <t>5fc76897c535c590b6457b61</t>
  </si>
  <si>
    <t>Adıyaman Çiğ Köfte Noktası (Zerdalilik Mah.- Cebesoy Cad.)</t>
  </si>
  <si>
    <t>AHMET YAZICI</t>
  </si>
  <si>
    <t>Zerdalilik</t>
  </si>
  <si>
    <t>Zerdalilik Mah. Cebesoy Cad. No:55/C Muratpaşa/Antalya</t>
  </si>
  <si>
    <t xml:space="preserve">getirle problemi varmıs//gerek duymuyor kendi de atmak isterse saha sorumlusuna söylermiş / sistemi kapatmış </t>
  </si>
  <si>
    <t>61f8ef55757395bf20e1ab31</t>
  </si>
  <si>
    <t>Adıyaman Çiğ Köfteci Abdülsamed, Muratpaşa (Kırcami Mah.)</t>
  </si>
  <si>
    <t>ABDÜLSAMED CIRİT</t>
  </si>
  <si>
    <t>Kırcami</t>
  </si>
  <si>
    <t>Kırcami, Perge Blv. no: 91/A, 07100 Muratpaşa/Antalya</t>
  </si>
  <si>
    <t>Mukaddes Neşet</t>
  </si>
  <si>
    <t>yetkili 4 gibi gelirmiş /saat 5te gelirmiş/5071222221</t>
  </si>
  <si>
    <t>61864a64e8b697f3259145a7</t>
  </si>
  <si>
    <t>Adıyaman Çiğ Köftecisi Asaf Usta, Muratpaşa (Gebizli Mah.)</t>
  </si>
  <si>
    <t>KORAY AKDAĞ</t>
  </si>
  <si>
    <t>Gebizli</t>
  </si>
  <si>
    <t>Gebizli Mah. Yunus Emre Cad. No:112/B Muratpaşa/ANTALYA</t>
  </si>
  <si>
    <t>Aralık ayı ortasında aranacak çünkü kurye sorunu vs. varmış sistemi oturmamış. RANDEVU OLUŞTURULDU</t>
  </si>
  <si>
    <t>623da97aea70b3608e2772c7</t>
  </si>
  <si>
    <t>Adıyaman Çiğ Köftecisi Ayhan Usta (Sinan Mah. - Cebesoy Cad.)</t>
  </si>
  <si>
    <t>DİLEK ÖZAYDIN</t>
  </si>
  <si>
    <t>Sinan Mah. Cebesoy Cad. No:74/A Muratpaşa/Antalya</t>
  </si>
  <si>
    <t>60a651cc804061d884942534</t>
  </si>
  <si>
    <t>Adıyaman Çiğ Köftecisi Ayhan Usta, Kepez (Ayanoğlu Mah.)</t>
  </si>
  <si>
    <t>OSMAN KÖSEOĞLU</t>
  </si>
  <si>
    <t>Gazi</t>
  </si>
  <si>
    <t>Gazi Mah. Muammer Aksoy Cad. No:8 Kepez/ANTALYA</t>
  </si>
  <si>
    <t xml:space="preserve">Adıyaman Çiğ Köftecisi Ayhan Usta, Kepez (Ayanoğlu Mah.) şubesinden eklenmesini istiyor </t>
  </si>
  <si>
    <t>623a413f12a6eb38a1254ad8</t>
  </si>
  <si>
    <t>Adıyaman Çiğ Köftecisi Ayhan Usta, Kepez (Göksu Mah.)</t>
  </si>
  <si>
    <t>SEZGİN AYAZ</t>
  </si>
  <si>
    <t>Göksu</t>
  </si>
  <si>
    <t>Göksu Mah. Farabi Cad. No:15/BA Kepez/Antalya</t>
  </si>
  <si>
    <t>60a656346236f16fc968b3b4</t>
  </si>
  <si>
    <t>Adıyaman Çiğ Köftecisi Ayhan Usta, Kepez (Şelale Mah.)</t>
  </si>
  <si>
    <t>Şelale</t>
  </si>
  <si>
    <t>Şelale Mah. Varsak Bey Cad No:2 Kepez/ANTALYA</t>
  </si>
  <si>
    <t>6004d8d9dda07b4b7e534886</t>
  </si>
  <si>
    <t>Adıyaman Çiğ Köftecisi Ayhan Usta, Kepez (Yeni Mah.)</t>
  </si>
  <si>
    <t>Leyla Yavuz</t>
  </si>
  <si>
    <t>Yeni</t>
  </si>
  <si>
    <t>Aliya İzzet Begoviç Cad. No 17 A</t>
  </si>
  <si>
    <t>okula yakın olduğum için şuan düzenlemelerim var okullar açıldıktan 15 gün sonra yapalım dedi/ürünleri eksikmiş ve çekim istemiyorum zamanım yok dedi./urun eksıklıgı var su an ıcın bır tek cığ koftesı mevcut kendı arıycak</t>
  </si>
  <si>
    <t>607ed21c58e43535d8986d95</t>
  </si>
  <si>
    <t>Adıyaman Çiğ Köftecisi Ayhan Usta, Muratpaşa (Demircikara Mah.)</t>
  </si>
  <si>
    <t>MİRZA ALİM</t>
  </si>
  <si>
    <t>Demircikara</t>
  </si>
  <si>
    <t>Demircikara Mah. Narenciye Cad. No:20/C Muratpaşa/Antalya</t>
  </si>
  <si>
    <t xml:space="preserve">Bekir Özbek kişisine devir edilmiş./dönüş yapacak/5511489407/istemiyorum ben resim gönderdim size dediler//meşgule attı / hangi şube olduğunu teyit için aradım ulaşamadım </t>
  </si>
  <si>
    <t>61e94f8a387be2679b5226c6</t>
  </si>
  <si>
    <t>Adıyaman Çiğ Köftecisi Ayhan Usta, Muratpaşa (Gençlik Mah.)</t>
  </si>
  <si>
    <t>Merve Yalçın</t>
  </si>
  <si>
    <t>Gençlik</t>
  </si>
  <si>
    <t>GENÇLİK MAH. TINAZTEPE CAD. 2 B MURATPAŞA/ANTALYA</t>
  </si>
  <si>
    <t>6207cf4ae0e3c9a0aa4a23a8</t>
  </si>
  <si>
    <t>Adıyaman Çiğ Köftecisi Ayhan Usta, Muratpaşa (Güvenlik Mah.)</t>
  </si>
  <si>
    <t>DUYGU YILMAZ</t>
  </si>
  <si>
    <t>Güvenlik</t>
  </si>
  <si>
    <t>Güvenlik Mah. Vatan Blv. Görgülü Apt. No: 25/B, 07000 Muratpaşa/Antalya</t>
  </si>
  <si>
    <t>Franchise</t>
  </si>
  <si>
    <t>60194ba3a9c5cf403fc4f219</t>
  </si>
  <si>
    <t>Adıyaman Çiğ Köftecisi Ayhan Usta, Muratpaşa (Zerdalilik Mah.)</t>
  </si>
  <si>
    <t>NESLİHAN ARİEL</t>
  </si>
  <si>
    <t>Zerdalilik Mah. Balıkçıoğlu Cd. No:29/A Muratpaşa/Antalya</t>
  </si>
  <si>
    <t>ramazandan sonra düşünelim/biz uygun değiliz dedi/şuan müsait değiliz ona dedi/temmuz ayını geçince aranacak/istemiyoruz dediler belki kendileri dönüş yapar//amerikaya gitme durumları varmış işlemleri sürüyormuş bu yüzden şu an bir çekim yapamazlar devredelerse o zaman yeni yetkiliyle görüşülsün/aramayın istemiyoruz diyo-cenazemiz var dedi suan ugrasamam dedi/ iki hafta sonra YIL BASINDA MENU DEGİŞİMİ YAPACAK SUAN İSTEMİYOR</t>
  </si>
  <si>
    <t>619e20a2742d17f1084d1f37</t>
  </si>
  <si>
    <t>Adıyaman Çiğ Köftecisi Aziz Usta, Kepez (Ahatlı Mah.)</t>
  </si>
  <si>
    <t>KEZİBAN MIZRAK</t>
  </si>
  <si>
    <t>Ahatlı Mah. Ulusoy Cad. No 98 C</t>
  </si>
  <si>
    <t xml:space="preserve">pazartesi günü çekim yapılmış </t>
  </si>
  <si>
    <t>603a322071783647b6144ebd</t>
  </si>
  <si>
    <t>Adıyaman Çiğ Köftecisi Bayram Usta, Aksu (Güzelyurt Mah.)</t>
  </si>
  <si>
    <t>EBRU TEZCAN</t>
  </si>
  <si>
    <t>Aksu</t>
  </si>
  <si>
    <t>Güzelyurt</t>
  </si>
  <si>
    <t>Güzelyurt Mah. Şehit Kom. Er Mustafa Göktürk Cad. No:8/1A Aksu/Antalya</t>
  </si>
  <si>
    <t>meşgul.</t>
  </si>
  <si>
    <t>62237c4da4f15247400c075a</t>
  </si>
  <si>
    <t>Adıyaman Çiğ Köftecisi Bayram Usta, Kepez (Yeni Mah.)</t>
  </si>
  <si>
    <t>HASAN ÇAYLAN</t>
  </si>
  <si>
    <t>Yeni Mah. 2431 Sk. No: 34 Kepez/ANTALYA</t>
  </si>
  <si>
    <t>6040d2df56cff1204dd82f96</t>
  </si>
  <si>
    <t>Adıyaman Çiğ Köftecisi Bayram Usta, Konyaaltı (Siteler Mah.)</t>
  </si>
  <si>
    <t>Emre Yasin Uzun</t>
  </si>
  <si>
    <t>Siteler</t>
  </si>
  <si>
    <t>Siteler Mah. 1355 Sk. No 15 / A</t>
  </si>
  <si>
    <t>yeterli</t>
  </si>
  <si>
    <t>60d2299e0bfb6c4d90a3e7e4</t>
  </si>
  <si>
    <t>Adıyaman Çiğ Köftecisi Bayram Usta, Muratpaşa (Üçgen Mah.)</t>
  </si>
  <si>
    <t>DAMLA ÖZBEK</t>
  </si>
  <si>
    <t>Üçgen</t>
  </si>
  <si>
    <t>Üçgen Mah. Şarampol Cad. No:174 Muratpaşa/ANTALYA</t>
  </si>
  <si>
    <t>Ahmet Emeklioğlu</t>
  </si>
  <si>
    <t>5feb11220e63fe08decb0a31</t>
  </si>
  <si>
    <t>Adıyaman Çiğ Köftecisi Kadir Usta (Güvenlik Mah.)</t>
  </si>
  <si>
    <t>Abdussamat Yıldızhan</t>
  </si>
  <si>
    <t>Güvenlik Mah. Kazım Karabekir Cad. No 158</t>
  </si>
  <si>
    <t>5424881572 hastayım ileride arayın görüşelim dedi bireysel.// meşgule attı// ayağı kırıkmış daha sonra tekrar aransın devam için//ayak gg/ açmadı.</t>
  </si>
  <si>
    <t>61cf8290d5a1d551498798a2</t>
  </si>
  <si>
    <t>Adıyaman Çiğ Köftecisi Kadir Usta, Kemer (Arslanbucak Mah.)</t>
  </si>
  <si>
    <t>HÜSEYİN YUNUS TATLI</t>
  </si>
  <si>
    <t>Kemer</t>
  </si>
  <si>
    <t>Arslanbucak</t>
  </si>
  <si>
    <t>Arslanbucak Mah. Cumhuriyet Bulv. No 34 , Kemer</t>
  </si>
  <si>
    <t>6050b85ad28531ff5f544cdd</t>
  </si>
  <si>
    <t>Adıyaman Çiğ Köftecisi Kadir Usta, Kepez (Aydoğmuş Mah.)</t>
  </si>
  <si>
    <t>SALİH YILMAZ</t>
  </si>
  <si>
    <t>Ayanoğlu</t>
  </si>
  <si>
    <t>Aydoğmuş Mah. Fatih Terim Cad. No:78 Kepez/ANTALYA</t>
  </si>
  <si>
    <t>Çekimi gerçekleşti</t>
  </si>
  <si>
    <t>60d22329e647f834c87b72d0</t>
  </si>
  <si>
    <t>Adıyaman Çiğ Köftecisi Kadir Usta, Kepez (Yeni Mah.)</t>
  </si>
  <si>
    <t>EMİNE DENLİ</t>
  </si>
  <si>
    <t>Yeni Mah. 2431 sk. No:26 Kepez/ANTALYA</t>
  </si>
  <si>
    <t>merkezden alınacak</t>
  </si>
  <si>
    <t>608163bd3e525451686a18a7</t>
  </si>
  <si>
    <t>Adıyaman Çiğ Köftecisi Kadir Usta, Manavgat (Çağlayan Mah.)</t>
  </si>
  <si>
    <t>GÜLCAN YILDIZ</t>
  </si>
  <si>
    <t>Çağlayan Mah. Hastane Cad. No:54/1 Manavgat/Antalya</t>
  </si>
  <si>
    <t xml:space="preserve">necati bey - 5418544511// çekilecek ürün kalmamış  </t>
  </si>
  <si>
    <t>605072d894bb4e6e9c7ae633</t>
  </si>
  <si>
    <t>Adıyaman Çiğ Köftecisi Kadir Usta, Muratpaşa (Bahçelievler Mah.)</t>
  </si>
  <si>
    <t>HATİCE KOCAKAVUK</t>
  </si>
  <si>
    <t>Bahçelievler</t>
  </si>
  <si>
    <t>Bahçelievler Mah. Teomanpaşa Cad. No:61 Muratpaşa/ANTALYA</t>
  </si>
  <si>
    <t xml:space="preserve">5064991446 hatice // çekilmeyen  2 ürünü var  </t>
  </si>
  <si>
    <t>İleride Randevu İstiyorum</t>
  </si>
  <si>
    <t>601be29ea49ed37df557fb08</t>
  </si>
  <si>
    <t>Adıyaman Çiğ Köftecisi Kadir Usta, Muratpaşa (Zerdalilik Mah.)</t>
  </si>
  <si>
    <t>Hüseyin Deniz</t>
  </si>
  <si>
    <t>Zerdalilik Mah. Burhanettin Onat Cad. No 74</t>
  </si>
  <si>
    <t>açmadı</t>
  </si>
  <si>
    <t>6046593e972cd06025c37dae</t>
  </si>
  <si>
    <t>Adıyaman Çiğköfte, Muratpaşa (Altındağ Mah.)</t>
  </si>
  <si>
    <t>ÖZGE SOYLU</t>
  </si>
  <si>
    <t>Altındağ Mah. 100.Yıl Blv. No:35 Muratpaşa/ANTALYA</t>
  </si>
  <si>
    <t>eksik ürünüm yok dedi.</t>
  </si>
  <si>
    <t>5fb56e58b7a8af2302e630f5</t>
  </si>
  <si>
    <t>Adıyaman Çiğköftecisi (Zafer Mah.)</t>
  </si>
  <si>
    <t>Ahmet Özcan</t>
  </si>
  <si>
    <t>Zafer</t>
  </si>
  <si>
    <t>Zafer Mah. Mithat Paşa Cad. Selanik Apt. No:120/B</t>
  </si>
  <si>
    <t>624dcd38325db154bad13525</t>
  </si>
  <si>
    <t>Adıyaman Çiğköftecisi Kadir Usta, Kepez (Güneş Mah.)</t>
  </si>
  <si>
    <t>OSMAN YILMAZ</t>
  </si>
  <si>
    <t>Barış</t>
  </si>
  <si>
    <t>Barış Mah. 2906 Sk. 21 B Kepez/ANTALYA</t>
  </si>
  <si>
    <t xml:space="preserve">meşgule atıyor </t>
  </si>
  <si>
    <t>60537f4205149013ee19d9d9</t>
  </si>
  <si>
    <t>Adıyaman Çiğköftesi Resume, Muratpaşa (Muratpaşa Mah.)</t>
  </si>
  <si>
    <t>BÜLENT ÇELENK</t>
  </si>
  <si>
    <t>Muratpaşa Mah. 565 sk. No:2 Muratpaşa/ANTALYA</t>
  </si>
  <si>
    <t xml:space="preserve">ileride olabilir belki dediler.ulaşılamadı./açmadı./açmadı.//02422414007 işletmesinin numarası Hatem hanıma dönüş yapıcaklar- DÖNÜŞ YAPACAK / bir hafta şehir dışında dönünce randevu oluşturulacak </t>
  </si>
  <si>
    <t>608427514eb0b73259da31b5</t>
  </si>
  <si>
    <t>Adıyaman Osmanlı Çiğ Köfte, Serik (Orta Mah.)</t>
  </si>
  <si>
    <t>RAMAZAN ZENGİN</t>
  </si>
  <si>
    <t>Orta Mah. Pr. Dr. Yaşar Uçar Cad. No:10/B Serik/Antalya</t>
  </si>
  <si>
    <t>5fc63162e6e547e3398a4f90</t>
  </si>
  <si>
    <t>Adıyaman Subaşı Çiğ Köfte (Bayındır Mah.)</t>
  </si>
  <si>
    <t>AHMET SÜER</t>
  </si>
  <si>
    <t>Meltem</t>
  </si>
  <si>
    <t>Bayındır Mah. Toroslar Cad. Gülşen Eyican Apt. No:68/C Muratpaşa/Antalya</t>
  </si>
  <si>
    <t>bayram sonrası arancak/dün getiryemek tarafından çekildi dediler/ samsat ev yemekleri ile aynı oyüzden tekrar fotoğraf çekimine gerek yok dedi ahmet bey.</t>
  </si>
  <si>
    <t>6177f9d98aa3054ea236a29a</t>
  </si>
  <si>
    <t>Adıyaman Subaşı Çiğ Köfte, Kepez (Altınova Sinan Mah.)</t>
  </si>
  <si>
    <t>MUSTAFA KIZILBOĞA</t>
  </si>
  <si>
    <t>Altınova Sinan</t>
  </si>
  <si>
    <t>Altınova Sinan Mah. Kaşlılar sk. No:40 Kepez/ANTALYA</t>
  </si>
  <si>
    <t>619f8fc374a1d1e8af5548bf</t>
  </si>
  <si>
    <t>Adıyaman Subaşı Çiğ Köfte, Kepez (Yeni Emek Mah.)</t>
  </si>
  <si>
    <t>AKINALP RAMAZAN PAMUK</t>
  </si>
  <si>
    <t>Yeni Emek</t>
  </si>
  <si>
    <t>Yeni Emek Mah. Ceyhan Cad. No:91 Kepez/ANTALYA</t>
  </si>
  <si>
    <t xml:space="preserve">öğle ara / ben hepsini çekip mailden atacağım dedi </t>
  </si>
  <si>
    <t>5ff32fa8eeb85d16dacf164e</t>
  </si>
  <si>
    <t>Adıyaman Subaşı Çiğ Köfte, Kepez (Yeni Mah.)</t>
  </si>
  <si>
    <t>GADRİYE ARICAN</t>
  </si>
  <si>
    <t>Yeni Mah. Aliya İzzet Begoviç Cad. No:104/B Kepez/Antalya</t>
  </si>
  <si>
    <t xml:space="preserve">alparslan bey dönüş yapacak/istemiyor/ oğlu işe konuşup dönüş sağlayacak /5467598908 boyle bır no yoktur dıyor alparslan beyın esı ıstemedıklerını belırttı/ ürünlerinin çöpe gitmesini istemiyormuş ikna olmadı </t>
  </si>
  <si>
    <t>6238e498f3920255bc6b0e2a</t>
  </si>
  <si>
    <t>Adıyaman Subaşı Çiğ Köfte, Kepez (Yeşiltepe Mah.)</t>
  </si>
  <si>
    <t>OKAN TÜRK</t>
  </si>
  <si>
    <t>Yeşiltepe Mah. Tevfik Fikret Cad. Civelek Apt. No:13/C Kepez/Antalya</t>
  </si>
  <si>
    <t>614eea06f3b406f9fb0afaba</t>
  </si>
  <si>
    <t>Adıyaman Subaşı Çiğ Köfte, Muratpaşa (Güvenlik Mah.)</t>
  </si>
  <si>
    <t>HASAN SOYVURAL</t>
  </si>
  <si>
    <t>Güvenlik Mah. 281 Sk. No:24/B Muratpaşa/Antalya</t>
  </si>
  <si>
    <t>6017f446d32da6d3cad22f5a</t>
  </si>
  <si>
    <t>Adıyaman Subaşı Çiğ Köfte, Muratpaşa (Sedir Mah.- Çallı)</t>
  </si>
  <si>
    <t>Neslihan Temel</t>
  </si>
  <si>
    <t>Sedir</t>
  </si>
  <si>
    <t>Sedir Mah. Vatan Blv. No 22 B</t>
  </si>
  <si>
    <t>Mail atacak/mail adresi tekrar verildi fotoğrafların gönderimini sağlarım dedi.</t>
  </si>
  <si>
    <t>60ec3f450c1947237b91051d</t>
  </si>
  <si>
    <t>Adıyaman Subaşı Çiğ Köfte, Muratpaşa (Yıldız Mah.)</t>
  </si>
  <si>
    <t>ALİ CANPOLAT</t>
  </si>
  <si>
    <t>Yıldız</t>
  </si>
  <si>
    <t>Yıldız Mah. Yıldız Cad. No:44 Muratpaşa/Antalya</t>
  </si>
  <si>
    <t>Ergin Avcı</t>
  </si>
  <si>
    <t>TÜM ÜRÜNLER ÇEKİLMİŞ</t>
  </si>
  <si>
    <t>Nazlıcan Dinçer</t>
  </si>
  <si>
    <t>6204ff5681c92ba6726ae84b</t>
  </si>
  <si>
    <t>Adıyaman Subaşı Çiğ Köfte, Serik (Merkez Mah.)</t>
  </si>
  <si>
    <t>CELAL ÇAYIR</t>
  </si>
  <si>
    <t>Orta 2. Bölge</t>
  </si>
  <si>
    <t>Orta mahalle işler cad no 50 iç kapı no 4 Serik Antalya</t>
  </si>
  <si>
    <t>61cf73f2c211a25b42d9e961</t>
  </si>
  <si>
    <t>Adıyamanlı Çiğ Köfte Erkan Usta, Alanya (Güllerpınarı Mah.)</t>
  </si>
  <si>
    <t>ALPEREN TEKİN</t>
  </si>
  <si>
    <t>Kadıpaşa</t>
  </si>
  <si>
    <t>Kadıpaşa Mah. İkizler Sk. Kutup Apt. No 26, Alanya</t>
  </si>
  <si>
    <t>6054a6dc0405e9cddaba0361</t>
  </si>
  <si>
    <t>Adıyamanlı Çiğ Köfte Erkan Usta, Muratpaşa (Kızıltoprak Mah.)</t>
  </si>
  <si>
    <t>MUSTAFA KARAGÖZ</t>
  </si>
  <si>
    <t>Kızıltoprak</t>
  </si>
  <si>
    <t>Kızıltoprak Mah. 921 sk. No:28 Muratpaşa/ANTALYA</t>
  </si>
  <si>
    <t>5321685832 bu numaradan işletişime geçilecek meşgul/fotoğrafları yüklenmiş</t>
  </si>
  <si>
    <t>61fbed2b05e6735b2f85c362</t>
  </si>
  <si>
    <t>Adıyamanlı Çiğ Köfte Erkan Usta, Serik (Orta Mah.)</t>
  </si>
  <si>
    <t>YAŞAR MAŞA</t>
  </si>
  <si>
    <t>Merkez</t>
  </si>
  <si>
    <t>Orta Mah. Atatürk Cad. No:85/A Serik/Antalya</t>
  </si>
  <si>
    <t>6186b378f79ba536109a0f5e</t>
  </si>
  <si>
    <t>Adıyamanlı Çiğ Köfteci Erkan Usta, Kepez (Yeni Emek Mah.)</t>
  </si>
  <si>
    <t>AHMET GÜNDÜZ</t>
  </si>
  <si>
    <t>Yeni Emek Mah. Ceyhan Cad. No:53 Kepez/ANTALYA</t>
  </si>
  <si>
    <t xml:space="preserve">5417833302/ erkan aybak olarak bizim çekimimiz yapıldı ve yüklendi dedi fakat panelinde fotoğrafları yok </t>
  </si>
  <si>
    <t>6234d997252f03e8395e0ae9</t>
  </si>
  <si>
    <t>Adıyörem Çiğ Köfte, Kepez (Emek Mah.)</t>
  </si>
  <si>
    <t>KEMAL AKKUŞ</t>
  </si>
  <si>
    <t>EMEK MAH. SAKARYA BLV. DURUKAN APT. NO: 346 A KEPEZ/ ANTALYA</t>
  </si>
  <si>
    <t>61de193cfcc54d293967251a</t>
  </si>
  <si>
    <t>Adios Köfte &amp; Sucuk, Kepez (Kültür Mah.)</t>
  </si>
  <si>
    <t>Volkan Kazancı</t>
  </si>
  <si>
    <t>Kültür, 3876. Sk. No: 64/B, 07100 Kepez/Antalya</t>
  </si>
  <si>
    <t xml:space="preserve">yetkili şehir dışında görüşüp dönüş sağlayacak </t>
  </si>
  <si>
    <t>616d71581eeb3624fc288b9c</t>
  </si>
  <si>
    <t>Afc Chix Mix, Alanya (Saray Mah.)</t>
  </si>
  <si>
    <t>EYAD FAWZY HUSSIEN I ABOUHARB</t>
  </si>
  <si>
    <t>Saray</t>
  </si>
  <si>
    <t>Saray, Damlataş Cd. No 34 B</t>
  </si>
  <si>
    <t xml:space="preserve">bir hafta sonra aranacak  RANDEVU ALINDI  / fotoğrafçı gitmemiş </t>
  </si>
  <si>
    <t>5fe9a92e8d4d71acb0aec4ed</t>
  </si>
  <si>
    <t>Ağaçkakan Taco (Kültür Mah.)</t>
  </si>
  <si>
    <t>Abdullah Baştaş</t>
  </si>
  <si>
    <t>Kültür, 3876. Sk. No 62/2</t>
  </si>
  <si>
    <t>Menüsüne ürün ekleyecekmiş ondan sonra devam çekimi olabilir der haftyaya aranacak/5424420717:abdullah bey/teyit için arandı çekim gerçekleşti//</t>
  </si>
  <si>
    <t>6053c4f30bc94e40a31f354a</t>
  </si>
  <si>
    <t>Ağız Tadı Fast Food, Serik (Belek Mah.)</t>
  </si>
  <si>
    <t>GÖKHAN SEVİNÇ</t>
  </si>
  <si>
    <t>Belek</t>
  </si>
  <si>
    <t>vatan caddesi özler sokak no:3 (el işi pazari karşişi yapay şelale caprazi) BELEK</t>
  </si>
  <si>
    <t>623f052a7ee9829b1510ace7</t>
  </si>
  <si>
    <t>Aile Cafe &amp; Kahvaltı &amp; Tost 2, Muratpaşa (Meltem Mah.)</t>
  </si>
  <si>
    <t>MUHAMMED ÇALI</t>
  </si>
  <si>
    <t>Yıldız Mah. 204 Sk. No:10 D Muratpaşa/Antalya</t>
  </si>
  <si>
    <t xml:space="preserve">şun istemiyoruz teşekkürler deyip kapattı </t>
  </si>
  <si>
    <t>61a0909599e4145e95375597</t>
  </si>
  <si>
    <t>Aile Cafe Kahvaltı &amp; Tost &amp; Sandviç, Muratpaşa (Yıldız Mah.)</t>
  </si>
  <si>
    <t>Yıldız Mah. 204 Sk. No:10 C Muratpaşa/Antalya</t>
  </si>
  <si>
    <t>çekim gerçekleştimi diye teyit amacıyla aradım.çekim gerçekleştimi diye teyit amacıyla aradım yetkili yok.teyit için arandı yetkili yok.</t>
  </si>
  <si>
    <t>6245ec637151f5e7d3e86420</t>
  </si>
  <si>
    <t>Aile Tost Evi, Kepez (Kanal Mah.)</t>
  </si>
  <si>
    <t>HATİCE SENA YILMAZ</t>
  </si>
  <si>
    <t>Kanal</t>
  </si>
  <si>
    <t>Kanal Mah. Yasemin Cad. No:7 E Kepez/ANTALYA</t>
  </si>
  <si>
    <t xml:space="preserve">abisi tolga beyden randevu alındı </t>
  </si>
  <si>
    <t>60c1ea06a8d67d4749fef237</t>
  </si>
  <si>
    <t>Ailem Pide &amp; Kebap Salonu, Alanya (Saray Mah.)</t>
  </si>
  <si>
    <t>Neslihan Çetin Kartop</t>
  </si>
  <si>
    <t>Saray Mah. Galatasaray Cad. No 1</t>
  </si>
  <si>
    <t>Menü Güncellemesi Yapılacak</t>
  </si>
  <si>
    <t xml:space="preserve">neslihan hanımın numarası 05365430220 musait degil suan / tek çalışıyorum hafta içi bir gün ararsanız iyi olur der 5 gibi ara- DÜŞÜNMEM GEREKİYOR DEDİ/ 1 saat sonra / getiryemekle baya bir sıkıntım var  kimseye ulaşamıyorum fotoğrafda istemiyorum dedi </t>
  </si>
  <si>
    <t>621cec0c0cf8609f3de9b9da</t>
  </si>
  <si>
    <t>Akabe Pide &amp; Lahmacun, Alanya (Cikcilli Mah.)</t>
  </si>
  <si>
    <t>RABİA NALAN ALBAYRAK</t>
  </si>
  <si>
    <t>Cumhuriyet</t>
  </si>
  <si>
    <t>Cikcilli Mah. Eğriköprü Cad. No:40 Alanya/ANTALYA</t>
  </si>
  <si>
    <t>622b5224704f8c6e64098cb7</t>
  </si>
  <si>
    <t>Akasya Döner &amp; Fast Food, Muratpaşa (Üçgen Mah.)</t>
  </si>
  <si>
    <t>OĞUZHAN ŞENLER</t>
  </si>
  <si>
    <t>Üçgen Mah. Tonguç Cad. No:65 Muratpaşa/ANTALYA</t>
  </si>
  <si>
    <t>İbretim Bey / 5525894238</t>
  </si>
  <si>
    <t>6034d704355ffa1dce8b58c1</t>
  </si>
  <si>
    <t>Akçakoca Köftecisi, Manavgat (Aşağı Pazarcı Mah.)</t>
  </si>
  <si>
    <t>MUSTAFA BAŞ</t>
  </si>
  <si>
    <t>A. Pazarcı Mah. Fevzi Paşa Cad. 1041 Sk. No:2/B Manavgat/Antalya</t>
  </si>
  <si>
    <t>haftaya istiyor/bnım ısletmede olmam lazım dedı bu yuzden onumuzdekı hafta ıcın ıstedı</t>
  </si>
  <si>
    <t>60769d608de1bcbf2cd86a31</t>
  </si>
  <si>
    <t>Akçalar 3 Etli Pide, Kepez (Zafer Mah.)</t>
  </si>
  <si>
    <t>SEZGİN KİRLİ</t>
  </si>
  <si>
    <t>Yükseliş</t>
  </si>
  <si>
    <t>Zafer Mah. Mehmet Akif Cad. No:135 Kepez/ANTALYA</t>
  </si>
  <si>
    <t xml:space="preserve">2423463546 numara bu //uygulamada fotoğraf var dedi/istemiyor/ben sızı arayayım / şuan müsait değiliz gerek görürsem ben sizi ararım dedi / hayır istemiyorum deyip kapattı </t>
  </si>
  <si>
    <t>6017d96ef55f400344ca6e76</t>
  </si>
  <si>
    <t>Akçalar Etli Pide, Muratpaşa (Kızılarık Mah.)</t>
  </si>
  <si>
    <t>ABDULLAH ÖZCAN</t>
  </si>
  <si>
    <t>Kızılarık</t>
  </si>
  <si>
    <t>Kızılarık Mah. Gazi Blv. No:278/7 Muratpaşa/Antalya</t>
  </si>
  <si>
    <t>tekrar arandı çekim istemiyor/gerek yok dedileriki ay sonra aranmak istiyolar/gerek duymuyorum kaç defa söylemem gerek der/ istemedi</t>
  </si>
  <si>
    <t>60cc688975a6b869d8b3fadf</t>
  </si>
  <si>
    <t>Akçalar Etli Pide, Muratpaşa (Kızıltoprak Mah.)</t>
  </si>
  <si>
    <t>EMRE AKÇA</t>
  </si>
  <si>
    <t>Kızıltoprak Mah. 997 sk. No:2 Muratpaşa/ANTALYA</t>
  </si>
  <si>
    <t xml:space="preserve">şuanlık işim az ileride düşünelim dediler.// yetkili kişi yok./ ayıracak vaktim yok der/ ARANMASIN </t>
  </si>
  <si>
    <t>605dc8af4c11b0b1e93ac44a</t>
  </si>
  <si>
    <t>Akçalar Etli Pide, Muratpaşa (Yenigün Mah.)</t>
  </si>
  <si>
    <t>Kızıltoprak Mah. Yunus Emre Cad. No:60 Muratpaşa/ANTALYA</t>
  </si>
  <si>
    <t>12,13 mayıs gibi iletişime geçilecek/10günsonra tekrar arancak/tadillatayız on onbeş gün sonra arayın dediler//4de ara/ayıracak vaktim yok der KESİNLİKLE ARANMAYACAK</t>
  </si>
  <si>
    <t>61719f1b4f4f49c9660f2e95</t>
  </si>
  <si>
    <t>Akçalar Gebizli Etli Pide, Kepez (Şafak Mah.)</t>
  </si>
  <si>
    <t>FATMA AKÇA</t>
  </si>
  <si>
    <t>Şafak</t>
  </si>
  <si>
    <t>Şafak Mah. 4259 Sk. No 11 , Kepez</t>
  </si>
  <si>
    <t xml:space="preserve">yetkililer yarın gelirmiş öğleden sonra/ istemiyor. / pişmiş bir şekilde ben çıkarıp çekim yaptıramam dedi </t>
  </si>
  <si>
    <t>5f837c1f962a9610dcccb359</t>
  </si>
  <si>
    <t>Akçalar Restaurant, Kepez (Yeni Mah.)</t>
  </si>
  <si>
    <t>AHMET TIBIK</t>
  </si>
  <si>
    <t>Yeni, Aliya Izzet Begoviç Cd, 07060 Kepez/Antalya</t>
  </si>
  <si>
    <t>ahmet beyin numarası:05344931474  // 1 haftaya aranacak/1 Temmuzdan sonra tekrardan arancak duruma göre karar verecek/ytk hastanede//ikna etmiştim ama sonra saat uymadı 1-2 gibi istiyordu//pazartesi ya da salıya istiyor- randevu olusturuldu</t>
  </si>
  <si>
    <t>60b4cdb23997bb2d89ffb558</t>
  </si>
  <si>
    <t>Akdeniz Ev Yemekleri, Muratpaşa (Tahılpazarı Mah.)</t>
  </si>
  <si>
    <t>FİLİZ ŞAHİN</t>
  </si>
  <si>
    <t>Tahılpazarı</t>
  </si>
  <si>
    <t>Tahılpazarı Mah. Adnan Menderes Bulv. No:7 Muratpaşa/ANTALYA</t>
  </si>
  <si>
    <t>devam alındı ana yemekler ve yan menü</t>
  </si>
  <si>
    <t>6050c8e3808b162accc1a107</t>
  </si>
  <si>
    <t>Akdeniz Kebap &amp; Dürüm, Kepez (Sütçüler Mah.)</t>
  </si>
  <si>
    <t>İBRAHİM DOĞMUŞ</t>
  </si>
  <si>
    <t>Sütçüler</t>
  </si>
  <si>
    <t>Sütçüler Mah. Yeşilırmak Cad. No:102 Kepez/ANTALYA</t>
  </si>
  <si>
    <t>açmıyor.//yarın aranacak//kendileri çekiyolarmış gerek yok dedi istemiyoruz dedi/ustaları yokmuş 15-20 güne belli olur dedi/henüz çalışan bulamamış devir de edebilirmiş/ kendisi uygun bie zamanda dönüş ağlayacakmış / benim için uygundeğil istemiyorum dedi RANDEVU ALINDI</t>
  </si>
  <si>
    <t>6192611215812d0c7b567116</t>
  </si>
  <si>
    <t>Aksu Köfte &amp; Piyaz &amp; Çorba, Kepez (Güneş Mah.)</t>
  </si>
  <si>
    <t>ÖNDER ÖZKAN</t>
  </si>
  <si>
    <t>Teomanpaşa</t>
  </si>
  <si>
    <t>Kepez Güneş Mah. 15 Tem. Şehitler Cad. No 56</t>
  </si>
  <si>
    <t>ne fotoğrafı ben en son ilk okulda kendi fotoğrafımı çekirdim menüdekilerimi çektireceğim dedi istemedi .</t>
  </si>
  <si>
    <t>603c32299ae2e82a73337f27</t>
  </si>
  <si>
    <t>Aksu Köfte &amp; Piyaz, Alanya (Güllerpınarı Mah.)</t>
  </si>
  <si>
    <t>Asiye İnkaya</t>
  </si>
  <si>
    <t>Güller Pınarı</t>
  </si>
  <si>
    <t>hasan akçalıoğlu cad. güllerpınarı mah. ismi sok. aksu köfte piyaz
 14/a Antalya/Alanya</t>
  </si>
  <si>
    <t>fatih özpelit</t>
  </si>
  <si>
    <t>5f4f561da9de50012f0dba66</t>
  </si>
  <si>
    <t>Aksu Köfte &amp; Piyaz, Muratpaşa (Yıldız Mah.)</t>
  </si>
  <si>
    <t>ÖZGÜR GÖRNÜ</t>
  </si>
  <si>
    <t>Yıldız Mahallesi, Yıldız Cd. felek Apt. 48/1, 07050 Muratpaşa/Antalya</t>
  </si>
  <si>
    <t>TEYİT İÇİN ARANDI Çekim gerçekleşti//Eksik kalan ürünler için devam çekimi Mikail bey</t>
  </si>
  <si>
    <t>6156b2ce8ddfe54a6f880030</t>
  </si>
  <si>
    <t>Akşehir Pide &amp; Tandır, Muratpaşa (Cumhuriyet Mah.)</t>
  </si>
  <si>
    <t>HALİS BATUR</t>
  </si>
  <si>
    <t>Cumhuriyet Mah. Tonguç Cad. No:99 Muratpaşa/ANTALYA</t>
  </si>
  <si>
    <t>606f22221c22a06ca767bdb6</t>
  </si>
  <si>
    <t>Akya Meze &amp; Midye, Konyaaltı (Arapsuyu Mah.)</t>
  </si>
  <si>
    <t>Ahmet Akbaş</t>
  </si>
  <si>
    <t>Arapsuyu Mah. Arapsuyu Cad. No 11</t>
  </si>
  <si>
    <t>Çekim teyit için arandı  açmadı</t>
  </si>
  <si>
    <t>61559aef1ef0eba3326355bd</t>
  </si>
  <si>
    <t>Alaçatı Büfe, Konyaaltı (Liman Mah.)</t>
  </si>
  <si>
    <t>MEHMET İĞNE</t>
  </si>
  <si>
    <t>Liman mah. Boğaçayı Cad. Kerim Apt. No:32 A</t>
  </si>
  <si>
    <t>Onur Bey/5314859882 mail iletildi profesyonel çekimleri var.</t>
  </si>
  <si>
    <t>61cd86c019012a27b91398a2</t>
  </si>
  <si>
    <t>Alaçatı Restorant, Alanya (Mahmutlar Mah.)</t>
  </si>
  <si>
    <t>UMUT ÜNSAL</t>
  </si>
  <si>
    <t>Mahmutlar Mah. Barbaros Cad. No:89 Alanya/ANTALYA</t>
  </si>
  <si>
    <t>6037f7afb0aaa5345c81eba5</t>
  </si>
  <si>
    <t>Alaiye Pilavcısı &amp; Sokak Lezzetleri, Alanya (Şekerhane Mah.)</t>
  </si>
  <si>
    <t>Batuhan Şahin</t>
  </si>
  <si>
    <t>Şekerhane</t>
  </si>
  <si>
    <t>Şekerhane Mah. Hacet Cad. No 21</t>
  </si>
  <si>
    <t>ortagına soracakmış batuhan bey cep 5466685252 / açmadı/batuhan bey telefonu işletmede unutmuş gelince aratayım dedi çalışanı/yt yok gelınce aratcaklar</t>
  </si>
  <si>
    <t>60d316c5d9f575efe539725e</t>
  </si>
  <si>
    <t>Alâka Cafe &amp; Restaurant, Muratpaşa (Meydankavağı Mah.)</t>
  </si>
  <si>
    <t>Pasta &amp; Tatlı</t>
  </si>
  <si>
    <t>NEŞE SEVİNCAN</t>
  </si>
  <si>
    <t>Meydankavağı Mah. Şehitler_1 Cad. B Blok No:17/A Muratpaşa/Antalya</t>
  </si>
  <si>
    <t>hepsi cekilmis</t>
  </si>
  <si>
    <t>624bed61418aa7e7370f14dd</t>
  </si>
  <si>
    <t>Alanya Baklava &amp; Çiğ Köfte, Alanya (Hacet Mah.)</t>
  </si>
  <si>
    <t>ARMAĞAN OĞULCAN ÖZDEMİR</t>
  </si>
  <si>
    <t>Hacet</t>
  </si>
  <si>
    <t>Hacet Mah. Alaiye Cad. No:27 Alanya/ANTALYA</t>
  </si>
  <si>
    <t>60b5003face3ee393cbed755</t>
  </si>
  <si>
    <t>Alanya Kanatçım Kebab &amp; Pide, Alanya (Güllerpınarı Mah.)</t>
  </si>
  <si>
    <t>Salih Vedat Kaynar</t>
  </si>
  <si>
    <t>Güller Pınarı Mah. Recepli Sk. No 7 B</t>
  </si>
  <si>
    <t>Restoran Silindi</t>
  </si>
  <si>
    <t xml:space="preserve">açmıyor/5528956407 telefon kapalı/1 hafta kapalılar / getir yemeği kullanmıyormuş </t>
  </si>
  <si>
    <t>60c0aecf5a60785f8ae36a05</t>
  </si>
  <si>
    <t>Alanya Lezzeti Şinas, Alanya (Hacet Mah.)</t>
  </si>
  <si>
    <t>Hikmet Şen</t>
  </si>
  <si>
    <t>Hacet Mah. Alaiye Cad. No 9 / A</t>
  </si>
  <si>
    <t xml:space="preserve">Anıl Bey/ yılbaşından sonra alınabilir </t>
  </si>
  <si>
    <t>604b51694fbb43436e3104fd</t>
  </si>
  <si>
    <t>Alanya Şehzade İskender Evi, Alanya (Saray Mah.)</t>
  </si>
  <si>
    <t>SÜLEYMAN ERGÜN</t>
  </si>
  <si>
    <t>Saray Mah. Kalearkası sk. No:14 Alanya/ANTALYA</t>
  </si>
  <si>
    <t xml:space="preserve">çekim istemiyor </t>
  </si>
  <si>
    <t>604b531c8c36e71089657c31</t>
  </si>
  <si>
    <t>Alanya Şehzade Ocakbaşı &amp; Pide &amp; Kebap, Alanya (Saray Mah.)</t>
  </si>
  <si>
    <t>608d5056e9dc91b36d56f5c8</t>
  </si>
  <si>
    <t>Alanya Tadım Tantuni, Alanya (Oba Mah.)</t>
  </si>
  <si>
    <t>YUSUF ACIOĞLU</t>
  </si>
  <si>
    <t>Oba 1. Bölge</t>
  </si>
  <si>
    <t>Oba Mah. Fidanlık Cad. No:16 Alanya/ANTALYA</t>
  </si>
  <si>
    <t>602e8cd8e87c920bc686c36f/Alanya Tadım Tantuni, Alanya (Şekerhane Mah.)</t>
  </si>
  <si>
    <t>602e92b8e77af60784149184</t>
  </si>
  <si>
    <t>Alanya Tadım Tantuni, Alanya (Saray Mah.)</t>
  </si>
  <si>
    <t>Tahsin Acıoğlu</t>
  </si>
  <si>
    <t>Saray Mahallesi, Stad Caddesi, No: 18/A</t>
  </si>
  <si>
    <t>602e8cd8e87c920bc686c36f</t>
  </si>
  <si>
    <t>Alanya Tadım Tantuni, Alanya (Şekerhane Mah.)</t>
  </si>
  <si>
    <t>Yusuf Acıoğlu</t>
  </si>
  <si>
    <t>Şekerhane Mah. Şevket Tokuş Cad. No :19</t>
  </si>
  <si>
    <t>tekrar aranacak- fotografcı fatih özpelit /Yusuf Acıoğlu        2425190709-05326271142</t>
  </si>
  <si>
    <t>60bf2fff40dfe009e8d929b1</t>
  </si>
  <si>
    <t>Alanya Tost, Alanya (Güllerpınarı Mah.)</t>
  </si>
  <si>
    <t>Mehmet Ali Gürbüz</t>
  </si>
  <si>
    <t>Güller Pınarı Mh. Yenilmez Cad. Çevik Apt. No 37 C</t>
  </si>
  <si>
    <t xml:space="preserve">1 ay gibi bir süre sonra arayıp plan program yapalım ona göre randevu vereyim size der/ şuan değil ileride dedi önümüzdeki hafta gün belirlenecek / biz düşünmüyoruz dedi </t>
  </si>
  <si>
    <t>620f45dbc9c98633a803eefa</t>
  </si>
  <si>
    <t>Alaska Pizza, Muratpaşa (Gençlik Mah.)</t>
  </si>
  <si>
    <t>ŞÜKRÜ PARILTI</t>
  </si>
  <si>
    <t>Sinan, Hüsnü Karakaş Cd. No 7, 07100 Muratpaşa/Antalya</t>
  </si>
  <si>
    <t>5feda4d537c1db52d455e01c</t>
  </si>
  <si>
    <t>Albayrak Kömürde Kızarmış Piliç, Muratpaşa (Güzeloba Mah.)</t>
  </si>
  <si>
    <t>RAMAZAN ALBAYRAK</t>
  </si>
  <si>
    <t>Güzelbağ Güzelbağ mah, Havaalanı Cd. no 283, 07283 Muratpaşa/Antalya</t>
  </si>
  <si>
    <t>sibel hanım teyit için arandı çekim gerçekleşti</t>
  </si>
  <si>
    <t>6245da9af27b050d29e0065e</t>
  </si>
  <si>
    <t>Alexi Kebap &amp; Döner, Muratpaşa (Elmalı Mah.)</t>
  </si>
  <si>
    <t>GÖKÇEN PİRİMOĞLU</t>
  </si>
  <si>
    <t>Elmalı Mah. 21 Sok. Karabayır İşhanı No:11B Muratpaşa/Antalya</t>
  </si>
  <si>
    <t>getir birdaha beni rahatsız ederse bende sizi rahatsız ederim dedi</t>
  </si>
  <si>
    <t>611fc96bf2062e1a8991bf6d</t>
  </si>
  <si>
    <t>Alfa + Plus Pide, Konyaaltı (Siteler Mah.)</t>
  </si>
  <si>
    <t>MEHMET BİLEN</t>
  </si>
  <si>
    <t>Siteler Mah. 1316 Sk. No:2/A Konyaaltı/Antalya</t>
  </si>
  <si>
    <t xml:space="preserve">randevu olusturuldu </t>
  </si>
  <si>
    <t>5f565c3b4769a6b4cb4e3a87</t>
  </si>
  <si>
    <t>Ali Baba Lahmacun &amp; Pide (Kültür Mah.)</t>
  </si>
  <si>
    <t>Yener Beytüzün</t>
  </si>
  <si>
    <t>Kültür mah. 75. Yıl caddesi Mecid Beytüzün aprt. No 22, 07090 Kepez/Antalya</t>
  </si>
  <si>
    <t>devam çekimi için ileride aranacak/devam çekimi istemiyo</t>
  </si>
  <si>
    <t>60dad3badf16f3591098b837</t>
  </si>
  <si>
    <t>Ali Dede Restaurant, Manavgat (Aydınevler Mah.)</t>
  </si>
  <si>
    <t>ZEKERİYA KÖK</t>
  </si>
  <si>
    <t>Aydınevler</t>
  </si>
  <si>
    <t>Aydınevler Mah. Hasan Fehmi Boztepe Cad. No:131/Z02 Manavgat/Antalya</t>
  </si>
  <si>
    <t>6082b47bf23091f8f96cab33</t>
  </si>
  <si>
    <t>Ali Şef Çorbacı &amp; Kebap, Serik (Belek Mah.)</t>
  </si>
  <si>
    <t>EMRAH KÜÇÜK</t>
  </si>
  <si>
    <t>Belek Mah. Cumhuriyet Cd. No:18/A Serik/Antalya</t>
  </si>
  <si>
    <t>5fe4d51256b07da9d1f91609</t>
  </si>
  <si>
    <t>Ali Usta Cafe &amp; Restaurant (Çankaya Mah.)</t>
  </si>
  <si>
    <t>Ali Ekiz</t>
  </si>
  <si>
    <t>Çankaya</t>
  </si>
  <si>
    <t>Çankaya, Barış Manço Blv. No:211-7, 07080 Kepez/Antalya</t>
  </si>
  <si>
    <t>devam çekimi için arandı belki ileride dedi/devam çekimi alındı. tüm ürünler tam</t>
  </si>
  <si>
    <t>6023e055641c30854d30d605</t>
  </si>
  <si>
    <t>Ali Usta Yıldırım Pide &amp; Kebap, Muratpaşa (Konuksever Mah.)</t>
  </si>
  <si>
    <t>Mehmet Ali Yıldırım</t>
  </si>
  <si>
    <t>Konuksever</t>
  </si>
  <si>
    <t>Konuksever mah 786 Erdoğan apt no 6 Yıldırım pide kebap salonu</t>
  </si>
  <si>
    <t>Mertcan</t>
  </si>
  <si>
    <t>devam çekimi için arandı bütün rünleri çekilmiş ama sistemde hepsi yok/devam çekimi istemiyor</t>
  </si>
  <si>
    <t>6037a88166fc6063b0a0d41f</t>
  </si>
  <si>
    <t>Alican Kebap &amp; Pide, Alanya (Mahmutlar Mah.)</t>
  </si>
  <si>
    <t>Pınar Alican</t>
  </si>
  <si>
    <t>Barış Cad. 4 B</t>
  </si>
  <si>
    <t xml:space="preserve">fotoğrafçı işten çıkmış - yetkili yok ben donus yaparım dedi - 1 saate aranacak yetkili yok dedi </t>
  </si>
  <si>
    <t>61b0adcc1363c3cef6cb3cd3</t>
  </si>
  <si>
    <t>Alldöner, Alanya (Şekerhane Mah.)</t>
  </si>
  <si>
    <t>DURMUŞ ORTAPEHLİVAN</t>
  </si>
  <si>
    <t>Şekerhane Mah. Fakılar Sok. No 4 A</t>
  </si>
  <si>
    <t>60335809c85ce40e4985e440</t>
  </si>
  <si>
    <t>Alo Acıktım, Muratpaşa (Yıldız Mah.)</t>
  </si>
  <si>
    <t>BURAK KOLDAŞ</t>
  </si>
  <si>
    <t>Yıldız Mah. Kazım Karabekir Cad. Emek Apt. No:65 B Muratpaşa/Antalya</t>
  </si>
  <si>
    <t xml:space="preserve">merkezden alınıcak / 242 247 02 74 merkez barış bey ile görüştüm fotoğraflarınımail atacaklar </t>
  </si>
  <si>
    <t>60eb4fbd726157a419d9a76e</t>
  </si>
  <si>
    <t>Alo Kumru, Konyaaltı (Altınkum Mah.)</t>
  </si>
  <si>
    <t>Diğer paneli için randevu alındı/tadılat var ben donus saglarım dedı/15 gun sonra aranılck menusu guncellenılcek 7 isim değişikliği olmuş makaroni pizzaroni / plansız tadilata başladığı için salı ya da çarşamba alınabilir /sayfanın acılm asını beklıyorlar daha sonra aranılck şuanda tadilattalar</t>
  </si>
  <si>
    <t>5fa306967d922ba84433562f</t>
  </si>
  <si>
    <t>Alo Lahmacun Uğur &amp; Kebap (Fener Mah.)</t>
  </si>
  <si>
    <t>METİN BOZOĞLAN</t>
  </si>
  <si>
    <t>Fener Mah. 1967 Sk. Erkan Apt. No:26/A Muratpaşa/Antalya</t>
  </si>
  <si>
    <t>şuan için eleman sıkıntımız var 1 ay sonra arayın dedi.- numara mesgul /  ÜRÜNLERİMİ ÇIKARTIP ZİYAN EDEMEM DEDİ DEVAM ÇEKİMİ DE İSTEMİYOR</t>
  </si>
  <si>
    <t>60ddff938c56d057f94a5a14</t>
  </si>
  <si>
    <t>Altat Köfte &amp; Tantuni, Muratpaşa (Üçgen Mah.)</t>
  </si>
  <si>
    <t>603c27dc8ed5089cbc151dc2</t>
  </si>
  <si>
    <t>Altınçınar Büfe, Konyaaltı (Pınarbaşı Mah.)</t>
  </si>
  <si>
    <t>Sevban Kemal Dönmez</t>
  </si>
  <si>
    <t>Pınarbaşı mah atatürk bulv no:20/1</t>
  </si>
  <si>
    <t>60eb510154fcb7a8509d90c5</t>
  </si>
  <si>
    <t>Altınkum Izgara, Konyaaltı (Altınkum Mah.)</t>
  </si>
  <si>
    <t xml:space="preserve">tadılat var ben donus saglarım dedı/15 gun sonra aranılck menusu guncellenılcek/sayfası  suan kapalı daha sonra aranılck / randevu oluşturup sürekli oyalıyor </t>
  </si>
  <si>
    <t>5facf9b14e59f68129959e94</t>
  </si>
  <si>
    <t>Altınkum Kümes Tavuk &amp; Kebap , Konyaaltı (Altınkum Mah.)</t>
  </si>
  <si>
    <t>Bayram Özen</t>
  </si>
  <si>
    <t>Altınkum Mah. Gazi M. Kemal Bulv. İnanoğlu Apt. No:66</t>
  </si>
  <si>
    <t>2 saat sonra arayın daha gelmedi //05322012728//diğer şubeden çekilmiş onları kullanmamızı istiyor o yüzden iptal etti</t>
  </si>
  <si>
    <t>6220e878b4053c3de139fe0e</t>
  </si>
  <si>
    <t>Altınşiş Kebap Salonu, Muratpaşa (Gebizli Mah.)</t>
  </si>
  <si>
    <t>HALİME AĞIN</t>
  </si>
  <si>
    <t>Gebizli Mah. 1115 Sk. No:20 Muratpaşa/ANTALYA</t>
  </si>
  <si>
    <t xml:space="preserve">çekimler sağlanmış </t>
  </si>
  <si>
    <t>61dc0992582c0a5dc8b8716b</t>
  </si>
  <si>
    <t>Altınyaka Fırın &amp; Cafe, Konyaaltı (Hurma Mah.)</t>
  </si>
  <si>
    <t>HAMZA ERDOĞAN</t>
  </si>
  <si>
    <t>Hurma</t>
  </si>
  <si>
    <t>HURMA MAHALLESİ BOĞAÇAYI CADDESİ SEZERLER SİTESİ AB 1 79 AB, 07070 Konyaaltı/Antalya</t>
  </si>
  <si>
    <t xml:space="preserve">15 dakika sonra ara / açmıyor / getire daha dosyalarını göndermemiş daha sonra arayacak </t>
  </si>
  <si>
    <t>5fa106dd430e01254abd5fa5</t>
  </si>
  <si>
    <t>American Fat Burger, Muratpaşa (Çağlayan Mah.)</t>
  </si>
  <si>
    <t>Çağlayan, Bülent Ecevit Blv. No:123, 07230 Muratpaşa/Antalya</t>
  </si>
  <si>
    <t xml:space="preserve">5380685106-abdullah beyin numarası//gönderecekmiş.ajanstan bekliyomuş daha göndermemiş- SİNİRLENDİ KENDI FOTOGRAFIMI ATARIM DEDI </t>
  </si>
  <si>
    <t>62082edc9ad23119fd1b3214</t>
  </si>
  <si>
    <t>Anatolia Kitchens, Konyaaltı (Altınkum Mah.)</t>
  </si>
  <si>
    <t>VEDAT İKİZ</t>
  </si>
  <si>
    <t>Altınkum Mah. 448 Sk. No 22</t>
  </si>
  <si>
    <t>diğer hafta için randevu olusturulabilir/ benim menüm geniş uygun bir zamanda ben sizi çağıracağım zaten dedi</t>
  </si>
  <si>
    <t>62081fd2444dba7365637a83</t>
  </si>
  <si>
    <t>Andelya, Kepez (Ahatlı Mah.)</t>
  </si>
  <si>
    <t>OSMAN FATİH PINARBAŞI</t>
  </si>
  <si>
    <t>Ahatlı Mah. Ulusoy Cad. No 46 D</t>
  </si>
  <si>
    <t>bu aralar biraz problemlerim var haftaya ara der</t>
  </si>
  <si>
    <t>6040d09856cff1173cd82ee6</t>
  </si>
  <si>
    <t>Angara Pilavcısı, Konyaaltı (Siteler Mah. )</t>
  </si>
  <si>
    <t>Siteler Mah. 1355 Sk. No 15 /1</t>
  </si>
  <si>
    <t>5fc8b8e743628c7ef06f6ce9</t>
  </si>
  <si>
    <t>Anka Köfte &amp; Kokoreç (Ahatlı Mah.)</t>
  </si>
  <si>
    <t>açmıyor.//ulaşılmıyor//abra kebapla aynı kişi ve ulaşılmıyor/geçici olarak servis dışı</t>
  </si>
  <si>
    <t>5f837a7ffb9c24d0e34f4be4</t>
  </si>
  <si>
    <t>Ant Ciğerci Remzi Usta Kebap &amp; Dürüm Evi, Kepez (Yeni Mah.)</t>
  </si>
  <si>
    <t>HAMDİ İNAÇ</t>
  </si>
  <si>
    <t>Yeni, Aliya Izzet Begoviç Cd No:47, 07060 Kepez/Antalya</t>
  </si>
  <si>
    <t>Diğer şubedeki ürünlerle burası uyuşmuyor // 5442121851/1 hafta sonra arayın dedi//mesgul calıyor.//ramazandan sonra arayın bir görüşelim tekrardan dedi/şuan istemiyor/1-2 ay içinde yapamayız dedi yoğunluğumuz var dedi/ ÇEKİM GERÇEKLEŞMİŞ</t>
  </si>
  <si>
    <t>5fd9f24d8e37391deb131f19</t>
  </si>
  <si>
    <t>Ant Duygum Döner &amp; Pizza &amp; Köfte (Arapsuyu Mah.)</t>
  </si>
  <si>
    <t>Bahattin Aldırtmaz</t>
  </si>
  <si>
    <t>Kuşkavağı Mahallesi Kuşkavağı Cad. Erbil Apt. No 15 B</t>
  </si>
  <si>
    <t>Ayfer Altın</t>
  </si>
  <si>
    <t>SİNAN BEY/5072421562/kalan resimleri için devam çekimi istemedi//hala istemiyor ürünler ilk çekimde hep ziyan oldu diyo</t>
  </si>
  <si>
    <t>60645e272f111e18818e6bd5</t>
  </si>
  <si>
    <t>Ant Elit Pide &amp; Kebap, Kepez (Şafak Mah. - Yeni Sanayi)</t>
  </si>
  <si>
    <t>Mehmet Turan</t>
  </si>
  <si>
    <t>Şafak, 5025. Sk</t>
  </si>
  <si>
    <t>devm çekimi alındı</t>
  </si>
  <si>
    <t>605207e136e00252cc9977fa</t>
  </si>
  <si>
    <t>Ant Mimoza Pide &amp; Şiş Köfte, Muratpaşa (Varlık Mah.)</t>
  </si>
  <si>
    <t>İSMAİL AÇIK</t>
  </si>
  <si>
    <t>Varlık Mah. Piri Reis Cad. No:17/A Muratpaşa/Antalya</t>
  </si>
  <si>
    <t xml:space="preserve"> mail adresi verildi elindeki fotoğrafları atacak</t>
  </si>
  <si>
    <t>609677a2d081553f88981c43</t>
  </si>
  <si>
    <t>Ant Park Döner, Kepez (Erenköy Mah.)</t>
  </si>
  <si>
    <t>KADİR ÇATIKKAŞ</t>
  </si>
  <si>
    <t>Erenköy</t>
  </si>
  <si>
    <t>Erenköy Mah. Şehit Üsteğmen Gökhan Korkut Cad. No:30 Kepez/ANTALYA</t>
  </si>
  <si>
    <t>teyit için arandı çekim gerçekleşti/getirden memnun değil</t>
  </si>
  <si>
    <t>5fbfc7577042f13a201daeae</t>
  </si>
  <si>
    <t>Ant Sarıyer Börekçisi (Ahatlı Mah.)</t>
  </si>
  <si>
    <t>Börek</t>
  </si>
  <si>
    <t>YUSUF YILDIRIM</t>
  </si>
  <si>
    <t>Ahatlı Mah. Ulusoy Cad. 3110 Sk. Bölükbaşı Apt. No:30/D Kepez/Antalya</t>
  </si>
  <si>
    <t>6208295608c327504fe9bee0</t>
  </si>
  <si>
    <t>Ant Sose Pide, Kepez (Yeşilyurt Mah.)</t>
  </si>
  <si>
    <t>TAHSİN ÇINARLI</t>
  </si>
  <si>
    <t>Gülveren Mah. 3709 Sk No 16</t>
  </si>
  <si>
    <t>5fafc6cdb288b308b17420f4</t>
  </si>
  <si>
    <t>Ant Şampiyon Kokoreç &amp; Döner (Çallı )</t>
  </si>
  <si>
    <t>Necat Çiftçioğlu</t>
  </si>
  <si>
    <t>sedir mah. vatan bulv. deniz apt. no:18 D</t>
  </si>
  <si>
    <t xml:space="preserve">mail verildi kendisi çekiyormuş. yakında tamamlar gönderirim dedi- daha bitmedi fotograflar dedi ben bitirip atarım dedi </t>
  </si>
  <si>
    <t>624de6aa08270817e1b949a3</t>
  </si>
  <si>
    <t>Ant Vegas Kebap &amp; Kokoreç, Muratpaşa (Yüksekalan Mah.)</t>
  </si>
  <si>
    <t>ÖMER İPEK</t>
  </si>
  <si>
    <t>Yüksekalan Mah. 519 Sk. No:3 Muratpaşa/ANTALYA</t>
  </si>
  <si>
    <t xml:space="preserve">açmadı  </t>
  </si>
  <si>
    <t>5fa5c5c766a584386cfdd58d</t>
  </si>
  <si>
    <t>Ant Zirve Ev Yemekleri (Yıldız Mah.)</t>
  </si>
  <si>
    <t>6144977307b601000d287934</t>
  </si>
  <si>
    <t>Ant Zirve Ev Yemekleri 2, Muratpaşa (Meltem Mah.)</t>
  </si>
  <si>
    <t>Meltem Mah. 3840 Sk. No:18 Muratpaşa/Antalya</t>
  </si>
  <si>
    <t>5fa5c5c766a584386cfdd58d	Ant Zirve Ev Yemekleri (Yıldız Mah.) bu şubedenvçekilecek</t>
  </si>
  <si>
    <t>5fbe8e9fa9c836833badb6a5</t>
  </si>
  <si>
    <t>Antakya Döner House, Kepez (Yeşilyurt Mah.)</t>
  </si>
  <si>
    <t>Gökhan Kirmit</t>
  </si>
  <si>
    <t>75. Yıl Cad. Sekadı Apt. No:69</t>
  </si>
  <si>
    <t>6220de44cedbfb2357a13136</t>
  </si>
  <si>
    <t>Antakya Döner, Konyaaltı (Pınarbaşı Mah. - Üniversite)</t>
  </si>
  <si>
    <t>HAKAN BALSEVER</t>
  </si>
  <si>
    <t>Akdeniz Üniversitesi</t>
  </si>
  <si>
    <t>Pınarbaşı Mah. Dumlupınar Bulv. Akdeniz Üniv. Olbia Çarşısı 442/8</t>
  </si>
  <si>
    <t>611ec09c51d7d87eaa5e168a</t>
  </si>
  <si>
    <t>Antalya Ekmek Unlu Mamüller, Konyaaltı (Liman Mah.)</t>
  </si>
  <si>
    <t>Ercan Aydın</t>
  </si>
  <si>
    <t>Liman, Atatürk Blv. No: 228 A</t>
  </si>
  <si>
    <t xml:space="preserve">5326037213 Ömer Bey </t>
  </si>
  <si>
    <t>607080677e51878e47fe478b</t>
  </si>
  <si>
    <t>Antalya Kaya Döner, Muratpaşa (Elmalı Mah.)</t>
  </si>
  <si>
    <t>SAVAŞ KAYA</t>
  </si>
  <si>
    <t>Elmalı</t>
  </si>
  <si>
    <t>Elmalı Mah. Hasan Subaşı Cad. No:9 Muratpaşa/ANTALYA</t>
  </si>
  <si>
    <t xml:space="preserve">çekim istemiyor/şu zamnlar çok yoğunuz dedi düşünürsek ilerleyen zamanlarda ararız  dedi//motor kullanıyormuş sonra arayın dedi/çok yoğunuz eylül ekimden sonra arayın dediler- çekim istemiyorum dedi ben çeker sizlerle irtibata geçerim dedi / ÇEKİM İÇİN VAKTİM YOK DİYOR </t>
  </si>
  <si>
    <t>603cb40e87fccf0eadd50637</t>
  </si>
  <si>
    <t>Antalya Kazan Biz Kepçe, Muratpaşa (Soğuksu Mah.)</t>
  </si>
  <si>
    <t>Büşra Akgül</t>
  </si>
  <si>
    <t>Soğuksu</t>
  </si>
  <si>
    <t>Soğuksu Mah. Toroslar Cad. No 41 A</t>
  </si>
  <si>
    <t>teyit için arandı çekim gerçekleşti//birkaç saat sonra ara/şuan için düşünmüyoruz fotoğraf çekimi yaptıktan sonra o ürünler boşa gidiyor oyüzden diğer çekimde gerçekleşmedi eğer öyle bişey düşünürsek biz size dönüş sağlarız dediler./HATEMİN NUMARASI VERİLDİ GERİ DÖNÜŞ YAPCAKLAR</t>
  </si>
  <si>
    <t>607444756e92e86fb25a4d60</t>
  </si>
  <si>
    <t>Antalya Kokoreç, Muratpaşa (Yüksekalan Mah.)</t>
  </si>
  <si>
    <t>CEM ALİ EKİZ</t>
  </si>
  <si>
    <t>Balbey</t>
  </si>
  <si>
    <t>Yüksekalan Mah. Fahrettin Altay Cad. No:24 Muratpaşa/ANTALYA</t>
  </si>
  <si>
    <t>devam çekimi randevusu alındı</t>
  </si>
  <si>
    <t>6102b06b5e8d82af60cf3add</t>
  </si>
  <si>
    <t>Antalya Köfte &amp; Piyaz &amp; Çorba, Kepez (Şelale Mah.)</t>
  </si>
  <si>
    <t>HALİL AKKUŞ</t>
  </si>
  <si>
    <t>Habibler</t>
  </si>
  <si>
    <t>Şelale Mah. Sütçüler Cad. No:155 Kepez/ANTALYA</t>
  </si>
  <si>
    <t>602be2b729d1d35fd58aede3</t>
  </si>
  <si>
    <t>Antalya Kuyu Tandır &amp; Çorba, Muratpaşa (Balbey Mah.)</t>
  </si>
  <si>
    <t>İBRAHİM UYSAL</t>
  </si>
  <si>
    <t>Balbey mah. Cengiz toytunç cad no 30
 Antalya kuyu tandır</t>
  </si>
  <si>
    <t>dönüş yapacak/ytk yok//bu hafta olmaz önümüzdeki hafta olur dedi dönüş yapacak/akşamaa arancak//yetkiliyle görüşcek yarım saat sonra arancak/teyit için arandı yetkili yok bi saat sonra ara/ytk yoktu//1önümüzdeki ay olabilir dediler//1 SAAT SONRA ARA//yet yok</t>
  </si>
  <si>
    <t>5f8360bafb4bf05cc3322e9b</t>
  </si>
  <si>
    <t>Antalya Pizza, Dokuma</t>
  </si>
  <si>
    <t>AHMET ÇETİN</t>
  </si>
  <si>
    <t>Yeşiltepe, Tevfik Fikret Cd 49/B, 07020 Kepez/Antalya</t>
  </si>
  <si>
    <t>açmıyor//mail atcak/teyit için arandı açmadı-ulasılamadı</t>
  </si>
  <si>
    <t>60299dbd46a843ad506e8c34</t>
  </si>
  <si>
    <t>Antalya Yörükoğlu Pide, Kepez (Erenköy Mah.)</t>
  </si>
  <si>
    <t>Hafize Sever</t>
  </si>
  <si>
    <t>Ahmet Vefik paşa Cad. No 141 , Kepez Erenköy</t>
  </si>
  <si>
    <t>DAHA SONRA ARAYIN DEDİ ZAMAN VERMEDİ</t>
  </si>
  <si>
    <t>60a97ab5bdb8907163dc7033</t>
  </si>
  <si>
    <t>Antep Çiğ Köfte Murat Usta, Alanya (Saray Mah.)</t>
  </si>
  <si>
    <t>Ramazan Özen</t>
  </si>
  <si>
    <t>Saray Mah. Pelitlik Cad. no 6 D</t>
  </si>
  <si>
    <t>ulaşılamadı farklı bir yere ait numara</t>
  </si>
  <si>
    <t>606e181571d0ce5c10d4e7b7</t>
  </si>
  <si>
    <t>Antep Diyarı Künefe, Kepez (Sütçüler Mah.)</t>
  </si>
  <si>
    <t>MURAT KILIÇ</t>
  </si>
  <si>
    <t>Mehmet Akif Ersoy</t>
  </si>
  <si>
    <t>Sütçüler Mah. 15 Temmuz Şehitler Cad. No:111 Kepez/ANTALYA</t>
  </si>
  <si>
    <t xml:space="preserve">numara kullanılmıyot </t>
  </si>
  <si>
    <t>62174eb9c20eb916e148e049</t>
  </si>
  <si>
    <t>Antep Diyarı Künefe, Konyaaltı (Uncalı Mah.)</t>
  </si>
  <si>
    <t>SEVGİ KILIÇ</t>
  </si>
  <si>
    <t>Uncalı</t>
  </si>
  <si>
    <t>Uncalı, Çamlık Cd No:116A, 07070 Konyaaltı/Antalya</t>
  </si>
  <si>
    <t>6034b12c768a97674a351996</t>
  </si>
  <si>
    <t>Antep Dürüm Evi, Manavgat (Yukarı Hisar Mah.)</t>
  </si>
  <si>
    <t>LATİFE SARAÇ</t>
  </si>
  <si>
    <t>Y.hisar</t>
  </si>
  <si>
    <t>Y. Hisar Mah. 7017 Sk. No:7/A Manavgat/Antalya</t>
  </si>
  <si>
    <t>Bu konuyla çocukları ilgileniyormuş yarı saat sonra / diğer firmalarla çekim yaptık çok masraflı oluyor gerek yok der</t>
  </si>
  <si>
    <t>602e60dfa6bb7364154e68de</t>
  </si>
  <si>
    <t>Antep Künefecisi, Alanya (Mahmutlar Mah.)</t>
  </si>
  <si>
    <t>ALİ UYSAL</t>
  </si>
  <si>
    <t>Mahmutlar Mah. Barbaros Cad. No:106/C Alanya / ANTALYA</t>
  </si>
  <si>
    <t>6005546cb73db502bb995b03</t>
  </si>
  <si>
    <t>Antep Pide &amp; Lahmacun, Muratpaşa (Sinan Mah.)</t>
  </si>
  <si>
    <t>CENGİZ KURDAŞ</t>
  </si>
  <si>
    <t>Sinan Mah. 1254 Sk. Mehmet Tanker İşhanı No:13/A Muratpaşa/Antalya</t>
  </si>
  <si>
    <t>ürünlerin tamamı çekilmiş.</t>
  </si>
  <si>
    <t>6034b24131282187876f3f77</t>
  </si>
  <si>
    <t>Antep's Baklavaları, Konyaaltı (Pınarbaşı Mah.)</t>
  </si>
  <si>
    <t>İBRAHİM HALİL ŞİMŞEK</t>
  </si>
  <si>
    <t>Pınarbaşı Mah. Atatürk Blv. No:26/A Konyaaltı/ANTALYA</t>
  </si>
  <si>
    <t>Kadriye Polat</t>
  </si>
  <si>
    <t>kaan soytürk</t>
  </si>
  <si>
    <t xml:space="preserve">  </t>
  </si>
  <si>
    <t>605359a0e7317c33228ac9b2</t>
  </si>
  <si>
    <t>Antepli Ali Usta, Muratpaşa (Varlık Mah.)</t>
  </si>
  <si>
    <t>MEHMET DOĞAN</t>
  </si>
  <si>
    <t>Varlık mah. Turgut Reis cad. Uyan apt. No:31 Muratpaşa/Antalya</t>
  </si>
  <si>
    <t>devam çekimi için aradık açmadı.devam çekimi istemiyoruz dedi.</t>
  </si>
  <si>
    <t>61c2e59815978960ba292653</t>
  </si>
  <si>
    <t>Antepli Altıneller, Kepez (Yeşiltepe Mah. - Dokuma)</t>
  </si>
  <si>
    <t>KADİR CALAYİR</t>
  </si>
  <si>
    <t>Yeşiltepe Mah. Tervfik Fikret Cad. No:69 Kepez/ANTALYA</t>
  </si>
  <si>
    <t xml:space="preserve">şuanlık bir kalsın dedi </t>
  </si>
  <si>
    <t>6210e4fb49c101abca79568a</t>
  </si>
  <si>
    <t>Antepli Güllü Çelebi Közde Künefe, Konyaaltı (Toros Mah.)</t>
  </si>
  <si>
    <t>YUSUF ÇİÇEK</t>
  </si>
  <si>
    <t>Toros Mah. Atatürk Bulv. No 50 D</t>
  </si>
  <si>
    <t>5f55eb24de36fcb403bf743b</t>
  </si>
  <si>
    <t>Antepli Güneylierler Lokantası (Doğu Garajı Mevkii)</t>
  </si>
  <si>
    <t>ALİ ÇOBAN</t>
  </si>
  <si>
    <t>Yüksekalan Mah. F. Altay Cad. No:14 Muratpaşa/Antalya</t>
  </si>
  <si>
    <t xml:space="preserve">1 de aranacak/fotoğraflar için arandı yetkili kişi yok//yetk yoktu hatemin no verildi dönecek-numara mesgul/yetkili akşam üzeri gelirmiş. / çok maliyetli oluyor ben çektirip atarım dedi </t>
  </si>
  <si>
    <t>6058c0297c32c53bdeb95990</t>
  </si>
  <si>
    <t>Antepli Kerem Usta'nın Yeri, Muratpaşa (Kızılarık Mah.)</t>
  </si>
  <si>
    <t>KEREM GÖZÜBÜYÜK</t>
  </si>
  <si>
    <t>Kızılarık Mah. 2818 sok 12 Muratpaşa/ANTALYA</t>
  </si>
  <si>
    <t>Şuanlık istemiyor//istemiyor//istemiyorum dedi ./ MEŞGUL / açmadı.</t>
  </si>
  <si>
    <t>6148827930bfc814f543c840</t>
  </si>
  <si>
    <t>Antepli'nin Yeri Çorba &amp; Kebap &amp; Künefe, Finike (Eski Mah.)</t>
  </si>
  <si>
    <t>EYLEM DEMİRCAN</t>
  </si>
  <si>
    <t>Finike</t>
  </si>
  <si>
    <t>Eski</t>
  </si>
  <si>
    <t>Eski Mah. Atatürk Cad. No 32- Finike</t>
  </si>
  <si>
    <t>Lokasyon Uzak</t>
  </si>
  <si>
    <t>60be76c28d789cdd14b4a015</t>
  </si>
  <si>
    <t>Antepli'nin Yeri Doyum Pide &amp; Kebap, Muratpaşa (Etiler Mah.)</t>
  </si>
  <si>
    <t>HÜSEYİN YILMAZ</t>
  </si>
  <si>
    <t>Etiler</t>
  </si>
  <si>
    <t>Etiler Mah. Karacaoğlan Cad. No:104 Muratpaşa/ANTALYA</t>
  </si>
  <si>
    <t xml:space="preserve">/  ustası çeki ürün çıkartmamış çıkaramam demiş </t>
  </si>
  <si>
    <t>601823f4b9e68534395c2714</t>
  </si>
  <si>
    <t>Antica Pizzeria, Muratpaşa (Varlık Mah.)</t>
  </si>
  <si>
    <t>Deniz Büyükdemir</t>
  </si>
  <si>
    <t>Varlık Mah. 100. Yıl Cad. No 54</t>
  </si>
  <si>
    <t>İki işletmesi var piiza mutfağı ile randevu oluşturuldu fakat bura için ileri ki zamanlarda kendisi dönecek konsept değişikliği yağıyormuş hazır değilmiş fotoğraf çekimi için</t>
  </si>
  <si>
    <t>6242bd7ccbc5f4f3c87773d7</t>
  </si>
  <si>
    <t>Antika Döner, Serik (Merkez Mah.)</t>
  </si>
  <si>
    <t>EBUBEKİR ÖZDEMİR</t>
  </si>
  <si>
    <t>Merkez Mah. 2153 Sk. No:2/A Serik/Antalya</t>
  </si>
  <si>
    <t>602bcc66c85ce43b2584dd17</t>
  </si>
  <si>
    <t>Apaydın Pide, Kepez (Yeniemek Mah.)</t>
  </si>
  <si>
    <t>HAKAN APAYDIN</t>
  </si>
  <si>
    <t>Yeni Emek, Ceyhan Cd. No:61</t>
  </si>
  <si>
    <t xml:space="preserve">bu hafta içi donus saglanabilir dedi yarın olmaz dedi / doğrusunu söylemek gerekirse istemiyorum dedi / fotoğrafları var mail atacak / fotoğrafları var mail adresine atacaklar </t>
  </si>
  <si>
    <t>5fd3b0180f950fcf8bd892a2</t>
  </si>
  <si>
    <t>Apollo Kokoreç (Cumhuriyet Mah.)</t>
  </si>
  <si>
    <t>Mehmet Kurtboğan</t>
  </si>
  <si>
    <t>Cumhuriyet Mah. Tonguç Cad. Gökçe Apt. No 89 İ</t>
  </si>
  <si>
    <t>61b08b8065ab5803e0592826</t>
  </si>
  <si>
    <t>Arap Nazmi Köfte &amp; Piyaz, Muratpaşa (Meltem Mah.)</t>
  </si>
  <si>
    <t>VOLKAN DEMİR</t>
  </si>
  <si>
    <t>Meltem Mah. Sakıp Sabancı Blv. Stadyum No:14 Muratpaşa/Antalya</t>
  </si>
  <si>
    <t>fotoğrafı var mı yok mu teyit edip dönüş yapacak</t>
  </si>
  <si>
    <t>60759f96eed47061fe291cc3</t>
  </si>
  <si>
    <t>Arda Cafe &amp; Fast Food, Muratpaşa (Sinan Mah.)</t>
  </si>
  <si>
    <t>BİLGEN KENÇ</t>
  </si>
  <si>
    <t>Sinan Mah. Cebesoy Cad. No:4/B Muratpaşa/Antalya</t>
  </si>
  <si>
    <t>ustalar ile istişare etmiş işler durgun  ürünlerim ziyan olcak diye iptal ettirdi</t>
  </si>
  <si>
    <t>60759de9e63db4d6dff2fbf6</t>
  </si>
  <si>
    <t>Arda Döner, Muratpaşa (Sinan Mah.)</t>
  </si>
  <si>
    <t xml:space="preserve">ürün çekimi gerçekleşmis dedi takvimde yok  </t>
  </si>
  <si>
    <t>606dbe96ccecbb83bd0de7ca</t>
  </si>
  <si>
    <t>Ardanın Sofrası, Kepez (Şafak Mah.- Yeni Sanayi)</t>
  </si>
  <si>
    <t>Özgül Kaygısız</t>
  </si>
  <si>
    <t>Şafak Mah. 5007 sk. No 62</t>
  </si>
  <si>
    <t>Emre Çifcibaşı</t>
  </si>
  <si>
    <t xml:space="preserve">numara yanlış///açmıyor/0 553 909 12 09// meşgule atıyor  </t>
  </si>
  <si>
    <t>61d56877d708ce1eeb4ccad7</t>
  </si>
  <si>
    <t>Armisos, Kepez (Ulus Mah.)</t>
  </si>
  <si>
    <t>NUMAN ŞİMŞEK</t>
  </si>
  <si>
    <t>Ulus</t>
  </si>
  <si>
    <t>Ulus Mah. Rasih Kaplan Cad. No:19 Kepez/ANTALYA</t>
  </si>
  <si>
    <t>61b736378f01170ebf5187b8</t>
  </si>
  <si>
    <t>As Sivas Pide &amp; Kebap &amp; Lahmacun, Muratpaşa (Kırcami Mah.)</t>
  </si>
  <si>
    <t>Cihan İpek</t>
  </si>
  <si>
    <t>Yeşilbahçe</t>
  </si>
  <si>
    <t>Kırcami mah.Sinanoğlu caddesi.1804 sokak Yusuf yeşilkaya apt no 9 /B</t>
  </si>
  <si>
    <t>5ffc8712e2d9e01097036186</t>
  </si>
  <si>
    <t>As Sivas Pide, Muratpaşa (Güllük Mah.)</t>
  </si>
  <si>
    <t>İSMAİL BOZTAŞ</t>
  </si>
  <si>
    <t>Deniz</t>
  </si>
  <si>
    <t>Deniz Mh. 124 Sk. No:25/1 Muratpaşa/Antalya</t>
  </si>
  <si>
    <t>alındı//TEYİT İÇİN ARANDI ÇEKİM GERÇEKLEŞMİŞ</t>
  </si>
  <si>
    <t>5fc514ba0641b2964cfab6d4</t>
  </si>
  <si>
    <t>As Ünlü Kardeşler Pide &amp; Kebap (Gülveren Mah.)</t>
  </si>
  <si>
    <t>Erdi Ünlü</t>
  </si>
  <si>
    <t>Gülveren Mah. 3713 Sk. Bağcı Apt. No:7/B</t>
  </si>
  <si>
    <t xml:space="preserve">5379213431/öğleden sonra arancak/sistemde ki fiyatları değişmiyomuş aylar oldu ilgilenen yok dedi/yarım saat sonra aranacak/getirle sorunu çözülmeden randevu istemiyo//ekimin ortasında aranacak durumları kötüymüş/ getirle ilgili sorunları var ve düzelmemiş bu yüzden istemiyor </t>
  </si>
  <si>
    <t>5f807d0100b31a6d4e16fa48</t>
  </si>
  <si>
    <t>Ascuola Pizza, Meltem</t>
  </si>
  <si>
    <t>TİMUÇİN ÖNAL</t>
  </si>
  <si>
    <t>Meltem, Sakıp Sabancı Blv. No:14, 07030 Muratpaşa/Antalya</t>
  </si>
  <si>
    <t>05539804007:timuçin bey akşam tekrar arancak//açmadı</t>
  </si>
  <si>
    <t>6037fd9f3bc2907d492c158c</t>
  </si>
  <si>
    <t>Asel Midye &amp; Kokoreç, Alanya (Şekerhane Mah.)</t>
  </si>
  <si>
    <t>Hami Güler</t>
  </si>
  <si>
    <t>Şekerhane Mah. Hacet Cad. No 19</t>
  </si>
  <si>
    <t>karakolda tekrar aranacak/açmad- ulasılamadı /hat düşmüyor/hat düştü ama açmıyor /sistemi satışa açık değil</t>
  </si>
  <si>
    <t>609bca44aa74f762f5f84cca</t>
  </si>
  <si>
    <t>Asım Usta Kokoreç, Kemer (Arslanbucak Mah.)</t>
  </si>
  <si>
    <t>Asim Altınel</t>
  </si>
  <si>
    <t>Arslanbucak Mah. Cumhuriyet Blv. No 126</t>
  </si>
  <si>
    <t>60a6a15ad8960c4d3a0d1ffb</t>
  </si>
  <si>
    <t>Aspava Kokoreç 06, Kepez (Mehmet Akif Ersoy Mah.)</t>
  </si>
  <si>
    <t>ERCÜMENT GÜLDİKEN</t>
  </si>
  <si>
    <t>Mehmet Akif Ersoy Mah. Yeşilırmak Cad. No:48 Kepez/ANTALYA</t>
  </si>
  <si>
    <t>Ecem Ünal</t>
  </si>
  <si>
    <t>619b58bc3bd6125cd2e1d300</t>
  </si>
  <si>
    <t>Asya 46 Pide &amp; Lahmacun, Muratpaşa (Cumhuriyet Mah.)</t>
  </si>
  <si>
    <t>MİKDAT EZGİN</t>
  </si>
  <si>
    <t>Cumhuriyet Mah. 629 sk. No:29 Muratpaşa/ANTALYA</t>
  </si>
  <si>
    <t>609bb54b11096d7c8f58a4d6</t>
  </si>
  <si>
    <t>Asya Cafe &amp; Restaurant, Kemer (Tekirova Mah.)</t>
  </si>
  <si>
    <t>Murat Demir</t>
  </si>
  <si>
    <t>Tekirova</t>
  </si>
  <si>
    <t>Tekirova Mah. M. Kemal Atatürk Blv. No 38</t>
  </si>
  <si>
    <t>60af8e615c81ab31fbd01a60</t>
  </si>
  <si>
    <t>Asya Kokoreç &amp; Köfte, Kumluca (Karşıyaka Mah.)</t>
  </si>
  <si>
    <t>Uğur Kaçaroğlu</t>
  </si>
  <si>
    <t>Karşıyaka</t>
  </si>
  <si>
    <t>Karşıyaka Mah. Hamam Sokak No 3</t>
  </si>
  <si>
    <t>62458fffc936af1e5420686c</t>
  </si>
  <si>
    <t>Aşiyan Pide &amp; Kebap, Muratpaşa (Konuksever Mah.)</t>
  </si>
  <si>
    <t>BAYRAM ESMER</t>
  </si>
  <si>
    <t>Konuksever Mah. Emrah Cad. 52 A Muratpaşa/ANTALYA</t>
  </si>
  <si>
    <t>şifre problemi varmıs ilerde arama saglanacak</t>
  </si>
  <si>
    <t>622734d412f560ddea55f2b1</t>
  </si>
  <si>
    <t>Aşk-ı Künefe, Konyaaltı (Toros Mah.)</t>
  </si>
  <si>
    <t>COŞKUN DEMİR</t>
  </si>
  <si>
    <t>Toros</t>
  </si>
  <si>
    <t>Toros mahallesi Pınarbaşı Caddesi No13/A iç kapı No1 ANTALYA</t>
  </si>
  <si>
    <t>614830846b9fa181fe8d1ebd</t>
  </si>
  <si>
    <t>Ata Fast Food &amp; Kokoreç, Muratpaşa (Bayındır Mah.)</t>
  </si>
  <si>
    <t>HAYRİ DURMAZ</t>
  </si>
  <si>
    <t>Bayındır</t>
  </si>
  <si>
    <t>bayındır mah.Pınar cad.n:19/b muratpaşa/antalya</t>
  </si>
  <si>
    <t xml:space="preserve"> TADİLAT BİTİNCE ARAAYACAK  / tadilat önümüzdeki hafta bitecekmiş  / tadilat hala bitmemiş haftaya diyor / yarın çok yoğun olurum haftaya gelin dedi </t>
  </si>
  <si>
    <t>6102bfe1e442a98049796e03</t>
  </si>
  <si>
    <t>Atakent Etli Pide &amp; Kebap, Muratpaşa (Yenigöl Mah.)</t>
  </si>
  <si>
    <t>BAHRİ AKYILDIZ</t>
  </si>
  <si>
    <t>Yenigöl</t>
  </si>
  <si>
    <t>Yenigöl Mah. Serik Cad. No:36 Muratpaşa/ANTALYA</t>
  </si>
  <si>
    <t>05325920066 cengiz bey bu konuyu müdürüme sormam gerekiyor yarın arayın dedi.Hatem hanımın numarası verildi dönüş yapacak.//fırat beyle görüşüldü müdürleri istememiş o yüzden istemiyorlar</t>
  </si>
  <si>
    <t>61e9362baa89c7a52b127ead</t>
  </si>
  <si>
    <t>Atalay Döner, Kepez (Habibler Mah.)</t>
  </si>
  <si>
    <t>MEHMET ALİ ATALAY</t>
  </si>
  <si>
    <t>Habibler Mah. Sütçüler Cad. No:140 Kepez/ANTALYA</t>
  </si>
  <si>
    <t>61925de61370eb2cb9e9adf2</t>
  </si>
  <si>
    <t>Ateş Döner Hatay Usulü, Kepez (Kültür Mah.)</t>
  </si>
  <si>
    <t xml:space="preserve">sistemdeki adres yanlış - yenidoğan mah. 3066 sok no : 16 doğrusu/24 saat çalışıyorlarmış gecede olacakları için eksik eleman oluyor ilgilenemiyoruz biz çekip gönderelim dedi mail verildi. / 15 dk sonra ara </t>
  </si>
  <si>
    <t>6220ddcbbd0c4534d4bea880</t>
  </si>
  <si>
    <t>Ateş Döner, Muratpaşa (Güzeloba Mah.)</t>
  </si>
  <si>
    <t>TOLGA ÇEVİKER</t>
  </si>
  <si>
    <t>Güzeloba Mah. 2108 Sk. No:21/B Muratpaşa/Antalya</t>
  </si>
  <si>
    <t>Bayramdan sonra aranmak ister</t>
  </si>
  <si>
    <t>604de9700c0d1255e2e6394f</t>
  </si>
  <si>
    <t>Atk Pizza &amp; Fast Food, Döşemealtı (Çıplaklı Mah.)</t>
  </si>
  <si>
    <t>MURAT KEREM KÖKEN</t>
  </si>
  <si>
    <t>Döşemealtı</t>
  </si>
  <si>
    <t>Çıplaklı</t>
  </si>
  <si>
    <t>Çıplaklı Mah. Fatih Sultan Mehmet Cad. No:6 Döşemealtı/ANTALYA</t>
  </si>
  <si>
    <t xml:space="preserve">atatürk caddesinde ki şubesinde çekim istiyor </t>
  </si>
  <si>
    <t>6055d7868425a4873082a3c6</t>
  </si>
  <si>
    <t>Atlas Döner, Kepez (Özgürlük Mah.)</t>
  </si>
  <si>
    <t>MEHMET YAVUZ</t>
  </si>
  <si>
    <t>Özgürlük Mah. 2658 sk. No:50 Kepez/ANTALYA</t>
  </si>
  <si>
    <t xml:space="preserve">şuan için sipariş az alıyorum yaptığım ürünler çöpe gidecek daha sonrası için düşüyorum dedi/şuan düşünmüyorum dedi/bayramdan sonra dedı // istemiyorum dediler MENÜ DEĞİŞİKLİĞİ SAGLANDI </t>
  </si>
  <si>
    <t>5f835c5ecdf1d82ca4c841ce</t>
  </si>
  <si>
    <t>Atmaca Cafe, Altındağ</t>
  </si>
  <si>
    <t>ERSİN ORAL</t>
  </si>
  <si>
    <t>Altındağ Mahallesi, Durmaz Apt, 100 Yıl Blv 4/A, 07050 Muratpaşa/Antalya</t>
  </si>
  <si>
    <t>saat 11den önce arancak o saatten sonra açmazmış:05423302675//açmıyor/mail atacak//açmadı//Yoğunuz sonra arayın dedi/fotoğraflar için arandı ben fotoğrafları yükleyeceğim dedi.</t>
  </si>
  <si>
    <t>61f54a967c338452e54e5d46</t>
  </si>
  <si>
    <t>Auringon Pizzeria, Muratpaşa (Çağlayan Mah.)</t>
  </si>
  <si>
    <t>Sevim Tepe</t>
  </si>
  <si>
    <t>Çağlayan, Barınaklar Blv. No : 112/A, 07230 Muratpaşa/Antalya</t>
  </si>
  <si>
    <t>açmadı/5411484707/5423644979/kndıısı donus saglıycak</t>
  </si>
  <si>
    <t>608c54fb8a63968d770449ba</t>
  </si>
  <si>
    <t>Avcuoğlu Börek, Konyaaltı (Altınkum Mah.)</t>
  </si>
  <si>
    <t>Cihan Çetin</t>
  </si>
  <si>
    <t>Altınkum mah. Atatürk Bulv. No 137</t>
  </si>
  <si>
    <t>61eff6fca6b5ba7a2b6356e5</t>
  </si>
  <si>
    <t>Avcuoğlu Börek, Muratpaşa (Tarım Mah.)</t>
  </si>
  <si>
    <t>ELİF YAĞMUR AVCUOĞLU KOCA</t>
  </si>
  <si>
    <t>Tarım Mah. Perge Bulv. No:25 Muratpaşa/ANTALYA</t>
  </si>
  <si>
    <t>623a057ebe2f0c1dd772c237</t>
  </si>
  <si>
    <t>Avşar Simit, Muratpaşa (Gebizli Mah.)</t>
  </si>
  <si>
    <t>EBUBEKİR AVŞAR</t>
  </si>
  <si>
    <t>Gebizli Mah. Yunus Emre Cad. No:102 Muratpaşa/ANTALYA</t>
  </si>
  <si>
    <t xml:space="preserve">çekimler sağlanmış  </t>
  </si>
  <si>
    <t>5fd4c1f414bd8861dcaabc66</t>
  </si>
  <si>
    <t>Avşar Tantuni (Arapsuyu Mah.)</t>
  </si>
  <si>
    <t>Osman Avşar</t>
  </si>
  <si>
    <t>Arapsuyu Mah. Atatürk Blv. 5M Migros AVM</t>
  </si>
  <si>
    <t>teyit için arandı çekim gerçekleşti/05422076412 osman bey cep//yeterli</t>
  </si>
  <si>
    <t>6124e43a3364a46830bfdc8e</t>
  </si>
  <si>
    <t>Avşar Tantuni, Muratpaşa (Tahılpazarı Mah.)</t>
  </si>
  <si>
    <t>KASHIF AMEER</t>
  </si>
  <si>
    <t>Tahılpazarı Mah. Şarampol Cad. No:84 Muratpaşa/ANTALYA</t>
  </si>
  <si>
    <t>önder</t>
  </si>
  <si>
    <t>Kaşif Bey / 5424750787 fotoğraflarını gönderecek- sonra arayın dedi kapattı/ AVM içinde olduğu için izin verilmemiş .</t>
  </si>
  <si>
    <t>5ff865103c3b6e33eb617ef2</t>
  </si>
  <si>
    <t>Ay Döner (Sütçüler Mah.)</t>
  </si>
  <si>
    <t>KENAN YARBA</t>
  </si>
  <si>
    <t>Sütçüler Mah. 15 Temmuz Şehitler Cd. No:113/A Kepez/Antalya</t>
  </si>
  <si>
    <t>ıstemıyorum dedı//sadce döneri var</t>
  </si>
  <si>
    <t>6088622194bee0c175833b4d</t>
  </si>
  <si>
    <t>Ay Kafe, Muratpaşa (Bahçelievler Mah.)</t>
  </si>
  <si>
    <t>AYÇA ERARSLAN</t>
  </si>
  <si>
    <t>Bahçelievler Mah. Pamir Cad. No:36 Muratpaşa/ANTALYA</t>
  </si>
  <si>
    <t xml:space="preserve">dükkanı okul karşısı olduğu için aşırı yoğunmuş o yüzden sistemi kapalıymış ama bir kaç güne açacakmış sistemini açtığı zaman da 1-1buçuk hafta içerisinde hangi ürünleri siparişe açacağım hangisini açmayacağım bi bakayım ona göre ieltişime geçelim der. 1hafta boyunca biz tarafından aranmasın/ İKİ HAFTA SONRA / iki haftadan önce aranmasın/ fotoğraf yollayacak kabul olmazsa çekime gideceğiz  </t>
  </si>
  <si>
    <t>6076ec98892b869909a173fe</t>
  </si>
  <si>
    <t>Ay Kızı Patisserie, Muratpaşa (Sinan Mah.)</t>
  </si>
  <si>
    <t>MAHMUT YILDIRIM</t>
  </si>
  <si>
    <t>Kışla Mah. Cumhuriyet Cad. Şeref apt. No:67/A Muratpaşa/Antalya</t>
  </si>
  <si>
    <t>5f840a26c1a12254390958f4</t>
  </si>
  <si>
    <t>Ayaz'ım Mutfak, Kepez (Yeşilyurt Mah.)</t>
  </si>
  <si>
    <t>Hande Çabuk</t>
  </si>
  <si>
    <t>Yeşilyurt, 4376. Sk. No:11, 07220 Bahtılı Köyü Köyü/Kepez/Antalya</t>
  </si>
  <si>
    <t>İSTEMİYORUM DEDİ KALANLAR BİZE YETER DEDİ</t>
  </si>
  <si>
    <t>61cf1f9bc57ad99ea35582e0</t>
  </si>
  <si>
    <t>Ayda Çorba Kokoreç Kebap, Alanya (Dinek Mah.)</t>
  </si>
  <si>
    <t>YILMAZ TUN</t>
  </si>
  <si>
    <t>Dinek</t>
  </si>
  <si>
    <t>Dinek Mah. Emirhan Blv. No:2 Alanya/ANTALYA</t>
  </si>
  <si>
    <t>603a13ac629a2529596a2cb4</t>
  </si>
  <si>
    <t>Aydın Döner, Kepez (Kültür Mah.)</t>
  </si>
  <si>
    <t>BEDRİ KAYA</t>
  </si>
  <si>
    <t>Kültür Mah., 3809 Sok., No:10, Kepez, Antalya, Türkiye,</t>
  </si>
  <si>
    <t xml:space="preserve">bedri bey 537 306 36 27 </t>
  </si>
  <si>
    <t>5f82f95cec14c4919b031948</t>
  </si>
  <si>
    <t>Aydoğanlar 32 Pide &amp; Kebap, Kepez (Kanal Mah.)</t>
  </si>
  <si>
    <t>Şahin Aydoğan</t>
  </si>
  <si>
    <t>Yasemin Cad., No:26 Kanal Mah., Kepez, Antalya, Türkiye</t>
  </si>
  <si>
    <t xml:space="preserve">5304260732:şahin beyin numarası//bayramdan sonra arancak//1 hazir4andan sonra/kendisi dönecekmiş/haftaya arayın randevu alalım dediler//yetkili yok öğleden sonra arancakben dönerim dedi//işletme kapalıymış temaslı olduğu için//haftaya aranacak/şahin bey yok / bu haftalarda uygun değilmiş / hatfaya ara / 3 4 gibi  / pazartesi tekrar ara / öğle servisinde yoğunmuş daha sonra </t>
  </si>
  <si>
    <t>60a96da72731720d455ac53a</t>
  </si>
  <si>
    <t>Ayıntaplı Künefe, Kepez (Ahatlı Mah.)</t>
  </si>
  <si>
    <t>Mehmet Çelik</t>
  </si>
  <si>
    <t>Ahatlı Mah. Ulusoy Cad. No 44 A</t>
  </si>
  <si>
    <t xml:space="preserve">fotoğrafları varmış eğer kabul edilmezse geri aranıp randevu oluşturulacak//05446310042 iibrahim bey tekrar mail verildi -bır saat sonra aranacak / 2 buöukta tekrar ara </t>
  </si>
  <si>
    <t>60dc49b2058181bd1c941a27</t>
  </si>
  <si>
    <t>Aylin Börek, Konyaaltı (Uncalı Mah.)</t>
  </si>
  <si>
    <t>Hilmi Öziyci</t>
  </si>
  <si>
    <t>Uncalı Mah. 1242 Sok. Günsaray Sitesi, 8CB</t>
  </si>
  <si>
    <t>mail adresi verildi Hatem hanımın numarası da verildi  fotoğraflar kontrol edilip dönüş yapacak.//tekrardan mail verildi ilgilenememiş ama gönderecekmiş</t>
  </si>
  <si>
    <t>60588ef0a2ff9f9b0379fa07</t>
  </si>
  <si>
    <t>Ays'ha Cafe &amp; Ev Yemekleri, Muratpaşa (Güvenlik Mah.)</t>
  </si>
  <si>
    <t>MEHMET ALİ ÖZCAN</t>
  </si>
  <si>
    <t>Güvenlik Mah. Turgut Reis Cad. Kuzu Apt. No:141/B, 07100 Muratpaşa/Antalya</t>
  </si>
  <si>
    <t>Personel Eksik</t>
  </si>
  <si>
    <t xml:space="preserve">ürünlerin çoğu çekilmiş kalan ürünler çokta öneml, değil dedi </t>
  </si>
  <si>
    <t>Gül Pide &amp; Restaurant, Alanya (Kızlarpınarı Mah.)</t>
  </si>
  <si>
    <t>5ffb6784e348f6428aa2650e</t>
  </si>
  <si>
    <t>Aysau Fast Food , Kepez (Yeşilyurt Mah.)</t>
  </si>
  <si>
    <t>Yasin Uzan</t>
  </si>
  <si>
    <t>Yeşilyurt Mah. 3734 Sk. No 46 B</t>
  </si>
  <si>
    <t>numara yanlış/5550000226 kendisi çekim yapıp yükleyecekmiş</t>
  </si>
  <si>
    <t>620819586cb263ca34681f96</t>
  </si>
  <si>
    <t>Aysu Tavukçuluk, Kepez (Avni Tolunay Mah.)</t>
  </si>
  <si>
    <t>GAMZE HORZUM</t>
  </si>
  <si>
    <t>Avni Tolunay Mah. Hürriyet Cad. No 398, Kepez</t>
  </si>
  <si>
    <t>ilerde arayın der</t>
  </si>
  <si>
    <t>61fe6db2d58c84b2beb3af78</t>
  </si>
  <si>
    <t>Ayşegül Fast Food, Kepez (Yeni Emek Mah.)</t>
  </si>
  <si>
    <t>AYŞE GÜL ARDAHAN</t>
  </si>
  <si>
    <t>Yeni Emek Mah. 2594 Sk. No:29 Kepez/ANTALYA</t>
  </si>
  <si>
    <t>Hasan Bey</t>
  </si>
  <si>
    <t>Enes Günal</t>
  </si>
  <si>
    <t>60afa16a397f804d902b8607</t>
  </si>
  <si>
    <t>Ayten'in Dürüm Evi, Kumluca (Meydan Mah.)</t>
  </si>
  <si>
    <t>Ayten Aytar</t>
  </si>
  <si>
    <t>Meydan</t>
  </si>
  <si>
    <t>Meydan Mah. Ahmet Ali Ağa Blv. No 41</t>
  </si>
  <si>
    <t>5fd75acf9894b58ec3ea2df2</t>
  </si>
  <si>
    <t>Ayvalık Tost (Kışla Mah. / Güllük Cad.)</t>
  </si>
  <si>
    <t>Muhammed Adsız</t>
  </si>
  <si>
    <t>Kışla Mah. Güllük Cad. Duriye Baysal Apt. No 34</t>
  </si>
  <si>
    <t xml:space="preserve">muhammed bey öğleden sonra gelirmiş/1 2 saat sonra arayın yetk.yok dedi/5446570713/mail atacak- mail adresi tekrardan veridi </t>
  </si>
  <si>
    <t>5fd761ea31411a515f458fe5</t>
  </si>
  <si>
    <t>Ayvalık Tost (Kültür Mah.)</t>
  </si>
  <si>
    <t>Kültür mah. 3805 Sk. 54/C</t>
  </si>
  <si>
    <t>05446570713 muhamed beyin numarası/çekimleri yapılmış ama yoğunlktan dolayı hepsi olmamış kalanlarının fotoğraflarını mail ile yollancak mail verildi//yetk no meşgule attı</t>
  </si>
  <si>
    <t>5fd31877e6a6e4b977313851</t>
  </si>
  <si>
    <t>Ayvalık Tost (Yıldız Mah.)</t>
  </si>
  <si>
    <t>ana şubeden fotoları aldıktan sonra yollayacaklar/mail adresi verildi fotoğrafların gönderimi sağlanacak.</t>
  </si>
  <si>
    <t>604338c695464a8594840860</t>
  </si>
  <si>
    <t>Ayvalık Tost, Konyaaltı (Liman Mah.)</t>
  </si>
  <si>
    <t>YAKUP YAZAR</t>
  </si>
  <si>
    <t>Liman Mah. Atatürk Bulv. No:206/A Konyaaltı/ANTALYA</t>
  </si>
  <si>
    <t>özlem gümüş</t>
  </si>
  <si>
    <t xml:space="preserve">temmuz da aransın dedi / yetkili yok//ulaşılamadı-il dışındaymış haftaya aransın dedi- numara mesgul/yetkili öğleden sonra gelir halil bey / ilk tamam dedi sonra hepsi ile uğşamam gerek yok dedi internetten alın dedi </t>
  </si>
  <si>
    <t>60433df6d1bc9e6fb751111e</t>
  </si>
  <si>
    <t>Ayvalık Tost, Konyaaltı (Pınarbaşı Mah.)</t>
  </si>
  <si>
    <t>AYTEKİN KEPEZ</t>
  </si>
  <si>
    <t>Toros Mah. Pınarbaşı Cad. No:31 Konyaaltı/ANTALYA</t>
  </si>
  <si>
    <t xml:space="preserve">kalan ürünlere gerek dedi </t>
  </si>
  <si>
    <t>61559ad6bd565762b65119e2</t>
  </si>
  <si>
    <t>Ayvalık Tost, Konyaaltı (Uluç Mah.)</t>
  </si>
  <si>
    <t>ÜNAL ÇEVAK</t>
  </si>
  <si>
    <t>Uluç Mah. Gazi Mustafa Kemal Bulv. No:130 Konyaaltı/ANTALYA</t>
  </si>
  <si>
    <t xml:space="preserve">Merkez şubesiyle görüşülecek / 549 368 0 00 halil bey fotoğraf ajansı kendisi yok çalışanı görüşüp mail atılmasını sağlayacak </t>
  </si>
  <si>
    <t>603e4a8ad6d0adb341920d58</t>
  </si>
  <si>
    <t>Ayvalık Tost, Muratpaşa (Işıklar Mah.)</t>
  </si>
  <si>
    <t>BARIŞ İDİZ</t>
  </si>
  <si>
    <t>Gençlik Mah. Fevzi Çakmak Cad.4. Mahmut Çil Apt. No:79/2 Muratpaşa/Antalya</t>
  </si>
  <si>
    <t xml:space="preserve">fotoğraf kontrolü sağlayacak yarın ara/mail atacaklar//5326367790 barış bey açmadı/açtılar ses vermediler.Açmadı.- istemiyorum dedi </t>
  </si>
  <si>
    <t>60af936f9ad6d9a52ca841be</t>
  </si>
  <si>
    <t>Ayvalık Tost, Muratpaşa (Şirinyalı Mah.)</t>
  </si>
  <si>
    <t>OSMAN GÜLENÇ</t>
  </si>
  <si>
    <t>Fener Mah. 1967/1 Sk. Hamdi Bey Apt. No:4/A Muratpaşa/Antalya</t>
  </si>
  <si>
    <t>TEYİT AMAÇLI ARANDI ÇEKİM GERÇEKLEŞMİŞ//  05325831122 yetkili no açmadı//ürünlerin hepsi çekilmiş</t>
  </si>
  <si>
    <t>604735aa50b0c5281ce7692b</t>
  </si>
  <si>
    <t>Ayvalık Tost, Muratpaşa (Tahılpazarı Mah.)</t>
  </si>
  <si>
    <t>YUSUF KAVCAR</t>
  </si>
  <si>
    <t>Markantalya AVM</t>
  </si>
  <si>
    <t xml:space="preserve">ulaşılmıyor\aricak\arifcakmış/varmış fotoları yollayacak//5425555000 Yusuf beyin no mail tekrar verildi- ben karar veremiyorum dedi merkezin onaylaması gerekiyor </t>
  </si>
  <si>
    <t>60bb88415d71083ad08b08cb</t>
  </si>
  <si>
    <t>Ayvalık Tost, Serik (Orta Mah.)</t>
  </si>
  <si>
    <t>MUSTAFA KERİMOĞLU</t>
  </si>
  <si>
    <t>Orta Mah. Başöğretmen Cad. No:17 Serik/Antalya</t>
  </si>
  <si>
    <t>6200f0cae5b1a26ae099aaaa</t>
  </si>
  <si>
    <t>Ayvaz Balık Evi, Kepez (Avni Tolunay Mah.)</t>
  </si>
  <si>
    <t>Deniz Ürünleri</t>
  </si>
  <si>
    <t>TUĞBA AYVAZ</t>
  </si>
  <si>
    <t>Avni Tolunay Mah. Hürriyet Cad. No 252, Kepez</t>
  </si>
  <si>
    <t>polat bey yetkili</t>
  </si>
  <si>
    <t>6059b5164a6b0aac9ce4b996</t>
  </si>
  <si>
    <t>Ayvaz Balık Evi, Muratpaşa (Sedir Mah.)</t>
  </si>
  <si>
    <t>FEDAYİ AYVAZ</t>
  </si>
  <si>
    <t>sedir mahallesi zambak caddesi 3.çallıoglu Apartmanı no:6/A</t>
  </si>
  <si>
    <t xml:space="preserve">dinledi dinledi cevap vermed/paket le fotoğraf birebir olmuyor dedi müşteriler sıkıntı yapıyor dedi// sistem kurulu değil daha sonra tekrar aranacak./ Siparişe göre ürün hazırladığı için bu zor olur dedi </t>
  </si>
  <si>
    <t>5f9d946c4754fede3c9bd20e</t>
  </si>
  <si>
    <t>Ayvaz Balıkçılık, Konyaaltı</t>
  </si>
  <si>
    <t>Serpil Sülü</t>
  </si>
  <si>
    <t>Avni Tolunay Mah. Hürriyet cad. no: 252</t>
  </si>
  <si>
    <t>1 saat sonra arancak//serpil hanım yurtdışındaymış bilal bey cuma günü aranmak istiyor//05333962543:şahin ayvaz/devam çekimi istemediler</t>
  </si>
  <si>
    <t>5f9d968c85129f00be782dc5</t>
  </si>
  <si>
    <t>Ayvaz Kömürde Piliç &amp; Fast Food &amp; Döner, Konyaaltı</t>
  </si>
  <si>
    <t xml:space="preserve">1 saat sonra ara dedi yetkili suan yokmus/hataı no/ 4. AYDA RANDEVU OLUŞTURULMUŞ FAKAT TAKVİMDE YOK ÇEKİMDE YAPILMAMIŞ. /fotoğrafsız şekildede benim bir sürü fotoğrafım var dedi nu şekilde bir sürü maliyet olur dedi istemiyor </t>
  </si>
  <si>
    <t>5f837cfe83cb6ed75b3c59a0</t>
  </si>
  <si>
    <t>Ayyıldız Döner, Kepez (Yenidoğan Mah.)</t>
  </si>
  <si>
    <t>ADEM YILDIZ</t>
  </si>
  <si>
    <t>Yeni Doğan, 3066. Sk. No:2 D:6, 07090 Kepez/Antalya</t>
  </si>
  <si>
    <t>sürekli randevu alıp iptal ediyor alınmayacak bir daha</t>
  </si>
  <si>
    <t>5feb30f7f351dccaa166f924</t>
  </si>
  <si>
    <t>Ayyıldız Köftecim, Muratpaşa (Topçular Mah.)</t>
  </si>
  <si>
    <t>MEHMET DUMAN</t>
  </si>
  <si>
    <t>Topçular</t>
  </si>
  <si>
    <t>Topçular Mah. Aspendos Bulv. No:123/D Muratpaşa/Antalya</t>
  </si>
  <si>
    <t xml:space="preserve">5534505017 mehmet bey </t>
  </si>
  <si>
    <t>5f909abf7893558aee70287a</t>
  </si>
  <si>
    <t>B.E.S.T. City Burger</t>
  </si>
  <si>
    <t>Sinan Gür</t>
  </si>
  <si>
    <t>Liman Mah. Atatürk Bulv. Bulvar Apt. No:263 A/1</t>
  </si>
  <si>
    <t>05323006660 /eleman eksiği varmış en kısa zamanda halledip randevu için iletişime geçecekmiş.//Eleman eksiği varmış yardımcı olacak birilerinin olması gerekiyormuş o yüzden  kendisi arayacak  baska panel üzerinden inceleme yapıp dönüş saglayacak</t>
  </si>
  <si>
    <t>60b65ca8ff62dc3641c082b0</t>
  </si>
  <si>
    <t>Baba Döner Fast Food &amp; Kokoreç, Muratpaşa (Soğuksu Mah.)</t>
  </si>
  <si>
    <t>MÜSLÜM DAĞ</t>
  </si>
  <si>
    <t>Soğuksu Mah. Toroslar Cad. No:5 Muratpaşa/Antalya</t>
  </si>
  <si>
    <t>Zahire Aydın</t>
  </si>
  <si>
    <t>İPTALDEN RANDEVU ALINDIdevam çekimi istedi aradım şuan iki ürünüm kaldı sadece ona gelirlerse ayıpo olur ayın 22 si gibi ararsanz menü eklemeyi düşümüyorum o zaman lolurmu dedi.ulaşılamadı.// BİZİM ÜRÜNLERİMİZ ÇEKİLDİ GEREK YOK GELMESİNLER BOŞUNA DEDİLER KAPATTILAR</t>
  </si>
  <si>
    <t>60b1fe17f6e30afac7d09b1c</t>
  </si>
  <si>
    <t>Baba Mutfağı, Muratpaşa (Sinan Mah.)</t>
  </si>
  <si>
    <t>ERKAN BABAOĞLU</t>
  </si>
  <si>
    <t>Sinan Mah. 1251 Sk. No:24/A Muratpaşa/Antalya</t>
  </si>
  <si>
    <t>devam çekimi için iki ürün çıkarabilirim dediler ileride belki aranabilir- paneli kapatmış personel eksikjligim var dedi ben sızlere gerı donus saglarım dedi</t>
  </si>
  <si>
    <t>5fec904cdc26c74202d08eca</t>
  </si>
  <si>
    <t>Baba Tost &amp; Köfte &amp; Döner (Teomanpaşa Mah.)</t>
  </si>
  <si>
    <t>Furkan Kaan Kahraman</t>
  </si>
  <si>
    <t>Teomanpaşa Mah. 2205 Sk. No :34</t>
  </si>
  <si>
    <t>getirden memnun değil</t>
  </si>
  <si>
    <t>606cbdde785c374c5d38a94a</t>
  </si>
  <si>
    <t>Babacan Kokoreç, Kepez (Emek Mah.)</t>
  </si>
  <si>
    <t>İSMAİL BABACAN</t>
  </si>
  <si>
    <t>Emek</t>
  </si>
  <si>
    <t>Emek Mah. Sakarya Bulv. No:302 Kepez/ANTALYA</t>
  </si>
  <si>
    <t>gerek yok ona dedi/istemiyor gerek yok diyor son kararı</t>
  </si>
  <si>
    <t>61d6b7b81d5efc72a2cf1f3b</t>
  </si>
  <si>
    <t>Babacan Kokoreç, Kepez (Güneş Mah.)</t>
  </si>
  <si>
    <t>Güneş Mah. Ömer Halis Demir Cad. No:46 Kepez/ANTALYA</t>
  </si>
  <si>
    <t xml:space="preserve">fotoğraf istemiyorum zaten gerekli satışı yapıyorum dedi </t>
  </si>
  <si>
    <t>61c365943ce9fec387e8d9bd</t>
  </si>
  <si>
    <t>Babom El Yapımı Çiğ Köfte, Muratpaşa (Sinan Mah.)</t>
  </si>
  <si>
    <t>NURALLAH AYDIN</t>
  </si>
  <si>
    <t>Zerdalilik Mah. Cebesoy Cad. No:23 Muratpaşa/ANTALYA</t>
  </si>
  <si>
    <t>5435138910 NURULLAH BEYDEN RANDEVU ALINDI.</t>
  </si>
  <si>
    <t>6076dc4715d0a60aa4ed4ac5</t>
  </si>
  <si>
    <t>Back Love Tatlım Cafe, Kepez (Gülveren Mah.)</t>
  </si>
  <si>
    <t>Ahmet İnanç</t>
  </si>
  <si>
    <t>Gülveren Mah. 3760 Sk. İbrahım Giysi Apt. No 32 B</t>
  </si>
  <si>
    <t>TEYİT AMAÇLI ARANDI ÇEKİM GERÇEKLEŞMİŞ</t>
  </si>
  <si>
    <t>620754897d99aeecad7b8317</t>
  </si>
  <si>
    <t>Bahattin Hasır Künefe &amp; Katmer, Muratpaşa (Güzeloba Mah.)</t>
  </si>
  <si>
    <t>METEHAN KILIÇ</t>
  </si>
  <si>
    <t>Güzeloba Mah. Havaalanı Cad. Sportzlife No:60 Muratpaşa/Antalya</t>
  </si>
  <si>
    <t>panele ürün eklemesi olacak o0m zaman dönüş saglayacaklar</t>
  </si>
  <si>
    <t>62455f2abc50d15b7fa5d384</t>
  </si>
  <si>
    <t>Bahçeli Cafe, Muratpaşa (Bahçelievler Mah.)</t>
  </si>
  <si>
    <t>NURHAYAT ZENGİN</t>
  </si>
  <si>
    <t>BAHÇELİEVLER MAH. TURGUT REİS CAD. ELMALI APT. NO: 4 B MURATPAŞA/ ANTALYA</t>
  </si>
  <si>
    <t xml:space="preserve">işletme kapanmış </t>
  </si>
  <si>
    <t>6173ff534a3d059ea156c37f</t>
  </si>
  <si>
    <t>Baklava Dilimi, Konyaaltı (Siteler Mah.)</t>
  </si>
  <si>
    <t>SEHER ŞİMŞEK</t>
  </si>
  <si>
    <t>Siteler Mah. Emniyet Cad. No:122 Konyaaltı/ANTALYA</t>
  </si>
  <si>
    <t>5363100091 İsmail Bey</t>
  </si>
  <si>
    <t>6214fa932c28f85fd8187b88</t>
  </si>
  <si>
    <t>Baklavacı Ahmet 1995, Kepez (Hüsnü Karakaş Mah.)</t>
  </si>
  <si>
    <t>CİHAN KARAMAN</t>
  </si>
  <si>
    <t>Hüsnü Karakaş</t>
  </si>
  <si>
    <t>Hüsnü Karakaş Mah. Elmalılı Hamdi Yazır Cad. No:4 Kepez/ANTALYA</t>
  </si>
  <si>
    <t>61e6a252e03e763ec7db762f</t>
  </si>
  <si>
    <t>Baklavacı Ahmet 1995, Kepez (Özgürlük Mah.)</t>
  </si>
  <si>
    <t>Özgürlük Mah. 2651 Sk. No:9 Kepez/ANTALYA</t>
  </si>
  <si>
    <t>61e53367b840372a056a5631</t>
  </si>
  <si>
    <t>Baklavacı Ahmet 1995, Muratpaşa (Üçgen Mah.)</t>
  </si>
  <si>
    <t>Üçgen Mah. Abdi İpekçi Cad. No:29 Muratpaşa/ANTALYA</t>
  </si>
  <si>
    <t>60b4b09c4ff77ff5eba6fa0d</t>
  </si>
  <si>
    <t>Balaban Restaurant, Alanya (Güllerpınarı Mah.)</t>
  </si>
  <si>
    <t>Recep Jontürk</t>
  </si>
  <si>
    <t>Güller Pınarı Mah. Hasan Akçalıoğlu Cad. No 41</t>
  </si>
  <si>
    <t xml:space="preserve">5376735613 4ten sonra aranacak ali bey ilgileniyormuş/eksık kalan urunlerı maıl atcak / alanya aya gidildiğinde devam çekimi alınabilir </t>
  </si>
  <si>
    <t>5f52594e97c7ae8365e3c1b8</t>
  </si>
  <si>
    <t>Balcan Fast Food, Kepez (Ahatlı Mah.)</t>
  </si>
  <si>
    <t>Şafak Balcan</t>
  </si>
  <si>
    <t>Ahatlı, Ulusoy Cd. No:100/D, 07020 Kepez/Antalya</t>
  </si>
  <si>
    <t xml:space="preserve">restorandakilerle görüşüp dönüş yapacak//gerek duymuyor/boş vakti olmuyomuş eğer uygun olursa kendisi dönecekmiş/uygun zamanda çekim yaptırcaz /suan cekim için musait degiller daha ilerki tarihlerde dönüş yapılsınşuan uygun değiliz dediler//dukkandakılerle gorusp döncek / bu hafta müsait değil dönüş sağlayacak / elektril arızasından dolayı dükkanları bit süre kapalı haftaya tekrar ara / yakın zamanda düğünü varmış müsait değil / şafak bey müsait değil / bu ara düğün telaşımız var doğru düzgün dükkana bile gelemiyorum dedi bunu bir kaç hafta sonra yapalım dedi / </t>
  </si>
  <si>
    <t>61b7157037205fb518e2c438</t>
  </si>
  <si>
    <t>Balcon Cafe (Sinan Mah.)</t>
  </si>
  <si>
    <t>Samet Can Uzun</t>
  </si>
  <si>
    <t>Balbey Mah. 422 Sk. Yolcuhan İşhanı No:6/207 Muratpaşa/Antalya</t>
  </si>
  <si>
    <t>ben sistemi biliyorum kendinizi yormayın istemiyorum çekim dedi.</t>
  </si>
  <si>
    <t>620bbca3fcbf352ffb8cdc55</t>
  </si>
  <si>
    <t>Balıkçı Müslüm Baba'nın Yeri, Kepez (Güneş Mah.)</t>
  </si>
  <si>
    <t>HANİFİ YAVUZ</t>
  </si>
  <si>
    <t>Güneş Mah. 15 Temmuz Cad. No:58 Kepez/ANTALYA</t>
  </si>
  <si>
    <t>611e9279f6cd24767785da79</t>
  </si>
  <si>
    <t>Bana Bi Tost, Konyaaltı (Liman Mah.)</t>
  </si>
  <si>
    <t>Cemal Altunkaya</t>
  </si>
  <si>
    <t>Liman Mah. 52. Sk. No 9</t>
  </si>
  <si>
    <t>5fa7e8e07bc469d599188244</t>
  </si>
  <si>
    <t>Barbekü Mangal Evi (Soğuksu Mah.)</t>
  </si>
  <si>
    <t>İSMAİL KARAALAN</t>
  </si>
  <si>
    <t>Yıldız Mah. Kazım Karabekir Cad. Kitiş Apt. No:94/1 Muratpaşa/Antalya</t>
  </si>
  <si>
    <t>iki kez iptal etmiş şimdide istemiyor/1 saat sonra/sürekli bu konu hakkında arıyomuşuz ben döüş yapıcam size dediismail bey yokmuş numarada bu zaten ama daha gelmedi dendi//İstemiyor kesinlikle</t>
  </si>
  <si>
    <t>6171699540fa1e69c7318dd4</t>
  </si>
  <si>
    <t>Barışcan Kebap &amp; Döner &amp; Fast Food, Kepez (Altınova Sinan Mah.)</t>
  </si>
  <si>
    <t>AYHAN KESKİNKILIÇ</t>
  </si>
  <si>
    <t>Altınova Sinan Mah. Yunus Emre sk. No:40 Kepez/ANTALYA</t>
  </si>
  <si>
    <t>getiri yoğun kullanmıyorum o yüzden fotoğraf çekimine de gerek yok /gerek yok dedi</t>
  </si>
  <si>
    <t>622093c686b42db194c71432</t>
  </si>
  <si>
    <t>Barkod Restaurant, Alanya (Cumhuriyet Mah.)</t>
  </si>
  <si>
    <t>PEYMAN AHMADIKHAH</t>
  </si>
  <si>
    <t>Cumhuriyet Mah. Keykubat Bulv. No:219 Alanya/ANTALYA</t>
  </si>
  <si>
    <t>6240e6989cc851710c4be222</t>
  </si>
  <si>
    <t>Baş Döner, Manavgat (Aşağı Pazarcı Mah.)</t>
  </si>
  <si>
    <t>5fe5918c1a12f955ddf7caa7</t>
  </si>
  <si>
    <t>Başak Pide &amp; Lahmacun, Muratpaşa (Etiler Mah.)</t>
  </si>
  <si>
    <t>İLKAY ERDOĞAN</t>
  </si>
  <si>
    <t>Muratpaşa Mah. 564 Sk. No:38/C Muratpaşa/Antalya</t>
  </si>
  <si>
    <t>Senanur Çınar</t>
  </si>
  <si>
    <t>Beyza gülşah</t>
  </si>
  <si>
    <t>6229e32df51f3daf87eed484</t>
  </si>
  <si>
    <t>Başar Cafe &amp; Fast Food, Muratpaşa (Güvenlik Mah.)</t>
  </si>
  <si>
    <t>OĞUZHAN EVLİCE</t>
  </si>
  <si>
    <t>Güvenlik Mah. Turgut Reis Cad. No:157/C Muratpaşa/Antalya</t>
  </si>
  <si>
    <t>61cf57f3c57ad9b897716b92</t>
  </si>
  <si>
    <t>Başkent 06 Kokoreç &amp; Köfte, Kepez (Özgürlük Mah.)</t>
  </si>
  <si>
    <t>EBRU AYDOĞMUŞ</t>
  </si>
  <si>
    <t>Özgürlük Mah. Tevfik Fikret Cad. No:70 A</t>
  </si>
  <si>
    <t>603c2f8eb8478366170f19ef</t>
  </si>
  <si>
    <t>Başkent Kokoreç &amp; Izgara, Korkuteli (Kiremitli Mah.)</t>
  </si>
  <si>
    <t>Mine Alara Dalkılıç</t>
  </si>
  <si>
    <t>Korkuteli</t>
  </si>
  <si>
    <t>Kiremitli</t>
  </si>
  <si>
    <t>Kiremitli mahallesi m.akif ersoy blv. No:37/B korkuteli/ antalya</t>
  </si>
  <si>
    <t>619f955b4cb7b30adf9de25d</t>
  </si>
  <si>
    <t>Başkent Kokoreç &amp; Köfte, Kepez (Erenköy Mah.)</t>
  </si>
  <si>
    <t>BAHADIR TAŞ</t>
  </si>
  <si>
    <t>Erenköy Mah. Şehit Üsteğmen Gökhan Korkut Cad. No:2 Kepez/ANTALYA</t>
  </si>
  <si>
    <t>602d5498efa02d5bc2c021d7</t>
  </si>
  <si>
    <t>Başkent Kokoreç, Kepez (Mehmet Akif Ersoy Mah.)</t>
  </si>
  <si>
    <t>GÖZDE YALÇINKAYA</t>
  </si>
  <si>
    <t>Mehmet Akif Ersoy Mah. Yeşilırmak Cad. No:82/E Kepez/ANTALYA</t>
  </si>
  <si>
    <t xml:space="preserve">daha sonra aranacak//05551104848 hasan  bey </t>
  </si>
  <si>
    <t>608c527268f46842c67b5c60</t>
  </si>
  <si>
    <t>Battalbey Çiğ Köfte Kültür, Kepez (Yenidoğan Mah.)</t>
  </si>
  <si>
    <t>Tuncer Taş</t>
  </si>
  <si>
    <t>Yeni Doğan</t>
  </si>
  <si>
    <t>Yeni Doğan Mah. Dumlupınar Bulv. No 8</t>
  </si>
  <si>
    <t>15-20 güne arancak cenaze durumları var</t>
  </si>
  <si>
    <t>621e4de27428636209090160</t>
  </si>
  <si>
    <t>Battalbey Çiğ Köfte, Kepez (Yeni Mah.)</t>
  </si>
  <si>
    <t>HALİSE AKTAŞ</t>
  </si>
  <si>
    <t>Yeni Mah. 2431 Sk. No:36 Kepez/ANTALYA</t>
  </si>
  <si>
    <t>60aeb190cb518b60c9ace8e6</t>
  </si>
  <si>
    <t>Battalbey Çiğ Köftecisi, Alanya (Mahmutlar Mah.)</t>
  </si>
  <si>
    <t>FERDİ ÖZTÜRK</t>
  </si>
  <si>
    <t>Mahmutlar Mah. Barbaros Cad. No:31 Alanya/ANTALYA</t>
  </si>
  <si>
    <t>Fotoğraflarım Var</t>
  </si>
  <si>
    <t>604909d511862191c3c3a7d2</t>
  </si>
  <si>
    <t>Bay LM Döner, Muratpaşa (Altındağ Mah.)</t>
  </si>
  <si>
    <t>MEHMET EROĞLU</t>
  </si>
  <si>
    <t>Altındağ Mah. 167 sk. No:4 Muratpaşa/ANTALYA</t>
  </si>
  <si>
    <t xml:space="preserve">kendisi çektircekmiş/akşam üstü arancakşuan çalışıyoruz dedi sadece, sürekli aranıyormuş kendi atacak/çekim istemiyor atcakmış. / GEREK GÖRMÜYORUM DEDİ </t>
  </si>
  <si>
    <t>61b9cd80f668874d6680de9a</t>
  </si>
  <si>
    <t>Bazlman Tost Canavarı, Muratpaşa (Fener Mah.)</t>
  </si>
  <si>
    <t>Mehmet Şan</t>
  </si>
  <si>
    <t>Fener Mah. 1968 Sk. No9/C Muratpaşa/Antalya</t>
  </si>
  <si>
    <t xml:space="preserve">mail atacak </t>
  </si>
  <si>
    <t>62419719f3f36b5f5b5d464c</t>
  </si>
  <si>
    <t>BB Mutfak, Konyaaltı (Pınarbaşı Mah./ Akdeniz Üniv.)</t>
  </si>
  <si>
    <t>Mehmet Zeybek</t>
  </si>
  <si>
    <t>Pınarbaşı mahallesi Akdeniz Üniversitesi Kampüs Alanı</t>
  </si>
  <si>
    <t>yarın müsait değilmiş</t>
  </si>
  <si>
    <t>5fa7e6e9a4b60482cdcac72d</t>
  </si>
  <si>
    <t>BBQ Grill Cafe &amp; Gastro Pub (Soğuksu Mah.)</t>
  </si>
  <si>
    <t>şuan istemiyoruz dünde aradınız dedi/barbekü mangal evi ile aynı aramayın kendisi dönüş yapacak/ilgilenmiyorum dediler//açmadı/iki buçuk üç gibi arayın der</t>
  </si>
  <si>
    <t>622610101edcd864bb154622</t>
  </si>
  <si>
    <t>Belis'in Gözleme Evi, Kepez (Kültür Mah. - Ulusoy Cad.)</t>
  </si>
  <si>
    <t>ZİYA ERDAL</t>
  </si>
  <si>
    <t>Kültür Mah. Ulusoy Cad. No 47 A</t>
  </si>
  <si>
    <t>vaktimiz yok dedi</t>
  </si>
  <si>
    <t>5fe6189287a63b5cc8316c90</t>
  </si>
  <si>
    <t>Bella Rita (Kültür Mah.)</t>
  </si>
  <si>
    <t>Fırat Aslan</t>
  </si>
  <si>
    <t>Kültür Mah. 75. yıl cad. Çetin Apt. No 20 A</t>
  </si>
  <si>
    <t>TEYİT AMAÇLI ARANDI ÇEKİM GERÇEKLEŞMİŞ devam çekimi temmuz sonlarına doğru aranacak//ulaşılamıyor</t>
  </si>
  <si>
    <t>620f5e4acb6043ae83fd16bd</t>
  </si>
  <si>
    <t>Bereket Fast Food, Muratpaşa (Muratpaşa Mah.)</t>
  </si>
  <si>
    <t>FURKAN OGÜN SALCAN</t>
  </si>
  <si>
    <t>Muratpaşa Mah. 576 Sk. No:1 Muratpaşa/ANTALYA</t>
  </si>
  <si>
    <t>dilek hanım akşam üzer</t>
  </si>
  <si>
    <t>5ff7c4faf21cfba57298450e</t>
  </si>
  <si>
    <t>Berlin Döner , Kepez (Altınova Sinan Mah.)</t>
  </si>
  <si>
    <t>Melike İşler</t>
  </si>
  <si>
    <t>Altınova Sinan, Antalya Cd. No:1</t>
  </si>
  <si>
    <t>dönecek  /12 gbı donus saglanılck</t>
  </si>
  <si>
    <t>5ff7caea3b0c6d45e70dcbc9</t>
  </si>
  <si>
    <t>Berlin Döner , Muratpaşa (Deniz Mah./Güllük Cad.)</t>
  </si>
  <si>
    <t>Deniz Mah. Güllük Cad. No:27</t>
  </si>
  <si>
    <t>5ff7cd1d3c3b6e8a54616465</t>
  </si>
  <si>
    <t>Berlin Döner , Muratpaşa (Elmalı Mah./Kapalıyol)</t>
  </si>
  <si>
    <t>Elmalı Mah. Şarampol Cad. No:23/B</t>
  </si>
  <si>
    <t>5ff7c82b37b18178b006c980</t>
  </si>
  <si>
    <t>Berlin Döner , Muratpaşa (Mehmetçik Mah./Aspendos Blv.)</t>
  </si>
  <si>
    <t>Mehmetçik, Aspendos Blv. No:71</t>
  </si>
  <si>
    <t>618bbd573cad2718ada1eec2</t>
  </si>
  <si>
    <t>Berlin Döner, Muratpaşa (Güzeloba Mah.)</t>
  </si>
  <si>
    <t>YUSUF ÇAĞRI ALP</t>
  </si>
  <si>
    <t>Havaalanı Cad. No:67 Muratpaşa / Antalya</t>
  </si>
  <si>
    <t xml:space="preserve">Merkez şube Altunova da profesyonel çekimler varmış ama paylaşmak yasak old. için mailden gönderemiyor.  /Yusuf Bey/5425072430 / 536 512 4866 merkez arzu hanım fakat fotoğraflar için aradım ama ulaşamadım </t>
  </si>
  <si>
    <t>618bba4aadfb06c166333500</t>
  </si>
  <si>
    <t>Berlin Döner, Muratpaşa (Şirinyalı Mah.)</t>
  </si>
  <si>
    <t>Şirinyalı Mah. İsmet Gökşen Cad. Çınar Sitesi A Blok No: 104/A Muratpaşa - ANTALYA</t>
  </si>
  <si>
    <t>Merkez şube Altunova da profesyonel çekimler varmış ama paylaşmak yasak old. için mailden gönderemiyor.  /Yusuf Bey/5425072430</t>
  </si>
  <si>
    <t>607e91e77f0e462c3b02c52f</t>
  </si>
  <si>
    <t>Bern's Coffee &amp; Kitchen, Alanya (Şekerhane Mah.)</t>
  </si>
  <si>
    <t>Mehmet Ertunç</t>
  </si>
  <si>
    <t>ŞEKERHANE MAH. FATİH SK. SAMİ BEKAR NO: 2 -1A ALANYA/ ANTALYA</t>
  </si>
  <si>
    <t xml:space="preserve">elinde fotoğrafları mevcut maile atacak </t>
  </si>
  <si>
    <t>61c1c5578dbd05104a59efd5</t>
  </si>
  <si>
    <t>Best Food, Kumluca (Yeni Mah.)</t>
  </si>
  <si>
    <t>KADİR ÇETİN</t>
  </si>
  <si>
    <t>Yeni Mah. Ahmet Ali Ağa Blv. Belediye İş Hanı No 4</t>
  </si>
  <si>
    <t>60eb65970c19475dff7facee</t>
  </si>
  <si>
    <t>Bex Coffee &amp; Chocolate, Konyaaltı (Altınkum Mah.)</t>
  </si>
  <si>
    <t>Kahve</t>
  </si>
  <si>
    <t>Zehra Bilal Uğur</t>
  </si>
  <si>
    <t>Altınkum, Sunis Blue Residence, Akdeniz Blv. No 164/D</t>
  </si>
  <si>
    <t>sistem üzerinde fotoğrafları mevcut helen hanım 05060971492</t>
  </si>
  <si>
    <t>618e6f9948e6b1f3f526ac22</t>
  </si>
  <si>
    <t>Bey Döner, Manavgat (Emek Mah.)</t>
  </si>
  <si>
    <t>YUNUS KARABULUT</t>
  </si>
  <si>
    <t>Emek Mah. 3044 Sk. No:23 Manavgat/Antalya</t>
  </si>
  <si>
    <t>60f169d998080239b430c03d</t>
  </si>
  <si>
    <t>Bey Döner, Muratpaşa (Konuksever Mah.)</t>
  </si>
  <si>
    <t>ÖMER ÖZDEMİR</t>
  </si>
  <si>
    <t>Konuksever Mah. 819 Sk. No:34 Muratpaşa/Antalya</t>
  </si>
  <si>
    <t xml:space="preserve">5373494207- HAFTA İÇİ BİRGÜN İÇİN ALINABİLİR. - mesgul </t>
  </si>
  <si>
    <t>61ea5ac9129b4d780e7f8597</t>
  </si>
  <si>
    <t>Beyaz Cafe, Döşemealtı (Yeniköy Mah.)</t>
  </si>
  <si>
    <t>ALİ ERKEN</t>
  </si>
  <si>
    <t>Yeniköy</t>
  </si>
  <si>
    <t>Yeniköy Mah. 74 Sk. No:23 Döşemealtı/ANTALYA</t>
  </si>
  <si>
    <t>5f835e2914f47239b67dea65</t>
  </si>
  <si>
    <t>Beydili Pide &amp; Kebap (Zerdalilik Mah. / B. Onat Cad.)</t>
  </si>
  <si>
    <t>Metin Kaynak</t>
  </si>
  <si>
    <t>Zerdalilik, Burhanettin Onat Cd. 72/B, 07100 Muratpaşa/Antalya</t>
  </si>
  <si>
    <t>05365712750 ara //  devam çekimi için kendileri dönüş yapıcaklar/devam alındı</t>
  </si>
  <si>
    <t>60c0bc2e4d4076b9b37bde80</t>
  </si>
  <si>
    <t>Beyoğlu Döner &amp; Kebap &amp; Kumpir Rest, Alanya (Hacet Mah.)</t>
  </si>
  <si>
    <t>Bahadır Tatlıdil</t>
  </si>
  <si>
    <t>Şekerhane Mah. HAcet Cad. 33 A</t>
  </si>
  <si>
    <t>5386116963/d.ç istemiyo</t>
  </si>
  <si>
    <t>60391fc6303c9508602f4b62</t>
  </si>
  <si>
    <t>Beyoğlu Pilav &amp; Şırdan, Manavgat (Aşağı Pazarcı Mah.)</t>
  </si>
  <si>
    <t>TALİP GÖKÇE</t>
  </si>
  <si>
    <t>A. Pazarcı Mah. 1087 Sk. No:3/1 Manavgat/Antalya</t>
  </si>
  <si>
    <t>5f579d6c3d4a646dedac7e3d</t>
  </si>
  <si>
    <t>Beyra Döner (Kültür Mah.)</t>
  </si>
  <si>
    <t>Tolga Zan</t>
  </si>
  <si>
    <t>Kültür mah. 3816 sk. Şimşek Apt, D:No:13/A, 07100 Kepez/Antalya</t>
  </si>
  <si>
    <t>biraz sonra arayın dedi oglen 1 2 gıbı gelırmıs//05417693459 tolga bey</t>
  </si>
  <si>
    <t>61e7bcf75deb0f2394efe559</t>
  </si>
  <si>
    <t>Bi Dilim Baklava, Muratpaşa (Şirinyalı Mah.)</t>
  </si>
  <si>
    <t>Süleyman Yalçınkaya</t>
  </si>
  <si>
    <t>Şirinyalı Mah. İsmet Gökşen Cad. No:70/A Muratpaşa/Antalya</t>
  </si>
  <si>
    <t>272 277 2777 afyon şubesi tekrar alınacak / Ferhat Bey 5304454127</t>
  </si>
  <si>
    <t>601aa354ca3f5a34344211f9</t>
  </si>
  <si>
    <t>Bi Kumru Köfte, Kepez (Sütçüler Mah.)</t>
  </si>
  <si>
    <t>Adem Kınay</t>
  </si>
  <si>
    <t>Şeht astsubay ÖMER HALİS DEMİR cad. BEKİR KINAY apt. no:27/D ANTALYA/KEPEZ</t>
  </si>
  <si>
    <t xml:space="preserve">devam çekimi için arandı mevcut foto varmış mail adresimiz atıldı//tekrar mail verildi atacak </t>
  </si>
  <si>
    <t>5fa50b7051c1c4a31fdfce68</t>
  </si>
  <si>
    <t>Bi Lezzet , Konyaaltı (Altınkum mah.)</t>
  </si>
  <si>
    <t>Aysel Akın</t>
  </si>
  <si>
    <t>teyit için arandı çekim gerçekleşti-hepsi çekilmiş</t>
  </si>
  <si>
    <t>616407f4de1a5b3a01b007fa</t>
  </si>
  <si>
    <t>Bi Meze, Muratpaşa (Fener Mah.)</t>
  </si>
  <si>
    <t>İBRAHİM SERT</t>
  </si>
  <si>
    <t>Fener Mah. 1968 Sk. No:37/A Muratpaşa/Antalya</t>
  </si>
  <si>
    <t>60bf9b4df9819247f546f0dd</t>
  </si>
  <si>
    <t>Bi Tost, Alanya (Mahmutlar Mah.)</t>
  </si>
  <si>
    <t>SİBEL DİKMENLİ</t>
  </si>
  <si>
    <t>Mahmutlar Mah. Namık Kemal Cad. No:14 Alanya/ANTALYA</t>
  </si>
  <si>
    <t>60dc5f72ff292d8042203d37</t>
  </si>
  <si>
    <t>Bi Tost, Konyaaltı (Öğretmenevleri Mah.)</t>
  </si>
  <si>
    <t>MEHMET CAN AKBAY</t>
  </si>
  <si>
    <t>Öğretmenevleri</t>
  </si>
  <si>
    <t>Öğretmenevleri Mah. Anadolu Cad. No:66 Konyaaltı/ANTALYA</t>
  </si>
  <si>
    <t xml:space="preserve">mail verildi  </t>
  </si>
  <si>
    <t>60794f30e8f1afe395edba91</t>
  </si>
  <si>
    <t>Bi Tost, Muratpaşa (Yıldız Mah.)</t>
  </si>
  <si>
    <t>ALAEDDİN ÖMÜR TEZGELDİ</t>
  </si>
  <si>
    <t>Yıldız Mah. Yıldız Cad. No:52/B Muratpaşa/Antalya</t>
  </si>
  <si>
    <t>05554472662alaettin ömür bey numarası kendileri onayladı restorandan ömer bey veya dilek hanımla görüşülüp tarih oluşturulacak/ulaşılamadı./ulaşılamadı. mail adresi verildi/10 dk sonra arancak-ulasılamadı</t>
  </si>
  <si>
    <t>61bc9c9810687d4e71f99745</t>
  </si>
  <si>
    <t>Bi'mola Cafe, Kepez (Gazi Mah.)</t>
  </si>
  <si>
    <t>İKRA DUYAR</t>
  </si>
  <si>
    <t>Gazi Mah. 6544 Sk. No:19 Kepez/ANTALYA</t>
  </si>
  <si>
    <t>5fcf84b23b60a56a1b852cbf</t>
  </si>
  <si>
    <t>Bia Chocolate (Şirinyalı Mah.)</t>
  </si>
  <si>
    <t>UTKU ÖZOĞLU</t>
  </si>
  <si>
    <t>Şirinyalı Mah. Lara Cd. No: 173/c 07100 Muratpaşa/Antalya</t>
  </si>
  <si>
    <t>60afd744f49fab27042dfd93</t>
  </si>
  <si>
    <t>Bidaha Meze, Alanya (Güller Pınarı Mah.)</t>
  </si>
  <si>
    <t>MUSTAFA AKBABA</t>
  </si>
  <si>
    <t>Güller Pınarı Mah. Recepli sk. No:2 Alanya/ANTALYA</t>
  </si>
  <si>
    <t>fatih özpelşit/dç istemez</t>
  </si>
  <si>
    <t>607d47a3117f7c1d830eb871</t>
  </si>
  <si>
    <t>Biff Bistro Restaurant, Alanya (Oba Mah.)</t>
  </si>
  <si>
    <t>HAMID RAHIMI</t>
  </si>
  <si>
    <t>Oba Mah. Yüzbaşıoğlu sk. No:19 Alanya/ANTALYA</t>
  </si>
  <si>
    <t>fatih özpelit fotografcı /sistemdeki no aranmasın 5387326840 hamit bey devam çekimi oluşturuldu</t>
  </si>
  <si>
    <t>5ff35347345867c1aa478379</t>
  </si>
  <si>
    <t>Big Bang Express , Kepez (Gülveren Mah.)</t>
  </si>
  <si>
    <t>salı aranacak//açmadı</t>
  </si>
  <si>
    <t>6047888350b0c57323e77c42</t>
  </si>
  <si>
    <t>Big Boss Cafe Döner &amp; Fast Food, Muratpaşa (Kızıltoprak Mah.)</t>
  </si>
  <si>
    <t>MEHMET CAN NAMAL</t>
  </si>
  <si>
    <t>Kızıltoprak Mah. 939.sk No:11 Muratpaşa/ANTALYA</t>
  </si>
  <si>
    <t>mail verildi kendi fotosu varmış</t>
  </si>
  <si>
    <t>62335309f2686597e24d8e75</t>
  </si>
  <si>
    <t>Big Burger, Muratpaşa (Sinan Mah.)</t>
  </si>
  <si>
    <t>MUZAFFER AKAY</t>
  </si>
  <si>
    <t>Sinan Mah. 1254. Sk. No:12, 07100 Muratpaşa/Antalya</t>
  </si>
  <si>
    <t xml:space="preserve">açmadı </t>
  </si>
  <si>
    <t>61779df94f4f49cc5ec0347a</t>
  </si>
  <si>
    <t>Big Launch, Muratpaşa (Meltem Mah.)</t>
  </si>
  <si>
    <t>FATMA AKGÜNGÖR</t>
  </si>
  <si>
    <t>Meltem Mah. Akdeniz Blv. No:10 Muratpaşa/ANTALYA</t>
  </si>
  <si>
    <t>çekim gerçekleştimi diye aradım meşgule attı.murat beyden randevu alındı, devam çekimi alındı.</t>
  </si>
  <si>
    <t>61e011c40a3b835c7fa99dd5</t>
  </si>
  <si>
    <t>Bigboy Pizzeria &amp; Kebap &amp; Döner, Alanya (Kestel Mah.)</t>
  </si>
  <si>
    <t>MEHMET ALİ YILDIZ</t>
  </si>
  <si>
    <t>Kestel</t>
  </si>
  <si>
    <t>Kestel Mah. İsa Küçülmez Cad. No:31 Alanya/ANTALYA</t>
  </si>
  <si>
    <t>6243289c94899785b14c5504</t>
  </si>
  <si>
    <t>Birdal Pide, Serik (Orta Mah.)</t>
  </si>
  <si>
    <t>EBRU KAZMACI</t>
  </si>
  <si>
    <t>Orta Mah. 1049 Sk. No:18 Serik/ANTALYA</t>
  </si>
  <si>
    <t>620e7fe2777a1e3fa313f682</t>
  </si>
  <si>
    <t>Birgül Abla Karadeniz Ev Yemekleri, Muratpaşa (Cumhuriyet Mah.)</t>
  </si>
  <si>
    <t>BİRGÜL ÇİFTÇİ</t>
  </si>
  <si>
    <t>Cumhuriyet Mah. 677 sk. No:27 Muratpaşa/ANTALYA</t>
  </si>
  <si>
    <t>5fec8a7c12a850dde8bc4a8e</t>
  </si>
  <si>
    <t>Birinci Nesil Mutfak Izgara &amp; Meze, Muratpaşa (Sinan Mah.)</t>
  </si>
  <si>
    <t>Haftaya olur randvu dedi haftaya aranacak//meşgul//5342941071 / olgun beyle gorosuldu cekim yapılmış/1 hafta sonra aranacak devam çekimi istiyor/kesinlikle istemiyorum bidaha ararsanız getiri kapattıracam dedi.</t>
  </si>
  <si>
    <t>61dea44bb7dcb08bf7085b2b</t>
  </si>
  <si>
    <t>Bistro Cikcilli Steak Hause, Alanya (Cikcilli Mah.)</t>
  </si>
  <si>
    <t>ÖZLEM UĞUZ</t>
  </si>
  <si>
    <t>Cikcilli Mah. Eğriköprü Cad. No:34 Alanya/ANTALYA</t>
  </si>
  <si>
    <t>602e8b1296550028a80e6e65</t>
  </si>
  <si>
    <t>Bitat Gaziantep Baklava, Manavgat (Aşağı Hisar Mah.)</t>
  </si>
  <si>
    <t>VOLKAN PALAZOĞLU</t>
  </si>
  <si>
    <t>A. Hisar</t>
  </si>
  <si>
    <t>A. Hisar Mah. Hisar Cad. No:19/Z01 Manavgat/Alanya</t>
  </si>
  <si>
    <t xml:space="preserve">15 dk ya aranacak </t>
  </si>
  <si>
    <t>6083008977de8afa38033f25</t>
  </si>
  <si>
    <t>Bitez Dondurma, Muratpaşa (Bahçelievler Mah.)</t>
  </si>
  <si>
    <t>Dondurma</t>
  </si>
  <si>
    <t>ELİF KAPLAN</t>
  </si>
  <si>
    <t>Bahçelievler Mah. Konyaaltı Cad. No:80 Muratpaşa/ANTALYA</t>
  </si>
  <si>
    <t>fotoğrafı varmış gönderecek//göndermiş kabul edilmemiş çekim de istemiyor kesinlikle//tel kapalı</t>
  </si>
  <si>
    <t>5ffb655f3cc99f42c9cc8eb4</t>
  </si>
  <si>
    <t>Bitmesin Tost &amp; Gözleme, Kepez (Yeşilyurt Mah.)</t>
  </si>
  <si>
    <t>Yeşilyurt Mah. 3734 Sk. No 46</t>
  </si>
  <si>
    <t>numara kullanılmıyor.</t>
  </si>
  <si>
    <t>6089b9455d77c0bbd2df1ac3</t>
  </si>
  <si>
    <t>Bizim Pilavcı Anne Elinden, Muratpaşa (Fener Mah.)</t>
  </si>
  <si>
    <t>EFRAHİM İLHAN TEMİRHANOĞULLARI</t>
  </si>
  <si>
    <t>Fener mah. Tekelioğlu cad. Aras sitesi 58/a bizimpilavcı</t>
  </si>
  <si>
    <t>61d6b5ba2111b505785776f6</t>
  </si>
  <si>
    <t>Black Burger, Alanya (Mahmutlar Mah.)</t>
  </si>
  <si>
    <t>SEFİRE KAYA</t>
  </si>
  <si>
    <t>Mahmutlar Mah. Öğretmen Ahmet Keşoğlu Sk. No:14 Alanya/ANTALYA</t>
  </si>
  <si>
    <t>61937492ce71df50a30fbfa5</t>
  </si>
  <si>
    <t>Blacklion Cafe, Muratpaşa (Yeşilbahçe Mah.)</t>
  </si>
  <si>
    <t>EDA ÖZ</t>
  </si>
  <si>
    <t>Yeşilbahçe Mah. Metin Kasapoğlu Cad. No:6/C Muratpaşa/Antalya</t>
  </si>
  <si>
    <t>KENDİ FOTOGRAFLARINI GÖNDERECEK</t>
  </si>
  <si>
    <t>61d805d50d9db5f18ce57b75</t>
  </si>
  <si>
    <t>Bol Döküm Fast Food, Kepez (Varsak Karşıyaka Mah.)</t>
  </si>
  <si>
    <t>ALEYNA DOSTABAKAN</t>
  </si>
  <si>
    <t>Varsak Karşıyaka Güney</t>
  </si>
  <si>
    <t>Varsak karşıyaka mah.Süleyman demirel bulvarı no:143/E Kalenderoğlu apt. Kepez/Antalya</t>
  </si>
  <si>
    <t>b</t>
  </si>
  <si>
    <t>60969374d081553f60981d9d</t>
  </si>
  <si>
    <t>Bol Kepçe Restaurant, Alanya (Mahmutlar Mah.)</t>
  </si>
  <si>
    <t>MEMET MUSTAFA UÇAN</t>
  </si>
  <si>
    <t>Mahmutlar Mah. Barbaros Cad. No:101 Alanya / ANTALYA</t>
  </si>
  <si>
    <t>5538268807/Hem yetkili hastaymış hem de ustası işten ayrılmış çekimi o yüzden bi süre ertelemek istedi bi 10 15 gün sonra arayabilirsiniz duruma göre hareket edelim der- ustası ne zaman geleceği bilinmiyor başka bir zaman dedi - şuan düşünmüyorum dedi / yaz dönemi olursa olur yoksa olmaz dedi ,</t>
  </si>
  <si>
    <t>60acd62e8d9c88132491470b</t>
  </si>
  <si>
    <t>Bolero Fast Food, Muratpaşa (Güzeloba Mah.)</t>
  </si>
  <si>
    <t>HAYRETTİN YAĞCIOĞLU</t>
  </si>
  <si>
    <t>Güzeloba Mah. Lara Cad. No:188/B Muratpaşa/Antalya</t>
  </si>
  <si>
    <t>devam çekimi için aradık yetkili yok..Devam için arandı ama çekilmemiş ürünlerin ustası yokmuş satışta değilmiş  şu an düşünmüyorlar.//7 akşam ara</t>
  </si>
  <si>
    <t>5fe5de86a415e98fac3bd6f6</t>
  </si>
  <si>
    <t>Bonnie's Chocolate &amp; Mag (Fener Mah.)</t>
  </si>
  <si>
    <t>GENCAY DURAN ACAR</t>
  </si>
  <si>
    <t>Çağlayan Mah. 2007 Sk. Mustafa H. Göksoy Apt. No:9/1 Muratpaşa/Antalya</t>
  </si>
  <si>
    <t>3 kere aranmış istemediğini söylemiş kararlı istememkte</t>
  </si>
  <si>
    <t>621dcb5c3831a1a6b91c22e8</t>
  </si>
  <si>
    <t>RAMIN MEHRABAN HERIS</t>
  </si>
  <si>
    <t xml:space="preserve">yeni işletme açacakmış daha sonra aranacak 3 haftaya / malzemem eksik haftaya görüşelim dedi </t>
  </si>
  <si>
    <t>620100b37b6ffd180db536be</t>
  </si>
  <si>
    <t>Boom Burger, Kepez (Kültür Mah.)</t>
  </si>
  <si>
    <t>ABDULLAH KAAN YÜCEL</t>
  </si>
  <si>
    <t>Kültür Mah. Ulusoy Cad. No:35/A Kepez Antalya</t>
  </si>
  <si>
    <t>yt yok 1 saat sonra gelecek</t>
  </si>
  <si>
    <t>620657431b7ce6547ebe1122</t>
  </si>
  <si>
    <t>Bor's Döner, Kepez (Kültür Mah.)</t>
  </si>
  <si>
    <t>SEMİH ALTUN</t>
  </si>
  <si>
    <t>Ahatlı Mah. Ulusoy Cad. No 35 /B</t>
  </si>
  <si>
    <t xml:space="preserve">1 gibi /5415407235  mail verildi </t>
  </si>
  <si>
    <t>6196357efa98f63c952e9039</t>
  </si>
  <si>
    <t>Botanik Pide &amp; Çorba &amp; Izgara, Manavgat (Ilıca Mah.)</t>
  </si>
  <si>
    <t>MEHMET KARAMANCI</t>
  </si>
  <si>
    <t>Ilıca</t>
  </si>
  <si>
    <t>Ilıca Mah. 266. Sokak No:1/A</t>
  </si>
  <si>
    <t>5fed98b54f55ab176b9d75cf</t>
  </si>
  <si>
    <t>Boy Boy Köfte, Muratpaşa (Cumhuriyet Mah.)</t>
  </si>
  <si>
    <t>Muhammet Enes BALIKÇI</t>
  </si>
  <si>
    <t>Cumhuriyet mahallesi 678. Sokak no:1 Muratpaşa/Antalya</t>
  </si>
  <si>
    <t>açtı kapattı//menü değişikliği yapılacak</t>
  </si>
  <si>
    <t>624496f0e670bc244729f3ba</t>
  </si>
  <si>
    <t>Bozo Burger, Alanya (Oba Mah.)</t>
  </si>
  <si>
    <t>RIZA EROL</t>
  </si>
  <si>
    <t>Oba, Oba mahallesi mesut caddesi, ahsen apartmanı no:15/A, 07450 Alanya/Antalya</t>
  </si>
  <si>
    <t>5f7f1b8fb238a1a2f6896737</t>
  </si>
  <si>
    <t>Bozo Kebap &amp; Steak Restaurant, Alanya (Oba Mah.)</t>
  </si>
  <si>
    <t>60c9b6d2a47d6d57843d75a8</t>
  </si>
  <si>
    <t>Böğürtlen Lara, Muratpaşa (Fener Mah.)</t>
  </si>
  <si>
    <t>MERT KÜÇÜKUNCU</t>
  </si>
  <si>
    <t>Fener Mah. Tekelioğlu Cad. No:96/A Muratpaşa/Antalya</t>
  </si>
  <si>
    <t>Böğürtlen Pasta Evi, Muratpaşa (Tahılpazarı Mah.) ve Böğürtlen, Konyaaltı (Öğretmenevleri) aynu franchise sayılır yanı. çekimler bögürtlen pasta evinde yapılmış. devam çekimi içinde orası ile görüşülüp çekilenler buraya eklensin dediler.</t>
  </si>
  <si>
    <t>6079596b10bf22f24bb5a5f8</t>
  </si>
  <si>
    <t>Böğürtlen Pasta Evi, Muratpaşa (Tahılpazarı Mah.)</t>
  </si>
  <si>
    <t>NURHAYAT ERŞAN</t>
  </si>
  <si>
    <t>Tahılpazarı Mah. Adnan Menderes Bulv. No:21 Muratpaşa/ANTALYA</t>
  </si>
  <si>
    <t xml:space="preserve">önder  </t>
  </si>
  <si>
    <t>YETERİ KADAR ÜRÜN ÇEKİLMİŞ</t>
  </si>
  <si>
    <t>5ff3539a333ef51d68b05e49</t>
  </si>
  <si>
    <t>Böğürtlen, Konyaaltı (Öğretmenevleri)</t>
  </si>
  <si>
    <t>YUSUF GÖZEL</t>
  </si>
  <si>
    <t>Öğretmenevleri Mah. Öğretmenler Cad. No:1/A Konyaaltı/Antalya</t>
  </si>
  <si>
    <t>Böğürtlen Pasta Evi, Muratpaşa (Tahılpazarı Mah.) ve Böğürtlen Lara, Muratpaşa (Fener Mah.) aynu franchise sayılır yanı. çekimler bögürtlen pasta evinde yapılmış. devam çekimi içinde orası ile görüşülüp çekilenler buraya eklensin dediler.</t>
  </si>
  <si>
    <t>60bf58cb288f2954a3c8b0c4</t>
  </si>
  <si>
    <t>Börekci Mustafa, Manavgat (Aşağı Pazarcı Mah.)</t>
  </si>
  <si>
    <t>HARUN KİMBİL</t>
  </si>
  <si>
    <t>A. Pazarcı Mah. Zübeyde Hanım Cad. No:19/A Manavgat/Antalya</t>
  </si>
  <si>
    <t xml:space="preserve">10/A    5393690634- 9-10 da gelirse olur  dedi ürünüm kalmıyor dedi gerek yok olmasa da olur dedi </t>
  </si>
  <si>
    <t>605c587edce773619f10dfbe</t>
  </si>
  <si>
    <t>Börekçi Hasan Serpme Börek, Muratpaşa (Kızılsaray Mah.)</t>
  </si>
  <si>
    <t>MEDİNE DEMİR</t>
  </si>
  <si>
    <t>Kızılsaray</t>
  </si>
  <si>
    <t>Kızılsaray Mah. Milli Egemenlik Cad. No:7 Muratpaşa/ANTALYA</t>
  </si>
  <si>
    <t>TEYİT İÇİN ARANDI ÇEKİM GERÇEKLEŞTİ</t>
  </si>
  <si>
    <t>623dabe929686997bf8c591e</t>
  </si>
  <si>
    <t>Brezel &amp; More, Muratpaşa (Fener Mah.)</t>
  </si>
  <si>
    <t>ÇAĞTAY ÖZER</t>
  </si>
  <si>
    <t>Fener Mah. 1967 Sk. Çetin Apt. No:12/A Muratpaşa/Antalya</t>
  </si>
  <si>
    <t xml:space="preserve">fotoğrafları var mai adresine iletecek </t>
  </si>
  <si>
    <t>60d333ca7c312d97e85fc189</t>
  </si>
  <si>
    <t>Bubble Breath Lara, Muratpaşa (Şirinyalı Mah.)</t>
  </si>
  <si>
    <t>SEVİL MURATOĞLU</t>
  </si>
  <si>
    <t>Şirinyalı Mah. Lara Cad. Bakırlı Apt. No:104/A Muratpaşa/Antalya</t>
  </si>
  <si>
    <t>no verildi dönüş yapacaklar//mail verildi prof fotoları varmış atacak.fotoğraflar için arandı meşgul.//fırat beyle görüşüldü sevil hanıma soracak fotoları dönecek hatem hanıma</t>
  </si>
  <si>
    <t>60cca1d6311e12833d71d46c</t>
  </si>
  <si>
    <t>Bubble Waffle &amp; Roll Ice, Alanya (Saray Mah.)</t>
  </si>
  <si>
    <t>Ahmet Umut Sarman</t>
  </si>
  <si>
    <t>Saray Mah. İsmet Hilmi Balcı Cad. No 9</t>
  </si>
  <si>
    <t>mail adresi verildi ahmet bey no: 05305890880</t>
  </si>
  <si>
    <t>619cd1d7b4bb2367e14d27b6</t>
  </si>
  <si>
    <t>Buddy's Express, Konyaaltı (Pınarbaşı Mah. Akdeniz Üniv.)</t>
  </si>
  <si>
    <t>KUBİLAY AYDIN YAPICI</t>
  </si>
  <si>
    <t>Pınarbaşı Mah. Dumlupınar Blv. No:10 Konyaaltı/ANTALYA</t>
  </si>
  <si>
    <t xml:space="preserve">hatem hanıma dönüş sağlayacak </t>
  </si>
  <si>
    <t>5f51a845db3207980f921da7</t>
  </si>
  <si>
    <t>Buffalo Burger (Güzeloba Mah.)</t>
  </si>
  <si>
    <t>TARIK ÇAĞIMNI</t>
  </si>
  <si>
    <t>Güzeloba, Rauf Denktaş Cd No:20, 07230 Muratpaşa/Antalya</t>
  </si>
  <si>
    <t xml:space="preserve">60a5987902f4a4275f6b803b        Buffalo Burger, Kepez (Kültür Mah.) şubesinden alınabilir </t>
  </si>
  <si>
    <t>5fb6a2989b5192087c695fb7</t>
  </si>
  <si>
    <t>Buffalo Burger (Meltem Mah./Sahil Antalya)</t>
  </si>
  <si>
    <t>AHMET GÜLGEN</t>
  </si>
  <si>
    <t>Meltem Mah. Akdeniz Blv. Ticari Üniteler No:10/21 Muratpaşa/Antalya</t>
  </si>
  <si>
    <t>yetkili yok dönüş yapacak//12buçukta arayın yetkili yok denildi//yetkili yok 3 4 gibi gelir denildi//numara verildi yetkiliye söyleyip geri dönüş yapacak// fotoğrafları var atacak// yetk pek gelmiyor ama sonra arayın dedi</t>
  </si>
  <si>
    <t>60a5987902f4a4275f6b803b</t>
  </si>
  <si>
    <t>Buffalo Burger, Kepez (Kültür Mah.)</t>
  </si>
  <si>
    <t>Kültür Mah. Hürriyet Cad. No 20</t>
  </si>
  <si>
    <t xml:space="preserve">devam çekimi iptal çekim istemiyor </t>
  </si>
  <si>
    <t>608738855e38d4235b0bb049</t>
  </si>
  <si>
    <t>Buffalo Burger, Manavgat (Aşağı Hisar Mah.)</t>
  </si>
  <si>
    <t>RESUL KARA</t>
  </si>
  <si>
    <t>A. Hisar Mah. Güllük Cad. No:39/Z01 Manavgat/Antalya</t>
  </si>
  <si>
    <t>5f51f6d8bac389328a7a08a9</t>
  </si>
  <si>
    <t>Buffalo Burger, Muratpaşa (Kırcami Mah.)</t>
  </si>
  <si>
    <t>YUNUS EMRE ATAŞ</t>
  </si>
  <si>
    <t>Yeşilbahçe, Avni Tolunay Cd. No:62/B, 07160 Muratpaşa/Antalya</t>
  </si>
  <si>
    <t>randevu için 17 mart 15.40 ta ara//fotoların paylaşılmamasından dolayı çekim istemiyor kendisi mail atcak// yetkili yok //fotoğraflar için arandı fotoğraflar tamamlanınca mail adresine atılacak.</t>
  </si>
  <si>
    <t>61619287b646352777245360</t>
  </si>
  <si>
    <t>+ Alfa Plus Pide, Kepez (Kültür Mah.)</t>
  </si>
  <si>
    <t>ÖMER DOĞMUŞ</t>
  </si>
  <si>
    <t>Kültür mah. Galip Kaya caddesi Şimşek Apt. No:13/A Kepez/Antalya</t>
  </si>
  <si>
    <t xml:space="preserve">1 AY ÖNCE ÇEKİM BU ŞUBEDEN YAPILMIŞ </t>
  </si>
  <si>
    <t>6245a2f17ee98272a83e136a</t>
  </si>
  <si>
    <t>Bulka Fırın Cafe, Konyaaltı (Hurma Mah.)</t>
  </si>
  <si>
    <t>Sultan Can</t>
  </si>
  <si>
    <t>Hurma, 252. Sk. No:42</t>
  </si>
  <si>
    <t>60233156ed139294487a8864</t>
  </si>
  <si>
    <t>Bulut Restaurant, Kepez (Yükseliş Mah.)</t>
  </si>
  <si>
    <t>İbrahim Bulut</t>
  </si>
  <si>
    <t>Yükseliş Mah. Kocatepe Cad. Yüce Apt. No 1A</t>
  </si>
  <si>
    <t>getir yemkle çalışıyormuş irtibat halindelermiş gerekli olmadığını söyledi/menüleri tam hazır değilmiş ve günlük yemek çıkarttıkları için menüde değişiklik oluyomuş /getirden memnun değil dogru durust sıparıs de alamıyor zaten o yuzden ıstemıyor</t>
  </si>
  <si>
    <t>6228a37a1931da8567cd2936</t>
  </si>
  <si>
    <t>Bumblebee Coffee, Konyaaltı (Pınarbaşı Mah./ Akdeniz Üniv.) Yeni</t>
  </si>
  <si>
    <t>601606b44e3bdf7e6a6778f8</t>
  </si>
  <si>
    <t>Burdur Şiş Kebap Evi, Kepez (Avni Tolunay Mah.)</t>
  </si>
  <si>
    <t>Özgür bey vefat etmiş aytuğ beyle görüşüldü istemediğini belirtti</t>
  </si>
  <si>
    <t>5fc2a83643de1e9302f33aec</t>
  </si>
  <si>
    <t>Burdur'lu Soykan Pide &amp; Kebap , Kepez ( Kanal Mah.)</t>
  </si>
  <si>
    <t>Suat Karataş</t>
  </si>
  <si>
    <t>Kanal Mah. Yasemin Cad. no:30 A</t>
  </si>
  <si>
    <t xml:space="preserve">10 gün sonra arancak  </t>
  </si>
  <si>
    <t>61e5e17daeae2d57157ddeb3</t>
  </si>
  <si>
    <t>Burger Bros, Manavgat (Bahçelievler Mah.)</t>
  </si>
  <si>
    <t>HÜSEYİN KUBİLAY EKİNCİ</t>
  </si>
  <si>
    <t>Antalya Caddesi No:61 Manavgat/Antalya</t>
  </si>
  <si>
    <t>620f47c567b01139cf8860f2</t>
  </si>
  <si>
    <t>Burger Land's, Muratpaşa (Gençlik Mah.)</t>
  </si>
  <si>
    <t>Sinan Mah., Hüsnü Karakaş Cad., No:7, Muratpaşa, Antalya, Türkiye,</t>
  </si>
  <si>
    <t>61616a63b8abc1fd1cb438f7</t>
  </si>
  <si>
    <t>Burger Planet, Muratpaşa (Şirinyalı Mah.)</t>
  </si>
  <si>
    <t>YUNUS AYBERK USTA</t>
  </si>
  <si>
    <t>Şirinyalı Mah. 1510 Sk. Şimşek Apt. No:14/A Muratpaşa/Antalya</t>
  </si>
  <si>
    <t>5f85a0f4a32e9971993964be</t>
  </si>
  <si>
    <t>Burger State, Termessos Bulvarı</t>
  </si>
  <si>
    <t>CENGİZ KIRATLI</t>
  </si>
  <si>
    <t>Mehmetçik Mah., Muratpaşa, Antalya, Türkiye,</t>
  </si>
  <si>
    <t xml:space="preserve">1 saat sonra aranıcak devam çekimi için termoss bulvarı- hepsi çekilmiş </t>
  </si>
  <si>
    <t>60ed55e7e833913c051d90ac</t>
  </si>
  <si>
    <t>Bursa İnegöl Köfte, Muratpaşa (Güzeloba Mah.)</t>
  </si>
  <si>
    <t>MURAT AKIN</t>
  </si>
  <si>
    <t>Güzeloba Mah. Örnekköy Cad. Gezi Yolu Alt Çarşı No:6/B Muratpaşa/Antalya</t>
  </si>
  <si>
    <t>6052109fb45d10a7b771bed8</t>
  </si>
  <si>
    <t>Business Kitchen, Muratpaşa (Etiler Mah.)</t>
  </si>
  <si>
    <t>NERİMAN ELİF TÜRKAY</t>
  </si>
  <si>
    <t>Etiler Mah. 829 No:3 Muratpaşa/ANTALYA</t>
  </si>
  <si>
    <t>Devir</t>
  </si>
  <si>
    <t>kendisi numaramızı aldı dönüş yapacak/şuan düşünmüyoruz ramazandan sonra belki dedi//açmadı// şuan bi toplantım var yarın 10 gibi arayın dedi./şu sıralar çok yoğun müsait olduğu zaman dönüş yapacak kendisi/müsait değillermiş/bu konuyla alakalı herhangi bir çalışma yapmak istemiyorum dediler</t>
  </si>
  <si>
    <t>61fcde3f2f885bf5aed67a63</t>
  </si>
  <si>
    <t>Büfe 155, Muratpaşa (Sinan Mah.)</t>
  </si>
  <si>
    <t>Necip İYİDAL</t>
  </si>
  <si>
    <t>Sinan Mahallesi Arık Cd büyük andız apartmanı no:23/A Muratpaşa/Antalya</t>
  </si>
  <si>
    <t xml:space="preserve">faruk bey oğluymuş numara aldı babası çok müsait değilmiş o gelince arayacakmış / şuan için istemiyorum ben dedi / bir sebebim yok istemiyorum dedi </t>
  </si>
  <si>
    <t>5fdcd0f127054205eb0fcfae</t>
  </si>
  <si>
    <t>Büyükent Pastanesi (Memurevleri Mah.)</t>
  </si>
  <si>
    <t>YURDABEY SARITAŞ</t>
  </si>
  <si>
    <t>Memurevleri Mah. Güllük Cad. No:105/A Muratpaşa/Antalya</t>
  </si>
  <si>
    <t xml:space="preserve">devam cekimi randevusu olusturuldu </t>
  </si>
  <si>
    <t>61d41a2bc57ad9ff5a60eacf</t>
  </si>
  <si>
    <t>By King Döner, Muratpaşa (Çağlayan Mah.)</t>
  </si>
  <si>
    <t>Bayram Boztaş</t>
  </si>
  <si>
    <t>Çağlayan Mah. Bülent Ecevit Blv. No:124/B Muratpaşa/Antalya</t>
  </si>
  <si>
    <t>608938cd42f08a42529ec8f3</t>
  </si>
  <si>
    <t>By Trileçe, Muratpaşa (Çağlayan Mah.)</t>
  </si>
  <si>
    <t>BAYRAM İPEK</t>
  </si>
  <si>
    <t>Çağlayan Mah. 2033 Sk. No:10/B Muratpaşa/Antalya</t>
  </si>
  <si>
    <t>mail adresine gönderilcek</t>
  </si>
  <si>
    <t>6054c1866bf301005535666b</t>
  </si>
  <si>
    <t>By Yıldız Dürüm, Manavgat (Aşağı Hisar Mah.)</t>
  </si>
  <si>
    <t>DURMUŞ YILDIZ</t>
  </si>
  <si>
    <t>Sanayi</t>
  </si>
  <si>
    <t>Sanayi Sitesi 2009. Sokak No:5</t>
  </si>
  <si>
    <t>60800c00c298affc7194eb3d</t>
  </si>
  <si>
    <t>By Yıldız Sanayi Tostu, Manavgat (Aşağı Hisar Mah.)</t>
  </si>
  <si>
    <t>Eski Hisar</t>
  </si>
  <si>
    <t>Eski Hisar Mah. Güllük Cad. No:30 Manavgat/Antalya</t>
  </si>
  <si>
    <t>624361f56dbb4bf9b5054b03</t>
  </si>
  <si>
    <t>By Z Burger, Kepez (Güneş Mah.)</t>
  </si>
  <si>
    <t>BANU GİRGİN</t>
  </si>
  <si>
    <t>Güneş Mah. Şehit Astsubay Ömer Halis Demir Cad. No:60B Kepez/Antalya</t>
  </si>
  <si>
    <t>2 gibi tekrar ara olumlu</t>
  </si>
  <si>
    <t>605378ba4642ff526275540a</t>
  </si>
  <si>
    <t>Cadde Börek, Muratpaşa (Üçgen Mah.)</t>
  </si>
  <si>
    <t>GÜLLÜ YİĞİT</t>
  </si>
  <si>
    <t>Üçgen Mah. Abdi İpekçi Cad. No:7 Muratpaşa/ANTALYA</t>
  </si>
  <si>
    <t xml:space="preserve">adres 7/A olarak güncellendi// hastanedeymiş  </t>
  </si>
  <si>
    <t>612a1f616a242f25240affe4</t>
  </si>
  <si>
    <t>Cadde Cafe Fast Food, Muratpaşa (Altındağ Mah.)</t>
  </si>
  <si>
    <t>ADNAN ATAMAN</t>
  </si>
  <si>
    <t>Altındağ Mah. Trt Cad. Belkıs Apt. No:22/C Muratpaşa/Antalya</t>
  </si>
  <si>
    <t xml:space="preserve">fotografcı kendisi randevu vermiş / ocak ayanın ilk haftası istedi / numara kullanılmamkta </t>
  </si>
  <si>
    <t>612e56508f24927d1fa3df51</t>
  </si>
  <si>
    <t>Cadde Döner &amp; Kokoreç, Kepez (Ünsal Mah.)</t>
  </si>
  <si>
    <t>HAVVA ÇANTA</t>
  </si>
  <si>
    <t>Ünsal</t>
  </si>
  <si>
    <t>Ünsal Mah. 5120 sk. No:17 Kepez/ANTALYA</t>
  </si>
  <si>
    <t>Hazırlığımız yok ustam yok ben uygun bi gün için size dönüş yapacağım der</t>
  </si>
  <si>
    <t>5f7f1d7ffda822943608bb6c</t>
  </si>
  <si>
    <t>Cadde Pilavcısı, Kepez (Kültür Mh.)</t>
  </si>
  <si>
    <t>Şule Şahin</t>
  </si>
  <si>
    <t>Kültür, 07090 Kepez/Antalya</t>
  </si>
  <si>
    <t>İŞLETME İÇİN 10 GÜN SONRA ARANIP RANDEVU OLUSTURULABİLİR</t>
  </si>
  <si>
    <t>62260020f8f98d62b48202ba</t>
  </si>
  <si>
    <t>CafCaf Cafe, Kepez (Fevzi Çakmak Mah.)</t>
  </si>
  <si>
    <t>MUHAMMET MUSTAFA TAŞDEMİR</t>
  </si>
  <si>
    <t>Fevzi Çakmak Mah. Süleyman Demirel Blv. No:1 Kepez/ANTALYA</t>
  </si>
  <si>
    <t>5511462489 Mustafa açmadı</t>
  </si>
  <si>
    <t>620936da9ad23173632bfa21</t>
  </si>
  <si>
    <t>Cafe Amore, Konyaaltı (Liman Mah.)</t>
  </si>
  <si>
    <t>ALİ SAAT</t>
  </si>
  <si>
    <t>Liman Mah.42. sok. No 6</t>
  </si>
  <si>
    <t>61b712bdaf54f51d9c3a6ab0</t>
  </si>
  <si>
    <t>Cafe Barcelona, Serik (Orta Mah.)</t>
  </si>
  <si>
    <t>Mehmet Olcay</t>
  </si>
  <si>
    <t>Orta Mah. Atatürk Cad. No:139 Serik/Antalya</t>
  </si>
  <si>
    <t>617ea882189e0a1ba262ca78</t>
  </si>
  <si>
    <t>Cafe Bi Başka, Alanya (Güller Pınarı Mah.)</t>
  </si>
  <si>
    <t>HACI MEHMET DEMİREL</t>
  </si>
  <si>
    <t>Güller Pınarı Mah. Sahire Tüzün Cad. No:11 Alanya/ANTALYA</t>
  </si>
  <si>
    <t xml:space="preserve">ben size iletirim dedi </t>
  </si>
  <si>
    <t>60bf48419abe5c77134db4c9</t>
  </si>
  <si>
    <t>Cafe Chino, Alanya (Güllerpınarı Mah.)</t>
  </si>
  <si>
    <t>Recep Aygün</t>
  </si>
  <si>
    <t>Güller Pınarı Mah. Keykubat Cad. No 83</t>
  </si>
  <si>
    <t>İŞLETME YOĞUN OLDUGU İÇİN RANDEVU İPTAL OLMUŞ DAHA SONRA UYGUN OLDUKLARINDA OLUSTURULABİLİR.</t>
  </si>
  <si>
    <t>6144ee034897b0e693995684</t>
  </si>
  <si>
    <t>Cafe De Chakra, Kepez (Ahatlı Mah.)</t>
  </si>
  <si>
    <t>FUAT NART</t>
  </si>
  <si>
    <t>Ahatlı Mah. 3146 Sok. Çetin Apt. No 31/3</t>
  </si>
  <si>
    <t xml:space="preserve">mail verildi </t>
  </si>
  <si>
    <t>60dba6b5ba7dcfaf8df4b59d</t>
  </si>
  <si>
    <t>Cafe De Terra, Muratpaşa (Fener Mah.)</t>
  </si>
  <si>
    <t>DUYGU ARI</t>
  </si>
  <si>
    <t>Fener Mah. 1979 Sk. No:7 Muratpaşa/Antalya</t>
  </si>
  <si>
    <t>hepsi çekilmiş</t>
  </si>
  <si>
    <t>60b1e0e822a53e300094eb6f</t>
  </si>
  <si>
    <t>Cafe Gırgır, Döşemealtı (Yeniköy Mah.)</t>
  </si>
  <si>
    <t>SİBEL ŞANAL</t>
  </si>
  <si>
    <t>Yeniköy Mah. Çiftlik Cad. No:164 Döşemealtı/ANTALYA</t>
  </si>
  <si>
    <t>devredeceğim der</t>
  </si>
  <si>
    <t>608c6472c720f1dc92550df2</t>
  </si>
  <si>
    <t>Cafe Local, Alanya (Saray Mah.)</t>
  </si>
  <si>
    <t>Hüseyin Koçak</t>
  </si>
  <si>
    <t>Saray Mah. Yunus Emre Cad. No 16</t>
  </si>
  <si>
    <t xml:space="preserve">getir yemekle bır problemi var fiyat degısıklıgı yapamıyorum dedi genel merkezımızın numarası verildi / getirle sorun düzelmmemiş ve kapatmışlar </t>
  </si>
  <si>
    <t>622740981f1215ef858dafa5</t>
  </si>
  <si>
    <t>Cafe Mood Ev Yemekleri, Alanya (Saray Mah.)</t>
  </si>
  <si>
    <t>FEVZİ SERDAR YEKTA</t>
  </si>
  <si>
    <t>Saray Mah. Akmanlar Sok. No 7 C</t>
  </si>
  <si>
    <t>603e28f4bd73dd249ce65bd8</t>
  </si>
  <si>
    <t>Cafe'Es Ev Yemekleri, Konyaaltı (Siteler Mah.)</t>
  </si>
  <si>
    <t>Erkan Özkan</t>
  </si>
  <si>
    <t>Siteler Mahhallesi 1355 Sk. No 5</t>
  </si>
  <si>
    <t xml:space="preserve">Çekime gerek yok sadece 2 çeşit yemeğim var diyor.  /her gün farklı yemek çıkarttığı için şekim sağlayamayız dedi </t>
  </si>
  <si>
    <t>606c0f510c5b649738d70d60</t>
  </si>
  <si>
    <t>Cafe's Lounge Marina, Gazipaşa (Pazarcı Mah.)</t>
  </si>
  <si>
    <t>MEHMET KARATAŞ</t>
  </si>
  <si>
    <t>Gazipaşa</t>
  </si>
  <si>
    <t>Pazarcı</t>
  </si>
  <si>
    <t>Pazarcı Mah. Uğur Mumcu Cad. No:35 Gazipaşa/ANTALYA</t>
  </si>
  <si>
    <t>602c51bfc85ce4126384ec41</t>
  </si>
  <si>
    <t>Cajun Corner, Kepez (Kültür Mah.)</t>
  </si>
  <si>
    <t>FIRAT ÇETİNTÜRK</t>
  </si>
  <si>
    <t>Kültür Mah. 75. Yıl Cad. No:48/B Kepez/Antalya</t>
  </si>
  <si>
    <t>franchise bir şubeyiz merkez ile görüşme sağlamanız gerekmektedir der</t>
  </si>
  <si>
    <t>Hamitcan Fidan</t>
  </si>
  <si>
    <t>61dbf40df31fd053e5626a35</t>
  </si>
  <si>
    <t>Calzone Restaurant &amp; Cafe, Muratpaşa (Zerdalilik Mah.)</t>
  </si>
  <si>
    <t>GÖKHAN YİĞİT</t>
  </si>
  <si>
    <t>Zerdalilik Mah. 1383 Sk. No:2/1 Muratpaşa/Antalya</t>
  </si>
  <si>
    <t>5fad2bc77b705e9753a2b3b0</t>
  </si>
  <si>
    <t>Can 01 Adana (Güzeloba Mah.)</t>
  </si>
  <si>
    <t>İBRAHİM CAN</t>
  </si>
  <si>
    <t>Havaalanı Cd. No: 47, 07230 Muratpaşa/Antalya</t>
  </si>
  <si>
    <t>teyit için arandı ytk yok//3 gibi ara- müsait degilim dedi kapattı /müsait degilmiş.</t>
  </si>
  <si>
    <t>60472fb09756a018f2da2146</t>
  </si>
  <si>
    <t>Can Döner, Kepez (Kültür Mah.)</t>
  </si>
  <si>
    <t>SÜZAN BÖLÜK</t>
  </si>
  <si>
    <t>Kültür Mah. Ulusoy Cad. No:63/D Kepez/ANTALYA</t>
  </si>
  <si>
    <t>60be7a7499791e8d6385bf4c</t>
  </si>
  <si>
    <t>Can Evren Döner &amp; Fast Food, Muratpaşa (Çaybaşı Mah.)</t>
  </si>
  <si>
    <t>ŞEKİP SÜRMELİOĞLU</t>
  </si>
  <si>
    <t>Çaybaşı</t>
  </si>
  <si>
    <t>Çaybaşı Mah. Ali Çetinkaya Cad. No:142 Muratpaşa/ANTALYA</t>
  </si>
  <si>
    <t xml:space="preserve">yetk yok 1 saat sonra ara/05380109900 şekip bey/istemiyor ben 21 yıldır burdayım herkez bilir beni gerek duymuyorum/yetkili yok / paneli kapalı </t>
  </si>
  <si>
    <t>6203a92d3eeacdc3aab626b2</t>
  </si>
  <si>
    <t>Can Kardeşler Sulu Yemekler, Muratpaşa (Fener Mah.)</t>
  </si>
  <si>
    <t>YONCA POLAT</t>
  </si>
  <si>
    <t>Fener Mah. 1979 Sk. Karalar Apt. No:17/A Muratpaşa/Antalya</t>
  </si>
  <si>
    <t>Seda hanım - 5510819104</t>
  </si>
  <si>
    <t>60c0ccf7288f294623c8cb28</t>
  </si>
  <si>
    <t>Can Küçükoğlu Pide &amp; Kebap &amp; Döner, Manavgat (Aşağı Hisar Mah.)</t>
  </si>
  <si>
    <t>LÜTFÜ KÜÇÜKOĞLU</t>
  </si>
  <si>
    <t>A. Hisar Mah. 4501 Sk. No:13 Manavgat/Antalya</t>
  </si>
  <si>
    <t>zaman ayıramam ona dedi ne dediysem ikna olmuyo</t>
  </si>
  <si>
    <t>61d5fda97d44de514c598d72</t>
  </si>
  <si>
    <t>Canavar Gözleme, Alanya (Mahmutlar Mah.)</t>
  </si>
  <si>
    <t>NURİ YILMAZ</t>
  </si>
  <si>
    <t>Mahmutlar Mah. Barbaros Cad. No:57 Alanya/ANTALYA</t>
  </si>
  <si>
    <t>61e52b7b2273e986abf48041</t>
  </si>
  <si>
    <t>Canbay Balık, Muratpaşa (Güzelbağ Mah.)</t>
  </si>
  <si>
    <t>Osman Düger</t>
  </si>
  <si>
    <t>Güzelbağ Mah. Akçay Sk. No:29/1 Muratpaşa/Antalya</t>
  </si>
  <si>
    <t>5f8369fd38338b0d6fdec738</t>
  </si>
  <si>
    <t>Cantuni, Kepez (Kültür Mah.)</t>
  </si>
  <si>
    <t>Nihat Uyar</t>
  </si>
  <si>
    <t>Kültür, 3814. Sk. No:9, 07090 Kepez/Antalya</t>
  </si>
  <si>
    <t>61e80d3c484eb95fb0d045fe</t>
  </si>
  <si>
    <t>Cape Point, Muratpaşa (Meltem Mah.)</t>
  </si>
  <si>
    <t>GÜLAY ÖZDEN</t>
  </si>
  <si>
    <t>Meltem Mah. Meltem Blv. No:22 Muratpaşa/ANTALYA</t>
  </si>
  <si>
    <t>6220e529f9bb8c25681c1fc5</t>
  </si>
  <si>
    <t>Carnaval Döner &amp; Burger, Konyaaltı (Gürsu Mah.)</t>
  </si>
  <si>
    <t>Ömer Murat Dayı</t>
  </si>
  <si>
    <t>Gürsu Mah. Gazi M. Kemal Bulv. No:21</t>
  </si>
  <si>
    <t>6161d3e616560f9090281792</t>
  </si>
  <si>
    <t>CC Döner Fast Food, Kepez (Esentepe Mah.)</t>
  </si>
  <si>
    <t>CİHAN CAN</t>
  </si>
  <si>
    <t>Esentepe</t>
  </si>
  <si>
    <t>Esentepe Mah. 4875 sk. No:49 Kepez/ANTALYA</t>
  </si>
  <si>
    <t xml:space="preserve">1 2  hafta sonra </t>
  </si>
  <si>
    <t>61f12eca4a0164ee5323abf4</t>
  </si>
  <si>
    <t>Celal Usta Ciğer &amp; Kebap, Kepez (Gülveren Mah.)</t>
  </si>
  <si>
    <t>CELAL ÇAKILKAYA</t>
  </si>
  <si>
    <t>Gülveren Mah. 3739 Sk. Öner Apt. No 6 A , Kepez</t>
  </si>
  <si>
    <t>Çalmadan kapanıyor</t>
  </si>
  <si>
    <t>6124edbba685370d71523f5d</t>
  </si>
  <si>
    <t>Cengiz Kasap, Muratpaşa (Kızıltoprak Mah.)</t>
  </si>
  <si>
    <t>ASİYE AKCAN</t>
  </si>
  <si>
    <t>Kızıltoprak Mah. Yunus Emre Cad. No:28 Muratpaşa/ANTALYA</t>
  </si>
  <si>
    <t>617028cc41c589664e7e6d99</t>
  </si>
  <si>
    <t>Centrum Hatay Döner, Muratpaşa (Tahılpazarı Mah.)</t>
  </si>
  <si>
    <t>SEZER BATMAZ</t>
  </si>
  <si>
    <t>Tahılpazarı Mah. 466 sk. No:5 Muratpaşa/ANTALYA</t>
  </si>
  <si>
    <t xml:space="preserve">O BÖLGEYE GİDİLİNCE RANDEVU ALINABİLİR </t>
  </si>
  <si>
    <t>5fc4a5664a4ba0b8e8f44875</t>
  </si>
  <si>
    <t>Charlotte Pastane &amp; Fırın (Yeşilbahçe Mah.)</t>
  </si>
  <si>
    <t>BÜLENT HIZARCIOĞLU</t>
  </si>
  <si>
    <t>Yeşilbahçe Mah. M. Kasapoğlu Cad. Hacı Kezban Sit. B Blok No:34 Muratpaşa/Antalya</t>
  </si>
  <si>
    <t>618a20f0ddcdc5d3dcf69ecf</t>
  </si>
  <si>
    <t>Charlotte Pizza, Muratpaşa (Yeşilbahçe Mah.)</t>
  </si>
  <si>
    <t xml:space="preserve">devam çekimi </t>
  </si>
  <si>
    <t>60b77f2d766d4fac8e434f9c</t>
  </si>
  <si>
    <t>Check Point Pizza, Muratpaşa (Güzeloba Mah.)</t>
  </si>
  <si>
    <t>KEREP HOŞAF</t>
  </si>
  <si>
    <t>Güzeloba 1. Bölge</t>
  </si>
  <si>
    <t>Güzeloba Mah. 2347 Sk. No:2/1 Muratpaşa/Antalya</t>
  </si>
  <si>
    <t>11:30 da arancak/5362177887 ilay hanım arandı açmadılar//2saat sonra ara dedi/yarım saat sonra aranmak istedi. Şu an istemiyor.ulaşılamadı-SUAN İSTEMİYORUM DEDİ BEN İSTEDİGİMİZ ZAMAN SİZLERE GERİ DONUS YAPARIM DEDİ</t>
  </si>
  <si>
    <t>5f5655036c2c59d91df6bb7e</t>
  </si>
  <si>
    <t>Cheddars Tost &amp; Waffle Cafe, Muratpaşa (Kırcami Mah.)</t>
  </si>
  <si>
    <t>mail atacak//kalan ürünler çekilecek kendi çekimlerinden beğenmediklerini de çektirmek istiyor//tüm ürünler çekimiş</t>
  </si>
  <si>
    <t>5fc7c949e9bd320c04b922ca</t>
  </si>
  <si>
    <t>Chef Avocado Fast Food (Kültür Mah.)</t>
  </si>
  <si>
    <t>MUSTAFA AKSOY</t>
  </si>
  <si>
    <t>Kültür Mah. Ulusoy Cad. No:25/B Kepez/Antalya</t>
  </si>
  <si>
    <t>açmadı/ytk yok 6 gibi arancak//buna ayıracak zamanı yokmuş</t>
  </si>
  <si>
    <t>6238aae1ff0c5c1c02dccf7b</t>
  </si>
  <si>
    <t>Chef Börek &amp; Cafe, Konyaaltı (Toros Mah.)</t>
  </si>
  <si>
    <t>OĞUZHAN YAVUZ</t>
  </si>
  <si>
    <t>Toros Mah. Pınarbaşı Cad. No:21/B Konyaaltı/Antalya</t>
  </si>
  <si>
    <t>61813cd10fc8198171d93245</t>
  </si>
  <si>
    <t>Chef Famous, Kepez (Yavuz Selim Mah.)</t>
  </si>
  <si>
    <t>SÜLEYMAN DEMİREL</t>
  </si>
  <si>
    <t>Yavuz Selim</t>
  </si>
  <si>
    <t>Yavuz Selim Mah. 6375 sk. No:2 Kepez/ANTALYA</t>
  </si>
  <si>
    <t>ben sizi ayarlayıp arıcam dedi./ durmuş beyden randevu alındı.</t>
  </si>
  <si>
    <t>61c312f3b9ace12947ae9670</t>
  </si>
  <si>
    <t>Chef House Bistro, Muratpaşa, (Gençlik Mah.)</t>
  </si>
  <si>
    <t>Burak Arslan</t>
  </si>
  <si>
    <t>Gençlik Mah. 1316 Sk. Çınar Apt. No:17/A Muratpaşa/Antalya</t>
  </si>
  <si>
    <t xml:space="preserve">ben isteyince size dönüş sağlarım dedi. </t>
  </si>
  <si>
    <t>60421a7b763a423b22868d1f</t>
  </si>
  <si>
    <t>Chef O Restaurant &amp; Cafe, Muratpaşa (Güzeloba Mah.)</t>
  </si>
  <si>
    <t>FİSUN EVİRGEN</t>
  </si>
  <si>
    <t>Güzeloba Mah. 2366 Sk. No:10/BA Muratpaşa/Antalya</t>
  </si>
  <si>
    <t>mail atacak//tekrar mail verildi/mail adresi verildi.</t>
  </si>
  <si>
    <t>624aa94a7b4a6625cdc3eedb</t>
  </si>
  <si>
    <t>Chef Tavuk, Konyaaltı (Toros Mah.)</t>
  </si>
  <si>
    <t>Toros Mah. Pınarbaşı Cad. No:21B Konyaaltı/Antalya</t>
  </si>
  <si>
    <t xml:space="preserve">bayramdan sonra düşünüyormuş </t>
  </si>
  <si>
    <t>62435aa630157a0f294c43cc</t>
  </si>
  <si>
    <t>Chef's Pizza, Kepez (Güneş Mah.)</t>
  </si>
  <si>
    <t>6075666a70a505f7a9ec207d</t>
  </si>
  <si>
    <t>Cheff Aydın Usta Kokoreç &amp; Kebap, Kepez (Gazi Mah.)</t>
  </si>
  <si>
    <t>AYDIN KAYA</t>
  </si>
  <si>
    <t>Gazi Mah. Yeşilırmak Cad. No:206 Kepez/ANTALYA</t>
  </si>
  <si>
    <t>korona olmuş 15 gün sonra aranıcaklar/sayfam kapalı ama aramadılar bile der önce sayfamı açın ondan sonra çekim olur/uyuyormuş 2 gibi aranacak/maile atcak</t>
  </si>
  <si>
    <t>5fc0cfdaed5236d1b3ca230a</t>
  </si>
  <si>
    <t>Chick'n Center , Muratpaşa (Yıldız Mah.)</t>
  </si>
  <si>
    <t>Semra Çankaya</t>
  </si>
  <si>
    <t>Yıldız mah. Pirireis Cad. Çalışkan Apt. No:77</t>
  </si>
  <si>
    <t>devam çekimi için tekrardan randevu alındı// tüm ürünler çekilmiş</t>
  </si>
  <si>
    <t>5f5257464769a628d74e14b8</t>
  </si>
  <si>
    <t>Chicken Box (Ahatlı Mah.)</t>
  </si>
  <si>
    <t>MEHMET AKGÜN</t>
  </si>
  <si>
    <t>Ahatlı, 3140. Sk., 07090 Kepez/Antalya</t>
  </si>
  <si>
    <t xml:space="preserve">ulaşılmıyor//ulaşılmıyor//ürünleri ziyan olacağı için istemiyor/meşgıul/istemiyor getirlede sorun yaşamış / açılış saati 13:00 / paket servisi şeklinde çalışıyorum n-siz gelince n-bunu tabaklamam gerekiyor tekrar ben bunu kime satayım dedi ziyan olur dedi ikna olmadı </t>
  </si>
  <si>
    <t>6228693fedca31b0e07c7c82</t>
  </si>
  <si>
    <t>Chicken Döner, Kepez (Kuzeyyaka Mah.)</t>
  </si>
  <si>
    <t>UMUT USTAOĞLU</t>
  </si>
  <si>
    <t>Kuzeyyaka Mah. Ceyhan Cad. No:90 Kepez/ANTALYA</t>
  </si>
  <si>
    <t xml:space="preserve">alev hanım 4 gibi tekrardan / personel sıkıntımı çözdükten sonra ben arayacağım dedi </t>
  </si>
  <si>
    <t>5fa67a1a63f3e11ed7e12691</t>
  </si>
  <si>
    <t>Chicken Stop , Konyaaltı (Kuşkavağı Mah.)</t>
  </si>
  <si>
    <t>Hasan Uşaklar</t>
  </si>
  <si>
    <t>Kuşkavağı Mah. Akdeniz Bulv. No:158 A</t>
  </si>
  <si>
    <t xml:space="preserve">Ahmet Beyle görüşüldü, fotoğraflar paylaşılmadığı için iptal etmiş.istemiyor. </t>
  </si>
  <si>
    <t>619dd95273b554eafda1f962</t>
  </si>
  <si>
    <t>Chicken Stop (Güzeloba Mah.)</t>
  </si>
  <si>
    <t>ASLAN HOSSEINZADEH</t>
  </si>
  <si>
    <t>Güzeloba Mah. Çağlayangil Cad. No:30 Muratpaşa/Antalya</t>
  </si>
  <si>
    <t xml:space="preserve">4 ay önce getir yemek tarafından çekim sağlandı panelde resimlerimiz var dedi </t>
  </si>
  <si>
    <t>6201056f7fbc6076766dac14</t>
  </si>
  <si>
    <t>Chicken Stop, Kepez (Kültür Mah)</t>
  </si>
  <si>
    <t>5f55e84aeea0d82a560be19d</t>
  </si>
  <si>
    <t>Chicken Stop, Muratpaşa (Kırcami Mah.)</t>
  </si>
  <si>
    <t>Yeşilbahçe, Avni Tolunay Cd. No 62/A, 07160 Muratpaşa/Antalya</t>
  </si>
  <si>
    <t>mail atacak05558489464bi saat sonra arancak//akşama doğru gelirmiş yetk</t>
  </si>
  <si>
    <t>61bb04134ae4551939298757</t>
  </si>
  <si>
    <t>Chicken's King, Muratpaşa (Soğuksu Mah.)</t>
  </si>
  <si>
    <t>MEHMET ŞEN</t>
  </si>
  <si>
    <t>Soğuksu Mah. Tarık Akıltopu Cad. Koza Apt. No:26/A Muratpaşa/Antalya</t>
  </si>
  <si>
    <t>istemiyorum gerek yok dedi konuşmama bile izin vermedi.</t>
  </si>
  <si>
    <t>5f525be67650dd1f11775828</t>
  </si>
  <si>
    <t>Chicky &amp; Dany (Ahatlı Mah.)</t>
  </si>
  <si>
    <t>Serkan Çankaya</t>
  </si>
  <si>
    <t>Ahatlı, Ulusoy Cd. 46/A, 07090 Kepez/Antalya</t>
  </si>
  <si>
    <t>12 den sonra ara//frenchas/1de arancak/5425943540 hüseyin bey yeni ytkli merkezle görüşüp döncekmiş no verildi/merkezle fotoğraflar hakkında görüşüp mail adresine iletecek. / mail adresine atıyorlar</t>
  </si>
  <si>
    <t>60afc19031915381b7962c24</t>
  </si>
  <si>
    <t>Chicky &amp; Dany, Muratpaşa (Gençlik Mah. - Işıklar Cad.)</t>
  </si>
  <si>
    <t>TURGUT GÜLTEKİN</t>
  </si>
  <si>
    <t>Gençlik Mah. Işıklar Cad. No:36/A. Muratpaşa/Antalya</t>
  </si>
  <si>
    <t>TEYİT İÇİN ARANDI ÇEKİM GERÇEKLEŞMİŞ//dükkanım kapalı daha sonra arayın dedi/donus saglıyck</t>
  </si>
  <si>
    <t>602e28c9efa02d619ec038cd</t>
  </si>
  <si>
    <t>Chikolli Chocolate &amp; Coffee, Manavgat (Aşağı Hisar Mah.)</t>
  </si>
  <si>
    <t>Kerim Hakan Özen</t>
  </si>
  <si>
    <t>Hisar Cad., No:25, Manavgat, Antalya, Türkiye,</t>
  </si>
  <si>
    <t>620e0f93f9e8b19f2053e1b6</t>
  </si>
  <si>
    <t>Ciğerci Bahattin, Muratpaşa (Güzeloba Mah.)</t>
  </si>
  <si>
    <t>RAMAZAN UÇU</t>
  </si>
  <si>
    <t>Güzeloba Mah. Havaalanı Cad. No:70/A Muratpaşa/Antalya</t>
  </si>
  <si>
    <t>622c786c429ef40dfbde3a93</t>
  </si>
  <si>
    <t>Ciğerci Bekir Usta, Serik (Orta Mah.)</t>
  </si>
  <si>
    <t>BEKİR ASLAN</t>
  </si>
  <si>
    <t>Serik Meslek Yuksekokulu</t>
  </si>
  <si>
    <t>Orta Mah. Yaşar Uçar Cad. No:2/A Serik/Antalya</t>
  </si>
  <si>
    <t>61619d246626511082dd36c6</t>
  </si>
  <si>
    <t>Ciğerci Burhan Usta, Kumluca (Bağlık Mah.)</t>
  </si>
  <si>
    <t>ERDAL KARATAŞ</t>
  </si>
  <si>
    <t>Bağlık</t>
  </si>
  <si>
    <t>Antalya Kumluca Bağlık Mahallesi Özdemir Sok. No:11</t>
  </si>
  <si>
    <t>5ffc19135f23496c1373c281</t>
  </si>
  <si>
    <t>Ciğerci Eyüp Usta, Muratpaşa (Çağlayan Mah.)</t>
  </si>
  <si>
    <t>MELİKE ÖNAYBIRAK</t>
  </si>
  <si>
    <t>Çağlayan Mah. Barınaklar Blv. Polat Apt. No:41/B Muratpaşa/Antalya</t>
  </si>
  <si>
    <t>5050959002/aykut bey// devam çekimi iptal ustası trafik kazası geçirmiş ileride aranabilir/NUMARASINI ARADIMAYKUT BEY YOK DEDİLER.</t>
  </si>
  <si>
    <t>61e29bf442bba016a1682eec</t>
  </si>
  <si>
    <t>Ciğerci Eyüp Usta, Muratpaşa (Kızıltoprak Mah.)</t>
  </si>
  <si>
    <t>EYÜP ÖNAYBIRAK</t>
  </si>
  <si>
    <t>Kızıltoprak Mah. Aspendos Blv. No:59 Muratpaşa/ANTALYA</t>
  </si>
  <si>
    <t>605dce198b08d18073fa8c3a</t>
  </si>
  <si>
    <t>Ciğerci Hasan Usta, Muratpaşa (Yıldız Mah.)</t>
  </si>
  <si>
    <t>SEYHAN KAYA</t>
  </si>
  <si>
    <t>Yıldız Mah. Yıldız Cad. 232 Sk. No:25/A Muratpaşa/Antalya</t>
  </si>
  <si>
    <t>Şu an elimde yok ben olunca atarım dedi istemiyorum çekim dedi.//yetk yok şu an herkes çok yoğun sonra arayın dedi/İlgilenmiyoruz dedi .</t>
  </si>
  <si>
    <t>5f83745a1cfa98b2162d141d</t>
  </si>
  <si>
    <t>Ciğerci Lokman Usta (Teomanpaşa Mah.)</t>
  </si>
  <si>
    <t>Nesrin Mustafaoğlu</t>
  </si>
  <si>
    <t>Teomanpaşa, Necip Fazıl Kısakürek Cd No:47, 07320 Kepez/Antalya</t>
  </si>
  <si>
    <t>sonra aranacak//yetkili kişi yok daha sonra arayın dediler//öğleden sonra aranacak murat bey/1 dakika hatta bekletip yüzüme kapattılar/fotoğraf yollayacaklar</t>
  </si>
  <si>
    <t>61d5c11bbcf8614ad76b711d</t>
  </si>
  <si>
    <t>Ciğerci Mami, Manavgat (Kavaklı Mah.)</t>
  </si>
  <si>
    <t>Hasan Ali Ay</t>
  </si>
  <si>
    <t>Kavaklı</t>
  </si>
  <si>
    <t>Kavaklı mahallesi 6521 sokak no3/3 yaşam hastanesi yanı</t>
  </si>
  <si>
    <t>6034fad6680e6830bb4bbce2</t>
  </si>
  <si>
    <t>Ciğerci Mehmet Usta Kebap &amp; Dürüm (Yukarı Pazarcı Mah.)</t>
  </si>
  <si>
    <t>MEHMET ÖZDOĞAN</t>
  </si>
  <si>
    <t>Y.pazarcı</t>
  </si>
  <si>
    <t>Y. Pazarcı Mah. Kordon Cad. 4001 Sk. No:6/A Manavgat/Antalya</t>
  </si>
  <si>
    <t xml:space="preserve">ulaşılamadı / MEŞGULE ATTI </t>
  </si>
  <si>
    <t>60b88e40204b5570ae9243be</t>
  </si>
  <si>
    <t>Ciğerci Rıfat Usta, Kepez (Güneş Mah.)</t>
  </si>
  <si>
    <t>İHSAN ALKAN</t>
  </si>
  <si>
    <t>Güneş Mah. 15 Temmuz Cad. No:116 Kepez/ANTALYA</t>
  </si>
  <si>
    <t>şimdilik kalsındedi SAAT 2 GİBİ ARA</t>
  </si>
  <si>
    <t>61fe6f2b6f75da9529a4edcc</t>
  </si>
  <si>
    <t>Ciğerci Rıfat Usta, Muratpaşa (Kızılarık Mah.)</t>
  </si>
  <si>
    <t>SITKI ASLAN</t>
  </si>
  <si>
    <t>Yenigün</t>
  </si>
  <si>
    <t>Kızılarık Mah. Köroğlu Blv. No:3 Muratpaşa/ANTALYA</t>
  </si>
  <si>
    <t>6070720d8725a4a4bf1a81b7</t>
  </si>
  <si>
    <t>Ciğerci Sıddık Usta'nın Yeri Dürüm Evi 2, (Tahılpazarı Mah.)</t>
  </si>
  <si>
    <t>OSMAN ERDEN</t>
  </si>
  <si>
    <t>Tahılpazarı Mah. 467 sk. No:2 Muratpaşa/ANTALYA</t>
  </si>
  <si>
    <t>TEYİT AMAÇLI ARANDI GERÇEKLEŞMİŞ</t>
  </si>
  <si>
    <t>60706e49a858fe3fe146afc4</t>
  </si>
  <si>
    <t>Ciğerci Sıddık Usta'nın Yeri Kebap &amp; Dürüm Evi, (Elmalı Mah.)</t>
  </si>
  <si>
    <t>Elmalı Mah. 5 sk. No:5 Muratpaşa/ANTALYA</t>
  </si>
  <si>
    <t xml:space="preserve">panelde fotoğrafları mevcut </t>
  </si>
  <si>
    <t>60b4d7f04ff77f05b9a6fed1</t>
  </si>
  <si>
    <t>Ciğerci Turan Usta, Alanya (Güllerpınarı Mah.)</t>
  </si>
  <si>
    <t>Turan Erşahan</t>
  </si>
  <si>
    <t>Güller Pınarı Mah. Emiroğlu Sk. No 16 B</t>
  </si>
  <si>
    <t xml:space="preserve">ALİ BEY ARANACAK NO:05072831113 cumartesi arayın der- KESİNLİKLE ARANMASIN  PAKETÇİSİ YOKMUŞ  İSTEMİYORUM DEDİ ARANMASIN </t>
  </si>
  <si>
    <t>6245c981c3807d4661285066</t>
  </si>
  <si>
    <t>Ciğerci Yiğit Usta, Kepez (Güneş Mah.)</t>
  </si>
  <si>
    <t>ÇAĞLA BOZKURT</t>
  </si>
  <si>
    <t>Güneş Mah. Necip Fazıl Kısakürek Cad. No:105 A Kepez/ANTALYA</t>
  </si>
  <si>
    <t>yetkili kaan beyden randevu alındı ciğerci yiğit bey  no  : 05351063307</t>
  </si>
  <si>
    <t>61769ab3a82cb97ab31c9595</t>
  </si>
  <si>
    <t>Ciğergah Kebap &amp; Pide, Alanya (Mahmutlar Mah.)</t>
  </si>
  <si>
    <t>MURAT BİCERMAN</t>
  </si>
  <si>
    <t>Mahmutlar Mah. Atatürk Cad. No:248 Alanya/ANTALYA</t>
  </si>
  <si>
    <t>RANDEVU ALINABİLİR DÖNÜŞ SAGLANSIN</t>
  </si>
  <si>
    <t>6141dc36b8bb883a59fd3804</t>
  </si>
  <si>
    <t>Cihangir Pilavcısı, Kepez (Erenköy Mah.)</t>
  </si>
  <si>
    <t>TUBA GEZER</t>
  </si>
  <si>
    <t>Erenköy Mah. Şehit Üsteğmen Gökhan Korkut Cad. No:1 Kepez/ANTALYA</t>
  </si>
  <si>
    <t xml:space="preserve">istemiyorum gerekirse iletişime geçerim der / teşekkür ederim şimdilik ertelemek istiyorum bu durumu dedi / tuba hanım şuan sağlık sorunu yaşıuormuş bu durumu daha sonraya erteleyelim dedi </t>
  </si>
  <si>
    <t>60a660ed756b5d1282fcc8b6</t>
  </si>
  <si>
    <t>Cihanlar Şiş &amp; Piyaz, Muratpaşa (Yıldız Mah.)</t>
  </si>
  <si>
    <t>KAZIM DOĞAN</t>
  </si>
  <si>
    <t>Yıldız Mah. Hamidiye Cad. Aygün Apt. No:49/A Muratpaşa/Antalya</t>
  </si>
  <si>
    <t>fotoğrafları varmış//YET YOK//gönderilcek//teyit için aradım açmadı</t>
  </si>
  <si>
    <t>61e939f2a3d48e21c9c5838f</t>
  </si>
  <si>
    <t>Coffee Fabric, Muratpaşa (Güzeloba Mah.)</t>
  </si>
  <si>
    <t>IŞIN BEŞER</t>
  </si>
  <si>
    <t>Güzeloba Mah. Çağlayangil Cad. No:6/B Muratpaşa/Antalya</t>
  </si>
  <si>
    <t>İŞLETMESI KAPALI SUAN DAHA SONRASI ICIN ARANILCK</t>
  </si>
  <si>
    <t>6239ef93fe99ae3eb1dfac4a</t>
  </si>
  <si>
    <t>Coffee Gutta, Konyaaltı (Pınarbaşı Mah.)</t>
  </si>
  <si>
    <t>NESİBE GÜNEŞ</t>
  </si>
  <si>
    <t>PINARBAŞI MAH. DUMLUPINAR BLV. YAKUT YAŞAM ALANI NO: 496 KONYAALTI/ ANTALYA</t>
  </si>
  <si>
    <t xml:space="preserve">ulaşılamadı </t>
  </si>
  <si>
    <t>61fd432f8725000fee5f203d</t>
  </si>
  <si>
    <t>Coffee Home, Muratpaşa (Üçgen Mah.)</t>
  </si>
  <si>
    <t>ERDAL İSKENDER</t>
  </si>
  <si>
    <t>Üçgen Mah. 96 sk. No:44 Muratpaşa/ANTALYA</t>
  </si>
  <si>
    <t>61af5c0e8f49c8b3ae2c3284</t>
  </si>
  <si>
    <t>Coffee On Store, Muratpaşa (Yeşilbahçe Mah.)</t>
  </si>
  <si>
    <t>Abdülbaki Aksakal</t>
  </si>
  <si>
    <t>Yeşilbahçe Mah. Portakal Çiçeği Cad. No:43/A Muratpaşa/Antalya</t>
  </si>
  <si>
    <t>609bcce4d635e31b080491b3</t>
  </si>
  <si>
    <t>Concept Cafe, Kemer (Arslanbucak Mah.)</t>
  </si>
  <si>
    <t>Arslanbucak Mah. Cumhuriyet Blv. No 126 A</t>
  </si>
  <si>
    <t>61d2c7ca9bc9e9e68b3c26ee</t>
  </si>
  <si>
    <t>Corner Bakery Cafe, Muratpaşa (Güzeloba Mah.)</t>
  </si>
  <si>
    <t>Ufuk Özbek</t>
  </si>
  <si>
    <t>güzeloba mah.havaalanı cad.shell select no:9 muratpaşa/antalya</t>
  </si>
  <si>
    <t>60db2a3a348f5b3d1e969a7e</t>
  </si>
  <si>
    <t>Corner Fast Food, Konyaaltı (Siteler Mah.)</t>
  </si>
  <si>
    <t>SUZAN TÜRKMEN</t>
  </si>
  <si>
    <t>Siteler Mah. Hürriyet Cad. No:17 Konyaaltı/ANTALYA</t>
  </si>
  <si>
    <t>MUSTAFA UYGUR dan devir almış orda ki resimlerin kullanılmasını istiyor</t>
  </si>
  <si>
    <t>60758a81998fe23113d7d08c</t>
  </si>
  <si>
    <t>Crepe Cafe, Konyaaltı (Liman Mah.)</t>
  </si>
  <si>
    <t>Serkan Aydemir</t>
  </si>
  <si>
    <t>Liman Mah. Atatürk Bulv. M. Bileydi Apt. No 232</t>
  </si>
  <si>
    <t>5318323777 serkan bey/ 3 den sonra</t>
  </si>
  <si>
    <t>Yurdagül Kulaksız</t>
  </si>
  <si>
    <t>5faa8d27ebfa7c76f52e8803</t>
  </si>
  <si>
    <t>Cuginos Coffee Shop (Sinan Mah.)</t>
  </si>
  <si>
    <t>BİNNAZ KOÇER ERARSLAN</t>
  </si>
  <si>
    <t>Sinan Mah. 1257 Sk. Börekçi Apt. No:4/B Muratpaşa/Antalya</t>
  </si>
  <si>
    <t xml:space="preserve">ilerde aranabilir randevu için  </t>
  </si>
  <si>
    <t>616008328a6e66863a5da7ee</t>
  </si>
  <si>
    <t>Cuvass Dürümistan, Manavgat (Sanayi Mah.)</t>
  </si>
  <si>
    <t>Ali Galip TIRAŞ</t>
  </si>
  <si>
    <t>Sanayi Mahallesi Ek Sanayi Sitesi 2008 Sokak No:1 Manavgat Antalya</t>
  </si>
  <si>
    <t>611a54d5d711e7f087ab1ca5</t>
  </si>
  <si>
    <t>Çağdaş Döner, Kepez (Kültür Mah.)</t>
  </si>
  <si>
    <t>Serap Şahin</t>
  </si>
  <si>
    <t>Kültür Mah. 75. Yıl Cad. 30 A</t>
  </si>
  <si>
    <t>haftaya randevu alınacak saat 3 ile 5 te istiyor-randevu olusturuldu</t>
  </si>
  <si>
    <t>6079f153d415f00a1fabe12a</t>
  </si>
  <si>
    <t>Çağdaş Kebap, Kepez (Kültür Mah.)</t>
  </si>
  <si>
    <t>Çağdaş Kaya</t>
  </si>
  <si>
    <t>Kültür Mah. Ulusoy cad. No 79 B</t>
  </si>
  <si>
    <t xml:space="preserve">Şehir dışına çıkmak zorunda kaldım ileride ben size dönüş yaparım der/sağlık sorunları yüzünden şehir dışına çıkmış 1 aya anca dönerim dedi// çağdaş bey devretmiş/ meşgule attı. / devrettiği kşnin numarası yok </t>
  </si>
  <si>
    <t>60b15bd877221812fff50efb</t>
  </si>
  <si>
    <t>Çallı Döner &amp; Kebap, Muratpaşa (Güvenlik Mah.)</t>
  </si>
  <si>
    <t>İLHAN ERİŞKİN</t>
  </si>
  <si>
    <t>Soğuksu Mahallesi 300 sokak no 4/b Kayacan apt Muratpaşa /Antalya</t>
  </si>
  <si>
    <t xml:space="preserve">randevu alındı 30 agustosa ertelendi </t>
  </si>
  <si>
    <t>612371b3dd853f3120cfa45b</t>
  </si>
  <si>
    <t>Çallı Kebap, Muratpaşa (Güvenlik Mah.)</t>
  </si>
  <si>
    <t>CÜNEYT KILINÇDOĞAN</t>
  </si>
  <si>
    <t>Güvenlik Mah. Vatan Blv. Ayhan Apt. No:47/A Muratpaşa/Antalya</t>
  </si>
  <si>
    <t>cüneyt bey:05063210809, cüneyt beye ulaşılmadı</t>
  </si>
  <si>
    <t>6246f0465480c7c58a20a37d</t>
  </si>
  <si>
    <t>Çam Pide, Muratpaşa (Güvenlik Mah.)</t>
  </si>
  <si>
    <t>İMDAT BOZKIR</t>
  </si>
  <si>
    <t>Güvenlik Mah. Vatan Bulv. No:29/D Muratpaşa/Antalya</t>
  </si>
  <si>
    <t xml:space="preserve">çekim sağlanmış </t>
  </si>
  <si>
    <t>60eb3f4d8998cc079a6f0d84</t>
  </si>
  <si>
    <t>Çamlık Pide &amp; Kebap, Konyaaltı (Gürsu Mah.)</t>
  </si>
  <si>
    <t>Ali Gülbudak</t>
  </si>
  <si>
    <t>Gürsu Mh., 338.sok No:22</t>
  </si>
  <si>
    <t xml:space="preserve">istemiyor yt. şehir dışında/patron ıstemıyor / ortakları ile görüşüp dönüş yapacak / ramazandan sonra yapalım dedi </t>
  </si>
  <si>
    <t>608d330fe9dc91f27b56f4e6</t>
  </si>
  <si>
    <t>Çanakçı Döner, Konyaaltı (Akkuyu Mah.)</t>
  </si>
  <si>
    <t>Ali Çanakçı</t>
  </si>
  <si>
    <t>Akkuyu Mah. Anadolu Cad. No 132</t>
  </si>
  <si>
    <t>açılış saati 11:30/ teyit için arandı çekim gerçekleşmiş.</t>
  </si>
  <si>
    <t>622b69b9d5b9abc782dae175</t>
  </si>
  <si>
    <t>Çarşı Pide 4, Kumluca (Meydan Mah.)</t>
  </si>
  <si>
    <t>GÜLPERİ BAŞKAN</t>
  </si>
  <si>
    <t>Meydan Mah. Ahmet Ali Ağa Blv. Aras Apt. No:17 İç Kapı NO:7A Kumluca ANTALYA</t>
  </si>
  <si>
    <t>62065cd916c13d2b1cc37f9c</t>
  </si>
  <si>
    <t>Çarşı Restaurant, Kepez (Şafak Mah.)</t>
  </si>
  <si>
    <t>BAHAR UĞUR</t>
  </si>
  <si>
    <t>Şafak Mah. 5006 Sk. No 81 Kepez</t>
  </si>
  <si>
    <t>yusuf bey ay sonunda aranmak istiyor henüz oturmadı işletmemiş der</t>
  </si>
  <si>
    <t>61e7ba70d18da0a1ab931f86</t>
  </si>
  <si>
    <t>Çatalçam Döner, Manavgat (Yayla Mah.)</t>
  </si>
  <si>
    <t>Hüseyin Çatalçam</t>
  </si>
  <si>
    <t>Örnek</t>
  </si>
  <si>
    <t>Aşağı pazarcı mahallesi Zübeyde Hanım caddesi no:29/C</t>
  </si>
  <si>
    <t>6082d1ebea6074bf9e12be31</t>
  </si>
  <si>
    <t>Çay ve Ötesi, Konyaaltı ( Molla Yusuf Mah.)</t>
  </si>
  <si>
    <t>Mehmet Aktaş</t>
  </si>
  <si>
    <t>Molla Yusuf Mah. Uncalı Cad. 42 A</t>
  </si>
  <si>
    <t>devam çekimi için randevu alındı/ eksik ürünü kalmamış</t>
  </si>
  <si>
    <t>6208338b335d1d5490f01286</t>
  </si>
  <si>
    <t>Çay ve Ötesi, Konyaaltı ( Toros Mah.)</t>
  </si>
  <si>
    <t>CAN EKİNCİ</t>
  </si>
  <si>
    <t>Toros Mah. Pınarbaşı Cad. No 33 A</t>
  </si>
  <si>
    <t>62289a77e09cb79fdc019d0e</t>
  </si>
  <si>
    <t>Çayboyu Kahvaltı &amp; Fast Food, Muratpaşa (Cumhuriyet Mah.)</t>
  </si>
  <si>
    <t>Mesut İmren</t>
  </si>
  <si>
    <t>Cumhuriyet Mah. 665 Sk. No 24</t>
  </si>
  <si>
    <t xml:space="preserve">restoranımda tadilat olacak lütfen diğer geldiğiniz zaman arayın der / ürün eksiğim var tamamlayınca arayacağım dedi </t>
  </si>
  <si>
    <t>6145b8042d6989617377965c</t>
  </si>
  <si>
    <t>Çeçen Unlu Mamülleri, Kepez (Barış Mah.)</t>
  </si>
  <si>
    <t>NİHAT ÇEÇEN</t>
  </si>
  <si>
    <t>Barış Mah. Barış Manço Blv. No:7 Kepez/ANTALYA</t>
  </si>
  <si>
    <t xml:space="preserve">Burak Bey, 5380599414 ileride tekrar aranacak yoğunmuş / 1 saat sonra aranacak / düşünmüyoruz dedi / istemişyorum bunu demiştim dedi </t>
  </si>
  <si>
    <t>61c35ff50775a91dff7b6b88</t>
  </si>
  <si>
    <t>Çelik Pide &amp; Kebap, Kepez (Altınova Orta Mah.)</t>
  </si>
  <si>
    <t>BAYRAM ÇELİK</t>
  </si>
  <si>
    <t>Altınova Orta Mah. Antalya Cad. No:70 Kepez/ANTALYA</t>
  </si>
  <si>
    <t>6020ef2271c5455ba501eb87</t>
  </si>
  <si>
    <t>Çeşme Kumrucusu Muhittin Usta, Muratpaşa (Zerdalilik Mah.)</t>
  </si>
  <si>
    <t>MUHİTTİN TÜRKMEN</t>
  </si>
  <si>
    <t>Zerdalilik Mh, Balıkçıoğlu Cd. No:12, 07100 Muratpaşa/Antalya</t>
  </si>
  <si>
    <t>5dak</t>
  </si>
  <si>
    <t>60d35a56243ca15cf4a66714</t>
  </si>
  <si>
    <t>Çeşmeli Efsane Kumrucu, Konyaaltı (Liman Mah.)</t>
  </si>
  <si>
    <t>Yüksel Dayanç</t>
  </si>
  <si>
    <t>Liman mah. Barış Manço cad. Mimsa sitesi 18/B konyaaltı/Antalya</t>
  </si>
  <si>
    <t xml:space="preserve">fotoğrafları var - aranamasın dedi / çwkim istemedi kendileri çekip göndermek istedi </t>
  </si>
  <si>
    <t>614d98f0ed1b5d495decd07b</t>
  </si>
  <si>
    <t>Çeşmeli Kumrucu, Muratpaşa (Haşimişcan Mah.)</t>
  </si>
  <si>
    <t>KAAN KARAKIŞ</t>
  </si>
  <si>
    <t>Haşimişcan Mah. Atatürk Cad. N0:8/D Muratpaşa/Antalya</t>
  </si>
  <si>
    <t>kumru ekmeği kargo ile geldiği için salı yada çarş günü istiyor./kumru ekmegı gelmemıs daha kendı bızı arıycak/daha tadılat var ve urun eksıgı bıtmemıs/tadilat bitmemiş kendisi dönecekmiş zaten/açmıyor</t>
  </si>
  <si>
    <t>62078f5a7aa84fd3f3b1287a</t>
  </si>
  <si>
    <t>Çevikoğlu Baklava, Kepez (Düdenbaşı Mah.)</t>
  </si>
  <si>
    <t>ERKAN ÇEVİK</t>
  </si>
  <si>
    <t>Düdenbaşı Mah. Güneş Cad. No:30 Kepez/ANTALYA</t>
  </si>
  <si>
    <t>2 saat sonra</t>
  </si>
  <si>
    <t>5fb54fc7eb159a16cfa06fa5</t>
  </si>
  <si>
    <t>Çevirme Noktası (Yüksekalan Mah.)</t>
  </si>
  <si>
    <t>ÖZLEM ÇETİN</t>
  </si>
  <si>
    <t>Yüksekalan Mah. Mevlana Cad. 2. Başaran Apt. No:27/B Muratpaşa/Antalya</t>
  </si>
  <si>
    <t xml:space="preserve">panelde fotoğraflar mevcut </t>
  </si>
  <si>
    <t>6075a9b9f925b04694f27e58</t>
  </si>
  <si>
    <t>Çevreyolu Etli Pide, Kepez (Zafer Mah.)</t>
  </si>
  <si>
    <t>ADEM BİLGİÇ</t>
  </si>
  <si>
    <t>Zafer Mah. 2611 sk. No:1 Kepez/ANTALYA</t>
  </si>
  <si>
    <t>bi kaç güne tekrar görüşelim dedi///daha sonra istiyoryetkılıyle grusme saglayın dedı arandı yetkılı ama acmadı adem bey nosu 05377070262  /şimdi düşünmüyoruz kışa doğru dedi - ulasılamadı /ulaşılamadı./ ben kendimi ayarlamam gerekirdedi. / cuma günü sıkıntılı olurmuş orası başka bir gün dedi / başka bi zamana dedi.</t>
  </si>
  <si>
    <t>60c7799c5383bcb5e166f88a</t>
  </si>
  <si>
    <t>Çınar Aksu Köfte Piyaz, Konyaaltı (Öğretmenevleri Mah.)</t>
  </si>
  <si>
    <t>MURAT KANBER</t>
  </si>
  <si>
    <t>Öğretmenevleri Mah. Atatürk Bulv. 901 sk. No:94 Konyaaltı/ANTALYA</t>
  </si>
  <si>
    <t>Murat Bey/5527197563</t>
  </si>
  <si>
    <t>61de0c65356f84f9dfb3ac93</t>
  </si>
  <si>
    <t>Çınar Döner &amp; Fast Food, Kepez (Kültür Mah.)</t>
  </si>
  <si>
    <t>Kültür mah. 3872 Sk. No:15/2 Kepez/Antalya</t>
  </si>
  <si>
    <t xml:space="preserve">işletme kapalı </t>
  </si>
  <si>
    <t>621f170cc63d134b5ec1b89c</t>
  </si>
  <si>
    <t>Çınar Döner &amp; Köfte &amp; Piyaz, Muratpaşa (Tahılpazarı Mah.)</t>
  </si>
  <si>
    <t>HAKAN OLGUNDENEY</t>
  </si>
  <si>
    <t>Tahılpazarı Mah. Çatalköprü Cad. No:16 Muratpaşa/ANTALYA</t>
  </si>
  <si>
    <t xml:space="preserve">şuanda tam olarak faaliyete başlamamış / getiri kapatmış </t>
  </si>
  <si>
    <t>602aae868653ef0df5d0c9f3</t>
  </si>
  <si>
    <t>Çınar Pide Kebap &amp; Lahmacun, Muratpaşa (Güzeloba Mah.)</t>
  </si>
  <si>
    <t>Nazan İkidağ</t>
  </si>
  <si>
    <t>Güzeloba mahallesi havaalanı caddesi No:94/B Muratpaşa/ANTALYA</t>
  </si>
  <si>
    <t xml:space="preserve">5468243067 / nazan hn. 1 saate ara\ilgilenmiyor/müsait değildi pazartesi aranmak istiyo bu numaradan arayalım // daha sonra arancak//Bölge limit ayarlarıyla ilgili sorun varmış çekim istemiyor./ GEREKYOK İSTEMİYORUM DEDİ </t>
  </si>
  <si>
    <t>60802f20a1b8be3582d629bd</t>
  </si>
  <si>
    <t>Çınar'ın Babannesinin Ev Yemekleri, Manavgat (Y. Pazarcı Mah.)</t>
  </si>
  <si>
    <t>SEMRA DAĞ</t>
  </si>
  <si>
    <t>Y. Pazarcı Mah. 4070 Sk. No:5/Z01 Manavgat/Antalya</t>
  </si>
  <si>
    <t>604a07cf0392aa125b237042</t>
  </si>
  <si>
    <t>Çınaraltı Kumrucusu, Muratpaşa (Mehmetçik Mah.)</t>
  </si>
  <si>
    <t>ADEM ÇAKIR</t>
  </si>
  <si>
    <t>Kızıltoprak Mahallesi No:46/A Muratpaşa/Antalya</t>
  </si>
  <si>
    <t>termesos bulvarı oyak sitesi yanı olarak adres güncellendi/devam çekimi oluşturulmuş fakat gidilmemiş o yüzden tekrardan randevu istemiyor ikna etmek için farklı fotoğrafçı yönlendireyim sizlere katkısı verimli olacaktır vs dememe rağmen ikna olmadı</t>
  </si>
  <si>
    <t>6100541cb453d6ab2ab7dbcc</t>
  </si>
  <si>
    <t>Çıpa Balık Pişiricisi, Konyaaltı (Kuşkavağı Mah.)</t>
  </si>
  <si>
    <t>SEVDA AKBAŞ</t>
  </si>
  <si>
    <t>Kuşkavağı Mah. 551.sk No:10 Konyaaltı/ANTALYA</t>
  </si>
  <si>
    <t xml:space="preserve">siparişteyim müsait değilim der//öğlede sonra ara//şikayeti iletildi çözüldüğünde aranacak-YARIN ARANACAK SUAN MUSAİT DEGİLİM DEDİ/iş saatındeyız gunduz arayın / açılış saati 12:30 / benden habersiz indirim yapmışşınız panelde bu hiç hoş değil çıkmak istiyorum fotoğraf da istemiyoum dedi </t>
  </si>
  <si>
    <t>60744e44da9d22d0fa833463</t>
  </si>
  <si>
    <t>Çıtır Baklava, Muratpaşa (Kışla Mah.)</t>
  </si>
  <si>
    <t>AYŞE ŞULE BERKALP</t>
  </si>
  <si>
    <t>Kışla Mah. 35 sk. No:15 Muratpaşa/ANTALYA</t>
  </si>
  <si>
    <t>TEYİT İÇİN ARANDI ÇEKİLMİŞ</t>
  </si>
  <si>
    <t>62208270a9be9eb5b35c58fc</t>
  </si>
  <si>
    <t>Çıtır Pide &amp; Kebap, Kepez (Teomanpaşa Mah.)</t>
  </si>
  <si>
    <t>BURAK ÖZMEN</t>
  </si>
  <si>
    <t>Teomanpaşa Mah. Necip Fazıl Kısakürek cad. No 57 B</t>
  </si>
  <si>
    <t>başka birine devretmişler getiri kullanmıcaklarmış</t>
  </si>
  <si>
    <t>608fccb4045b958308352670</t>
  </si>
  <si>
    <t>Çıtır Pizza, Alanya (Oba Mah.)</t>
  </si>
  <si>
    <t>RAMAZAN KARACA</t>
  </si>
  <si>
    <t>Oba Mah. Fabrika Cad. No:20 Alanya/ANTALYA</t>
  </si>
  <si>
    <t xml:space="preserve">ben de prof.fotograflar var dedi mail adresi verildi 1 hafta sonra teyit için aranacak - getir yemek panelini kapatmak istiyoruz dedi sacma sacma adresler yanlıs numaralar veriliyor çekim istemiyorum dedi / getiryemeği 3 aydır durdurmuş </t>
  </si>
  <si>
    <t>5f8fffd83025fe553e56ce43</t>
  </si>
  <si>
    <t>Çıtır Tost</t>
  </si>
  <si>
    <t>Ünal Tutucu</t>
  </si>
  <si>
    <t>öğretmenevleri mah. Anadolu cad. Çamlık sit. A blk. No:84/B Konyaaltı</t>
  </si>
  <si>
    <t>numara hatalı//istemiyor küçük dükkanmış</t>
  </si>
  <si>
    <t>60326296c85ce438e485cb6d</t>
  </si>
  <si>
    <t>Çıtırık Gözleme, Kepez (Kültür Mah.)</t>
  </si>
  <si>
    <t>BTN HARFİYAT NAKLİYE VE YIKIM İŞLERİ</t>
  </si>
  <si>
    <t>Kültür Mah. 75.Yıl Cad. 46/B Kepez/ANTALYA</t>
  </si>
  <si>
    <t>608144de2536b6171df30563</t>
  </si>
  <si>
    <t>Çiçek's Döner, Manavgat (Aşağı Hisar Mah.)</t>
  </si>
  <si>
    <t>ÖZKAN BAKAR</t>
  </si>
  <si>
    <t>A. Hisar Mah. Orhan Gazi Cad. No:2/B Manavgat/Antalya</t>
  </si>
  <si>
    <t xml:space="preserve">çekim istemiyor reklama gerek yok dedi yüzüme kapattı / Gelsin bir bakarızişim olmazsa çeker dedi fotoğtafçı sizin için geleek kesin bir saat söylerseniz mutlu olurum deyince açıkcası çektirmek istemiyorum dedi </t>
  </si>
  <si>
    <t>604b7fe0c0b9615aa169db7b</t>
  </si>
  <si>
    <t>Çiftlik Döner, Muratpaşa (Haşimişcan Mah.)</t>
  </si>
  <si>
    <t>HÜSEYİN TURAN</t>
  </si>
  <si>
    <t>Haşimişcan Mah. Atatürk Cad. 81 Muratpaşa/ANTALYA</t>
  </si>
  <si>
    <t xml:space="preserve">yetkili mahmut bey mail atcak//MAİL VERİLDİ-ulasılamadı- çekim istemiyorum dedi ben yollarım dedi </t>
  </si>
  <si>
    <t>620ce7f8fd7414d8c24b0ac8</t>
  </si>
  <si>
    <t>Çiftlik Kokoreç &amp; Köfte, Kepez (Kanal Mah.)</t>
  </si>
  <si>
    <t>KEZİBAN KAÇAR</t>
  </si>
  <si>
    <t>Kanal Mah. Antalya Bulv. No:128 Kepez/ANTALYA</t>
  </si>
  <si>
    <t>60d34136717e1b683fa4dce5</t>
  </si>
  <si>
    <t>+ Alfa Plus Pide, Muratpaşa (Kışla Mah.)</t>
  </si>
  <si>
    <t>Kışla Mah. Milli Egemenlik Cad. No:10/B Muratpaşa/Antalya</t>
  </si>
  <si>
    <t xml:space="preserve">çakim sağlanmış </t>
  </si>
  <si>
    <t>6231c8d64ba18eae1802c283</t>
  </si>
  <si>
    <t>Çiğ Köfteci Ömer Usta, Alanya (Güllerpınarı Mah.)</t>
  </si>
  <si>
    <t>Güller Pınarı Mah. Hasan Akçalıoğlu Cad. No:14/A Alanya/ANTALYA</t>
  </si>
  <si>
    <t>60788f90e8f1af327aed9a3d</t>
  </si>
  <si>
    <t>Çiğ Köfteci Ömer Usta, Alanya (Kadıpaşa Mah.)</t>
  </si>
  <si>
    <t>NEVZAT TURAN</t>
  </si>
  <si>
    <t>Kadıpaşa Mah. Şevket Tokuş Cad. No:59 Alanya/ANTALYA</t>
  </si>
  <si>
    <t>6234aa04ad77abc3ca554058</t>
  </si>
  <si>
    <t>Çiğ Köfteci Ömer Usta, Alanya (Kızlarpınarı Mah.)</t>
  </si>
  <si>
    <t>MUSTAFA ŞAHİNLİ</t>
  </si>
  <si>
    <t>Kızlar Pınarı</t>
  </si>
  <si>
    <t>Kızlarpınarı mah. Kızlarpınarı cad. No:47/B Alanya/Antalya</t>
  </si>
  <si>
    <t>60562276ec3b9c31497cd450</t>
  </si>
  <si>
    <t>Çiğ Köfteci Ömer Usta, Alanya (Mahmutlar Mah.)</t>
  </si>
  <si>
    <t>SEVGİ BALCI</t>
  </si>
  <si>
    <t>Mahmutlar Mah. Menderes Blv. No:12 Alanya/ANTALYA</t>
  </si>
  <si>
    <t>623493b508a1bb14a7ca73b6</t>
  </si>
  <si>
    <t>Çiğ Köfteci Ömer Usta, Alanya (Saray Mah.)</t>
  </si>
  <si>
    <t>Saray Mah. Galatasaray Cad. No:33/C Alanya/Antalya</t>
  </si>
  <si>
    <t>6234af1f48d52eeabfc2d789</t>
  </si>
  <si>
    <t>Çiğ Köfteci Ömer Usta, Alanya (Sugözü Mah.)</t>
  </si>
  <si>
    <t>Sugözü</t>
  </si>
  <si>
    <t>Sugözü Mah. Stad Cad. No:22/B Alanya/Antalya</t>
  </si>
  <si>
    <t>61e8149bba348146699c5488</t>
  </si>
  <si>
    <t>Çiğ Köfteci Ömer Usta, Alanya (Şekerhane Mah.)</t>
  </si>
  <si>
    <t>SÜMEYYE EMEL ASLAN</t>
  </si>
  <si>
    <t>Şekerhane Mah. Alaiye Cad. No:75 Alanya/ANTALYA</t>
  </si>
  <si>
    <t>620d45223dcc2ed420116d30</t>
  </si>
  <si>
    <t>Çiğ Köfteci Ömer Usta, Döşemealtı (Yeniköy Mah.)</t>
  </si>
  <si>
    <t>HATİCE ÖNAL</t>
  </si>
  <si>
    <t>Yeniköy Mah. Atatürk Cad. No:527 Döşemealtı/ANTALYA</t>
  </si>
  <si>
    <t>60e56109382dd67d677f034a</t>
  </si>
  <si>
    <t>Çiğ Köfteci Ömer Usta, Kepez (Atatürk Mah.)</t>
  </si>
  <si>
    <t>SEMRE ALTUN</t>
  </si>
  <si>
    <t>Atatürk</t>
  </si>
  <si>
    <t>Atatürk Mah. 2625 sk. No:9 Kepez/ANTALYA</t>
  </si>
  <si>
    <t>61d6c87f87fe57737e1c6a71</t>
  </si>
  <si>
    <t>Çiğ Köfteci Ömer Usta, Kepez (Çankaya Mah.)</t>
  </si>
  <si>
    <t>KÜBRA ÇETİN</t>
  </si>
  <si>
    <t>Çankaya Mah. Şehit Uzman Çavuş Erdoğan Sönmez Cad. No:5 Kepez/ANTALYA</t>
  </si>
  <si>
    <t xml:space="preserve">mail atmış </t>
  </si>
  <si>
    <t>61d4808ce22269fc0a8e183d</t>
  </si>
  <si>
    <t>Çiğ Köfteci Ömer Usta, Kepez (Karşıyaka Mah.)</t>
  </si>
  <si>
    <t>FADİME KARATOPRAK</t>
  </si>
  <si>
    <t>Karşıyaka Mah. Sakarya Blv. No:248 Kepez/ANTALYA</t>
  </si>
  <si>
    <t>615029ed85a4479991a0c574</t>
  </si>
  <si>
    <t>Çiğ Köfteci Ömer Usta, Kepez (Özgürlük Mah.)</t>
  </si>
  <si>
    <t>NİHAT ALTINTEL</t>
  </si>
  <si>
    <t>Özgürlük Mah. Mehmet Akif Cad. No:13 Kepez/ANTALYA</t>
  </si>
  <si>
    <t>622ba00c6bd69b1d5489761c</t>
  </si>
  <si>
    <t>Çiğ Köfteci Ömer Usta, Kepez (Yeşiltepe Mah. - Dokuma)</t>
  </si>
  <si>
    <t>MUHAMMED CAN ALTUN</t>
  </si>
  <si>
    <t>Yeşiltepe Mah. Tevfik Fikret Cad. No:57 Kepez/ANTALYA</t>
  </si>
  <si>
    <t>61aa191d898b1b046d41ea9e</t>
  </si>
  <si>
    <t>Çiğ Köfteci Ömer Usta, Kepez (Yeşiltepe Mah.)</t>
  </si>
  <si>
    <t>6220d5e183eb1c319029fc3d</t>
  </si>
  <si>
    <t>Çiğ Köfteci Ömer Usta, Konyaaltı (Arapsuyu Mah.)</t>
  </si>
  <si>
    <t>NEVZAT KARAKAYA</t>
  </si>
  <si>
    <t>Arapsuyu mah. Atatürk Blv. No 49 C</t>
  </si>
  <si>
    <t>mazı dağı şubesindeki fotoğraflar kullanılabilir</t>
  </si>
  <si>
    <t>60b68fa21d8d004a12b0fc89</t>
  </si>
  <si>
    <t>Çiğ Köfteci Ömer Usta, Muratpaşa (Şarampol Mah.)</t>
  </si>
  <si>
    <t>FATİH VURAL</t>
  </si>
  <si>
    <t>Üçgen Mah. Abdi İpekçi Cad. No:61 Muratpaşa/ANTALYA</t>
  </si>
  <si>
    <t>615af37be1feb76bb0547843</t>
  </si>
  <si>
    <t>Çiğ Köfteci Ömer Usta, Serik (Kökez Mah.)</t>
  </si>
  <si>
    <t>MUHARREM ALPTEKİN</t>
  </si>
  <si>
    <t>Çınaraltı</t>
  </si>
  <si>
    <t>61adb7ec259d8e1643434747</t>
  </si>
  <si>
    <t>Çiğ Köfteci Ömer Usta, Serik (Orta Mah. - 82 Salı Pazarı)</t>
  </si>
  <si>
    <t>OSMAN ALPAYDIN</t>
  </si>
  <si>
    <t>Orta Mah. Yaşar Uçar Cad. No:24/A Serik/Antalya</t>
  </si>
  <si>
    <t>62090374766fd098792e10b0</t>
  </si>
  <si>
    <t>Çiğdem Bahçesi, Konyaaltı (Pınarbaşı Mah.)</t>
  </si>
  <si>
    <t>ZEYNEP ÇİĞDEM OKAN</t>
  </si>
  <si>
    <t>Pınarbaşı Mah. 702 Sok. B blok no 9/1</t>
  </si>
  <si>
    <t>605f42bf6fe61664fbe1a53d</t>
  </si>
  <si>
    <t>Çiğköfteci Ali Baba Adıyaman Çiğ Köfte (Güzeloba Mah.)</t>
  </si>
  <si>
    <t>AYNUR DİKBIYIK</t>
  </si>
  <si>
    <t>Güzeloba Mah. 2159/1 Sk. No:4/B Muratpaşa/Antalya</t>
  </si>
  <si>
    <t>DEVAM İÇİN ARANDI KENDİSİ İŞLERİ AÇILINCA DÖNÜŞ SAGLAYACAK</t>
  </si>
  <si>
    <t>607d7ead574496f0574c7894</t>
  </si>
  <si>
    <t>Çiğköfteci Ömer Usta, Muratpaşa (Güllük Mah.)</t>
  </si>
  <si>
    <t>Altındağ Mah. Anafartalar Cad. 146 sk. No:65 Muratpaşa/ANTALYA</t>
  </si>
  <si>
    <t>602e6c2c5eff108b770e6db8</t>
  </si>
  <si>
    <t>Çiğköftem, Alanya (Mahmutlar Mah.)</t>
  </si>
  <si>
    <t>ŞERİF YALÇIN</t>
  </si>
  <si>
    <t>Mahmutlar Mah. Barbaros Cad. No:138/B Alanya / ANTALYA</t>
  </si>
  <si>
    <t xml:space="preserve">işletme kapanmak üzereymiş </t>
  </si>
  <si>
    <t>Erkan Demirel</t>
  </si>
  <si>
    <t>61717182b318252e293d2a04</t>
  </si>
  <si>
    <t>Çiğköftem, Konyaaltı (Liman Mah.)</t>
  </si>
  <si>
    <t>ONURSAL ALTUNDİŞ</t>
  </si>
  <si>
    <t>Liman Mah. 31.nci Sk. Pınar Sit. No19/1</t>
  </si>
  <si>
    <t>6164129c2480a0d447ae2313</t>
  </si>
  <si>
    <t>Çiğköftem, Konyaaltı (Pınarbaşı Mah.)</t>
  </si>
  <si>
    <t>Pınarbaşı mahallesi Atatürk bulvarı gökay apt. No 34/1</t>
  </si>
  <si>
    <t>60a567995196d46ea969e399</t>
  </si>
  <si>
    <t>Çikolata Evim, Alanya (Saray Mah.)</t>
  </si>
  <si>
    <t>Büşra Eyüpoğlu</t>
  </si>
  <si>
    <t>Saray Mah. Yunus Emre Cad. No 31</t>
  </si>
  <si>
    <t xml:space="preserve">franchise aramayın / fiyatlar yüzünden getiri 1 aydır kullanmıyormuş </t>
  </si>
  <si>
    <t>6160169a853e861f15847546</t>
  </si>
  <si>
    <t>Çikolata Express, Manavgat (Aşağı Hisar Mah.)</t>
  </si>
  <si>
    <t>SELİN GÖKÇEN SAYAR</t>
  </si>
  <si>
    <t>A. Hisar Mah. Hisar Cad. No:15/Z01 Manavgat/Antalya</t>
  </si>
  <si>
    <t xml:space="preserve">30dk ya donus saglanacak suan programı bakayım dedi - 1 saate aranacak ustasına soracakmıs- ulasılamadı - fotografları mevcutmus mail adresi verildi </t>
  </si>
  <si>
    <t>6081261679796f77d75ab7d6</t>
  </si>
  <si>
    <t>Çok Simitçi, Muratpaşa (Çaybaşı Mah.)</t>
  </si>
  <si>
    <t>YASİN TETİK</t>
  </si>
  <si>
    <t>Çaybaşı Mah. Ali Çetinkaya Cad. No:166/B Muratpaşa/ANTALYA</t>
  </si>
  <si>
    <t>Ergin avcı</t>
  </si>
  <si>
    <t>TEYİT İÇİN ARANDI  AÇMADI/Devam çekimi alındı./menü genişletecegiz devamı ileride yapacagız dediler.</t>
  </si>
  <si>
    <t>60a9031d4473c547eb20bcd5</t>
  </si>
  <si>
    <t>Çorbacı Akay Pide &amp; Kebap, Alanya (Mahmutlar Mah.)</t>
  </si>
  <si>
    <t>HABİBE AKAY</t>
  </si>
  <si>
    <t>Mahmutlar Mah. Kumru sk. No:2 Alanya/ANTALYA</t>
  </si>
  <si>
    <t>5510734110/ çekim sağlanmış baya ürünün çekimi sağlandı dedi panele yüklendikten sonra ürün varsa devam çekimi alınabilir.</t>
  </si>
  <si>
    <t>6023fe2a6edcf7288b738cd1</t>
  </si>
  <si>
    <t>Çorbacı Kemal Usta, Kepez (Varsak Mah.)</t>
  </si>
  <si>
    <t>Ramazan Yalın</t>
  </si>
  <si>
    <t>Ayanoğlu Mahallesi Süleyman Demirel Bulvarı No:54/E</t>
  </si>
  <si>
    <t xml:space="preserve">zaten işler durgun malzeme fiyatları çok pahalı şuan çekim sağlayamam dedi </t>
  </si>
  <si>
    <t>5f9deb24911dec3e7772cfba</t>
  </si>
  <si>
    <t>Çorbacı Restaurant , Altınkum</t>
  </si>
  <si>
    <t>Mehmet Küreşoğlu</t>
  </si>
  <si>
    <t>Altınkum Mah. G.Mustafa Kemal Bulv. 436 Sk. Sinem Apt. 27/1</t>
  </si>
  <si>
    <t>53213755107//cevapsız/ortalama bütün ürünlerin çekimlerini yapmışlar</t>
  </si>
  <si>
    <t>605323c0c95ba73719dfa685</t>
  </si>
  <si>
    <t>Çömçe Karşıyakalı Pide, Kepez (Karşıyaka Mah./Çevreyolu)</t>
  </si>
  <si>
    <t>ERHAN KARAKUŞ</t>
  </si>
  <si>
    <t>Karşıyaka Mah. Gazi Blv. No:213 Kepez/ANTALYA</t>
  </si>
  <si>
    <t>YETERİ KADAR ÜRÜNÜ ÇEKİLMİŞ ÇEKİM İSTEMİYOR</t>
  </si>
  <si>
    <t>6076961b8d60242e0ece369f</t>
  </si>
  <si>
    <t>Dağkapı Ciğer &amp; Kebap, Muratpaşa (Sinan Mah.)</t>
  </si>
  <si>
    <t>İLKER ERSÖZ</t>
  </si>
  <si>
    <t>Sinan Mah. 1290 Sk. No:1 Muratpaşa/Antalya</t>
  </si>
  <si>
    <t>TEYİT İÇİN ARANDI  ÇEKİMİ GERÇEKLEŞTİ</t>
  </si>
  <si>
    <t>60a20937fe6fd868412c1eec</t>
  </si>
  <si>
    <t>Daily Detox, Muratpaşa (Çağlayan Mah.)</t>
  </si>
  <si>
    <t>Fit</t>
  </si>
  <si>
    <t>getirden  nefret ediyormuş saçma buluyormuş/30 lere aranmış</t>
  </si>
  <si>
    <t>623351278cfe1e845dc1a099</t>
  </si>
  <si>
    <t>İçecek</t>
  </si>
  <si>
    <t>sistem düzenleme işi var kendisi dönecek</t>
  </si>
  <si>
    <t>602686115e0d8cacd3296043</t>
  </si>
  <si>
    <t>Dali Sandwich, Konyaaltı (Altınkum Mah.)</t>
  </si>
  <si>
    <t>Tunahan Arslan</t>
  </si>
  <si>
    <t>Altınkum Mah ,444.sokak no 7 /A Konyaaltı Altınkum</t>
  </si>
  <si>
    <t xml:space="preserve">randevu olusturuldu ergin avcı fotografcı kalan resimler için mail verildi </t>
  </si>
  <si>
    <t>6226162657fd44a50b1c03b4</t>
  </si>
  <si>
    <t>Dalton Ütü Tost, Kumluca (Yeni Mah.)</t>
  </si>
  <si>
    <t>EMİRCAN KILINÇ</t>
  </si>
  <si>
    <t>Antalya/Kumluca Karşıyaka Mahallesi Hamam Sokak Uzanlar Apartmanı No:1 Daltonututost</t>
  </si>
  <si>
    <t>60ace4905318282c56d9d92b</t>
  </si>
  <si>
    <t>Damak İzi, Kumluca (Yeni Mah.)</t>
  </si>
  <si>
    <t>Metin Hindioğlu</t>
  </si>
  <si>
    <t>Bağlık, Şekerci apt, Hasan Tuna Cd. No 2</t>
  </si>
  <si>
    <t>60dd95f126a46646536a5e0a</t>
  </si>
  <si>
    <t>Damak Pide &amp; Kebap, Muratpaşa (Kızılarık Mah.)</t>
  </si>
  <si>
    <t>NİMET CAN</t>
  </si>
  <si>
    <t>Kızılarık Mah. 2769 sk. No:19 Muratpaşa/ANTALYA</t>
  </si>
  <si>
    <t xml:space="preserve"> 05365635537 MAİL VERİLDİ  KALAN ÜRÜNLERİ YOLLAYACAKLAR/ devam çekimi için arandı nimet bey biz o kalan ürünlerin hepsini hergün satmıyoruz çekim için hazırlasak baya maliyetli olacak oyüzden istemiyoruz dedi.</t>
  </si>
  <si>
    <t>607e9cfb6af4c4579b830735</t>
  </si>
  <si>
    <t>Damak Pide, Konyaaltı (Altınkum Mah.)</t>
  </si>
  <si>
    <t>Emrah Dursun</t>
  </si>
  <si>
    <t>Altınkum Mah.</t>
  </si>
  <si>
    <t>çekim yapıldı/kültür deki işletmesiyle aynı ürünler</t>
  </si>
  <si>
    <t>60ad4569f87e17964f052610</t>
  </si>
  <si>
    <t>Damak Tadı Döner &amp; Fast Food, Kepez (Kanal Mah.)</t>
  </si>
  <si>
    <t>NURETTİN SÜRMELİOĞLU</t>
  </si>
  <si>
    <t>Kanal Mah. Ahmet Vefik Paşa Cad. No:116 Kepez/ANTALYA</t>
  </si>
  <si>
    <t xml:space="preserve">mail verildi fotoğraflarının kontrolünü sağlayıp yollyacak 2 gün içersinde aranacakk  fotoğrafları yoksa  randevu oluşturulacak/fotoğraflara bakamamış daha bulunca yollaycak bulursam yollarım dedi bulamzsam kalır dedi çekim istemedi-eleman eksıklıgı var dedı ıkı haftaya aransın dedı / eleman eksikliğim var o yüzden şuan olmaz dedi </t>
  </si>
  <si>
    <t>615af8b209827189363d8154</t>
  </si>
  <si>
    <t>Damax Adanalı Şemsi Usta, Konyaaltı (Altınkum Mah.)</t>
  </si>
  <si>
    <t>ŞEMSETTİN IŞIK</t>
  </si>
  <si>
    <t>Altınkum Mah. Anadolu Cad. No 79 A</t>
  </si>
  <si>
    <t>Ayşe Hanım/5316644591  Sipariş gelmediği için panellerini kapatmışlar</t>
  </si>
  <si>
    <t>60d04cb3d711ace898e71127</t>
  </si>
  <si>
    <t>Damla Cafe &amp; Ev Yemekleri, Muratpaşa (Yıldız Mah.)</t>
  </si>
  <si>
    <t>DERYA TÜRE</t>
  </si>
  <si>
    <t>Yıldız Mah. Yıldız Cad. No:42/C Muratpaşa/Antalya</t>
  </si>
  <si>
    <t>fotoğrafçı kaza yaptı konuşup geri 30 ağustoa alındı</t>
  </si>
  <si>
    <t>601bd8dc9b217f95e9b3ef92</t>
  </si>
  <si>
    <t>Damla Pastanesi, Muratpaşa (Zerdalilik Mah.)</t>
  </si>
  <si>
    <t>EKREM KESKİN</t>
  </si>
  <si>
    <t>Zerdalilik Mah. Balıkçıoğlu Cd. No:18/B Muratpaşa/Antalya</t>
  </si>
  <si>
    <t>6054c676c927999b789e5416</t>
  </si>
  <si>
    <t>Damla Restaurant, Kepez (Güneş Mah.)</t>
  </si>
  <si>
    <t>BEKİR ALTUN</t>
  </si>
  <si>
    <t>Güneş Mah. Şht. Ast. Ömer Halis Demir Cad. No:46 Kepez/ANTALYA</t>
  </si>
  <si>
    <t>TEYİT İÇİN ARANDI  ÇEKİMİ GERÇEKLEŞTİ/ ÇEKİMİ YAPILMAMIŞ BAYA ÜRÜNÜ VAR 15-20 GÜN SONRA DEVAM ÇEKİMİ İSTEYEBİLİR// devam çekimi istemiyor</t>
  </si>
  <si>
    <t>5fbaaa891fe99b35bec34763</t>
  </si>
  <si>
    <t>Daş Kelle'nin Yeri (Kuzeyyaka Mah.)</t>
  </si>
  <si>
    <t>Veli Daş</t>
  </si>
  <si>
    <t>Kuzeyyaka Mah. Göksu cad.</t>
  </si>
  <si>
    <t xml:space="preserve">Yetkili askerde  1.5 ay sonra gelecek </t>
  </si>
  <si>
    <t>60bf62ef437b75769cfe8384</t>
  </si>
  <si>
    <t>Davet 33 Tantuni, Alanya (Güllerpınarı Mah.)</t>
  </si>
  <si>
    <t>Necmi Şahin</t>
  </si>
  <si>
    <t>Güller Pınarı Mah. Oba Cad. No 37 Alanya</t>
  </si>
  <si>
    <t xml:space="preserve">5428982636 erdoğan bey devam çekimi / açmadı </t>
  </si>
  <si>
    <t>62456a9ce73c79eaec8c1195</t>
  </si>
  <si>
    <t>Dea Del Caffe, Muratpaşa (Güzeloba Mah.)</t>
  </si>
  <si>
    <t>TAMER ÜNAL</t>
  </si>
  <si>
    <t>Güzeloba Mah. Havaalanı Cad. No:46/E Muratpaşa/Antalya</t>
  </si>
  <si>
    <t>mail gönderecek</t>
  </si>
  <si>
    <t>61a1daca09e21c6b4e72cdeb</t>
  </si>
  <si>
    <t>Dedeoğlu 32, Kepez (Yeşilyurt Mah.)</t>
  </si>
  <si>
    <t>MURAT ERİŞ</t>
  </si>
  <si>
    <t>Yeşilyurt Mah. Antalyalı Hakkı Çavuş Cad. No:74 Kepez/ANTALYA</t>
  </si>
  <si>
    <t xml:space="preserve">yetkili yarım saate gelir dedi - numara mesgul / çekimleri kendileri yapmaya karar vermiş </t>
  </si>
  <si>
    <t>618e18a600737d22f3786778</t>
  </si>
  <si>
    <t>Deer Burger, Muratpaşa (Kızılarık Mah.)</t>
  </si>
  <si>
    <t>HATİCE GEYİKCİ</t>
  </si>
  <si>
    <t>Kızılarık Mah. Gazi Blv. No:278 Muratpaşa/ANTALYA</t>
  </si>
  <si>
    <t>603286f58364b82b1c997461</t>
  </si>
  <si>
    <t>Defne Pide, Kepez (Güneş Mah.)</t>
  </si>
  <si>
    <t>Ersin Gökalp</t>
  </si>
  <si>
    <t>Güneş Mah. Ömer Buyrukçu Cad. No 72</t>
  </si>
  <si>
    <t>meşgul/reklama ihtiyacımız yok işimiz iyi çok şükür dedi</t>
  </si>
  <si>
    <t>5fdc76618eb58d163241683f</t>
  </si>
  <si>
    <t>Değirmenci Baba Börek &amp; Mantı (Yeşilbahçe Mah.)</t>
  </si>
  <si>
    <t>AFAK KURAL</t>
  </si>
  <si>
    <t>Yeşilbahçe Mah. Metin Kasapoğlu Cad. No:33/B Muratpaşa/Antalya</t>
  </si>
  <si>
    <t xml:space="preserve">yetkili yok 1 saate ara\4 den sonra/mail atıcak /mail atmışlar//5322780148 Alican bey eşi bu numaradan arayın dedi- yukledık dedı ben sıze donus yaparım dedı </t>
  </si>
  <si>
    <t>5fdc794404827b60ea54a839</t>
  </si>
  <si>
    <t>Değirmenci Baba, Manavgat (Aşağı Hisar Mah.)</t>
  </si>
  <si>
    <t>YİĞİT KARAMANCI</t>
  </si>
  <si>
    <t>A.Hisar Mah. Demokrasi Blv. No:65 07600 Manavgat/Antalya</t>
  </si>
  <si>
    <t xml:space="preserve">nedeni yok çekim istemiyorum dedi / yetkili yok anatlyaya gitmiş </t>
  </si>
  <si>
    <t>5fdc7d2596f1b873c9075f28</t>
  </si>
  <si>
    <t>Değirmenci Baba, Manavgat (Side Mah.)</t>
  </si>
  <si>
    <t>Side Kuzey</t>
  </si>
  <si>
    <t>Side Mah. Yavuz Sultan Selim Bulvarı No:10/A Manavgat/Antalya</t>
  </si>
  <si>
    <t>6076df54cd039c36aec7a866</t>
  </si>
  <si>
    <t>Değirmenci Baba, Muratpaşa (Yıldız Mah.)</t>
  </si>
  <si>
    <t>MUSTAFA ÖZEN</t>
  </si>
  <si>
    <t>Yıldız Mah. Çakırlar Cad. Arıcanlar Apt. No:41 Muratpaşa/Antalya</t>
  </si>
  <si>
    <t>5423025566 devam çekimi alındı//fullenmiş</t>
  </si>
  <si>
    <t>61e14099511e410de47da2ae</t>
  </si>
  <si>
    <t>Değirmencioğlu Fırın Cafe, Muratpaşa (Etiler Mah.)</t>
  </si>
  <si>
    <t>MÜKERREM ÇALIŞKAN</t>
  </si>
  <si>
    <t>Etiler Mah. 854 Sk. No:39 Muratpaşa/ANTALYA</t>
  </si>
  <si>
    <t>60a6205a99e1c94a5a3e120e</t>
  </si>
  <si>
    <t>Değirmenönü Cafe &amp; Fast Food, Muratpaşa (Değirmenönü Cad.)</t>
  </si>
  <si>
    <t>MEHMET ÖZKAN</t>
  </si>
  <si>
    <t>Çaybaşı Mah. Değirmenönü Cad. Aksoy Apt. No:33/A Muratpaşa/Antalya</t>
  </si>
  <si>
    <t>açmadı.</t>
  </si>
  <si>
    <t>60be78282fd0ca85a865dceb</t>
  </si>
  <si>
    <t>Deli Tantuni, Kemer (Merkez Mah.)</t>
  </si>
  <si>
    <t>Yılmaz Güneş</t>
  </si>
  <si>
    <t>Merkez Mah. Lise CAd. No 5</t>
  </si>
  <si>
    <t>611fb5315fde495c39f6d855</t>
  </si>
  <si>
    <t>Denos Pizzeria, Konyaaltı (Siteler Mah.)</t>
  </si>
  <si>
    <t>617f0ab72f3f4bfa51067e46</t>
  </si>
  <si>
    <t>Deos Chicken, Muratpaşa (Fener Mah.)</t>
  </si>
  <si>
    <t>OSMAN DEMİR</t>
  </si>
  <si>
    <t>Fener Mah. 1967 Sk. Hamdi Bey Apt. No:4/3 Muratpaşa/Antalya</t>
  </si>
  <si>
    <t>mail adresi verildi  fotoğraflar gönderilecek.</t>
  </si>
  <si>
    <t>5ffc6ba0937d1bc2f4bd5411</t>
  </si>
  <si>
    <t>Derya Deniz Balık Evi, Muratpaşa (Güzeloba Mah.)</t>
  </si>
  <si>
    <t>GÜLTEN ALTINTAŞ</t>
  </si>
  <si>
    <t>Güzeloba Mh. Havaalanı Cd. No:45/A Muratpaşa/Antalya</t>
  </si>
  <si>
    <t>devam çekimi için randevu alındı//salı gününe istiyoe randevuyu cuma aranacak yeni randevu oluşturulacak//haftaya aranacak/alındı</t>
  </si>
  <si>
    <t>607ea38cacad6c3dc1169ce3</t>
  </si>
  <si>
    <t>Devr-i Şah Baklava, Alanya (Güllerpınarı Mah.)</t>
  </si>
  <si>
    <t>Suha Pattabanoğlu</t>
  </si>
  <si>
    <t>Güllerpınarı mh. hasan akçalıoğlu cd. no 71</t>
  </si>
  <si>
    <t xml:space="preserve">yetkili yarın il dısından gelecekmiş yarın aranacak - ulasılamadı / 5327331152 suha </t>
  </si>
  <si>
    <t>5f5f3d878489357900a9dbdf</t>
  </si>
  <si>
    <t>Diana Döner, Muratpaşa (Soğuksu Mah.)</t>
  </si>
  <si>
    <t>ÖZKAN DEŞTİOĞLU</t>
  </si>
  <si>
    <t>Soğuksu, 304. Sk. No:5, 07030 Muratpaşa/Antalya</t>
  </si>
  <si>
    <t>6025c39b2f6cd85f777d969f</t>
  </si>
  <si>
    <t>Dina Cook İlimon Cafe &amp; Bistro, Alanya (Hacet Mah.)</t>
  </si>
  <si>
    <t>DİNARA GALIMOVA</t>
  </si>
  <si>
    <t>Hacet Mah., Avni Efendi Sok., No:6C, Alanya, Antalya, Türkiye,</t>
  </si>
  <si>
    <t>6025c5d955fa616acffcb9d5</t>
  </si>
  <si>
    <t>Dina Cook Tost &amp; Kahvaltı, Alanya (Hacet Mah.)</t>
  </si>
  <si>
    <t>60d5ed53f48833959162c999</t>
  </si>
  <si>
    <t>Dinazor Burger, Muratpaşa (Sinan Mah.)</t>
  </si>
  <si>
    <t>HASSAN GHOLAMİ</t>
  </si>
  <si>
    <t>Sinan Mah. 1255 Sk. Sapmaz Çiftçioğlu İşhanı No:8/İ Muratpaşa/Antalya</t>
  </si>
  <si>
    <t xml:space="preserve">kendisi çekim yaptırıp göndercek/yakın zamanda aranmasın çekim yaptıracak// mail verildi - ulasılamadı </t>
  </si>
  <si>
    <t>622c8233d5b9ab352cf46983</t>
  </si>
  <si>
    <t>Dino Döner, Kepez (Yeşiltepe Mah.)</t>
  </si>
  <si>
    <t>SERKAN YARBA</t>
  </si>
  <si>
    <t>Yeşiltepe Mah. Rasih Kaplan Cad. Oğuzoğlu Apt. No:94 İç Kapı No:2 Kepez/ANTALYA</t>
  </si>
  <si>
    <t>60472f1ab997c4c7d21bca92</t>
  </si>
  <si>
    <t>Diriliş Tost ve Kumru Diyarı (Narenciye Mah.)</t>
  </si>
  <si>
    <t>Kazım Şafak</t>
  </si>
  <si>
    <t>Narenciye</t>
  </si>
  <si>
    <t>Narenciye mahallesi Değirmen sokak no 10 /8
 Kumluca Antalya</t>
  </si>
  <si>
    <t>61960a173b5abcf6993345c6</t>
  </si>
  <si>
    <t>Doğa Park Kuyu Kokoreç, Manavgat (Sorgun Mah.)</t>
  </si>
  <si>
    <t>RÜKEN ÖZKAN</t>
  </si>
  <si>
    <t>Sorgun 2. Bölge</t>
  </si>
  <si>
    <t>Sorgun Mah. Hüseyin Avni Akın Cd. 8131 Sk. Manavgat/Antalya</t>
  </si>
  <si>
    <t>6196082ebc7e861dfe9eebe5</t>
  </si>
  <si>
    <t>Doğa Park Restaurant, Manavgat (Sorgun Mah.)</t>
  </si>
  <si>
    <t>5f843cb28599559a441565da</t>
  </si>
  <si>
    <t>Doğa Sofrası, Konyaaltı (Arapsuyu Mah.)</t>
  </si>
  <si>
    <t>Gökdeniz Küçükaslan</t>
  </si>
  <si>
    <t>Arapsuyu, Belediye Cd. 23/A, 07070 Konyaaltı/Antalya</t>
  </si>
  <si>
    <t>5327201365 tekrar arandı istemiyor/fotoğraflar paylaşılmadığı için istemmiyor-İSTEMİYORUM DEDİ / hatice hanım : 05447215180 RANDEVU ALINDI ./ fotoğrafları paylaşılmadığı için istemiyor</t>
  </si>
  <si>
    <t>609273253888301ddb80c30d</t>
  </si>
  <si>
    <t>Doğan Kaymaklı, Konyaaltı (Gürsu Mah.)</t>
  </si>
  <si>
    <t>Yaşar Barış Özbahar</t>
  </si>
  <si>
    <t>Gürsu Mah. 355 Sk. L Blk. No:14</t>
  </si>
  <si>
    <t>21 hazirandan sonra aranacak 4 üründen fazla ürünü var//fotoğrafları kendi yüklemek istiyor- ulasılamadı / açılış saati 11:00</t>
  </si>
  <si>
    <t>60fffb92de747a73945a91a7</t>
  </si>
  <si>
    <t>Doğu Garajı Kebap Evi, Muratpaşa (Yüksekalan Mah.)</t>
  </si>
  <si>
    <t>ALİ YEKEN</t>
  </si>
  <si>
    <t>Yüksekalan Mah. 487 Sk. Levent Apt. No:1/G Muratpaşa/Antalya</t>
  </si>
  <si>
    <t>kendi fotoları var atacak/ fotoğrafları göndermişler /serpil hanım ile görüşüldü konu ile alakalı biligisi yok. ali beye iletecek numaramı..</t>
  </si>
  <si>
    <t>61dd7ddeeb858a98874f7e0c</t>
  </si>
  <si>
    <t>Dois Döner, Alanya (Cumhuriyet Mah.)</t>
  </si>
  <si>
    <t>MELTEM DİLGİN</t>
  </si>
  <si>
    <t>61de1f9cc1d22374b90f53d6</t>
  </si>
  <si>
    <t>Dois Döner, Alanya (Güllerpınarı Mah.)</t>
  </si>
  <si>
    <t>KEMAL YILDIZ</t>
  </si>
  <si>
    <t>Güller Pınarı Mah. Hacet Cad. No 40 C</t>
  </si>
  <si>
    <t>6034b48ca2685537f029bb34</t>
  </si>
  <si>
    <t>Dokuma Büfe, Kepez (Özgürlük Mah.)</t>
  </si>
  <si>
    <t>GALİP BERKAY MANIŞ</t>
  </si>
  <si>
    <t>Özgürlük Mah. Namık Kemal Blv. No:76/A Kepez/ANTALYA</t>
  </si>
  <si>
    <t>608c17d0db8fbb1f16109447</t>
  </si>
  <si>
    <t>Dondurma Dükkanı, Konyaaltı (Gürsu Mah.)</t>
  </si>
  <si>
    <t>RAMAZAN DİKMEN</t>
  </si>
  <si>
    <t>Gürsu mah. Gazi Mustafa Kemal bulv. No:15/b Konyaalti/Antalya</t>
  </si>
  <si>
    <t>608c171868f46861be7b5156</t>
  </si>
  <si>
    <t>Dondurma Dükkanı, Konyaaltı (Liman Mah.)</t>
  </si>
  <si>
    <t>Liman Mahallesi Bankamatikler Karşısı Dostluk Parkı İçi</t>
  </si>
  <si>
    <t>yukardaki ile aynı numara</t>
  </si>
  <si>
    <t>608c19b2db8fbbef4010945f</t>
  </si>
  <si>
    <t>Dondurma Dükkanı, Muratpaşa (Fener Mah.)</t>
  </si>
  <si>
    <t>Fener mah. Lara cad. Remziye çimen apt. No:207/b Muratpaşa/Antalya</t>
  </si>
  <si>
    <t>ışıklar şubesi aransın der/ açmadı</t>
  </si>
  <si>
    <t>608c1a3095eb320a30a4fb50</t>
  </si>
  <si>
    <t>Dondurma Dükkanı, Muratpaşa (Meltem Mah.)</t>
  </si>
  <si>
    <t>Meltem Mah. Meltem bulvari no:4/1 (Anıl sitesi önü) Muratpaşa/Antalya</t>
  </si>
  <si>
    <t>608c1911045b950b2f34ea5d</t>
  </si>
  <si>
    <t>Dondurma Dükkanı, Muratpaşa (Yeşilbahçe Mah.)</t>
  </si>
  <si>
    <t>Metin Kasapoğlu Cad.No:38/A ANTALYA</t>
  </si>
  <si>
    <t>05462123002 yetkili no/ 5327342100/TEYİT İÇİN ARANDI  ÇEKİMİ GERÇEKLEŞTİ</t>
  </si>
  <si>
    <t>608c1896d72f809451733222</t>
  </si>
  <si>
    <t>Dondurma Dükkanı, Muratpaşa, (Işıklar Cad.)</t>
  </si>
  <si>
    <t>Atatürk Cad. No:51/A ANTALYA</t>
  </si>
  <si>
    <t>aradım açmadı</t>
  </si>
  <si>
    <t>605dc540b71fbca9dc186c4a</t>
  </si>
  <si>
    <t>Dondurmix El Yapımı Gurme Dondurma (Yıldız Mah.)</t>
  </si>
  <si>
    <t>FERDİ BAYIR</t>
  </si>
  <si>
    <t>Yıldız Mah. Yıldız Cad. No:65/C Muratpaşa/Antalya</t>
  </si>
  <si>
    <t>TEYİT İÇİN ARANDI  AÇMADI//tercihe bağlı sakın aramayın</t>
  </si>
  <si>
    <t>60829f8187c80d3733939c7b</t>
  </si>
  <si>
    <t>Dorf Pizza, Serik (Kadriye Mah.)</t>
  </si>
  <si>
    <t>NİMET BOZOK</t>
  </si>
  <si>
    <t>Kadriye Mah. 108 Sk. No:27/B Serik/Antalya</t>
  </si>
  <si>
    <t>6057cfc46bf30179eb359bda</t>
  </si>
  <si>
    <t>Dospresso Donut &amp; Coffee, Merkez (Kılınçarslan Mah.)</t>
  </si>
  <si>
    <t>ALİ FEHMİ DEDEAL</t>
  </si>
  <si>
    <t>Kılınçarslan</t>
  </si>
  <si>
    <t>Kılınçarslan Mah. Atatürk Cad. No:68/1 Muratpaşa/Antalya</t>
  </si>
  <si>
    <t>çekimi dün yapılmış//eksikler için randevu alındı Fahrettin beyle görüşüldü//TEYİT İÇİN ARADIM AÇMADI</t>
  </si>
  <si>
    <t>5ffc7d5662a03e8cd8a1c072</t>
  </si>
  <si>
    <t>Dostlar Sofrası Kebap &amp; Lahmacun &amp; Pide, (Kızılsaray Mah.)</t>
  </si>
  <si>
    <t>ZEYCAN ÖZDEMİR</t>
  </si>
  <si>
    <t>Kızılsaray Mah. Güllük Cd. 70 Sk. No:8/A Muratpaşa/Antalya</t>
  </si>
  <si>
    <t xml:space="preserve">sezon açıldığında aranacak// şuan istemiyorum diyo/saat 5 den sonra arancak//müsait değil/biz düşünürsek ulaşırız size dediler//yetk yok dönelim dedi/ yetkili 1 saat sonra döner / 05426652509 Mustafa bey ben size dönüş yaparım dedi./ şuan müsait değilim müsait olunca ben haber veririm dedi </t>
  </si>
  <si>
    <t>619cc3ed742d174f761a6502</t>
  </si>
  <si>
    <t>Doy Doy Döner &amp; Cafe, Kepez (Altınova Orta Mah.)</t>
  </si>
  <si>
    <t>FERDİ ÜNVER</t>
  </si>
  <si>
    <t>Altınova Orta Mah. Yüce Sk. No:11 Kepez/ANTALYA</t>
  </si>
  <si>
    <t>606c4922785c373b11388914</t>
  </si>
  <si>
    <t>Doy Doy Mersin Tantuni, Alanya (Kadıpaşa Mah.)</t>
  </si>
  <si>
    <t>NESLİHAN GÖKTAŞ</t>
  </si>
  <si>
    <t>Kadıpaşa Mah. Bostancıpınarı Cad. No:49 Alanya/ANTALYA</t>
  </si>
  <si>
    <t>HAFTADA GELEN BİR RANDEVU ZATEN İSTEMİYORUM DEDİ</t>
  </si>
  <si>
    <t>5fe73ea0a415e94cfd3bf5f5</t>
  </si>
  <si>
    <t>Doy Doy Pide &amp; Kebap (Hüsnü Karakaş Mah.)</t>
  </si>
  <si>
    <t>Sametcan Gaygılı</t>
  </si>
  <si>
    <t>Hüsnü Karakaş Mah. (15 Temmuz Şehitleri Cad.) no 152</t>
  </si>
  <si>
    <t xml:space="preserve">05309620737 sametcan bey //açtı kapatı/ 5de ara/pakete çıkmış / zaten iş yok bir ürün çıkarıp çektiremem dedi </t>
  </si>
  <si>
    <t>60d84b0b63bd453f84782784</t>
  </si>
  <si>
    <t>Doyum Kebapçım, Konyaaltı (Öğretmenevleri)</t>
  </si>
  <si>
    <t>Makbule Büyükşahin</t>
  </si>
  <si>
    <t>Öğretmenevleri Mah. 17. cad. No 5 Konyaaltı</t>
  </si>
  <si>
    <t>621cb0326c5dc22a21c26719</t>
  </si>
  <si>
    <t>Doyum Lokantası, Alanya (Şekerhane Mah.)</t>
  </si>
  <si>
    <t>MEHMET TÜRKYILMAZ</t>
  </si>
  <si>
    <t>Şekerhane, Şevkibey Sk.</t>
  </si>
  <si>
    <t>622a58913f82269fea62efed</t>
  </si>
  <si>
    <t>Doyuran Adam Köfte &amp; Kokoreç, Muratpaşa (Gebizli Mah.)</t>
  </si>
  <si>
    <t>FATMA KARDUZ</t>
  </si>
  <si>
    <t>Gebizli Mah. 1115 sk. No:14 Muratpaşa/ANTALYA</t>
  </si>
  <si>
    <t>620e25e6347526b36f1f2132</t>
  </si>
  <si>
    <t>Döner Dünyası, Kepez (Kanal Mah.)</t>
  </si>
  <si>
    <t>AYŞE DİRİL</t>
  </si>
  <si>
    <t>Kanal Mah. Sakarya Blv. No:18 Kepez/ANTALYA</t>
  </si>
  <si>
    <t>602e60dce87c924fe386bab2</t>
  </si>
  <si>
    <t>Döner House, Manavgat (Yukarı Hisar Mah.)</t>
  </si>
  <si>
    <t>GÜL KOÇAK</t>
  </si>
  <si>
    <t>Yukarı Hisar Mah. 7016 Sk. No:4/A Manavgat/Antalya</t>
  </si>
  <si>
    <t xml:space="preserve">cuma günü 6 dan sonra randevu ıstıyor </t>
  </si>
  <si>
    <t>604b72676b5424bb4d1afa24</t>
  </si>
  <si>
    <t>Döner X, Alanya (Şekerhane Mah.)</t>
  </si>
  <si>
    <t>MEHMET METİN EMRE</t>
  </si>
  <si>
    <t>Antalya Alanya şekerhane mahallesi bostancıpınarı caddesi no 54/A Döner-X 
 Alanya fenerium mağzası yanı 
 (fenerbahçe store)</t>
  </si>
  <si>
    <t>1 HAFTA SONRA</t>
  </si>
  <si>
    <t>614465aa77af3767c3e51fd2</t>
  </si>
  <si>
    <t>Döneraltı, Kepez (Kültür Mah.)</t>
  </si>
  <si>
    <t>MEHMET TAHİR DEMİRÖZ</t>
  </si>
  <si>
    <t>Kültür Mah. 75. Yıl Cad. No 44 C</t>
  </si>
  <si>
    <t xml:space="preserve">5320580766 / çok önce çekim yapılmış </t>
  </si>
  <si>
    <t>5fe321b39a19ed4b3ae4d401</t>
  </si>
  <si>
    <t>Dönerci Hakkı Baba (Termessos Bulv.)</t>
  </si>
  <si>
    <t>Tunçer Baharlı</t>
  </si>
  <si>
    <t>Mehmetçik mah.Termessos bul.Okutan sitesi no 26</t>
  </si>
  <si>
    <t>numara yanlış/0532 204 8204/cevapsız//açmıyor//açmıyor//açmadı/tunçer beyle görüşüp dönüş yapacak//tuncer beyin numarası 05336527979arandı ulaşılamadı.</t>
  </si>
  <si>
    <t>6086ca1874b647e36e73ffff</t>
  </si>
  <si>
    <t>Dönerci Musti, Kepez (Gündoğdu Mah.)</t>
  </si>
  <si>
    <t>MUSTAFA AYHAN</t>
  </si>
  <si>
    <t>Gündoğdu</t>
  </si>
  <si>
    <t>Gündoğdu Mah. Göksu Cad. No:41 Kepez/ANTALYA</t>
  </si>
  <si>
    <t>sparşteymiş</t>
  </si>
  <si>
    <t>60506939e05602a926a46cb7</t>
  </si>
  <si>
    <t>Dönerci Remzi Usta, Kepez (Yeni Mah.)</t>
  </si>
  <si>
    <r>
      <rPr>
        <rFont val="Arial"/>
        <b/>
        <color rgb="FF434343"/>
        <sz val="11.0"/>
        <u/>
      </rPr>
      <t xml:space="preserve">0242 326 07 21//5442121851 hamdi bey/şuanda yapacak durmumuz yok dedi/ 3 işletmesi varmış </t>
    </r>
    <r>
      <rPr>
        <rFont val="Arial"/>
        <b/>
        <color rgb="FF434343"/>
        <sz val="11.0"/>
      </rPr>
      <t xml:space="preserve"> ortalama 2 ay müsait olmazmış/1 ay yapacak durumumuz yok ürünlerin hazırlıpğını yapmak gerekiyor der. </t>
    </r>
  </si>
  <si>
    <t>60250264377d9929cde35815</t>
  </si>
  <si>
    <t>Dönerci'm Cafe &amp; Fast food, Kepez (Sütçüler Mah.)</t>
  </si>
  <si>
    <t>Hakkı Dere</t>
  </si>
  <si>
    <t>Sütçüler Mahallesi Sütçüler Caddesi No 38 / B
 Kepez / Antalya</t>
  </si>
  <si>
    <t>624574e001cebeff6ef8c317</t>
  </si>
  <si>
    <t>Dönercim Deniz, Manavgat (Çolaklı Mah.)</t>
  </si>
  <si>
    <t>DENİZ YILMAZ</t>
  </si>
  <si>
    <t>Çolaklı</t>
  </si>
  <si>
    <t>Çolaklı Mah. Antalya Cad. No:37/A Manavgat/Antalya</t>
  </si>
  <si>
    <t>60741f95f6f610f68eb00bdb</t>
  </si>
  <si>
    <t>Dönerse Senindir Dürüm &amp; Kebap Evi, Kepez (Yeşiltepe Mah.)</t>
  </si>
  <si>
    <t>MEHMET ERSİN ACAR</t>
  </si>
  <si>
    <t>Yeşiltepe Mah. Ziya Gökalp Cad. No:24 Kepez/ANTALYA</t>
  </si>
  <si>
    <t>TEYİT İÇİN ARANDI  ÇEKİMİ GERÇEKLEŞTİ eklenmeyen ürünleri var</t>
  </si>
  <si>
    <t>60a6a483a312a1ecff57386e</t>
  </si>
  <si>
    <t>Dört Mevsim Izgara Salonu, Muratpaşa (Cumhuriyet Mah.)</t>
  </si>
  <si>
    <t>DUMAN BALLI</t>
  </si>
  <si>
    <t>Cumhuriyet Mah. 678 sk. No:27 Muratpaşa/ANTALYA</t>
  </si>
  <si>
    <t>benim menum fotografsiz kalsin dedi ikna olmadi pazartesi aranmak istiyo perşembe mi cumamı görüşelim dedi/ilerde belki düşünebilirm dediler// İstemiyorum diyor//direkt meşgul-ARANDIGI NUMARA MESGUL7 açmadı.</t>
  </si>
  <si>
    <t>Ayşegül Dulkadir</t>
  </si>
  <si>
    <t>603e457087fccfed23d5f156</t>
  </si>
  <si>
    <t>Döşeme6 Tantuni , Döşemealtı (Çıplaklı Mah.)</t>
  </si>
  <si>
    <t>Hüseyin Okumuş</t>
  </si>
  <si>
    <t>Çıplaklı Mah. Fatih Sultan Mehmet Cad. B Blok No 243</t>
  </si>
  <si>
    <t>telefon kapalı</t>
  </si>
  <si>
    <t>620e30f39dc76f7054369838</t>
  </si>
  <si>
    <t>Dr. Lezzet Pide (Güzeloba Mah.)</t>
  </si>
  <si>
    <t>AYŞE AYKANAT</t>
  </si>
  <si>
    <t>Güzeloba Mah. Havalimanı Cad. A Blok No:13/C Muratpaşa/Antalya</t>
  </si>
  <si>
    <t xml:space="preserve">5529417716 / şuan sistemi dondurdum dedi </t>
  </si>
  <si>
    <t>5fd8d34b3edee426f30879b4</t>
  </si>
  <si>
    <t>Dr. Lezzet Pide, Konyaaltı (Toros Mah.)</t>
  </si>
  <si>
    <t>SÜLEYMAN ARIKAN</t>
  </si>
  <si>
    <t>Toros, 15. Cd. No:37, 07070, 07070 Konyaaltı/Antalya</t>
  </si>
  <si>
    <t>1 GİBİ ARANCAK//daha sonra arancak\\1 hafta sonra arayın diyor.// meşgul/5432589461 süleyman bey/istemiyor</t>
  </si>
  <si>
    <t>61deb0b4f9e539fd8239fd68</t>
  </si>
  <si>
    <t>Dr. Pidem'o, Muratpaşa (Gebizli Mah.)</t>
  </si>
  <si>
    <t>622a5699ceafe8787d62d325</t>
  </si>
  <si>
    <t>Dr. Pidem'o, Muratpaşa (Yenigün Mah.)</t>
  </si>
  <si>
    <t>5f844958a09b8c9df7a1b345</t>
  </si>
  <si>
    <t>Dr. Pizza, Konyaaltı (Toros Mah.)</t>
  </si>
  <si>
    <t>17 mart 14.30 da//15 dakika sonra ara//dönüş sağlayacak //süleyman beye dönüş yapıp bize dönüş sağlayacak//05432589461 1 hafta sonra tekrar aranacak./istemiyor</t>
  </si>
  <si>
    <t>620e2f056b8ebf41743b58ee</t>
  </si>
  <si>
    <t>Dr. Pizza, Muratpaşa (Güzeloba Mah.)</t>
  </si>
  <si>
    <t>Güzeloba Mah. Havaalanı Cad. A Blok No:130 Muratpaşa/Antalya</t>
  </si>
  <si>
    <t>61a9145964dd7463137157e7</t>
  </si>
  <si>
    <t>Dr. Pizza, Muratpaşa (Kızıltoprak Mah.)</t>
  </si>
  <si>
    <t>TEVFİK KOZAN</t>
  </si>
  <si>
    <t>Kızıltoprak Mah. 919 Sk. No:4 Muratpaşa/ANTALYA</t>
  </si>
  <si>
    <t xml:space="preserve">yarım saat sonra ara </t>
  </si>
  <si>
    <t>5f55e747a0a65448050cfcfd</t>
  </si>
  <si>
    <t>Dr. Pizzeria (Çağlayan Mah.)</t>
  </si>
  <si>
    <t xml:space="preserve">Yetkilinin bir çok işletmesi var, Salad House'lar çekilmiş ama Dr. Pizzeria lar çekilmemiş // fotograf boyutları yüksekmiş wetranfer ile göndermesi önerisinde bulunduk. göndereceklermiş.- randevu olusturuldu sıddık yakar / çekim yapılmış </t>
  </si>
  <si>
    <t>5f5236df6f7498dca6e9108f</t>
  </si>
  <si>
    <t>Dr. Pizzeria (Güzeloba Mah.)</t>
  </si>
  <si>
    <t>Güzeloba, 2114. Sk. No 6, 07230 Muratpaşa/Antalya</t>
  </si>
  <si>
    <t xml:space="preserve">mail atacak//ajanstan alıp göndercek- mail adresine yüklenmiş </t>
  </si>
  <si>
    <t>60ab997f0f7eebc986dc2e63</t>
  </si>
  <si>
    <t>Duru Büfe &amp; Fast Food, Muratpaşa (Varlık Mah.)</t>
  </si>
  <si>
    <t>UMUT AKKAYA</t>
  </si>
  <si>
    <t>Varlık Mah 100. Yıl Blv. No:85/1 Muratpaşa/Antalya</t>
  </si>
  <si>
    <t xml:space="preserve">TEYİT İÇİN ARANDI  ÇEKİMİ GERÇEKLEŞTİ// devam için aradım ilerde istiyor hatem hanımın numarası verildi/daha sonra ara- 2-3 hafta gelirim dedi burda olmayacam dedi o zman yababiliriz dedi </t>
  </si>
  <si>
    <t>5f60a5178d5d517bed03bc6e</t>
  </si>
  <si>
    <t>Duru Pizza &amp; Lahmacun, Kepez (Kültür Mah.)</t>
  </si>
  <si>
    <t>Recep Kavak</t>
  </si>
  <si>
    <t>Kültür, 3840. Sk. No:5, 07090 Bahtılı Köyü Köyü/Kepez/Antalya</t>
  </si>
  <si>
    <t xml:space="preserve">çekim istemiyolar / eleman eksikliğim var daha sonra dedi 05418500705 RECEP BEY / biz istemiyoruz teşekkür ederiz dedi </t>
  </si>
  <si>
    <t>5fa31a78d6d571b7bf642d1b</t>
  </si>
  <si>
    <t>Duygu Döner &amp; Yemek (Güvenlik Mah.)</t>
  </si>
  <si>
    <t>ALİ GÖYNÜK</t>
  </si>
  <si>
    <t>Güvenlik Mah. Kazım Karabekir Cad. Altaş Apt. No:170A Muratpaşa/Antalya</t>
  </si>
  <si>
    <t xml:space="preserve">Mail Panel ile sorunları var- fotograf falan istemiyorum dedi sadece ürünleri eklemek istiyorum dedi genel merkezin numarası verildi / paneli kapalı / esnaf lokantası olduğum için menüm günlük değişiyor fotoğraf atamam dedi </t>
  </si>
  <si>
    <t>618e60f4087de33c9933150c</t>
  </si>
  <si>
    <t>Dünya Döner, Manavgat (Side Mah.)</t>
  </si>
  <si>
    <t>GÜRKAN OĞUZHAN</t>
  </si>
  <si>
    <t>Side Mah. Kazım Karabekir Cd. No:59, 07330 Manavgat/Antalya</t>
  </si>
  <si>
    <t>605ef74853493f1011d35102</t>
  </si>
  <si>
    <t>Dünya Döner, Muratpaşa (Soğuksu Mah.)</t>
  </si>
  <si>
    <t>MUHAMMER ALİ DEMİR</t>
  </si>
  <si>
    <t>Yıldız Mah. Kazım Karabekir Cad. No:64/B Muratpaşa/Antalya</t>
  </si>
  <si>
    <t>61eff1188ba5e13c0a379174</t>
  </si>
  <si>
    <t>Dünya Döner, Muratpaşa (Tahılpazarı Mah.)</t>
  </si>
  <si>
    <t>FERİDE ALTIPARMAK</t>
  </si>
  <si>
    <t>Tahılpazarı Mah. Şarampol Cad. No:90 Muratpaşa/ANTALYA</t>
  </si>
  <si>
    <t>618e781d88b914d542ea16b5</t>
  </si>
  <si>
    <t>Dür-ye Döner Dürüm, Manavgat (Emek Mah.)</t>
  </si>
  <si>
    <t>alperen kılınç</t>
  </si>
  <si>
    <t>cumhuriyet polis merkezi karşısı</t>
  </si>
  <si>
    <t>61f01584ea42485a329fca51</t>
  </si>
  <si>
    <t>Dürüm &amp; Kebap Evi, Muratpaşa (Yenigün Mah.)</t>
  </si>
  <si>
    <t>601d301683d73d97f40d50d4</t>
  </si>
  <si>
    <t>Dürüm Aşkı, Kepez (Yeni Mah.)</t>
  </si>
  <si>
    <t>MÜSLÜM ÇOPUR</t>
  </si>
  <si>
    <t>Yeni Mah. Aliya İzzet Begoviç Cad. No:10/B Kepez/Antalya</t>
  </si>
  <si>
    <t>meşgul//kendisi menüsü değiştikten sonra fotoları ulaştırcak/5555859119</t>
  </si>
  <si>
    <t>5f5faa198797231012826891</t>
  </si>
  <si>
    <t>Dürüm House (Kültür Mah.)</t>
  </si>
  <si>
    <t>MEHMET KALKAN</t>
  </si>
  <si>
    <t>Kültür, Ulusoy Cd. no 41 D:C, 07090 Kepez/Antalya</t>
  </si>
  <si>
    <t xml:space="preserve">açmıyor/açmadı/ 0551 593 89 88/suan ıcın musaıt degıller ıstemıyorlr / numara hatalı </t>
  </si>
  <si>
    <t>604e0e87912ddf1cf2c80fdd</t>
  </si>
  <si>
    <t>Dürüm Keyfi, Aksu (Güzelyurt Mah.)</t>
  </si>
  <si>
    <t>FAHRETTİN ÜLKÜ</t>
  </si>
  <si>
    <t>Güzelyurt Mah. Serik Cad. No:14 Aksu/ANTALYA</t>
  </si>
  <si>
    <t>RANDEVU ALINABİLİR BOŞ BİR GÜNÜNE</t>
  </si>
  <si>
    <t>5fd8aa383edee4866108763f</t>
  </si>
  <si>
    <t>Dürüm Kolik, Muratpaşa (Şirinyalı Mah.)</t>
  </si>
  <si>
    <t>METİN KAYADELEN</t>
  </si>
  <si>
    <t>Şirinyalı Mah. Eski Lara Yolu Şahanbey Apt. No:183/B Muratpaşa/Antalya</t>
  </si>
  <si>
    <t xml:space="preserve">HABERLERİ YOKMUŞ GÖRÜŞÜCEKLAER TEKRAR ARANCAK bir hafta sonra aranacak düğüm var dedi </t>
  </si>
  <si>
    <t>61570e8ef2648767114c684a</t>
  </si>
  <si>
    <t>Dürüm Matik, Manavgat (A. Hisar Mah.)</t>
  </si>
  <si>
    <t>HASAN ARSLAN</t>
  </si>
  <si>
    <t>Eski Hisar Mah. Demokrasi Blv. No:73/Z01 Manavgat/Antalya</t>
  </si>
  <si>
    <t xml:space="preserve">şuan müsait değilim dedi çekim istemiyor </t>
  </si>
  <si>
    <t>5f5faa979c6e0431c3085d91</t>
  </si>
  <si>
    <t>Dürüm Sevdası, Kepez (Kültür Mah.)</t>
  </si>
  <si>
    <t>Hüseyin Çin</t>
  </si>
  <si>
    <t>Kültür Mah. 75. Yıl Cad. 36 A</t>
  </si>
  <si>
    <t>kendileri haftaya dönüş sağlayacaklar</t>
  </si>
  <si>
    <t>61b205ac3ddd9d6fddf1d213</t>
  </si>
  <si>
    <t>Dürümcü Afgan Baba, Muratpaşa (Fener Mah.)</t>
  </si>
  <si>
    <t>Tercan Taş</t>
  </si>
  <si>
    <t>Fener Mah. 1967/1 Sk. No:4/B Muratpaşa/Antalya</t>
  </si>
  <si>
    <t>616eb2f4daf574db54fd073d</t>
  </si>
  <si>
    <t>Dürümcü Bedir Usta , Kepez (Şafak Mah.)</t>
  </si>
  <si>
    <t>MEHMET DOĞRU</t>
  </si>
  <si>
    <t>Şafak Mah. 75. Yıl Cad. No 115 / 5</t>
  </si>
  <si>
    <t>Fırat beyle iletişime geçildi</t>
  </si>
  <si>
    <t>5fbaad0f88ec17ae679ff67d</t>
  </si>
  <si>
    <t>Dürümcü Bedir Usta , Konyaaltı (Altınkum Mah.)</t>
  </si>
  <si>
    <t>Emine Özdemir</t>
  </si>
  <si>
    <t>Altınkum Mah.449 Sk. Erhan Temel Apt.</t>
  </si>
  <si>
    <t>5fa124f4e5cea0023bb0d57b</t>
  </si>
  <si>
    <t>Dürümcü Bedir Usta , Konyaaltı (Liman Mah.)</t>
  </si>
  <si>
    <t>Liman Mah. 32. Sk.3B</t>
  </si>
  <si>
    <t>Ersin Çamkesen</t>
  </si>
  <si>
    <t>5fa12776cae28a7415bca347</t>
  </si>
  <si>
    <t>Dürümcü Bedir Usta , Muratpaşa (Şirinyalı Mah.)</t>
  </si>
  <si>
    <t>Şirinyalı Mah. Tekelioğlu Cad. Bozyel Apt. No:30</t>
  </si>
  <si>
    <t>açmadı //açmadı</t>
  </si>
  <si>
    <t>5faa9a56400c1a7202e3f80b</t>
  </si>
  <si>
    <t>Dürümcü Bedir Usta, Doğugarajı Mevkii</t>
  </si>
  <si>
    <t>YAHYA KEBBET</t>
  </si>
  <si>
    <t>Yüksekalan Mah. F.Altay Cd. Benlioğlu İşhanı No:8/A Muratpaşa/Antalya</t>
  </si>
  <si>
    <t>6055b6598425a432f282a1d3</t>
  </si>
  <si>
    <t>Dürümcü Bedir Usta, Kepez (Fevzi Çakmak Mah.)</t>
  </si>
  <si>
    <t>EMİNE SARIKAYA</t>
  </si>
  <si>
    <t>Fevzi Çakmak</t>
  </si>
  <si>
    <t>Fevzi Çakmak Mah. Süleyman Demirel Blv. No:15 Kepez/ANTALYA</t>
  </si>
  <si>
    <t>müsait değil daha sonra aranacak</t>
  </si>
  <si>
    <t>61c1f8458dbd0568f26b4003</t>
  </si>
  <si>
    <t>Dürümcü Bedir Usta, Kepez (Kanal Mah.)</t>
  </si>
  <si>
    <t>AHMET TORAMAN</t>
  </si>
  <si>
    <t>Kanal Mah. Ahmet Vefik Paşa Cad. No:18 Kepez/ANTALYA</t>
  </si>
  <si>
    <t xml:space="preserve">öğleden sonra </t>
  </si>
  <si>
    <t>6064636daa47293d73ab2c52</t>
  </si>
  <si>
    <t>Dürümcü Bedir Usta, Kepez (Özgürlük Mah. - Dokuma)</t>
  </si>
  <si>
    <t>Askeri Kabaltında</t>
  </si>
  <si>
    <t>Özgürlük Mah. Namık Kemal Bulv. Konak Apt. No:48</t>
  </si>
  <si>
    <t>619e3cbac591d56567fb6e18</t>
  </si>
  <si>
    <t>Dürümcü Bedir Usta, Konyaaltı (Arapsuyu Mah.)</t>
  </si>
  <si>
    <t>MEHMET KUREŞOĞLU</t>
  </si>
  <si>
    <t>Arapsuyu Mah. Belediye Cad. No 30</t>
  </si>
  <si>
    <t>61f0118f25a5badfc6d32baf</t>
  </si>
  <si>
    <t>Dürümcü Bedir Usta, Konyaaltı (Uncalı Mah.)</t>
  </si>
  <si>
    <t>MEHMET ZAHİD GÖNEN</t>
  </si>
  <si>
    <t>Siteler Mah. Şehit Polis Memuru Muhammet Oğuz Kılınç Sk. Rüya No: 8 /8 Konyaaltı</t>
  </si>
  <si>
    <t>6059a5e2731077bc49c9978d</t>
  </si>
  <si>
    <t>Dürümcü Bedir Usta, Muratpaşa (Güzeloba Mah.)</t>
  </si>
  <si>
    <t>NİHAT VURAL</t>
  </si>
  <si>
    <t>Güzeloba mah lara cad.palmiye st.A blok No:423/B Muratpaşa/Antalya</t>
  </si>
  <si>
    <t>Kendi fotoğrafları varmış mail atarım der.</t>
  </si>
  <si>
    <t>600587fb6494d015c10172ed</t>
  </si>
  <si>
    <t>Dürümcü Bedir Usta, Muratpaşa (Kırcami Mah.)</t>
  </si>
  <si>
    <t>HABİP ÖZDEMİR</t>
  </si>
  <si>
    <t>YEŞİLBAHÇE MAHALLESİ AVNİ TOLUNAY CADDESİ FEHMİ DÖNMEZ APARTMANI No:78/A MURATPAŞA/ANTALYA</t>
  </si>
  <si>
    <t>603365776a39b5119f6e69fc</t>
  </si>
  <si>
    <t>Dürümcü Bedir Usta, Muratpaşa (Meydankavağı Mah.)</t>
  </si>
  <si>
    <t>Yilmaz vural</t>
  </si>
  <si>
    <t>Meydankavagi Mah. 1599 sok no:1 Muratpaşa/Antalya</t>
  </si>
  <si>
    <t>yarın sabah saatlerinde aranacak/5346467203 yılmaz beygetirle sorunları var</t>
  </si>
  <si>
    <t>5fe9f71fac60e81d186d26ed</t>
  </si>
  <si>
    <t>Dürümcü Cafer Usta (Sedir Mah.)</t>
  </si>
  <si>
    <t>REYHAN YILDIRIM</t>
  </si>
  <si>
    <t>Sedir Mah. 729 Sk. Şahin Apt. No:3/B Muratpaşa/Antalya</t>
  </si>
  <si>
    <t>Getiri aktif kullanmıyoruz o yüzden fotoğrafa gerek yok der</t>
  </si>
  <si>
    <t>5f59e8063d4a6419d4ac9ee9</t>
  </si>
  <si>
    <t>Dürümcü Cafer Usta, Muratpaşa (Etiler Mah.)</t>
  </si>
  <si>
    <t>MUSTAFA YILDIRIM</t>
  </si>
  <si>
    <t>Etiler Mahallesi Şair Dede Caddesi &amp;, 592. Sk. No:12, 07000 Muratpaşa/Antalya</t>
  </si>
  <si>
    <t xml:space="preserve">2 şube varmış 17sinden sonra işler düzeldiğinde düşünürüz arkadaşlar ulaşsınlar ileri tarihte dedi5372551627 //fotoğrafları çektikçe gönderim sağlayacak//fotoğraflar için arandı yetkili kişi yok. / fotoğraf yükletmek gibi bir düşüncesi yokmuş / kendisi çekim yaptırdığı zamn gönderecek </t>
  </si>
  <si>
    <t>60718ad0b4d1fc9bf0eddfa8</t>
  </si>
  <si>
    <t>Dürümcü Cemal Usta, Manavgat (Yukarı Hisar Mah.)</t>
  </si>
  <si>
    <t>BARIŞ SAĞMAK</t>
  </si>
  <si>
    <t>Yukarı Hisar Mah. 7017 Sk. No:7 Manavgat/Antalya</t>
  </si>
  <si>
    <t xml:space="preserve">Muhammet Emin SÜRMELİ YENİ SABİHİ / Daha öncesinde ürün çıkartmadığı için iptal olmuş yağış nedeniyle de erteleme talep ettiğimiz için 4 kere randevu oluşturdunuz ertelediniz istemiyorum artık dedi </t>
  </si>
  <si>
    <t>608afab865d5926568027f20</t>
  </si>
  <si>
    <t>Dürümcü Hasan Usta, Alanya (Saray Mah.)</t>
  </si>
  <si>
    <t>NINO ZERCU</t>
  </si>
  <si>
    <t>Saray Mah. Damlataş Cad. No:28 Alanya/ANTALYA</t>
  </si>
  <si>
    <t xml:space="preserve">5528928584 ismail / yeni menü oluşturmuş alanyaya gidildiğinde alınabilir </t>
  </si>
  <si>
    <t>60ec1fd7de5534edab8b67ea</t>
  </si>
  <si>
    <t>Dürümcü İbo, Muratpaşa (Sinan Mah.)</t>
  </si>
  <si>
    <t>İBRAHİM SÜREN</t>
  </si>
  <si>
    <t>Sinan Mah. 1256 Sk. Atılgan Apt. No:9/10 Muratpaşa/Antalya</t>
  </si>
  <si>
    <t>bir hafta sonra tekrar aransın kesin istiyor sabah saatlerinde uygunlar.// elemanım yok istemiyorum çekim dedi yüzüme kapatı-DAHA SONRA DEDİ İSTEMİYORUM DEDİ</t>
  </si>
  <si>
    <t>5fabd3fc5f7e0e1cb95fd751</t>
  </si>
  <si>
    <t>Dürümcü Müco , Kepez (Yeni Mah.)</t>
  </si>
  <si>
    <t>Musa Saz</t>
  </si>
  <si>
    <t>Yeni Mah. Karatay Cad. Aziz Apt. No:46</t>
  </si>
  <si>
    <t>1 saat sonra aranacak</t>
  </si>
  <si>
    <t>60bf393b288f296d33c8aa37</t>
  </si>
  <si>
    <t>Dürümcü Umut Usta, Manavgat (Aşağı Pazarcı Mah.)</t>
  </si>
  <si>
    <t>ŞABAN KAVLAK</t>
  </si>
  <si>
    <t>A. Pazarcı Mah. 1018 Sk. No:12/A Muratpaşa/Antalya</t>
  </si>
  <si>
    <t>5fa7f92a5b96e1ba9b8e4045</t>
  </si>
  <si>
    <t>Dürümcü Ümit Usta , Kepez (Kültür Mah.)</t>
  </si>
  <si>
    <t>Hülya Polat</t>
  </si>
  <si>
    <t>Kültür Mah. 3806. Sk.</t>
  </si>
  <si>
    <t>mail atmış//teyit için aradım meşgul  sonra ara//açmadı</t>
  </si>
  <si>
    <t>6141c0a51860bc73c809740d</t>
  </si>
  <si>
    <t>Dürümcüm, Muratpaşa (Altındağ Mah.)</t>
  </si>
  <si>
    <t>RECEP GÖKMEN</t>
  </si>
  <si>
    <t>Altındağ Mah. 100.Yıl Blv. No:8 Muratpaşa/ANTALYA</t>
  </si>
  <si>
    <t>623c5491cfca5d31f925399a</t>
  </si>
  <si>
    <t>DürümLand, Kepez (Kütükçü Mah.)</t>
  </si>
  <si>
    <t>TEOMAN AVAR</t>
  </si>
  <si>
    <t>Kütükçü Mah. Barış Manço Blv. No:10/1 Kepez/ANTALYA</t>
  </si>
  <si>
    <t>605deb5965ce6818ceaa9f72</t>
  </si>
  <si>
    <t>Edip Usta Pide &amp; Lahmacun, Kepez (Güneş Mah.)</t>
  </si>
  <si>
    <t>EDİB KOYUN</t>
  </si>
  <si>
    <t>Güneş Mah. 15 Temmuz Caddesi No:56 Kepez/ANTALYA</t>
  </si>
  <si>
    <t>62209793db1133ca941bffd2</t>
  </si>
  <si>
    <t>Edo Meze &amp; Sokak Lezzetleri, Konyaaltı (Kuşkavağı Mah.)</t>
  </si>
  <si>
    <t>602a6040fbe505b3cda7cb07</t>
  </si>
  <si>
    <t>Efe Fast Food, Aksu (Güzelyurt Mah.)</t>
  </si>
  <si>
    <t>TUNAHAN SARI</t>
  </si>
  <si>
    <t>Güzelyurt Mah. Şirinevler Cad. No:5/B Aksu/Antalya</t>
  </si>
  <si>
    <t xml:space="preserve">yemeksepeti ile çekim yapmış mail atacak </t>
  </si>
  <si>
    <t>5fa475a45c2366837492979f</t>
  </si>
  <si>
    <t>Efe Kebap &amp; Izgara, Güvenlik</t>
  </si>
  <si>
    <t>NURCAN ÇAT</t>
  </si>
  <si>
    <t>Güvenlik Mah. Turgut Reis Bulv. No:167 Muratpaşa/Antalya</t>
  </si>
  <si>
    <t>YETERİ KADAR ÜRÜNÜ ÇEKİLMİŞ DEVAM ÇEKİMİNE GEREK DUYMUYOR</t>
  </si>
  <si>
    <t>61b374089c93b12477ae9437</t>
  </si>
  <si>
    <t>Efezade Künefe &amp; Baklava, Muratpaşa (Muratpaşa Mah.)</t>
  </si>
  <si>
    <t>HÜSEYİN KIRMIZIGÜL</t>
  </si>
  <si>
    <t>Muratpaşa Mah. Evliya Çelebi Cad. No:60 Muratpaşa/ANTALYA</t>
  </si>
  <si>
    <t>Hüseyin beyden randevu alındı.</t>
  </si>
  <si>
    <t>5fd4949b83fab1d8960514a8</t>
  </si>
  <si>
    <t>Efsane Döner &amp; Fast Food, Kepez (Kültür Mah.)</t>
  </si>
  <si>
    <t>DELİL İNAÇ</t>
  </si>
  <si>
    <t>Yeni Doğan Mah. 3066 Sk. No:11 Kepez/Antalya</t>
  </si>
  <si>
    <t>TEYİT İÇİN ARANDI  ÇEKİMİ GERÇEKLEŞTİ/dc ıstemez yeterlı bu bıze dedı</t>
  </si>
  <si>
    <t>61cf6e838764fc224349b6e7</t>
  </si>
  <si>
    <t>Efsane Ev Yemekleri, Konyaaltı (Öğretmenevleri)</t>
  </si>
  <si>
    <t>MELİH TEZCAN</t>
  </si>
  <si>
    <t>Öğretmenevleri mah. Anadolu cad. M. Asal Apt. 66 A</t>
  </si>
  <si>
    <t xml:space="preserve">her gün 3 çeşit ürün çıkarıyormuş kendisi çekip mail atacak </t>
  </si>
  <si>
    <t>5fd69b1a216a5a334518370d</t>
  </si>
  <si>
    <t>Efsane Kokoreç (Sedir Mah.)</t>
  </si>
  <si>
    <t>Sedir Mah. Gazi Bulv. Yanyol No 138 A</t>
  </si>
  <si>
    <t>eleman eksikmiş. ileride aransın görüşelim dedi//meşgule attı./açmadı.// ULASILAMADI/542 502 50 52/ meşgule attı.açmadı.</t>
  </si>
  <si>
    <t>5fc257e93e7a7a4278919f71</t>
  </si>
  <si>
    <t>Egeli Kızarmış Tavuk &amp; Kokoreç Evi , Kepez (Kanal Mah.)</t>
  </si>
  <si>
    <t>Tufan Doğan</t>
  </si>
  <si>
    <t>Kanal Mah. Yasemin Cad. 27B</t>
  </si>
  <si>
    <t xml:space="preserve">bir ay sonra aranacak//1 hazirandan sonra aranacak/şuan için istemiyor iğsterse kendisi dönecek RANDEVU ALINDI / patronları kaza yaptığı için iptal edildi / şuanda işletmede değilim ben olmadan olmaz dedi </t>
  </si>
  <si>
    <t>6220e2c8310a2c29289f4d25</t>
  </si>
  <si>
    <t>Eh Chicken Döner, Kepez (Kültür Mah.)</t>
  </si>
  <si>
    <t>HALİL SUMU</t>
  </si>
  <si>
    <t>Kültür Mah. 75. Yıl Cad. No 76</t>
  </si>
  <si>
    <t>623c6779306e7624b08c3fab</t>
  </si>
  <si>
    <t>Ekin Fırın &amp; Cafe, Kepez (Fabrikalar Mah.)</t>
  </si>
  <si>
    <t>MÜSLÜM PEKGENÇ</t>
  </si>
  <si>
    <t>Fabrikalar</t>
  </si>
  <si>
    <t>Fabrikalar Mah. Şehit Barış Akkabak Cad. No:21 A Kepez/ANTALYA</t>
  </si>
  <si>
    <t>60829b988a639648db02391c</t>
  </si>
  <si>
    <t>Ekincioğlu Pide &amp; Kebap, Kepez (Çankaya Mah.)</t>
  </si>
  <si>
    <t>AVNİ GENÇER</t>
  </si>
  <si>
    <t>Çankaya Mah. Barış Manço Blv. No:162 Kepez/ANTALYA</t>
  </si>
  <si>
    <t>müsait değilmiş/net bir şekilde isemiyor</t>
  </si>
  <si>
    <t>61ed53ccffddf0e6fe3e1cad</t>
  </si>
  <si>
    <t>Ekincioğlu Pide &amp; Kebap, Kepez (Kültür Mah.)</t>
  </si>
  <si>
    <t>TAHA YASİN RAMAZAN GENÇER</t>
  </si>
  <si>
    <t>Kültür Mah. 3802 Sk. No:30 Kepez/ANTALYA</t>
  </si>
  <si>
    <t xml:space="preserve">şehir dışındaymış gelince dönecek / ilgilenmiyorum sağolun dedi </t>
  </si>
  <si>
    <t>61d7f458ed4531035c218162</t>
  </si>
  <si>
    <t>Eklerci Batu, Muratpaşa (Sinan Mah.)</t>
  </si>
  <si>
    <t>Samet Batuhan Gürel</t>
  </si>
  <si>
    <t>Sinan Mah. Hüsnü Karakaş Cad. No:2/z08 Muratpaşa/Antalya</t>
  </si>
  <si>
    <t>6241a848e5c68bcf7ff2a91c</t>
  </si>
  <si>
    <t>Ekleristan, Konyaaltı (Uncalı Mah.)</t>
  </si>
  <si>
    <t>HAYRİYE BENGİSU BELKE</t>
  </si>
  <si>
    <t>UNCALI MAH. ÇAMLIK CAD. DEMIREL SITESI A BLOK NO: 113 AA İÇ KAPI NO: 1 KONYAALTI/ ANTALYA</t>
  </si>
  <si>
    <t>606c7f60a9f7a84e17ed73c6</t>
  </si>
  <si>
    <t>Ekrem Coşkun Döner, Alanya (Cumhuriyet Mah.)</t>
  </si>
  <si>
    <t>OĞUZHAN DONANÇ</t>
  </si>
  <si>
    <t>Cumhuriyet Mah. Hüseyin Uçak sk. No:1 Alanya/ANTALYA</t>
  </si>
  <si>
    <t>612e6025a81eab76fbcebcbc</t>
  </si>
  <si>
    <t>Ekrem Coşkun Döner, Kepez (Sütçüler Mah.)</t>
  </si>
  <si>
    <t>EMİNE CANLI</t>
  </si>
  <si>
    <t>Sütçüler Mah. 15 Temmuz Şehitler Cad. No:119 Kepez/ANTALYA</t>
  </si>
  <si>
    <t>60524f33e262180b0c5334b7</t>
  </si>
  <si>
    <t>Ekspres Pizza, Muratpaşa (Cumhuriyet Mah.)</t>
  </si>
  <si>
    <t>YASİN DOĞAN</t>
  </si>
  <si>
    <t>Cumhuriyet Mah. 620 sk. No:17 Muratpaşa/ANTALYA</t>
  </si>
  <si>
    <t>mail atılmıs fotolar uygun görülmemiş  cekim istemedi</t>
  </si>
  <si>
    <t>602e1f78fbe5059c73a9590b</t>
  </si>
  <si>
    <t>Elhamdülillah Lezzet Restaurant, Manavgat (Aşağı Hisar Mah.)</t>
  </si>
  <si>
    <t>METE KODAMAN</t>
  </si>
  <si>
    <t>A. Hisar Mah. Demokrasi Bulv. No:47/B Manavgat/Antalya</t>
  </si>
  <si>
    <t xml:space="preserve">çekim istiyor bütün ürünlerin fotoğrafları mevcut değil bu yüzden </t>
  </si>
  <si>
    <t>61ee9129cba6e44b9c78e653</t>
  </si>
  <si>
    <t>Elif Cafe &amp; Ev Yemekleri, Kepez (Emek Mah.)</t>
  </si>
  <si>
    <t>ASUMAN OKUDAN</t>
  </si>
  <si>
    <t>Emek Mah. Sakarya Blv. No:350 Kepez/ANTALYA</t>
  </si>
  <si>
    <t xml:space="preserve">bir haftaya tadilat bitermiş aranacak </t>
  </si>
  <si>
    <t>62163189dd2d408ec0589147</t>
  </si>
  <si>
    <t>Elif Pide &amp; Lahmacun, Muratpaşa (Üçgen Mah.)</t>
  </si>
  <si>
    <t>HATİCE ONAY</t>
  </si>
  <si>
    <t>Üçgen Mah. 106.sk No:2/A Muratpaşa/ANTALYA</t>
  </si>
  <si>
    <t>60d5d666f48833edbb62c748</t>
  </si>
  <si>
    <t>Elif'in Mutfağı, Muratpaşa (Tahılpazarı Mah.)</t>
  </si>
  <si>
    <t>TAHSİN ÖZTÜRK</t>
  </si>
  <si>
    <t>Tahılpazarı Mah. 458 sk. No:7 Muratpaşa/ANTALYA</t>
  </si>
  <si>
    <t>KARANTİNADA OLDUĞU İÇİN İPTAL OLDU KENDİSİ DÖNÜŞ YAPACAK/alındı- fotografçıdan kaynaklı iptal /</t>
  </si>
  <si>
    <t>61602feec090808f25204610</t>
  </si>
  <si>
    <t>Elinle Ye Kebap, Manavgat (Bahçelievler Mah.)</t>
  </si>
  <si>
    <t>ALİ CİNER</t>
  </si>
  <si>
    <t>Bahçelievler Mah. Demokrasi Blv. No:84/Z01 Manavgat/Antalya</t>
  </si>
  <si>
    <t xml:space="preserve">haftaya cuma alınabilir bu hafta hastane işleri oldugundan dolayı haftaya cuma alınabilir </t>
  </si>
  <si>
    <t>60a8f1e9d49b4875a848d100</t>
  </si>
  <si>
    <t>Elit Chef's Patisserie &amp; Lounge, Alanya (Oba Mah.)</t>
  </si>
  <si>
    <t>ÖZKAN ÇALAN</t>
  </si>
  <si>
    <t>Oba Mah. Çarşamba Cad. No:15 Alanya/ANTALYA</t>
  </si>
  <si>
    <t>d.ç alındı</t>
  </si>
  <si>
    <t>605b27df9c6108349d913b30</t>
  </si>
  <si>
    <t>Elit Döner, Manavgat (Yukarı Hisar Mah.)</t>
  </si>
  <si>
    <t>ZEHRA ÇIĞIL</t>
  </si>
  <si>
    <t>Yukarı Hisar Mah. 7001 Sk. No:12/Z01 Manavgat/Antalya</t>
  </si>
  <si>
    <t xml:space="preserve">kasım 1 de menüm güncellelncek yeni ürünler gelecerk dedi o zaman yapalım dedi </t>
  </si>
  <si>
    <t>621f5d32719c3d4e08f7b9c1</t>
  </si>
  <si>
    <t>Elit Tatlı Dünyası, Kepez (Erenköy Mah.)</t>
  </si>
  <si>
    <t>CEREN ATALIK</t>
  </si>
  <si>
    <t>Çamlıbel</t>
  </si>
  <si>
    <t>Erenköy Mah. Şehit Üsteğmen Gökhan Korkut Cad. No:75 Kepez/ANTALYA</t>
  </si>
  <si>
    <t xml:space="preserve">aykut </t>
  </si>
  <si>
    <t>5fc26868b4e4834cc348efd6</t>
  </si>
  <si>
    <t>Elit Tatlıcım , Kepez (Kanal Mah.)</t>
  </si>
  <si>
    <t>Zeynep Gül</t>
  </si>
  <si>
    <t>Kanal Mah. Yasemin Cad. no:30</t>
  </si>
  <si>
    <t xml:space="preserve">yetkili nuh bey </t>
  </si>
  <si>
    <t>61dea2deea057179ccefb8cf</t>
  </si>
  <si>
    <t>Elite Restaurant, Alanya (Cumhuriyet Mah.)</t>
  </si>
  <si>
    <t>Cumhuriyet Mah. Eğriköprü Cad. No:34 Alanya/ANTALYA</t>
  </si>
  <si>
    <t>619cec9a3a1a5f834c103fde</t>
  </si>
  <si>
    <t>Elzem Restaurant, Kepez (Gülveren Mah.)</t>
  </si>
  <si>
    <t>ZÜBEYDE ÇUHADAR</t>
  </si>
  <si>
    <t>Gülveren Mah. 3709 Sk. Şeref Kır Apt. Apt. No:13</t>
  </si>
  <si>
    <t xml:space="preserve">öğleden sonra ara </t>
  </si>
  <si>
    <t>6205126384e43353eff76497</t>
  </si>
  <si>
    <t>Emin Pide Kebap Salonu, Muratpaşa (Gebizli Mah.)</t>
  </si>
  <si>
    <t>BAYRAM YARAMIŞ</t>
  </si>
  <si>
    <t>Gebizli Mah. Aşık Veysel Cad. No:8 Muratpaşa/ANTALYA</t>
  </si>
  <si>
    <t>60f18ab5fe4f4f57fbd7e47e</t>
  </si>
  <si>
    <t>Emir Cafe &amp; Fast Food, Kepez (Yeniemek Mah.)</t>
  </si>
  <si>
    <t>KEMAL ÇELİK</t>
  </si>
  <si>
    <t>Yeni Emek Mah. Aliya İzzet Begoviç Cad. No:144 Kepez/ANTALYA</t>
  </si>
  <si>
    <t>güldane hanım</t>
  </si>
  <si>
    <t>620b89ae653293de28ecca10</t>
  </si>
  <si>
    <t>Emir Gurme, Alanya (Mahmutlar Mah.)</t>
  </si>
  <si>
    <t>MEHMET KARA</t>
  </si>
  <si>
    <t>Mahmutlar Mah. Menderes Blv. No:17 Alanya/ANTALYA</t>
  </si>
  <si>
    <t>61d5c679342ac94ae70a5504</t>
  </si>
  <si>
    <t>Emoji Cafe, Muratpaşa (Sinan Mah.)</t>
  </si>
  <si>
    <t>Mustafa İlker Şengül</t>
  </si>
  <si>
    <t>Sinan mah. Arık cad. No:21/B Muratpaşa Antalya</t>
  </si>
  <si>
    <t>60240eee5d729c82284ecbf3</t>
  </si>
  <si>
    <t>Emr-Et Kasap &amp; Izgara, Muratpaşa (Fener Mah.)</t>
  </si>
  <si>
    <t>YUNUS EMRE ÇAĞLAYAN</t>
  </si>
  <si>
    <t>Fener Mah. Tekelioğlu Cad. Doğan Apt. No:42/A Muratpaşa/Antalya</t>
  </si>
  <si>
    <t xml:space="preserve">Zübeyde hanım işletmeyi hamburger ve ızgara olarak ayıracaklarmış bölge sorumlusu ile görüşülmüş 10 gün sonra tekrar aransın işlemler tammalandıysa randevu kesin oluşturulacak/yetkili 12 den sonra gelir dendi/1 saat sonra ara - menü güncellenecek- hatem hanıma donus saglıyacam dedi/hatem hanıma dönüş yapacağım der </t>
  </si>
  <si>
    <t>6230a3302d88d04730880bde</t>
  </si>
  <si>
    <t>Emre Usta Döner &amp; Kebap, Kepez (Habibler Mah.)</t>
  </si>
  <si>
    <t>NEYTULLAH OĞUR</t>
  </si>
  <si>
    <t>Habibler Mah. Sütçüler Cad. No:156 Kepez/ANTALYA</t>
  </si>
  <si>
    <t>tuncay  bey</t>
  </si>
  <si>
    <t>6079b4acd0f212150bfa7e70</t>
  </si>
  <si>
    <t>Emsal Balık &amp; Izgara, Muratpaşa (Tahılpazarı Mah.)</t>
  </si>
  <si>
    <t>EMİNE TETİK</t>
  </si>
  <si>
    <t>Tahılpazarı Mah. 458 sk. No:5 Muratpaşa/ANTALYA</t>
  </si>
  <si>
    <t>tüm ürünler çekilmiş balıklardan mevsiimi olmayanlar eksik sadece</t>
  </si>
  <si>
    <t>61cc868abd86ccfd7ddc7e8d</t>
  </si>
  <si>
    <t>Enberi Pizza, Alanya (Oba Mah.)</t>
  </si>
  <si>
    <t>ERHAN DEMİRAĞ</t>
  </si>
  <si>
    <t>Oba Mah. Atatürk Cad. No:35 Alanya/ANTALYA</t>
  </si>
  <si>
    <t>6239f6118e872d38cadfb153</t>
  </si>
  <si>
    <t>Enes Vitamin, Alanya (Avsallar Mah.)</t>
  </si>
  <si>
    <t>HATİCE SEVİM</t>
  </si>
  <si>
    <t>Avsallar</t>
  </si>
  <si>
    <t>Avsallar Mah. İncekum Cad. Ayşemin İş Hanı 51 B Alanya/ANTALYA</t>
  </si>
  <si>
    <t>6023ee7180847228dc73cfdc</t>
  </si>
  <si>
    <t>Enfesto Pilav, Kepez (Kültür Mah.)</t>
  </si>
  <si>
    <t>Gülveren Mah. 3709 Sok. Pınarbaşı apt. No: 3/A Kepez/Antalya</t>
  </si>
  <si>
    <t xml:space="preserve">telefon kapalı/ulaşılamıyor / bu şube için de yüklenmesini istiyor / numara kullanılmamakta </t>
  </si>
  <si>
    <t>60a906f548dbc3552d79329f</t>
  </si>
  <si>
    <t>Enjoy Burger House, Alanya (Çarşı Mah.)</t>
  </si>
  <si>
    <t>FATİH BALOĞLU</t>
  </si>
  <si>
    <t>Şekerhane Mah. Hükümet Cad. No:83 Alanya/ANTALYA</t>
  </si>
  <si>
    <t>ulaşılamadı/5325439767 fatih /yt memlekette suan ıcın olmaz daha sonraya erteleyelım dedı</t>
  </si>
  <si>
    <t>60b112ecdb7d58fee501069f</t>
  </si>
  <si>
    <t>Er Döner &amp; Dürüm Evi, Muratpaşa (Soğuksu Mah.)</t>
  </si>
  <si>
    <t>mail atacak//mail tekrar verildi</t>
  </si>
  <si>
    <t>6141e200eac66c3ffbfdd38f</t>
  </si>
  <si>
    <t>Erdem Büfe, Kepez (Çankaya Mah.)</t>
  </si>
  <si>
    <t>AYDIN ERDEM</t>
  </si>
  <si>
    <t>Çankaya Mah. Barış Manço Blv. No:247 Kepez/ANTALYA</t>
  </si>
  <si>
    <t>5fe769ec52fcda07dfc9bade</t>
  </si>
  <si>
    <t>Ergün Balık Pişiricisi &amp; Meze , Konyaaltı (Sarısu Mah.)</t>
  </si>
  <si>
    <t>Ertaş Ergün</t>
  </si>
  <si>
    <t>Sarısu</t>
  </si>
  <si>
    <t>Sarısu Mah. 160 Sk. No 10</t>
  </si>
  <si>
    <t>TEYİT İÇİN ARANDI  ÇEKİMİ GERÇEKLEŞTİ/istemiyorum dedi.</t>
  </si>
  <si>
    <t>61322023bf68ab47132575a1</t>
  </si>
  <si>
    <t>Erica Ocakbaşı &amp; Restaurant, Muratpaşa, (Çağlayan Mah.)</t>
  </si>
  <si>
    <t>UMUT KARATAŞ</t>
  </si>
  <si>
    <t>Çağlayan Mah, Barınaklar Blv. No:6, 07230 Muratpaşa/Antalya</t>
  </si>
  <si>
    <t xml:space="preserve">önumuzdekı hafta aranılck / grup gelecek o zmana ayarlayalım dedi </t>
  </si>
  <si>
    <t>5feaeae752fcda1fe4cadc64</t>
  </si>
  <si>
    <t>Ertan Usta Besta Kumrucusu, Muratpaşa (Fener Mah.)</t>
  </si>
  <si>
    <t>HÜSNÜ ALİ ARSLAN</t>
  </si>
  <si>
    <t>Fener Mah. Tekelioğlu Cd. No:65, 07160 Muratpaşa/Antalya</t>
  </si>
  <si>
    <t>616195b7c4b8d3367c89dba0</t>
  </si>
  <si>
    <t>Escobar Pizza, Kepez (Kültür Mah.)</t>
  </si>
  <si>
    <t>Kültür mah. Galip Kaya Cad. Şimşek Apt. No:13/A Kepez/Antalya</t>
  </si>
  <si>
    <t>60d33f622cfad1e138f29968</t>
  </si>
  <si>
    <t>Escobar Pizza, Muratpaşa (Kışla Mah.)</t>
  </si>
  <si>
    <t>61618ed0e8d89c363d77fcfe</t>
  </si>
  <si>
    <t>Escobar Pizza, Muratpaşa (Yeşilbahçe Mah.)</t>
  </si>
  <si>
    <t>Yeşilbahçe Mah. 1475 Sk. No:24/4B Muratpaşa/Antalya</t>
  </si>
  <si>
    <t xml:space="preserve">2 hafta sonra aranacak henüz değil diyor/1 ay sonra </t>
  </si>
  <si>
    <t>61e7d8e5e488f1598db49858</t>
  </si>
  <si>
    <t>Eski Hisar Kebap &amp; Pide &amp; Çorba, Manavgat (Aşağı Hisar Mah.)</t>
  </si>
  <si>
    <t>Hasan Arslan</t>
  </si>
  <si>
    <t>5fd6887fcba35df6fed19865</t>
  </si>
  <si>
    <t>Ethembey Börek Dükkanı (Öğretmenevleri Mah.)</t>
  </si>
  <si>
    <t>Ethem Uğuz</t>
  </si>
  <si>
    <t>Öğretmenevleri Mah. 935 Sk. No 4</t>
  </si>
  <si>
    <t xml:space="preserve">gerek duymadı devam çekimine  </t>
  </si>
  <si>
    <t>61c080ffe492d24d8b2b986f</t>
  </si>
  <si>
    <t>Ethembey Börek Dükkanı, Kepez (Altınova Orta Mah.)</t>
  </si>
  <si>
    <t>NUH ÖZEN</t>
  </si>
  <si>
    <t>Altınova Orta Mah. Altınova Bulv. No:92 Kepez/ANTALYA</t>
  </si>
  <si>
    <t xml:space="preserve">uzay </t>
  </si>
  <si>
    <t>604652ea60f6a25a32b36d3b</t>
  </si>
  <si>
    <t>Etli Ekmekçi, Muratpaşa (Deniz Mah.)</t>
  </si>
  <si>
    <t>GÜLESER AKPINAR</t>
  </si>
  <si>
    <t>Deniz Mah. 128.sk No:6 Muratpaşa/ANTALYA</t>
  </si>
  <si>
    <t>5419455265//sorununun çözüldüğünü söylemişler ama çözülmemiş tekrar şikayet oluşturuldu</t>
  </si>
  <si>
    <t>614483de986f101317693743</t>
  </si>
  <si>
    <t>Evren Büfe, Konyaaltı (Altınkum Mah.)</t>
  </si>
  <si>
    <t>MURAT ALİ ATLIOĞLU</t>
  </si>
  <si>
    <t>Altınkum Mah. Gazi M. Kemal Bulv.</t>
  </si>
  <si>
    <t>gürsu mah 10. cad kavur aprt no1/2/ 5324631999</t>
  </si>
  <si>
    <t>6242049d0cd3b304af34a440</t>
  </si>
  <si>
    <t>Express Dürüm, Kepez (Kültür Mah.)</t>
  </si>
  <si>
    <t>BURAK PARLAR</t>
  </si>
  <si>
    <t>Kültür Mah. Ulusoy Cad. No:41 C Kepez/ANTALYA</t>
  </si>
  <si>
    <t>5fe9d473f0267cd2f512bd96</t>
  </si>
  <si>
    <t>Eyfi Restaurant (Kültür Mah.)</t>
  </si>
  <si>
    <t>Kültür Mah. 75. Yıl Cad. Hasan Yücesan Apt. No 12</t>
  </si>
  <si>
    <t>devam çekimi için arandıbu işlerde ilgilenen arkadaş şuand aburada değil dedi daha sonra arayın/devam çekimi randevusu alındı</t>
  </si>
  <si>
    <t>62333e1348a2858f6e6adfd5</t>
  </si>
  <si>
    <t>Eylül Tanzim Kebap, Kepez (Kültür Mah.)</t>
  </si>
  <si>
    <t>AHMET HÜSREV ÖZDAMAR</t>
  </si>
  <si>
    <t>Kültür Mah. 3844 Sk. No 7 C</t>
  </si>
  <si>
    <t>yetkili sait beyden randevu alındı ahmet bey : 05324351980</t>
  </si>
  <si>
    <t>603663aa976fb2473f48beb1</t>
  </si>
  <si>
    <t>Eyüp Usta Baklavaları, Kepez (Yeni Emek Mah.)</t>
  </si>
  <si>
    <t>RANA OSSI</t>
  </si>
  <si>
    <t>Yeni Emek Mah. Şelale Cad. 136/A Kepez/ANTALYA</t>
  </si>
  <si>
    <t>numara kullanılmamaktadır</t>
  </si>
  <si>
    <t>608957b365feb0331077212e</t>
  </si>
  <si>
    <t>Eyüp Usta Baklavaları, Muratpaşa (Cumhuriyet Mah.)</t>
  </si>
  <si>
    <t>İLKE ATAY GÜLTEKİN</t>
  </si>
  <si>
    <t>Cumhuriyet Mah. 625 sk. No:18 Muratpaşa/ANTALYA</t>
  </si>
  <si>
    <t>maile atcak//mail atılcak/mail atacak</t>
  </si>
  <si>
    <t>5f90312bdb6edd7adb540abc</t>
  </si>
  <si>
    <t>F &amp; M Mutfak</t>
  </si>
  <si>
    <t>Bahar Yanık</t>
  </si>
  <si>
    <t>Arapsuyu Mah. Belediye Cad. Helin Apt. 25/A Konyaaltı</t>
  </si>
  <si>
    <t>tuba diker</t>
  </si>
  <si>
    <t>ali bey 5418580852</t>
  </si>
  <si>
    <t>5fede679cf3376b479b4cbd5</t>
  </si>
  <si>
    <t>Fahrish Balık &amp; Fast Food (Siteler Mah.)</t>
  </si>
  <si>
    <t>Fahriye Bilkay</t>
  </si>
  <si>
    <t>Siteler Mah. Şehit Polis Memuru Muhammet Oğuz Kılınç Sk. Rüya Evleri A Blk. No 8</t>
  </si>
  <si>
    <t>612df3494f02a8631c9dedd0</t>
  </si>
  <si>
    <t>FarkEt Kasap &amp; Izgara &amp; Burger, Muratpaşa (Fener Mah.)</t>
  </si>
  <si>
    <t>KEVSER ULAŞ</t>
  </si>
  <si>
    <t>Fener Mah. Bülent Ecevit Blv. Özgülkent Sitesi, D:B Blok No:24, 07160 Muratpaşa/Antalya</t>
  </si>
  <si>
    <t>5fd2b13f580d3819d1a88736</t>
  </si>
  <si>
    <t>Fast Box (Kültür Mah.)</t>
  </si>
  <si>
    <t>Erdem Eker</t>
  </si>
  <si>
    <t>Kültür Mah. Hürriyet Cad. No:6/C</t>
  </si>
  <si>
    <t>6054a7c298acb2202a86c13d</t>
  </si>
  <si>
    <t>Fast Food 07, Manavgat (Aşağı Hisar Mah.)</t>
  </si>
  <si>
    <t>KUBİLAY BEŞTEPE</t>
  </si>
  <si>
    <t>A.Hisar Mah. Mithat Paşa Cad. No:38/A Manavgat/Antalya</t>
  </si>
  <si>
    <t>çekimleri beğenmedik diğer restoranlarda o yüzden istemiyoruz resimsiz kalsın</t>
  </si>
  <si>
    <t>622f3271429ef4d3f9372ffd</t>
  </si>
  <si>
    <t>Fast'ival Fast Food, Kepez (Kültür Mah.)</t>
  </si>
  <si>
    <t>HAKAN ALTAŞ</t>
  </si>
  <si>
    <t>Kültür Mah. 3876 Sk. No:4 Kepez/ANTALYA</t>
  </si>
  <si>
    <t>5f980db5728db5f32fecd532</t>
  </si>
  <si>
    <t>Fatma Sultan Ev Yemekleri, Muratpaşa (Haşimişcan Mah.)</t>
  </si>
  <si>
    <t>SELÇUK TEZCAN</t>
  </si>
  <si>
    <t>haşimişcan mah 1299.sk no:2 Zemin kat, 07100 Muratpaşa/Antalya</t>
  </si>
  <si>
    <t>öğleden sonra gelir kendisi şu an burda değil.//mail atıcak/gönderim sağlamış bütün resimleri yüklenmemiş tekrar yollayacak//Kalan fotoğrafları yollayacak//yetk yok çalışanı iletecek</t>
  </si>
  <si>
    <t>60f433b88558eb00dbe4fdd9</t>
  </si>
  <si>
    <t>Ferah Izgara, Kepez (Kültür Mah.)</t>
  </si>
  <si>
    <t>ulaşılmadı no hatalı</t>
  </si>
  <si>
    <t>61cf7e91874a5993e7bd5505</t>
  </si>
  <si>
    <t>Feroş Etli Ekmek, Konyaaltı (Altınkum Mah.)</t>
  </si>
  <si>
    <t>Altınkum Mah. Gazi M. Kemal Bulv. İnanoğlu Apt. No:66/B</t>
  </si>
  <si>
    <t xml:space="preserve">3 kez rndevu oluşturup erteleme talep etti </t>
  </si>
  <si>
    <t>615ee756ccf669a5364ebf85</t>
  </si>
  <si>
    <t>Fethiyeli Gümüş Kasap, Kepez (Teomanpaşa Mah.)</t>
  </si>
  <si>
    <t>ALİ TURGAY GÜMÜŞ</t>
  </si>
  <si>
    <t>Teoman paşa Mahallesi Necip Fazıl Kısakürek caddesi no 92 c Antalya kepez</t>
  </si>
  <si>
    <t>melih bey - 5303143180 / 5323938577 ali bey mail verildi</t>
  </si>
  <si>
    <t>615ef1102e51434078a60d30</t>
  </si>
  <si>
    <t>Feyzet, Konyaaltı (Altınkum Mah.)</t>
  </si>
  <si>
    <t>MUHAMMED FURKAN ATEŞ</t>
  </si>
  <si>
    <t>ALTINKUM MAHALLESI ATATURK BULVARI ULUCINAR APT. NO:161/A KONYAALTI/ANTALYA</t>
  </si>
  <si>
    <t>yetkililer 10 dk sonra gelecek /yarın arancak  / 11 buçuk 12 gibi ara /5320620512 hafta sonu ıcın ıstenıldı ama baska zaman hberleseblrız dedı / öğleden sonra ara /akşam üzeri gelir / yetkili henüz şehir dışından dönmemiş</t>
  </si>
  <si>
    <t>615efb25853e86134367a8c0</t>
  </si>
  <si>
    <t>Fırıncıoğlu Pide, Kemer (Arslanbucak Mah.)</t>
  </si>
  <si>
    <t>SULTAN TOPRAK</t>
  </si>
  <si>
    <t>Kuzdere</t>
  </si>
  <si>
    <t>Arslanbucak mahallesi cumhuriyet bulvarı bacanaklar apt no 117/1</t>
  </si>
  <si>
    <t>603c2d51629a2593bc6a7671</t>
  </si>
  <si>
    <t>Fısıltı Cafe &amp; Ev Yemekleri, Muratpaşa (Haşimişcan Mah.)</t>
  </si>
  <si>
    <t>Selma Üstünel</t>
  </si>
  <si>
    <t>Haşim İşcan Mah. 1306 Sokak. No :19 Muratpaşa/ Antalya (Işıklar Atatürk Evi'nin karşı ara sokağı )</t>
  </si>
  <si>
    <t>TEYİT İÇİN ARANDI  ÇEKİMİ GERÇEKLEŞTİ/6TANE ÇEKİLMEMİŞ ÜRÜNÜ VARdevam çekimi için alındı//fotoğrafçı kororna iptal kesin randevu ilerleyen tarihlerde.//İPTALDEN ALINDI</t>
  </si>
  <si>
    <t>5fe44e01afaa326166cd1248</t>
  </si>
  <si>
    <t>Filab Coffee (Fener Mah.)</t>
  </si>
  <si>
    <t>Onur Aras</t>
  </si>
  <si>
    <t>Fener mahallesi 1966.sok No:4/A Muratpaşa/Antalya</t>
  </si>
  <si>
    <t>/devam çekimi alındı</t>
  </si>
  <si>
    <t>62307c2b5b3d4a952d30f2c8</t>
  </si>
  <si>
    <t>Filiz Pastanesi, Finike (Yeni Mah.)</t>
  </si>
  <si>
    <t>ÖZGÜR AKCAN</t>
  </si>
  <si>
    <t>Yeni Mah. Fatih Blv. Antbirlik B Blok No:23 B Finike/ANTALYA</t>
  </si>
  <si>
    <t>620b5a815451f3f9e1f17b9a</t>
  </si>
  <si>
    <t>Fitchi House 07 Orta Asya Yemeklerı, Muratpaşa (Gençlik Mah.)</t>
  </si>
  <si>
    <t>RUSTAM BAZAROV</t>
  </si>
  <si>
    <t>GENÇLİK MAH. 1320 SOKAK NO:3/B ANTALYA MURATPAŞA</t>
  </si>
  <si>
    <t>60a95656dfc155413efc3bad</t>
  </si>
  <si>
    <t>Flash Restaurant, Alanya (Hacet Mah.)</t>
  </si>
  <si>
    <t>Fatih Alyüz</t>
  </si>
  <si>
    <t>Şekerhane Mah. , Hacet Cd. 32/A</t>
  </si>
  <si>
    <t xml:space="preserve">İsrafil Bey ile görüşüldü gelecek ay çekim yaptıracagız ayın 15 inde arayıp teyit edip mail verebilirsiniz dediler.- yetkili yok ezgi hanımın numarası verildi ben dönüş sağlarım dedi </t>
  </si>
  <si>
    <t>61ee53849a51b57d895f0479</t>
  </si>
  <si>
    <t>Fodla Burger, Muratpaşa (Selçuk Mah.)</t>
  </si>
  <si>
    <t>ERDAL KARAMAN</t>
  </si>
  <si>
    <t>Selçuk</t>
  </si>
  <si>
    <t>Selçuk Mah. İskele Cad. No:25 Muratpaşa/Antalya</t>
  </si>
  <si>
    <t>604de50ff1352d73044a020a</t>
  </si>
  <si>
    <t>Food Court, Döşemealtı (Çıplaklı Mah.)</t>
  </si>
  <si>
    <t>Yeniköy Mah. Atatürk Cad. No:604 Döşemealtı/ANTALYA</t>
  </si>
  <si>
    <t>621789bcc3ac44d132545b8a</t>
  </si>
  <si>
    <t>Foodie Pizza, Alanya (Hacet Mah.)</t>
  </si>
  <si>
    <t>EMİNE ÖZGÜÇ</t>
  </si>
  <si>
    <t>Hacet Mah. Eşref Kahvecioğlu No:63 Alanya/ANTALYA</t>
  </si>
  <si>
    <t>60f015f957c280fc590812b4</t>
  </si>
  <si>
    <t>Fratelli Di Pizza, Muratpaşa (Fener Mah.)</t>
  </si>
  <si>
    <t>ÖNDER ÖZTÜRK</t>
  </si>
  <si>
    <t>Fener Mah. Tekelioğlu Cad. No:3/27 Muratpaşa/Antalya</t>
  </si>
  <si>
    <t>5 gibi aranıcak/geri dönüş yapcak/önder bey no:5325606436 mail sms ile yollandı</t>
  </si>
  <si>
    <t>5f59e3a20cca8c11047b12ac</t>
  </si>
  <si>
    <t>Fratelli Di Pizza, Muratpaşa (Meydankavağı Mah.)</t>
  </si>
  <si>
    <t>Lara Karataş Apartmanı, Meydankavağı Mahallesi İsmail Cem Caddesi, 1596. Sk., 07000 Muratpaşa</t>
  </si>
  <si>
    <t xml:space="preserve">kendileri dönüş yapacak başka şubesi daha var/ akşam saatlerinde aranacaksaat 6 da aransın dendi//biraz daha sonra ara// yetkili kişi yok.//Fırın bozulmuş sistemi kapatmak zorunda kalmışlar halledince açacaklarmış - istemiyorum dedi </t>
  </si>
  <si>
    <t>5f85a8f3a09b8c1916a1c7c4</t>
  </si>
  <si>
    <t>Fratelli Di Pizza, Uncalı</t>
  </si>
  <si>
    <t>Uluç</t>
  </si>
  <si>
    <t>Uncalı, Çamlık Cd, 07070 Konyaaltı/Antalya</t>
  </si>
  <si>
    <t>kendisi dönüş yapacak//önder bey 1-2 saat içinde gelecek//müsait değiller//kendılerı donus yapacak/ytk yok/dönüş yapacak</t>
  </si>
  <si>
    <t>601e84762b279f8634ce3c18</t>
  </si>
  <si>
    <t>Froya Patisserie, Muratpaşa (Yeşilbahçe Mah.)</t>
  </si>
  <si>
    <t>BİMEN ADIGÜZEL</t>
  </si>
  <si>
    <t>Yeşilbahçe Mah. Portakal Çiçeği Cad. No:5/1 Muratpaşa/Antalya</t>
  </si>
  <si>
    <t>Devam cekim rendevusu alındı-ERGİN AVCI fotografçı</t>
  </si>
  <si>
    <t>601e871ed7f75e9173db9efc</t>
  </si>
  <si>
    <t>Froya Pizzeria, Muratpaşa (Kırcami Mah.)</t>
  </si>
  <si>
    <t>Yeşilbahçe Mah. Portakal Çiçeği Cad. No:55/6 Muratpaşa/Antalya</t>
  </si>
  <si>
    <t>FROYA PATISSERIE ÇEKİLMİŞ, PASTA TATLI ÇEKİLDİ AMA FROYA PIZZA ÇEKİLMEMİŞ // çekim yapıldı yaklaşık bi, ay önce geldiler hatta sistemde resimler gözüküyo dedi bana olmadıgına ikna edemedim adamı 05354537696/ Pizza için panel kapalı açılınca daha sonrasında görüşme sağlayım dedi./ Pizza üretimini durdurmuşlar belki komple durdururuz belli olmaz dedi</t>
  </si>
  <si>
    <t>620b96b34795019d951410d0</t>
  </si>
  <si>
    <t>Fuşya Cafe, Muratpaşa (Çağlayan Mah.)</t>
  </si>
  <si>
    <t>GAZİ ÖCAL</t>
  </si>
  <si>
    <t>ÇAĞLAYAN MAH. 2009 SOK. NO:9</t>
  </si>
  <si>
    <t>5ff99d0ac92252784c395b67</t>
  </si>
  <si>
    <t>Gala Kokoreç, Muratpaşa (Yüksekalan Mah.)</t>
  </si>
  <si>
    <t>UĞUR BÜLENT GÜROCAK</t>
  </si>
  <si>
    <t>Fahrettin Altay Cd.
 No:30/B
 MURATPAŞA/ANTALYA</t>
  </si>
  <si>
    <t>açmıyor//ulaşılmıyor//mail atacak/fotoğrafları yokmuş istemedi çekimde ilgilenmedi/meşgule attı// şuan müsait değilim dediler/ uyuyordu kusura bakmayın daha sonra arayın dedi./telefonu kapattı./Dinledi dinledi kapattı telefonu.</t>
  </si>
  <si>
    <t>620ca37a6972285a95540da6</t>
  </si>
  <si>
    <t>Galiplong Coffee Shop, Muratpaşa (Yeşilbahçe Mah.)</t>
  </si>
  <si>
    <t>FERDİ YILMAZ</t>
  </si>
  <si>
    <t>Yeşilbahçe Mah. 1446 Sk. A Blok No: 7/B Muratpaşa / Antalya</t>
  </si>
  <si>
    <t>611cfbd669f4ee59ea45f8c9</t>
  </si>
  <si>
    <t>Gar Köfte, Kemer (Arslanbucak Mah.)</t>
  </si>
  <si>
    <t>Murat Demirayak</t>
  </si>
  <si>
    <t>Arslanbucak Mah. Cumhuriyet Blv. No 3</t>
  </si>
  <si>
    <t>604f355b16cae297ddc5c9aa</t>
  </si>
  <si>
    <t>Garip Restaurant, Alanya (Mahmutlar Mah.)</t>
  </si>
  <si>
    <t>GARİP KODAL</t>
  </si>
  <si>
    <t>Mahmutlar mahallesi menderes bulvarı saruhan apartmanı 16/a Garip Restaurant Alanya/Antalya</t>
  </si>
  <si>
    <t xml:space="preserve">kısa dogru aranmak ıstıyor suan musaıt degılım dedi - yetkili yok yarın gelir dedi </t>
  </si>
  <si>
    <t>5f7f176eb238a1e14389655b</t>
  </si>
  <si>
    <t>Gavius Pizza, Alanya (Mahmutlar Mah.)</t>
  </si>
  <si>
    <t>GÜLADİYE ÖZTURAN</t>
  </si>
  <si>
    <t>Mahmutlar, Mehmet Çakır Cd. No 24/A, 07450 Alanya/Antalya</t>
  </si>
  <si>
    <t xml:space="preserve">kendi fotografları var 10 güne gelecekmiş olmazsa cekim gerçekleşebilir / yarın der/mehmet bey maıle atcak- mail adresi tekrardan verildi biz yeni fotograflar çektirdik dedi </t>
  </si>
  <si>
    <t>6225d5f154ddc986dafa5c67</t>
  </si>
  <si>
    <t>Gazi Döner 2, Gazipaşa (Pazarcı Mah.)</t>
  </si>
  <si>
    <t>MEHMET GÖREN</t>
  </si>
  <si>
    <t>Yeni Mah. Atatürk Cad. No:8 Gazipaşa/ANTALYA</t>
  </si>
  <si>
    <t>60506bddae71d436adcb2c1c</t>
  </si>
  <si>
    <t>Gazi Tantuni, Muratpaşa (Şirinyalı Mah.)</t>
  </si>
  <si>
    <t>NECATİ CEM ERGÜN</t>
  </si>
  <si>
    <t>Şirinyalı mahallesi Sinanoğlu CAD ŞabanAli apt. No 20 c Muratpaşa Antalya</t>
  </si>
  <si>
    <t>şehir dışına çıkıcakmış ilerleyen zmnalarda iletişime geçilmesini istiyor 4 ürünü var/pakete cıkmış 20 dk sonra gelirmiş.//açmıyorlar/ ortağımla görüşeceğim öylr bir talebimiz olursa ben dönerim size der</t>
  </si>
  <si>
    <t>618e4471f8b2c0592ad2d867</t>
  </si>
  <si>
    <t>Gaziantep Baklava &amp; Kadayıf, Manavgat (Aşağı Hisar Mah.)</t>
  </si>
  <si>
    <t>İrem Sazak Yalçın</t>
  </si>
  <si>
    <t>607d6896191de07bd6a1ed86</t>
  </si>
  <si>
    <t>Gaziantep Baklava Diyarı, Muratpaşa (Fener Mah.)</t>
  </si>
  <si>
    <t>ARDA GÖKER</t>
  </si>
  <si>
    <t>Fener Mah. Bülent Ecevit Blv. No:9/B Muratpaşa/Antalya</t>
  </si>
  <si>
    <t>yaRIN ARANCAK</t>
  </si>
  <si>
    <t>61b2fecb8065954f077ce160</t>
  </si>
  <si>
    <t>Gaziantep Başpınar Restaurant, Alanya (Kızlarpınarı Mah.)</t>
  </si>
  <si>
    <t>ZEYNEL ABİDİN ORHAN</t>
  </si>
  <si>
    <t>Kızlar Pınarı Mah. Kızlarpınarı Cad. No:10 Alanya/ANTALYA</t>
  </si>
  <si>
    <t>5f59e1b3eea0d8e10e0c2073</t>
  </si>
  <si>
    <t>Gaziantep Bozoğlu Baklava (Meltem Mah.)</t>
  </si>
  <si>
    <t>KADİR DURAN</t>
  </si>
  <si>
    <t>Meltem, 3808. Sk. 13 A, 07030 Muratpaşa/Antalya</t>
  </si>
  <si>
    <t xml:space="preserve">il dışındaymış haftaya randevu istiyo//istemiyor/05064307923/bir hafta sonra aransın -numara mesgul- temsi halinde çekilirse olur dedi porsüyon halinde olmaz dedi / PANELİ KAPALI </t>
  </si>
  <si>
    <t>619ca08bed7246438f4406fe</t>
  </si>
  <si>
    <t>Gaziantep Gözde Pide, Alanya (Kızlarpınarı Mah.)</t>
  </si>
  <si>
    <t>ÜMİT SADIÇ</t>
  </si>
  <si>
    <t>Kızlar Pınarı Mah. Yalçın Sk. No:14 Alanya/ANTALYA</t>
  </si>
  <si>
    <t>615b15b40b3e8b5b4e003eed</t>
  </si>
  <si>
    <t>Gaziantep Hanımağa Baklavacısı, Kepez (Şafak Mah.)</t>
  </si>
  <si>
    <t>AYŞENUR ÖZTÜNÇ</t>
  </si>
  <si>
    <t>Şafak mahallesi Azem Akkaya caddesi görgülü apartmanı no 15/A</t>
  </si>
  <si>
    <t>60a4fdd2d635e36f10053671</t>
  </si>
  <si>
    <t>Gaziantep Kebap &amp; Pide &amp; Lahmacun, Kepez (Yükseliş Mah.)</t>
  </si>
  <si>
    <t>MEHMET HURŞİT TANRISEVER</t>
  </si>
  <si>
    <t>Yükseliş Mah. 2116 sk. No:48 Kepez/ANTALYA</t>
  </si>
  <si>
    <t>DEVAM ALINDI. çekim yapıldımı diye teyit amacıyla arandı  devam çekimi gerçekleşmiş.</t>
  </si>
  <si>
    <t>5fb7ba7302f91a571491b3cd</t>
  </si>
  <si>
    <t>Gaziantep Künefe Şöleni , Kepez (Karşıyaka Mah. / Çevreyolu)</t>
  </si>
  <si>
    <t>Gözde Can Akgül</t>
  </si>
  <si>
    <t>Karşıyaka Mah. Sakarya Bulv. Okutan İş Mrkz. No 266</t>
  </si>
  <si>
    <t>yetkili//mail atacak</t>
  </si>
  <si>
    <t>5f9c249d3fe49e550063b5e0</t>
  </si>
  <si>
    <t>Gaziantep Lahmacun &amp; Kebap Dünyası</t>
  </si>
  <si>
    <t>Başak Ilgın Yılmaz</t>
  </si>
  <si>
    <t>Sarısu mah. 155 sk. Kantare Apt. No:9 / 1</t>
  </si>
  <si>
    <t>eşi istemiyormuş</t>
  </si>
  <si>
    <t>6082d130889c7edc48e5e6c2</t>
  </si>
  <si>
    <t>Gaziantep Lezzet Pide &amp; Kebap &amp; Lahmacun, Kepez (Ünsal Mah.)</t>
  </si>
  <si>
    <t>MERVE KARAOĞLAN</t>
  </si>
  <si>
    <t>Ünsal Mah. 5098 sk. No:19 Kepez/ANTALYA</t>
  </si>
  <si>
    <t>açmıyor// meşgule attı</t>
  </si>
  <si>
    <t>6023ecea808472307873cf59</t>
  </si>
  <si>
    <t>Gaziantep Yöresel Lezzetler, Muratpaşa (Soğuksu Mah.)</t>
  </si>
  <si>
    <t>MEHMET İLDEÇ</t>
  </si>
  <si>
    <t>Soğuksu Mah. 306 Sk. No:4 Muratpaşa/Antalya</t>
  </si>
  <si>
    <t>yarın iletişime geçilecek//daha sonra arayın dedi\5346365045meşgul//FOTOĞRAF ÇEKİMİ YAPILDI</t>
  </si>
  <si>
    <t>6242c0c755b5dbf00dbc2358</t>
  </si>
  <si>
    <t>SEMA İLDEÇ</t>
  </si>
  <si>
    <t>Soğuksu Mah. Kazım Karabekir Cad. Doğu Apt. No:73/C Muratpaşa/Antalya</t>
  </si>
  <si>
    <t xml:space="preserve">panele fotoğraflar yükleninde devam çekimi istiyor  </t>
  </si>
  <si>
    <t>61af1e1b4b43f4920c26f78d</t>
  </si>
  <si>
    <t>Gaziantep Zeugma Kebap &amp; Lahmacun Salonu, Kepez (Yükseliş Mah.)</t>
  </si>
  <si>
    <t>AYLA ÖZDEMİR</t>
  </si>
  <si>
    <t>Yükseliş Mah. 2116 Sk. Akyüz Apt. No:32 Kepez/Antalya</t>
  </si>
  <si>
    <t xml:space="preserve">almanyaya gitmiş yetkili </t>
  </si>
  <si>
    <t>6066cde44a05bc05952ca90f</t>
  </si>
  <si>
    <t>Gaziantepli Bozoğlu Baklava &amp; Börek (Kırcami Mah.)</t>
  </si>
  <si>
    <t>GÖKHAN ÖZBOZ</t>
  </si>
  <si>
    <t>Kırcami Mah. Sinanoğlu Cad. No:1/F Muratpaşa/Antalya</t>
  </si>
  <si>
    <t>6050794a0d17a1b3d38dd930</t>
  </si>
  <si>
    <t>Gaziantepli Gökeroğlu Baklavaları, Muratpaşa (Çağlayan Mah.)</t>
  </si>
  <si>
    <t>ORHAN GÖKER</t>
  </si>
  <si>
    <t>Şirinyalı mah İsmet Gökşen CAD no:102 /b Muratpaşa Antalya</t>
  </si>
  <si>
    <t>mail verildi.-randevu olusturuldu</t>
  </si>
  <si>
    <t>5f68be11bfa7ff6806d7afad</t>
  </si>
  <si>
    <t>Gaziantepliler Kebapçısı, Kepez (Kültür Mah.)</t>
  </si>
  <si>
    <t>CUMA ÇOBAN</t>
  </si>
  <si>
    <t>Kültür, Hürriyet Cd. No:38, 07090 Kepez/Antalya</t>
  </si>
  <si>
    <t>getiri kapatacakmış bir daha randevu alınmayacak</t>
  </si>
  <si>
    <t>5fb2bbd4e0791220c5477154</t>
  </si>
  <si>
    <t>Gaziantepliler Kebapçısı(Soğuksu Mah.)</t>
  </si>
  <si>
    <t>Toroslar Cd. Arabacılar Apt. No:20, 07030 Muratpaşa/Antalya</t>
  </si>
  <si>
    <t>dönüş yapacak //teyir için arandı ytk yok//05320521308</t>
  </si>
  <si>
    <t>619b552ada8795c40bd9b743</t>
  </si>
  <si>
    <t>Gebizli 07 Etli Pide &amp; Kebap, Muratpaşa (Yeşildere Mah.)</t>
  </si>
  <si>
    <t>ERSAN BURSALI</t>
  </si>
  <si>
    <t>Yeşildere</t>
  </si>
  <si>
    <t>Yeşildere Mah. 2830 sk. No:30 Muratpaşa/ANTALYA</t>
  </si>
  <si>
    <t>61430f722839c5a8bde6ce53</t>
  </si>
  <si>
    <t>Gebizli Çapan Etli Pide, Kepez (Teomanpaşa Mah.)</t>
  </si>
  <si>
    <t>İBRAHİM ÇAPAN</t>
  </si>
  <si>
    <t>Teomanpaşa Mah. Osman Yüksel Serdengeçti Cad. No:38 Kepez/ANTALYA</t>
  </si>
  <si>
    <t>5358356076/müsait değilmiş dükkanda değilim sonra filan dedi.</t>
  </si>
  <si>
    <t>60409231a64e3325f04e085c</t>
  </si>
  <si>
    <t>Gebizli Elit Etli Pide, Muratpaşa (Çağlayan Mah.)</t>
  </si>
  <si>
    <t>ERCAN KARABULUT</t>
  </si>
  <si>
    <t>Çağlayan Mah. Bülent Ecevit Blv. Palmiye Ateş Apt. No:128/A Muratpaşa/Antalya</t>
  </si>
  <si>
    <t>61f53d71a38c8c52f9a893b0</t>
  </si>
  <si>
    <t>Gebizli Etli Pide &amp; Köfte &amp; Çorba, Muratpaşa (Meydankavağı Mah.)</t>
  </si>
  <si>
    <t>Ramazan Dana</t>
  </si>
  <si>
    <t>Meydankavağı Mah. Aspendos Blv. No:10/G Muratpaşa/Antalya</t>
  </si>
  <si>
    <t>61b9995262e0e61e2b0d3b2e</t>
  </si>
  <si>
    <t>Gedevet Izgara &amp; Kasap, Alanya (Cumhuriyet Mah.)</t>
  </si>
  <si>
    <t>TURGUT TURGA</t>
  </si>
  <si>
    <t>Cumhuriyet MAh. Eğriköprü Cad. No:44 Alanya/ANTALYA</t>
  </si>
  <si>
    <t>601915862a3726165912b983</t>
  </si>
  <si>
    <t>Gelatte, Muratpaşa (Kapalıyol Mah.)</t>
  </si>
  <si>
    <t>HACER AKKURT</t>
  </si>
  <si>
    <t>Kızılsaray Mah. Şarampol Cd. No:1 Muratpaşa/Antalya</t>
  </si>
  <si>
    <t>Beyza Gülşa//TEYİT İÇİN ARANDI ÇEKİM GERÇEKLEŞMİŞ//meşgule attı//yetk 5 gibi gelir/ devam çekimi alındı hacer hanımdan.</t>
  </si>
  <si>
    <t>602bd4f543eb4c6880be4866</t>
  </si>
  <si>
    <t>Gencerler Etli Pide &amp; Kebap &amp; Döner, Konyaaltı (Gürsu Mah.)</t>
  </si>
  <si>
    <t>ERKAN GENCER</t>
  </si>
  <si>
    <t>Altınkum Mah. Anadolu Cad. No:36/A Konyaaltı ANTALYA</t>
  </si>
  <si>
    <t>Zaten burası bahsi geçen şube nasıl buradan fotoğraflar çekilecek? // Gencerler Etli Pide &amp; Kebap &amp; Döner, Konyaaltı Gürsu şubesinden alınacak/5331361000/haftaiçi aranacak // İstemiyor\\istemiyor.</t>
  </si>
  <si>
    <t>618664210fc8191360734d01</t>
  </si>
  <si>
    <t>General Burger, Muratpaşa (Sinan Mah.)</t>
  </si>
  <si>
    <t>IŞIL İREM KILINÇ</t>
  </si>
  <si>
    <t>Sinan Mah. 1253 Sk. No:8/A Muratpaşa/Antalya</t>
  </si>
  <si>
    <t>kendi fotoğraflarını gönderecekler</t>
  </si>
  <si>
    <t>620a70423430be25c3a9eff9</t>
  </si>
  <si>
    <t>Getir Harbi Döner, Muratpaşa (Kızılsaray Mah.)</t>
  </si>
  <si>
    <t>MURAT YILDIRIM</t>
  </si>
  <si>
    <t>Kızılsaray Mah. Ulusoy Blv. No:52 Muratpaşa/ANTALYA</t>
  </si>
  <si>
    <t>61d5c4b268622b470b1f3fb3</t>
  </si>
  <si>
    <t>Getirbii Tost, Muratpaşa (Varlık Mah.)</t>
  </si>
  <si>
    <t>Sadet çoban</t>
  </si>
  <si>
    <t>Varlık mahallesi 198 sokak no28/a</t>
  </si>
  <si>
    <t>ÖZGÜR BEY DEN RANDEVU ALINDI</t>
  </si>
  <si>
    <t>6030e2186a39b5876e6e236a</t>
  </si>
  <si>
    <t>Ghot Pizzeria, Muratpaşa (Fener Mah.)</t>
  </si>
  <si>
    <t>OYA YILMAZ</t>
  </si>
  <si>
    <t>Fener Mah. 1946 Sk. No:24/B Muratpaşa/Antalya</t>
  </si>
  <si>
    <t>05375601051 fotoğrafları beğenmemişler kendileri göndericekler</t>
  </si>
  <si>
    <t>5f88460d5071cad15090decb</t>
  </si>
  <si>
    <t>Ghot Pizzeria, Yeşilbahçe</t>
  </si>
  <si>
    <t>İSA BAHÇECİ</t>
  </si>
  <si>
    <t>Yeşilbahçe, Metin Kasapoğlu Cd. No:38, 07160 Muratpaşa/Antalya</t>
  </si>
  <si>
    <t>devam çekimi istemiyot</t>
  </si>
  <si>
    <t>60a7f006508d5594ae02e860</t>
  </si>
  <si>
    <t>Giliğ Dondurma, Kepez (Özgürlük Mah.)</t>
  </si>
  <si>
    <t>İsmail Giliğ</t>
  </si>
  <si>
    <t>Özgürlük, Namık Kemal Blv. No:62 D:B</t>
  </si>
  <si>
    <t>5417899877 Erdoğan bey/bu konu ile bi desteğe ihtiyaçları yokmuş- ulasılamadı</t>
  </si>
  <si>
    <t>60883af7e861cee72e37cd27</t>
  </si>
  <si>
    <t>Glutensiz Çölyak Pastanesi, Muratpaşa (Yıldız Mah.)</t>
  </si>
  <si>
    <t>MÜRÜVVET ÖZEL</t>
  </si>
  <si>
    <t>Yıldız Mah. Hamidiye Cad. Cumhuriyet Apt. No:40/B Muratpaşa/Antalya</t>
  </si>
  <si>
    <t>60674a72038c941b96f6ea35</t>
  </si>
  <si>
    <t>Gobit Döner, Kepez (Yeşiltepe Mah. - Dokuma)</t>
  </si>
  <si>
    <t>FİLİZ AK</t>
  </si>
  <si>
    <t>Yeşiltepe Mah. Rasih Kaplan Cad. No:87 Kepez/ANTALYA</t>
  </si>
  <si>
    <t>5fcf69c8ddb4f113f046bc07</t>
  </si>
  <si>
    <t>Gold Elite Gaziantep Baklava , Konyaaltı (Uncalı Mah.)</t>
  </si>
  <si>
    <t>Recep Koçak</t>
  </si>
  <si>
    <t>Uncalı Mah. Uncalı cad. 242 Park Evleri No 67</t>
  </si>
  <si>
    <t>5fbbc342a3e7461a2d46878a</t>
  </si>
  <si>
    <t>Gold Elite Gaziantep Baklava (Altındağ Mah.)</t>
  </si>
  <si>
    <t>EROL BAKIRCI</t>
  </si>
  <si>
    <t>Altındağ Mah. 100. Yıl Bulv. Ahmet Yıldız Apt. No:16/C Muratpaşa/Antalya</t>
  </si>
  <si>
    <t>624484b9cbc5f4028acf1504</t>
  </si>
  <si>
    <t>Gold Elite Gaziantep Baklava, Muratpaşa (Yıldız Mah.)</t>
  </si>
  <si>
    <t>HÜSEYİN ÇALIŞKAN</t>
  </si>
  <si>
    <t>Yıldız Mah. Yıldız Cad. No:21/A Muratpaşa/Antalya</t>
  </si>
  <si>
    <t xml:space="preserve">düşünmüyorum dedi </t>
  </si>
  <si>
    <t>61447a0a090171dc8c174b4e</t>
  </si>
  <si>
    <t>Golden Baklava, Muratpaşa (Yıldız Mah.)</t>
  </si>
  <si>
    <t>Şenay Korkmaz</t>
  </si>
  <si>
    <t>Yıldız Mah. Yıldız Cad. Özgüven Apt. no:6A</t>
  </si>
  <si>
    <t xml:space="preserve">2 saate aranacak  / çekim sağlanmış birkç ürünü kalmış </t>
  </si>
  <si>
    <t>61e14345a045a2713e858ec7</t>
  </si>
  <si>
    <t>Gonya Etli Ekmek &amp; Kebap, Muratpaşa (Gebizli Mah.)</t>
  </si>
  <si>
    <t>HÜSEYİN KARADUMAN</t>
  </si>
  <si>
    <t>Gebizli Mah. Yunus Emre Cad. No:98 Muratpaşa/ANTALYA</t>
  </si>
  <si>
    <t xml:space="preserve">yarım saat sonra </t>
  </si>
  <si>
    <t>62092bdedc98eec85e7d0678</t>
  </si>
  <si>
    <t>Gorilla Göfte, Alanya (Saray Mah.)</t>
  </si>
  <si>
    <t>FURKAN KEMER</t>
  </si>
  <si>
    <t>SARAY MAHALLESİ HACIHAMDİOĞLU CADDESİ NO22</t>
  </si>
  <si>
    <t>60cf157cba7e668482f97fae</t>
  </si>
  <si>
    <t>Göçerler Fast Food, Kepez (Göçerler Mah.)</t>
  </si>
  <si>
    <t>MERT ÖZALP</t>
  </si>
  <si>
    <t>Göçerler</t>
  </si>
  <si>
    <t>Göçerler Mah. Şehit Turgut Burkay Cad. No:4 Kepez/ANTALYA</t>
  </si>
  <si>
    <t>05301824273 tunahan bey   kuryem kaza yapmış o yüzden çok yoğunluğum oluştu çekime vakit ayıramayacağım ama haftaya mutlaka randevu oluşturalım der</t>
  </si>
  <si>
    <t>5fb8d95ea3cd286ac75272ab</t>
  </si>
  <si>
    <t>Göksel Tantuni (Çağlayan Mah.)</t>
  </si>
  <si>
    <t>FİKRET ACAR</t>
  </si>
  <si>
    <t>Çağlayan Mah. Fener Cad. No:10/3 Muratpaşa/Antalya</t>
  </si>
  <si>
    <t xml:space="preserve">5322068272 fikret bey/5369303442 gökhan bey   10/B 05528080733 şevval hanımdan devam çekimi alındı// fotoğrafçı ulaşamadığı için ertelendi yarına/mehmet </t>
  </si>
  <si>
    <t>6058aee9407cdb6ec5968344</t>
  </si>
  <si>
    <t>Gölkent 32 Etli Pide &amp; Kebap, Kepez (Yeniemek Mah.)</t>
  </si>
  <si>
    <t>HURİYE ERCAN</t>
  </si>
  <si>
    <t>Yeni Emek Mah. Ceyhan Cad. No:40 Kepez/ANTALYA</t>
  </si>
  <si>
    <t>mail adresi verildi fotoğrafı varsa yollayacak yoksa dönüş yapacak.//geri dönüş sağlanacak/ytk yokmuş2 saat sonra ara yetkili yokmuş/541 930 77 38/yt yok pazartesi ara/1 saat sonra gelir/5388882747 PANELDEKI FIYAT DEGIIKLIGI YUZUNDEN GETIRI KULLNMISLR</t>
  </si>
  <si>
    <t>601bf9efa49ed3e01c58109d</t>
  </si>
  <si>
    <t>Gönüloğlu Kebap, Muratpaşa (Meltem Mah.)</t>
  </si>
  <si>
    <t>MÜCAHİT AKSOY</t>
  </si>
  <si>
    <t>Meltem Mah. Akdeniz Blv. Ticari Üniteler No:10/37 Muratpaşa/Antalya</t>
  </si>
  <si>
    <t>kurye sıkıntısı varmış-iki hafta sonra arayın dedi suan müsait degilim</t>
  </si>
  <si>
    <t>6112ba5c6ca23724e07127fa</t>
  </si>
  <si>
    <t>Götür Mangal Evi, Muratpaşa (Güzeloba Mah.)</t>
  </si>
  <si>
    <t>ÖZLEM BAYSAN</t>
  </si>
  <si>
    <t>Güzeloba Mah. 2304 Sk. Örnekköy Antalya</t>
  </si>
  <si>
    <t>iki şubesi var artık aranmak istemiyor lütfen aramayın</t>
  </si>
  <si>
    <t>60acc0adb2668339f32db1c1</t>
  </si>
  <si>
    <t>Gözaltı Xburger, Alanya (Şekerhane Mah.)</t>
  </si>
  <si>
    <t>Mehmet Emin Akbay</t>
  </si>
  <si>
    <t>Şekerhane, Müftüler caddesi, Demirciler Sk. 20/a</t>
  </si>
  <si>
    <t>başak hanım</t>
  </si>
  <si>
    <t>5ff7dbf9292a6106c2b160e2</t>
  </si>
  <si>
    <t>Gözleme Mantı &amp; Çorba 06 , Konyaaltı (Altınkum Mah.)</t>
  </si>
  <si>
    <t>Cahide Uğurlu</t>
  </si>
  <si>
    <t>Altınkum, özlem apartmanı, 431. Sk. 10/A</t>
  </si>
  <si>
    <t xml:space="preserve">Beyza Gülşa / fotoğrafçı gitmediği için çok tepkililer </t>
  </si>
  <si>
    <t>62304adbd5b9ab513a73ab2e</t>
  </si>
  <si>
    <t>Grande Gusto, Muratpaşa (Şirinyalı Mah.)</t>
  </si>
  <si>
    <t>MEHMET BARIŞ ÖZEYRANLI</t>
  </si>
  <si>
    <t>Şirinyalı Mah. Lara Cad. Yıldız Ayhan Apt. No:106/A Muratpaşa/Antalya</t>
  </si>
  <si>
    <t xml:space="preserve">5056436219// çekimler sağlanılmış  </t>
  </si>
  <si>
    <t>601ad0af587d0ec592b6bb91</t>
  </si>
  <si>
    <t>Gurme Çorba Evi, Muratpaşa (Muratpaşa Mah.)</t>
  </si>
  <si>
    <t>Nazife Arslan</t>
  </si>
  <si>
    <t>Muratpaşa mah. Şarampol cad. 2. Büyükkök apt. No:118/A Muratpaşa/Antalya</t>
  </si>
  <si>
    <t xml:space="preserve"> yoğunlarmış uğarşcak zamnları yokmuş//sistemi oturtamamışlar ilerleyen zamanlarda belki// gerek yok aramayın - ulasılamadı </t>
  </si>
  <si>
    <t>61c1be4f5b3375223c98c291</t>
  </si>
  <si>
    <t>Gurme Dürüm, Aksu (Güzelyurt Mah.)</t>
  </si>
  <si>
    <t>ABDULKERİM DURAN MURAT ÖZDEMİR ADİ ORTAKLIĞI</t>
  </si>
  <si>
    <t>Güzelyurt Mah. Serik Cad. No:16 Aksu/ANTALYA</t>
  </si>
  <si>
    <t xml:space="preserve">hıc urunumuz yok dedı </t>
  </si>
  <si>
    <t>61e939dd910f1a2c641dfb10</t>
  </si>
  <si>
    <t>Gurme Fırın, Konyaaltı (Siteler Mah.)</t>
  </si>
  <si>
    <t>ÖZER GÖZÜM</t>
  </si>
  <si>
    <t>Siteler Mah. 1327 Sk. No:21 Konyaaltı/ANTALYA</t>
  </si>
  <si>
    <t>5fc7a5e943628c28d36f5975</t>
  </si>
  <si>
    <t>Gurme Meze Evi, Konyaaltı (Öğretmenevleri)</t>
  </si>
  <si>
    <t>HATİCE AYSUN SERT</t>
  </si>
  <si>
    <t>Öğretmenevleri Mah. Öğretmenler Cad. Maviköy Sitesi D:c blok No:2, 07100 Konyaaltı/Antalya</t>
  </si>
  <si>
    <t>600ec407b19c486659c32921</t>
  </si>
  <si>
    <t>Gusto Pizzeria, Muratpaşa (Fener Mah.)</t>
  </si>
  <si>
    <t xml:space="preserve">daha önceden de aramıştınız biz istemediğimizi belirttik sağalun dedi kapadı aramayın/istemediğini belirtip güzel bi dille de azarladı ARAMAYIN bidaha /Getirden siparişler az geldiği için kapatmayı düşünüyorlarmış./ paneli kapalı </t>
  </si>
  <si>
    <t>61a0ab4035672a20844b2f00</t>
  </si>
  <si>
    <t>Gül Kebap &amp; Pide, Kumluca (Yeni Mah.)</t>
  </si>
  <si>
    <t>İSMAİL ASLAN</t>
  </si>
  <si>
    <t>Eski cami mahallesi kavaklı kuyu caddesi no 18/ c</t>
  </si>
  <si>
    <t>60b1df23d450703ba3400be4</t>
  </si>
  <si>
    <t>EMİNE AKGÜL</t>
  </si>
  <si>
    <t>Kızlar Pınarı Mah. Kızlarpınarı Cad. No:15 Alanya/ANTALYA</t>
  </si>
  <si>
    <t xml:space="preserve">dükkkanda tadilat var dedi haftaya aranacak / şuan pazar alışverişindeyim 2 3 saat sonra ara der yetkili murat bey / alanyaya gidildiği zaman alınacak </t>
  </si>
  <si>
    <t>60b5073c699454862bb73210</t>
  </si>
  <si>
    <t>Gül Tantuni, Alanya (Güllerpınarı Mah.)</t>
  </si>
  <si>
    <t>Esra Mortaş</t>
  </si>
  <si>
    <t>Güller Pınarı Mah. Hasan Akçalıoğlu Cad. Hacet Kavşağı No 1A</t>
  </si>
  <si>
    <t>FATİH ÖZPELİT</t>
  </si>
  <si>
    <t>60d35d6c06b4023aa3fea254</t>
  </si>
  <si>
    <t>Güloğlu Pasta &amp; Cafe, Kepez (Yenidoğan Mah.)</t>
  </si>
  <si>
    <t>Bedia Yılmaz</t>
  </si>
  <si>
    <t>Yeni Doğan Mah. Şehit Uz. Çvş. Ali Yılmaz Cad. No 2 B</t>
  </si>
  <si>
    <t xml:space="preserve">5416560613 bedia hanım15 dakika sonra arancak- NUMARA MESGUL </t>
  </si>
  <si>
    <t>5f5652d2bfaa9ab5c031db80</t>
  </si>
  <si>
    <t>Gülveren Pilavcısı, Kepez (Gülveren Mah.)</t>
  </si>
  <si>
    <t>Yılmaz Turan</t>
  </si>
  <si>
    <t>Gülveren, saray apartmanı, 3713. Sk. no 3 D:b, 07070 Kepez/Antalya</t>
  </si>
  <si>
    <t>ulaşılmıyor//ULASILMIYOR.</t>
  </si>
  <si>
    <t>615725d8af1044f093250005</t>
  </si>
  <si>
    <t>Gündoğdu Restaurant, Manavgat (Gündoğdu Mah.)</t>
  </si>
  <si>
    <t>Mustafa Andıç</t>
  </si>
  <si>
    <t>Gündoğdu Mah. Atatürk Cad. Prizma Sit. D Apt. No:1D/4 Manavgat/Antalya</t>
  </si>
  <si>
    <t xml:space="preserve">kendi çekip atcak hasan  bey </t>
  </si>
  <si>
    <t>610792ade32260010d03b39e</t>
  </si>
  <si>
    <t>Güneş Pide, Kepez (Güneş Mah.)</t>
  </si>
  <si>
    <t>ABDULBARİ SEVİM</t>
  </si>
  <si>
    <t>Güneş Mah. 15 Temmuz Cad. No:98 Kepez/ANTALYA</t>
  </si>
  <si>
    <t>15 gün sonra aranacak kurryesi yomkmuş/1 ay sonra arayın dedi . menü güncellemesi henüz olmamıs</t>
  </si>
  <si>
    <t>61446cefd9a572ca63daed23</t>
  </si>
  <si>
    <t>Güven Pide, Kepez (Ahatlı Mah.)</t>
  </si>
  <si>
    <t>MUHLİS GÜVEN</t>
  </si>
  <si>
    <t>Ahatlı Mah. Ulusoy Cad. No 32</t>
  </si>
  <si>
    <t>60794f021e398b7c3d1c88fc</t>
  </si>
  <si>
    <t>Hacı Hakkı Bey İskender, Muratpaşa (Tahılpazarı Mah.)</t>
  </si>
  <si>
    <t>İLHAN CİNGÜ</t>
  </si>
  <si>
    <t>Tahılpazarı Mah. Şarampol Cad. No:76 Muratpaşa/ANTALYA</t>
  </si>
  <si>
    <t>5548283463 şükrü bey daha sonra ddi</t>
  </si>
  <si>
    <t>5f84e0b8ef2d604cbb0050d5</t>
  </si>
  <si>
    <t>Hacı Saad Kebap, Şirinyalı</t>
  </si>
  <si>
    <t>ERDOĞAN KONUK</t>
  </si>
  <si>
    <t>Şirinyalı Mahallesi Tekelioğlu Cd. Bașer Apt. 6/2, 07170 Muratpaşa/Antalya</t>
  </si>
  <si>
    <t>5374064879murat bey restoran müdürü/ 3 işletme var hacı saad ve pizzanini fotoğrafları mevcut. tavukji çekimi bayramdan sonra yapılacak. fotografları göndermesi için mail verildi.Fotoğraflar için arandı getir sisteminden çıkmak istiyorum dedi.</t>
  </si>
  <si>
    <t>61c9a600d036671df30225f9</t>
  </si>
  <si>
    <t>Hacı Saad, Konyaaltı (Altınkum Mah.)</t>
  </si>
  <si>
    <t>Altınkum Mah. Gazi Mustafa Kemal Bulv. No:10/B1 Konyaaltı/Antalya</t>
  </si>
  <si>
    <t xml:space="preserve">henüz aktif hale getirmeiş ayrıva fotoğrafları da varmış </t>
  </si>
  <si>
    <t>60be1c34a04d1759f60fc85e</t>
  </si>
  <si>
    <t>Hacıalioğlu Çiğ Köftecisi, Kaş (Kalkan Mah.)</t>
  </si>
  <si>
    <t>Ramazan Erten</t>
  </si>
  <si>
    <t>Kalkan, Şehitler Cd. No:47</t>
  </si>
  <si>
    <t>61aa0e79e98513b141639c31</t>
  </si>
  <si>
    <t>Hacıalioğlu Çiğ Köftecisi, Manavgat (Örnek Mah.)</t>
  </si>
  <si>
    <t>Önay akyalçın</t>
  </si>
  <si>
    <t>Örnek mh 1517 sokak no5/b manavgat</t>
  </si>
  <si>
    <t>623f2166948997d4f389afd1</t>
  </si>
  <si>
    <t>Hacıbey Baklavaları, Manavgat (Bahçelievler Mah.)</t>
  </si>
  <si>
    <t>DERYA DEMİREL</t>
  </si>
  <si>
    <t>BAHÇELİEVLER MAH. DEMOKRASİ BLV. NO: 38 İÇ KAPI NO: A MANAVGAT/ ANTALYA</t>
  </si>
  <si>
    <t>5ff48bbbf351dc546f689681</t>
  </si>
  <si>
    <t>Hakan Usta Baklavaları, Alanya (Güllerpınarı Mah.)</t>
  </si>
  <si>
    <t>NAZLI AKSOY</t>
  </si>
  <si>
    <t>Güller Pınarı Mah. Büyük Hasbahçe Cad. No:24/A Alanya/Antalya</t>
  </si>
  <si>
    <t>05422808980 EŞİ EYÜP - CENAZEDE O YÜZDEN DAHA SONRA ARANACAK</t>
  </si>
  <si>
    <t>62063ea1958a5554e1c1e2d2</t>
  </si>
  <si>
    <t>Hakan Usta Baklavaları, Kumluca (Bağlık Mah.)</t>
  </si>
  <si>
    <t>DÖNE YILMAZ</t>
  </si>
  <si>
    <t>Bağlık mah gödene cad özbey apt no:19 iç kapı no b</t>
  </si>
  <si>
    <t>61ae56d6ba76347ae7464ac3</t>
  </si>
  <si>
    <t>Hakan Usta Baklavaları, Muratpaşa (Etiler Mah.)</t>
  </si>
  <si>
    <t>MUHAMMET AKGÜL</t>
  </si>
  <si>
    <t>Etiler Mah. Karacaoğlan Cad. No:74 Muratpaşa/ANTALYA</t>
  </si>
  <si>
    <t>başka bi işletmeye ait no</t>
  </si>
  <si>
    <t>60489f081186210edcc394ef</t>
  </si>
  <si>
    <t>Hakiki Sarıyer Börekçisi, Konyaaltı (Altınkum Mah.)</t>
  </si>
  <si>
    <t>MUSTAFA DENER</t>
  </si>
  <si>
    <t>Altınkum Mah. Atatürk Bulv. No:105/A Konyaaltı/ANTALYA</t>
  </si>
  <si>
    <t>Mail adresi verildi// mail adresi tekrar verildi. gönderecek</t>
  </si>
  <si>
    <t>60869ba9ae73ef4b3d607f5d</t>
  </si>
  <si>
    <t>Hakim Bey Kebap &amp; Döner Evi, Muratpaşa (Güzeloba Mah.)</t>
  </si>
  <si>
    <t>MUSTAFA İŞLİYEN</t>
  </si>
  <si>
    <t>Güzeloba Mah. Havaalanı Caddesi Kaplan İş Merkezi No:39/B Muratpaşa/Antalya</t>
  </si>
  <si>
    <t>12-1 gibi gelir yetkili//işletme yetkilisi henüz gelmedi/5-6 gibi arancak//suan olmaz ileride gelin devama dedi/istemiyor.</t>
  </si>
  <si>
    <t>60d1c678ac9d3e288459c54b</t>
  </si>
  <si>
    <t>Hale Pastaneleri, Korkuteli (Kiremitli Mah.)</t>
  </si>
  <si>
    <t>HALİL SAVAŞ</t>
  </si>
  <si>
    <t>Kiremitli Mah. Antalya Cad. No:32/A Korkuteli/Antalya</t>
  </si>
  <si>
    <t>622b5214ef9316e6a39dbdd0</t>
  </si>
  <si>
    <t>Halime'nin Gözleme Evi, Kumluca (Meydan Mah.)</t>
  </si>
  <si>
    <t>HALİME USTA</t>
  </si>
  <si>
    <t>Meydan Mah. Narenciye Sk. Huzur Apt. No:2 İç Kapı No:A Kumluca/ANTALYA</t>
  </si>
  <si>
    <t>61a0ae213a1a5f6a7b962272</t>
  </si>
  <si>
    <t>Halk Lokantası Ali'nin Yeri, Alanya (Şekerhane Mah.)</t>
  </si>
  <si>
    <t>ALİ ÜNALAN</t>
  </si>
  <si>
    <t>Şekerhane Mahallesi Eczacılar Sokak No 13/A</t>
  </si>
  <si>
    <t>61ee8354b763df49fb38965c</t>
  </si>
  <si>
    <t>Hamarat Döner, Kepez (Karşıyaka Mah.)</t>
  </si>
  <si>
    <t>YÜCEL HAMARAT</t>
  </si>
  <si>
    <t>Karşıyaka Mah. Sakarya Blv. No:174 Kepez/ANTALYA</t>
  </si>
  <si>
    <t xml:space="preserve">gerek yok ben uğraşamam dedi </t>
  </si>
  <si>
    <t>61f2d9a2a6c90a8a7dc1d139</t>
  </si>
  <si>
    <t>Hamurişim, Kepez (Ulus Mah.)</t>
  </si>
  <si>
    <t>Mantı</t>
  </si>
  <si>
    <t>TUĞÇE CİVAN</t>
  </si>
  <si>
    <t>Ulus Mah. Mithatpaşa Cad. No:31 Kepez/ANTALYA</t>
  </si>
  <si>
    <t>6023457ef981397be13b5287</t>
  </si>
  <si>
    <t>Han Döner, Konyaaltı (Liman Mah.)</t>
  </si>
  <si>
    <t>Sevgi Demir</t>
  </si>
  <si>
    <t>Liman mahallesi Akdeniz Bulvarı 284 D</t>
  </si>
  <si>
    <t xml:space="preserve">devam çekimi alındı  /şubat 15 e kadar alınmayacak </t>
  </si>
  <si>
    <t>616d9930b1c0c13039876649</t>
  </si>
  <si>
    <t>Han Kebapçısı, Muratpaşa (Tahılpazarı Mah.)</t>
  </si>
  <si>
    <t>FEYZA SARI</t>
  </si>
  <si>
    <t>Tahılpazarı Mah. 470 sk. No:8 Muratpaşa/ANTALYA</t>
  </si>
  <si>
    <t>süleyman bey</t>
  </si>
  <si>
    <t>60d1c9aa815c72bc26aeb505</t>
  </si>
  <si>
    <t>Hanedan Restaurant, Korkuteli (Kiremitli Mah.)</t>
  </si>
  <si>
    <t>61056a3c3c144e1d4e5c036c</t>
  </si>
  <si>
    <t>Hanımeli Fast Food, Kepez (Karşıyaka Mah. - Varsak)</t>
  </si>
  <si>
    <t>ENDER TÜRKOĞLU</t>
  </si>
  <si>
    <t>Varsak Karşıyaka Kuzey</t>
  </si>
  <si>
    <t>Karşıyaka Mah. Mehmet Akif Ersoy Cad. No:15 Kepez/ANTALYA</t>
  </si>
  <si>
    <t xml:space="preserve">mail verildi-bıır hafta sonra aransın dedi- çekim istemiyorum dedi istersem ben donus saglarım dedi / şuan için böyle bir şeye imkanım yok dedi </t>
  </si>
  <si>
    <t>618a1b40cd1a2f8604288859</t>
  </si>
  <si>
    <t>Happy Chicken s, Muratpaşa (Güzeloba Mah.)</t>
  </si>
  <si>
    <t>RAMAZAN AYKANAT</t>
  </si>
  <si>
    <t>Güzelbağ</t>
  </si>
  <si>
    <t>yoğunmuş müsait oldğumda arayacağım diyor.</t>
  </si>
  <si>
    <t>603a66dc303c95666c2f8714</t>
  </si>
  <si>
    <t>Har Döner, Konyaaltı (Toros Mah.)</t>
  </si>
  <si>
    <t>Volkan Erdem Alyanak</t>
  </si>
  <si>
    <t>Toros Mah. Üniversite Cad. N0 56 A</t>
  </si>
  <si>
    <t>601ac1e7000a77646789f653</t>
  </si>
  <si>
    <t>Harbiye Dürüm, Muratpaşa (Balbey Mah.)</t>
  </si>
  <si>
    <t>Mitaht Vural</t>
  </si>
  <si>
    <t>Balbey mahallesi 404.sokak Tolunay iş merkezi 2/A</t>
  </si>
  <si>
    <t>6058676c5e7ded08e4a61d98</t>
  </si>
  <si>
    <t>HARİBO Şekerleme , Kepez (Özdilek AVM.)</t>
  </si>
  <si>
    <t>Mahmut Feyzioğlu</t>
  </si>
  <si>
    <t>Antalya özdilek park avm -1 kat haribo standı</t>
  </si>
  <si>
    <t xml:space="preserve">fotografcı ergın avcı randevu olusturuldu / çekim sağlanmış </t>
  </si>
  <si>
    <t>605c63f33c0937c25eec15b1</t>
  </si>
  <si>
    <t>Harput Elazığ Hakiki Çiğ Köfte, Muratpaşa (Kızılsaray Mah.)</t>
  </si>
  <si>
    <t>BAHRİ KESKİNKILIÇ</t>
  </si>
  <si>
    <t>Kızılsaray Mah. Milli Egemenlik Cad. No:7/A Muratpaşa/ANTALYA</t>
  </si>
  <si>
    <t>TEYİT AMAÇLI ARANDI ÇEKİM GERÇEKLEŞTİ</t>
  </si>
  <si>
    <t>60857a3450f08f3fd2ef8543</t>
  </si>
  <si>
    <t>Has 82 Konya Etli Ekmek, Alanya (Hacet Mah.)</t>
  </si>
  <si>
    <t>Doğan Bilgin</t>
  </si>
  <si>
    <t>Hacet mahallesi canlılar sokak no:15/b</t>
  </si>
  <si>
    <t xml:space="preserve">5324181833 5336635534 </t>
  </si>
  <si>
    <t>5fa2cc505d22a06be18d7ef4</t>
  </si>
  <si>
    <t>Has Gebizli Pide &amp; Köfte &amp; Piyaz (Tarım Mah.)</t>
  </si>
  <si>
    <t>KADİR KARAKÖK</t>
  </si>
  <si>
    <t>Tarım mah, Şakir akdemir ap, Perge Blv. No:49/B, 07200 Muratpaşa/Antalya</t>
  </si>
  <si>
    <t xml:space="preserve">fotoları yok bayramdan sonrası için randevu istiyor//fotolar var dedi randevu istemiyor mail verildiYETKİLİ KARANTİNADA YARIN BU SAATLERDE ARANSIN / mail adresi iletildi </t>
  </si>
  <si>
    <t>621c974b22a8cd0f7e22ce81</t>
  </si>
  <si>
    <t>Has Hatay Döner &amp; Kebap, Alanya (Avsallar Mah.)</t>
  </si>
  <si>
    <t>MESUT DEVECİ</t>
  </si>
  <si>
    <t>Avsallar Mah. İncekum Cad. No:47 Alanya/ANTALYA</t>
  </si>
  <si>
    <t>60b1d7cdf0c6b3cd1a91ae26</t>
  </si>
  <si>
    <t>Has Hatay Döner, Alanya (Avsallar Mah.)</t>
  </si>
  <si>
    <t>AYLA DEVECİ</t>
  </si>
  <si>
    <t>yt mesut bey randevuyu onayladı saat için 2den sonra aranacak ustasıyla görüşecek/ustamın bırı ızınde ben sızı arayım</t>
  </si>
  <si>
    <t>5f998115acebe12548771ac5</t>
  </si>
  <si>
    <t>Has Hatay Döner, Işıklar</t>
  </si>
  <si>
    <t>BAHVER KARTAL</t>
  </si>
  <si>
    <t>Sinan, 1255. Sk. 1/A, 07100 Muratpaşa/Antalya</t>
  </si>
  <si>
    <t>açmıyor//05076833407yetkili kişi dha sonra görüşelim dedi/</t>
  </si>
  <si>
    <t>5ffb765ac9225259a239993a</t>
  </si>
  <si>
    <t>Has Künefe &amp; Baklava , Konyaaltı (Öğretmenevleri Mah.)</t>
  </si>
  <si>
    <t>Özcan Demir</t>
  </si>
  <si>
    <t>Öğretmenevleri Mah. Atatürk Blv. No 1/140</t>
  </si>
  <si>
    <t>Müsait değilim sonra arayın dedi/ORTAĞI ÇEKİM İSTEMİYOR VAZGEÇTİLER</t>
  </si>
  <si>
    <t>6200d36b5f4f97fdb3c258cf</t>
  </si>
  <si>
    <t>Hasan Usta Kebap &amp; Lahmacun &amp; Döner, Alanya (Şekerhane Mah.)</t>
  </si>
  <si>
    <t>HASAN BALTACI</t>
  </si>
  <si>
    <t>Şekerhane Mah. Şevket Tokuş CAd. No 60 A</t>
  </si>
  <si>
    <t>602a5794f2a4ca4ee6c0e986</t>
  </si>
  <si>
    <t>Hatay Barış Döner, Aksu (Güzelyurt Mah.)</t>
  </si>
  <si>
    <t>Ümit Dadük</t>
  </si>
  <si>
    <t>güzelyurt mahallesi serik caddesi 22/1 aksu antalya</t>
  </si>
  <si>
    <t>606edea83df61016eaf38244</t>
  </si>
  <si>
    <t>Hatay İşi Ev Yemekleri &amp; Mezegiller, Konyaaltı (Pınarbaşı Mah.)</t>
  </si>
  <si>
    <t>Remziye Milli</t>
  </si>
  <si>
    <t>Pınarbaşı Mah. 702 Sk. No 33</t>
  </si>
  <si>
    <t>numara kullanılmamakta</t>
  </si>
  <si>
    <t>5fd206013b89c209c0376354</t>
  </si>
  <si>
    <t>Hatay Kebap Muratpaşa (Kapalıyol Mah.)</t>
  </si>
  <si>
    <t>CELAL VURAL</t>
  </si>
  <si>
    <t>Elmalı Mah. 7. Sk. No:27/1 Muratpaşa/Antalya</t>
  </si>
  <si>
    <t>dönecek //öğleden sonra tekrar arancak//celal beyin annesi fatoş hanım çıktı saat 16.00 da arancak//16 da arancak//5439550261 cella bey ama müsait değildi sonra ara/devam çekimi için aradım gerek yok çünkü diğer fotoğraflarla aynı olacak dedi.</t>
  </si>
  <si>
    <t>623059b03f649a7b89beee7e</t>
  </si>
  <si>
    <t>Hatay Ocakbaşı, Kaş (Andifli Mah.)</t>
  </si>
  <si>
    <t>AHMET ALİ ÖZMEN</t>
  </si>
  <si>
    <t>Andifli</t>
  </si>
  <si>
    <t>Andifli Mah. Andifli Atatürk Blv. No:2 Kaş/ANTALYA</t>
  </si>
  <si>
    <t>60a9339a9f6ba031b00e90ed</t>
  </si>
  <si>
    <t>Hatay Ocakbaşı, Kaş (Kalkan Mah.)</t>
  </si>
  <si>
    <t>Hatice Demirtaş</t>
  </si>
  <si>
    <t>Kalkan Mah. Mustafa Kocakaya Cad. No:1/A</t>
  </si>
  <si>
    <t>60db038857eedf77d2529780</t>
  </si>
  <si>
    <t>Hatay Sofrası Döner &amp; Kebap, Manavgat (Aşağı Pazarcı Mah.)</t>
  </si>
  <si>
    <t>SALAHATTİN ÇOKLUK</t>
  </si>
  <si>
    <t>A. Pazarcı Mah. 1021 Sk. No:2/A Manavgat/Antalya</t>
  </si>
  <si>
    <t xml:space="preserve">hazırlık yapamamışlar kendileri dönecek duruma göre- ustalarımız eksik dedi o yuzden ben sizlere donus saglarım dedi  7 ustam hala yok ustam olmadan çok sıkıntı yaşarım dedi ustası gelince dönüş sağlayacak </t>
  </si>
  <si>
    <t>604b446f6b8a4ec16c1ebeda</t>
  </si>
  <si>
    <t>Hatay Usulü Döner, Alanya (Mahmutlar Mah.)</t>
  </si>
  <si>
    <t>MUSTAFA GÖK</t>
  </si>
  <si>
    <t>Mahmutlar Mah. Şükrü Top Cad. No:16 Alanya/ANTALYA</t>
  </si>
  <si>
    <t>yetkili yok 1 saate aranacak / Mustafa bey eşini kaybetmiş 40 50 gün sonra anca dükkana gelir der</t>
  </si>
  <si>
    <t>6144e16c1f89e71cec31ffca</t>
  </si>
  <si>
    <t>Hatay Zurna Döner, Kepez (Ahatlı Mah.)</t>
  </si>
  <si>
    <t>HAYDAR HIRFANOĞLU</t>
  </si>
  <si>
    <t>Ahatlı Mah. 3146 Sk. No 31</t>
  </si>
  <si>
    <t>5f7f1b90535b29d6b557a15e</t>
  </si>
  <si>
    <t>Hataylı Harbi Ye Künefe &amp; Tantuni, Kepez (Kültür Mah.)</t>
  </si>
  <si>
    <t>Zeliha Balcıoğlu</t>
  </si>
  <si>
    <t>Kültür, Ahmet Kaya Apt, 75. Yıl Cd. 36/A, 07090 Kepez</t>
  </si>
  <si>
    <t>numarayı aldılar onlar dönüş sağlayacaklar//nisanın 20 sinden sonra randevu istiyor//0535 273 2528 üsamettin bey arandı açmadılar/açmadı/4-5 gibi aranacak/getiri kapatmışlar</t>
  </si>
  <si>
    <t>606209d04c11b047143b714e</t>
  </si>
  <si>
    <t>Hataylılar Lokantası, Kepez (Güneş Mah.)</t>
  </si>
  <si>
    <t>ALİ DEMİRBİLEK</t>
  </si>
  <si>
    <t>Güneş Mah. Necip Fazıl Kısakürek Cad. No:277 Kepez/ANTALYA</t>
  </si>
  <si>
    <t>getir yemek sistemini kullanmıyor.</t>
  </si>
  <si>
    <t>624d4457f6d138aed8c9992a</t>
  </si>
  <si>
    <t>Hataylım Sofrası, Alanya (Oba Mah.)</t>
  </si>
  <si>
    <t>ELİF ZEREN</t>
  </si>
  <si>
    <t>Oba Mah. Yüzbaşıoğlu sk. No:15 Alanya/ANTALYA</t>
  </si>
  <si>
    <t>5f55eadd24c5d9426dd46761</t>
  </si>
  <si>
    <t>Havva Pilavcı (Soğuksu Mah.)</t>
  </si>
  <si>
    <t>ALİ CAN</t>
  </si>
  <si>
    <t>Soğuksu Mah. Palmiye Cad. Hasan Acar Apt. No:20/C Çallı Muratpaşa, Antalya</t>
  </si>
  <si>
    <t>05458461443:ali beyin numarası:HAZİRANDA ARANCAK//restoran da 2 kişi çalışıyor çekim için vakit ayıramam eleman almam lazım ona da durumum yok dereylül sonu aranmak istiyo / AÇMADI / Başka zaman yapalım uygun değiliz dedi.yine başka zamana dedi şuan olmazmış.</t>
  </si>
  <si>
    <t>5f836022711c853e1df82779</t>
  </si>
  <si>
    <t>Havva Tantuni (Soğuksu Mah.)</t>
  </si>
  <si>
    <t>05458461443:ali beyin numarası:HAZİRANDA ARANCAK//ne zaman açılacağı belli değilmiş kesin bişey diyemiyorum dereylül sonu aranmak istiyo- kasım gıbı gelirseniz daha uygun olur dedi musait degiliz dedi / başka zaman yapalım dedi.yine başka zamana diyor.</t>
  </si>
  <si>
    <t>6233313fad77abe41b0f46d2</t>
  </si>
  <si>
    <t>Hay Döner, Manavgat (Ilıca Mah.)</t>
  </si>
  <si>
    <t>AYGÜL YÜRÜMEZ</t>
  </si>
  <si>
    <t>Ilıca Mah. 318 Sk No:3/2 Manavgat/ANTALYA</t>
  </si>
  <si>
    <t>61894349961e1b4103b54bba</t>
  </si>
  <si>
    <t>Hayal Cafe &amp; Fast Food, Muratpaşa (Yenigün Mah.)</t>
  </si>
  <si>
    <t>MEHMET HOYRAZ</t>
  </si>
  <si>
    <t>Gebizli Mah. Yunus Emre Cad. No:90 Muratpaşa/ANTALYA</t>
  </si>
  <si>
    <t>602998449364aebb28f2272e</t>
  </si>
  <si>
    <t>Hayal Et Bistro &amp; Fast Food, Kepez (Şafak Mah.)</t>
  </si>
  <si>
    <t>Hüseyin Çoban</t>
  </si>
  <si>
    <t>Şafak, 4261. Sk. No:4</t>
  </si>
  <si>
    <t>ulaşılmıyor/feytullah bey devir almış eylülden sonra aranmasını istiyor şuan için uygun değiliz dedi.yemek sepeti gibi değilsiniz fiyatlandırmada sıkıntı oluyor dedi istemiyorum dedi.</t>
  </si>
  <si>
    <t>621e3994f0098bbaba027aa9</t>
  </si>
  <si>
    <t>HayalEt Restaurant, Muratpaşa (Altındağ Mah.)</t>
  </si>
  <si>
    <t>HALİL MERTKAN</t>
  </si>
  <si>
    <t>Altındağ Mah. Turgut Reis Cad. No:32 Muratpaşa/ANTALYA</t>
  </si>
  <si>
    <t>6024023b6c2f86baf67e7870</t>
  </si>
  <si>
    <t>Hayatın Dört Mevsimi Mutfakta, Muratpaşa (Varlık Mah.)</t>
  </si>
  <si>
    <t>Seyedeh Sana Alem Najafi</t>
  </si>
  <si>
    <t>Varlık Mah. 100. Yıl Bulv. i Ünsal Apt. No 56 A</t>
  </si>
  <si>
    <t xml:space="preserve">mail verildi //tekrar mail verildi1 ay olmuş göndereli hala yüklenmemiş profosyonel ve yazısız logosuzmuş resimleri- elimizde fotograflar var ben size yukledıgım zaman sızlere ulasırım / bir çok kez göndermiş tekrar gönderecek </t>
  </si>
  <si>
    <t>60b54ddd8d4a68a882832d50</t>
  </si>
  <si>
    <t>Hekimbey Restoran, Kepez (Yenidoğan Mah.)</t>
  </si>
  <si>
    <t>Yeşim Işık</t>
  </si>
  <si>
    <t>Yeni Doğan Mah. Şehit Ali Yılmaz Cad. No 10 /8</t>
  </si>
  <si>
    <t xml:space="preserve">saat 4-5 gibi tekrar aranacak///randevuya gidilmemiş sakın aramayın çok sinirli /gerek görmüyorum dedi </t>
  </si>
  <si>
    <t>6192653ece71dff018f24565</t>
  </si>
  <si>
    <t>Heyb-Et Dürüm &amp; Izgara, Kemer (Arslanbucak Mah.)</t>
  </si>
  <si>
    <t>6087c8c5f4af4daf6870ebcd</t>
  </si>
  <si>
    <t>Hilmi Beken Restaurant, Döşemealtı (Altınkale Mah.)</t>
  </si>
  <si>
    <t>MEHMET HİLMİ BEKEN</t>
  </si>
  <si>
    <t>Altınkale</t>
  </si>
  <si>
    <t>Altınkale Mah. Akdeniz Bulv. No:168 Döşemealtı/ANTALYA</t>
  </si>
  <si>
    <t>60b4fef4e0b79d6171bd3630</t>
  </si>
  <si>
    <t>Hira Kokoreç &amp; Köfte, Muratpaşa (Yüksekalan Mah.)</t>
  </si>
  <si>
    <t>MAŞALLAH YEŞİLBAŞAK</t>
  </si>
  <si>
    <t>Yüksekalan Mah. Mevlana Cad. 1. Başaran Apt. No:29/F Muratpaşa/Antalya</t>
  </si>
  <si>
    <t>sinan bey ile görüşüldü çekim yapıp yollayacaklarmış/Ben kendim çekip yollayacağım dedi mail adresi verildi././/kendimde yapmıycam çekimde istemiyorum dedi ikna edemedik beni aramayın dedi.. aranmasın</t>
  </si>
  <si>
    <t>6054a222dce77320080fb798</t>
  </si>
  <si>
    <t>Hisar Döner, Manavgat (Aşağı Hisar Mah.)</t>
  </si>
  <si>
    <t>61d56b6a00d8759cca1030ad</t>
  </si>
  <si>
    <t>HM Cağ Kebap-Etli Ekmek &amp; Tandır, Muratpaşa (Meydankavağı Mah.)</t>
  </si>
  <si>
    <t>MUSTAFA DEMİRHAN</t>
  </si>
  <si>
    <t>Tarım</t>
  </si>
  <si>
    <t>Tarım Mah. Perge Bulv. No:41 Muratpaşa/ANTALYA</t>
  </si>
  <si>
    <t>cekım ıstemıor panelı kullanmıyorlrl</t>
  </si>
  <si>
    <t>620534289b531292f7e5376f</t>
  </si>
  <si>
    <t>Hobi Mutfağı, Muratpaşa (Memurevleri Mah.)</t>
  </si>
  <si>
    <t>NURHAN KAYA</t>
  </si>
  <si>
    <t>Memurevleri</t>
  </si>
  <si>
    <t>Memurevleri mah 205.sk özel apt no:24c MURATPAŞA/ANTALYA</t>
  </si>
  <si>
    <t xml:space="preserve">numara servis dışı </t>
  </si>
  <si>
    <t>60be7c2996ca48e6efcbc4e8</t>
  </si>
  <si>
    <t>Hoffmann Burger, Kepez (Atatürk Mah.)</t>
  </si>
  <si>
    <t>HAKAN AZMİ ÇETİN</t>
  </si>
  <si>
    <t>Atatürk Mah. Yıldırım Beyazıt Cad. No:135 Kepez/ANTALYA</t>
  </si>
  <si>
    <t>tekrar arncak</t>
  </si>
  <si>
    <t>61d80774ebc29a7b7c2aed88</t>
  </si>
  <si>
    <t>Hola Cafe. Kepez (Gündoğdu Mah.)</t>
  </si>
  <si>
    <t>YUSUF DERELİ</t>
  </si>
  <si>
    <t>Gündoğdu Mah. Seyhanlar Cad. No:9 Kent Meydanı Kepez/ANTALYA</t>
  </si>
  <si>
    <t>60351120312821419f6f6718</t>
  </si>
  <si>
    <t>Holly Food Döner, Manavgat (Aşağı Hisar Mah.)</t>
  </si>
  <si>
    <t>AZİZ AKBAŞ</t>
  </si>
  <si>
    <t>A. Hisar Mah. 4501 Sk. No:25/B Manavgat/Antalya</t>
  </si>
  <si>
    <t>62090c6b7005bf1267372487</t>
  </si>
  <si>
    <t>Holy Garden Bistro, Konyaaltı (Öğretmenevleri Mah.)</t>
  </si>
  <si>
    <t>FATİH KARAKEHYA</t>
  </si>
  <si>
    <t>Öğretmenevleri Mah. Çamlık Cad., No:2 953 Sok., No:1B</t>
  </si>
  <si>
    <t>60950826e8875d9ccad144ab</t>
  </si>
  <si>
    <t>Hot Chicken Hatay Usulü Döner, Manavgat (Aşağı Hisar Mah.)</t>
  </si>
  <si>
    <t>VOLKAN KÖYBAŞI</t>
  </si>
  <si>
    <t>A. Hisar Mah. 4501 Sk. No:11/A Manavgat/Antalya</t>
  </si>
  <si>
    <t xml:space="preserve">volkan bey no : 05320573692 </t>
  </si>
  <si>
    <t>60c77d2e7b73839a11261494</t>
  </si>
  <si>
    <t>Hotbut, Kepez (Kültür Mah.)</t>
  </si>
  <si>
    <t>Sabri Istıl</t>
  </si>
  <si>
    <t>Kültür Mah. 3821 Sk. No 14 B</t>
  </si>
  <si>
    <t>konyaaltında ki şubeye randevu alındı buryada aynıları eklencek</t>
  </si>
  <si>
    <t>60a64fea031a465e90da086a</t>
  </si>
  <si>
    <t>Hungry Birds, Muratpaşa (Sinan Mah.)</t>
  </si>
  <si>
    <t>BURHAN BAYAR</t>
  </si>
  <si>
    <t>Sinan Mah. Cebesoy Cad. No:70/A Muratpaşa/Antalya</t>
  </si>
  <si>
    <t xml:space="preserve">mail verildi göndermiş- eşi pınar hanım fotograflar yuklendimi bilmiyorum dedi yarın saat 4-5 gibi müsait olur dedi o zaman aranacak </t>
  </si>
  <si>
    <t>6239861f565d9c4edf96452c</t>
  </si>
  <si>
    <t>Hurma Balık Evi, Konyaaltı (Hurma Mah.)</t>
  </si>
  <si>
    <t>ABDULLAH ÖZKAN</t>
  </si>
  <si>
    <t>Hurma Mah. Boğaçayı Cad. Ayşe Hatun B No: 99 Konyaaltı/ANTALYA</t>
  </si>
  <si>
    <t xml:space="preserve">ürünlerim pahalı ürünler ramazandan sonra yoğunluk olur o zmn yapalım dedi </t>
  </si>
  <si>
    <t>6054758137e752337484693c</t>
  </si>
  <si>
    <t>Huzur Gözleme &amp; Kahvaltı &amp; Börek, Manavgat (Yukarı Pazarcı Mah.)</t>
  </si>
  <si>
    <t>SABRİYE KÖŞE</t>
  </si>
  <si>
    <t>yukarı pazarcı mah 4071 sk no:11 HUZUR GÖZLEME VE EV YEMEKLERİ</t>
  </si>
  <si>
    <t xml:space="preserve">çoçugu hastalanmıs bugün , yarın sabah 10 gibi arayabilirsiniz dedi </t>
  </si>
  <si>
    <t>5ffb6f07fa8f168273039b57</t>
  </si>
  <si>
    <t>Il Gusto , Konyaaltı (Arapsuyu Mah.)</t>
  </si>
  <si>
    <t>Cenk Çakmak</t>
  </si>
  <si>
    <t>Arapsuyu Mah. Arapsuyu Cad. No 24 C</t>
  </si>
  <si>
    <t>Mail tekrar verildi//cenk bey:05332730010//tüm ürünleri çıkarmam zor şimdilik düşünmüyorum belki başka zaman dedi//pzt gunu aranacak ses problemı/ varmış hem kendılerı de musaıt degılmıs.//ürünlerin maaliyeti fazla olduğu için kendisi çekin yapcak</t>
  </si>
  <si>
    <t>5f58d879a0a6540db30d4871</t>
  </si>
  <si>
    <t>Islak Döner (Kültür Mah.)</t>
  </si>
  <si>
    <t>SERKAN SANLI</t>
  </si>
  <si>
    <t xml:space="preserve">devam çekimi  / serkan beyle görüşüp tekrar aranacak </t>
  </si>
  <si>
    <t>60251069205f5118cf280e4b</t>
  </si>
  <si>
    <t>Ispartalı Çam Restaurant, Kepez (Yeni Mah.)</t>
  </si>
  <si>
    <t>Yüksel Çam</t>
  </si>
  <si>
    <t>Yeni Mahalle 2431 Sokak No:50 Kepez/Antalya
 Ispartalı Çam Restaurant</t>
  </si>
  <si>
    <t>meşgul//acmıyor.//istemiyor</t>
  </si>
  <si>
    <t>603d4a74bd73ddcc3ae62224</t>
  </si>
  <si>
    <t>Ispartalı Çam Restaurant, Konyaaltı (Toros Mah.)</t>
  </si>
  <si>
    <t>YAKUP BİLGİÇ</t>
  </si>
  <si>
    <t>Toros Mah. Pınarbaşı Cad. No:9 Konyaaltı/ANTALYA</t>
  </si>
  <si>
    <t>620e086be2927271dd237fff</t>
  </si>
  <si>
    <t>Isus Pizza, Muratpaşa (Sinan Mah.)</t>
  </si>
  <si>
    <t>İREM IŞIL KILINÇ</t>
  </si>
  <si>
    <t xml:space="preserve">kendisi çektirip gönderecek </t>
  </si>
  <si>
    <t>61cf7b67f7d2b0701a828a0e</t>
  </si>
  <si>
    <t>Işıklar Çorbacısı, Kumluca (Karşıyaka Mah.)</t>
  </si>
  <si>
    <t>5fdb8f2329da2a6f0053d15d</t>
  </si>
  <si>
    <t>Iva Gastrobar &amp; Sushi, Muratpaşa (Kılıçarslan Mah.)</t>
  </si>
  <si>
    <t>Uzakdoğu Mutfağı</t>
  </si>
  <si>
    <t>MURAT KAYA</t>
  </si>
  <si>
    <t>Kılıçarslan Mah. Hamam Sk. No:25 Kaleiçi Muratpaşa/Antalya</t>
  </si>
  <si>
    <t>teyit için arandı ytk yok</t>
  </si>
  <si>
    <t>6034bef2dd4ef0630d18784c</t>
  </si>
  <si>
    <t>İbrahim Efendi Dürümcü, Manavgat (Yukarı Pazarcı Mah.)</t>
  </si>
  <si>
    <t>OSMAN ÇİLLER</t>
  </si>
  <si>
    <t>Y.Pazarcı Mah. Kordon Cad. No:4/Z01 Manavgat/Antalya</t>
  </si>
  <si>
    <t xml:space="preserve">10 dk ya aranacak - 3-4 gün sonra aranacak suan müsait degilim dedi yogunum dedi 3-4 güne arayabilirsiniz dedi / mail adresine atacak </t>
  </si>
  <si>
    <t>61c1faa8267c526164226483</t>
  </si>
  <si>
    <t>İceberry Cafe, Muratpaşa (Meltem Mah.)</t>
  </si>
  <si>
    <t>YALÇIN SAY</t>
  </si>
  <si>
    <t xml:space="preserve">ibrahim </t>
  </si>
  <si>
    <t>6206428168b9e832ada9a388</t>
  </si>
  <si>
    <t>İceberry, Konyaaltı (Uncalı Mah.)</t>
  </si>
  <si>
    <t>Ghulam Sakhi İkbal</t>
  </si>
  <si>
    <t>uncalı mah. toroslar cad. City Lİfe 2 E Blk. No:76</t>
  </si>
  <si>
    <t>5fa3fb94d0f0f7c68443eb47</t>
  </si>
  <si>
    <t>İki Kerebiç (Yeşilbahçe Mah.)</t>
  </si>
  <si>
    <t>CANSU TEMİZ</t>
  </si>
  <si>
    <t>Yeşilbahçe Mah. Metin Kasapoğlu Cad. Arkadaş A Blok No:71/A Muratpaşa/Antalya</t>
  </si>
  <si>
    <t>Mail  atacak/ mail attım ben bi kaç ürün kalmıştı dedi./fotoğraflar için arandı açmadı.</t>
  </si>
  <si>
    <t>60afd586ba688e26912a2177</t>
  </si>
  <si>
    <t>İki Yedi Kumru &amp; Kokoreç, Alanya (Mahmutlar Mah.)</t>
  </si>
  <si>
    <t>Mahmutlar Mah. Tefik Çatar Cad. No:2 Alanya/ANTALYA</t>
  </si>
  <si>
    <t>ekim ayının sonuna doğru arayın çatı tadilat vs işlemler olacak der - 30 dk ya aranacak /sezonluk burası 1 ay a kadar kapanır dedi çekime gerek yok dedi</t>
  </si>
  <si>
    <t>61fa30826c856e74c9dbb78a</t>
  </si>
  <si>
    <t>İkinci Bahar, Kepez (Güneş Mah.)</t>
  </si>
  <si>
    <t>NARGIZA BULAN</t>
  </si>
  <si>
    <t>Güneş Mah. Şehit Ömer Halis Demir Cad. No:42 Kepez/ANTALYA</t>
  </si>
  <si>
    <t>61d308da0e3cdd4d41f3f758</t>
  </si>
  <si>
    <t>İkizler Kebap, Muratpaşa (Mehmetçik Mah.)</t>
  </si>
  <si>
    <t>SERÇİN TURUNÇ</t>
  </si>
  <si>
    <t>Mehmetçik Mah. Termessos Bulv. No:10 Muratpaşa/ANTALYA</t>
  </si>
  <si>
    <t xml:space="preserve">öğlen gelir / cemil bey abisi ve ablası ile görüşüp dönüş sağlayacak / başka zamana erteleyelim hiç müsait değilim dedi </t>
  </si>
  <si>
    <t>60a9006d9fae3e448fd96934</t>
  </si>
  <si>
    <t>İkra Gözleme Evi, Alanya (Kadıpaşa Mah.)</t>
  </si>
  <si>
    <t>NURAN ÖZDEMİR</t>
  </si>
  <si>
    <t>Kadıpaşa Mah. İnci sk. No:8 Alanya/ANTALYA</t>
  </si>
  <si>
    <t>5fc9fef81b6cf60ff6396db5</t>
  </si>
  <si>
    <t>İlhan Börek &amp; Cafe (Uncalı Mah.)</t>
  </si>
  <si>
    <t>Senem Yücal</t>
  </si>
  <si>
    <t>Uncalı mah. Üniversite Cad. Günsaray Apt. No 6</t>
  </si>
  <si>
    <t>bütün ürünleri çekildi ancak yüklenmemiş mail adresi verildi</t>
  </si>
  <si>
    <t>6050d79eff796a6d71900ba6</t>
  </si>
  <si>
    <t>İlke Pide Dünyası, Kepez (Düdenbaşı Mah.)</t>
  </si>
  <si>
    <t>İLKAY YILMAZ</t>
  </si>
  <si>
    <t>Düdenbaşı</t>
  </si>
  <si>
    <t>Düdenbaşı Mah. Yeni Hal Yolu No:53 Kepez/ANTALYA</t>
  </si>
  <si>
    <t xml:space="preserve">devam çekimi  </t>
  </si>
  <si>
    <t>6034cce553d6fa903f7dba8f</t>
  </si>
  <si>
    <t>İlkem Döner &amp; Pide &amp; Kebap Manavgat (Aşağı Pazarcı Mah.)</t>
  </si>
  <si>
    <t>MUSTAFA KOÇ</t>
  </si>
  <si>
    <t>A. Pazarcı Mah. Fevzi Paşa Cad. No:5 Manavgat/Antalya</t>
  </si>
  <si>
    <t xml:space="preserve">mail atacak/mail paylasılck </t>
  </si>
  <si>
    <t>60ab816bd6cb0c5ff02989ae</t>
  </si>
  <si>
    <t>İnci Döner, Kepez (Gülveren Mah.)</t>
  </si>
  <si>
    <t>Erkan Sönmez</t>
  </si>
  <si>
    <t>Gülveren Mah. 3713 Sk. No 37</t>
  </si>
  <si>
    <t>tatildeymiş geldiğinde dönüş yapacaktadilat varmış ben dönerim dedi</t>
  </si>
  <si>
    <t>5fe61ab42ccf25355b20bd3a</t>
  </si>
  <si>
    <t>İnci Kokoreç, Kepez (Yeşiltepe Mah.)</t>
  </si>
  <si>
    <t>YUSUF ÇİFTÇİ</t>
  </si>
  <si>
    <t>Yeşiltepe Mah. Namik Kemal Blv. Nazmi Akgün Apt No:106/c, 07025 Kepez/Antalya</t>
  </si>
  <si>
    <t>61ab8166392c8a1b3918622c</t>
  </si>
  <si>
    <t>İnci Tulumba, Kepez (Teomanpaşa Mah.)</t>
  </si>
  <si>
    <t>ŞEREF ÇAKIR</t>
  </si>
  <si>
    <t>Teomanpaşa Mah. Necip Fazıl Kısakürek cad. No 43 B</t>
  </si>
  <si>
    <t>61b0b23acdeef26058c56117</t>
  </si>
  <si>
    <t>İnci Tulumba, Kepez (Yenidoğan Mah.)</t>
  </si>
  <si>
    <t>ALKIM BADEMKIRAN</t>
  </si>
  <si>
    <t>Yeni Doğan Mah. Ulusoy Cad. No 14 B</t>
  </si>
  <si>
    <t>61d59869f2dfdbf3a90fe1f5</t>
  </si>
  <si>
    <t>İnci Tulumba, Kepez (Zafer Mah.)</t>
  </si>
  <si>
    <t>ORKAN ÜSTÜNSOY</t>
  </si>
  <si>
    <t>Zafer Mah. Mehmet Akif Cad. No:141 Kepez/ANTALYA</t>
  </si>
  <si>
    <t>62286fd939dcf436b4de7eeb</t>
  </si>
  <si>
    <t>İnci Tulumba, Muratpaşa (Tarım Mah.)</t>
  </si>
  <si>
    <t>SEMANUR SARICA</t>
  </si>
  <si>
    <t>Tarım Mah. Perge Bulv. No:53 Muratpaşa/ANTALYA</t>
  </si>
  <si>
    <t>anıl bey inci tulumba yeni doğan mah şubede çekilmiş ordan yüklenebilir</t>
  </si>
  <si>
    <t>5f4f546fa9de504a1e0dba5f</t>
  </si>
  <si>
    <t>İpek Döner, Muratpaşa (Varlık Mah.)</t>
  </si>
  <si>
    <t>OSMAN YILDIZ</t>
  </si>
  <si>
    <t>Varlık, 179. Sk. Emik Apt. 24 A, 07050 Muratpaşa/Antalya</t>
  </si>
  <si>
    <t>çok yogunlarmış daha sonra arayın dedi//5444676345 istediği gibi çekmediler istemiyorum dedi</t>
  </si>
  <si>
    <t>60673cc04c3bfe65701a73f3</t>
  </si>
  <si>
    <t>İrfando Dondurmaları, Kepez (Karşıyaka Mah.)</t>
  </si>
  <si>
    <t>ERDOĞAN BAYEN</t>
  </si>
  <si>
    <t>Karşıyaka Mah. Karayusuf Cad. No:9 Kepez/ANTALYA</t>
  </si>
  <si>
    <t>mail verildi</t>
  </si>
  <si>
    <t>5fa7bfc47286575182fc91fd</t>
  </si>
  <si>
    <t>İso Burger (Altınkum Mah.)</t>
  </si>
  <si>
    <t>MEHMET KAR</t>
  </si>
  <si>
    <t>Altınkum mh, Belediye Cd. no 120/A, 07100 Konyaaltı/Antalya</t>
  </si>
  <si>
    <t>Français, genel merkezden yönlendiriliyormuş .</t>
  </si>
  <si>
    <t>5fa7b2d9fe8a20d0bf8d3654</t>
  </si>
  <si>
    <t>İso Burger (Fabrikalar Mah. - Özdilek)</t>
  </si>
  <si>
    <t>Fabrikalar Mah. Fikri Erten Cad. 1 Özdilek AVM Kepez, Antalya</t>
  </si>
  <si>
    <t>daha sonra istedi/akşama doğru arancak/5326140127 sena /merkezden alınıyor</t>
  </si>
  <si>
    <t>5fa7ba3592b4ba4a1dd83fdd</t>
  </si>
  <si>
    <t>İso Burger (Kültür Mah.)</t>
  </si>
  <si>
    <t>Kültür, 3805. Sk. Getin Apt. No:35/B, 07090 Kepez/Antalya</t>
  </si>
  <si>
    <t>franchise</t>
  </si>
  <si>
    <t>5fa7cdbae20f3252f0cacc04</t>
  </si>
  <si>
    <t>İso Burger (Sütçüler Mah.)</t>
  </si>
  <si>
    <t>AHMET KAR</t>
  </si>
  <si>
    <t>Sütçüler Mahallesi 15 Temmuz Şehitler Cad. A Apt. No:125A</t>
  </si>
  <si>
    <t>ortaklarıyla görüşüp dönecek/5412840707/merkezden alınıyor</t>
  </si>
  <si>
    <t>5fa7c300547364854be2f1c1</t>
  </si>
  <si>
    <t>İso Burger (Teomanpaşa Mah.)</t>
  </si>
  <si>
    <t>Emek, Mısır Çarşısı A/1, 07060 Kepez/Antalya</t>
  </si>
  <si>
    <t>kumrucu iso ile aynı/fotoğrafları gönderilmiş çekimlere gerek yokmuş/</t>
  </si>
  <si>
    <t>5fa7bd2d68dc122ad2b6cb52</t>
  </si>
  <si>
    <t>İso Burger (Zerdalilik Mah.)</t>
  </si>
  <si>
    <t>Zerdalilik Mah. Balıkçıoğlu Cad. No:4/A Muratpaşa/Antalya</t>
  </si>
  <si>
    <t>açmadı/merkezden</t>
  </si>
  <si>
    <t>602636f92f6cd8dc817da084</t>
  </si>
  <si>
    <t>İsos Döner, Alanya (Saray Mah.)</t>
  </si>
  <si>
    <t>ALİ RIZA HÜRREMOĞLU</t>
  </si>
  <si>
    <t>Saray Mah. Gülen Sok. No:6 Alanya/Antalya</t>
  </si>
  <si>
    <t xml:space="preserve">5357373370 coşkun bey / tü ürünler çekilmiş </t>
  </si>
  <si>
    <t>61de14a8aa12c4fef37f5fcf</t>
  </si>
  <si>
    <t>İstanbul Cafe &amp; Restorant, Alanya (Şekerhane Mah.)</t>
  </si>
  <si>
    <t>GİZEM BOZKURT</t>
  </si>
  <si>
    <t>Şekerhane Mahallesi Şevket Tokuş Caddesi No:16/E</t>
  </si>
  <si>
    <t>61ddef2ae7a5440641020562</t>
  </si>
  <si>
    <t>İstanbul Çiğ Köfte, Kepez (Yeşilyurt Mah.)</t>
  </si>
  <si>
    <t>AHMET YAŞAR ÖZBEK</t>
  </si>
  <si>
    <t>Yeşilyurt mah. 75.yıl cad. No:71/A</t>
  </si>
  <si>
    <t>60a97f00a6f8047ab1ddbbe7</t>
  </si>
  <si>
    <t>İstanbul Kokoreç, Kepez (Kültür Mah.)</t>
  </si>
  <si>
    <t>Erdoğan Çırak</t>
  </si>
  <si>
    <t>Gülveren Mah. 3713 Sk. No 34 B</t>
  </si>
  <si>
    <t>ulaşılamadı. sorununun çöülmesini istedi. şikeyet iletildi</t>
  </si>
  <si>
    <t>606b2296c2388a382bae8c12</t>
  </si>
  <si>
    <t>İstanbul Pilavcısı, Alanya (Mahmutlar Mah.)</t>
  </si>
  <si>
    <t>KUMRU KÖSE</t>
  </si>
  <si>
    <t>Mahmutlar Mah. Kumru sk. No:7 Alanya/ANTALYA</t>
  </si>
  <si>
    <t xml:space="preserve">Yasin bey ile görüşüldü </t>
  </si>
  <si>
    <t>5f7f29a3962a963fa3cc6286</t>
  </si>
  <si>
    <t>İva Sushi &amp; Bistro, Liman</t>
  </si>
  <si>
    <t>Liman Mah. Boğaçay Cd. No:65/A, 07130 Konyaaltı/Antalya</t>
  </si>
  <si>
    <t xml:space="preserve">cuma dönüş yapılsın//kendisi atacak//teyit amaçlı arandı yetkili yok kendisiyle görüşeyim dedi - ben kendisine dönüs saglarım dedi sizi arar dedi / murat bey 1 gibi gelirmiş  / mail atacakmış haftaya tekrar aranmasın </t>
  </si>
  <si>
    <t>61bc4935eea087164e49b220</t>
  </si>
  <si>
    <t>İzmir Kokoreç, Manavgat (A. Pazarcı Mah.)</t>
  </si>
  <si>
    <t>60d2261611817690f353b921</t>
  </si>
  <si>
    <t>İzmir Kumrucusu, Muratpaşa (Tahılpazarı Mah.)</t>
  </si>
  <si>
    <t>YILDIZ AKSAK</t>
  </si>
  <si>
    <t>Tahılpazarı Mah. 465 sk. No:12 Muratpaşa/ANTALYA</t>
  </si>
  <si>
    <t xml:space="preserve">mail verildi//teyit için arandı ytk yok/yetkili 12 gibi orda olurmuş/hatem hanımın numarası verildi dönüş yapcaklar-yarım saate aranacak- yetkili yok ogleden sonra gelir dedi / Yıldız hanım istememiş </t>
  </si>
  <si>
    <t>622893aef6fd66718504c2bb</t>
  </si>
  <si>
    <t>İzmir Söğüş House, Kepez (Kültür Mah.)</t>
  </si>
  <si>
    <t>işletme yetkilisi yok işletme müdürü hüseyin beyden randevu alındı 5320676885</t>
  </si>
  <si>
    <t>622de0cf9fd0751e696cf51a</t>
  </si>
  <si>
    <t>İzmirli Tostçu İbonun Yeri, Muratpaşa (Muratpaşa Mah.)</t>
  </si>
  <si>
    <t>DAVUT POLAT</t>
  </si>
  <si>
    <t>Muratpaşa Mah. 562 Sk. No:4 Muratpaşa/ANTALYA</t>
  </si>
  <si>
    <t xml:space="preserve">3 4 gibi ara </t>
  </si>
  <si>
    <t>605888b0b54331c3497c98e1</t>
  </si>
  <si>
    <t>Jack Coffee , Kepez (Kültür Mah.)</t>
  </si>
  <si>
    <t>ANIL ÖĞÜÇOĞLU</t>
  </si>
  <si>
    <t>JACK COFFEE, KÜLTÜR MAHALLESİ 3806. SOKAK NO:6/A KEPEZ/ANTALYA</t>
  </si>
  <si>
    <t>61a9efd5267a731a0638206f</t>
  </si>
  <si>
    <t>Jasmin Cafe, Manavgat (Yayla Mah.)</t>
  </si>
  <si>
    <t>Yılmaz Taştemel</t>
  </si>
  <si>
    <t>Yayla</t>
  </si>
  <si>
    <t>Yayla Mah. Remzi Güven Cad. No:72/2 Manavgat/Antalya</t>
  </si>
  <si>
    <t>60b545867e4cd56c670faf11</t>
  </si>
  <si>
    <t>Jet Food, Muratpaşa (Üçgen Mah.)</t>
  </si>
  <si>
    <t>NİHAT FURKAN ÖZKAN</t>
  </si>
  <si>
    <t>telefon çalmadan kapanıyor//numara kullanılmamaktadır/arandı numara kullanılmamaktadır internetten bakıldı bulunamadı</t>
  </si>
  <si>
    <t>60e97b0395e627c854f8875f</t>
  </si>
  <si>
    <t>Joker Fast Food, Muratpaşa (Güzeloba Mah.)</t>
  </si>
  <si>
    <t>INNA AÇÇILAR</t>
  </si>
  <si>
    <t>Güzeloba Mah. Rauf Denktaş Cad. Kaya Plaza No:11/A Muratpaşa/Antalya</t>
  </si>
  <si>
    <t>AHMET</t>
  </si>
  <si>
    <t>bir saat sonra aranıcak/05070145428 hüseyin bey 1 hafta sonra aranacak.// meşgul// 18 eylülde ara - tadillataymış 1 hafta sonra tekrar aranacak - 15 dk ya aranacak / randevu iptal haftaya istiyor cuma gidi aransın.</t>
  </si>
  <si>
    <t>605ecbe6e81f5be38b85c1eb</t>
  </si>
  <si>
    <t>Jumbo Tost, Muratpaşa (Yeşilbahçe Mah.)</t>
  </si>
  <si>
    <t>BAKİYE ERYEŞİL</t>
  </si>
  <si>
    <t>Yeşilbahçe Mahallesi Portakal Çiçeği Bulvarı Hüseyin Acun Apt No : 41/A 
 Muratpaşa / ANTALYA</t>
  </si>
  <si>
    <t xml:space="preserve">mail atacaktekrardan arancak müsait degillermiş//((5325758448 bakiye hanım antalya / defalarca mail atmış yüklemesini talep ediyor </t>
  </si>
  <si>
    <t>624b32af7b4a66408ce29b1d</t>
  </si>
  <si>
    <t>Kaan Usta Pide &amp; Kebap, Kepez (Ayanoğlu Mah.)</t>
  </si>
  <si>
    <t>KAAN KANDİLLİ</t>
  </si>
  <si>
    <t>Ayanoğlu Mah. General Hulusi Sayın Cad. No:12 A Kepez/ANTALYA</t>
  </si>
  <si>
    <t>62093e37c4e1de6cd8fdc0e8</t>
  </si>
  <si>
    <t>Kabuk Midye &amp; Kokoreç, Konyaaltı (Gürsu Mah.)</t>
  </si>
  <si>
    <t>HASAN NEŞAT ERTUĞRUL</t>
  </si>
  <si>
    <t>Gürsu mah 304 sokak no:4/1</t>
  </si>
  <si>
    <t>yetkili karantinada</t>
  </si>
  <si>
    <t>61a9e426267a735f4e357622</t>
  </si>
  <si>
    <t>Kafe's Döner, Manavgat (Aşağı Hisar Mah.)</t>
  </si>
  <si>
    <t>Tuncay Uçar</t>
  </si>
  <si>
    <t>A. Hisar Mah. Hisar Cad. No:29 Manavgat/Antalya</t>
  </si>
  <si>
    <t>61e8ffe04c8d3b83fe31807d</t>
  </si>
  <si>
    <t>Kahve Çekirdeği, Kepez (Karşıyaka Mah. - Çevreyolu)</t>
  </si>
  <si>
    <t>ŞEMSETTİN AKBAŞ</t>
  </si>
  <si>
    <t>Karşıyaka Mah. Yıldırım Beyazıt Cad. No:48 Kepez/ANTALYA</t>
  </si>
  <si>
    <t>60e558e67439950721237e62</t>
  </si>
  <si>
    <t>Kaktüss Boutique Cafe, Alanya (Şekerhane Mah.)</t>
  </si>
  <si>
    <t>GÜLDEN GÖRGEN</t>
  </si>
  <si>
    <t>Şekerhane Mah. Yunus Gücü sk. No:1 Alanya/ANTALYA</t>
  </si>
  <si>
    <t>Anlatıldı fotografları logoluymuş logosuz halini ayarlayabilirse gönderecek. Eşimle konuşayım olmazsa sizi arayım dediler.- mail adresi verildi 2 hafta sonra aranacak teyit amaçlı /Bölge konusunda sıkıntı yaşıyoruz. Bölge limitlerimiz çok uzak yerlerden de sipariş gelmekte ve biz zarar etmekteyiz. Defalarca ilettik getiryemeğe ama çözüm bulunmadı. Önce bu soorunun çözülmesini isterler.</t>
  </si>
  <si>
    <t>62389dc8d6eec97272eba7c3</t>
  </si>
  <si>
    <t>MEHMET GÖBÜT</t>
  </si>
  <si>
    <t>ŞEKERHANE MAH. YAYLA YOLU CAD. NO: 35 A ALANYA/ ANTALYA</t>
  </si>
  <si>
    <t>60b1d98a371139bfd7549488</t>
  </si>
  <si>
    <t>Kale Cafe &amp; Fast Food, Alanya (Bektaş Mah.)</t>
  </si>
  <si>
    <t>İZZET TURGUT</t>
  </si>
  <si>
    <t>Bektaş</t>
  </si>
  <si>
    <t>Saray Mah. Atatürk Cad. No:104 Alanya/ANTALYA</t>
  </si>
  <si>
    <t xml:space="preserve">5386186472 ayşe hanım / dönüş yapacak- ŞUAN DEĞİL İLERLEYEN ZAMANLARDA OLABİLİR DEDİ- MÜSAİT DEĞİLİM/ MEŞGULE ATTI </t>
  </si>
  <si>
    <t>6087e7e0588eb06eba4b41c4</t>
  </si>
  <si>
    <t>Kanatçı Ali Asker, Şirinyalı</t>
  </si>
  <si>
    <t>ALİ ASKER KARĞIN</t>
  </si>
  <si>
    <t>Şirinyalı Mah. Lara Cd. No:64 07160 Muratpaşa/Antalya</t>
  </si>
  <si>
    <t xml:space="preserve">KENDİ FOTOĞRAFI VAR//Süleyman bey5327775763 3 gibi tekrar ara- istemiyorum dedi </t>
  </si>
  <si>
    <t>5fa94075155e95d0b95b9968</t>
  </si>
  <si>
    <t>Kanatçı Diren Usta (Güzeloba Mah.)</t>
  </si>
  <si>
    <t>DİREN AYGÜN</t>
  </si>
  <si>
    <t>Güzeloba Mah. 2209 Sk. No:3/A Muratpaşa/Antalya</t>
  </si>
  <si>
    <t>no bırakıldı isterse dönecek</t>
  </si>
  <si>
    <t>6238ac8c48d52e12ed659dff</t>
  </si>
  <si>
    <t>Kanka Büfe &amp; Fast Food, Kepez (Fabrikalar Mah.)</t>
  </si>
  <si>
    <t>Belma Öz</t>
  </si>
  <si>
    <t>FABRİKALAR MAH. NAMIK KEMAL BLV. AKTAŞ APT. NO: 33 A KEPEZ/ ANTALYA</t>
  </si>
  <si>
    <t xml:space="preserve">mail adresne atacak </t>
  </si>
  <si>
    <t>605c87acf2765e2b399730bb</t>
  </si>
  <si>
    <t>Kapalı Yol Dönercisi Dönercim Yusuf Usta, Muratpaşa (Üçgen Mah.)</t>
  </si>
  <si>
    <t>EMRAH YUCA</t>
  </si>
  <si>
    <t>Üçgen Mah. Tonguç Cad. No:63 Muratpaşa/ANTALYA</t>
  </si>
  <si>
    <t>607085d4e0b660664e97c4df</t>
  </si>
  <si>
    <t>Kapalıyol Pilavcısı, Muratpaşa (Elmalı Mah.)</t>
  </si>
  <si>
    <t>YAŞAR BAHADIR</t>
  </si>
  <si>
    <t>Elmalı Mah. 5 sk. No:8 Muratpaşa/ANTALYA</t>
  </si>
  <si>
    <t>suratıma kapattı</t>
  </si>
  <si>
    <t>6218bcb42fd57148b022fcc8</t>
  </si>
  <si>
    <t>Kaptan Balık Evi, Alanya (Hacet Mah.)</t>
  </si>
  <si>
    <t>TURGUT ÇATALKAYA</t>
  </si>
  <si>
    <t>Hacet Mah. Büyükhasbahçe Cad. No:37 Alanya/ANTALYA</t>
  </si>
  <si>
    <t>5ffd78e837b1814cae07803c</t>
  </si>
  <si>
    <t>Kaptan Ev Yemekleri, Muratpaşa (Meltem Mah.)</t>
  </si>
  <si>
    <t>EMİRCAN ÇELEBİ</t>
  </si>
  <si>
    <t>Kartal sitesi B blok no 3 KAPTAN EV YEMEKLERI .ANTALYA/MURATPAŞA</t>
  </si>
  <si>
    <t>getir kullanmıyorum zaten memnunda değilim gerek yok dedi//yemek sepetinden alcak fotoğrafları</t>
  </si>
  <si>
    <t>6037671f31282172c1705137</t>
  </si>
  <si>
    <t>Karadeniz Hamsi, Muratpaşa (Gençlik Mah. - Işıklar Cad.)</t>
  </si>
  <si>
    <t>NEBAHAT ÇABUK</t>
  </si>
  <si>
    <t>Gençlik Mah. Tevfik Işık Cad. No:7/A Muratpaşa/Antalya</t>
  </si>
  <si>
    <t>devam çekimi istemiyor</t>
  </si>
  <si>
    <t>619244e3f04d4e1f17b138c0</t>
  </si>
  <si>
    <t>Karadeniz Pide &amp; Kebap, Konyaaltı (Uncalı Mah.)</t>
  </si>
  <si>
    <t>MUNİSE LOUİSE SARICAOĞLU</t>
  </si>
  <si>
    <t>Uncalı Mah. 24. Cad. No:65</t>
  </si>
  <si>
    <t xml:space="preserve">haftaya salı veya çrş tekrar aranacak Birol Beyle görüşüldü. / öğleden sonra ara / elimde fotoğraflarım var gelip alırsanız yüklersiniz yoksa mailden fln atamam dedi </t>
  </si>
  <si>
    <t>5f7f24a3449e3137c1f07479</t>
  </si>
  <si>
    <t>Karadeniz Pide &amp; Kebap, Liman</t>
  </si>
  <si>
    <t>Halil Nane</t>
  </si>
  <si>
    <t>Liman, Boğaçayı Cd. Metin Apt., 07000 Konyaaltı/Antalya</t>
  </si>
  <si>
    <t>5324969432 halil bey/ açmadı// mail adresi gönderildi fotoğrafları atacak</t>
  </si>
  <si>
    <t>60780bbde8f1af3e76ed890e</t>
  </si>
  <si>
    <t>Karadeniz Restaurant &amp; Pide, Muratpaşa (Fener Mah.)</t>
  </si>
  <si>
    <t>ERSİN TAVUKÇU</t>
  </si>
  <si>
    <t>Fener Mah. Falez Cad. No:17/C Muratpaşa/Antalya</t>
  </si>
  <si>
    <t>çekimler sağlanmış// tüm ürünleri çekildi çekilmeyenler ise elimde yoklar yapmıyoruz dediler</t>
  </si>
  <si>
    <t>611fb05bd4dd3f54f7a61d26</t>
  </si>
  <si>
    <t>Karadeniz Tavukçuluk, Muratpaşa (Güvenlik Mah.)</t>
  </si>
  <si>
    <t>NURHAYAT KILINÇ</t>
  </si>
  <si>
    <t>Güvenlik Mah. Kazım Karabekir Cad. Aşıkoğlu Apt. No:160/B Muratpaşa/Antalya</t>
  </si>
  <si>
    <t>eylül sonu gibi aranmak istiyor getirçarşı ile de çalışmak istiyormuş- getir çarsıyada üye olmak istiyormus haftaya salı aranacak olumlu /derya bey rahatsızmış 15 gün sonra aranacak/hala rahatsızmış restoran açık degıl cok fazla aranıyormus 10 gun sonra tekrar denenebılır / PANELİ KAPALI / derya bey ürünüm çok yok getir çarşıya üyeyim istemiyorum dedi tavuğu çeksek ne çekmesek ne diyor ne dediysem yok istemiyorum dedi.</t>
  </si>
  <si>
    <t>6228feed1bcbf23c04339e2c</t>
  </si>
  <si>
    <t>Karanfil Cafe &amp; Bistro, Muratpaşa (Haşimişcan Mah.)</t>
  </si>
  <si>
    <t>RAMAZAN KUTLU</t>
  </si>
  <si>
    <t>Haşim İşcan mahallesi arık caddesi No:12/F Muratpaşa/Antalya</t>
  </si>
  <si>
    <t>61489cd38cfa1e8237e4da1b</t>
  </si>
  <si>
    <t>Karataş Lahmacun &amp; Pide, Kepez (Kültür Mah.)</t>
  </si>
  <si>
    <t>ORHAN KARATAŞ</t>
  </si>
  <si>
    <t>Kültür, Ulusoy Cd. No:81</t>
  </si>
  <si>
    <t xml:space="preserve">5454338777 Hakan </t>
  </si>
  <si>
    <t>5fcf7f3fb8a60711c306699a</t>
  </si>
  <si>
    <t>Karataş Pide &amp; Lahmacun (Habibler Mah.)</t>
  </si>
  <si>
    <t>Ramazan Karataş</t>
  </si>
  <si>
    <t>Habibler Mah. Sütçüler Cad. Odabaşı Apt. No 97</t>
  </si>
  <si>
    <t>Funda Ünlü</t>
  </si>
  <si>
    <t>suan gelmedi dedi daha sonra arayın dedi yogunuz dedi</t>
  </si>
  <si>
    <t>6038ee937c87b45311afa359</t>
  </si>
  <si>
    <t>Kardelen Kasap Et &amp; Mangal, Manavgat (Aydınevler Mah.)</t>
  </si>
  <si>
    <t>SÜLEYMAN BERKAY ÖZCÜ</t>
  </si>
  <si>
    <t>Aydınevler Mah. Hasan Fehmi Boztepe Cad. No:123 Manavgat/ANTALYA</t>
  </si>
  <si>
    <t xml:space="preserve">30 dk ya aranacak süleyman beyle görüşüp dönüş saglarım size dedi - 1 saate arayın dedi suan gelmedı daha dedi - gerek yok istemiyorum dedi </t>
  </si>
  <si>
    <t>6239c8a4ae2888934eab894d</t>
  </si>
  <si>
    <t>Kardelen Pizza, Finike (Yeni Mah.)</t>
  </si>
  <si>
    <t>ERKAM KOCA</t>
  </si>
  <si>
    <t>Yeni Mah. Fatih Blv. No:35 A Finike/ANTALYA</t>
  </si>
  <si>
    <t>5fba62ac559c8f92ce0d0535</t>
  </si>
  <si>
    <t>Kardeşler 63 Pide &amp; Dürüm Evi , Kepez (Yenidoğan Mah.)</t>
  </si>
  <si>
    <t>İbrahim Şen</t>
  </si>
  <si>
    <t>Yeni Doğan mah. Uzm. Çavuş Ali Yılmaz Cad. No:42</t>
  </si>
  <si>
    <t>17 den sonra müsait oluyolarmış5 6 gibi arancak/no bırakıldı//duymuyorum seni deyip kapattı</t>
  </si>
  <si>
    <t>5fd48ef0cf27eaf6d1b6658a</t>
  </si>
  <si>
    <t>Kardeşler Kebap, Kepez (Kültür Mah.)</t>
  </si>
  <si>
    <t>Kültür Mah. 3806 Sk. Türeller Apt. No:13 Kepez/Antalya</t>
  </si>
  <si>
    <t xml:space="preserve">5442121287/KNDILERI DONUS SAGLIYCKLAR / hafta içleri çok yoğun oluyoruz haftasonu olursa olabilir dedi </t>
  </si>
  <si>
    <t>60db3a547f6a96e2d494bdc6</t>
  </si>
  <si>
    <t>Kardeşler Lahmacun Pide &amp; Kebap, Kepez (Teomanpaşa Mah.)</t>
  </si>
  <si>
    <t>FIRAT UYGAR</t>
  </si>
  <si>
    <t>Teomanpaşa Mah. Necip Fazıl Kısakürek Cad. No:57 Kepez/ANTALYA</t>
  </si>
  <si>
    <t>devir olma işlemi var</t>
  </si>
  <si>
    <t>6038ee4c587304d9b31951da</t>
  </si>
  <si>
    <t>Kardeşler Pide &amp; Kebap, Manavgat (Bahçelievler Mah.)</t>
  </si>
  <si>
    <t>ERCAN İNAL</t>
  </si>
  <si>
    <t>Aydınevler Mah. Hasan Fehmi Boztepe Cad. No:123/Z02 Manavgat/Antalya</t>
  </si>
  <si>
    <t>mail adresi verildi oraya yüklerim dedi 05353233916</t>
  </si>
  <si>
    <t>60a4d732790a599c3369be9c</t>
  </si>
  <si>
    <t>Kardeşler Sarıyer Börekçisi, Manavgat (Aşağı Pazarcı Mah.)</t>
  </si>
  <si>
    <t>YAKUP KİMBİL</t>
  </si>
  <si>
    <t>A. Pazarcı Mah. Zübeyde Hanım Cad. No:17/B Manavgat/Antalya</t>
  </si>
  <si>
    <t>açmıyor</t>
  </si>
  <si>
    <t>6144420f47ed2b1070be630c</t>
  </si>
  <si>
    <t>Karşıyaka Kumrucusu, Muratpaşa (Şirinyalı Mah.)</t>
  </si>
  <si>
    <t>YASİN YILDIZ</t>
  </si>
  <si>
    <t>Şirinyalı Mah. 1524 Sk. Burcu Apt. No:7/B Muratpaşa/Antalya</t>
  </si>
  <si>
    <t xml:space="preserve">devam çekimi istemiyor  /( çekim sağlanmış ama kalan ürünleri olmuş şuan çekim istemiyor </t>
  </si>
  <si>
    <t>601e75e69cb1270c4f458348</t>
  </si>
  <si>
    <t>Karşıyaka Pide &amp; Lahmacun &amp; Kebap, Kepez (Karşıyaka Mah.)</t>
  </si>
  <si>
    <t>Gülşen Gebel</t>
  </si>
  <si>
    <t>Karşıyaka Mahallesi Yıldırım Beyazıt Caddesi No:32/B 
 Kepez/Antalya</t>
  </si>
  <si>
    <t>tek usta ile çalışıyormuş daha sonra randevu istiyor./devir İŞLETME YETKİLİSİ RABİA HANIM PAZARTESİ TADİLATI BİTECEK</t>
  </si>
  <si>
    <t>61b08825af68d6edc8b31eb9</t>
  </si>
  <si>
    <t>Kasap Şeref Izgara, Konyaaltı (Uncalı Mah.)</t>
  </si>
  <si>
    <t>Steak</t>
  </si>
  <si>
    <t>Cem Bayram</t>
  </si>
  <si>
    <t>Uncalı Mah. Toroslar Cad. No:61/P Konyaaltı/Antalya</t>
  </si>
  <si>
    <t xml:space="preserve">15 20 gün sonra randevu oluşturulabilir usta değişikşiği olacak / 5339541313 cem beyin numarası ama açmadı / cem bey gelince dönecek </t>
  </si>
  <si>
    <t>5ff7e03f4a4dfa335faab80d</t>
  </si>
  <si>
    <t>Kastamonu Kır Pidem , Kepez (Ahatlı Mah.)</t>
  </si>
  <si>
    <t>Eda Eski</t>
  </si>
  <si>
    <t>Ahatlı Mahallesi Ulusoy Caddesi No : 102/B</t>
  </si>
  <si>
    <t>60e6e7d7a745e2fd7d6e336c</t>
  </si>
  <si>
    <t>Kaşar Tost, Konyaaltı (Öğretmenevleri)</t>
  </si>
  <si>
    <t>Mahdı Jamı</t>
  </si>
  <si>
    <t>Öğretmenevleri Mah. Atatürk Bulv. 68 C Konyaaltı</t>
  </si>
  <si>
    <t>mailden gönderecek</t>
  </si>
  <si>
    <t>61923c877a884b75aea8f5e0</t>
  </si>
  <si>
    <t>Kaşkarlı Kasap Restoran, Konyaaltı (Uncalı Mah.)</t>
  </si>
  <si>
    <t>ATABEY ORUÇ</t>
  </si>
  <si>
    <t>Uncalı Mah. Uncalı CAd. Bayram Karabulut Sit. B Blok. No 74 A</t>
  </si>
  <si>
    <t>profesyonel çekimleri varmış.</t>
  </si>
  <si>
    <t>61cf4a72abd29090621bce47</t>
  </si>
  <si>
    <t>Kaşkay Taş Fırından Pide &amp; Lahmacun, Konyaaltı (Uncalı Mah.)</t>
  </si>
  <si>
    <t>60716d03d3cf135622c87e2f</t>
  </si>
  <si>
    <t>Katmer Börek, Muratpaşa (Tarım Mah.)</t>
  </si>
  <si>
    <t>MEHMET ÇELİK</t>
  </si>
  <si>
    <t>Tarım Mah. Perge Yolu No:11 Muratpaşa/ANTALYA</t>
  </si>
  <si>
    <t>maile atacak//tekrar mail verildi////yemeksepetinden alabilirse fotoları atacak mail verildi  2423120058 aranacaksa bu numaranın aranmasını istiyor kayıtlı numara meşgul edilmesin  -ulasılanıyor</t>
  </si>
  <si>
    <t>61efb02f64df7417771a9e38</t>
  </si>
  <si>
    <t>Kavanoz Mezze Atelier, Muratpaşa (Çağlayan Mah.)</t>
  </si>
  <si>
    <t>TOLGA ÖZCAN</t>
  </si>
  <si>
    <t>Çağlayan Mah. 2047 Sk. No:7 Muratpaşa/Antalya</t>
  </si>
  <si>
    <t>açmadı///5057914739/suan musaıt degıller</t>
  </si>
  <si>
    <t>60707dc085c4956e99b27210</t>
  </si>
  <si>
    <t>Kaya Pide, Muratpaşa (Elmalı Mah.)</t>
  </si>
  <si>
    <t xml:space="preserve">meşgule attı//yemek sepetide çekim yapmış çok zamanını almış şuan öyle bir zamanım yok diyor/açmadı.-çalisıyorum dedi kapattı </t>
  </si>
  <si>
    <t>6198a823bc70d90e8bb01cb5</t>
  </si>
  <si>
    <t>Kayra Fırın, Muratpaşa (Çaybaşı Mah.)</t>
  </si>
  <si>
    <t>SEDAT YİĞİT</t>
  </si>
  <si>
    <t>Çaybaşı Mah. Ali Çetinkaya Cad. No:78 Muratpaşa/ANTALYA</t>
  </si>
  <si>
    <t>617fbbfdf4b0c77e2675b0de</t>
  </si>
  <si>
    <t>Kayseri Etli Pide, Manavgat (Aşağı Hisar Mah.)</t>
  </si>
  <si>
    <t>AYTEN ARSLAN</t>
  </si>
  <si>
    <t>A. Hisar Mah. Gülveren Cad. No:12/A Manavgat/Antalya</t>
  </si>
  <si>
    <t>5f523281a1df3029230c5746</t>
  </si>
  <si>
    <t>Kayseri Yöre Sofrası Börek &amp; Mantı (Güzeloba Mah.)</t>
  </si>
  <si>
    <t>HAYRULLAH KARACA</t>
  </si>
  <si>
    <t>Güzeloba, Havaalanı Cd. No:39, 07230 Muratpaşa/Antalya</t>
  </si>
  <si>
    <t>onlar dönüş sağlayacak//yetkili kişi yokmuş// numara meşgul//Ben yetkiliye durumu anlatırım numaranız var dönüş yaparız dedi// Mail verildi fotoları atacak</t>
  </si>
  <si>
    <t>5fb3b625382beedfb0b50e53</t>
  </si>
  <si>
    <t>Kebap 32 , Konyaaltı (Gürsu Mah.)</t>
  </si>
  <si>
    <t>Erhan Büyükkahraman</t>
  </si>
  <si>
    <t>Gürsu Mah. 355 Sk. M Blk. No:15</t>
  </si>
  <si>
    <t xml:space="preserve">dükkanda yangın çıkmış süre istiyormuş, tekrar iletişime geçecekmiş. //daha sonra aranacak//PZT günü aranacak.//haftaya arayın yetkili il dışında/5333624499/fotoğrafları varmış yollayacak kabul edilmezse aranıprandevu verilcek- biilgisayar simdi gectı elime dedi simdi atarımk dedi yarın aranacak teyit aMAÇLI </t>
  </si>
  <si>
    <t>615eec0f99ad5e9aa4bab331</t>
  </si>
  <si>
    <t>Kebap Dünyası, Kepez (Şafak Mah.)</t>
  </si>
  <si>
    <t>GÖKSEL TÜRKMEN</t>
  </si>
  <si>
    <t>Şafak Mah. 5010 Sk. No 42</t>
  </si>
  <si>
    <t xml:space="preserve">Kendisi çekim yapıp gönderecek </t>
  </si>
  <si>
    <t>6214b5d4db90bc506ea9b19c</t>
  </si>
  <si>
    <t>Kebap Kültür, Kepez (Kültür Mah.)</t>
  </si>
  <si>
    <t xml:space="preserve">bayramdan sonra istedi </t>
  </si>
  <si>
    <t>5faacd3cfe12ecac957ac777</t>
  </si>
  <si>
    <t>Kebap ve Ötesi (Kızıltoprak Mah.)</t>
  </si>
  <si>
    <t>ERKAN ERAT</t>
  </si>
  <si>
    <t>Kızıltoprak Mah. Mevlana Cd. Meydan Kavşağı Aksu Apt. No:4/A Muratpaşa/Antalya</t>
  </si>
  <si>
    <t xml:space="preserve">meşgul//mail atıcak//çekim yapıp göndercek//ruhsat işleri varmış birkça gün sonra bietecekmiş sonra çekim yapacak gönderecek- ben çeker gonderirim dedi aramayın yogunum dedi </t>
  </si>
  <si>
    <t>5fab941860bd375241d781bc</t>
  </si>
  <si>
    <t>Kebapcızz (Yeşiltepe Mah.)</t>
  </si>
  <si>
    <t>ERCAN ERAT</t>
  </si>
  <si>
    <t>Yeşiltepe Mah. Ziya Gökalp Cad. No:30/A Kepez/Antalya</t>
  </si>
  <si>
    <t xml:space="preserve"> </t>
  </si>
  <si>
    <t xml:space="preserve">ben size donus yaparım dedi- numara eksık yada hatalı </t>
  </si>
  <si>
    <t>Kebapçı Alanya, Alanya (Mahmutlar Mah.)</t>
  </si>
  <si>
    <t>ŞEYMA UZUN</t>
  </si>
  <si>
    <t>Mahmutlar Mah. Atatürk Cad. No:137 Alanya/ANTALYA</t>
  </si>
  <si>
    <t>5fda2d42be71847b9db4a2b7</t>
  </si>
  <si>
    <t>Kebapçı İmdat, Muratpaşa (Soğuksu Mah.)</t>
  </si>
  <si>
    <t>çekim istemiyor 05419480386:mehmet beyin nosu 1  saat sonra arancak kalabalıkmış//kesin bir şekilde isstemiyor</t>
  </si>
  <si>
    <t>61b09c79277b4c03d0eed470</t>
  </si>
  <si>
    <t>Kebapçı Mahmut Usta, Kepez (Şafak Mah.)</t>
  </si>
  <si>
    <t>MAHMUT TUTUŞ</t>
  </si>
  <si>
    <t>Şafak Mah. 5014 Sk. No 15 , Kepez</t>
  </si>
  <si>
    <t>6210dd46d3e09d7ddd427e7a</t>
  </si>
  <si>
    <t>Kebapçı Müslüm Baba'nın Yeri, Kepez (Güneş Mah.)</t>
  </si>
  <si>
    <t>614388fd52ce11fadd5b3557</t>
  </si>
  <si>
    <t>Kebapçı Nabi, Muratpaşa (Etiler Mah.)</t>
  </si>
  <si>
    <t>SAİT KIRTIŞ</t>
  </si>
  <si>
    <t>Etiler Mah. Evliya Çelebi Cad. No:23 Muratpaşa/ANTALYA</t>
  </si>
  <si>
    <t>sait bey no : 5453531115 mail adresine atılacak olmazsa çekim saglanacak cmrt günü aranacak / 5549297991 fatih bey ilgileniyormuş</t>
  </si>
  <si>
    <t>6242c742b1ef45f6aef29a4a</t>
  </si>
  <si>
    <t>Kebapçı Şeyhmus, Muratpaşa (Yeşilbahçe Mah.)</t>
  </si>
  <si>
    <t>HASAN OĞUZ</t>
  </si>
  <si>
    <t>Yeşilbahçe Mah. Metin Kasapoğlu Cad. 2.Baysal Apt. No:67 C Muratpaşa/ANTALYA</t>
  </si>
  <si>
    <t xml:space="preserve">ses baya cızırtılı geliyor  </t>
  </si>
  <si>
    <t>61de28a21e2c0a73a59f77fc</t>
  </si>
  <si>
    <t>Kemer Star Fast Food &amp; Restaurant, Kemer (Merkez Mah.)</t>
  </si>
  <si>
    <t>ŞAHİN YILDIZ</t>
  </si>
  <si>
    <t>Yeni, Atatürk Blv. No:41, 07990 Kemer/Antalya</t>
  </si>
  <si>
    <t>619bf061742d1742a60c1e2f</t>
  </si>
  <si>
    <t>Kent Künefe, Kepez (Gündoğdu Mah.)</t>
  </si>
  <si>
    <t>YILDIRIM AYDEMİR</t>
  </si>
  <si>
    <t>açıış saati 11:00/ çekim gerçekleşmiş.</t>
  </si>
  <si>
    <t>5f83688e0fdeebf03d34552c</t>
  </si>
  <si>
    <t>Kepçe Aperatif &amp; Kahvaltı, Kepez (Kültür Mah.)</t>
  </si>
  <si>
    <t>OSMAN ERTEKİN</t>
  </si>
  <si>
    <t>Kültür, Ulusoy Cd. No:43, 07090 Bahtılı Köyü Köyü/Kepez/Antalya</t>
  </si>
  <si>
    <t>2 saat sonra arancak//istemiyo-istemiyor ARANMASIN</t>
  </si>
  <si>
    <t>5f68c298eed8843043a9efc1</t>
  </si>
  <si>
    <t>Kepçe Kayseri Mantısı &amp; Ev Yemekleri, Kepez (Kültür Mah.)</t>
  </si>
  <si>
    <t>NEHİR TAYFUR</t>
  </si>
  <si>
    <t>Kültür, Ulusoy Cd. No: 41/A, 07090 Kepez/Antalya</t>
  </si>
  <si>
    <t xml:space="preserve">randevu istiyor//toplu siparişleri oluyor 10 15 gün sonra arancak//personel eksikliği var ileri tarihte randevu istiyor// yemek çıkarabilcek imkanım yok olursa dönerim sizlere dedi- şuan ona vakit ayıramam dedi 1 ay sonra aranacak / her gün birkaç ürün çıkıyor farklı farklı dedi hepspnp çekmesi imkansız dedi biz kendimiz çekip atalım dedi </t>
  </si>
  <si>
    <t>5fae438e001ef304161feb0e</t>
  </si>
  <si>
    <t>Kepçenin Yeri , Konyaaltı (Liman Mah.)</t>
  </si>
  <si>
    <t>Sedat Hüseyin Bener</t>
  </si>
  <si>
    <t>Liman Mah. Atatürk Bulv. Gürtaş Apt. No:226/A-1</t>
  </si>
  <si>
    <t>temmuz ortalarına doğru arancak devam çekimi için//menü güncellemesi 10 gün sonra ara / fotoğraf için şuan uygun değiliz dedi</t>
  </si>
  <si>
    <t>6235929c0cb3930a6b4957eb</t>
  </si>
  <si>
    <t>Kepez Taraftarlar Büfesi, Kepez (Gündoğdu Mah.)</t>
  </si>
  <si>
    <t>SÜLEYMAN KOÇOĞLU</t>
  </si>
  <si>
    <t>Gündoğdu Mah. Göksu Cad. No:2/1 Kepez/ANTALYA</t>
  </si>
  <si>
    <t>mail atacak</t>
  </si>
  <si>
    <t>616190fafa56a5675770e003</t>
  </si>
  <si>
    <t>+ Alfa Plus Pide, Muratpaşa (Yeşilbahçe Mah.)</t>
  </si>
  <si>
    <t>Yeşilbahçe Mah 1475 Sk. No:24/4B Muratpaşa/Antalya</t>
  </si>
  <si>
    <t xml:space="preserve">61619287b646352777245360        + Alfa Plus Pide, Kepez (Kültür Mah.) şubesindeki fotoğraflar kullanılacak </t>
  </si>
  <si>
    <t>61c1a994381129fde07494ab</t>
  </si>
  <si>
    <t>Kervan 63 Pide &amp; Lahmacun Salonu, Kepez (Yenidoğan Mah.)</t>
  </si>
  <si>
    <t>ZEYNEP ÇİÇEK</t>
  </si>
  <si>
    <t>Uzman Çavuş Ali Yılmaz Cad. No 16 B , Kepez</t>
  </si>
  <si>
    <t xml:space="preserve">ellerinde fotoğraf varmış mail atacaklar </t>
  </si>
  <si>
    <t>60180b944e3bdf16e367d864</t>
  </si>
  <si>
    <t>Kervan Sofrası, Kepez (Ulus Mah. - Dokuma)</t>
  </si>
  <si>
    <t>Ramazan Alper Ceran</t>
  </si>
  <si>
    <t>Ulus Mah. 2105 Sk 39 B</t>
  </si>
  <si>
    <t>cenazeleri olduğu içim acil şehir dşına çıkmak zorunda kalmışlar daha sonra aranacak / istemiyor ben ürünü çıkaramam dedi yoğun olmuyor elimizde kalır oyüzden istemiyrum dedi.</t>
  </si>
  <si>
    <t>60ca011aa80a875ca6a05c56</t>
  </si>
  <si>
    <t>Keskin Restaurant, Alanya (Saray Mah.)</t>
  </si>
  <si>
    <t>Davut Keskin</t>
  </si>
  <si>
    <t>Saray Mah. Hacıhamdioğlu Cad. No 22</t>
  </si>
  <si>
    <t xml:space="preserve">öğleden sonra aranacak saat 2-3 gibi / yarım saat sonra ara/5357254837 davut - şehir dışındaım dedi haftaya aranacak / hala şehir dışındayım / yetkili yok / getiryemeği kapatmış </t>
  </si>
  <si>
    <t>5fec7d82a415e9bf3a3c6d9e</t>
  </si>
  <si>
    <t>Ketchup Fast Food &amp; Döner, Muratpaşa (Eski Sanayi Mah.)</t>
  </si>
  <si>
    <t>FARUK ÖZGÜÇ</t>
  </si>
  <si>
    <t>CUMHURİYET MAHALLESİ 680.SOKAK NO:33/1 ESKİ SANAYİİ İÇİ MURATPAŞA ANTALYA</t>
  </si>
  <si>
    <t xml:space="preserve">faruk bey 05315009061 / tüm ürünler çekilmiş </t>
  </si>
  <si>
    <t>6200d982db3c2aa9862256bc</t>
  </si>
  <si>
    <t>Keyf - Alem Fast Food, Konyaaltı (Öğretmenevleri)</t>
  </si>
  <si>
    <t>MERT İPEK</t>
  </si>
  <si>
    <t>Öğretmenevleri Mah. 914 Sk. No 5 A</t>
  </si>
  <si>
    <t>5fe36c829a19ed5d8de4dfac</t>
  </si>
  <si>
    <t>Keyf-i Hisar Restaurant, Muratpaşa (Memurevleri Mah.)</t>
  </si>
  <si>
    <t>Menü</t>
  </si>
  <si>
    <t>filiz müezzinoğlu</t>
  </si>
  <si>
    <t>MEMUR EVLERİ MAH 213 SOK NO 14/A MURATPAŞA/ANTALYA</t>
  </si>
  <si>
    <t xml:space="preserve">bayramdan sonra kendi fotolarını atacak.Fotoğraflar için arandı mail adresi verildi.-okullar acılacak dedi vakit ayıramam ben sizlere gonderirim dedi siz haber veririm dedi  / fotoğraflarını mail atacaklar </t>
  </si>
  <si>
    <t>6050b5a3c95ba7788fdf2106</t>
  </si>
  <si>
    <t>Keyf-İkram Fast Food, Kepez (Aydoğmuş Mah.)</t>
  </si>
  <si>
    <t>Teyit için arandı çekimi gerçekleşti ama hepsi yüklenmemiş</t>
  </si>
  <si>
    <t>619cd3e525d84c44dd92d8ac</t>
  </si>
  <si>
    <t>Keyf'çiniz Tost Evi, Kumluca (Yeni Mah.)</t>
  </si>
  <si>
    <t>MEHMET FUAT KOCASARI</t>
  </si>
  <si>
    <t>Yeni mahalle mimar sinan Caddesi 43/14 07350 Kumluca/Antalya</t>
  </si>
  <si>
    <t>5fe5f0b1e4a5e2512478ad5b</t>
  </si>
  <si>
    <t>Keyfi Künefe &amp; Katmer, Muratpaşa (Şirinyalı Mah.)</t>
  </si>
  <si>
    <t>RAMAZAN YÜKSEL</t>
  </si>
  <si>
    <t>Zümrütova</t>
  </si>
  <si>
    <t>Şirinyalı Mah. Sinanoğlu Cad. No:54/1 Muratpaşa/Antalya</t>
  </si>
  <si>
    <t>ramazan bey yokmuş iletecek kendisine/fotoğraflar için arandı açmadı.</t>
  </si>
  <si>
    <t>5fb4e8c0a3d2ea07141f271d</t>
  </si>
  <si>
    <t>Kılavuz Restaurant &amp; Cafe , Kepez (Teomanpaşa Mah.)</t>
  </si>
  <si>
    <t>Metin Düz</t>
  </si>
  <si>
    <t>Yeni Mah. Yeşilırmak Cad.</t>
  </si>
  <si>
    <t>Livanur Elibol</t>
  </si>
  <si>
    <t>YARIN ARANCAK- müsait degilim dedi ben müsait oldugumda sizlere geri donus saglarım dedi / mail adresi iletildi gönderecek / biz şuanda müsait değiliz müsait olunca bilgi, veririz dedi</t>
  </si>
  <si>
    <t>61d810f91fa83b5671fc0e22</t>
  </si>
  <si>
    <t>Kırım Kebap &amp; Fast Food, Muratpaşa (Kızılsaray Mah.)</t>
  </si>
  <si>
    <t>FİLİZ ÇAKAR</t>
  </si>
  <si>
    <t>Kızılsaray Mah. 73. Sk. No:2 Muratpaşa/ANTALYA</t>
  </si>
  <si>
    <t>6210a0ed00a6cd3157b00676</t>
  </si>
  <si>
    <t>Kırmızı Beyaz Ev Yemekleri, Muratpaşa (Yıldız Mah.)</t>
  </si>
  <si>
    <t>BATUHAN YILMAZ</t>
  </si>
  <si>
    <t>Yıldız Mah. Turgut Reis Cad. No:75/B Muratpaşa/Antalya</t>
  </si>
  <si>
    <t>süleyman bey 5435712466</t>
  </si>
  <si>
    <t>61dc4d30f1bdc4a76b1001cd</t>
  </si>
  <si>
    <t>Kırmızı Beyaz Köfte Piyaz, Muratpaşa (Cumhuriyet Mah.)</t>
  </si>
  <si>
    <t>RABİA İLHAN</t>
  </si>
  <si>
    <t>Cumhuriyet Mah. 680 Sk. No:75 Muratpaşa/ANTALYA</t>
  </si>
  <si>
    <t>62332c4c48d52e63bd78b9a3</t>
  </si>
  <si>
    <t>Kırmızı Byz 07 Fast Food, Kepez (Özgürlük Mah.)</t>
  </si>
  <si>
    <t>ÖZGEN OĞRAK</t>
  </si>
  <si>
    <t>Özgürlük Mah. 2652 Sk. No 3</t>
  </si>
  <si>
    <t>15 gün sonra olabilir dedi tam yerleşmemişler</t>
  </si>
  <si>
    <t>62309980693431a63e1bf4a2</t>
  </si>
  <si>
    <t>Kıyı Dürüm &amp; Kokoreç Evi, Muratpaşa (Zerdalilik Mah.)</t>
  </si>
  <si>
    <t>FARİDA HASANOV</t>
  </si>
  <si>
    <t>Zerdalilik Mah. Balıkçıoğlu Cd. No:33/A Muratpaşa/Antalya</t>
  </si>
  <si>
    <t xml:space="preserve">önümüzdeki ay dedi  </t>
  </si>
  <si>
    <t>6201110e6b0e2a78f8c679d2</t>
  </si>
  <si>
    <t>Kıyı Midye, Konyaaltı (Altınkum Mah.)</t>
  </si>
  <si>
    <t>İBRAHİM KÖK</t>
  </si>
  <si>
    <t>Altınkum, Atatürk Blv. 140/A</t>
  </si>
  <si>
    <t xml:space="preserve">hazırda fotoğrafları varmış mail atacak </t>
  </si>
  <si>
    <t>62277c8dc3c26bf1cb6c424f</t>
  </si>
  <si>
    <t>Kıyı Midye, Muratpaşa (Etiler Mah.)</t>
  </si>
  <si>
    <t>MEHMET TURGUT YILMAZ</t>
  </si>
  <si>
    <t>Etiler Mah. Kızılırmak Cad. No:25 Muratpaşa/ANTALYA</t>
  </si>
  <si>
    <t>msil atacaklar</t>
  </si>
  <si>
    <t>6004b70744f1b41887ba6755</t>
  </si>
  <si>
    <t>Kıymaz Pide, Konyaaltı (Arapsuyu Mah.)</t>
  </si>
  <si>
    <t>Arif Kıymaz</t>
  </si>
  <si>
    <t>Arapsuyu Mah. Arapsuyu Cad. No 32 B</t>
  </si>
  <si>
    <t>Yaza doğru istiyor ,şu anda masraflı oluyormuş hepsini hazırlamak.</t>
  </si>
  <si>
    <t>6208f343a21dd27854355e53</t>
  </si>
  <si>
    <t>Kızçelerin Annesi, Kumluca (Meydan Mah.)</t>
  </si>
  <si>
    <t>ARZU ALTINSOY</t>
  </si>
  <si>
    <t>Yeni Mah. Mimar Sinan Cad. No 22 Kumluca</t>
  </si>
  <si>
    <t>6247fd5f848b765b32a97476</t>
  </si>
  <si>
    <t>Kızılırmak Pide Salonu, Muratpaşa (Konuksever Mah.)</t>
  </si>
  <si>
    <t>ALİ RIZA KESKİN</t>
  </si>
  <si>
    <t>Konuksever Mah. Kızılırmak Cad. Özkan Apt. No:125 A Muratpaşa/ANTALYA</t>
  </si>
  <si>
    <t>605316cf0c7e331807e3761a</t>
  </si>
  <si>
    <t>Kilisli Mehmet Usta Kebap &amp; Dürüm, Muratpaşa (Bahçelievler Mah.)</t>
  </si>
  <si>
    <t>MUSTAFA DEMİR</t>
  </si>
  <si>
    <t>Bahçelievler Mah. Turgut Reis Cad. No:13 Muratpaşa/ANTALYA</t>
  </si>
  <si>
    <t>daha sonra dedi //bayramdan sonra dedi//1 saaat sonra ara//kendisi çekecekmişfotografı var gözüküyodu telefon çekimi yapcakmış şimidde randevu için ogleden sonra aranmak istiyo//kendisi çekim yapcak//mail verildi kendiis atacak-</t>
  </si>
  <si>
    <t>619d1bc473b5546b5b917fb0</t>
  </si>
  <si>
    <t>King Restaurant, Alanya (Mahmutlar Mah.)</t>
  </si>
  <si>
    <t>KARINA DERGUNOVA ÖZPAMUK</t>
  </si>
  <si>
    <t>Mahmutlar Mah. Öğretmen Ahmet Keşoğlu Sk. No:2 Alanya/ANTALYA</t>
  </si>
  <si>
    <t>618e7b244405f4183be4169e</t>
  </si>
  <si>
    <t>Kiraz Dondurma &amp; Waffle, Kepez (Şafak Mah.)</t>
  </si>
  <si>
    <t>İHSAN UYAR</t>
  </si>
  <si>
    <t>Şafak Mah. 4261 Sk. No 4</t>
  </si>
  <si>
    <t xml:space="preserve">muratpaşa şubesinden istedi çekimi </t>
  </si>
  <si>
    <t>5fa3cbc34fd4a40090987d43</t>
  </si>
  <si>
    <t>Koko House , Kepez (Kültür Mah.)</t>
  </si>
  <si>
    <t>6234ce64328bba25c0203feb</t>
  </si>
  <si>
    <t>Kokoreçci Emin Pide &amp; Lahmacun, Kepez (Erenköy Mah.)</t>
  </si>
  <si>
    <t>SALİH ATAŞ</t>
  </si>
  <si>
    <t>Erenköy Mah. Ahmet Vefik Paşa Cad. No:139 Kepez/ANTALYA</t>
  </si>
  <si>
    <t>61cf5da624d8b4a141e2109f</t>
  </si>
  <si>
    <t>Kolcuoğlu Restaurant, Konyaaltı (Altınkum Mah.)</t>
  </si>
  <si>
    <t>NİHAR ÜNAL</t>
  </si>
  <si>
    <t>Altınkum Mah. Akdeniz Bulv. Sunisblue Residans No 164</t>
  </si>
  <si>
    <t>Yusuf Bey/5422205467</t>
  </si>
  <si>
    <t>60a57b1fda61620db2be585a</t>
  </si>
  <si>
    <t>Konak Etli Ekmek, Alanya (Konaklı Mah.)</t>
  </si>
  <si>
    <t>Bayram Geldi</t>
  </si>
  <si>
    <t>Konaklı</t>
  </si>
  <si>
    <t>Konaklı Mah. 28 Sk. No 19 A</t>
  </si>
  <si>
    <t xml:space="preserve">haftaya / fottoğrafçı gitmemiş </t>
  </si>
  <si>
    <t>603d47cd69811f8b7095726e</t>
  </si>
  <si>
    <t>Konya Etli Ekmek, Alanya (Mahmutlar Mah.)</t>
  </si>
  <si>
    <t>SELMA YERDİBİ</t>
  </si>
  <si>
    <t>Mahmutlar Mah. Barbaros Cad. No:147/B Alanya/ANTALYA</t>
  </si>
  <si>
    <t xml:space="preserve">ürünlerimin hepsini çıkartamam bana çok masraflı olur dedi- 1 iki saate aranacak yetkili yok dedi </t>
  </si>
  <si>
    <t>6239afbda01880e83233ac70</t>
  </si>
  <si>
    <t>Konya Meram Etli Ekmek &amp; Lahmacun, Kepez(Mehmet Akif Ersoy Mah.)</t>
  </si>
  <si>
    <t>AZİZ USLAN</t>
  </si>
  <si>
    <t>Mehmet Akif Ersoy Mah. Mehmet Atay Cad. No:72 A Kepez/ANTALYA</t>
  </si>
  <si>
    <t>5fec7447f0267cdb341332fa</t>
  </si>
  <si>
    <t>Konya Mevlana Pide &amp; Kebap, Kepez (Yeşilyurt Mah.)</t>
  </si>
  <si>
    <t>BELKIS ADALI</t>
  </si>
  <si>
    <t>Yeşilyurt Mah. 4331 Sk. Şenol Apt. No:18-17/C Kepez/Antalya</t>
  </si>
  <si>
    <t xml:space="preserve">dönecek eşine sorup// 1 saat sonra aramısınız dedi//çekim istemiyor vaktimiz yok/ bir iki hafta sonra arayın-elaman eksıkligim var dedi ayın soınunda aranırsa sevınırım dedi- numara eksik yada hatalı </t>
  </si>
  <si>
    <t>5fe9d5f72ccf25de89214bb4</t>
  </si>
  <si>
    <t>Konya Mevlana Sofrası (Molla Yusuf Mah.)</t>
  </si>
  <si>
    <t>Molla Yusuf</t>
  </si>
  <si>
    <t>Molla Yusuf Mah.</t>
  </si>
  <si>
    <t xml:space="preserve">kendileri hazırlık yapacak denmiş aradık açmadı uygunluga göre aransın/numara eksik veya hatalı./ açolış saati 12:00 / numara hatalı </t>
  </si>
  <si>
    <t>60390c8b982a67a90b0a74b4</t>
  </si>
  <si>
    <t>Konya Mevlana Sofrası, Manavgat (Aşağı Pazarcı Mah.)</t>
  </si>
  <si>
    <t>ARİF TÜRKUÇAR</t>
  </si>
  <si>
    <t>Aşağı Pazarcı Mah. Zübeyde Hanım Cad. No:33 Manavgat/ANTALYA</t>
  </si>
  <si>
    <t>5077143440 Mustafa</t>
  </si>
  <si>
    <t>5fe4c056933ff4dba51c824c</t>
  </si>
  <si>
    <t>Konyaaltı Tost (Öğretmenevleri Mah.)</t>
  </si>
  <si>
    <t>Özlem Çetin</t>
  </si>
  <si>
    <t>Öğretmenevleri Mah. Öğretmenler Cad. No 23</t>
  </si>
  <si>
    <t xml:space="preserve">pazartesi günü arayıp yeni randevu alınacak.teşekkür ederim istemiyorum dedi/2 saat sonra arayın dedi/şuan için düşünmüyormuş-yetkili yok dedi kapattı-İSTEMİYORMUŞ- çekim istemiyorum dedi / şuan için uygun değilim dedi </t>
  </si>
  <si>
    <t>62037ded49682003427485b9</t>
  </si>
  <si>
    <t>01 Değirmenönü Börek &amp; Gözleme, Muratpaşa (Zümrütova Mah.)</t>
  </si>
  <si>
    <t>SULTAN ARSLAN SEZEN</t>
  </si>
  <si>
    <t>Zümrütova Mah Fener Cad. Zümrüt Sit. No:87/15 Muratpaşa/Antalya</t>
  </si>
  <si>
    <t>şuan onun için vaktim zamanım hiç birşeyim yok der gerek duymuyorum der</t>
  </si>
  <si>
    <t>6144f71a2b54dc923f2fc3c9</t>
  </si>
  <si>
    <t>Konyalı Kardeşler Lezzet Diyarı, Kepez (Yeşilyurt Mah.)</t>
  </si>
  <si>
    <t>BURHAN CİHAN</t>
  </si>
  <si>
    <t xml:space="preserve">bilal bey 5079501170/cenazesi varmış erteleme için kendim dönerim dedi / 1 saat sonra ararsanız işişare yapıp size haber veririz dedi / burhan bey köyde üç güne kadar gelir / bilal bey paket servisi olduğu için tabağa koy pakete koy müşteri kaybı olur düşüncesinde istemiyor./ sebebi yok sebebsiz yere istemiyorum dedi </t>
  </si>
  <si>
    <t>614b40206ec7a7f80491cead</t>
  </si>
  <si>
    <t>Konyalı Pide, Alanya (Mahmutlar Mah.)</t>
  </si>
  <si>
    <t>YAŞAR BAKIŞ</t>
  </si>
  <si>
    <t>Mahmutlar Mah. Atatürk Cad. No:191 Alanya/ANTALYA</t>
  </si>
  <si>
    <t xml:space="preserve">fatih özpelit </t>
  </si>
  <si>
    <t>5320559202 yaşar bey /yarın ıcın musaıt degıller daha sonasıo ıcın aranabılır/ mail verildi</t>
  </si>
  <si>
    <t>60b1dba63c9401469045b631</t>
  </si>
  <si>
    <t>Konyalılar Etli Ekmek, Alanya (Kadıpaşa Mah.)</t>
  </si>
  <si>
    <t>YASEMİN CEYLAN</t>
  </si>
  <si>
    <t>Kadıpaşa Mah. Sugözü Cad. No:44 Alanya/ANTALYA</t>
  </si>
  <si>
    <t>5fce375ca01a680834d07ae8</t>
  </si>
  <si>
    <t>Konyalılar Restaurant, Kepez (Fabrikalar Mah.)</t>
  </si>
  <si>
    <t>AYŞE ÇALIŞKAN</t>
  </si>
  <si>
    <t>Fabrikalar Mah. Namık Kemal Bulv. No:19 Kepez/Antalya</t>
  </si>
  <si>
    <t>şuan müsait değillermiş onlar müsait oldukları zaman dönüş yapacaklarmış// devam için arandı yet yok</t>
  </si>
  <si>
    <t>602e7a367491a9282406725d</t>
  </si>
  <si>
    <t>Konyalım 42 Etli Etmek Dünyası, Manavgat (Aşağı Pazarcı Mah.)</t>
  </si>
  <si>
    <t>AYŞE MART</t>
  </si>
  <si>
    <t>A. Pazarcı Mah. Zübeyde Hanım Cad. No:14/Z01 Manavgat/Antalya</t>
  </si>
  <si>
    <t>ürün çıkartamam hiç bir şekilde sizlere der</t>
  </si>
  <si>
    <t>602bc64fe87c928bc78597ae</t>
  </si>
  <si>
    <t>Konyalım Etli Ekmek &amp; Kebap, Konyaaltı (Altınkum Mah.)</t>
  </si>
  <si>
    <t>FATİH KARAGÖZ</t>
  </si>
  <si>
    <t>Altinkum mahallesi Anadolu caddesi no 53 / a konyaalti Antalya</t>
  </si>
  <si>
    <t xml:space="preserve">12 de arancak/10 dk sonra// yetkili yok yarın 13.30 da rayın dedi- ben atarım dedi çekim istemiyorum dedi saolun dedi- çekim istemiyorum dedi biz atarız dedi </t>
  </si>
  <si>
    <t>603a27f658730446531986b4</t>
  </si>
  <si>
    <t>Konyalımm Etli Ekmek &amp; Kebap, Aksu (Güzelyurt Mah.)</t>
  </si>
  <si>
    <t>AYSEL BAYAM</t>
  </si>
  <si>
    <t>Güzelyurt Mah. Şehir Mustafa Göktürk Cad. No:6/C Aksu/Antalya</t>
  </si>
  <si>
    <t>5f55eb6a3d4a64b3dfac5eca</t>
  </si>
  <si>
    <t>Kor Ateş Pide &amp; Kebap &amp; Lahmacun (Doğugarajı Mevkii)</t>
  </si>
  <si>
    <t>Rıdvan Tunç</t>
  </si>
  <si>
    <t>Yüksekalan, kepekçi apartmanı, 488. Sk. no: 13/d, 07100 Muratpaşa/Antalya</t>
  </si>
  <si>
    <t>05423941863  kalanları kendileri çekicek çok gösterişli ürünlermiş maliyeti baya olurmuş o yüzden</t>
  </si>
  <si>
    <t>5f68c64d60fd3fcfac89580f</t>
  </si>
  <si>
    <t>Korikos Tantuni (Kültür Mah.)</t>
  </si>
  <si>
    <t>612f4a8879857f8656411ef3</t>
  </si>
  <si>
    <t>Korkuteli'li Köfteci Ömer, Döşemealtı (Bahçeyaka Mah.)</t>
  </si>
  <si>
    <t>İSMAİL BAYKAL</t>
  </si>
  <si>
    <t>Bahçeyaka</t>
  </si>
  <si>
    <t>Bahçeyaka Mah. Şehit Ahmet Küçükadalı Cad. No:9 Döşemealtı/ANTALYA</t>
  </si>
  <si>
    <t>çekim istemiyorum çünkü zamanında biz Aşır beyle fotoğraf çekimi gerçekleştirmiştik o yüzden ikinci defa çekime gerek duymuyorum der (Aşır bey dediği sanırım saha temsilcisi)</t>
  </si>
  <si>
    <t>5ff98e4b35e5805e7f4475b3</t>
  </si>
  <si>
    <t>Köfte Dükkanı (Kızılarık Mah.)</t>
  </si>
  <si>
    <t>CANAN YILMAZ</t>
  </si>
  <si>
    <t>KIZILARIK MAHLLESİ.AŞIK VEYSEL CADDESİ NO:5/D MURATPAŞA/ANTALYA</t>
  </si>
  <si>
    <t>RANDEVU ALINMIŞ İPTAL ETMİŞ SÜREKLİ ARIYOSUNUZ İSTEMİYORUM SUAN YOGUNUZ OLURSA ANCA EYLÜLDE DEDİ ÇEKİMLER DEVAM ETMEZ DEDİK TAMAM O ZAMAN İSTEMİYORUM DEDİİ.-kışa dogru aranacak  suanlık istemiyorum dedi</t>
  </si>
  <si>
    <t>6214a5b4a905c447bda5580b</t>
  </si>
  <si>
    <t>Köfteci Baba, Kepez (Kültür Mah.)</t>
  </si>
  <si>
    <t>ÜMRAN KÜÇÜKYÜZBAŞI</t>
  </si>
  <si>
    <t>Kültür Mh, 3806. Sk. No21</t>
  </si>
  <si>
    <t>5f83803e75ed978631594050</t>
  </si>
  <si>
    <t>Köfteci İlhan (Yeşilyurt Mah.)</t>
  </si>
  <si>
    <t>İlhan Ayhan</t>
  </si>
  <si>
    <t>Yeşilyurt, 75. Yıl Cd. No:39, 07220 Kepez/Antalya</t>
  </si>
  <si>
    <t>İsa Bey / 5549288181</t>
  </si>
  <si>
    <t>61ba17dca431e13711ff51cf</t>
  </si>
  <si>
    <t>Köfteci Kadir, Alanya (Mahmutlar Mah.)</t>
  </si>
  <si>
    <t>TÜRKAN KILINÇ</t>
  </si>
  <si>
    <t>Mahmutlar Mah. Fevzi Çakmak Cad. No:79 Alanya/ANTALYA</t>
  </si>
  <si>
    <t>60588fa784374effeb18b8a1</t>
  </si>
  <si>
    <t>Köfteci Muro , Kemer (Çamyuva Mah.)</t>
  </si>
  <si>
    <t>Çamyuva</t>
  </si>
  <si>
    <t>Çamyuva Mahallesi Ahmet can caddesi no 21 kemer Antalya</t>
  </si>
  <si>
    <t>612e618d4f02a86d5eb2de54</t>
  </si>
  <si>
    <t>Köfteci Ramiz, Muratpaşa (Altındağ Mah.)</t>
  </si>
  <si>
    <t>ŞERMİN TATARHAN</t>
  </si>
  <si>
    <t>Altındağ Mah. Güllük Cad. No:69 Muratpaşa/ANTALYA</t>
  </si>
  <si>
    <t xml:space="preserve">Merkezde var fotoğraflar / şermin hanımla görüştüm merkezle görüşüp hateme dönüş sağlayacak </t>
  </si>
  <si>
    <t>615afa0b5584c536aae3d42b</t>
  </si>
  <si>
    <t>Köfteci Ramiz, Muratpaşa (Sinan Mah.)</t>
  </si>
  <si>
    <t>Aksoy Akgün</t>
  </si>
  <si>
    <t>Barbaros</t>
  </si>
  <si>
    <t>Atatürk Cd 19A / Sinan Mah / Muratpaşa / 07100 Antalya</t>
  </si>
  <si>
    <t>61d4248458ee454fef397dc1</t>
  </si>
  <si>
    <t>Köftecim, Kepez (Erenköy Mah.)</t>
  </si>
  <si>
    <t xml:space="preserve">ramazan sonra arayın dedi </t>
  </si>
  <si>
    <t>6220c05a57ce5d15abb272cf</t>
  </si>
  <si>
    <t>Köftelog, Kepez (Ahatlı Mah.)</t>
  </si>
  <si>
    <t>ulaşılmadı</t>
  </si>
  <si>
    <t>6079b1ee1dc0b09b930964f8</t>
  </si>
  <si>
    <t>Köprü Köfte &amp; Döner, Kepez (Kanal Mah.)</t>
  </si>
  <si>
    <t>FERAH POLAT</t>
  </si>
  <si>
    <t>Kanal Mah. Ahmet Vefik Paşa Cad. No:98 Kepez/ANTALYA</t>
  </si>
  <si>
    <t>EŞİM UYGUN GÖRMĞYOR O YÜZDEN GEREK YOK DER//istemiyor ikna etmeye çalıştım tersledi</t>
  </si>
  <si>
    <t>6192819d36ccb5dbbd0b33e7</t>
  </si>
  <si>
    <t>Köşe Kokoreç &amp; Köfte, Kepez (Barış Mah.)</t>
  </si>
  <si>
    <t>Kütükçü</t>
  </si>
  <si>
    <t>Barış Mah. 2973 Sk. No:4 Kepez/ANTALYA</t>
  </si>
  <si>
    <t>62208de883eb1c8f9217d373</t>
  </si>
  <si>
    <t>Köşebaşı Kebap, Alanya (Saray Mah.)</t>
  </si>
  <si>
    <t>İSA ÖZEN</t>
  </si>
  <si>
    <t>Saray Mah. Halimağa Sk. No 1 A</t>
  </si>
  <si>
    <t>60afdae5d17b13256acdaa34</t>
  </si>
  <si>
    <t>Köşem Balıkçılık, Alanya (Kızlarpınarı Mah.)</t>
  </si>
  <si>
    <t>HASAN EROĞLU</t>
  </si>
  <si>
    <t>Kızlar Pınarı Mah. Spor Cad. No:6 Alanya/ANTALYA</t>
  </si>
  <si>
    <t xml:space="preserve">açmadı/şefin numarası 5418175308 şükran  / yılbasına yakın aransın </t>
  </si>
  <si>
    <t>5fb4bfe60f8486650dfc0144</t>
  </si>
  <si>
    <t>Köy Çorbacısı Döner&amp;Pide&amp;Kebap (Şirinyalı Mah.)</t>
  </si>
  <si>
    <t>EMİNE ERDEM</t>
  </si>
  <si>
    <t>Şirinyalı Mah. İsmet Gökşen Cad. Gül Turgut Apt. No:52/A Muratpaşa/Antalya</t>
  </si>
  <si>
    <t>5359267375 bilmiyorum nasıl olcak bilmiyorum nasıl çektircez yoğunuz bilmiyorum dediler istemiyorlar- ulasılamıyor</t>
  </si>
  <si>
    <t>5fec9d1ce4a5e250187973dc</t>
  </si>
  <si>
    <t>Köz Kokoreç &amp; Döner (Teomanpaşa Mah.)</t>
  </si>
  <si>
    <t>Ömer Aşar</t>
  </si>
  <si>
    <t>Necip Fazıl Kısakürek Cad. No 9 / C</t>
  </si>
  <si>
    <t>cevapsız//0544 337 0090 ulaşılamadı//mailden atacak</t>
  </si>
  <si>
    <t>5ffb70fc35e5800742449cf3</t>
  </si>
  <si>
    <t>Kral Künefe , Kepez (Özgürlük Mah.)</t>
  </si>
  <si>
    <t>Hani Balcıoğlu</t>
  </si>
  <si>
    <t>Özgürlük Mah. Namık Kemal Blv. No 64 B</t>
  </si>
  <si>
    <t>teyit için arandı ytk yok-ulasılamadı</t>
  </si>
  <si>
    <t>60737d762dda21761000315c</t>
  </si>
  <si>
    <t>Kral Künefe, Konyaaltı (Altınkum Mah.)</t>
  </si>
  <si>
    <t>Yusuf Karul</t>
  </si>
  <si>
    <t>Altınkum Mah. Atatürk Blv.</t>
  </si>
  <si>
    <t>60c353fb0c3f38c203e70990</t>
  </si>
  <si>
    <t>Kricket Burger, Konyaaltı (Gürsu Mah.)</t>
  </si>
  <si>
    <t>Mustafa Yarımkaya</t>
  </si>
  <si>
    <t>Gürsu Mah, Side Sit, Gazi Mustafa Kemal Blv. 87/FA, 07070 Konyaaltı</t>
  </si>
  <si>
    <t xml:space="preserve">12 vde arancak bir saate aranacak- ben yüklerim dedi kapattı / mail adresine gönderecek  </t>
  </si>
  <si>
    <t>61c1b7f7d8aaf57f615d1255</t>
  </si>
  <si>
    <t>Kule Kokoreç &amp; Pide &amp; Kebap Salonu, Kepez (Kültür Mah.)</t>
  </si>
  <si>
    <t>ÇİĞDEM ABRAŞ</t>
  </si>
  <si>
    <t>Kültür Mah. 3805 Sk. No 28</t>
  </si>
  <si>
    <t>62458a3c82283ed082d3f54b</t>
  </si>
  <si>
    <t>Kumaş Balıkçılık, Konyaaltı (Uncalı Mah.)</t>
  </si>
  <si>
    <t>İsa Kılık</t>
  </si>
  <si>
    <t>Uncalı Mah. Toroslar Cad. No 61</t>
  </si>
  <si>
    <t>60afae3ebb0c6c00eade0f86</t>
  </si>
  <si>
    <t>Kumluca Ev Yemekleri, Kumluca (Meydan Mah.)</t>
  </si>
  <si>
    <t>Hasan Şahin</t>
  </si>
  <si>
    <t>Meydan Mah. Ahmet Ali Ağa Bul.No 39</t>
  </si>
  <si>
    <t>615efc9d962010b290761520</t>
  </si>
  <si>
    <t>Kumpir Box, Muratpaşa (Tahılpazarı Mah.)</t>
  </si>
  <si>
    <t>ABDULLAH AKTAŞ</t>
  </si>
  <si>
    <t xml:space="preserve">5454787477 adem </t>
  </si>
  <si>
    <t>618a1d335bc960a3c1dd4fa7</t>
  </si>
  <si>
    <t>Kumru 07, Muratpaşa (Gençlik Mah. - Işıklar Cad.)</t>
  </si>
  <si>
    <t>İDRİS ACAR</t>
  </si>
  <si>
    <t>Haşimişcan Mah. Arık Cad. Mandıroğlu İş Merkezi No:2/A Muratpaşa/Antalya</t>
  </si>
  <si>
    <t>5fa7be4aa4b60440ddcac6bb</t>
  </si>
  <si>
    <t>Kumrucu İso 35.5 (Altınkum Mah.)</t>
  </si>
  <si>
    <t xml:space="preserve">cuma günü aranacak//lazgin bey 05325915476 bu numaradan ulaşılacak ben aradım açmıyor//mail yollamış </t>
  </si>
  <si>
    <t>5fa7ae2bda513e8fa9b4cec8</t>
  </si>
  <si>
    <t>Kumrucu İso 35.5 (Fabrikalar Mah. - Özdilek)</t>
  </si>
  <si>
    <t>yetkili başka şubedeymiş/merkezden alınacak</t>
  </si>
  <si>
    <t>5fa7b84968dc1263a0b6cb43</t>
  </si>
  <si>
    <t>Kumrucu İso 35.5 (Kültür Mah.)</t>
  </si>
  <si>
    <t>Kültür, 3805. Sk. Getin Apt. D:35/B, 07090 Kepez/Antalya</t>
  </si>
  <si>
    <t>açmadı//merkez şubeden alın dedi</t>
  </si>
  <si>
    <t>5fa7caa0ea9d0722fe783f62</t>
  </si>
  <si>
    <t>Kumrucu İso 35.5 (Sütçüler Mah.)</t>
  </si>
  <si>
    <t>başka şubesi ile görüşüldü kendisi dönüş yapacak/merkezden alınacak</t>
  </si>
  <si>
    <t>5fa7c88b601e704e6329eb90</t>
  </si>
  <si>
    <t>Kumrucu İso 35.5 (Teomanpaşa Mah.)</t>
  </si>
  <si>
    <t xml:space="preserve">diğer bayiyi arayın yetkili kişi için 0532 591 5476//maili yolladı merkez dedi/ </t>
  </si>
  <si>
    <t>5fa7bb6448049ba8c561039f</t>
  </si>
  <si>
    <t>Kumrucu İso 35.5 (Zerdalilik Mah.)</t>
  </si>
  <si>
    <t>Zerdalilik Mah. Balıkçıoğlu Cd. No:4, 07100 Muratpaşa/Antalya</t>
  </si>
  <si>
    <t>cevapsız</t>
  </si>
  <si>
    <t>62010c4d8b125d953d24a136</t>
  </si>
  <si>
    <t>Kumrucu Osman Karadeniz, Kumluca (Bağlık Mah.)</t>
  </si>
  <si>
    <t>BELKIS KARADENİZ</t>
  </si>
  <si>
    <t>Bağlık Mah. Yeni cami Sok.. No 5 , Kumluca</t>
  </si>
  <si>
    <t>6082a795842110b95d374425</t>
  </si>
  <si>
    <t>Kumrucu Yörükbeyi, Kumluca (Karşıyaka Mah.)</t>
  </si>
  <si>
    <t>Muhammet Bakırer</t>
  </si>
  <si>
    <t>Karşıyaka Mah. Adnan Menderes Bulvarı No 34 B Kumluca</t>
  </si>
  <si>
    <t>623b7ba4d4632265e730ec57</t>
  </si>
  <si>
    <t>Kupx Waffle, Kepez (Kültür Mah.)</t>
  </si>
  <si>
    <t>SÜLEYMAN KURT</t>
  </si>
  <si>
    <t>Kültür Mah. 3805 Sk. No:42 F Kepez/ANTALYA</t>
  </si>
  <si>
    <t xml:space="preserve">mail adresine atacak </t>
  </si>
  <si>
    <t>60707b549e322f940fb85727</t>
  </si>
  <si>
    <t>Kültür Çorbacı Restaurant, Kepez (Kültür Mah.)</t>
  </si>
  <si>
    <t>Sedat Bitmiş</t>
  </si>
  <si>
    <t>Kültür Mah. 75. Yıl Cad. No 70 B</t>
  </si>
  <si>
    <t>mail atacak//tekrar verildi</t>
  </si>
  <si>
    <t>603a0d0e635e3a9d96a696cf</t>
  </si>
  <si>
    <t>Kültür Pide &amp; Izgara, Kepez (Kültür Mah.)</t>
  </si>
  <si>
    <t>ZEYNEP ALTAY</t>
  </si>
  <si>
    <t>Kültür Mah. 3851 Sok. No:18/5 Kepez/Antalya</t>
  </si>
  <si>
    <t xml:space="preserve"> o kadar ürünü çıkarınca heba olur dedi ail adresine iletecek </t>
  </si>
  <si>
    <t>5f55f0576c2c59668af6abf7</t>
  </si>
  <si>
    <t>La Bella Pizza (Güvenlik Mah.)</t>
  </si>
  <si>
    <t>TAYYAR BUCAK</t>
  </si>
  <si>
    <t>Güvenlik Mah. Kazım Karabekir Cad. No:114A Muratpaşa/Antalya</t>
  </si>
  <si>
    <t>Enes Bey ile görüşüldü ikna edildi bayramdan sonra kesin çekim istiyor/ 05438131107//devam çekimi istemedi</t>
  </si>
  <si>
    <t>60b2133aeb61efebe98478ad</t>
  </si>
  <si>
    <t>La Bergamote Patisserie &amp; Cafe, Muratpaşa (Fener Mah.)</t>
  </si>
  <si>
    <t>ÖZCAN KADIOĞLU</t>
  </si>
  <si>
    <t>Fener Mah. Tekelioğlu Cad. No:39/A Muratpaşa/Antalya</t>
  </si>
  <si>
    <t>Duygu Telli</t>
  </si>
  <si>
    <t xml:space="preserve">ptesi yada slıya randevu oluşturulacak/ergin beye devam çekimi alındı//çekim gerçekleşmiş </t>
  </si>
  <si>
    <t>61779a7d189e0a1a2c87d8ff</t>
  </si>
  <si>
    <t>La Mia Pizza (Bahçelievler Mah.)</t>
  </si>
  <si>
    <t>İLKER EMEK</t>
  </si>
  <si>
    <t>Bahçelievler Mah. Teomanpaşa Cad. Türkmen Apt. No:73/C Muratpaşa/Antalya</t>
  </si>
  <si>
    <t>açmadı.5525961990 KURTULUŞ BEY /yt yok gelınce arayaqcaklr/15  gun sonra aranılck</t>
  </si>
  <si>
    <t>61fa4b4e89a56f6dfabcd18f</t>
  </si>
  <si>
    <t>La Notte Pizza, Muratpaşa (Çağlayan Mah.)</t>
  </si>
  <si>
    <t>EŞREF ÜSTÜNMET</t>
  </si>
  <si>
    <t>çağlayan mahallesi. barınaklar bulvarı, Lara Cd. 47/A, 07030 Muratpaşa/Antalya</t>
  </si>
  <si>
    <t xml:space="preserve">numara istedi kendisi dönecek / pizza ustası izindeymiş 10 gün sonra </t>
  </si>
  <si>
    <t>61ab3c804b43f473838cc68d</t>
  </si>
  <si>
    <t>La Rella Fastfood, Muratpaşa (Meltem Mah.)</t>
  </si>
  <si>
    <t>AYŞE GÖZÜTOK</t>
  </si>
  <si>
    <t>Meltem Mah. 3807 sk. No:13 Muratpaşa/ANTALYA</t>
  </si>
  <si>
    <t xml:space="preserve">kendi fotoğrafları var </t>
  </si>
  <si>
    <t>6038e6cf41ca7f80126cb856</t>
  </si>
  <si>
    <t>La Spezia Bistro &amp; Restaurant, Manavgat (Side Mah.)</t>
  </si>
  <si>
    <t>MURAT GÜLEN</t>
  </si>
  <si>
    <t>Side Mah. Fatih Sultan Mehmet Blv. No:23/Z01 Manavgat/Antalya</t>
  </si>
  <si>
    <t>2427535191/haftaya tekrar aranıp son kez bu hafta içerisinde manavgatta çekimgerçekleştireceğiz denilebilir</t>
  </si>
  <si>
    <t>5f843125ace10e640ca5d170</t>
  </si>
  <si>
    <t>Lahmacun Diyarı (Altınkum Mah.)</t>
  </si>
  <si>
    <t>Nuran Doğan</t>
  </si>
  <si>
    <t>Altınkum Mah. Anadolu Cad. Sinan Apt. No:41 A</t>
  </si>
  <si>
    <t>5339539719 ali//kendisi dönecek///// Teli açmadı//açmıyor//meşgule atıyor/temmuz ayında yeni şubeleri açılcak sarısu mah. o zaman görüşme sağlancak o zaman kadar aramayın</t>
  </si>
  <si>
    <t>61935bd4fe71d61d11b2e3a1</t>
  </si>
  <si>
    <t>Lalin Mutfak, Muratpaşa (Fener Mah.)</t>
  </si>
  <si>
    <t>Derya aslan</t>
  </si>
  <si>
    <t>fener mah 1968 sok özkavak apt No:9/B Muratpaşa/Antalya</t>
  </si>
  <si>
    <t>60c34b75e0846fe8807a5c0d</t>
  </si>
  <si>
    <t>Lamees Restaurant &amp; Cafe, Alanya (Şekerhane Mah.)</t>
  </si>
  <si>
    <t>Mehmet Yeşilbudak</t>
  </si>
  <si>
    <t>Şekerhane Mah. Alaiye Cad. No 79 / 2B</t>
  </si>
  <si>
    <t>61eff1d39f595631cd7c0316</t>
  </si>
  <si>
    <t>Lara Efendy Mezze &amp; Balık, Muratpaşa (Çağlayan Mah.)</t>
  </si>
  <si>
    <t>CANAN ÖZYENER</t>
  </si>
  <si>
    <t>Çağlayan Mah. 2048 Sk. DEĞER APT 31/A</t>
  </si>
  <si>
    <t>akşam üzeri ara der 5 gibi</t>
  </si>
  <si>
    <t>605f3a71e6c14e311ba77ed9</t>
  </si>
  <si>
    <t>Lara Ocakbaşı, Muratpaşa (Çağlayan Mah.)</t>
  </si>
  <si>
    <t>HATİCE ÖZTÜRK</t>
  </si>
  <si>
    <t>Çağlayan Mahallesi, Barınaklar Bulvarı, No:45, Muratpaşa/Antalya</t>
  </si>
  <si>
    <t>sistemden kontrol edildi ayrıca arandı tüm ürünlerin çekimi yapılmış</t>
  </si>
  <si>
    <t>5f8361f7e3bea65025bba8d3</t>
  </si>
  <si>
    <t>Lara Sultan Çorbacısı, Fener</t>
  </si>
  <si>
    <t>ŞEYHMUS AKTAN</t>
  </si>
  <si>
    <t>Fener, Tekelioğlu Cd. No:65, 07100 Muratpaşa/Antalya</t>
  </si>
  <si>
    <t xml:space="preserve">kalan ürünler için maile gönderimini sağlıycaklar- yetkili yok dedi </t>
  </si>
  <si>
    <t>611a3945b29764a166fbf1db</t>
  </si>
  <si>
    <t>Lara'da Pizza, Muratpaşa (Güzeloba Mah.)</t>
  </si>
  <si>
    <t>YT NUMARAMIZI ILETTIK BIZE DONUS SAGLIYCKLR</t>
  </si>
  <si>
    <t>606446221a40c40e423a5c85</t>
  </si>
  <si>
    <t>Lavintage Fırın &amp; Cafe Restaurant, Konyaaltı (Öğretmenevleri)</t>
  </si>
  <si>
    <t>Cafer Karan</t>
  </si>
  <si>
    <t>Öğretmenevleri Mh Atatürk Bul Zeki Plaza No:96/C Konyaaltı Antalya</t>
  </si>
  <si>
    <t>devam çekimi alındı/menü güncellemesi yaptıktan sonra size dönüş sağlarız dedi. / 3 de ara</t>
  </si>
  <si>
    <t>6208fa377aa84f2a5dcc17d3</t>
  </si>
  <si>
    <t>Lavinya World Kitchen, Muratpaşa (Elmalı Mah.)</t>
  </si>
  <si>
    <t>BÜŞRANUR ÖĞRÜNÇ</t>
  </si>
  <si>
    <t>Elmalı Mah. Milli Egemenlik Cad. No:38 Muratpaşa/ANTALYA</t>
  </si>
  <si>
    <t>60be792699791ee51e85bf43</t>
  </si>
  <si>
    <t>Legal Döner &amp; Fast Food, Kepez (Erenköy Mah.)</t>
  </si>
  <si>
    <t>CAFER DİNLER</t>
  </si>
  <si>
    <t>Erenköy Mah. Şehit Üsteğmen Gökhan Korkut Cad. No:77 Kepez/ANTALYA</t>
  </si>
  <si>
    <t xml:space="preserve">Caner bey / panelde fotğrafı var </t>
  </si>
  <si>
    <t>5ff458b8a415e9391e3dc042</t>
  </si>
  <si>
    <t>Lena Coffee &amp; Crepe , Konyaaltı (Arapsuyu Mah.)</t>
  </si>
  <si>
    <t>Nadiye Şengün Sungar</t>
  </si>
  <si>
    <t>Arapsuyu Mah. 609 Sk. Baysal Apt. No 6 F</t>
  </si>
  <si>
    <t>daha öncesinden bilgim var teşekkür ederim istemiyorum /maile göderdim dedi</t>
  </si>
  <si>
    <t>620a526d6cb2630c1d89f71c</t>
  </si>
  <si>
    <t>Leymoon Fast Food, Muratpaşa (Meltem Mah.)</t>
  </si>
  <si>
    <t>ÖZLEM YERGİN</t>
  </si>
  <si>
    <t>Meltem Mah. Dumlupınar Blv. No:183 Muratpaşa/ANTALYA</t>
  </si>
  <si>
    <t>bilen zaten biliyor çekime gerek yok der</t>
  </si>
  <si>
    <t>619229c44d30eac05e29b174</t>
  </si>
  <si>
    <t>Leziz Kebap &amp; Pide, Kepez (Kültür Mah.)</t>
  </si>
  <si>
    <t xml:space="preserve">gelmesin geçen de geldiler ben geri gönderdim dedi </t>
  </si>
  <si>
    <t>6105165eec6b461c4fdda77b</t>
  </si>
  <si>
    <t>01 Satır Kebap, Kepez (Fevzi Çakmak Mah.)</t>
  </si>
  <si>
    <t>BUSE KANDAMAR</t>
  </si>
  <si>
    <t>Fevzi Çakmak Mah. Eşref Bitlis Cad. No:151 Kepez/ANTALYA</t>
  </si>
  <si>
    <t>ergin avcı</t>
  </si>
  <si>
    <t xml:space="preserve">Ali bey //yoğunluğundan dolayı randv iptal edildi ilerleyen tarihe olabilir-ulasıoamadı / çekimin yapılıp yapılmadığını öğrenmek için arandı ulaşılamadı </t>
  </si>
  <si>
    <t>6182576fc0258b24d3b98244</t>
  </si>
  <si>
    <t>Lezzet-i Hisar, Muratpaşa (Varlık Mah.)</t>
  </si>
  <si>
    <t>TUNAHAN ÇINAR</t>
  </si>
  <si>
    <t>Varlık Mah. 100. Yıl Blv. Üst Geçit Altı Büfe No:106/1 Muratpaşa/Antalya</t>
  </si>
  <si>
    <t>61ae609c898b1b6031f4f32d</t>
  </si>
  <si>
    <t>Lezzita Künefe &amp; Katmer, Muratpaşa (Güvenlik Mah.)</t>
  </si>
  <si>
    <t>ERDAL ÖZCAN</t>
  </si>
  <si>
    <t>Güvenlik Mah. Kazımkarabekir Cad. No:182 Muratpaşa/ANTALYA</t>
  </si>
  <si>
    <t>Erdal bey : 05350242414 erdal beyden randevu alındı.</t>
  </si>
  <si>
    <t>6214fde2c5efbbdd8521a540</t>
  </si>
  <si>
    <t>Lider Kokoreç, Muratpaşa (Sedir Mah.)</t>
  </si>
  <si>
    <t>MELEK BABACAN</t>
  </si>
  <si>
    <t>Sedir Mah. Vatan Cad. No:38 Muratpaşa/ANTALYA</t>
  </si>
  <si>
    <t>61a64e3017c1906a8713fe6c</t>
  </si>
  <si>
    <t>Lider Paça Restaurant, Alanya (Güllerpınarı Mah.)</t>
  </si>
  <si>
    <t>SELVİ DEREN SAĞIN</t>
  </si>
  <si>
    <t>Güller Pınarı Mah. Hacet Cad. No:28 Alanya/ANTALYA</t>
  </si>
  <si>
    <t>60bfe6d56eb3ea2e200df124</t>
  </si>
  <si>
    <t>Lider Paça Restaurant, Alanya (Mahmutlar Mah.)</t>
  </si>
  <si>
    <t>MUSTAFA KEMAL UYDURAN</t>
  </si>
  <si>
    <t>Mahmutlar Mah. 135 Cad. No:91 Alanya/ANTALYA</t>
  </si>
  <si>
    <t xml:space="preserve">5452897263 murat bey </t>
  </si>
  <si>
    <t>5fae84c473ccae452e1f4019</t>
  </si>
  <si>
    <t>Liman Çorbacısı , Konyaaltı (Liman Mah.)</t>
  </si>
  <si>
    <t>Temel Koç</t>
  </si>
  <si>
    <t>Liman Mah. 32. Sk. Ofis Peker İş Merkezi</t>
  </si>
  <si>
    <t xml:space="preserve">kendisi çekip atacak çekim istemiyor kesinlikle/ilgilenen arkadaşın eşi doğum yapmış o yüzden yollamamışlar görüşüp yollayacaklar- numara mesgul </t>
  </si>
  <si>
    <t>608ff5fe51997e4c60e07070</t>
  </si>
  <si>
    <t>Liman Serpme Börek, Konyaaltı (Liman Mah.)</t>
  </si>
  <si>
    <t>Göksel Emecen</t>
  </si>
  <si>
    <t>Liman Mah. 20. Sk Sİnem Apt. No 18 A</t>
  </si>
  <si>
    <t>çekim istemiyor artık aranamasın dedi/ çekim gerçekleştimi diye teyit amacıyla aradım açmadı.</t>
  </si>
  <si>
    <t>623992d96b28263787b6b0cd</t>
  </si>
  <si>
    <t>Lina'nın Mutfağı, Döşemealtı (Yeşil Bayır Mah.)</t>
  </si>
  <si>
    <t>HAVVA UÇAR</t>
  </si>
  <si>
    <t>Yeşilbayır</t>
  </si>
  <si>
    <t>Yeşilbayır Mah. Atatürk Cad. No:34 C Döşemealtı/ANTALYA</t>
  </si>
  <si>
    <t>61f13386f3bc530df8c3faa4</t>
  </si>
  <si>
    <t>Loft Food, Konyaaltı (Sarısu Mah.)</t>
  </si>
  <si>
    <t>MEHMET ULAŞ</t>
  </si>
  <si>
    <t>Sarısu Mah. 169 Sk. Konyaaltı İş Merkz. 11 C , Konyaaltı</t>
  </si>
  <si>
    <t xml:space="preserve">MAİL ATMIŞ </t>
  </si>
  <si>
    <t>619511781a3fa4092fd1eb33</t>
  </si>
  <si>
    <t>Lokanta Park, Alanya (Mahmutlar Mah.)</t>
  </si>
  <si>
    <t>HAYRİYE KÖKBOYUN</t>
  </si>
  <si>
    <t>Mahmutlar Mah. Atatürk Cad. No:193 Alanya/ANTALYA</t>
  </si>
  <si>
    <t>5fe5c863dc26c7e0c5cf745d</t>
  </si>
  <si>
    <t>01 Tost 07 , Muratpaşa (Memurevleri Mah.)</t>
  </si>
  <si>
    <t>Metin Erdem</t>
  </si>
  <si>
    <t>Memurevleri Mah. Tonguç cad. No 27</t>
  </si>
  <si>
    <t xml:space="preserve">istemiyor//10 kere aradınız istemiyorum dedi7 çok yoğunuz telefonlar susmuyor başka zaman biz istemiyoruz zaten </t>
  </si>
  <si>
    <t>604875089756a02f7ada6f26</t>
  </si>
  <si>
    <t>Lokchef's, Kumluca (Yeni Mah.)</t>
  </si>
  <si>
    <t>TUNCEL ŞAYLAN</t>
  </si>
  <si>
    <t>Karşıyaka Mah. Adnan Menderes Blv. No:50 Kumluca/Antalya</t>
  </si>
  <si>
    <t>601ac5cea722c35be717dc87</t>
  </si>
  <si>
    <t>Lokmacho Creamery, Serik (Orta Mah.)</t>
  </si>
  <si>
    <t>ALİ OKUDAN</t>
  </si>
  <si>
    <t>Orta 1. Bölge</t>
  </si>
  <si>
    <t>Orta Mah. 1030 Sk. No:3/105 Serik/Antalya</t>
  </si>
  <si>
    <t>1 saat sonra tekrar arayın.</t>
  </si>
  <si>
    <t>608d4894d3de6cb16ecdcbfe</t>
  </si>
  <si>
    <t>06 Dayının Yeri, Kepez (Avni Tolunay Mah.)</t>
  </si>
  <si>
    <t>EMRAH AKIN</t>
  </si>
  <si>
    <t>Avni Tolunay Mah. Hürriyet Cad. No:490 Kepez/ANTALYA</t>
  </si>
  <si>
    <t xml:space="preserve">15 gün sonra tekrar arayın//15 20 gün sonra ara / ben sizi arayım dedi./yetkili yok geldiği zaman sizi ararım der- ulasılamadı /ulaşılamadı./ vodafona kayıtlı böyle bir numara yok </t>
  </si>
  <si>
    <t>623325580cb393788cea395b</t>
  </si>
  <si>
    <t>Lotus Fast Food, Muratpaşa (Varlık Mah.)</t>
  </si>
  <si>
    <t>DİLEK KÖRÜK</t>
  </si>
  <si>
    <t>Varlık Mah. 192 Sk. No:2/B Muratpaşa/Antalya</t>
  </si>
  <si>
    <t>mail varmıs mail gönderecek</t>
  </si>
  <si>
    <t>61cf66d95e55ea4fe468bd9d</t>
  </si>
  <si>
    <t>Loukma, Kepez (Fabrikalar Mah. - Kipa AVM)</t>
  </si>
  <si>
    <t>MELİH MAT</t>
  </si>
  <si>
    <t>Fabrikalar Fikri Erten Caddesi Kipa Avm, 07090 Kepez</t>
  </si>
  <si>
    <t>618a7e972b03c02f8936d35b</t>
  </si>
  <si>
    <t>Macaroni, Konyaaltı (Gürsu Mah.)</t>
  </si>
  <si>
    <t>Gürsu Mah.</t>
  </si>
  <si>
    <t xml:space="preserve">Bülent Bey/Başka panelleri de mevcut </t>
  </si>
  <si>
    <t>Beray Güllü</t>
  </si>
  <si>
    <t>607d6b25c1d33577cbde4696</t>
  </si>
  <si>
    <t>Magic Bistro, Muratpaşa (Meltem Mah.)</t>
  </si>
  <si>
    <t>HASAN DERİN</t>
  </si>
  <si>
    <t>Meltem Mah. Akdeniz Bulv. No:2 Muratpaşa/ANTALYA</t>
  </si>
  <si>
    <t xml:space="preserve">oradaki numara davut beye ait ve işten çıkmış aramayın </t>
  </si>
  <si>
    <t>61c8decbbf49d2579e03c505</t>
  </si>
  <si>
    <t>Mahalle Burger, Muratpaşa (Şirinyalı Mah.)</t>
  </si>
  <si>
    <t>ÖMER CANBERK ÖZBEK</t>
  </si>
  <si>
    <t>Şirinyalı Mah. Lara Cd. No:231 07160 Muratpaşa/Antalya</t>
  </si>
  <si>
    <t>Ayhan Bey</t>
  </si>
  <si>
    <t>61fe69fa91e67d6f1f0dd3a9</t>
  </si>
  <si>
    <t>Makara Makarna, Kepez (Kültür Mah.)</t>
  </si>
  <si>
    <t>SÜLEYMAN KAYA</t>
  </si>
  <si>
    <t>Kültür Mah. 3816. Sk Galip Kaya Cad. No 20 A, Kepez</t>
  </si>
  <si>
    <t>620648f4e3e45c05278c3ea5</t>
  </si>
  <si>
    <t>Makarna Dünyası, Konyaaltı (Altınkum Mah.)</t>
  </si>
  <si>
    <t xml:space="preserve">1 ay sonra aranabilir </t>
  </si>
  <si>
    <t>5fa303ae78cb575fa2c49d49</t>
  </si>
  <si>
    <t>Makarnacım (Fener Mah.)</t>
  </si>
  <si>
    <t xml:space="preserve">tekrar aranacak //başlayacağım fotoğrafınıza kapatın şunu dedi / bir daha arasanız şikayet edeceğim dedi aranmasın </t>
  </si>
  <si>
    <t>608fcf898a335dcb76a0c96c</t>
  </si>
  <si>
    <t>MaMy Pizza, Döşemealtı (Bahçeyaka Mah.)</t>
  </si>
  <si>
    <t>İSMAİL KOPARAN</t>
  </si>
  <si>
    <t>Tomalar Mah. Hacı Kozak Cad. No:1 Döşemealtı/ANTALYA</t>
  </si>
  <si>
    <t>60eea213972fb14bfa2145a1</t>
  </si>
  <si>
    <t>Manavgat Mar Döner, Manavgat (Yukarı Pazarcı Mah.)</t>
  </si>
  <si>
    <t>MUSTAFA KOÇAK</t>
  </si>
  <si>
    <t>İbrahim Sözen cad. İbrahim Torun apt. Z1</t>
  </si>
  <si>
    <t>60ca542c550c5d55ffa052c8</t>
  </si>
  <si>
    <t>Manavgat Yaprak Döner, Manavgat (Aşağı Hisar Mah.)</t>
  </si>
  <si>
    <t>MUSTAFA KOCADEMİR</t>
  </si>
  <si>
    <t>A. Hisar Mahallesi Antalya caddesi No:5 Manavgat/antalya</t>
  </si>
  <si>
    <t xml:space="preserve">mustafa bey no : 05340789594 </t>
  </si>
  <si>
    <t>5fcd8f3fa68bfd135b232d26</t>
  </si>
  <si>
    <t>Mandalina Cafe &amp; Bistro (Arapsuyu Mah.)</t>
  </si>
  <si>
    <t>Oksana Gökalp</t>
  </si>
  <si>
    <t>Arapsuyu Mah. Arapsuyu Cad. Deniz Apt. No 31</t>
  </si>
  <si>
    <t xml:space="preserve">5325511801 abbas bey 1AY SONRASI İÇİN OLABİLİR DEVAM ÇEKİMİ DEDİ ŞUAN İÇİN MENÜ GÜNCELLEMESİ OLACAKMIŞ. / haftaya salı aranacak / bir daha kalan ürünü için aranmasın </t>
  </si>
  <si>
    <t>61e955aaaa89c737561df676</t>
  </si>
  <si>
    <t>Mandalina Pancake Toast &amp; Sandwich, Muratpaşa (Güzeloba Mah.)</t>
  </si>
  <si>
    <t>Furkan olgun</t>
  </si>
  <si>
    <t>Güzeloba mahallesi çağlayangil caddesi no/36 mandalina PANCAKE</t>
  </si>
  <si>
    <t>Yemek Sepeti ile çekim yapmış onlr resmı gonderecekmiş oda panele yukleyecekmıs</t>
  </si>
  <si>
    <t>617f11454a7131be854270c1</t>
  </si>
  <si>
    <t>Mangal Keyfi, Muratpaşa (Sinan Mah.)</t>
  </si>
  <si>
    <t>HASAN KOCA</t>
  </si>
  <si>
    <t>Sinan Mah. 1254 Sk. No:15/F Muratpaşa/Antalya</t>
  </si>
  <si>
    <t>MAİL PAYLASILDI</t>
  </si>
  <si>
    <t>608001f9a1b8beb77dd612dc</t>
  </si>
  <si>
    <t>Mango Dürüm, Konyaaltı (Gürsu Mah.)</t>
  </si>
  <si>
    <t>Emine Yalçın</t>
  </si>
  <si>
    <t>Gürsu Mah. Gazi Mustafa Kemal bulvari 25 A</t>
  </si>
  <si>
    <t>Tekrar çekim istemiyor çünkü yoğunluk oluyormuş çekim sırasında olursa sadece yağmurlu günde olabilir deid.</t>
  </si>
  <si>
    <t>5fbe667214a30f02bc20bac1</t>
  </si>
  <si>
    <t>Manjoo Burger, Işıklar</t>
  </si>
  <si>
    <t>05459104883//</t>
  </si>
  <si>
    <t>5f4f54d86551725ff0407049</t>
  </si>
  <si>
    <t>Mantı ve Ötesi Cafe &amp; Mutfak, Muratpaşa (Yeşilbahçe Mah.)</t>
  </si>
  <si>
    <t>MERYEM SEZGİN</t>
  </si>
  <si>
    <t>Yeşilbahçe, 1482. Sk. NO:9/A, 07160 Muratpaşa/Antalya</t>
  </si>
  <si>
    <t>devam çekimi-haftaya aranılck</t>
  </si>
  <si>
    <t>6172c1c0a82cb9cc5fa5f57b</t>
  </si>
  <si>
    <t>Mantı ve Ötesi, Muratpaşa (Gebizli Mah.)</t>
  </si>
  <si>
    <t>MESUT ÇİÇEK</t>
  </si>
  <si>
    <t>Gebizli Mah. İbni Sina Cad. No:63 Muratpaşa/ANTALYA</t>
  </si>
  <si>
    <t>61f7b45088078d24aef36f55</t>
  </si>
  <si>
    <t>Mar Döner, Konyaaltı (Öğretmenevleri Mah.)</t>
  </si>
  <si>
    <t>ERSİN DEMİREL</t>
  </si>
  <si>
    <t>Öğretmenevleri Mah. Atatürk Bulv. No:60 Konyaaltı/ANTALYA</t>
  </si>
  <si>
    <t>60a6a704e574c76c21cffcbe</t>
  </si>
  <si>
    <t>Mar Döner, Muratpaşa (Güllük Mah.)</t>
  </si>
  <si>
    <t>Mustafa Koçak</t>
  </si>
  <si>
    <t>Güllük Cad. No:20 Muratpaşa/ANTALYA</t>
  </si>
  <si>
    <t xml:space="preserve">fotoğraflar paylaşılmadığı için istemediler//fotoğraflar paylaşılmadığı için istemediler//İlyas beyle görüşüldü getiryemği henüz aktif etmemişler sorunu halledince görüşelim dedi./ kendi fotoğrafı varmış mail adresi paylaşıldı </t>
  </si>
  <si>
    <t>5fad21bb9cfaaf3c70cd0790</t>
  </si>
  <si>
    <t>Maribo Kokoreç &amp; Pide &amp; Pizza (Çağlayan Mah.)</t>
  </si>
  <si>
    <t>AHMET UĞUR SÖĞÜT</t>
  </si>
  <si>
    <t>Çağlayan Mah. Barınak Bulv. No:89/A Muratpaşa/Antalya</t>
  </si>
  <si>
    <t xml:space="preserve">yetkili kişi şuan düsünmüyorum dedi/tekrar aradık ama açmadı//yetk yok 20dk sonra ara//açmadı/ sistemden kontrol sağladım paneli kapalı  / mail atacak </t>
  </si>
  <si>
    <t>5fad20fbfbe271a182324f6c</t>
  </si>
  <si>
    <t>Maribo Restaurant (Çağlayan Mah.)</t>
  </si>
  <si>
    <t>getirin önce kendi taleplerini karşılamasını istiyor kestirdi istemiyorum diye tekrar aranmasını bir süre tavsiye etmem :)/tekrar aradık ama açmadı</t>
  </si>
  <si>
    <t>60f03fb7247e6638f0936c6e</t>
  </si>
  <si>
    <t>Marlins Döner &amp; Çiğ Köfte, Manavgat (Yayla Mah.)</t>
  </si>
  <si>
    <t>ANIL ŞEVKET GÖKÇE</t>
  </si>
  <si>
    <t>Yayla Mah. Barbaros Cad. No:48/A Manavgat/Antalya</t>
  </si>
  <si>
    <t>610540b1a4d593f93b130337</t>
  </si>
  <si>
    <t>Mars Döner, Kepez (Gündoğdu Mah.)</t>
  </si>
  <si>
    <t>RABİA METLEK</t>
  </si>
  <si>
    <t>tekrardan randevu alıncak haftaya</t>
  </si>
  <si>
    <t>5fafbb6bc3498c7abb5225b1</t>
  </si>
  <si>
    <t>Martı Balık Pişiricisi (Termessos Bulvarı)</t>
  </si>
  <si>
    <t>İBRAHİM EKE</t>
  </si>
  <si>
    <t>Mehmetçik Mah. Termessos Bulv. A1 Girişi No:18 A1-A Muratpaşa/Antalya</t>
  </si>
  <si>
    <t>kendisi çekip atacak//teyit için arandı ytk yok// fotoğraflar çekilmemiş çekilince göndericekler/ibrahim bey yokmuş gelince aratayım dedi numara bırakıldı</t>
  </si>
  <si>
    <t>605f1f4c0e468e6e9cc6f273</t>
  </si>
  <si>
    <t>Mavi Boncuk Cafe, Muratpaşa (Şirinyalı Mah.)</t>
  </si>
  <si>
    <t>HACI MURAT CEYLAN</t>
  </si>
  <si>
    <t>Şirinyalı Mah. 1524 Sk. No:7/A Muratpaşa/Antalya</t>
  </si>
  <si>
    <t>şu anda hastası varmış çekim mümkün değil ileride der. / akşam üzeri 5 gibi ara / Şuan az kişi çalışıyoruz zaten gerek yok dedi</t>
  </si>
  <si>
    <t>6229df06a3ae54431abe0b9f</t>
  </si>
  <si>
    <t>Mavilim Köfteci, Manavgat (Aşağı Pazarcı Mah.)</t>
  </si>
  <si>
    <t>RAMAZAN ŞENGÜL</t>
  </si>
  <si>
    <t>A. Pazarcı Mah. 1014 Sk. No:11/Z03 Manavgat/Antalya</t>
  </si>
  <si>
    <t>614c35f56ad8de9288146cc5</t>
  </si>
  <si>
    <t>Maviş Kokoreç, Konyaaltı (Kuşkavağı Mah.)</t>
  </si>
  <si>
    <t>GÜLEY KAPLAN HAZIR</t>
  </si>
  <si>
    <t>Kuşkavağı Mah. Belediye Cad. No 59</t>
  </si>
  <si>
    <t xml:space="preserve">israf oluyor dedi mail verildi fotoğraf atacak </t>
  </si>
  <si>
    <t>62056ba040106b9329e4fd37</t>
  </si>
  <si>
    <t>Maya Fırın &amp; Cafe, Korkuteli (Uzunoluk Mah.)</t>
  </si>
  <si>
    <t>Yonca Deveci</t>
  </si>
  <si>
    <t>Aşağıpazar</t>
  </si>
  <si>
    <t>Uzunoluk mahallesi Mehmet Akif Ersoy Bulvarı Akmolla Apartmanı No 71/1</t>
  </si>
  <si>
    <t>5ff6ee70bd264d1687525d52</t>
  </si>
  <si>
    <t>MayAşkı Fırın &amp; Cafe (Gürsu Mah.)</t>
  </si>
  <si>
    <t>Ercan Merthatun</t>
  </si>
  <si>
    <t>Gürsu Mah. 306 Sk. No 4</t>
  </si>
  <si>
    <t>5320157724/getirden memnun değillermiş fazla indirim yapıyolarmış buda bizi zarara uğratıyor dedi / ercen bey gerek yok dedi</t>
  </si>
  <si>
    <t>61f01d134aad653c61e6f721</t>
  </si>
  <si>
    <t>Maydanoz Köfte Ekspres, Kepez (Kültür Mah.)</t>
  </si>
  <si>
    <t>MEHMET GÜNEŞ</t>
  </si>
  <si>
    <t>Kültür Mah. 3806 Sk. İmar Barışı İşlem Yapma No: 16</t>
  </si>
  <si>
    <t>607ed0b279796f42d55a3b82</t>
  </si>
  <si>
    <t>Maydanoz Köfte Ekspres, Muratpaşa (Güllük Mah.)</t>
  </si>
  <si>
    <t>YEŞİM GÖKÇENAY</t>
  </si>
  <si>
    <t>Deniz Mah. Güllük Cad. No:24 Muratpaşa/ANTALYA</t>
  </si>
  <si>
    <t>5426455120 Edip bey//bu hafta göndercek/ 3 4 gibi arayın dendi/fevzi bey /5301479400</t>
  </si>
  <si>
    <t>5fbb845de522b52a6d20d9dd</t>
  </si>
  <si>
    <t>MC Sinos Tost &amp; Sandwich (Yüksekalan Mah.)</t>
  </si>
  <si>
    <t>kendi fotoğrad çekimi yapacakmış /İLLA KENDİ ÇEKİMİMİ KENDİM YAPACAGIM DEDİ HİÇ BİR ALTERNATİFİ KABUL ETMEDİ. KENDİ YAPIP GÖNDERECEKMİŞ. İKNA EDİLMİYOR../Ben kendim çekip yollayacağım dedi mail adresi verildi.//kendimde yapmıycam çekimde istemiyorum dedi ikna edemedik beni aramayın dedi.. aranmasın</t>
  </si>
  <si>
    <t>6245c492462777a0ab4cf79b</t>
  </si>
  <si>
    <t>Meal Point, Muratpaşa (Yeşilova Mah.)</t>
  </si>
  <si>
    <t>MUSA TOLGA ATEŞ</t>
  </si>
  <si>
    <t>Yeşilova</t>
  </si>
  <si>
    <t>YEŞİLOVA MAH. ASPENDOS BLV. NO: 218 /2- İÇ KAPI NO: - MURATPAŞA/ ANTALYA</t>
  </si>
  <si>
    <t>gerek görmüyorum hiçbir firmayı kabul etmedim dedi</t>
  </si>
  <si>
    <t>60644d1b34f5ff425c582c8e</t>
  </si>
  <si>
    <t>Mec - Burger, Konyaaltı (Liman Mah.)</t>
  </si>
  <si>
    <t>yüksel bey yoktu ipta sebebi öğrenilemdi/yüksel bey yokmuş/ randevu iptaldi aradım yetkili yoktu//ulaşılamıyor- istemiyorum dedi aranmasın / mail verildi</t>
  </si>
  <si>
    <t>606d813eccecbb54400dcd57</t>
  </si>
  <si>
    <t>Meet's Burger &amp; Cafe, Alanya (Tosmur Mah.)</t>
  </si>
  <si>
    <t>MEHMET KARLIOĞLU</t>
  </si>
  <si>
    <t>Tosmur</t>
  </si>
  <si>
    <t>Tosmur Mah. 8 sk. No:8 Alanya/ANTALYA</t>
  </si>
  <si>
    <t xml:space="preserve">menüm güncellenecek fotografları mail adresinize atarim dedi bir hafta on gün içinde atarım dedi  teyit amaçlı aranacak 2 haftaya - daha yükleme sağlamadım ben size dönecem dedi </t>
  </si>
  <si>
    <t>60873c8c65d5923510021a18</t>
  </si>
  <si>
    <t>Mega Döner, Muratpaşa (Varlık Mah.)</t>
  </si>
  <si>
    <t>HATİCE SÜRMELİOĞLU</t>
  </si>
  <si>
    <t>Varlık Mah. Teomanpaşa Cad. No:52/C Muratpaşa/Antalya</t>
  </si>
  <si>
    <t>yok yok istemiyorum deyip kapattısadece döner satıyomuş olmaz dedi // yetkili yok / çekimi teyit etmek için aradım yetkili yokmuş tersleyip kapattılaar</t>
  </si>
  <si>
    <t>60546b59a95ea664682eb33f</t>
  </si>
  <si>
    <t>Mega Tantuni &amp; Kokoreç, Manavgat (Yukarı Hisar Mah.)</t>
  </si>
  <si>
    <t>ÖMER KAPLAN</t>
  </si>
  <si>
    <t>A. Hisar Mahallesi 7012. Sokak Yukarı D:No: 5/Z1, 07600 Manavgat/Antalya</t>
  </si>
  <si>
    <t xml:space="preserve">kendi fotograflarım var dedi teşekkür ederim dedi </t>
  </si>
  <si>
    <t>61fb8c2ea3e888b929b6d027</t>
  </si>
  <si>
    <t>Mekan Döner, Alanya (Cumhuriyet Mah.)</t>
  </si>
  <si>
    <t>ÖMER YAVUZ</t>
  </si>
  <si>
    <t>Cumhuriyet Mah. Gazenfer Bilge Cad. No:19 Alanya/ANTALYA</t>
  </si>
  <si>
    <t>5f84344da32e99e33339441d</t>
  </si>
  <si>
    <t>Meltem Balıkçısı &amp; Meze Evi, Konyaaltı (Altınkum Mah.)</t>
  </si>
  <si>
    <t>Çağla Deniz Dönmez</t>
  </si>
  <si>
    <t>Altınkum, 126/1, Gazi Mustafa Kemal Blv., 07070 Konyaaltı/Antalya</t>
  </si>
  <si>
    <t>Babası ali bey ile görüşüldü1 haftadır sistemi kullanmıyoruz, paket servisi fiyat konusunda anlaşamadık. Şu an devam edip etmeyeceğimiz belli değil .//istemediklerini söylediler/meşgul.</t>
  </si>
  <si>
    <t>60d614c8c7dacb55315568b1</t>
  </si>
  <si>
    <t>Meltem Döner, Muratpaşa (Muratpaşa Mah.)</t>
  </si>
  <si>
    <t>NECDET DEŞTİOĞLU</t>
  </si>
  <si>
    <t>Muratpaşa Mah. Abdi İpekçi Cad. No:18 Muratpaşa/ANTALYA</t>
  </si>
  <si>
    <t xml:space="preserve">kurye sıkntısı yaşıyorlarmış/çalıyor açmadı./ KENDİ FOTOĞRAFI VAR MAİL VERİLDİ </t>
  </si>
  <si>
    <t>60b0c38fb486402df92ca4da</t>
  </si>
  <si>
    <t>Menekşe Balık, Muratpaşa (Meydankavağı Mah.)</t>
  </si>
  <si>
    <t>ALİ OSMAN LÜLECİ</t>
  </si>
  <si>
    <t>Meydankavağı Mah. 12. Cad. D:32/A Muratpaşa/Antalya</t>
  </si>
  <si>
    <t xml:space="preserve">5066900695 RANDV. İPTAL ETTİK KARDEŞİM İSTEMİYORUM DİYEREK TERSLEDİ - donus saglanacak dedi / BALIK ÇOK PAHALI BİR ÜRÜN BEN BUNU KARŞILAYAMAM DEDİ </t>
  </si>
  <si>
    <t>61c477deb775753154f8d48b</t>
  </si>
  <si>
    <t>Meral'in Mutfağı, Muratpaşa (Sinan Mah.)</t>
  </si>
  <si>
    <t>Meral Yüksel</t>
  </si>
  <si>
    <t>Sinan Mah. 1254 Sk. Erdem Pasajı No:12/G Muratpaşa/Antalya</t>
  </si>
  <si>
    <t>Meşgul.</t>
  </si>
  <si>
    <t>60c2152ca04d177f5b106566</t>
  </si>
  <si>
    <t>Merkez Kokoreç, Muratpaşa (Cumhuriyet Mah.)</t>
  </si>
  <si>
    <t>MEHMET ÇİFTÇİ</t>
  </si>
  <si>
    <t>Cumhuriyet Mah. 662 sk. No:5 Muratpaşa/ANTALYA</t>
  </si>
  <si>
    <t>ulaşılamadı//ulaşılamadı//telefon kapalı//ulaşılamıyo//kapalı/05464505020 açmadı</t>
  </si>
  <si>
    <t>61a0ca2850f7407744474834</t>
  </si>
  <si>
    <t>Merkez Pide, Kumluca (Meydan Mah.)</t>
  </si>
  <si>
    <t>MEHMET ÖZİŞ</t>
  </si>
  <si>
    <t>Meydan Mah. Ahmet Ali Ağa Blv. No 7 A</t>
  </si>
  <si>
    <t>6052364a89aeadb93c031e1d</t>
  </si>
  <si>
    <t>Mersin Gazi Tantuni, Muratpaşa (Tahılpazarı Mah.)</t>
  </si>
  <si>
    <t>NAGİHAN YILMAZ</t>
  </si>
  <si>
    <t>60ec4d6fde55343c80949732</t>
  </si>
  <si>
    <t>Mersin Tantuni, Muratpaşa (Varlık Mah.)</t>
  </si>
  <si>
    <t>AYHAN İŞLER</t>
  </si>
  <si>
    <t>Varlık Mah. 100 Yıl Blv No:81, 07050 Muratpaşa/Antalya</t>
  </si>
  <si>
    <t xml:space="preserve"> Hatem hanımın numarasına dönüş sağlıyacakl/ergin avcı alındı/program yapıyoruz ama ayarlayamıyorum plansız işlerim çıkıyor dedi ilerleyen süreçte dönüş yapacakmış.- numara mesgul /sebebı için arandı ulasılamadı / ocak ayında tekrar alınacak </t>
  </si>
  <si>
    <t>5feca8fd87a63bd73a328b1b</t>
  </si>
  <si>
    <t>Meşhur Adıyaman Çiğ Köftecisi Kadir Usta , Kepez (Barış Mah.)</t>
  </si>
  <si>
    <t>Osman Yılmaz</t>
  </si>
  <si>
    <t>Barış Mah. 2906 Sk. No 21 B</t>
  </si>
  <si>
    <t>614ec68769ae30a29ecb8f83</t>
  </si>
  <si>
    <t>Meşhur Adıyaman Çiğ Köftecisi Kadir Usta , Kepez (Gündoğdu Mah.)</t>
  </si>
  <si>
    <t>ŞÜKRÜ DENLİ</t>
  </si>
  <si>
    <t>Gündoğdu Mah. 2472 sk. No:1 Kepez/ANTALYA</t>
  </si>
  <si>
    <t>616d76215ce6bb831dcd70f9</t>
  </si>
  <si>
    <t>Meşhur Adıyaman Çiğ Köftecisi Kadir Usta , Kepez (Özgürlük Mah.)</t>
  </si>
  <si>
    <t>GÖRKEM GÜZELKÜÇÜK</t>
  </si>
  <si>
    <t>Özgürlük Mah. Namık Kemal Bulv. No:68 B</t>
  </si>
  <si>
    <t>61d8024f0d56a339513323e8</t>
  </si>
  <si>
    <t>Meşhur Adıyaman Çiğ Köftecisi Kadir Usta, (Varsak Karşıyaka Mah)</t>
  </si>
  <si>
    <t>61e00edd560615e09227c014</t>
  </si>
  <si>
    <t>Meşhur Adıyaman Çiğ Köftecisi Kadir Usta, Alanya (Cikcilli Mah.)</t>
  </si>
  <si>
    <t>RIFAT IŞIKLI</t>
  </si>
  <si>
    <t>Cikcilli Mah. Hacıbaba Cad. No:50 Alanya/ANTALYA</t>
  </si>
  <si>
    <t>603e47a6618c3a44bd24a1ec</t>
  </si>
  <si>
    <t>Meşhur Adıyaman Çiğ Köftecisi Kadir Usta, Çıplaklı Mah.</t>
  </si>
  <si>
    <t>5fa6ce16601e70150629e5e3</t>
  </si>
  <si>
    <t>Meşhur Adıyaman Çiğ Köftecisi Ömer Aybak - (Uluç Mah.)</t>
  </si>
  <si>
    <t>Burak Gezer</t>
  </si>
  <si>
    <t>Uluç Mah. Gazim M. Kemal Bulv. Nadirkent Sit. E Blk. 107 E/B</t>
  </si>
  <si>
    <t>franchaise</t>
  </si>
  <si>
    <t>5fc103a15636b1773bf21e2f</t>
  </si>
  <si>
    <t>Meşhur Adıyaman Çiğ Köftecisi Ömer Aybak , Fabrikalar</t>
  </si>
  <si>
    <t>Adnan Yavuz</t>
  </si>
  <si>
    <t>Fabrikalar Mah. Fikri Erten Cad. No:143</t>
  </si>
  <si>
    <t>5fb4fd3bb7a8af7dbae62b8c</t>
  </si>
  <si>
    <t>Meşhur Adıyaman Çiğ Köftecisi Ömer Aybak , Gündoğdu Mah.</t>
  </si>
  <si>
    <t>Hatice Gergün</t>
  </si>
  <si>
    <t>Gündoğdu Mah. Yeşilırmak Cad. No:195 A</t>
  </si>
  <si>
    <t>5f958f47aeb17b258b990d6d</t>
  </si>
  <si>
    <t>Meşhur Adıyaman Çiğ Köftecisi Ömer Aybak , Hurma</t>
  </si>
  <si>
    <t>Sadi Fidan</t>
  </si>
  <si>
    <t>hurma mah. 252 sk yanık apt. 26/c konyaaltı</t>
  </si>
  <si>
    <t>5fc3b559ed19e790d533a5cd</t>
  </si>
  <si>
    <t>Meşhur Adıyaman Çiğ Köftecisi Ömer Aybak , Kanal Mah.</t>
  </si>
  <si>
    <t>Veli Çiçek</t>
  </si>
  <si>
    <t>Kanal mah. Yasemin Cad. Nil Apt. No:7</t>
  </si>
  <si>
    <t>5f96fdd7728db50d71ecb8c5</t>
  </si>
  <si>
    <t>Meşhur Adıyaman Çiğ Köftecisi Ömer Aybak , Liman</t>
  </si>
  <si>
    <t>Cengiz Ateş</t>
  </si>
  <si>
    <t>Liman mah. Boğaçayı Cad. Eroğlu Apt. No:58/B</t>
  </si>
  <si>
    <t>5fd9f38e946c1b33247da14d</t>
  </si>
  <si>
    <t>Meşhur Adıyaman Çiğ Köftecisi Ömer Aybak (Arapsuyu Mah.)</t>
  </si>
  <si>
    <t>Kuşkavağı Mah. Kuşkavağı Cad. No 15</t>
  </si>
  <si>
    <t>5fecbbf8e97c0daec4d16a6e</t>
  </si>
  <si>
    <t>Meşhur Adıyaman Çiğ Köftecisi Ömer Aybak (Atatürk Mah.)</t>
  </si>
  <si>
    <t>Elif Karagöz</t>
  </si>
  <si>
    <t>Atatürk Mah. Şelale Cad. 1 Acar Apt. No 70</t>
  </si>
  <si>
    <t>5fee2626f0267c1a61135cef</t>
  </si>
  <si>
    <t>Meşhur Adıyaman Çiğ Köftecisi Ömer Aybak (Çankaya Mah.)</t>
  </si>
  <si>
    <t>Zozan Balcı</t>
  </si>
  <si>
    <t>Çankaya mah.</t>
  </si>
  <si>
    <t>60376020aa28125f5d7255c8</t>
  </si>
  <si>
    <t>Meşhur Adıyaman Çiğ Köftecisi Ömer Aybak (Doğugarajı Mevkii)</t>
  </si>
  <si>
    <t>MEHMET KANATMIŞ</t>
  </si>
  <si>
    <t>Yüksekalan Mah. 487 Sk. Levent Apt. No:1/A Muratpaşa/Antalya</t>
  </si>
  <si>
    <t>6196386cc53a924e34942257</t>
  </si>
  <si>
    <t>Meşhur Adıyaman Çiğ Köftecisi Ömer Aybak (Güllük Mah.)</t>
  </si>
  <si>
    <t>BEKİR ÖZBEK</t>
  </si>
  <si>
    <t>Kışla Mah. Şehit Binbaşı Cengiz Toyunc Cad. No 105</t>
  </si>
  <si>
    <t>5fc5135d3e7a7a3fa191cab7</t>
  </si>
  <si>
    <t>Meşhur Adıyaman Çiğ Köftecisi Ömer Aybak (Gülveren Mah.)</t>
  </si>
  <si>
    <t>Ebru Ünlü</t>
  </si>
  <si>
    <t>Gülveren Mah. 3713 Sk. Bağcı Apt. No:7/A</t>
  </si>
  <si>
    <t>60b0d7043997bbf410fedd92</t>
  </si>
  <si>
    <t>Meşhur Adıyaman Çiğ Köftecisi Ömer Aybak (Güzeloba 2366 Sk.)</t>
  </si>
  <si>
    <t>ŞULE TURGUT</t>
  </si>
  <si>
    <t>Güzeloba Mah. 2366 Sk. N Blok No:6/NB Muratpaşa/Antalya</t>
  </si>
  <si>
    <t>60489cf89cc87d0abe14aeb9</t>
  </si>
  <si>
    <t>Meşhur Adıyaman Çiğ Köftecisi Ömer Aybak (Güzeloba Mah.)</t>
  </si>
  <si>
    <t>NESRİN YILDIRIM</t>
  </si>
  <si>
    <t>Güzeloba mahallesi havaalanı caddesi 96.b muratpasa Antalya Ömer aybak cigkoftecisi 
 Rus okuluna gelmeden sağda varhan market yani</t>
  </si>
  <si>
    <t>5fee258f87a63b25e832bf5b</t>
  </si>
  <si>
    <t>Meşhur Adıyaman Çiğ Köftecisi Ömer Aybak (Hüsnü Karakaş Mah.)</t>
  </si>
  <si>
    <t>Turan Derinsu</t>
  </si>
  <si>
    <t>Hüsnü Karakaş mah.</t>
  </si>
  <si>
    <t>5538320700 Turan bey/randevu talebinde bulunmamış</t>
  </si>
  <si>
    <t>60c8987d2a647fc4180eccfb</t>
  </si>
  <si>
    <t>Meşhur Adıyaman Çiğ Köftecisi Ömer Aybak (Kavaklı Mah.)</t>
  </si>
  <si>
    <t>ERHAN SOLHAN</t>
  </si>
  <si>
    <t>Kavaklı Mah. 6522 Sk. No:6 Manavgat/Antalya</t>
  </si>
  <si>
    <t>5fee2abf58f3acca06e5e609</t>
  </si>
  <si>
    <t>Meşhur Adıyaman Çiğ Köftecisi Ömer Aybak (Kızıltoprak Mah.)</t>
  </si>
  <si>
    <t>ÖZLEM KAHRAMAN</t>
  </si>
  <si>
    <t>Kızıltoprak mah.</t>
  </si>
  <si>
    <t>tolga bey: 5455012562 artı ürünlerini mail olarak atacak</t>
  </si>
  <si>
    <t>60d1d9a5a9bcd228b8905157</t>
  </si>
  <si>
    <t>Meşhur Adıyaman Çiğ Köftecisi Ömer Aybak (Kiremitli Mah.)</t>
  </si>
  <si>
    <t>OĞUZHAN YÖRÜK</t>
  </si>
  <si>
    <t>Kiremitli Mah. Mehmet Akif Ersoy Blv. No:15 Korkuteli/Antalya</t>
  </si>
  <si>
    <t>5fe4bf01861c9a3e09621cfb</t>
  </si>
  <si>
    <t>Meşhur Adıyaman Çiğ Köftecisi Ömer Aybak (Öğretmenevleri Mah.)</t>
  </si>
  <si>
    <t>5fda01016f0bd91c27996ca6</t>
  </si>
  <si>
    <t>Meşhur Adıyaman Çiğ Köftecisi Ömer Aybak (Pınarbaşı Mah.)</t>
  </si>
  <si>
    <t>Süleyman Can</t>
  </si>
  <si>
    <t>Pınarbaşı, Ş Tabur Apartmanı, Pınarbaşı Cd 38/a, 07070 Konyaaltı/Antalya</t>
  </si>
  <si>
    <t>61a9c1b3044d1aab48ace53c</t>
  </si>
  <si>
    <t>Meşhur Adıyaman Çiğ Köftecisi Ömer Aybak (Soğuksu Mah.)</t>
  </si>
  <si>
    <t>Tugay Aslan</t>
  </si>
  <si>
    <t>Soğuksu Mah. Kazım Karabekir Cad. No:23/C Muratpaşa/Antalya</t>
  </si>
  <si>
    <t xml:space="preserve">çarşambaya ertelendi </t>
  </si>
  <si>
    <t>5fee2448a415e916873ca67b</t>
  </si>
  <si>
    <t>Meşhur Adıyaman Çiğ Köftecisi Ömer Aybak (Şafak Mah.)</t>
  </si>
  <si>
    <t>Oğuz Bucak</t>
  </si>
  <si>
    <t>Şafak mah.</t>
  </si>
  <si>
    <t>5fee239cad8a3805c625d754</t>
  </si>
  <si>
    <t>Meşhur Adıyaman Çiğ Köftecisi Ömer Aybak (Ünsal Mah.)</t>
  </si>
  <si>
    <t>Ersin Uslu</t>
  </si>
  <si>
    <t>Ünsal Mah.</t>
  </si>
  <si>
    <t>5fdb611e8f866d1baea1dce5</t>
  </si>
  <si>
    <t>Meşhur Adıyaman Çiğ Köftecisi Ömer Aybak (Yeşilbahçe Mah.)</t>
  </si>
  <si>
    <t>hesaplarla ilgili sıkıntı var ürünleri açıp kapatmadada sorunları var</t>
  </si>
  <si>
    <t>61fbc793a635250ad53283fc</t>
  </si>
  <si>
    <t>Meşhur Adıyaman Çiğ Köftecisi Ömer Aybak (Yukarı Hisar Mah.)</t>
  </si>
  <si>
    <t>MUHAMMET YÜRÜK</t>
  </si>
  <si>
    <t>Sarılar</t>
  </si>
  <si>
    <t>Yukarı Hisar Mah. Hastane Cad. No:12/Z02 Manavgat/Antalya</t>
  </si>
  <si>
    <t>602e70eca6bb7361a94e6c10</t>
  </si>
  <si>
    <t>Meşhur Adıyaman Çiğ Köftecisi Ömer Aybak (Yukarı Pazarcı Mah.)</t>
  </si>
  <si>
    <t>HASAN DURTULUK</t>
  </si>
  <si>
    <t>Y. Pazarcı Mah. İbrahim Sırrı Sözen Cad. No:23/205 Manavgat/Antalya</t>
  </si>
  <si>
    <t>5fb3a7a0382beed4b8b50de3</t>
  </si>
  <si>
    <t>Meşhur Adıyaman Çiğ Köftecisi Ömer Aybak (Yüksekalan Mah.)</t>
  </si>
  <si>
    <t>GÖKHAN TAMTÜRK</t>
  </si>
  <si>
    <t>Başaran Apartmanı, Mevlana Cd. No:29/H, 07100 Muratpaşa/Antalya</t>
  </si>
  <si>
    <t>607e953b1b062797543e5c16</t>
  </si>
  <si>
    <t>Meşhur Adıyaman Çiğ Köftecisi Ömer Aybak (Zerdalilik Mah.)</t>
  </si>
  <si>
    <t>ROGSANA HUSEYNOVA</t>
  </si>
  <si>
    <t>Zerdalilik Mah. Burhanettin Onat Cad. Sargınlar Apt. No:66/D Muratpaşa/Antalya</t>
  </si>
  <si>
    <t>60dd93d8046c0a38c14cfaae</t>
  </si>
  <si>
    <t>Meşhur Adıyaman Çiğ Köftecisi Ömer Aybak, (Bahçelievler Mah.)</t>
  </si>
  <si>
    <t>SELMA DERİN</t>
  </si>
  <si>
    <t>Bahçelievler Mah. Teomanpaşa Cad. No:92 Muratpaşa/ANTALYA</t>
  </si>
  <si>
    <t>61813535bb45d9e2e3683126</t>
  </si>
  <si>
    <t>Meşhur Adıyaman Çiğ Köftecisi Ömer Aybak, (Cumhuriyet Mah.)</t>
  </si>
  <si>
    <t>HASAN ÖZÇAM</t>
  </si>
  <si>
    <t>Cumhuriyet Mah. 625 sk. No:122 Muratpaşa/ANTALYA</t>
  </si>
  <si>
    <t>60b647aba4a3c58cce2bba0d</t>
  </si>
  <si>
    <t>Meşhur Adıyaman Çiğ Köftecisi Ömer Aybak, (Fener Mah.-Yalı Cad.)</t>
  </si>
  <si>
    <t>UMUT EMRE SAYAN</t>
  </si>
  <si>
    <t>Fener Mah. Fener Cad. Fener Sitesi D Blok No:47 D/B Muratpaşa/Antalya</t>
  </si>
  <si>
    <t>6183e32c0d2a0077c6e442d6</t>
  </si>
  <si>
    <t>Meşhur Adıyaman Çiğ Köftecisi Ömer Aybak, (Gebizli Mah.)</t>
  </si>
  <si>
    <t>Gebizli Mah. İbni Sina Cad. No:65 Muratpaşa/ANTALYA</t>
  </si>
  <si>
    <t>6245c0746b5654bdf6bd55eb</t>
  </si>
  <si>
    <t>Meşhur Adıyaman Çiğ Köftecisi Ömer Aybak, (Kızılarık Mah.)</t>
  </si>
  <si>
    <t>ŞEMSETTİN ÇELİK</t>
  </si>
  <si>
    <t>Kızılarık Mah. 2773 Sk. Dervişoğlu 1 Apt. A Blok No:1 A/A Muratpaşa/ANTALYA</t>
  </si>
  <si>
    <t>5fae655e606fc4710684f650</t>
  </si>
  <si>
    <t>Meşhur Adıyaman Çiğ Köftecisi Ömer Aybak, (Kuzeyyaka Mah.)</t>
  </si>
  <si>
    <t>Murat Çelik</t>
  </si>
  <si>
    <t>Kuzeyyaka Mah. Göksu Cad. Kevser Apt. 143 A</t>
  </si>
  <si>
    <t>60969c61df86fb8db39bc967</t>
  </si>
  <si>
    <t>Meşhur Adıyaman Çiğ Köftecisi Ömer Aybak, (Mehmet Akif Mah.)</t>
  </si>
  <si>
    <t>HALİS KİRİŞ</t>
  </si>
  <si>
    <t>Mehmet Akif Ersoy Mah. 6710 sk No:14 Kepez/ANTALYA</t>
  </si>
  <si>
    <t>616e9fdb3d9f0195b5e683ac</t>
  </si>
  <si>
    <t>Meşhur Adıyaman Çiğ Köftecisi Ömer Aybak, (Sedir Mah.)</t>
  </si>
  <si>
    <t>VAHİT KAYA</t>
  </si>
  <si>
    <t>Sedir Mah. Zambak Cad. No:47 Muratpaşa/ANTALYA</t>
  </si>
  <si>
    <t>60b391df3d811e25e9837604</t>
  </si>
  <si>
    <t>Meşhur Adıyaman Çiğ Köftecisi Ömer Aybak, (Siteler Mah.)</t>
  </si>
  <si>
    <t>Songül Kozak</t>
  </si>
  <si>
    <t>Siteler Mah. Emniyet Cad. No 128 AC</t>
  </si>
  <si>
    <t>61cdb0b3ab56abf662385d7e</t>
  </si>
  <si>
    <t>Meşhur Adıyaman Çiğ Köftecisi Ömer Aybak, (Yeni Mah.)</t>
  </si>
  <si>
    <t>ÖMER BAŞOĞLU</t>
  </si>
  <si>
    <t>Yeni Mah. Aliya İzzet Begoviç Cad. No:34 Kepez/ANTALYA</t>
  </si>
  <si>
    <t>6225fe01d8ff236c06411ffb</t>
  </si>
  <si>
    <t>Meşhur Adıyaman Çiğ Köftecisi Ömer Aybak, Alanya (Saray Mah.)</t>
  </si>
  <si>
    <t>YUNUS ÇELİK</t>
  </si>
  <si>
    <t>Saray Mah. Yunus Emre Cad. No 47 B</t>
  </si>
  <si>
    <t>60bfea6e1a665fdc073978fd</t>
  </si>
  <si>
    <t>Meşhur Adıyaman Çiğ Köftecisi Ömer Aybak, Alanya (Tosmur Mah.)</t>
  </si>
  <si>
    <t>ELİF DENİZ</t>
  </si>
  <si>
    <t>Tosmur Mah. Dimçayı Cad. No:15 Alanya/ANTALYA</t>
  </si>
  <si>
    <t>5fb3a0aa382bee26e6b50d85</t>
  </si>
  <si>
    <t>Meşhur Adıyaman Çiğ Köftecisi Ömer Aybak, Barınaklar</t>
  </si>
  <si>
    <t>A Blok No: 146/F Işık Sit, Barınaklar Blv., 07230 Muratpaşa/Antalya</t>
  </si>
  <si>
    <t>5fb00dc5b288b3452874246c</t>
  </si>
  <si>
    <t>Meşhur Adıyaman Çiğ Köftecisi Ömer Aybak, Dokuma</t>
  </si>
  <si>
    <t>Resul Özbek</t>
  </si>
  <si>
    <t>Özgürlük Mah. Namık Kemal Bulv. Konak Apt. No:44</t>
  </si>
  <si>
    <t>60ff18c4de747a507447ed1e</t>
  </si>
  <si>
    <t>Meşhur Adıyaman Çiğ Köftecisi Ömer Aybak, Kepez (Ayanoğlu Mah.)</t>
  </si>
  <si>
    <t>EMRAH AKAY</t>
  </si>
  <si>
    <t>Ayanoğlu Mah. Süleyman Demirel Blv. No:10 Kepez/ANTALYA</t>
  </si>
  <si>
    <t>şuanlık olumlu bakmıyor ikna edilebilir</t>
  </si>
  <si>
    <t>61d56f8bdf40f4544da0997b</t>
  </si>
  <si>
    <t>Meşhur Adıyaman Çiğ Köftecisi Ömer Aybak, Kepez (Aydoğmuş Mah.)</t>
  </si>
  <si>
    <t>KAMER OVACIK</t>
  </si>
  <si>
    <t>Aydoğmuş Mah. Süleyman Demirel Blv. No:189 Kepez/ANTALYA</t>
  </si>
  <si>
    <t>6221e542b80ff083518b8548</t>
  </si>
  <si>
    <t>Meşhur Adıyaman Çiğ Köftecisi Ömer Aybak, Kepez (Düdenbaşı Mah.)</t>
  </si>
  <si>
    <t>PELİN GÜRDAL</t>
  </si>
  <si>
    <t>Düdenbaşı Mah. 15 Temmuz Şehitler Cad. No:36/A Kepez/ANTALYA</t>
  </si>
  <si>
    <t>61be2462b23d61181a025e0f</t>
  </si>
  <si>
    <t>Meşhur Adıyaman Çiğ Köftecisi Ömer Aybak, Kepez (Esentepe Mah.)</t>
  </si>
  <si>
    <t>HALİL KILIÇARSLAN</t>
  </si>
  <si>
    <t>Esentepe Mah. Kepez/ANTALYA</t>
  </si>
  <si>
    <t>6107f8baf27baf28664e2891</t>
  </si>
  <si>
    <t>Meşhur Adıyaman Çiğ Köftecisi Ömer Aybak, Kepez (Fatih Mah.)</t>
  </si>
  <si>
    <t>Fatih</t>
  </si>
  <si>
    <t>Fatih Mah. Antalya Blv. No:250 Kepez/ANTALYA</t>
  </si>
  <si>
    <t>616eccb73d9f01c7dfee8ee5</t>
  </si>
  <si>
    <t>Meşhur Adıyaman Çiğ Köftecisi Ömer Aybak, Kepez (Kültür Mah.)</t>
  </si>
  <si>
    <t>MEHMET CAN ÖZDEMİR</t>
  </si>
  <si>
    <t>Kültür Mah. 3805 Sk. No 7 B</t>
  </si>
  <si>
    <t>fotoğraf çekimi gerçekleştimi diye teyit amaçlı arandı çekim gerçekleşmiş.</t>
  </si>
  <si>
    <t>61f7b8d9c1255e2edd85e483</t>
  </si>
  <si>
    <t>Meşhur Adıyaman Çiğ Köftecisi Ömer Aybak, Kepez (Kütükçü Mah.)</t>
  </si>
  <si>
    <t>BİRSEN POLAT</t>
  </si>
  <si>
    <t>Kütükçü Mah. Barış Manço Blv. No:52 Kepez/ANTALYA</t>
  </si>
  <si>
    <t>605a047437e75244c08532d1</t>
  </si>
  <si>
    <t>Meşhur Adıyaman Çiğ Köftecisi Ömer Aybak, Kepez (Sinan Mah.)</t>
  </si>
  <si>
    <t>HALİL İBRAHİM SALTIK</t>
  </si>
  <si>
    <t>Altınova Sinan Mah. Ahmet sk. No:30 Kepez/ANTALYA</t>
  </si>
  <si>
    <t>6066d3b14192694e25ccf3e0</t>
  </si>
  <si>
    <t>Meşhur Adıyaman Çiğ Köftecisi Ömer Aybak, Kepez (Varsak Mah.)</t>
  </si>
  <si>
    <t>MAIA MORKAYA</t>
  </si>
  <si>
    <t>Varsak Karşıyaka Mah. Mehmet Akif Ersoy Cad. No:15 Kepez/ANTALYA</t>
  </si>
  <si>
    <t>616d7c685a251242ddf0ce67</t>
  </si>
  <si>
    <t>Meşhur Adıyaman Çiğ Köftecisi Ömer Aybak, Kepez (Yenidoğan Mah.)</t>
  </si>
  <si>
    <t>Yeni Doğan Mah. Şehit Uz. Çvş. Ali Yılmaz Cad. No:42</t>
  </si>
  <si>
    <t>62332820706542113a3cd70f</t>
  </si>
  <si>
    <t>Meşhur Adıyaman Çiğ Köftecisi Ömer Aybak, Kepez(Teomanpaşa Mah.)</t>
  </si>
  <si>
    <t>ERHAN DURMAZ</t>
  </si>
  <si>
    <t>Teomanpaşa Mah. Necip Fazıl Kısakürek cad. No 9</t>
  </si>
  <si>
    <t>60af8a46f49fab85d32df0cc</t>
  </si>
  <si>
    <t>Meşhur Adıyaman Çiğ Köftecisi Ömer Aybak, Kumluca (Yeni Mah.)</t>
  </si>
  <si>
    <t>Tevfik Çiftçi</t>
  </si>
  <si>
    <t>Karşıyaka Mah. Hamam Sk. No 3</t>
  </si>
  <si>
    <t>60d6f7493d18b9271a2f1194</t>
  </si>
  <si>
    <t>Meşhur Adıyaman Çiğ Köftecisi Ömer Aybak, Manavgat (Ilıca Mah.)</t>
  </si>
  <si>
    <t>MEHMET BİÇE</t>
  </si>
  <si>
    <t>Ilıca Mah. Ilıca Blv. No:25/Z2 Manavgat/Antalya</t>
  </si>
  <si>
    <t>60c0a80fd853e24d466b91e1</t>
  </si>
  <si>
    <t>Meşhur Adıyaman Çiğ Köftecisi Ömer Aybak, Manavgat (Yayla Mah.)</t>
  </si>
  <si>
    <t>HASAN BOZDOĞAN</t>
  </si>
  <si>
    <t>Yayla Mah. Barbaros Cad. No:6/Z02 Manavgat/Antalya</t>
  </si>
  <si>
    <t>62277a25277be42eafc37d53</t>
  </si>
  <si>
    <t>Meşhur Adıyaman Çiğ Köftecisi Ömer Aybak, Muratpaşa (Etiler Mah)</t>
  </si>
  <si>
    <t>620956c61ca0e90ee64db8ed</t>
  </si>
  <si>
    <t>Meşhur Adıyaman Çiğ Köftecisi Ömer Aybak, Serik (Merkez Mah.)</t>
  </si>
  <si>
    <t>ZEYNEP KAYNAK</t>
  </si>
  <si>
    <t>hastane kavşağı</t>
  </si>
  <si>
    <t>622774b4b04e65cf7ccb5835</t>
  </si>
  <si>
    <t>Meşhur Adıyaman Çiğ Köftecisi Yusuf Usta (A. Pazarcı Mah.)</t>
  </si>
  <si>
    <t>BELMA TEKÇİFTÇİ</t>
  </si>
  <si>
    <t>A. Pazarcı Mah. 1017 Sk. No:18 Manavgat/Antalya</t>
  </si>
  <si>
    <t>61f7916b59163431542f542d</t>
  </si>
  <si>
    <t>Meşhur Adıyaman Çiğ Köftecisi, Kepez (Yeni Mah.)</t>
  </si>
  <si>
    <t>MURAT DURAN</t>
  </si>
  <si>
    <t>Yeni Mah. 2449 Sk. No:33 Kepez/ANTALYA</t>
  </si>
  <si>
    <t>616eaf47f2dcd6eab7caf0f6</t>
  </si>
  <si>
    <t>Meşhur Adıyaman Çiğköftecisi Osman Usta, Serik (Merkez Mah.)</t>
  </si>
  <si>
    <t>Yeni Mah. Yaşar Uçar Cad. No:3 İçkapı No:103 Serik/Antalya</t>
  </si>
  <si>
    <t>6046046f95464ad9cf847afd</t>
  </si>
  <si>
    <t>Meşhur Adıyaman Çiğköftecisi Samet Usta (A. Pazarcı Mah.)</t>
  </si>
  <si>
    <t>ABDULLAH DENİZ</t>
  </si>
  <si>
    <t>A. Pazarcı Mah. Zübeyde Hanım Cad. No:34 Manavgat/Antalya</t>
  </si>
  <si>
    <t>61a867fd87348963f72adfce</t>
  </si>
  <si>
    <t>Meşhur Ahmet Usta Pide &amp; Kebap, Kepez (Karşıyaka Mah. - Varsak)</t>
  </si>
  <si>
    <t>BİLAL ŞİŞİK</t>
  </si>
  <si>
    <t>Varsak Karşıyaka Mah. Oğuz Özkan Cad. No:32 Kepez/ANTALYA</t>
  </si>
  <si>
    <t>607d898c10bf220b94b6649c</t>
  </si>
  <si>
    <t>Meşhur Aksu Köfte &amp; Piyaz, Kepez (Karşıyaka Mah./Çevreyolu)</t>
  </si>
  <si>
    <t>MUHAMMET KARADAŞ</t>
  </si>
  <si>
    <t>Karşıyaka Mah. Sakarya Bulv. No:174 Kepez/ANTALYA</t>
  </si>
  <si>
    <t xml:space="preserve">daha öncede konuşmuştuk ben istemiyorum dedi </t>
  </si>
  <si>
    <t>5fedb2c171e89c3eb396d2e9</t>
  </si>
  <si>
    <t>Meşhur Aksu Köfte &amp; Piyaz, Muratpaşa (Güzeloba Mah.)</t>
  </si>
  <si>
    <t>ÖMER KARAKAYA</t>
  </si>
  <si>
    <t>Güzelbağ Mah. Havaalanı Cd. No:214/B Muratpaşa/Antalya</t>
  </si>
  <si>
    <t>mail verildi çekip yollayacak/53 teki ile aynı  yetkili/yoğunluk varmış</t>
  </si>
  <si>
    <t>607578dc7a42d1fa10400aa7</t>
  </si>
  <si>
    <t>Meşhur Antalyalı Piyazcı Mustafa’nın Yeri</t>
  </si>
  <si>
    <t>Mehmet Efe Yangözler</t>
  </si>
  <si>
    <t>Demirciler işhanı arkası</t>
  </si>
  <si>
    <t>6230410186911fe7331ac0fd</t>
  </si>
  <si>
    <t>Meşhur Antep Sofrası, Alanya (Oba Mah.)</t>
  </si>
  <si>
    <t>KAZİM DEMİR</t>
  </si>
  <si>
    <t>Oba Mah. Dadaşlar Cad. 15/C Alanya/ANTALYA</t>
  </si>
  <si>
    <t>5f843ba72e67e5714769448c</t>
  </si>
  <si>
    <t>Meşhur Bizim Tostçu (Altınkum Mah.)</t>
  </si>
  <si>
    <t>Celalettin Karaman</t>
  </si>
  <si>
    <t>Altınkum, Gözde Apt, 432. Sk. D:11, 07070 Konyaaltı/Antalya</t>
  </si>
  <si>
    <t>düşünmüyorum//kac kere aradınız sipariş hattımı meşgul edıyosunuz dedı bızler ıcın sorun oluyor dedı İSTEMİYORUM DEDI/ilgilenmiyorum çok yoğunum dedi / fotoğraf istemiyorum öyle bir düşüncem yok şuanda dedi</t>
  </si>
  <si>
    <t>5fbe0b3c1cbc5a830728dd64</t>
  </si>
  <si>
    <t>Meşhur Dönerci Aydın Usta (Bahçeyaka Mah.)</t>
  </si>
  <si>
    <t>AYDIN İNAN</t>
  </si>
  <si>
    <t>Atatürk Caddesi No 487 Antalya, 07190 Döşemealtı/Antalya</t>
  </si>
  <si>
    <t>sadece 5 ürün var çekilmeyen onlarda menü / yetkilinin kardeşi Kübra hanım ile görüşme sağladım abisine iletecek gün içerisinde dönüş sağlayacaklar</t>
  </si>
  <si>
    <t>5fbe06ed5e29bcb814d0c4f9</t>
  </si>
  <si>
    <t>Meşhur Dönerci Aydın Usta (Gürsu Mah.)</t>
  </si>
  <si>
    <t>Gürsu Mah. Gazi Mustafa Kemal Bulv. No:43/B Konyaaltı/ANTALYA</t>
  </si>
  <si>
    <t>5fbe08bc213cdb28556d66f5</t>
  </si>
  <si>
    <t>Meşhur Dönerci Aydın Usta (Meltem Mah.)</t>
  </si>
  <si>
    <t>Meltem Mahallesi 8.Cd. No:9 Antalyaspor Stadı Altı Muratpaşa/ANTALYA</t>
  </si>
  <si>
    <t>Yılmaz Çamkesen</t>
  </si>
  <si>
    <t>5fbe02fca9c8365a26ada89e</t>
  </si>
  <si>
    <t>Meşhur Dönerci Aydın Usta (Termessos Bulvarı)</t>
  </si>
  <si>
    <t>Doğuyaka Mah. Termesos Blv. No:34 A, 07300 Muratpaşa/Antalya</t>
  </si>
  <si>
    <t>5facf5b602c9fa20423f3b08</t>
  </si>
  <si>
    <t>Meşhur Feroş %100 Hatay Döneri , Konyaaltı (Altınkum Mah.)</t>
  </si>
  <si>
    <t>6231b394b54e390f4a1eb81c</t>
  </si>
  <si>
    <t>Meşhur Paçacı Savaş, Muratpaşa (Tahılpazarı Mah.)</t>
  </si>
  <si>
    <t>MUSA SAVAŞ</t>
  </si>
  <si>
    <t>Tahılpazarı Mah. 457 Sk. No:14 Muratpaşa/ANTALYA</t>
  </si>
  <si>
    <t xml:space="preserve">ramazan dolayısıyla kapalıyız bayramdan sonra olabilir dedi </t>
  </si>
  <si>
    <t>6213a47feabf0127a0b04ab5</t>
  </si>
  <si>
    <t>Metropol Cafe &amp; Fast Food &amp; Döner, Döşemealtı (Yeniköy Mah.)</t>
  </si>
  <si>
    <t>MUHSİN YILMAZER</t>
  </si>
  <si>
    <t>Atatürk Cad., No:507, Döşemealtı, Antalya, Türkiye,</t>
  </si>
  <si>
    <t>6069cbe8a82a3f6b868c9dca</t>
  </si>
  <si>
    <t>Mevlana Lokantası, Muratpaşa (Etiler Mah.)</t>
  </si>
  <si>
    <t>HÜSEYİN KÜÇÜKCOŞKUN</t>
  </si>
  <si>
    <t>Etiler Mah. Evliya Çelebi Cad. No:28 Muratpaşa/ANTALYA</t>
  </si>
  <si>
    <t>hüseyin bey vefat etmişler oğlu devralıcaklar//cafer beyle görüşülcek yarın 1.30da//bir hafta sonra aranıcak devam için//5 dk önce çıkmış yarın ara/yarın saat 12 ve 3 arasında görüşülecek.cafer bey öğlen saati dedi sonra konuşalım dedi.</t>
  </si>
  <si>
    <t>61dc27e5252ae47e9953655f</t>
  </si>
  <si>
    <t>Mevlana Şinvari, Kepez (Sütçüler Mah.)</t>
  </si>
  <si>
    <t>AHMED NASEER</t>
  </si>
  <si>
    <t>Sütçüler Mah. Güneş Cad. No:129 Kepez/ANTALYA</t>
  </si>
  <si>
    <t>623c247a39d33613371db727</t>
  </si>
  <si>
    <t>Meydan Cafe, Muratpaşa (Meydankavağı Mah.)</t>
  </si>
  <si>
    <t>ÜLKÜ YILMAZ</t>
  </si>
  <si>
    <t>Meydankavağı Mah. Aspendos Bulv. No:12/E Muratpaşa/Antalya</t>
  </si>
  <si>
    <t>605b4020dd05433b6a9614b0</t>
  </si>
  <si>
    <t>Meydan Pide &amp; Kebap, Manavgat (Side Mah.)</t>
  </si>
  <si>
    <t>SONGÜL KAYA</t>
  </si>
  <si>
    <t>Side Güney</t>
  </si>
  <si>
    <t>Side Mah. Atatürk Blv. No:26 Manavgat/Antalya</t>
  </si>
  <si>
    <t xml:space="preserve">yt 20 dk sonra gelecek/5455246307 açmadı </t>
  </si>
  <si>
    <t>60acf92fb6b26346fc5fc448</t>
  </si>
  <si>
    <t>Meze Diyarı, Kemer (Merkez Mah.)</t>
  </si>
  <si>
    <t>Mustafa Karalar</t>
  </si>
  <si>
    <t>60a8f12674b43f17b13b3007</t>
  </si>
  <si>
    <t>Meze Dükkanı, Muratpaşa (Şirinyalı Mah.)</t>
  </si>
  <si>
    <t>AYŞE ÇİL</t>
  </si>
  <si>
    <t>Şirinyalı Mah. Dr. Refik Yangın Apt. Tekelioğlu Cd. No:26/B, 07230 Muratpaşa/Antalya</t>
  </si>
  <si>
    <t>mail atıldı//mail verildi/fotoğraflar büyük olduğu için yükleme yapamıyor wetransfer ile gönderimini sağlayacak pazar günü.</t>
  </si>
  <si>
    <t>6112c4e60fa660d5a1c93e71</t>
  </si>
  <si>
    <t>Mezemix, Muratpaşa, (Yeşilbahçe Mah.)</t>
  </si>
  <si>
    <t>FURKAN MUTLU</t>
  </si>
  <si>
    <t>Yeşilbahçe Mah. Avni Tolunay Cad. Güllü Barsal Apt. No:70/B Muratpaşa/Antalya</t>
  </si>
  <si>
    <t>devam çekimi alındı / getir yenek iyice saçlamadı hiç boşuna zahmet etmeyin dedi ,</t>
  </si>
  <si>
    <t>60d324315e802721b978b9f3</t>
  </si>
  <si>
    <t>Midye Farm, Muratpaşa (Yeşilbahçe Mah.)</t>
  </si>
  <si>
    <t>MELİKŞAH BİLGE TÜRK YÖNLÜ</t>
  </si>
  <si>
    <t>Yeşilbahçe Mah. Avni Tolunay Cad. Güllü Barsal Apt. No:70/D Muratpaşa/Antalya</t>
  </si>
  <si>
    <t>600ebca7523bc669833f86b7</t>
  </si>
  <si>
    <t>Midyeci Ahmet, Muratpaşa (Çağlayan Mah.)</t>
  </si>
  <si>
    <t>ÖZLEM ÖZMEN</t>
  </si>
  <si>
    <t>Çağlayan Mah. Barınaklar Blv. No:64/B Muratpaşa/Antalya</t>
  </si>
  <si>
    <t>sadece kokoreçlerim 3/4 ekmekleri eksik.</t>
  </si>
  <si>
    <t>61cf627433b96464616fc556</t>
  </si>
  <si>
    <t>Midyeci Sülo, Alanya (Güllerpınarı Mah.)</t>
  </si>
  <si>
    <t>CEMİLE MERMER</t>
  </si>
  <si>
    <t>Güller Pınarı Mah. Hacet Cad. No 30</t>
  </si>
  <si>
    <t>61237492d8b3ec4a43c204d0</t>
  </si>
  <si>
    <t>Midyemis, Muratpaşa (Güzeloba Mah.)</t>
  </si>
  <si>
    <t>6238e127a589b70100534833</t>
  </si>
  <si>
    <t>MidyePark, Kepez (Yeşiltepe Mah.)</t>
  </si>
  <si>
    <t>624b21c804e26f6c9eb21c4b</t>
  </si>
  <si>
    <t>Mim Cafe, Muratpaşa (Sinan Mah.)</t>
  </si>
  <si>
    <t>MERT TANER AKGÜN</t>
  </si>
  <si>
    <t>Sinan Mah. 1254 Sk. No:18 G Muratpaşa/ANTALYA</t>
  </si>
  <si>
    <t>603c06cad6d0ada588914384</t>
  </si>
  <si>
    <t>Mini Vitamin Cafe &amp; Kebap Evi, Alanya (Oba Mah.)</t>
  </si>
  <si>
    <t>Nazife Sezgin</t>
  </si>
  <si>
    <t>Oba mahallesi obagöl mevkii Mesut otel caddesi 36/a Alanya/Antalya</t>
  </si>
  <si>
    <t>Emrah Sarı</t>
  </si>
  <si>
    <t xml:space="preserve">fotoğrafçı iştern çıkmış - Ali beyin oglu ahmet bey ilgileniyormuş numara mesgul /sonra arayın dedi/ 2 DEN SONRA GELECEK </t>
  </si>
  <si>
    <t>621f7968708c0a0682e0e5fb</t>
  </si>
  <si>
    <t>Miran Restaurant, Muratpaşa (Muratpaşa Mah.)</t>
  </si>
  <si>
    <t>MERVAN AKAY</t>
  </si>
  <si>
    <t>Muratpaşa Mah. 581 Sk. No:21 Muratpaşa/ANTALYA</t>
  </si>
  <si>
    <t>habib bey</t>
  </si>
  <si>
    <t>6082d790f237b2e0500af922</t>
  </si>
  <si>
    <t>Miray Konyalı Etli Ekmek, Konyaaltı (Molla Yusuf Mah.)</t>
  </si>
  <si>
    <t>Bayram Arıkan</t>
  </si>
  <si>
    <t>Molla Yusuf mah. Uncalı cad. No:42</t>
  </si>
  <si>
    <t>çekim yapılmış//istemedi</t>
  </si>
  <si>
    <t>61af2a4de98513822a2bb432</t>
  </si>
  <si>
    <t>Mirna Restaurant, Alanya (Şekerhane Mah.)</t>
  </si>
  <si>
    <t>HAMZEH MUSTAFA FARES ASALI</t>
  </si>
  <si>
    <t>Şekerhane Mah. Hayate Hanım Cad. No:48 Alanya/ANTALYA</t>
  </si>
  <si>
    <t>60a5091ac60da1114210cc3c</t>
  </si>
  <si>
    <t>Mirza Usta Adana Sofrası, Manavgat (Ilıca Mah.)</t>
  </si>
  <si>
    <t>Ilıca Mahallesi Antalya Bulvarı 25/A Manavgat/Antalya</t>
  </si>
  <si>
    <t>yt yopk yarın aranılck</t>
  </si>
  <si>
    <t>61d30aa1ab40543d3678fd95</t>
  </si>
  <si>
    <t>Mis 58 Pide, Muratpaşa (Cumhuriyet Mah.)</t>
  </si>
  <si>
    <t>GAMZE ÇINAR</t>
  </si>
  <si>
    <t>Cumhuriyet Mah. 644 sk. No:2 Muratpaşa/ANTALYA</t>
  </si>
  <si>
    <t>607e8e6cd0f212bbcffba7c7</t>
  </si>
  <si>
    <t>Mitdo Cafe, Muratpaşa (Yenigün Mah.)</t>
  </si>
  <si>
    <t>Salata</t>
  </si>
  <si>
    <t>HAKAN ALTUN</t>
  </si>
  <si>
    <t>Yenigün Mah. 1047 sk. No:1 Muratpaşa/ANTALYA</t>
  </si>
  <si>
    <t>vefa bey ile görüşüldü dahada eklenecek ürünlerim var devam ileride olur dedi..</t>
  </si>
  <si>
    <t>620ba8a7df4c304f2395b629</t>
  </si>
  <si>
    <t>MM Burger &amp; Cafe, Alanya (Oba Mah.)</t>
  </si>
  <si>
    <t>MEHMET TAŞ</t>
  </si>
  <si>
    <t>Oba Mah. Eczacılar Cad. No:1 Alanya/ANTALYA</t>
  </si>
  <si>
    <t>617289577e5038fe0215a6ca</t>
  </si>
  <si>
    <t>Mochiko Ice Cream, Konyaaltı (Pınarbaşı Mah. - Akdeniz Üni.)</t>
  </si>
  <si>
    <t>621f2ec197a2d7a478322210</t>
  </si>
  <si>
    <t>Mochiko Ice Cream, Muratpaşa (Şirinyalı Mah.)</t>
  </si>
  <si>
    <t>OKTAY ÖZDEMİR</t>
  </si>
  <si>
    <t>Lara Cd. No:170 D:178, 07160 Muratpaşa/Antalya</t>
  </si>
  <si>
    <t>5fa93e7a68dc122278b6d931</t>
  </si>
  <si>
    <t>Mola Durağı , Kepez (Kültür Mah.)</t>
  </si>
  <si>
    <t>Veysal Demir</t>
  </si>
  <si>
    <t>Kültür mah. ulusoy cad. no:93/A</t>
  </si>
  <si>
    <t xml:space="preserve">Yetkiliye iletecek dönüş sağlaması için/getiryemekten büssürü şikayeti var / yetkili yoktu çalışanı gelince iletecek </t>
  </si>
  <si>
    <t>619395d3deee59e3c50545c7</t>
  </si>
  <si>
    <t>Moneta Kumpir &amp; Waffle Cafe, Muratpaşa (Şirinyalı Mah.)</t>
  </si>
  <si>
    <t>Güinihal Şekerkaya</t>
  </si>
  <si>
    <t>Şirinyalı mahallesi 1505 sokak şaban bey apt D:No1/A, 07100 Muratpaşa/Antalya</t>
  </si>
  <si>
    <t>602b8da05f927244ea85762c</t>
  </si>
  <si>
    <t>Moodfak, Muratpaşa (Çağlayan Mah.)</t>
  </si>
  <si>
    <t>EMİL ABDULLAZADE</t>
  </si>
  <si>
    <t>Çağlayan mah. 2054 sok. No:29/2 Muratpaşa/Antalya</t>
  </si>
  <si>
    <t>sistemde fotoğrafları var</t>
  </si>
  <si>
    <t>602d24d26a39b52eaa6d8191</t>
  </si>
  <si>
    <t>Motto Büfe, Kepez (Fabrikalar Mah.)</t>
  </si>
  <si>
    <t>ALİ ACAN</t>
  </si>
  <si>
    <t>Fabrikalar Mah. Gazi Blv. No:13/A Kepez/ANTALYA</t>
  </si>
  <si>
    <t>geri dönüş sağlayacaklar//ilk çekimi beğenmemiş tekrar alındı</t>
  </si>
  <si>
    <t>6089766eacb17f2ce2dcdcc6</t>
  </si>
  <si>
    <t>Mr. Asado Burger, Konyaaltı (Gürsu Mah.)</t>
  </si>
  <si>
    <t>Filiz Yeşiltaş</t>
  </si>
  <si>
    <t>Gürsu Mah. 355 Sk. N Blk. No:15</t>
  </si>
  <si>
    <t>Ahmet balcı</t>
  </si>
  <si>
    <t>dönüş sağlıycak//6gibi ara/ devam çekimi alındı.</t>
  </si>
  <si>
    <t>5fa67ba016241da8359aa197</t>
  </si>
  <si>
    <t>Mr. Kumpir , Konyaaltı (Kuşkavağı Mah.)</t>
  </si>
  <si>
    <t>Kuşkavağı Mah. Akdeniz Bulv. No:158 B</t>
  </si>
  <si>
    <t>5fb4e5fd0991ed37d9b90749</t>
  </si>
  <si>
    <t>Munch Mezze&amp;Dessert Lab. (Fener Mah.)</t>
  </si>
  <si>
    <t>UĞUR KOLCU</t>
  </si>
  <si>
    <t>Fener Mah. 1967 Sok. Erkan Apt. No:26/B Muratpaşa/Antalya</t>
  </si>
  <si>
    <t>alındı// randevuya gecikmemesi gerekiyor fotoğrafçının saat 16dan sonra yoğun oluyorlar</t>
  </si>
  <si>
    <t>6155bfef2e2644afd287482f</t>
  </si>
  <si>
    <t>Mutlu Döner, Kepez (Gülveren Mah.)</t>
  </si>
  <si>
    <t>KEREM GÖRHAN</t>
  </si>
  <si>
    <t>Gülveren Mah. 3760 Sk. no 16 B</t>
  </si>
  <si>
    <t>emrah bey istemiyor</t>
  </si>
  <si>
    <t>6122438e746f65b01e81306a</t>
  </si>
  <si>
    <t>Mutlu Pide &amp; Kebap &amp; Lahmacun, Kepez (Kültür Mah.)</t>
  </si>
  <si>
    <t>Ahmet Mutlu</t>
  </si>
  <si>
    <t>Kültür Mah. Ulusoy Cad. No 21 A</t>
  </si>
  <si>
    <t>05454422646  /20 gün sonra aranacak / Randevu alındı ahmet beyden.</t>
  </si>
  <si>
    <t>606c4ede96a0bb140ef1c246</t>
  </si>
  <si>
    <t>My Bodrum Döner, Alanya (Şekerhane Mah.)</t>
  </si>
  <si>
    <t>MEHMET BAKIRCI</t>
  </si>
  <si>
    <t>Oba Mah. Hacı Karanfil sk. No:3 Alanya/ANTALYA</t>
  </si>
  <si>
    <t xml:space="preserve">çekim sağlandı geçen hafta dedi / 606c568f71d0ce576ed45ce1        My Bodrum Döner, Alanya (Oba Mah.) diğer şubesi bu ama satışa kapalı </t>
  </si>
  <si>
    <t>61f7f317606bceffa9d2200e</t>
  </si>
  <si>
    <t>My Chicken Center, Kepez (Kültür Mah.)</t>
  </si>
  <si>
    <t>ENGİN ÇAMLICALI</t>
  </si>
  <si>
    <t>Kültür Mah. Ulusoy Cad. No:109 Kepez/ANTALYA</t>
  </si>
  <si>
    <t>61616216fb83d0fe7c2c639d</t>
  </si>
  <si>
    <t>My Donos Döner &amp; Fast Food, Kemer (Yeni Mah.)</t>
  </si>
  <si>
    <t>AYFER SEVİM</t>
  </si>
  <si>
    <t>Yeni mah. Dr. Derviş Eroğlu Blv. No 48</t>
  </si>
  <si>
    <t>61275ffafde1dfa6ad293cda</t>
  </si>
  <si>
    <t>My Friends Burger &amp; Pancake, Muratpaşa (Şirinyalı Mah.)</t>
  </si>
  <si>
    <t>SEZEN KILINÇ</t>
  </si>
  <si>
    <t>Şirinyalı Mah. 1539 Sk. Atahan Apt. No:2/1 Muratpaşa/Antalya</t>
  </si>
  <si>
    <t xml:space="preserve">fotoğraf ajansı ile çalışıyormuş mail aracak </t>
  </si>
  <si>
    <t>606b177138fe4bc6be317745</t>
  </si>
  <si>
    <t>My Tostçum, Alanya (Mahmutlar Mah.)</t>
  </si>
  <si>
    <t>OKAN TUNÇ</t>
  </si>
  <si>
    <t>Mahmutlar Mah. Kumru sk. No:3 Alanya/ANTALYA</t>
  </si>
  <si>
    <t>ozan bey</t>
  </si>
  <si>
    <t>601619a6d32da6539bd1f447</t>
  </si>
  <si>
    <t>Mydonose İskenderun Döner, Kepez (Kültür Mah.)</t>
  </si>
  <si>
    <t>Koray Deştioğlu</t>
  </si>
  <si>
    <t>Kültür, Ulusoy Cd. Dönmez Apt. 93/A</t>
  </si>
  <si>
    <t>5303089034 koray bey</t>
  </si>
  <si>
    <t>612006f7f2062ee8319ceefa</t>
  </si>
  <si>
    <t>Mymoon Fast Food, Kepez (Erenköy Mah.)</t>
  </si>
  <si>
    <t>MERT DURMAZ</t>
  </si>
  <si>
    <t>Erenköy Mah. Şehit Üsteğmen Gökhan Korkut Cad. No:82 Kepez/ANTALYA</t>
  </si>
  <si>
    <t>60b5fb687ed9d7ec085b49ce</t>
  </si>
  <si>
    <t>Nadide Sultan Mantı, Muratpaşa (Bahçelievler Mah.)</t>
  </si>
  <si>
    <t>BARIŞ KOÇAK</t>
  </si>
  <si>
    <t>Bahçelievler Mah. Konyaaltı Cad. No:44 Muratpaşa/ANTALYA</t>
  </si>
  <si>
    <t>yertkilinin yiğeni kaza geçirmiş o yüzden iptal edilmiş kendisi dönüş sağlayacakpanelimi düzenleyin olur tabiki dedi//açmadı//bayramda gelsinler diyor tersleyerek / ulaşılamadı//meşgule attı/korona oldum beni aramayın diyerek kızdı ben istersem size dönüş yaparım dedi./ 5366642664 barış bey pazartesi aranacak .açtı kapattı tekrar aradım açmadı.</t>
  </si>
  <si>
    <t>61f105150ff031846cb20d7b</t>
  </si>
  <si>
    <t>Napoli Pizza, Alanya (Güllerpınarı Mah.)</t>
  </si>
  <si>
    <t>OKTAY ÇALIŞKAN</t>
  </si>
  <si>
    <t>Güller pınar mahallesi yenilmez caddesi 18 c alanya</t>
  </si>
  <si>
    <t>621ca5a0659cd56e98541464</t>
  </si>
  <si>
    <t>Nar Çiçeği Ev Yemekleri, Kumluca (Bağlık Mah.)</t>
  </si>
  <si>
    <t>ZELİHA DANIŞMAN</t>
  </si>
  <si>
    <t>Hasan Tuna Caddesi No:16 Kumluca Antalya</t>
  </si>
  <si>
    <t>601ac9275ad051121a98888e</t>
  </si>
  <si>
    <t>Native Ground Bistro &amp; Cafe, Serik (Orta Mah.)</t>
  </si>
  <si>
    <t>SEÇİL ÇELİK</t>
  </si>
  <si>
    <t>Orta Mah. İşler Cad. No:57/D Serik/Antalya</t>
  </si>
  <si>
    <t>6130bd6068dc68292dcaf7e6</t>
  </si>
  <si>
    <t>Natural House, Alanya (Mahmutlar Mah.)</t>
  </si>
  <si>
    <t>MERT AKTAŞ</t>
  </si>
  <si>
    <t>Mahmutlar Mah. Atatürk Cad. No:212 Alanya/ANTALYA</t>
  </si>
  <si>
    <t>devam çekimi oluşturuldu</t>
  </si>
  <si>
    <t>5ff47e208365abca93906e39</t>
  </si>
  <si>
    <t>Naula Gurme, Alanya (Mahmutlar Mah.)</t>
  </si>
  <si>
    <t>ZEYNEP KASAP</t>
  </si>
  <si>
    <t>Naula harabeleri girişi</t>
  </si>
  <si>
    <t>6051b4a0cb2cf671f56ea09e</t>
  </si>
  <si>
    <t>Nazar 32 Pide &amp; Kebap, Kepez (Yeni Mah.)</t>
  </si>
  <si>
    <t>HÜSEYİN USLU</t>
  </si>
  <si>
    <t>Yeni Emek Mah. Aliya İzzet Begoviç Cad. No:79 Kepez/ANTALYA</t>
  </si>
  <si>
    <t>Menüsünün açılmasını bekliyor çekim ondan sonra gerçekleşir//ona hiç vaktim yok dedi//ona bizim  vaktimiz yok dedi randevu alındı ama başka bi güne devam çekimi de olabilir/istemiyor7 daha sonra personel eksik dedi.</t>
  </si>
  <si>
    <t>5fe99afbe1521552919503ac</t>
  </si>
  <si>
    <t>Nazar Çorba &amp; Kebap &amp; Pide, Muratpaşa (Fener Mah.)</t>
  </si>
  <si>
    <t>HASAN KAYA</t>
  </si>
  <si>
    <t>Fener Mah. Tekelioğlu Cad. 1958 Sk. No:3/D Muratpaşa/Antalya</t>
  </si>
  <si>
    <t>yarın tekrar aranacak//yarın saat 1 gibi arayın dedi//hasan beyle görüşüp haber edicek bazı fotoğraflar profosyonel bazıları telefon çekimibabasına sorup haber vercek yarın tekrar arayın dedi/aradık açmadılar. 3 saat sonra arayın şuan yoğunuz dediler.- HASAN BEY RAHATSIZ ÖKKEŞ BEY NO :05415919491 YETKİLİ -ULASILAMADI</t>
  </si>
  <si>
    <t>6220d9cf468bf15ba93c6a1e</t>
  </si>
  <si>
    <t>Nazar Pastanesi, Kepez (Ahatlı Mah.)</t>
  </si>
  <si>
    <t>ADEM TOKİS</t>
  </si>
  <si>
    <t>Ahatlı, Ulusoy Cd. Çavuşoğlu Apt. D:72/3,</t>
  </si>
  <si>
    <t>624bfd23f530777ccaa4866d</t>
  </si>
  <si>
    <t>Nazar Restaurant, Muratpaşa (Sinan Mah.)</t>
  </si>
  <si>
    <t>ORHAN YILMAZ</t>
  </si>
  <si>
    <t>Sinan Mah. 1254 Sk. No:11/C Muratpaşa/Antalya</t>
  </si>
  <si>
    <t xml:space="preserve">dönüş yapacaklar </t>
  </si>
  <si>
    <t>616427db1d81528968c67e6a</t>
  </si>
  <si>
    <t>Nd Tantuni &amp; Kumpir, Muratpaşa (Fener Mah.)</t>
  </si>
  <si>
    <t>Necati Dikbaş</t>
  </si>
  <si>
    <t>Fener Mahallesi Tekelioğlu Caddesi No 55 Terracity A.V.M. MURATPAŞA/ANTALYA</t>
  </si>
  <si>
    <t>5fedc39ae5886a65fc94faaf</t>
  </si>
  <si>
    <t>Neden2Tantuni &amp; Çiğköfte (Özgürlük Mah.)</t>
  </si>
  <si>
    <t>Burak Başarım</t>
  </si>
  <si>
    <t>Özgürlük Mah. Namık Kemal Bulv. No 72 B</t>
  </si>
  <si>
    <t>kendisi dönüş yapacak///4 5 gibi ararsanız iyi olur sipaiş yoğunluğu oluyor bu saatlerde/aksam ustu arayın/burak bey tek çalısıyormus su an ıcın olmaz ılerde 7 ben bu numaradan dönüş sağlayayım dedi 05077277731burak bey açmadı.</t>
  </si>
  <si>
    <t>606c27d902b697441c86b4d6</t>
  </si>
  <si>
    <t>Nefis Tantuni &amp; Köfte, Gazipaşa (İstiklal Mah.)</t>
  </si>
  <si>
    <t>FURKAN YALÇINER</t>
  </si>
  <si>
    <t>İstiklal Mah. Atatürk Cad. No:49 Gazipaşa/ANTALYA</t>
  </si>
  <si>
    <t>5ffc652ce348f6e7f7a29d0f</t>
  </si>
  <si>
    <t>Nemo Balık &amp; Meze, Muratpaşa (Güzeloba Mah.)</t>
  </si>
  <si>
    <t xml:space="preserve">ustaları olmadığı için iptal dönüş yapıcak- personel eksikliği var ben dönüş sağlarım dedi / ustası hala yok </t>
  </si>
  <si>
    <t>622cdcaaa23c55131df4b6c4</t>
  </si>
  <si>
    <t>Nezifoğlu Baklava, Muratpaşa (Altındağ Mah.)</t>
  </si>
  <si>
    <t>MEHMET GÖK</t>
  </si>
  <si>
    <t>Altındağ Mah. 100.Yıl Blv. No:27 Muratpaşa/ANTALYA</t>
  </si>
  <si>
    <t>602c2dca5eff1057680deffa</t>
  </si>
  <si>
    <t>Nil Mini Fırın &amp; Cafe, Konyaaltı (Siteler Mah.)</t>
  </si>
  <si>
    <t>Canan Okçuoğlu</t>
  </si>
  <si>
    <t>Siteler Mah. Uncalı Cad. Erenköy N No: 13</t>
  </si>
  <si>
    <t xml:space="preserve">5459525008 devam çekimi alındı. </t>
  </si>
  <si>
    <t>6208f7e6032aacaa072113e5</t>
  </si>
  <si>
    <t>Nur Chef, Kepez (Kültür Mah.)</t>
  </si>
  <si>
    <t>Ramazan Göktaş</t>
  </si>
  <si>
    <t>Kültür Mah. 3821 Sk. No 11/2</t>
  </si>
  <si>
    <t>61824e3eaa80f4eedfb2080e</t>
  </si>
  <si>
    <t>Nur Döner &amp; Tost &amp; Gözleme, Manavgat (Yayla Mah.)</t>
  </si>
  <si>
    <t>AHMET ÖZGÜMÜŞ</t>
  </si>
  <si>
    <t>Yayla Mah. Remzi Güven Cad. No:72/1 Manavgat/Antalya</t>
  </si>
  <si>
    <t>60c4a830a017575817aa106f</t>
  </si>
  <si>
    <t>Nur Pastanesi , Kepez (Yeşilyurt Mah.)</t>
  </si>
  <si>
    <t>Veli Böyüközer</t>
  </si>
  <si>
    <t>YEŞİLYURT MAH. 75. YIL CAD. NO:73 MUSTAFA ÖZ APT. DÜKKAN:1 NUR PASTANESİ</t>
  </si>
  <si>
    <t>ben ugraşamam onlarla çeken bi restoran olursa ordan alır koyarız dedi</t>
  </si>
  <si>
    <t>60eb75fed2cb19beb94aaf48</t>
  </si>
  <si>
    <t>Nur Pastanesi , Konyaaltı (Bahtılı Mah.)</t>
  </si>
  <si>
    <t>Serdar Batuhan Erdoğan</t>
  </si>
  <si>
    <t>Bahtılı</t>
  </si>
  <si>
    <t>Bahtılı Uluönder Atatürk Atatürk Cad. 334 A</t>
  </si>
  <si>
    <t>haftaya çarşamba kesin radnv istiyor-geçiçi olarak numara kapatıldı-randevu olusturuldu</t>
  </si>
  <si>
    <t>5fbe3eea8f09e24acfe2e443</t>
  </si>
  <si>
    <t>Nur Pastanesi , Konyaaltı (Liman Mah.)</t>
  </si>
  <si>
    <t>Şahmer Kalkan</t>
  </si>
  <si>
    <t>Liman Mah. Boğaçay Cad. Eroğlu Apt. No:58</t>
  </si>
  <si>
    <t>zafer bey / 5322946810/fotografcı gdemedıgı ıcın ertelemesı saglanıldı</t>
  </si>
  <si>
    <t>5fc627db6b8a2f0edfd5e81b</t>
  </si>
  <si>
    <t>Nur Pastanesi , Konyaaltı (Pınarbaşı Mah.)</t>
  </si>
  <si>
    <t>Emine Taşar</t>
  </si>
  <si>
    <t>Pınarbaşı Mah. Pınarbaşı Cad. Kazım Tabur Apt. No:6</t>
  </si>
  <si>
    <t>Selçuk Bey / 5327651815/ açmadı.</t>
  </si>
  <si>
    <t>5fe5e3b9a415e9e9dc3bd76e</t>
  </si>
  <si>
    <t>Nur Pastanesi , Muratpaşa (Güvenlik Mah.)</t>
  </si>
  <si>
    <t>Arif Ersoy</t>
  </si>
  <si>
    <t>Güvenlik, Anafartalar Cd. no.141</t>
  </si>
  <si>
    <t>5534446190 arif bey// Burdur'da işletme açmış kalanlarıda orda çekilmesini istiyor</t>
  </si>
  <si>
    <t>5fe5e47ef0267c118a124c31</t>
  </si>
  <si>
    <t>Nur Pastanesi , Muratpaşa (Güzeloba Mah. / Rauf Denktaş Cad.)</t>
  </si>
  <si>
    <t>Leman Erişen</t>
  </si>
  <si>
    <t>Güzeloba, Rauf Denktaş Cd 47/A</t>
  </si>
  <si>
    <t>saat 4 de gelir yetk.</t>
  </si>
  <si>
    <t>5fe5e6ca37c1db628e54aecb</t>
  </si>
  <si>
    <t>Nur Pastanesi , Muratpaşa (Güzeloba Mah.)</t>
  </si>
  <si>
    <t>2156. Sokak, 17 Güzeloba, Muratpaşa, Antalya</t>
  </si>
  <si>
    <t>5fe5e51b0c79795f6c33d9e8</t>
  </si>
  <si>
    <t>Nur Pastanesi , Muratpaşa (Üçgen Mah.)</t>
  </si>
  <si>
    <t>Uğur Çelikbaş</t>
  </si>
  <si>
    <t>Üçgen Mah Şarampol Cad. No 155</t>
  </si>
  <si>
    <t>5fca7d39f073cd22a57c32db</t>
  </si>
  <si>
    <t>Nur Pastanesi (Altınkum Mah.)</t>
  </si>
  <si>
    <t>Neslihan Büyüktahtakın</t>
  </si>
  <si>
    <t>Gürsu Mah. Gazi M. Kemal Bulv. No:77 A</t>
  </si>
  <si>
    <t xml:space="preserve">yetkili düğündeymiş/5332859094 Ali bey pazartesi aranacak nisanın ilk haftası ara//iş yerini düzene koyup ondan sonra getirle çalışamyı düşünüyorum toparladıktan sonra yapalım dedi/ço fazla yoğunmuş haftaya çarşamba perşeme aranabilir belki randevu oluşturulabilir ondan önce aramayın/ temmuzun sonunda aranmasını istiyor.//yet yokj / bölge limiti konusunda sorun yaşıyor ileride aranacak </t>
  </si>
  <si>
    <t>5fd4f6da950bea6e9d6b46e7</t>
  </si>
  <si>
    <t>Nur Pastanesi (Altınova Düden Mah.)</t>
  </si>
  <si>
    <t>Yasin Erdiç</t>
  </si>
  <si>
    <t>Altınova Düden Mah. Antalya Cad. No 201 / 1</t>
  </si>
  <si>
    <t>geri kalan ürünlerin merkezden alınmasını istiyorlar</t>
  </si>
  <si>
    <t>5fc77700c535c57baa457ca1</t>
  </si>
  <si>
    <t>Nur Pastanesi (Atatürk Mah.)</t>
  </si>
  <si>
    <t>Mahmut Kaçar</t>
  </si>
  <si>
    <t>Atatürk Mah. Yıldırım Beyazıt Cad. No:137</t>
  </si>
  <si>
    <t>Hala şehir dışındaymış işletme ne durumda bilmiyorum der haftaya aranabilir/5330350232 yetkili şehir dışında</t>
  </si>
  <si>
    <t>5fcd60ebfb4724868fb46b43</t>
  </si>
  <si>
    <t>Nur Pastanesi (Çamlıbel Mah.)</t>
  </si>
  <si>
    <t>Salih Tuna</t>
  </si>
  <si>
    <t>Çamlıbel Mah. 4905 Sk. No 1B</t>
  </si>
  <si>
    <t>5fc8ea329fe93879218e0f7d</t>
  </si>
  <si>
    <t>Nur Pastanesi (Çaybaşı Mah. / Meydan )</t>
  </si>
  <si>
    <t>Harun İnceler</t>
  </si>
  <si>
    <t>Çaybaşı Mah. Ali Çetinkaya Cad. No 142</t>
  </si>
  <si>
    <t>5fc538a54073e34c38b7ae9a</t>
  </si>
  <si>
    <t>Nur Pastanesi (Dokuma Mah.)</t>
  </si>
  <si>
    <t>RAŞİT ÖZCAN</t>
  </si>
  <si>
    <t>Zafer Mah. Mithatpaşa Cad. Manavoğlu Apt. No:128/B Kepez/Antalya</t>
  </si>
  <si>
    <t>5427991507 raşit bey işletme yetkili reklamcısıyla görüşüp mail atacak</t>
  </si>
  <si>
    <t>5fca1a84fec0206a69cbe4de</t>
  </si>
  <si>
    <t>Nur Pastanesi (Eski Sanayi Mah.)</t>
  </si>
  <si>
    <t>Belgin Kalkan</t>
  </si>
  <si>
    <t>Cumhuriyet Mah ( Eski San. Mah.) Fatih Cad. No 53</t>
  </si>
  <si>
    <t xml:space="preserve">0533 769 9138 yüzyüze görüşmeden hiç bişey yapamayız der//açmadı / nur pastaneleri genel merkezi ile görüşün dedi </t>
  </si>
  <si>
    <t>5fd4df3093ff3d064fcf8bd3</t>
  </si>
  <si>
    <t>Nur Pastanesi (Fener Mah. / B. Ecevit Blv.)</t>
  </si>
  <si>
    <t>Feden Erçin</t>
  </si>
  <si>
    <t>Bülent Ecevit Bulv. No 84</t>
  </si>
  <si>
    <t>5fcd7d7980a7790fdc46869a</t>
  </si>
  <si>
    <t>Nur Pastanesi (Kuzeyyaka Mah.)</t>
  </si>
  <si>
    <t>İsa Sarpdağ</t>
  </si>
  <si>
    <t>Kuzeyyaka Mah. Göksu Cad. No 48</t>
  </si>
  <si>
    <t>5fcd83af78c64fb8efc460eb</t>
  </si>
  <si>
    <t>Nur Pastanesi (Kültür Mah.)</t>
  </si>
  <si>
    <t>Hatice Nur Göktaş</t>
  </si>
  <si>
    <t>5fd221aad46970f6fd899153</t>
  </si>
  <si>
    <t>Nur Pastanesi (Meltem Mah.)</t>
  </si>
  <si>
    <t>Merve Gülyapan</t>
  </si>
  <si>
    <t>Bayındır, Toroslar Cd. Huzur Apt. No:70 D:No. 78</t>
  </si>
  <si>
    <t xml:space="preserve">95 şubesi varmış </t>
  </si>
  <si>
    <t>5fc8f9fc5fcc0e02af1c02b7</t>
  </si>
  <si>
    <t>Nur Pastanesi (Meydankavağı Mah.)</t>
  </si>
  <si>
    <t>Görkem Sağır</t>
  </si>
  <si>
    <t>Meydavkavağı Mah. Perge Bulv. Abdullah İnci Apt. No:32 B</t>
  </si>
  <si>
    <t>5fca46e9b8e00ec77b1c7758</t>
  </si>
  <si>
    <t>Nur Pastanesi (Özgürlük Mah.)</t>
  </si>
  <si>
    <t>Mesut Üstün</t>
  </si>
  <si>
    <t>Özgürlük Mah. Namık Kemal Bulv. Uzhan Apt. No 46</t>
  </si>
  <si>
    <t>5fcf760a2bb06a2028940287</t>
  </si>
  <si>
    <t>Nur Pastanesi (Şelale Mah.)</t>
  </si>
  <si>
    <t>Ömer Doğan</t>
  </si>
  <si>
    <t>Şelale mah. Sütçüler Cad. no 177 A</t>
  </si>
  <si>
    <t>5fce5ec1f6dd3a701c255642</t>
  </si>
  <si>
    <t>Nur Pastanesi (Teomanpaşa Mah.)</t>
  </si>
  <si>
    <t>Sevgi Ön</t>
  </si>
  <si>
    <t>Teomanpaşa Mah. Necip Fazıl Kısakürek cad. No 44</t>
  </si>
  <si>
    <t>0505 845 8868 meşgul//genel merkezi arayın dedi numara istedim bölge sorumlunuzda vardır dedi</t>
  </si>
  <si>
    <t>5fc8dcc42bdd945012d7c98d</t>
  </si>
  <si>
    <t>Nur Pastanesi (Termessos Bulv.)</t>
  </si>
  <si>
    <t>Emre Şimşek</t>
  </si>
  <si>
    <t>Mehmetçik Mah. termessos Bulv. No 18 A2-B</t>
  </si>
  <si>
    <t>merkeze bağlı</t>
  </si>
  <si>
    <t>5fc89c664d28609e29aa1888</t>
  </si>
  <si>
    <t>Nur Pastanesi (Yeni Mah.)</t>
  </si>
  <si>
    <t>Yeni Mah. Aliya İzzet Begoviç Cad. No 60</t>
  </si>
  <si>
    <t>2426431606 merkez no</t>
  </si>
  <si>
    <t>5fcfa306a68bfd37b8237602</t>
  </si>
  <si>
    <t>Nur Pastanesi (Yenigün Mah.)</t>
  </si>
  <si>
    <t>Fahrettin Karateke</t>
  </si>
  <si>
    <t>Yeni Gün Mah. Kızılırmak Cad. 1055 Sk. No 49/5</t>
  </si>
  <si>
    <t>553 248 9394 ali bey görüşüldü genel merkezle görüşeyim sizi ararım dedi</t>
  </si>
  <si>
    <t>5fd0ee89b8304a78dcedf44e</t>
  </si>
  <si>
    <t>Nur Pastanesi (Yıldız Mah. / Soğuksu)</t>
  </si>
  <si>
    <t>Ufuk Eritmen</t>
  </si>
  <si>
    <t>Yıldız Mah. Kazım Karabekir Cad. Emen Apt. No 96</t>
  </si>
  <si>
    <t>05433557223 yetkili meşgule attı //meşgul</t>
  </si>
  <si>
    <t>5fd0e202c8b08eaa122dcba3</t>
  </si>
  <si>
    <t>Nur Pastanesi (Yıldız Mah.)</t>
  </si>
  <si>
    <t>Zihni Dinçer</t>
  </si>
  <si>
    <t>Yıldız Mah. Yıldız Cad. No 16</t>
  </si>
  <si>
    <t>Franchise//bireysel olarak mı diye teyit amaçlı aradım franchise</t>
  </si>
  <si>
    <t>5fd8bd988aae781ce4b2d1ce</t>
  </si>
  <si>
    <t>Nur Pastanesi (Yüksekalan Mah.)</t>
  </si>
  <si>
    <t>Yüksekalan, Gözlü Apt, Adnan Menderes Blv. 92/3</t>
  </si>
  <si>
    <t>5383586606 biz ısparta için aradık antalyada çekim olsun dediler. toplantıdaydı görüşülemedi tekrar aransın fotograflar genel merkezden yüklendiyse kendi bireysel işletiyorsa randevu alınsın.</t>
  </si>
  <si>
    <t>6194e1ef1a6338c909f3ccd8</t>
  </si>
  <si>
    <t>Nur Pastanesi (Zerdalilik Mah. / B.Onat)</t>
  </si>
  <si>
    <t>ERCÜMENT ER</t>
  </si>
  <si>
    <t>Zerdalilik Mah. B. Onat Cad. No:60</t>
  </si>
  <si>
    <t>6156b0fddcd3cd1ba9d81198</t>
  </si>
  <si>
    <t>Nur Pastanesi, Döşemealtı (Yeniköy Mah.)</t>
  </si>
  <si>
    <t>ALİ AKSARI</t>
  </si>
  <si>
    <t>Yeniköy Mah. Atatürk Cad. No:562 Döşemealtı/ANTALYA</t>
  </si>
  <si>
    <t>60d186630bfb6c259da3d231</t>
  </si>
  <si>
    <t>Nur Pastanesi, Kemer (Arslanbucak Mah.)</t>
  </si>
  <si>
    <t>MEHMET CAN ÖZTÜRK</t>
  </si>
  <si>
    <t>Arslanbucak Mah. Cumhuriyet Cad. No:126 Kemer/ANTALYA</t>
  </si>
  <si>
    <t>6244b30fb561facd2362ca9f</t>
  </si>
  <si>
    <t>Nur Pastanesi, Kepez (Ayanoğlu Mah.)</t>
  </si>
  <si>
    <t>KERAMETTİN ŞENGÜN</t>
  </si>
  <si>
    <t>Ayanoğlu Mah. Süleyman Demirel Blv. No:46 B Kepez/ANTALYA</t>
  </si>
  <si>
    <t>61a0911821730b785f7906d2</t>
  </si>
  <si>
    <t>Nur Pastanesi, Kepez (Çankaya Mah.)</t>
  </si>
  <si>
    <t>OSMAN ÜNAL</t>
  </si>
  <si>
    <t>Çankaya Mah. Barış Manço Blv. No:174 Kepez/ANTALYA</t>
  </si>
  <si>
    <t>608d4b6eacb17f9a9fdd6d95</t>
  </si>
  <si>
    <t>Nur Pastanesi, Kepez (Demirel Mah.)</t>
  </si>
  <si>
    <t>ZAFER TİLKİ</t>
  </si>
  <si>
    <t>Demirel Mah. Süleyman Demirel Blv. No:220 Kepez/ANTALYA</t>
  </si>
  <si>
    <t>60a56a39cdfc10675d9fff05</t>
  </si>
  <si>
    <t>Nur Pastanesi, Kepez (Erenköy Mah.)</t>
  </si>
  <si>
    <t>ABDULLAH KARA</t>
  </si>
  <si>
    <t>Kanal Mah. Ahmet Vefik Paşa Cad. No:94 Kepez/ANTALYA</t>
  </si>
  <si>
    <t xml:space="preserve">hatem hanımın numarası verildi fotoğrafların olup olmadığına baktıktan sonra dönüş sağlayacakben bi bakayım dedi dcg/abdullah bey no:5069050988/urunun bol oldugu gun ıcın bıze doncek/pazartesı gunu tekrar arancak/ işleri varmış uygunluğunu ayarlayaıp arama sağlayacak </t>
  </si>
  <si>
    <t>624bf5eef8bbfc871d4e356d</t>
  </si>
  <si>
    <t>Nur Pastanesi, Kepez (Güneş Mah.)</t>
  </si>
  <si>
    <t>Yaşar Eşmen</t>
  </si>
  <si>
    <t>Güneş Mah. Şehit Astsubay Ömer Halis Demir Cad. No:46 F Kepez/ANTALYA</t>
  </si>
  <si>
    <t>6075a778e122767e4c08ec3b</t>
  </si>
  <si>
    <t>Nur Pastanesi, Kepez (Ulus Mah.)</t>
  </si>
  <si>
    <t>MUSA HUZEYFE ŞİMŞEK</t>
  </si>
  <si>
    <t>Ulus Mah. Mehmet Akif Cad. No:44 Kepez/ANTALYA</t>
  </si>
  <si>
    <t>5ffb5efaf73b330771d0cbcb</t>
  </si>
  <si>
    <t>Nur Pastanesi, Konyaaltı (Molla Yusuf Mah.)</t>
  </si>
  <si>
    <t>Hüseyin Diri</t>
  </si>
  <si>
    <t>Molla Yusuf , Mah. Uncalı Cad.</t>
  </si>
  <si>
    <t xml:space="preserve">istemedi/ yaşpastanın süslemesi her gün aynı gelmiyor bu yüzden müşteriler sıkıntı yaratıyor dedi </t>
  </si>
  <si>
    <t>5fdb79e6a98b44155687e712</t>
  </si>
  <si>
    <t>Nur Pastanesi, Konyaaltı (Öğretmenevleri Mah.)</t>
  </si>
  <si>
    <t>Onur Kaymak</t>
  </si>
  <si>
    <t>Öğretmenevleri Mah. Öğretmenler Cad. Gürsel Apt. No 11</t>
  </si>
  <si>
    <t>BAŞKA ŞUBEDEN ÇEKİMİ YAPILMIŞ ÜRÜNLER AYNI</t>
  </si>
  <si>
    <t>61cf505e23cc28af0798c71f</t>
  </si>
  <si>
    <t>Nur Pastanesi, Kumluca (Meydan Mah.)</t>
  </si>
  <si>
    <t>Mustafa Ünlü</t>
  </si>
  <si>
    <t>Merkez Mah., Halil Çıvgın Cad., No:6, Kumluca, Antalya, Türkiye,</t>
  </si>
  <si>
    <t>61b0ce5b3fc88e56404f45bd</t>
  </si>
  <si>
    <t>Nur Pastanesi, Muratpaşa (Ermenek Mah.)</t>
  </si>
  <si>
    <t>ÖMER DOĞAN</t>
  </si>
  <si>
    <t>Ermenek</t>
  </si>
  <si>
    <t>Ermenek Mah. Şehit Ali Danıyar Cad. No:45 Mıuratpaşa/Antalya</t>
  </si>
  <si>
    <t xml:space="preserve">randevu oluşturuldu ama yarım saat sonra tekrar ara </t>
  </si>
  <si>
    <t>60f185d1ec0b026a1ded0b18</t>
  </si>
  <si>
    <t>Nur Pastanesi, Muratpaşa (Sedir Mah.)</t>
  </si>
  <si>
    <t>TUGAY TOKSÖZ</t>
  </si>
  <si>
    <t>Sedir Mah. Vatan Blv. No:24/A Muratpaşa/Antalya</t>
  </si>
  <si>
    <t>61825a5b9a98973e25ea115c</t>
  </si>
  <si>
    <t>Nur Pastanesi, Muratpaşa (Varlık Mah.)</t>
  </si>
  <si>
    <t>Cengiz Turna</t>
  </si>
  <si>
    <t>Bahçelievler Mah. Teomanpaşa Cad. No:68 Muratpaşa/ANTALYA</t>
  </si>
  <si>
    <t>no hatalı</t>
  </si>
  <si>
    <t>619ddba325d84c02f6b80828</t>
  </si>
  <si>
    <t>Nur Pastanesi, Muratpaşa (Yeşilbahçe Mah.)</t>
  </si>
  <si>
    <t>Murat Karadiz</t>
  </si>
  <si>
    <t>Yeşilbahçe Mah. Avni Tolunay Cd. Güllü Baysal Apt. No 66</t>
  </si>
  <si>
    <t xml:space="preserve">mail atacaklar </t>
  </si>
  <si>
    <t>6053c4817664f26e0f308285</t>
  </si>
  <si>
    <t>Nur Pastanesi, Serik (Belek Mah.)</t>
  </si>
  <si>
    <t>ERHAN KIZIL</t>
  </si>
  <si>
    <t>Belek Mah. Atıf Zengin Cad. No:11/A Serik/Antalya</t>
  </si>
  <si>
    <t>61cab500d57f56b0bbf4522d</t>
  </si>
  <si>
    <t>Nur Pastanesi, Serik (Merkez Mah.)</t>
  </si>
  <si>
    <t>Samet topal</t>
  </si>
  <si>
    <t>Orta mahalle işler caddesi 54/2 nur pastanesi karakol karşısı serik</t>
  </si>
  <si>
    <t>61b0962b4bf2c1bcb0cbc0d8</t>
  </si>
  <si>
    <t>Nur Pide Salonu, Kumluca (Merkez Mah.)</t>
  </si>
  <si>
    <t>RAMAZAN AKIN</t>
  </si>
  <si>
    <t>Merkez Mah Çarşi İçi Cad Küstür Apt No 7 Kumluca</t>
  </si>
  <si>
    <t>5fa7e32a92b4ba5002d84037</t>
  </si>
  <si>
    <t>O'tacos Cafe/Bistro Restaurant (Fener Mah.)</t>
  </si>
  <si>
    <t>ESAD ERSOY</t>
  </si>
  <si>
    <t>Fener Mah. 1968 Sk. No:12/A Muratpaşa/Antalya</t>
  </si>
  <si>
    <t>60a564a1374073586204dad1</t>
  </si>
  <si>
    <t>Oba Fish &amp; Kebap, Alanya (Oba Mah.)</t>
  </si>
  <si>
    <t>TURĞAY ABUKAN</t>
  </si>
  <si>
    <t>Oba Mah. 18 sk. No:36 Alanya/ANTALYA</t>
  </si>
  <si>
    <t>ersin bey- ulaşılamadı</t>
  </si>
  <si>
    <t>60a8fe27cc489d8a73b0e304</t>
  </si>
  <si>
    <t>Oba Kırbaşı Kebap &amp; Baklava, Alanya (Oba Mah.)</t>
  </si>
  <si>
    <t>ABDULKADİR TANRITANIR</t>
  </si>
  <si>
    <t>Oba Mah. Gazipaşa Cad. No:44 Alanya/ANTALYA</t>
  </si>
  <si>
    <t>yetkili yok ekim 15 de gelir dedi o geldıgınde arayın dedi kapattı /5322564334 mehmet bey/tahtakale avm karşısı</t>
  </si>
  <si>
    <t>5f5795757650dd5f5b778e88</t>
  </si>
  <si>
    <t>Ohannes Burger, Kepez (Kültür Mah.)</t>
  </si>
  <si>
    <t>Gökhan Biçen</t>
  </si>
  <si>
    <t>Kültür Mah. 3805 sk. No:22 A Güven Apt.</t>
  </si>
  <si>
    <t>60c1d2310b1cd75d75407a90</t>
  </si>
  <si>
    <t>Okan Usta Kebap &amp; Köfte &amp; Kokoreç, Kepez (Kütükçü Mah.)</t>
  </si>
  <si>
    <t>OKAN KAYA</t>
  </si>
  <si>
    <t>Kütükçü Mah. Barış Manço Blv. No:80 Kepez/ANTALYA</t>
  </si>
  <si>
    <t>yeni açılmış biraz düzen oturması lazımmş//personel  eksikliği varmış bi süre buna zaman ayıramazmış</t>
  </si>
  <si>
    <t>603e6178b84783568e0fcf81</t>
  </si>
  <si>
    <t>Okyanus Balık Evi, Kepez (Yeni Mah.)</t>
  </si>
  <si>
    <t>Zehra Er</t>
  </si>
  <si>
    <t>Yeni Mahalle Aliya İzzet Begoviç Cad. İnan Apt. No 17 C</t>
  </si>
  <si>
    <t xml:space="preserve">devam çekimi istemedi  </t>
  </si>
  <si>
    <t>60afdb13825844a4a2a7ca6a</t>
  </si>
  <si>
    <t>Oliveto Pizza, Muratpaşa (Fener Mah.)</t>
  </si>
  <si>
    <t>5326890718 devam çekimi alındı</t>
  </si>
  <si>
    <t>5f5f8531e89e0b0803f15dcd</t>
  </si>
  <si>
    <t>‎Oltada Balık, Kepez (Kültür Mah.)</t>
  </si>
  <si>
    <t>KADİR ŞAHİN</t>
  </si>
  <si>
    <t>Kültür Mahallesi Ulusoy Caddesi 41/B Solakoğlu Apt, Kepez/Antalya</t>
  </si>
  <si>
    <t xml:space="preserve">no verildi dönüş yapacak /  malzemesi gelmediği için iptal oldu önümüzdeki hafta içi oluşturulacak /kadir bey dönüş sağlayacak İSTEDİKLERİNDE DÖNÜŞ SAGLAYACAKLAR / cenk bey abisine iletecek o dönüş yapacak </t>
  </si>
  <si>
    <t>618cc393ce71df486c311bd5</t>
  </si>
  <si>
    <t>Online Tost, Kepez (Yeşiltepe Mah. - Dokuma)</t>
  </si>
  <si>
    <t>KÜBRA ALBAYRAK</t>
  </si>
  <si>
    <t>Yeşiltepe Mah. Rasih Kaplan Cad. No:104 Kepez/ANTALYA</t>
  </si>
  <si>
    <t>623b7532bb7fcf5fdfe2d193</t>
  </si>
  <si>
    <t>Orhan Usta Döner &amp; Kebap Evi, Alanya (Tosmur Mah.)</t>
  </si>
  <si>
    <t>MEDİNE ÖZKAN</t>
  </si>
  <si>
    <t>Tosmur Mah. Dimçayı Cad. No:33 B/B Alanya/ANTALYA</t>
  </si>
  <si>
    <t>6045f604e26cdb4d951ea446</t>
  </si>
  <si>
    <t>Orkide Restaurant, Manavgat (Aşağı Pazarcı Mah.)</t>
  </si>
  <si>
    <t>HASAN ÇELİK</t>
  </si>
  <si>
    <t>#YOK</t>
  </si>
  <si>
    <t>Aşağı Pazarcı Mah. Zübeyde Hanım Cad. No:23 Manavgat/ANTALYA</t>
  </si>
  <si>
    <t>602e34ea1794312a73070ef4</t>
  </si>
  <si>
    <t>Ortaköy Waffle &amp; Kumpir, Manavgat (Aşağı Hisar Mah.)</t>
  </si>
  <si>
    <t>ÖZKAN DİKMEN</t>
  </si>
  <si>
    <t>A. Hisar Mah. Hisar Cad. No:56/B Manavgat/Antalya</t>
  </si>
  <si>
    <t>60c0c7e257c8390c1ba19aa4</t>
  </si>
  <si>
    <t>Oses Çiğ Köfte, Alanya (Hacet Mah.)</t>
  </si>
  <si>
    <t>Kadriye Songür</t>
  </si>
  <si>
    <t>Hacet Mah. Büyük Hasbahçe Cad. No 3 A</t>
  </si>
  <si>
    <t>Orkun Ölçekci</t>
  </si>
  <si>
    <t>5ffb2623def3887a33df9d9d</t>
  </si>
  <si>
    <t>Oses Çiğ Köfte, Alanya (Oba Mah.)</t>
  </si>
  <si>
    <t>MAHMUT MERT</t>
  </si>
  <si>
    <t>Oba Mah. Fidanlık Cd. No:83/D Alanya/Antalya</t>
  </si>
  <si>
    <t>608c612910cf0636ccf829dd</t>
  </si>
  <si>
    <t>Oses Çiğ Köfte, Alanya (Şekerhane Mah.)</t>
  </si>
  <si>
    <t>Arslan Büyükçapar</t>
  </si>
  <si>
    <t>Şekerhane Mah. Fakılar Sok. No 2 C</t>
  </si>
  <si>
    <t>609990318d11850b00151775</t>
  </si>
  <si>
    <t>Oses Çiğ Köfte, Kepez (Güneş Mah.)</t>
  </si>
  <si>
    <t>Güneş Mah. Şht. Ast. Ömer Halis Demir Cad. No:42 Kepez/ANTALYA</t>
  </si>
  <si>
    <t>605b01f637e75296ab854da8</t>
  </si>
  <si>
    <t>Oses Çiğ Köfte, Muratpaşa (Ali Çetinkaya Cad.)</t>
  </si>
  <si>
    <t>DİLEK CEYLAN ÇAYIRLI</t>
  </si>
  <si>
    <t>Yüksekalan Mah. Ali Çetinkaya Cad. No:65 Muratpaşa/ANTALYA</t>
  </si>
  <si>
    <t>605e118dd79a7928ed475f9c</t>
  </si>
  <si>
    <t>Oses Çiğ Köfte, Muratpaşa (Şarampol Mah.)</t>
  </si>
  <si>
    <t>ADEM AKIN</t>
  </si>
  <si>
    <t>Muratpaşa Mah. Şarampol Cad. No:100 Muratpaşa/ANTALYA</t>
  </si>
  <si>
    <t>bütün ürünler çekilmiş</t>
  </si>
  <si>
    <t>608abcd2e738490bb060202e</t>
  </si>
  <si>
    <t>Oses Çiğ Köfte, Serik (Orta Mah.)</t>
  </si>
  <si>
    <t>ALİ DENİZ</t>
  </si>
  <si>
    <t>Orta mahalle, İşler Cd. No:61, 07500 Serik/Antalya</t>
  </si>
  <si>
    <t>605b234084374e43c5191866</t>
  </si>
  <si>
    <t>Osmanlı Döner, Kepez (Yeni Mah.)</t>
  </si>
  <si>
    <t>OSMAN KUZU</t>
  </si>
  <si>
    <t>Yeni Mah. Yeşilırmak Cad. No:167 Kepez/ANTALYA</t>
  </si>
  <si>
    <t>işleri varmış 1 ayaa anca toparlnırmış kendisi dönüş yapcak//şuan müsait değilmiş/hastaları varmış 1ay sonra aransın/ çoçuğum hasta daha sonra arayın dedi.</t>
  </si>
  <si>
    <t>5fb78bf06a0b21337ff02aee</t>
  </si>
  <si>
    <t>Osmanlı Serpme Börek , Konyaaltı (Siteler Mah.)</t>
  </si>
  <si>
    <t>Feride Dönmez</t>
  </si>
  <si>
    <t>Siteler Mah. Hürriyet Cad.</t>
  </si>
  <si>
    <t>620b4e1a032aac50974b43ed</t>
  </si>
  <si>
    <t>Otantik Cafe &amp; Fast Food, Muratpaşa (Elmalı Mah.)</t>
  </si>
  <si>
    <t>FAHRİYE ŞEN</t>
  </si>
  <si>
    <t>Elmalı Mah. 15. sk. No:10 Muratpaşa/ANTALYA</t>
  </si>
  <si>
    <t>60b549f13240b935fb085b8b</t>
  </si>
  <si>
    <t>Otostop, Kepez (Şafak Mah.)</t>
  </si>
  <si>
    <t>Meliha Yavaş</t>
  </si>
  <si>
    <t>Şafak Mah. 4261 Sk. No 4/ 10 Kepez</t>
  </si>
  <si>
    <t xml:space="preserve">fotoğrafları varmış//tekrar arancak//müsait değilim sonra ara dedi-ulasılamadı / </t>
  </si>
  <si>
    <t>5fc128f44dfb6858c2d66a8e</t>
  </si>
  <si>
    <t>Ottoman Pizza &amp; Fast Food , Kepez ( Göçerler Mah.)</t>
  </si>
  <si>
    <t>Gizem Tatlı</t>
  </si>
  <si>
    <t>Göçerler Mah. 3412 sk. No:164</t>
  </si>
  <si>
    <t>60c1206d4d407649e47be315</t>
  </si>
  <si>
    <t>Oylat Ev Yemekleri, Alanya (Cikcilli Mah.)</t>
  </si>
  <si>
    <t>BESİN OYLAT</t>
  </si>
  <si>
    <t>Hacet Mah. Eşref Kahvecioğlu No:54 Alanya/ANTALYA</t>
  </si>
  <si>
    <t>0 532 743 62 29</t>
  </si>
  <si>
    <t>6051e792f6d3227ff2940bc3</t>
  </si>
  <si>
    <t>Ozbi Chicken &amp; Grill, Muratpaşa (Kızılarık Mah.)</t>
  </si>
  <si>
    <t>ONUR GÜLER</t>
  </si>
  <si>
    <t>Kızılarık Mah. 2773 sk. No:4 Muratpaşa/ANTALYA</t>
  </si>
  <si>
    <t xml:space="preserve">5435061507 ozan bey 10 gün içinde dönüş yapın dedi tekrar ozan beyi arayın onur bey kaza geçirmiş//fotoğrafları çektirdik onlar yeterli, devamçekimi istemiyoruz dedi. / çekim sağlanmış </t>
  </si>
  <si>
    <t>5fe9b58052fcda6a5aca53a8</t>
  </si>
  <si>
    <t>Öküz Burger Homemade, Muratpaşa (Fener Mah.)</t>
  </si>
  <si>
    <t>ELİF ESRA DOYUK</t>
  </si>
  <si>
    <t>Fener Mah, Tekelioğlu Cd. No:55 Yemek Katı, 07160 Muratpaşa/Antalya</t>
  </si>
  <si>
    <t>MAİL GÖNDERMEMİŞLER // yetk. yok numara verildi//mail verildi gönderecek</t>
  </si>
  <si>
    <t>6061c52abf03aad42830ec13</t>
  </si>
  <si>
    <t>Ömer Usta Kadayıf &amp; Künefe, Kepez (Güneş Mah.)</t>
  </si>
  <si>
    <t>ÖMER ALPTEKİN</t>
  </si>
  <si>
    <t>Güneş Mah. 15 Temmuz Cad. No:114 Kepez/ANTALYA</t>
  </si>
  <si>
    <t>çarşamba günü aranıp tekrar randevu oluşturulacak//şuan müsait değil daha sonra kendi dönüş yapcak//istemiyor</t>
  </si>
  <si>
    <t>62092fbd9c4fdb4101cb8e2d</t>
  </si>
  <si>
    <t>Ömer'in Mutfağı, Konyaaltı (Altınkum Mah.)</t>
  </si>
  <si>
    <t>MUSTAFA TATLI</t>
  </si>
  <si>
    <t>Altınkum Mah. 436.sokak No: 20/A</t>
  </si>
  <si>
    <t>kendi fotorafları varmıs  oğlum iletir dedi</t>
  </si>
  <si>
    <t>60ab79c5896f97f61523a752</t>
  </si>
  <si>
    <t>Önder Börek, Muratpaşa (Yıldız Mah.)</t>
  </si>
  <si>
    <t>GÜLŞEN BALYEN</t>
  </si>
  <si>
    <t>Yıldız Mah. Yıldız Cad. 227 Sk. No:9 Muratpaşa/Antalya</t>
  </si>
  <si>
    <t>05539722171 devam çekimi alındı</t>
  </si>
  <si>
    <t>620b84792c232081c41fcfd6</t>
  </si>
  <si>
    <t>Önder Restaurant, Kepez (Altınova Sinan Mah.)</t>
  </si>
  <si>
    <t>EMİR ÖNDER</t>
  </si>
  <si>
    <t>Altınova Sinan Mah. Yunus Emre Cad. No:34 Kepez/ANTALYA</t>
  </si>
  <si>
    <t>ona vakit ayıramam der</t>
  </si>
  <si>
    <t>6239d069171eba5704c7f7a7</t>
  </si>
  <si>
    <t>Öz Adana Dürüm Matik, Alanya (Saray Mah.)</t>
  </si>
  <si>
    <t>FİKRET YILMAZ</t>
  </si>
  <si>
    <t>Saray Mah. Çangal Sk. No:5 B Alanya/ANTALYA</t>
  </si>
  <si>
    <t>608c5d1786ba16d8968e67f0</t>
  </si>
  <si>
    <t>Öz Akdeniz 2, Kepez (Kültür Mah.)</t>
  </si>
  <si>
    <t>Tekin Antepli</t>
  </si>
  <si>
    <t>Kültür Mah. 3805 Sk. 9 D</t>
  </si>
  <si>
    <t>çekim yapılmış</t>
  </si>
  <si>
    <t>620131d37f93e0045f833692</t>
  </si>
  <si>
    <t>Öz Akkelle Restaurant, Kumluca (Karşıyaka Mah.)</t>
  </si>
  <si>
    <t>BAYRAM AKKELLE</t>
  </si>
  <si>
    <t>Karşıyaka Mah. Adnan Menderes Bulvarı No 22 D Kumluca</t>
  </si>
  <si>
    <t>6142ef4f5e6b8da0a8a1b329</t>
  </si>
  <si>
    <t>Öz Antep Baklavaları, Muratpaşa (Sinan Mah.)</t>
  </si>
  <si>
    <t>MİRAÇ VEYSEL YAŞAR</t>
  </si>
  <si>
    <t>Sinan Mah. Hüsnü Karakaş Cad. No:8/B Muratpaşa/Antalya</t>
  </si>
  <si>
    <t>62176ce16c5dc2105deb955c</t>
  </si>
  <si>
    <t>Öz Balıklı Göl Pide &amp; Lahmacun, Muratpaşa (Cumhuriyet Mah.)</t>
  </si>
  <si>
    <t>Cumhuriyet mahallesi 629 sokak no33/A MURATPAŞA/ANTALYA</t>
  </si>
  <si>
    <t>621df58f35cb50f582336330</t>
  </si>
  <si>
    <t>ÖMER ALTUNGÜL</t>
  </si>
  <si>
    <t>5fd4dc4ada61abfefed876f3</t>
  </si>
  <si>
    <t>Öz Burdur Şiş &amp; Akman Aile Kebap (Kanal Mah.)</t>
  </si>
  <si>
    <t>FATİMA KANDEMİR</t>
  </si>
  <si>
    <t>Kanal Mah. Sakarya Bulv. No:42/A Kepez/Antalya</t>
  </si>
  <si>
    <t>5fd4e17193ff3de356cf8be3</t>
  </si>
  <si>
    <t>Öz Burdur Şiş Mehmet Akman Usta (Kanal Mah.)</t>
  </si>
  <si>
    <t>NURİ KANDEMİR</t>
  </si>
  <si>
    <t>Kanal Mah. Sakarya Bulv. No:40 Kepez/Antalya</t>
  </si>
  <si>
    <t>adres no:42 olarak takvimde güncellendi</t>
  </si>
  <si>
    <t>6093f058eb76b55187171975</t>
  </si>
  <si>
    <t>Öz Burdur Şiş Pide &amp; Kebap, Muratpaşa (Kızılarık Mah.)</t>
  </si>
  <si>
    <t>BEKTAŞ YILMAZ</t>
  </si>
  <si>
    <t>Kızılarık Mah. Köroğlu Blv. No:21 Muratpaşa/ANTALYA</t>
  </si>
  <si>
    <t>mail atıldı fotoğraf var mı bakacak sonradan teyit için aranabilir.//kardeşi ilgileniyor şehir dışındaymış sonra arayın görüşelim dedi/fotoğraflar için arandı korona olmuş oyüzden konuşamadı daha sonra tekrar aransın.</t>
  </si>
  <si>
    <t>5fe0d830afaa32efe6ccb7f8</t>
  </si>
  <si>
    <t>Öz Çınar Pide &amp; Kebap (Yeni Emek Mah.)</t>
  </si>
  <si>
    <t>Adem Kaçar</t>
  </si>
  <si>
    <t>Yeni Emek Mah. Aliye İzzet Begoviç Cad. no 89 A</t>
  </si>
  <si>
    <t xml:space="preserve">4-5 gibi müsait oluyolarmış//ses anlasılmıyor tekrar aranacak//mail atacak/yok yok gerek yok fotografa dedı / mail atmış ama kabul edilmemiş biz tarafından çekim de istemiyor </t>
  </si>
  <si>
    <t>6209273ac82671f701b8fcd3</t>
  </si>
  <si>
    <t>Öz Deniz Simit, Kepez (Kültür Mah.)</t>
  </si>
  <si>
    <t>DENİZ ELBİR</t>
  </si>
  <si>
    <t>Kültür mah 3809 sok no 23/1</t>
  </si>
  <si>
    <t>602f9c52e77af6da7a14e33e</t>
  </si>
  <si>
    <t>Öz Develi Cıvıklı Kebap &amp; Pide, Kepez (Kuzeyyaka Mah.)</t>
  </si>
  <si>
    <t>OSMAN KEL</t>
  </si>
  <si>
    <t>Kuzeyyaka Mah. Göksu Cad. No:68 Kepez/ANTALYA</t>
  </si>
  <si>
    <t>2 saat sonra ara/5324063814 trafikteymiş sonra arayın dedi/meşgule attı//TEYİT İÇİN ARANDI YETKİLİ YOK//1 temmuzdan sonra aranıp randevu oluşturulcak/5 dkk sonra arancak/mail verildi</t>
  </si>
  <si>
    <t>60814f18d4c5241003627ce8</t>
  </si>
  <si>
    <t>Öz Doyum Döner, Manavgat (Aşağı Hisar Mah.)</t>
  </si>
  <si>
    <t>HASAN CEBESOY</t>
  </si>
  <si>
    <t>A. Hisar Mah. Orhan Gazi Cad. No:8/C Manavgat/Antalya</t>
  </si>
  <si>
    <t xml:space="preserve">15 dk ya gelir dedi siparişe gitti dedi - çekim istemiyorum dedi - çekim istemiyorum dedi yok tesekkürler dedi </t>
  </si>
  <si>
    <t>60325eb1aa09e053e72b1da5</t>
  </si>
  <si>
    <t>Öz Hatay Dürüm, Muratpaşa (Şirinyalı Mah.)</t>
  </si>
  <si>
    <t>MAHİR YÜCEBULUT</t>
  </si>
  <si>
    <t>Şirinyalı Mah. Çınar Sit. 108/A Muratpaşa/ANTALYA</t>
  </si>
  <si>
    <t>panelde fotografları mevcut</t>
  </si>
  <si>
    <t>5fc1180f8d64ce6d9e204511</t>
  </si>
  <si>
    <t>Öz Kastamonu Kır Pidesi &amp; Börek (Kışla Mah.)</t>
  </si>
  <si>
    <t>İBRAHİM ŞEN</t>
  </si>
  <si>
    <t>Kışla Mah. Şht. Binbaşı Cengiz Toytunç Cd. No:84/E, 07040 Muratpaşa/Antalya</t>
  </si>
  <si>
    <t>5464554094 mert bey no meşgul//TEYİT AMAÇLI ARANDI ÇEKİM GERÇEKLEŞTİ</t>
  </si>
  <si>
    <t>608039126af4c49f80833172</t>
  </si>
  <si>
    <t>Öz Konya Restaurant, Manavgat (Örnek Mah.)</t>
  </si>
  <si>
    <t>MEHMET DEVECİ</t>
  </si>
  <si>
    <t>Örnek Mah. Zübeyde Hanım Cad. No:60 Manavgat/Antalya</t>
  </si>
  <si>
    <t>yetkili sehir dısındaymıs 2 güne arasanız yardımcı olurum sizlere dedi / yetkili öğleden sonra gelecek /yarım saat 1 saat sonra /yarın öğlen 3 4 gibi/yt numarası yok yenı ıse gırdım denıldı yt de bu sefer aksam gelır dedı</t>
  </si>
  <si>
    <t>607818ca631e80f942b924ed</t>
  </si>
  <si>
    <t>Öz Konyalılar, Kepez (Habibler Mah.)</t>
  </si>
  <si>
    <t>ESMA GÜL BEYAZDAVAR</t>
  </si>
  <si>
    <t>Habibler Mah. Düden Cad. No:46 Kepez/ANTALYA</t>
  </si>
  <si>
    <t>5fe25136d108fcc94f2c21e4</t>
  </si>
  <si>
    <t>Öz Köfteci Şeref'in Yeri (Şafak Mah.)</t>
  </si>
  <si>
    <t>Hatice Kır</t>
  </si>
  <si>
    <t>Şafak Mah. Ahmet Hamdi Akseki Cad. No 11/A</t>
  </si>
  <si>
    <t>B / polat bey</t>
  </si>
  <si>
    <t>60bd0c8c99791ea6c7853d86</t>
  </si>
  <si>
    <t>Öz Lavaş Dünyası Pide &amp; Lahmacun, Kepez (Yeniemek Mah.)</t>
  </si>
  <si>
    <t>UFUK GÜLEÇ</t>
  </si>
  <si>
    <t>Yeni Emek Mah. Şelale Cad. 146/A Kepez/ANTALYA</t>
  </si>
  <si>
    <t>5fc75dea15031f707d37fe83</t>
  </si>
  <si>
    <t>Öz Şanlıurfalılar Lahmacun &amp; Kebap (Zerdalilik Mah.)</t>
  </si>
  <si>
    <t>AHMET TUNÇ</t>
  </si>
  <si>
    <t>Sinan Mah. Cebesoy Cad. No:94/B Muratpaşa/Antalya</t>
  </si>
  <si>
    <t xml:space="preserve">zaten yeterince siparişimiz oluyor gerek yok sabah saatlerinde daha müsait oldugunu o zaman aramamız gerektini söyledi// gerek duymuyormuş çok yoğunum kapatmak zorundayım . dedi/kesinlikle istemiyoruz çok yoğunuz bizi aramayın dendi. ARAMAKTAN ÇOK SIKILMIŞ ARTIK ARAMAYIN / İSTEMEDİ </t>
  </si>
  <si>
    <t>6233267c3cc2ae1fa074535a</t>
  </si>
  <si>
    <t>Öz Yakamoz Döner &amp; Fast Food, Konyaaltı (Uncalı Mah.)</t>
  </si>
  <si>
    <t>AYHAN SAYLICALIOĞLU</t>
  </si>
  <si>
    <t>Molla Yusuf Mah. Uncalı Cad. No:50 AA Konyaaltı/ANTALYA</t>
  </si>
  <si>
    <t xml:space="preserve">yarım saat sonra / bu hafta olmaz eleman sıkıntım var dedi </t>
  </si>
  <si>
    <t>616d5ede869ca5dfc1483143</t>
  </si>
  <si>
    <t>Özbayrakcı Meze, Muratpaşa (Şirinyalı Mah.)</t>
  </si>
  <si>
    <t>YASİN ÖZBAYRAKÇI</t>
  </si>
  <si>
    <t>Şirinyalı Mah. Sinanoğlu Cad. Çınar Apt. No:62/A Muratpaşa/Antalya</t>
  </si>
  <si>
    <t>5fb514fd2c29d2f9672ad2c8</t>
  </si>
  <si>
    <t>Özçam Pide &amp; Kebap , Kepez (Yeni)</t>
  </si>
  <si>
    <t>Birsen Çam</t>
  </si>
  <si>
    <t>Yeni , Karatay Cad. No39/1</t>
  </si>
  <si>
    <t>5f837e7e68fd72f69c343900</t>
  </si>
  <si>
    <t>Özen Fast Food &amp; Pizza (Yeşiltepe Mah.)</t>
  </si>
  <si>
    <t>Rahime Yıldırım</t>
  </si>
  <si>
    <t>Yeşiltepe, 2674. Sk. 2B, 07025, 07090 Kepez/Antalya</t>
  </si>
  <si>
    <t>email verildi-ulasılamadı</t>
  </si>
  <si>
    <t>6142eeaba8bb271242230027</t>
  </si>
  <si>
    <t>Özgevrek Simit, Muratpaşa (Tahılpazarı Mah.)</t>
  </si>
  <si>
    <t>GÜRCAN AYDIN</t>
  </si>
  <si>
    <t>Tahılpazarı Mah. 458 sk. No:48 Muratpaşa/ANTALYA</t>
  </si>
  <si>
    <t>5fa59f1cf52872e59a896ff4</t>
  </si>
  <si>
    <t>Özikizler Künefe &amp; Katmer, Muratpaşa (Fener Mah.)</t>
  </si>
  <si>
    <t>HASAN DURMAZ</t>
  </si>
  <si>
    <t>Fener Mah. Tekelioğlu Cad. Astur Ceyhan Sitesi F Blok No:86/A Muratpaşa/Lara/Antalya</t>
  </si>
  <si>
    <t>resim çekimi istemiyor getirde ki kapak fotoğrafının değişmesini istiyor/yollayacak fotoğraflarını mail verildi</t>
  </si>
  <si>
    <t>622772670facdda7f10fe4f9</t>
  </si>
  <si>
    <t>Özkırcami Köfte &amp; Piyaz, Muratpaşa (Kırcami Mah.)</t>
  </si>
  <si>
    <t>MUSTAFA KAYA OKÇU</t>
  </si>
  <si>
    <t>Kırcami Mah. Sinanoğlu Cad. No:1/G Muratpaşa/Antalya</t>
  </si>
  <si>
    <t xml:space="preserve">tekin </t>
  </si>
  <si>
    <t>615ebc6974a19e734077c7ec</t>
  </si>
  <si>
    <t>Özlem Kebap &amp; Pide, Muratpaşa (Üçgen Mah.)</t>
  </si>
  <si>
    <t>MEHMET BİÇEN</t>
  </si>
  <si>
    <t>Üçgen Mah. 96 sk. No:1 Muratpaşa/ANTALYA</t>
  </si>
  <si>
    <t>5347381602 selim bey fotoğraflarını bulamazsa randevu için arayack</t>
  </si>
  <si>
    <t>60897af342f08a1cb59ed23d</t>
  </si>
  <si>
    <t>Özsüt, Konyaaltı (Gürsu Mah.)</t>
  </si>
  <si>
    <t>Sonay Yeşiltaş</t>
  </si>
  <si>
    <t>Gürsu Mah. 355 Sk. N Blk. No:17</t>
  </si>
  <si>
    <t>618902550fc8196fa6cbf135</t>
  </si>
  <si>
    <t>Özsüt, Muratpaşa (Fener Mah. - Fener Cad.)</t>
  </si>
  <si>
    <t>DİDEM GÖRMEZ</t>
  </si>
  <si>
    <t>fener mahallesi fener caddesi beyaz dünya işmerkezi no:15 - Özsüt Muratpaşa / Antalya</t>
  </si>
  <si>
    <t>624744fdb1916d4e0da734ef</t>
  </si>
  <si>
    <t>Özsüt, Muratpaşa (Yeşilbahçe Mah.)</t>
  </si>
  <si>
    <t>MUSTAFA ÖNDER</t>
  </si>
  <si>
    <t>Yeşilbahçe mah. Metin Kasapoğlu cad. Saadet apt, D:No:33/C, 07160 Muratpaşa/Antalya</t>
  </si>
  <si>
    <t>5ff981011f40a3f3b390f4f9</t>
  </si>
  <si>
    <t>Özyurt Mutfağı Izgara &amp; Pide, Muratpaşa (Meydankavağı Mah.)</t>
  </si>
  <si>
    <t>TAYLAN ÖZKAN</t>
  </si>
  <si>
    <t>Meydankavağı Mh. İsmail Cem Caddesi No:56/A, 07200 Muratpaşa/Antalya</t>
  </si>
  <si>
    <t>5353959489 aydın bey devralmış randevu oluşturuldu//teyit edildi gerçekleşti</t>
  </si>
  <si>
    <t>61a0a0c9ce62fa194f3c7c64</t>
  </si>
  <si>
    <t>Pacco Food Court, Konyaaltı (Arapsuyu Mah.)</t>
  </si>
  <si>
    <t>SELAHATTİN DEDE</t>
  </si>
  <si>
    <t>Arapsuyu Mah. Akdeniz Bulv. No 90</t>
  </si>
  <si>
    <t>6242bf8e1ba595c363133a73</t>
  </si>
  <si>
    <t>Paçacı Lara, Muratpaşa (Fener Mah.)</t>
  </si>
  <si>
    <t>FERHAT AKDEMİR</t>
  </si>
  <si>
    <t>Fener Mah. Tekelioğlu Cad. Tevfik Çimen Sit. A Blok No:15 A Muratpaşa/ANTALYA</t>
  </si>
  <si>
    <t>615168529193459c6b8f7bf4</t>
  </si>
  <si>
    <t>Paçacı Sezer, Manavgat (Yukarı Pazarcı Mah.)</t>
  </si>
  <si>
    <t>SEZER FIRAT</t>
  </si>
  <si>
    <t>Y. Pazarcı Mah. Kordon Cad. No:8/A Manavgat/Antalya</t>
  </si>
  <si>
    <t>cekım saglanıldı</t>
  </si>
  <si>
    <t>61e52f166ce2d147d022a29b</t>
  </si>
  <si>
    <t>Paçacı Şaban, Konyaaltı (Öğretmenevleri Mah.)</t>
  </si>
  <si>
    <t>İSMAİL ÇARDAKLI</t>
  </si>
  <si>
    <t>Öğretmenevleri Mah. Öğretmenler Cad. 999 Sk. No 27</t>
  </si>
  <si>
    <t xml:space="preserve">5354611083 İsmail bey </t>
  </si>
  <si>
    <t>6217a1f6dd2d40f6f18f2556</t>
  </si>
  <si>
    <t>Paçacı Şaban, Muratpaşa (Kızılsaray Mah.)</t>
  </si>
  <si>
    <t>Utku Emirsoy</t>
  </si>
  <si>
    <t>Kızılsaray Mah. 457 Sk. No:14 Muratpaşa/ANTALYA</t>
  </si>
  <si>
    <t>618669ba454d0a5ae28faf78</t>
  </si>
  <si>
    <t>Paçacı Şemsi, Konyaaltı (Öğretmenevleri Mah.)</t>
  </si>
  <si>
    <t>BEKİR TEK</t>
  </si>
  <si>
    <t>Öğretmenevleri Mah. Atatürk Blv. No:92/B1 Konyaaltı/Antalya</t>
  </si>
  <si>
    <t xml:space="preserve">Şube müdürü/ 5519390191 Serkan Bey açmadı / bal bey işlketmesi ile menüler aynı </t>
  </si>
  <si>
    <t>60952114da6162ba67bd24e0</t>
  </si>
  <si>
    <t>Paçacı Şemsi, Manavgat (Yukarı Hisar Mah.)</t>
  </si>
  <si>
    <t>HASAN ERKAN KAYACAN</t>
  </si>
  <si>
    <t>Eski hisar mah. Demokrasi blv. No:81/B Manavgat/Antalya</t>
  </si>
  <si>
    <t>getiri kullanmıyomuş</t>
  </si>
  <si>
    <t>6186679cddcdc599cf7db234</t>
  </si>
  <si>
    <t>Paçacı Şemsi, Muratpaşa (Balbey Mah.)</t>
  </si>
  <si>
    <t>Balbey Mah. Şehit Binbaşı Cengiz Toytunç Cad. No:38/A Muratpaşa/Antalya</t>
  </si>
  <si>
    <t>devam ceıkımı</t>
  </si>
  <si>
    <t>604c8790f1352d44be49cea7</t>
  </si>
  <si>
    <t>Padok Cafe &amp; Bistro, Kepez (Yükseliş Mah.)</t>
  </si>
  <si>
    <t>İLKER ALTAY</t>
  </si>
  <si>
    <t>Yükseliş Mah. Gazi Blv. No:131 Kepez/ANTALYA</t>
  </si>
  <si>
    <t>değerlendirip dönüş yapacakmış./// DEVAM ÇEKİMİ İÇİN MUHAKAK ARA</t>
  </si>
  <si>
    <t>6089bc2b588eb01ebc4b8f34</t>
  </si>
  <si>
    <t>Pali Atelier, Muratpaşa (Çağlayan Mah.)</t>
  </si>
  <si>
    <t>SELEN YAZICI</t>
  </si>
  <si>
    <t>Çağlayan Mah. 2017 sk. No:21/A Muratpaşa/Antalya</t>
  </si>
  <si>
    <t>1 buçuk ay önce fotografları göndermiş yüklenmemi,ş. şimdi tekrar mail verildi bir kez daha göndereceklermiş. Panelle ilgili problemleri var ögrenmesi, kavraması gerekiyormuş temsilcisi asla ilgilenmiyor, geleceğim deyip gitmiyormuş ve telefon numarası şahsi hattıymış gece dört de panel kapalı diye aranıyormuş./sorun çözüldü mü diye aradık açmadı</t>
  </si>
  <si>
    <t>60897dab1949c734f7258eb1</t>
  </si>
  <si>
    <t>Pammuq, Konyaaltı (Gürsu Mah.)</t>
  </si>
  <si>
    <t>Gürsu Mah. 355 Sk. L Blk. No:29</t>
  </si>
  <si>
    <t xml:space="preserve">yetkili yok akşama doğru gelebilir/akşama doğru arancak/ytk yokmuş/ytk yokmuş iletecek dönüş yapacaklar//yetkili öğleden sonra gelir/akşamüstü ara der / paneli kapalı </t>
  </si>
  <si>
    <t>6200f900e26d2a60f4719864</t>
  </si>
  <si>
    <t>06 Dönerci İsmail Usta Kebap Salonu, Kemer (Arslanbucak Mah.)</t>
  </si>
  <si>
    <t>İSMAİL KEYVANOĞLU</t>
  </si>
  <si>
    <t>Arslanbucak Mah. Cumhuriyet Blv. No 6 C, Kemer</t>
  </si>
  <si>
    <t>6228964f74a1d0864793f9a9</t>
  </si>
  <si>
    <t>Pandastic Burger &amp; Coffee, Alanya (Şekerhane Mah.)</t>
  </si>
  <si>
    <t>PINAR MENGÜ</t>
  </si>
  <si>
    <t>Şekerhane Mah. Yaylayolu Cad. Yeniveliler Sk. No 5 A</t>
  </si>
  <si>
    <t>5fc63b6953472c3deebb253a</t>
  </si>
  <si>
    <t>Panino Fabs , Konyaaltı (Kuşkavağı Mah.)</t>
  </si>
  <si>
    <t>Emrah Batur</t>
  </si>
  <si>
    <t>Kuşkavağı mah. Akdeniz Bul. 106 / B</t>
  </si>
  <si>
    <t>Salih Berk Özgüle</t>
  </si>
  <si>
    <t>623c9700ee9d314fe5a37919</t>
  </si>
  <si>
    <t>Park Kafe, Alanya (Fığla Mah.)</t>
  </si>
  <si>
    <t>HALİL ŞAHİN</t>
  </si>
  <si>
    <t>Fığla</t>
  </si>
  <si>
    <t>Fığla Mah. Hacıkadirler Sk. No:4 Alanya/ANTALYA</t>
  </si>
  <si>
    <t>61616701537c37b71b8089b1</t>
  </si>
  <si>
    <t>Parla Pastry &amp; Bakery, Muratpaşa (Yeşilbahçe Mah.)</t>
  </si>
  <si>
    <t>Cemre Ercan Akın</t>
  </si>
  <si>
    <t>Yeşilbahçe Mah. Portakal Çiçeği Blv. Mert Apt. No:19/A Muratpaşa/Antalya</t>
  </si>
  <si>
    <t>608419a477461c2eb4f01d02</t>
  </si>
  <si>
    <t>PastaKargo, Konyaaltı (Gürsu Mah.)</t>
  </si>
  <si>
    <t xml:space="preserve">no verildi ürünleri fazla dönüş yapacaklar aramayın/5069301907 k 7 de gelir kendisi o yüzden no verildi Gökhan Beye no verildi dönüş yapacak / mehmet bey yok aradık açmadı / ben çekim düşünmüyorum zaten yoğunum ustamın buna ayıracak vakti yok dedi </t>
  </si>
  <si>
    <t>6160189477653a3db962e253</t>
  </si>
  <si>
    <t>Paşa Kokoreç, Kepez (Ayanoğlu Mah.)</t>
  </si>
  <si>
    <t>AYKUT ONUR İŞÖZÜ</t>
  </si>
  <si>
    <t>Fevzi çakmak mahallesi Süleyman Demirel bulvarı No35 Kepez/ANTALYA</t>
  </si>
  <si>
    <t>60a62c1199e1c95a703e12bb</t>
  </si>
  <si>
    <t>Paşazade Sultanahmet Börekçisi, Muratpaşa (Zerdalilik Mah.)</t>
  </si>
  <si>
    <t>NAZİFE SÖZEN</t>
  </si>
  <si>
    <t>Zerdalilik Mah. Cebesoy Cad. No:69/A Muratpaşa/Antalya</t>
  </si>
  <si>
    <t>62234ffda41b0d147aa0e3dd</t>
  </si>
  <si>
    <t>Pattso Life, Muratpaşa (Haşimişcan Mah.)</t>
  </si>
  <si>
    <t>FATİH PİRECİOĞLU</t>
  </si>
  <si>
    <t>Haşimişcan mahallesi Arık caddesi arzu Apt No: 12/D Muratpaşa/Antalya</t>
  </si>
  <si>
    <t>6245e45e3d7d8016b568af79</t>
  </si>
  <si>
    <t>Pelin Döner &amp; Çiğ Köfte, Kepez (Kütükçü Mah.)</t>
  </si>
  <si>
    <t>MÜRÜVET ARIKAN</t>
  </si>
  <si>
    <t>Kütükçü Mah. Barış Manço Blv. No:12 A Kepez/ANTALYA</t>
  </si>
  <si>
    <t>6220bb1e0a4ade4b2b87643a</t>
  </si>
  <si>
    <t>Pelin Mantı, Konyaaltı (Uncalı Mah.)</t>
  </si>
  <si>
    <t>PELİN KADIGİL</t>
  </si>
  <si>
    <t>Uncalı Mah. Çamlık Cad. 126 A</t>
  </si>
  <si>
    <t>6245e0e66e0e53788b4243a9</t>
  </si>
  <si>
    <t>Pelin Pastanesi, Kepez (Kütükçü Mah.)</t>
  </si>
  <si>
    <t>6038ce09587304e0db193291</t>
  </si>
  <si>
    <t>Pepper Grill Restaurant, Manavgat (Side Mah.)</t>
  </si>
  <si>
    <t>BF GROUP GIDA TİCARET LİMİTED ŞİRKETİ</t>
  </si>
  <si>
    <t>Side Mah. Atatürk Bulvarı No:122 Manavgat/ANTALYA</t>
  </si>
  <si>
    <t>baki bey yt işletmede olmayacakmış yarın bi dahaki gelişinizde arayın der</t>
  </si>
  <si>
    <t>603258959710c031bad4146c</t>
  </si>
  <si>
    <t>Perinin Yeri, Muratpaşa (Zerdalilik Mah.)</t>
  </si>
  <si>
    <t>YASEMİN ATAÇ</t>
  </si>
  <si>
    <t>Zerdalilik Mah. 1408.sk No:28/B Muratpaşa/ANTALYA</t>
  </si>
  <si>
    <t>623c62b3306e76c79e8afdaa</t>
  </si>
  <si>
    <t>Pırpır Cafe, Muratpaşa (Güvenlik Mah.)</t>
  </si>
  <si>
    <t>CANAN BAŞARAN</t>
  </si>
  <si>
    <t>Güvenlik Mah. 281 Sk. No:10/B Muratpaşa/Antalya</t>
  </si>
  <si>
    <t xml:space="preserve">ramazandan sonra istedi </t>
  </si>
  <si>
    <t>5f55efebde36fc4648bf74b9</t>
  </si>
  <si>
    <t>Pide Dünyası 07 (Güvenlik Mah.)</t>
  </si>
  <si>
    <t>NURDAN BAŞARAN</t>
  </si>
  <si>
    <t>Güvenlik Mahallesi Derya Caddesi Gencer Apt, D:8/A, 07050 Muratpaşa/Antalya</t>
  </si>
  <si>
    <t>5417257570//çeki istemiyor</t>
  </si>
  <si>
    <t>624d3825b84192da7a64bac3</t>
  </si>
  <si>
    <t>Pide Dünyası, Muratpaşa (Kızıltoprak Mah.)</t>
  </si>
  <si>
    <t xml:space="preserve">emre bey çekim istemiyormuş </t>
  </si>
  <si>
    <t>621cdec3c3d415e0f70ba2d4</t>
  </si>
  <si>
    <t>Pidecim, Konyaaltı (Uncalı Mah.)</t>
  </si>
  <si>
    <t>AHMET FURKAN GÜNEŞ</t>
  </si>
  <si>
    <t>Siteler Mah. 1310 Sk. No 20</t>
  </si>
  <si>
    <t>61bc4e14ec3fafc002135071</t>
  </si>
  <si>
    <t>Pidelli Pide &amp; Lahmacun Salonu, Muratpaşa (Çaybaşı Mah.)</t>
  </si>
  <si>
    <t>Haşim Belhan</t>
  </si>
  <si>
    <t>Çaybaşı Mah. Ali Çetinkaya Cad. No:166 Muratpaşa/ANTALYA</t>
  </si>
  <si>
    <t>Haşim beyden randevu alındı.</t>
  </si>
  <si>
    <t>608c4503d3de6c3d88cdb72b</t>
  </si>
  <si>
    <t>Pidemetre, Konyaaltı (Toros Mah.)</t>
  </si>
  <si>
    <t>Esra Balkarkaya</t>
  </si>
  <si>
    <t>Toros Mah. Üniversite Cad. No 52 B Konyaaltı</t>
  </si>
  <si>
    <t xml:space="preserve">trafikte sonra arancak/ no verildi dönücek / açılış saati 11:00 / ben yükleme yapacağım dedi </t>
  </si>
  <si>
    <t>5f9ff607371c503dc75486aa</t>
  </si>
  <si>
    <t>Pidex, Muratpaşa (Meydankavağı Mah.)</t>
  </si>
  <si>
    <t>MURAT ÜLGER</t>
  </si>
  <si>
    <t>Meydankavağı Mh, Ülker Plaza, 1565. Sk. D:17, 07200 Muratpaşa/Antalya</t>
  </si>
  <si>
    <t>tekrar mail verildi//yetk no vermedi sabah saatlerinde ancak ulaşırsınız kendisine dedi</t>
  </si>
  <si>
    <t>6228fcc9350b6c71615397ec</t>
  </si>
  <si>
    <t>Pikan Fırın, Konyaaltı (Gürsu Mah.)</t>
  </si>
  <si>
    <t>SEDA YAŞA</t>
  </si>
  <si>
    <t>Gürsu Mah. No:3 Konyaaltı/Antalya</t>
  </si>
  <si>
    <t xml:space="preserve">kayıtlı numara yok </t>
  </si>
  <si>
    <t>61f8fccbc74d4eb22257a33d</t>
  </si>
  <si>
    <t>Pikan Fırın, Muratpaşa (Yeşilbahçe Mah.)</t>
  </si>
  <si>
    <t>Yeşilbahçe Mah. Metin Kasapoğlu Cd. No: 281/6 Muratpaşa/Antalya</t>
  </si>
  <si>
    <t>60afc3b6173f9352a95ecd6c</t>
  </si>
  <si>
    <t>Pilavchı, Muratpaşa (Gençlik Mah. - Işıklar Cad.)</t>
  </si>
  <si>
    <t>5436336736 bu panelşı ıcın daha sona arıycak gırıs yapmakta problem yasıyormus. farklı bır panelı daha mevcut orda cekım yapmısız/ açıp konuşmadı / ŞUAN ÇALIŞIYORUM 6 DAN SONRA ARAYIN DEDİ. / elimde malzemem yok bir dahaki gelişin,zde tekarar görüşelim dedi / temin ettiği yerden malzeme alacak arayacak bizi ekaik ürünleri için ellerinde malzemeleri yokmuş  kendisi randevu talebinde bulunacakmış</t>
  </si>
  <si>
    <t>61098ce31ee2f763234a9ec2</t>
  </si>
  <si>
    <t>Pista Sepet Kahvaltı, Konyaaltı (Arapsuyu Mah.)</t>
  </si>
  <si>
    <t>İLHAN AL</t>
  </si>
  <si>
    <t>Arapsuyu Mah. 624 sk. No:2 Konyaaltı/ANTALYA</t>
  </si>
  <si>
    <t>60c8788324bd567cdbf5ed07</t>
  </si>
  <si>
    <t>Pita Sarıyer Börek &amp; Cafe, Manavgat (Yukarı Hisar Mah.)</t>
  </si>
  <si>
    <t>RAİF KALAN</t>
  </si>
  <si>
    <t>Y. Hisar Mah. Hastane Cad. No:18/B Manavgat/Antalya</t>
  </si>
  <si>
    <t xml:space="preserve">Melisa Hanım/5418970806/ çekim sağlanmış </t>
  </si>
  <si>
    <t>5ff5d3458db64914727b46ba</t>
  </si>
  <si>
    <t>Piz &amp; Mak, Muratpaşa (Zerdalilik Mah.)</t>
  </si>
  <si>
    <t>IŞIL ERKETİR</t>
  </si>
  <si>
    <t>Çaybaşı Mah. 1352/1 Sokak No:10/B Muratpaşa/Antalya</t>
  </si>
  <si>
    <t>pizzaların hepsini yapamam dediler/5417608315 istemiyor/ düdşünürsem ben iletişime geçerim dedi / pizzaları tek tek çıkaram dedi / ben daha öncede söyledim maliyeti fazla istemiyorum en fazla 3 veya 4 pizza çıkarabilirim dedi.</t>
  </si>
  <si>
    <t>60a5922e5c52ba25202e9593</t>
  </si>
  <si>
    <t>Pizza Argentina, Konyaaltı (Gürsu Mah.)</t>
  </si>
  <si>
    <t>Haşim Ertuğ Uçar</t>
  </si>
  <si>
    <t>Gürsu Mah. 306 Sk. No 5</t>
  </si>
  <si>
    <t xml:space="preserve">numara mesgul / terbiyesiz aranmasın </t>
  </si>
  <si>
    <t>5f99a9f5ee2dad0d26a587b5</t>
  </si>
  <si>
    <t>Pizza Bar &amp; Patso, Muratpaşa (Meltem Mah.)</t>
  </si>
  <si>
    <t>ÖZLEM ÇINTANGİL</t>
  </si>
  <si>
    <t>MELTEM MAHALLESİ TARIK AKIL TOPU CADDESİ ANT.BELDE SİTESİ 3.BLOK.NO 15/A, 07030 Muratpaşa/Antalya</t>
  </si>
  <si>
    <t>açmadı //05053287237 esının numarası//pazartesı gunu aranacak.//mail atacak</t>
  </si>
  <si>
    <t>61f13745b8188f049cc25ad6</t>
  </si>
  <si>
    <t>Pizza Han Döner Aşkı, Kepez (Yeşilyurt Mah.)</t>
  </si>
  <si>
    <t>Eşi rahatsızmış ve eleman eksikliği varmış bu yüzden yoğun oluyorlarmış ilerleyen zamanda yapalım dediler</t>
  </si>
  <si>
    <t>624584099d8fa0ac4d650cff</t>
  </si>
  <si>
    <t>Pizza Hero, Kepez (Atatürk Mah.)</t>
  </si>
  <si>
    <t>ATATÜRK MAH. YILDIRIM BEYAZIT CAD. ÇETİN APT. NO: 135 A KEPEZ/ ANTALYA</t>
  </si>
  <si>
    <t>5f7f1901d52f0d73b320bc44</t>
  </si>
  <si>
    <t>Pizza Mama Marias, Kültür</t>
  </si>
  <si>
    <t>turan beyin numaras5336548085 devam çekimi murat paşadan alındı..</t>
  </si>
  <si>
    <t>608bb81277de8ac429045d4e</t>
  </si>
  <si>
    <t>Pizza Mama Marias, Muratpaşa, (Mehmetçik Mah.)</t>
  </si>
  <si>
    <t>İBRAHIM/ no çalmadı.</t>
  </si>
  <si>
    <t>5fdcbbac04827b607054ac13</t>
  </si>
  <si>
    <t>Pizza Napoli, Muratpaşa (Şirinyalı Mah.)</t>
  </si>
  <si>
    <t>TÜLİN DİNÇER</t>
  </si>
  <si>
    <t>Şirinyalı Mah. Eski Lara Caddesi No: 97/B, 07160 Muratpaşa/Antalya</t>
  </si>
  <si>
    <t>fotoğraflar için mail adresi verildi./ öğleden sonra gelirler der 8.4 km</t>
  </si>
  <si>
    <t>5f9fcd50ba6938a6dd3bdc5d</t>
  </si>
  <si>
    <t>Pizza Pan , Kepez (Kültür)</t>
  </si>
  <si>
    <t>Fırat Demir</t>
  </si>
  <si>
    <t>Kültür Mah. 3820 Sk. Güler Apt. No: 1/7</t>
  </si>
  <si>
    <t>müdürüyle görüşcek//11 gibi arancak/fotoğrafları varmış mil verildi</t>
  </si>
  <si>
    <t>5f843d43fb9c247c8e4f566e</t>
  </si>
  <si>
    <t>Pizza Plaza (Arapsuyu Mah.)</t>
  </si>
  <si>
    <t>Serim Öztorul</t>
  </si>
  <si>
    <t>Arapsuyu, 575. Sk. no8/a D:1, 07070 Konyaaltı/Antalya</t>
  </si>
  <si>
    <t>hepsinin fotografı çekildi</t>
  </si>
  <si>
    <t>5fd9ef818aae785443b2e954</t>
  </si>
  <si>
    <t>Pizza Point, Muratpaşa (Etiler Mah.)</t>
  </si>
  <si>
    <t>RAMAZAN KANDEMİR</t>
  </si>
  <si>
    <t>Etiler Mah. Adnan Menderes Bulv. Sami Kaya İş Merkezi No:47/C Muratpaşa/Antalya</t>
  </si>
  <si>
    <t>müsait değilim haftaiçi arayın/10 kere aranmış istemediğinide belirtmiş</t>
  </si>
  <si>
    <t>603bb7959ae2e8b01a333357</t>
  </si>
  <si>
    <t>Pizza Rio &amp; Cafe, Korkuteli (Kiremitli Mah.)</t>
  </si>
  <si>
    <t>Cumali Temel</t>
  </si>
  <si>
    <t>Kremitli mahallesi eski antalya caddesi no:29/1 Korkuteli/ANTALYA</t>
  </si>
  <si>
    <t>61bb7c7b1bcbb53aa23e7fea</t>
  </si>
  <si>
    <t>Pizza State, Muratpaşa (Mehmetçik Mah.)</t>
  </si>
  <si>
    <t xml:space="preserve">Haftaya çarşamba için istedi./3 gıbı ıletısıme gecılcek / sizin istediğiniz saatler bana uymuyor beniki size uymuyor dah sonra arayın dedi </t>
  </si>
  <si>
    <t>5f50edcfa8493a29f6ec5b5f</t>
  </si>
  <si>
    <t>Pizza Stockholm, Hurma</t>
  </si>
  <si>
    <t>Haki Aydemir - Uğur Can Aydemir</t>
  </si>
  <si>
    <t>Hurma, 195 Sk Polat Apt D:26/B, 07130 Konyaaltı/Antalya</t>
  </si>
  <si>
    <t>2 personeli kaza yapmış erteleme talep etti haftaya aranacak.//ramazandan sonra yapalım personel eksikliğim var/getir panelinden memnun değil fatura sorunları varmış/birazda sinirli armayın</t>
  </si>
  <si>
    <t>608404a3f372e15af324a407</t>
  </si>
  <si>
    <t>Pizza Time, Manavgat (Yukarı Hisar Mah.)</t>
  </si>
  <si>
    <t>HACER TANGAT</t>
  </si>
  <si>
    <t>Milli Egemenlik</t>
  </si>
  <si>
    <t>Y. Hisar Mah. 7036 Sk. No:8/3 Manavgat/Antalya</t>
  </si>
  <si>
    <t xml:space="preserve">bir daha asla randevu olusturulmayacak / merkezin numarasını paylaşmadı ne çkim i,stiyor ne de fotoğraf yollanmak </t>
  </si>
  <si>
    <t>5f843e626d39480d8e36cf7f</t>
  </si>
  <si>
    <t>Pizza Today, Konyaaltı (Gürsu Mah.)</t>
  </si>
  <si>
    <t xml:space="preserve">mali müşavir ahmet bey diğer şubelerden foto alıp atcak / Çekimi yapmış yükleyecekmiş </t>
  </si>
  <si>
    <t>5fac13172048d273b0a09429</t>
  </si>
  <si>
    <t>Pizza Tomato , Kepez (Yeni Mah.)</t>
  </si>
  <si>
    <t>Şükrü Erkara</t>
  </si>
  <si>
    <t>Yeni Mah. 2443 Sk. No: 61/7</t>
  </si>
  <si>
    <t>61e687f21d70bd2d6effc472</t>
  </si>
  <si>
    <t>Pizza Tomato, Elmalı (Karyağdı Mah.)</t>
  </si>
  <si>
    <t>Hanife Ahı</t>
  </si>
  <si>
    <t>Karyağdı Mah. Terminal Cad. No:26/B Elmalı/Antalya</t>
  </si>
  <si>
    <t>60c64fe7578805ba8a6aa4d3</t>
  </si>
  <si>
    <t>Pizza Tomato, Kumluca (Meydan Mah.)</t>
  </si>
  <si>
    <t>Cengiz Mollahüseyinoğlu</t>
  </si>
  <si>
    <t>Kumluca Meydan Mah. Ahmet Ali Ağa BLV. NO:25</t>
  </si>
  <si>
    <t>611e8d4d4394c3cdc372b279</t>
  </si>
  <si>
    <t>Pizza Vos, Konyaaltı (Gürsu Mah.)</t>
  </si>
  <si>
    <t>Yusuf İslam Kaya</t>
  </si>
  <si>
    <t>Gürsu Mah. 338 Sk. No 6</t>
  </si>
  <si>
    <t>5383504625 AYIN BİRİNE ERTELENDİ-randevu olusturuldu şuan  tadilattalar</t>
  </si>
  <si>
    <t>60b3ee8c77221883edf54f36</t>
  </si>
  <si>
    <t>Pizza'cıı, Muratpaşa (Kızıltoprak Mah.)</t>
  </si>
  <si>
    <t>ORHAN AŞÇI</t>
  </si>
  <si>
    <t>Kızıltoprak Mah. Ali Çetinkaya Cad. No:147 Muratpaşa/ANTALYA</t>
  </si>
  <si>
    <t>getirle ilgili çok fazla sorunları var fotoğrafta istemiyor</t>
  </si>
  <si>
    <t>618a8b42e65a98773e6c5c3a</t>
  </si>
  <si>
    <t>Pizzacım, Kepez (Kültür Mah.)</t>
  </si>
  <si>
    <t>61f43b0ce00b25deae29e81b</t>
  </si>
  <si>
    <t>Pizzacolik, Serik (Orta Mah.)</t>
  </si>
  <si>
    <t>Rıdvan Çınar</t>
  </si>
  <si>
    <t>Orta Mah. İşler Cad. No:21/1 Serik/Antalya</t>
  </si>
  <si>
    <t>61a88f15cc33b13a75767e7b</t>
  </si>
  <si>
    <t>Pizzamia, Muratpaşa (Kızıltoprak Mah.)</t>
  </si>
  <si>
    <t>ALİ ENGİN BİZKEVELCİ</t>
  </si>
  <si>
    <t>Yoğun oldukları saatte randevu oluşturmak istiyorlar kendileri bizleri arayacaklar no verildi.</t>
  </si>
  <si>
    <t>604551559cc87d1794138e27</t>
  </si>
  <si>
    <t>Pizzanini, Muratpaşa (Şirinyalı Mah.)</t>
  </si>
  <si>
    <t>Şirinyalı mahallesi Tekelioğlu caddesi başer apt, D:no 6/A, 07060 Muratpaşa/Antalya</t>
  </si>
  <si>
    <t>619647bebcb905557b0ba812</t>
  </si>
  <si>
    <t>Pizzaria Evim, Serik (Merkez Mah.)</t>
  </si>
  <si>
    <t>MEHMET KELEŞ</t>
  </si>
  <si>
    <t>Merkez Mah. Şehit Murat Uzun Cad. No:8/A Serik/Antalya</t>
  </si>
  <si>
    <t>618a7d5548e6b18470a7d780</t>
  </si>
  <si>
    <t>Pizzaroni, Konyaaltı (Gürsu Mah.)</t>
  </si>
  <si>
    <t xml:space="preserve">pizza kısmı şu anda kapalıymış diğer panelleri için randevu alındı. / bayramda sonra oluşturabiliriz ama şuan olmaz dedi </t>
  </si>
  <si>
    <t>5ff5e334a1e321826c874cab</t>
  </si>
  <si>
    <t>Pizzaroom , Kepez (Kültür Mah.)</t>
  </si>
  <si>
    <t>Meryem Mutlu</t>
  </si>
  <si>
    <t>Kültür Mah. Ulusoy Cad 3876 Sk. No 8</t>
  </si>
  <si>
    <t>açmıyor /kendileri çekim yapıyor//ytk yok-ulasılamadı</t>
  </si>
  <si>
    <t>5ff5e3cba004c482b0dc5fa6</t>
  </si>
  <si>
    <t>Pizzaroom , Muratpaşa (Yıldız Mah.)</t>
  </si>
  <si>
    <t>Yıldız Mah. Yıldız Cad.</t>
  </si>
  <si>
    <t xml:space="preserve">Mail atacak//fotoğraflar telefon çekimi şuan personel eksikliği var o yüzden bize dönüş yapacak /patronları düğünde imiş bize geri dönüş yapacaklarını söylediler - 8.4 km / personel eksikliği var bir ay sonra görüşelim dedi </t>
  </si>
  <si>
    <t>60204ebfd7f75e8a48dbe536</t>
  </si>
  <si>
    <t>Pizzeria Gramofon, Alanya (Saray Mah.)</t>
  </si>
  <si>
    <t>MEHMET EMİN GENÇER</t>
  </si>
  <si>
    <t>Saray Mah. Atatürk Cd. No:109 Alanya/Antalya</t>
  </si>
  <si>
    <t>kalan kısmı için de kendi atacak mail verildi</t>
  </si>
  <si>
    <t>6245d46037685123b1c3a2b3</t>
  </si>
  <si>
    <t>Pluss + Cafe, Kepez (Sütçüler Mah.)</t>
  </si>
  <si>
    <t>MUHAMMET ERSİN YİLMAZ</t>
  </si>
  <si>
    <t>Sütçüler Mah. 15 Temmuz Şehitler Cad. No:125 B Kepez/ANTALYA</t>
  </si>
  <si>
    <t>yetkili 2 saat sonra gelir</t>
  </si>
  <si>
    <t>60cb1ac233a88402e45308b0</t>
  </si>
  <si>
    <t>Poff Kokoreç, Kaş (Andifli Mah.)</t>
  </si>
  <si>
    <t>Fahri Eriş</t>
  </si>
  <si>
    <t>Andifli Mah. Sokullu Sok. No 7</t>
  </si>
  <si>
    <t>61decaca649d1318031d184d</t>
  </si>
  <si>
    <t>Poulet Ev Yemekleri, Konyaaltı (Pınarbaşı Mah. - Üniversite)</t>
  </si>
  <si>
    <t>DÜNDAR SEYHAN</t>
  </si>
  <si>
    <t>Pınarbaşı Mah. Dumlupınar Bulv. Akdeniz Üniv. Kampüs Ceypark Sosyal Yaşam Alanı No 886</t>
  </si>
  <si>
    <t>geçersiz no</t>
  </si>
  <si>
    <t>612e0e1b15c4136f16d12279</t>
  </si>
  <si>
    <t>Praline Patisserie &amp; Bakery, Muratpaşa (Şirinyalı Mah.)</t>
  </si>
  <si>
    <t>İLGİ DİNÇ</t>
  </si>
  <si>
    <t>Şirinyalı mahallesi,1504. sokak, 4/1 ,07160 , Muratpaşa ,Antalya</t>
  </si>
  <si>
    <t xml:space="preserve">ürünlerin tamamı çekilmiş </t>
  </si>
  <si>
    <t>619f5cb50f445a3edb221820</t>
  </si>
  <si>
    <t>Pufidik Mutfak, Konyaaltı (Toros Mah.)</t>
  </si>
  <si>
    <t>AYŞE ERGEN</t>
  </si>
  <si>
    <t>Toros Mah. Toroslar Cad. Ataşehir No 17 D</t>
  </si>
  <si>
    <t>6048951edbe4c43b57da01bf</t>
  </si>
  <si>
    <t>Pukka Waffle, Konyaaltı (Altınkum Mah.)</t>
  </si>
  <si>
    <t>FERAT ÖZATA</t>
  </si>
  <si>
    <t>Altınkum Mah. Belediye Cad. No:134 Konyaaltı/ANTALYA</t>
  </si>
  <si>
    <t>05327743683 aydın bey</t>
  </si>
  <si>
    <t>61642fdfb8abc131920efe4d</t>
  </si>
  <si>
    <t>Pumpkin Vegan Cafe (Gençlik Mah.)</t>
  </si>
  <si>
    <t>HADİYE EREM</t>
  </si>
  <si>
    <t>Gençlik Mah. 1315 Sk. Çiloğulları Apt. No:40/4 Muratpaşa/Antalya</t>
  </si>
  <si>
    <t xml:space="preserve">SUAN ICIN ISTEMIYOR KNDISI DONUS SGLIYCAKLR/ kendisi fotoğraf için arayacak / fotoğrafları kendim yüklemek istiyorum dedi </t>
  </si>
  <si>
    <t>60d6f4dff6a88636eeb3bfcc</t>
  </si>
  <si>
    <t>Pupa Yelken Restaurant, Muratpaşa (Güzeloba Mah.)</t>
  </si>
  <si>
    <t>FİTNAT YÜCEL WILLIAMS</t>
  </si>
  <si>
    <t>Güzeloba Mah. 2367 Sk. B BLok No:8/B A Muratpaşa/Antalya</t>
  </si>
  <si>
    <t xml:space="preserve">Ramazandan sonra aranabilir / açması </t>
  </si>
  <si>
    <t>6144e78c0bb06ce3d8397a26</t>
  </si>
  <si>
    <t>Qbik Burger &amp; Street Food, Konyaaltı (Altınkum Mah.)</t>
  </si>
  <si>
    <t>BARIŞ YALAZ</t>
  </si>
  <si>
    <t>Altınkum, 414. Sk. No: 4</t>
  </si>
  <si>
    <t xml:space="preserve">5443243347 fotoğrafları göndermiş  </t>
  </si>
  <si>
    <t>6025ba2f5e0d8cc985294822</t>
  </si>
  <si>
    <t>Qubi Kokoreç, Konyaaltı (Akkuyu Mah.)</t>
  </si>
  <si>
    <t>Kubilay Tan</t>
  </si>
  <si>
    <t>Akkuyu mahallesi Anadolu Caddesi 118/6</t>
  </si>
  <si>
    <t>indirim günlerinden dolayı sadece salı ve perşembe günleri randevu oluşturabileceğini söyledi/ yeterli ürünü yok/ devam çekimi istemiyor</t>
  </si>
  <si>
    <t>5fda31677b4878e5eea08599</t>
  </si>
  <si>
    <t>Quqla Cafe &amp; Mutfak (Emek Mah.)</t>
  </si>
  <si>
    <t>Ali Akçay</t>
  </si>
  <si>
    <t>Emek Mah. Yeşilırmak Cad. Yörükcanlar İş mrk. No 9 A</t>
  </si>
  <si>
    <t>devam çekimi izeynep hnm 5308872320/5537386360 muammer bey</t>
  </si>
  <si>
    <t>624593b9cbc5f4179cf20b74</t>
  </si>
  <si>
    <t>Reborn, Konyaaltı (Liman Mah.)</t>
  </si>
  <si>
    <t>Kerem Kurt</t>
  </si>
  <si>
    <t>Liman Mah. Atatürk Bulv. No:277/B</t>
  </si>
  <si>
    <t xml:space="preserve">devir edecekmiş gerek yok dedi </t>
  </si>
  <si>
    <t>5fb46ce7a3d2ea6f601f1705</t>
  </si>
  <si>
    <t>Reçel Mutfak , Konyaaltı (Gürsu Mah.)</t>
  </si>
  <si>
    <t>FIRAT DEMİR</t>
  </si>
  <si>
    <t>Gürsu Mah. 304. Sk. No 6</t>
  </si>
  <si>
    <t>611a52fb2b55210a84a2cd9f</t>
  </si>
  <si>
    <t>Rıhtım Döner, Kepez (Kültür Mah.)</t>
  </si>
  <si>
    <t>Kültür Mah. 75. Yıl Cad. No 30 A</t>
  </si>
  <si>
    <t>Çağdaş dönerden alınacak</t>
  </si>
  <si>
    <t>5f982413ad9906b4b4fe10e6</t>
  </si>
  <si>
    <t>Rıhtım Döner, Muratpaşa (Gençlik Mah. - Işıklar Cad.)</t>
  </si>
  <si>
    <t>YETER GÜNEŞ</t>
  </si>
  <si>
    <t>Haşimişcan, 12/A, Recep Peker Cd., 07010 Muratpaşa/Antalya</t>
  </si>
  <si>
    <t>05356098651 30/03 te ara//yarım saat sonra aranacak// Ayşe hanımla görüşüldü devam çekimi randv alındı</t>
  </si>
  <si>
    <t>5fe55640861c9a062d623d88</t>
  </si>
  <si>
    <t>Rıhtım Döner, Muratpaşa (Kapalıyol Mah.)</t>
  </si>
  <si>
    <t>BATUHAN ŞAHİN</t>
  </si>
  <si>
    <t>Tahılpazarı Mah. 467 Sk. Süleyman Melli İşhanı No:4/E Muratpaşa/Antalya</t>
  </si>
  <si>
    <t>önder örtel</t>
  </si>
  <si>
    <t>2214411/5467409491 onur özdemir  3 DEFA RANDEVU ALINDI SÜREKLİ İPTAL EDİYORLAR</t>
  </si>
  <si>
    <t>624b288790f7c32300ae7c69</t>
  </si>
  <si>
    <t>Rıhtım Döner, Muratpaşa (Soğuksu Mah.)</t>
  </si>
  <si>
    <t>HİLMİ İHSAN ÇAĞLAR</t>
  </si>
  <si>
    <t>Akdeniz Üniversitesi Sosyal Bilimler Meslek Yüksekokulu</t>
  </si>
  <si>
    <t>SOĞUKSU MAH. PALMİYE CAD. HASAN ACAR APT. NO: 20 D MURATPAŞA/ ANTALYA</t>
  </si>
  <si>
    <t>bayındır mah. pamiye cad. no:60</t>
  </si>
  <si>
    <t>616d6946b1c0c1e05a7d77e1</t>
  </si>
  <si>
    <t>Rıhtım Park Döner, Kepez (Kültür Mah.)</t>
  </si>
  <si>
    <t>YAŞAR İŞBİLEN</t>
  </si>
  <si>
    <t>Kültür, 75. Yıl Cd. No:30</t>
  </si>
  <si>
    <t>hat düşmüyor/cağdaş doner işletmesındekı fotograflr kullanılck</t>
  </si>
  <si>
    <t>60d5ec80e62480cfa837adbe</t>
  </si>
  <si>
    <t>Rıza Usta Döner, Manavgat (Bahçelievler Mah.)</t>
  </si>
  <si>
    <t>Ali Rıza Okatan</t>
  </si>
  <si>
    <t>Bahçelievler Mah demokrasi bulvarı 38/A Manavgat/Antalya</t>
  </si>
  <si>
    <t>61e53186936be8abc2102884</t>
  </si>
  <si>
    <t>Robert's Coffee, Muratpaşa (Meltem Mah.)</t>
  </si>
  <si>
    <t>KUBİLAY ÜNVANLI</t>
  </si>
  <si>
    <t>Meltem Mah. Akdeniz Bulv. No:10/9 Muratpaşa/ANTALYA</t>
  </si>
  <si>
    <t>62162526e003bd0b9dea8c62</t>
  </si>
  <si>
    <t>FİLİZ DOĞRU</t>
  </si>
  <si>
    <t>Meltem Mah. Meltem Blv. No:17 Muratpaşa/ANTALYA</t>
  </si>
  <si>
    <t xml:space="preserve">yetkili yok 532 5210385 no açmadı </t>
  </si>
  <si>
    <t>60f001b33e0a5d20fb834c91</t>
  </si>
  <si>
    <t>Robin Cafe Bistro, Serik (Kökez Mah.)</t>
  </si>
  <si>
    <t>DURMUŞ ALİ ŞAHİN</t>
  </si>
  <si>
    <t>Kökez</t>
  </si>
  <si>
    <t>Kökez Mah. 3002 Sk. No:10/E1 Serik/Antalya</t>
  </si>
  <si>
    <t>6242c76330ab3a54ef248627</t>
  </si>
  <si>
    <t>Robin Food, Manavgat (Aşağı Hisar Mah.)</t>
  </si>
  <si>
    <t>KURTULUŞ BEŞTEPE</t>
  </si>
  <si>
    <t>Aşağı Hisar Mah. Gülveren Cad. No:18/B Manavgat/Antalya</t>
  </si>
  <si>
    <t>5fc7caac3353437a020ca8f4</t>
  </si>
  <si>
    <t>Rota Pizza (Kültür Mah.)</t>
  </si>
  <si>
    <t xml:space="preserve">cevapsız//pazartesi aranacak//meşgul//akşam saatlerinde arancak/ sabah arandım istemiyorum dedi/ bu çok maliyetli olur dedi yemeksepetine de hayır dedi size de hayıt diyorum dedi kendisi çektikçe pylaşacakmış </t>
  </si>
  <si>
    <t>5fd9c62e8aae784b6cb2e785</t>
  </si>
  <si>
    <t>Rotto Pizza, Muratpaşa (Gençlik Mah. - Işıklar Cad.)</t>
  </si>
  <si>
    <t>RECEP KAYA</t>
  </si>
  <si>
    <t>Haşimişcan Mah. 1293 Sk. No:2/A Muratpaşa/Antalya</t>
  </si>
  <si>
    <t>kendileri çektirip gönderecek</t>
  </si>
  <si>
    <t>6231984cfabb09435e22779d</t>
  </si>
  <si>
    <t>ERSİN DEMİR</t>
  </si>
  <si>
    <t xml:space="preserve">uygun bir gün belirleyip döneceğim der / yetkili 5 e doğru gelecekmiş </t>
  </si>
  <si>
    <t>5fa7fc6c601e70693a29ec84</t>
  </si>
  <si>
    <t>Route Burger House , Konyaaltı (Altınkum Mah.)</t>
  </si>
  <si>
    <t>Onur Hatipoğlu</t>
  </si>
  <si>
    <t>Altınkum Mah. Gazi M. Kemal Bulv. No:8/A</t>
  </si>
  <si>
    <t>//05325405785//foto atacaklar// numara kullanılmamaktadır</t>
  </si>
  <si>
    <t>5fb636bbb41f8126a1d1cfe4</t>
  </si>
  <si>
    <t>Route Burger House (Güzeloba Mah.)</t>
  </si>
  <si>
    <t>DURMUŞ ALİ ÇIKLA</t>
  </si>
  <si>
    <t xml:space="preserve"> Ömer Bey-05422023315 Hatem hanımın numarası verildi dönüş sağlayacak.//devir edilmiş</t>
  </si>
  <si>
    <t>5fb4d5e32c29d26ca02aca6d</t>
  </si>
  <si>
    <t>Route Burger House (Şirinyalı Mah.)</t>
  </si>
  <si>
    <t>mail atacak//teyit için arandı ytk yok</t>
  </si>
  <si>
    <t>6079e9347481554c0bde6406</t>
  </si>
  <si>
    <t>Rude Chicken, Kepez (Kültür Mah.)</t>
  </si>
  <si>
    <t>Emrah İstek</t>
  </si>
  <si>
    <t>Kültür mah. 3829 sk. no 11</t>
  </si>
  <si>
    <t xml:space="preserve">ustaları yok ileride randevu istiyor/numara verildi dönüş yapılcak / Yarın 12 gibi yetkili gelecek / şuan işleri çok yoğunmuş daha sonra değerlendirelim bu durumu dedi / bayramdan sonra yapalım dedi </t>
  </si>
  <si>
    <t>62331e36ed506258379c9590</t>
  </si>
  <si>
    <t>Rumi Mutfak, Muratpaşa (Meltem Mah.)</t>
  </si>
  <si>
    <t>ŞAHBAN TEKİN</t>
  </si>
  <si>
    <t>Meltem mah. 3822 sokak Barohan İş merkezi No:7F, 07030 Muratpaşa</t>
  </si>
  <si>
    <t xml:space="preserve">ymeklerinin cok çıktıgı birgün kendisi arayacak </t>
  </si>
  <si>
    <t>624411d2b1ef45308e27ad0e</t>
  </si>
  <si>
    <t>S.O.S Dürüm, Gazipaşa (Pazarcı Mah.)</t>
  </si>
  <si>
    <t>DOĞU KAAN FIRTINA</t>
  </si>
  <si>
    <t>Pazarcı Mah.Uğur Mumcu Cad.No:65-C Gazipaşa/Antalya</t>
  </si>
  <si>
    <t>6245984f55b5db27b037512d</t>
  </si>
  <si>
    <t>S&amp;M Yufka, Muratpaşa (Kızıltoprak Mah.)</t>
  </si>
  <si>
    <t>MUHİTTİN KURT</t>
  </si>
  <si>
    <t>KIZILTOPRAK MAH. 930 SK. DURMAZLAR APT NO: 4 A- MURATPAŞA/ ANTALYA</t>
  </si>
  <si>
    <t>61b08d6bbd401e64d2b914ad</t>
  </si>
  <si>
    <t>Sabiha Bacı Börek, Muratpaşa (Gebizli Mah.)</t>
  </si>
  <si>
    <t>MUSTAFA KESKİN</t>
  </si>
  <si>
    <t>Gebizli Mah. Yunus Emre Cad. No:96 Muratpaşa/ANTALYA</t>
  </si>
  <si>
    <t>6143369e0724b1785985df3c</t>
  </si>
  <si>
    <t>Sade Patisserie, Muratpaşa (Yeşilbahçe Mah.)</t>
  </si>
  <si>
    <t>SERTAN AÇIKGÖZ</t>
  </si>
  <si>
    <t>Yeşilbahçe Mah. Çınarlı Mah. Tokis Apt. No:47/A Muratpaşa/Antalya</t>
  </si>
  <si>
    <t xml:space="preserve">5333420493 sertan bey mail verildi - mesgul </t>
  </si>
  <si>
    <t>604f0705d0cf90538e4d7d37</t>
  </si>
  <si>
    <t>Sahilkent Etli Pide &amp; Kebap, Kepez (Yükseliş Mah.)</t>
  </si>
  <si>
    <t>VASFİ TORBALI</t>
  </si>
  <si>
    <t>Yükseliş Mah. Gazi Blv. No:153 Kepez/ANTALYA</t>
  </si>
  <si>
    <t>devam çekimi</t>
  </si>
  <si>
    <t>618a939de301808b11036833</t>
  </si>
  <si>
    <t>Sait İskender Döner, Konyaaltı (Altınkum Mah.)</t>
  </si>
  <si>
    <t>GÜRKAN ÜLKER</t>
  </si>
  <si>
    <t>Altınkum Mah. Belediye Cad. No 130</t>
  </si>
  <si>
    <t xml:space="preserve">bugün mail atmış ürünleri </t>
  </si>
  <si>
    <t>60a92a038ceb5e51f1ef941e</t>
  </si>
  <si>
    <t>Sakallı Başkan Food Pub &amp; Coffee, Alanya (Şekerhane Mah.)</t>
  </si>
  <si>
    <t>Atılım Utkan Çalışkan</t>
  </si>
  <si>
    <t>şekerhane mahallesi hacet caddesi no 17 antalya/alanya</t>
  </si>
  <si>
    <t>5fe1ca80856302f6635590bd</t>
  </si>
  <si>
    <t>Sakızlı Alaçatı Kumrucusu, Muratpaşa (Çağlayan Mah.)</t>
  </si>
  <si>
    <t>FATMA TÜLEK</t>
  </si>
  <si>
    <t>Çağlayan Mah. Bülent Ecevit Blv. No:158/C 07230 Muratpaşa/Antalya</t>
  </si>
  <si>
    <t xml:space="preserve">yeni randevu için aradık meşgule atıyor.. 3 kere iptal etmiş../akşam 6 gibi aranacak çok yoğunlarmış./ vakitleri yokmuş konuşmak için oyüzden konuşmadı.// açmıyorlar / şuan eleman eksikiliğim var çekime hiç vaktim yok istemiyorum dedi </t>
  </si>
  <si>
    <t>6001e7c4dda07b7d2752a757</t>
  </si>
  <si>
    <t>Salad House (Çağlayan Mah.)</t>
  </si>
  <si>
    <t>Çağlayan Mh. Bülent Ecevit Blv. No:123/B Muratpaşa/Antalya</t>
  </si>
  <si>
    <t>biz randevusunu aldığımızda ürün çekimleri yüklenmemişti randevu günü yüklenmiş.  eksik kalan ürünler için çekim yapılıyopr.</t>
  </si>
  <si>
    <t>6112beaa95203b6bd9458cb7</t>
  </si>
  <si>
    <t>Salad House (Güzeloba Mah.)</t>
  </si>
  <si>
    <t>Güzeloba Mah. 2114 Sok. No:6/B Muratpaşa/Antalya</t>
  </si>
  <si>
    <t>yt yıok///aramayın atmış</t>
  </si>
  <si>
    <t>617f0fbf410b8aaa023ff534</t>
  </si>
  <si>
    <t>Salad House, Konyaaltı (Gürsu Mah.)</t>
  </si>
  <si>
    <t>Gürsu Mah. Atatürk Blv. Aybüke Sit. F Blok No:168 Akgül Apt. Konyaaltı/Antalya</t>
  </si>
  <si>
    <t>61f036a0198fc3baba19f2c8</t>
  </si>
  <si>
    <t>Salash Cafe, Alanya (Şekerhane Mah.)</t>
  </si>
  <si>
    <t>SANİYE ZAMAN</t>
  </si>
  <si>
    <t>Şekerhane Mah. Rami Sk. No 3 B Alanya</t>
  </si>
  <si>
    <t>6229d9295778e3d49deddc19</t>
  </si>
  <si>
    <t>Salt Kafe, Muratpaşa (Çağlayan Mah.)</t>
  </si>
  <si>
    <t>EBRU YAŞA KARAHASANOĞLU</t>
  </si>
  <si>
    <t>Çağlayan Mah. 2028 Sk. No::7/B Muratpaşa/Antalya</t>
  </si>
  <si>
    <t xml:space="preserve">fotoğrafları var mail atacaklar </t>
  </si>
  <si>
    <t>6082ca7b60314973e6f656eb</t>
  </si>
  <si>
    <t>Samsat Çiğ Köfte, Kepez (Ünsal Mah.)</t>
  </si>
  <si>
    <t>ARZU UZUN</t>
  </si>
  <si>
    <t>Ünsal Mah. 5110 sk. No:1 Kepez/ANTALYA</t>
  </si>
  <si>
    <t xml:space="preserve">yarım saate arancak/ yetkili yok / mail adresine iletecekler </t>
  </si>
  <si>
    <t>621dff80c176856593a4f01c</t>
  </si>
  <si>
    <t>Samsat Çiğ Köfte, Muratpaşa (Çaybaşı Mah.)</t>
  </si>
  <si>
    <t>HAKAN KARAYİĞİT</t>
  </si>
  <si>
    <t>Çaybaşı Mah. 1343 Sk. No:1 Muratpaşa/ANTALYA</t>
  </si>
  <si>
    <t>60ad405454b4d930467ced5b</t>
  </si>
  <si>
    <t>Samsat Çiğ Köftecisi, Kepez (Sütçüler Mah.)</t>
  </si>
  <si>
    <t>GÖKHAN KİBAR</t>
  </si>
  <si>
    <t>Sütçüler Mah. 15 Temmuz Şehitler Cad. No:162 Kepez/ANTALYA</t>
  </si>
  <si>
    <t xml:space="preserve">şuanda müsait değilmiş kendisi arayacak/getir yemeği açmıyor şuan/ iki aydır dükkanı kapalıymış </t>
  </si>
  <si>
    <t>5fc62e1174f2fdedf73e7791</t>
  </si>
  <si>
    <t>Samsat Ev Yemekleri &amp; Fast Food (Bayındır Mah.)</t>
  </si>
  <si>
    <t>cuma arancak//oluşturlmuş gidilmemiş istemiyor</t>
  </si>
  <si>
    <t>5fc90f4ab769fcb0afd24c5c</t>
  </si>
  <si>
    <t>Samurai Kokoreç (Sinan Mah.)</t>
  </si>
  <si>
    <t>Ramazan beyle görüşüldü muzaffer beye soracak 2 saat sonra ara./ aralık gibi aranmak istiyor/ saat 17:00 de açılıyor / açmadı/ açmadı.</t>
  </si>
  <si>
    <t>6217563738a68eca491f7c88</t>
  </si>
  <si>
    <t>San Simon Restaurants, Kumluca (Meydan Mah.)</t>
  </si>
  <si>
    <t>SELMA KANDELAKI</t>
  </si>
  <si>
    <t>Meydan Mah. Ahmetali Ağa Bulvarı , Shell petrol istasyonu 75/A Kumluca Antalya</t>
  </si>
  <si>
    <t>61c18481b39692165062ef59</t>
  </si>
  <si>
    <t>Sanayi Tostçusu, Alanya (Mahmutlar Mah.)</t>
  </si>
  <si>
    <t>5fae435b2d0b17b3164bc5d5</t>
  </si>
  <si>
    <t>Sandaviç Kralı (Barınaklar Mah.)</t>
  </si>
  <si>
    <t>5428330707-devm cekımı</t>
  </si>
  <si>
    <t>623c1ef83305c84186a1b64e</t>
  </si>
  <si>
    <t>Sandaviç Kralı, Manavgat (Sorgun Mah.)</t>
  </si>
  <si>
    <t>5fe3786620df6ea5a7c1fb90</t>
  </si>
  <si>
    <t>Sanitas Pizza Muratpaşa (Soğuksu Mah.)</t>
  </si>
  <si>
    <t>Soğuksu Mah. 306 Sk. Mustafa Kılınç Apt. No:7/b Muratpaşa/Antalya</t>
  </si>
  <si>
    <t>getir yemek uygulama kapalı madurum ilgilenende yok sıkıntım giderilmeden şuan bunu düşünemem dedi//kalıcı olarak kapalı</t>
  </si>
  <si>
    <t>5fbe7a6213c77e4aa80bc84c</t>
  </si>
  <si>
    <t>Saray Çiftliği Et Pişiricisi (Çağlayan Mah.)</t>
  </si>
  <si>
    <t>BİLAL ÖZKOL</t>
  </si>
  <si>
    <t>Çağlayan Mah. Barınaklar Bulv. No:116/B Muratpaşa/Antalya</t>
  </si>
  <si>
    <t>mail atacaknisan ayında fotograf atcak diye gözüküyo aradım ulaşılamaıyo// Bayramdan sonra maile fotoğrafları atacak.//fotoğraflar için arandı ulaşılamadı.</t>
  </si>
  <si>
    <t>6239e4663f988ac27c1308d3</t>
  </si>
  <si>
    <t>Saray Çorbacısı Kebap &amp; Pide &amp; Pizza, Muratpaşa (Şirinyalı Mah.)</t>
  </si>
  <si>
    <t>TUĞBA BAŞKAN</t>
  </si>
  <si>
    <t>ŞİRİNYALI MAH. LARA CAD. EKİNCİ APT. NO: 70 MURATPAŞA/ ANTALYA</t>
  </si>
  <si>
    <t xml:space="preserve">dönüş yapacaklar / ellerinde fotoğraf varmış mail atacaklar </t>
  </si>
  <si>
    <t>60228f7b944e3c921edf2f47</t>
  </si>
  <si>
    <t>Saray Kebap &amp; Döner &amp; Izgara, Muratpaşa (Varlık Mah.)</t>
  </si>
  <si>
    <t>CELALETTİN SOLAK</t>
  </si>
  <si>
    <t>100. Yıl Blv. No:103/1-B Muratpaşa/Antalya</t>
  </si>
  <si>
    <t>randevu alinmis ama bir sey yazmiyor/tekrar randevu alınacak//ramazandan sonra aranacak//daha sonra//pakete gitti 30dak geliriptal gördügüm için aradım çekim yapıldıgını söyledi//istemedi</t>
  </si>
  <si>
    <t>5fa30bc1f4944d33e101109e</t>
  </si>
  <si>
    <t>Saray Kebap &amp; Pide, Burhanettin Onat Cad</t>
  </si>
  <si>
    <t>TANER BACIK</t>
  </si>
  <si>
    <t>Zerdalilik Mah. Burhanettin Onat Cad. No:62/A Muratpaşa/Antalya</t>
  </si>
  <si>
    <t xml:space="preserve">daha sonra aranacak//fotoğraflar verilmediği için istemiyor//bana fotoları vereceksiniz olur yoksa gerek yok teşekkürler dedi dinlemedi/ taner bey no:5442689405 iki saat sonra müsait olurum dedi- bır saate aranacak- fotograf cektirmiyecem dedi yüzüme kapattı aranmasın / fotoğrafı paylaşmadığımız için istemedi </t>
  </si>
  <si>
    <t>608120fed0677900ccc05540</t>
  </si>
  <si>
    <t>Sarıoğlu Etli Ekmek &amp; Döner, Kepez (Altınova Orta Mah.)</t>
  </si>
  <si>
    <t>MUHAMMED SARI</t>
  </si>
  <si>
    <t>Altınova Orta Mah. Çağıran sk. No:4 Kepez/ANTALYA</t>
  </si>
  <si>
    <t>608934d8b1cc886ca5fe919c</t>
  </si>
  <si>
    <t>Sarmaşık Tost Evi, Kumluca (Bağlık Mah.)</t>
  </si>
  <si>
    <t>Emre Sönmez</t>
  </si>
  <si>
    <t>Bağlık Mah. Ketenliler Sk. No 4 B</t>
  </si>
  <si>
    <t>619e1a19a38dcf01973432cf</t>
  </si>
  <si>
    <t>Sayan Kardeşler 2 Döner &amp; Kebap, Alanya (Güllerpınarı Mah.)</t>
  </si>
  <si>
    <t>MUHAMMET ARAZİL</t>
  </si>
  <si>
    <t>Güller Pınarı Mah. Eşref Kahvecioğlu Cad. No 22 A</t>
  </si>
  <si>
    <t>61eff982b888725b259828a2</t>
  </si>
  <si>
    <t>Sb. Street Burger &amp; Grill, Kepez (Kültür Mah.)</t>
  </si>
  <si>
    <t>HÜSEYİN KADİR ÇELİK</t>
  </si>
  <si>
    <t>zaten daha önce çekilmiş sadece isim değişikliği olmuş çekilen resimler kullanılsın der</t>
  </si>
  <si>
    <t>61f005be1924091b34348b65</t>
  </si>
  <si>
    <t>Sb. Street Burger &amp; Grill, Konyaaltı (Toros Mah.)</t>
  </si>
  <si>
    <t>Toros Mah. Toroslar Cad. No 9</t>
  </si>
  <si>
    <t>606d8197a8f7549bbd47d3c4</t>
  </si>
  <si>
    <t>Schiller Kaffee (Yeşilbahçe Mah.)</t>
  </si>
  <si>
    <t>ÇİĞDEM YETİŞKİN</t>
  </si>
  <si>
    <t>Yeşilbahçe Mah. Metin Kasapoğlu Cad. No:33/A Muratpaşa/Antalya</t>
  </si>
  <si>
    <t>fotoğraflar mail atılmış//tekrardan mail verildi gül hanıma atıldı</t>
  </si>
  <si>
    <t>606c2a13fde1be2ba207094a</t>
  </si>
  <si>
    <t>Schiller Kaffee &amp; Franco's Pizza (Güzeloba Mah.)</t>
  </si>
  <si>
    <t>HÜLYA OĞUZ</t>
  </si>
  <si>
    <t>Güzeloba Mah. Çağlayangil Cad. N:47/A Muratpaşa/Antalya</t>
  </si>
  <si>
    <t>teyit için arandı ytk yok05493249325-Çiğdem Hanım'ın numarası mail verildi fotoğrafları varmış atacak // 05493249325 didem hanım  yarın aranıp sorula bilir</t>
  </si>
  <si>
    <t>606c2b39f1e67c64924eb9b7</t>
  </si>
  <si>
    <t>Schiller Kaffee &amp; Franco's Pizza (Liman Mah.)</t>
  </si>
  <si>
    <t>Liman Mah. Akdeniz Blv. No:240/A Muratpaşa/Antalya</t>
  </si>
  <si>
    <t xml:space="preserve">O şubede de fotoğraf çekilmemiş // güzeloba şubesi aransın dedi çiğdem hanım orada </t>
  </si>
  <si>
    <t>5fe1a7d63e964b28fae9c1dc</t>
  </si>
  <si>
    <t>Schiller Kaffeerösterei (Işıklar Cad.)</t>
  </si>
  <si>
    <t>TURGAY BARAN</t>
  </si>
  <si>
    <t>Haşimişcan Mah. Fevzi Çakmak Cad. No:17/B Muratpaşa/Antalya</t>
  </si>
  <si>
    <t>601cf34b2b37cf27d785a7b6</t>
  </si>
  <si>
    <t>Sedir Restaurant, Konyaaltı (Öğretmenevleri)</t>
  </si>
  <si>
    <t>İRFAN BÜYÜKGEBİZ</t>
  </si>
  <si>
    <t>Öğretmenevleri Mah. Atatürk Blv. No:66/A Konyaaltı/Antalya</t>
  </si>
  <si>
    <t>601ceba5fef5b5ac4c662c08</t>
  </si>
  <si>
    <t>Sedir Restaurant, Muratpaşa (Fener Mah.)</t>
  </si>
  <si>
    <t>İHSAN BÜYÜKGEBİZ</t>
  </si>
  <si>
    <t>Fener Mah. Falez Cd. N0:3 Muratpaşa/Antalya</t>
  </si>
  <si>
    <t>kürşat bey ile randevu oluşturuldu</t>
  </si>
  <si>
    <t>60c648b5a01757c55daa2485</t>
  </si>
  <si>
    <t>Sefa Fast Food &amp; Kahvaltı Salonu, Kepez (Şafak Mah.)</t>
  </si>
  <si>
    <t>Mahmut Uğur</t>
  </si>
  <si>
    <t>Şafak Mah. 5009 Sk. No 65 / Kepez</t>
  </si>
  <si>
    <t xml:space="preserve">5342601955/ çekim istemiyormuş  </t>
  </si>
  <si>
    <t>60a69d84dbf0a1e4350595da</t>
  </si>
  <si>
    <t>Sefa Pide &amp; Kebap, Kepez (Emek Mah.)</t>
  </si>
  <si>
    <t>SAİM ÖZDEMİR</t>
  </si>
  <si>
    <t>Emek Mah. Sakarya Blv. No:342 Kepez/ANTALYA</t>
  </si>
  <si>
    <t xml:space="preserve">Önder </t>
  </si>
  <si>
    <t xml:space="preserve">tatilden haftaya dönecek dönünce randevu oluşturulacak/dönüş yapacak/tadilattalar-numara mesgul- ben sizlere donus saglarım dedi / pazartesi aranacak / çekim sağlandı </t>
  </si>
  <si>
    <t>61a0d801e4cef64d9dd94d20</t>
  </si>
  <si>
    <t>Seferoğlu Pastanesi, Muratpaşa (Güzeloba Mah.)</t>
  </si>
  <si>
    <t>Seyfettin Serttaş</t>
  </si>
  <si>
    <t>Güzeloba Mah. Havaalanı Cad. No:11/2 Muratpaşa/Antalya</t>
  </si>
  <si>
    <t>2422481947/ Hatem hanımın numarası verildi dönüş sağlanacak yetkili yok.</t>
  </si>
  <si>
    <t>61a0d71f4cb7b30a0dcaf779</t>
  </si>
  <si>
    <t>Seferoğlu Pastanesi, Muratpaşa (Kışla Mah.)</t>
  </si>
  <si>
    <t>Kışla Mah. 54 Sk. No:14/A Muratpaşa/Antalya</t>
  </si>
  <si>
    <t>yetkili hastaymış geldiği zaman dönedcekmiş</t>
  </si>
  <si>
    <t>60854bcad69d45b369527caf</t>
  </si>
  <si>
    <t>Selvet Fast Food, Kepez (Kütükçü Mah.)</t>
  </si>
  <si>
    <t>Kütükçü Mah. 2973 sk. No:2 Kepez/ANTALYA</t>
  </si>
  <si>
    <t xml:space="preserve">surtatıma kapattı </t>
  </si>
  <si>
    <t>6004eec557c43114cf03c893</t>
  </si>
  <si>
    <t>Sembol Lahmacun &amp; Pide &amp; Kebap, Konyaaltı (Arapsuyu Mah.)</t>
  </si>
  <si>
    <t>Recep Kılınç</t>
  </si>
  <si>
    <t>Arapsuyu Mah. Arapsuyu Cad. No 26 C</t>
  </si>
  <si>
    <t>özlem arslan</t>
  </si>
  <si>
    <t xml:space="preserve">tekrar randevu alınacak//devam çekim istemiyor / eksik ürünüm yok dedi </t>
  </si>
  <si>
    <t>60873b240c8d63b459d4335b</t>
  </si>
  <si>
    <t>Serdar Cafe &amp; Fast Food, Muratpaşa (Varlık Mah.)</t>
  </si>
  <si>
    <t>15dak sonra aranacak şuan müsait değilmiş-aradım tek döner satıyorlarmış gerek yokmuş //gerek yok devir almış</t>
  </si>
  <si>
    <t>61fbf115dbbe1582af88c29c</t>
  </si>
  <si>
    <t>Serdar'ın Yeri Kebap, Muratpaşa (Kızılsaray Mah.)</t>
  </si>
  <si>
    <t>ALİ CAN DAĞTEKİN</t>
  </si>
  <si>
    <t>Kızılsaray Mah. 76 Sk. No:21 Muratpaşa/ANTALYA</t>
  </si>
  <si>
    <t>1 ay sonra olabilir dedi</t>
  </si>
  <si>
    <t>61f7ab9e0f322a18384cd10b</t>
  </si>
  <si>
    <t>Seven Moose Coffee, Kepez (Altınova Sinan Mah.)</t>
  </si>
  <si>
    <t>NECATİ YUVA</t>
  </si>
  <si>
    <t>Altınova Sinan Mah. Antalya Cad. No:2 Kepez/ANTALYA</t>
  </si>
  <si>
    <t>5366633880 Eda hanım</t>
  </si>
  <si>
    <t>622b0a9b50af6e2d96fa0173</t>
  </si>
  <si>
    <t>Seydanlı Baklava, Kepez (Erenköy Mah.)</t>
  </si>
  <si>
    <t>MÜNEVVER ÇİFTÇİ</t>
  </si>
  <si>
    <t>Erenköy Mah. Şehit Üsteğmen Gökhan Korkut Cad. No:15/E Kepez/ANTALYA</t>
  </si>
  <si>
    <t>622b03d2492e68517a2686c7</t>
  </si>
  <si>
    <t>Seydanlı Baklava, Kepez (Güneş Mah.)</t>
  </si>
  <si>
    <t>Güneş Mah. 15 Temmuz Şehitler Cad. No:118/C Kepez/ANTALYA</t>
  </si>
  <si>
    <t>yer değişikliği yapılacakmış sistem açık değil sistem açıldığı takdirde kontrol edilip aranabilir açık olmadığı sürece aranmasın</t>
  </si>
  <si>
    <t>604f39d40bd20f7e4474e388</t>
  </si>
  <si>
    <t>Seyyah Döner Lokantası, Alanya (Oba Mah.)</t>
  </si>
  <si>
    <t>Selman Dalgıç</t>
  </si>
  <si>
    <t>Keykubat Bulv. No:219 Alanya/ANTALYA</t>
  </si>
  <si>
    <t>selman bey 5378870963 / mail atacak</t>
  </si>
  <si>
    <t>6220ec85cb48bd5dac23fe16</t>
  </si>
  <si>
    <t>Shaggy Coffee, Kepez (Kültür Mah.)</t>
  </si>
  <si>
    <t>ŞERİFE ERTEN</t>
  </si>
  <si>
    <t>Kültür, Bahtılı Köyü Köyü/, 3816. Sk. No:13</t>
  </si>
  <si>
    <t>selda hanım yetkili</t>
  </si>
  <si>
    <t>5fc57137f1d3362eef11c42e</t>
  </si>
  <si>
    <t>Shakespeare (Gürsu Mah.)</t>
  </si>
  <si>
    <t>Gürsu Mah. 304. Sk. No: 2, 07070 Konyaaltı/Antalya</t>
  </si>
  <si>
    <t>seda hanıma merkezden ulaşmamız gerektiğini söylediler//02422295826 merkez numarası/5497163154 ahmet bey/ulaşılamadı/ulaşılmadı/5446987220 ahmet bey ulaşılmad/no bırakıldı dönecekler</t>
  </si>
  <si>
    <t>5fc56f03ae2e7a85c600883c</t>
  </si>
  <si>
    <t>Shakespeare Bistro (Fener Mah.)</t>
  </si>
  <si>
    <t>Fener Mah. Fener Cd. No:1, 07160 Muratpaşa/Antalya</t>
  </si>
  <si>
    <t xml:space="preserve">mail verildi//teyit için arandı gönderiyor// </t>
  </si>
  <si>
    <t>62358d4c48a2851165c21f37</t>
  </si>
  <si>
    <t>Shakespeare, Alanya (Güller Pınarı Mah.)</t>
  </si>
  <si>
    <t>Güller Pınarı Mah. Ahmet Tokuş Bulv. No:4 Alanya/Antalya</t>
  </si>
  <si>
    <t>6242ba009fc91e7d235ab91a</t>
  </si>
  <si>
    <t>Shakespeare, Kepez (Altınova Sinan Mah.)</t>
  </si>
  <si>
    <t>Altınova Sinan Mah. Serik Cad. No:371/1 Kepez/Antalya</t>
  </si>
  <si>
    <t xml:space="preserve"> 1 saate arayın </t>
  </si>
  <si>
    <t>61f8ffe9b6745f6f41b3a0d3</t>
  </si>
  <si>
    <t>Shakespeare, Muratpaşa (Yeşilbahçe Mah.)</t>
  </si>
  <si>
    <t>Yeşilbahçe Mah., Metin Kasapoğlu Cd. No: 281/6, 07160 Muratpaşa/Antalya</t>
  </si>
  <si>
    <t xml:space="preserve">yenimenü ekleyip çekim tapmışlar mail atacaklar </t>
  </si>
  <si>
    <t>61dde93ea5700b78a426c1c2</t>
  </si>
  <si>
    <t>Shaurma Döner, Kepez (Kültür Mah.)</t>
  </si>
  <si>
    <t>AYÇA NURSU YALÇIN</t>
  </si>
  <si>
    <t>Kültür Mah. Hürriyet Cad. No:6 B</t>
  </si>
  <si>
    <t>6192544848e6b1e691ac485b</t>
  </si>
  <si>
    <t>Shiva Bowl &amp; Salad, Konyaaltı (Altınkum Mah.)</t>
  </si>
  <si>
    <t>TUNAHAN ARSLAN</t>
  </si>
  <si>
    <t xml:space="preserve">Çarşamba günü aranacak,bir işletme daha açacaklarmış sanırım. / öğleden sonra ara  / 1 saat sonra / ben çekip kendim göndermek istiyorum sizin çekimleriniz çokta profosyanel değil dedi </t>
  </si>
  <si>
    <t>60950bf5424cc99b2ed234c5</t>
  </si>
  <si>
    <t>Shule Cafe &amp; Bistro, Manavgat (Aşağı Pazarcı Mah.)</t>
  </si>
  <si>
    <t>İLYAS KARARAN</t>
  </si>
  <si>
    <t>Aşağı pazarcı Mh. 1001 Sk. No:19 Z1 Manavgat/Antalya</t>
  </si>
  <si>
    <t>d.ç alındı/kendı fotograflrı vrdır</t>
  </si>
  <si>
    <t>60ab6f5baa3d64a594466525</t>
  </si>
  <si>
    <t>Sıfır Yedi Osmanlı Tulumba Pasta &amp; Dondurma, (Memurevleri Mah.)</t>
  </si>
  <si>
    <t>FATMA BİLENGÖR</t>
  </si>
  <si>
    <t>MEMUREVLERİ MAH. TONGUÇ CAD. H.GÖKSOY APT.NO:25/C</t>
  </si>
  <si>
    <t xml:space="preserve">yazın tatlı çıkartmıyormuş kışın çıkartıyormuş/tatlıları hala çıkmıyor/eşi ramazan bey ile görüşüldü 1 saat sonra arayın dedi - ulasılamadı  / çekim sağlanmış </t>
  </si>
  <si>
    <t>624c856e660fff5f82627062</t>
  </si>
  <si>
    <t>Sıfırbir Cafe, Alanya (Avsallar Mah.)</t>
  </si>
  <si>
    <t>TEKİN ORAK</t>
  </si>
  <si>
    <t>Avsallar Mah. Söğüt Cad. Yılmaz İş Hanı No:8 Alanya/ANTALYA</t>
  </si>
  <si>
    <t>6038ccde33826701bc3fcfc9</t>
  </si>
  <si>
    <t>Sidemiss Pizza, Manavgat (Side Mah.)</t>
  </si>
  <si>
    <t>AHMET ÇİÇEK</t>
  </si>
  <si>
    <t>Side Mah. Atatürk Blv. No:56/1 Manavgat/Antalya</t>
  </si>
  <si>
    <t>6163e74e773c12338fc517bf</t>
  </si>
  <si>
    <t>Simit Fırın 07, Muratpaşa (Kırcami Mah.)</t>
  </si>
  <si>
    <t>Serkan Kılıç</t>
  </si>
  <si>
    <t>Kırcamii mah. Göller Cad. NO:1/2 07 Simit Fırını, Muratpaşa/ANTALYA</t>
  </si>
  <si>
    <t>açmadı. şuan menü değişiklikleri var ilerde olabilir dedi</t>
  </si>
  <si>
    <t>60e72226018820ba0a59f534</t>
  </si>
  <si>
    <t>Sini Cafe &amp; Restaurant, Kaş (Kalkan Mah.)</t>
  </si>
  <si>
    <t>Nurdan Apar Karakoyun</t>
  </si>
  <si>
    <t>Kaş Kalkan Mah., Mustafa Kocakaya Cd. No 2</t>
  </si>
  <si>
    <t>5ff5e616a76df6458fba3587</t>
  </si>
  <si>
    <t>Sivas Cem Pide, Muratpaşa (Bayındır Mah.)</t>
  </si>
  <si>
    <t>CEM İNGÜN</t>
  </si>
  <si>
    <t>Bayındır Mah. 329 Sk. Arınur Apt. No:4/A Muratpaşa/Antalya</t>
  </si>
  <si>
    <t xml:space="preserve">tekrardan aranıp randevu alınacak/ fotoğraf cekimi  yapıldı </t>
  </si>
  <si>
    <t>5f85a53b2337886e45b3b562</t>
  </si>
  <si>
    <t>Sivas Kepçeli Pide Lahmacun, Turgut Reis</t>
  </si>
  <si>
    <t>AHMET YILDIZ</t>
  </si>
  <si>
    <t>Varlık, Turgut Reis Cd. Özciğer Apt. D:49/A, 07050 Muratpaşa/Antalya</t>
  </si>
  <si>
    <t>devam çekimi gerçekleşmemiş yet şehir dışında daha sonra aranıp sorulsun// istemiyor</t>
  </si>
  <si>
    <t>60785120cd039c5a5bc808cb</t>
  </si>
  <si>
    <t>Sivas Merkez Pide, Muratpaşa (Sedir Mah.)</t>
  </si>
  <si>
    <t>HÜSEYİN KARABAĞ</t>
  </si>
  <si>
    <t>Sedir Mah. Zambak Cad. No:9 Muratpaşa/ANTALYA</t>
  </si>
  <si>
    <t>TEYİT İÇİN ARANDI AÇMADI//açmadı-iptal olmuş randevu- numara mesgul / gerek duymuyorum der avantajlarından bahsettim yinede hiç gerek yok der</t>
  </si>
  <si>
    <t>5fb665ab89cfbeffedbdef8c</t>
  </si>
  <si>
    <t>Sivas Pide &amp; Lahmacun &amp; Kebap , Konyaaltı (Arapsuyu Mah.)</t>
  </si>
  <si>
    <t>Cem Can Battal</t>
  </si>
  <si>
    <t>Arapsuyu mah. Kuşkavağı Cad. Meryem Abay Apt. No: 38</t>
  </si>
  <si>
    <t xml:space="preserve">5360349174 AÇMIYOR.//daha sonra arayın//cem bey yokmuş// devam çekimi için arandı ulaşılamıyor/devam çekimi / eksik ürünü kalmamış </t>
  </si>
  <si>
    <t>600543b088198c9f74149394</t>
  </si>
  <si>
    <t>Sivas Sungur Pide &amp; Kebap &amp; Lahmacun, Muratpaşa (Sinan Mah.)</t>
  </si>
  <si>
    <t>KEMAL SONGUR</t>
  </si>
  <si>
    <t>Sinan Mah. 1251 Sk. Ersinyamaner Apt. No:26/A Muratpaşa/Antalya</t>
  </si>
  <si>
    <t>1 saat sonra aranacak/ytk yoktu//yet yok 1saat sonra ara gelmiş olur belkikemsl bey sıcajk bakmıyomuş//kesinlikle istemiyor.</t>
  </si>
  <si>
    <t>61f54cf0627b8f0580de6f12</t>
  </si>
  <si>
    <t>Smokey BBQ &amp; Burger (Çağlayan Mah.)</t>
  </si>
  <si>
    <t>kndı fotografları var</t>
  </si>
  <si>
    <t>615d64e2a9dcf875cb829547</t>
  </si>
  <si>
    <t>Smooth Coffee, Konyaaltı (Pınarbaşı Mah.- Üniversite)</t>
  </si>
  <si>
    <t>HAKAN KÖKGIRAN</t>
  </si>
  <si>
    <t>Pınarbaşı Mah. Dumlupınar Bulv. Akdeniz Üniv. Ykut Çarşı No 496</t>
  </si>
  <si>
    <t>6142ec87b5c3d08d3804f201</t>
  </si>
  <si>
    <t>Smooth Coffee, Muratpaşa (Yeşilbahçe Mah.)</t>
  </si>
  <si>
    <t>SERGEN SİPEROĞLU</t>
  </si>
  <si>
    <t>Yeşilbahçe Mah. Lara Cad. Çiçek Sitesi C Blok No:5/D Muratpaşa/Antalya</t>
  </si>
  <si>
    <t xml:space="preserve">çakim yapılmış ama fotoğrafları beğenmediği için kaldırtmış tekrar çekim istemiyor </t>
  </si>
  <si>
    <t>61c02c27eea087593c05081b</t>
  </si>
  <si>
    <t>Socrat's Pasta Evi (Yeşilbahçe Mah.)</t>
  </si>
  <si>
    <t>Mahmut Yılmaz</t>
  </si>
  <si>
    <t>Yeşilbahçe Mah. 1452 Sk. No:6/B Muratpaşa/Antalya</t>
  </si>
  <si>
    <t>suan işletmenin elektirik problrmi var işletme aktif calısamıyor</t>
  </si>
  <si>
    <t>60cb3973b7bba607a6b78037</t>
  </si>
  <si>
    <t>Sofra Restaurant, Alanya (Avsallar Mah.)</t>
  </si>
  <si>
    <t>BUĞRA ÖZKUBAT</t>
  </si>
  <si>
    <t>Avsallar Mah. Karaçaltı Caddesi No:15 Alanya/ANTALYA</t>
  </si>
  <si>
    <t>numara mesgul / mail verildi gönderşm sağlayacak ,</t>
  </si>
  <si>
    <t>602cfe77f3768341549f1602</t>
  </si>
  <si>
    <t>Sos Tat Döner, Kepez (Kültür Mah.)</t>
  </si>
  <si>
    <t>ÖMÜR MACİT</t>
  </si>
  <si>
    <t>Kültür Mah. Ulusoy cad. No:55 Kepez ANTALYA</t>
  </si>
  <si>
    <t xml:space="preserve">yüzüme kapattı//tersleyip kapattı / bir daha beni fotoğraf çekimi için ararsanız ağızımı çok kötü bozacağım dedi </t>
  </si>
  <si>
    <t>5fe09c1224561e8b8895f374</t>
  </si>
  <si>
    <t>Sose Pide (Yeşilyurt Mah.)</t>
  </si>
  <si>
    <t>Ahmet Soner Ok</t>
  </si>
  <si>
    <t>5333057550 gün içerisinde dönecek/ulaşılamıyor.</t>
  </si>
  <si>
    <t>62082c75e5f05c4c871b9340</t>
  </si>
  <si>
    <t>Sose Pizza, Kepez (Yeşilyurt Mah.)</t>
  </si>
  <si>
    <t>60645069b71fbc85e41a2cb8</t>
  </si>
  <si>
    <t>Sosyete Çiğ Köfte, Alanya (Güllerpınarı Mah.)</t>
  </si>
  <si>
    <t>Zuhal Çilgin</t>
  </si>
  <si>
    <t>GüllerPınarı mahallesi Oba caddesi Fuatyagcı Apt. 13/A ORMAN işletme müdürlügü Karsısı SOSYETE CİGKÖFTE &amp; CAFE</t>
  </si>
  <si>
    <t>62066538f5726af7b035ae68</t>
  </si>
  <si>
    <t>Sosyete Çiğ Köfte, Alanya (Güllerpınarı Mah.) Yeni-Devir</t>
  </si>
  <si>
    <t>TUBA YURT</t>
  </si>
  <si>
    <t>61be2753b08aaf7d11ed9bb6</t>
  </si>
  <si>
    <t>Soykan Pide &amp; Kebap &amp; Cafe, Kepez (Yeni Mah.)</t>
  </si>
  <si>
    <t>SALİHA ÜNAL</t>
  </si>
  <si>
    <t>Yeni Mah. Karatay Cad. No:13 Kepez/ANTALYA</t>
  </si>
  <si>
    <t xml:space="preserve">böye kalsın istemiyorum dedi </t>
  </si>
  <si>
    <t>606f4b1a6d3eeb7ea3409890</t>
  </si>
  <si>
    <t>Söyler Kebap &amp; Lahmacun, Kepez (Sütçüler Mah.)</t>
  </si>
  <si>
    <t>MEHMET SÖYLER</t>
  </si>
  <si>
    <t>Sütçüler Mah. 15 Temmuz Şehitler Cad. No:133 Kepez/ANTALYA</t>
  </si>
  <si>
    <t xml:space="preserve">düşünmüyor şuan </t>
  </si>
  <si>
    <t>6192369f3eabc715cafa233a</t>
  </si>
  <si>
    <t>Sporcu Gibi Beslen, Konyaaltı (Gürsu Mah.)</t>
  </si>
  <si>
    <t>EMİR TURAN</t>
  </si>
  <si>
    <t>Gürsu Mah. 358 Sk. Öz Hurma Sit. No 1 BC</t>
  </si>
  <si>
    <t>61d30ca500449a19e770f220</t>
  </si>
  <si>
    <t>Stadyum Pide Fırını, Alanya (Oba Mah.)</t>
  </si>
  <si>
    <t>İSA ÖZÇELİK</t>
  </si>
  <si>
    <t>Oba 2. Bölge</t>
  </si>
  <si>
    <t>Oba Mah. Kadılar Cad. No:2 Alanya/ANTALYA</t>
  </si>
  <si>
    <t>61894f7a79b09f7f592a2f3e</t>
  </si>
  <si>
    <t>Star Döner, Kepez (Karşıyaka Mah. - Varsak)</t>
  </si>
  <si>
    <t>AHMET ALMA</t>
  </si>
  <si>
    <t>Karşıyaka Mah. Süleyman Demirel Blv. No:265 Kepez/ANTALYA</t>
  </si>
  <si>
    <t>616027d1e8d89c0cd24bb32d</t>
  </si>
  <si>
    <t>Star Kokoreç Pide &amp; Kebap Salonu, Manavgat (Milli Egemenlik Mah)</t>
  </si>
  <si>
    <t>MUSTAFA MADEN</t>
  </si>
  <si>
    <t>Milli Egemenlik Mah. 9000 Sk. No:10 Manavgat/antalya</t>
  </si>
  <si>
    <t>60afd7e745c7403efacb45be</t>
  </si>
  <si>
    <t>Star Köfte, Muratpaşa (Sinan Mah.)</t>
  </si>
  <si>
    <t>1349 ile aynı//çalışanı kemal bey tekrar tekrar belirtti kesinlikle istemiyor dedi</t>
  </si>
  <si>
    <t>61fbee261f68237ecba12e0f</t>
  </si>
  <si>
    <t>Sudem Dondurma, Serik (Orta Mah.)</t>
  </si>
  <si>
    <t>62064f36695fea5a63621da2</t>
  </si>
  <si>
    <t>Sugoi Chinese Wok &amp; Sushi, Konyaaltı (Kuşkavağı Mah.)</t>
  </si>
  <si>
    <t>SAVAŞ AKAR</t>
  </si>
  <si>
    <t>KUŞKAVAĞI MAH. 544 SK. NO: 6 KONYAALTI/ ANTALYA</t>
  </si>
  <si>
    <t>620652ba1a975f1001bb385e</t>
  </si>
  <si>
    <t>Sugoi Sushi Express, Konyaaltı (Gürsu Mah.)</t>
  </si>
  <si>
    <t>Gürsu, 320. Sk. No:27A</t>
  </si>
  <si>
    <t xml:space="preserve">15 gibi gelirmiş / yetkili gelince arayacaklar </t>
  </si>
  <si>
    <t>621cbb65597aa27e835654b6</t>
  </si>
  <si>
    <t>Sultan Balıkçılık, Muratpaşa (Güzeloba Mah.)</t>
  </si>
  <si>
    <t>ERGİN AÇIKGÖZ</t>
  </si>
  <si>
    <t>Güzeloba mahallesi Havaalanı caddesi no:71</t>
  </si>
  <si>
    <t>62420b5c1ba5953d6e099ec2</t>
  </si>
  <si>
    <t>Sultan Et, Kemer (Yeni Mah.)</t>
  </si>
  <si>
    <t>ÜMRAN ERİK</t>
  </si>
  <si>
    <t>Yeni Mah. Akdeniz Cad. No:46 A Kemer/ANTALYA</t>
  </si>
  <si>
    <t>606d6a236aa9243ea01cc39b</t>
  </si>
  <si>
    <t>Sultanahmet Köftecisi, Alanya (Cumhuriyet Mah.)</t>
  </si>
  <si>
    <t>HALUK DEMİRDELEN</t>
  </si>
  <si>
    <t xml:space="preserve">eksik kalan urunlerı maıl atcak / çekim sağlanmış lkalan ürünü var ama avm izin vermiyor </t>
  </si>
  <si>
    <t>60bf46edb2238e7cf2d1a129</t>
  </si>
  <si>
    <t>Sultanzade Hatay Sofrası, Alanya (Mahmutlar Mah.)</t>
  </si>
  <si>
    <t>SULTAN KABADAYI</t>
  </si>
  <si>
    <t>Mahmutlar Mah. Atatürk Cad. No:131 Alanya/ANTALYA</t>
  </si>
  <si>
    <t xml:space="preserve">numara mesgul /turan bey oğluymuş ama çok yoğun daha sonra arayın der / servis saati çok yoğunum daha sonra arayın dedi </t>
  </si>
  <si>
    <t>602e5cc27b6e5c425878f24f</t>
  </si>
  <si>
    <t>Suna Teyzenin Mutfağı, Manavgat (Yukarı Hisar Mah.)</t>
  </si>
  <si>
    <t xml:space="preserve">1 hafta 10 gün sonra arayın dedi bir isim degisikligi yapacaz dedi / sistemden kontrol sağladım paneli kapalı /daha sonra </t>
  </si>
  <si>
    <t>62459c230925f901810a2973</t>
  </si>
  <si>
    <t>Sunar Cafe &amp; Kitchen, Muratpaşa (Şirinyalı Mah.)</t>
  </si>
  <si>
    <t>ÖZLEM SUNAR BAĞLI</t>
  </si>
  <si>
    <t>Şirinyalı Mah. Sinanoğlu Cad. Aykaç Apt. No:34/B Muratpaşa/Antalya</t>
  </si>
  <si>
    <t>61ab3e599e3a50037d29e09c</t>
  </si>
  <si>
    <t>Super Heroes Pizza, Muratpaşa (Meltem Mah.)</t>
  </si>
  <si>
    <t>606dae85a8d5681fc6644580</t>
  </si>
  <si>
    <t>Supla, Muratpaşa (Şirinyalı Mah.)</t>
  </si>
  <si>
    <t>ALKIN AKALIN</t>
  </si>
  <si>
    <t>Şirinyalı Mah. Lara Cad. No:34/1 Muratpaşa/Antalya</t>
  </si>
  <si>
    <t>kendi fotosu var ilerde düşünüyor fotoğraf çekimi/5327987272 mail adresi verdi bana formatınızı atın dedi ona göre bizde fotoğraflarımızı gönderelim dedi alkin.akalin@gmail.com//mail adresine fotoğraf//Ahmet bey iletecekgöndrecek</t>
  </si>
  <si>
    <t>5ff9dd24757a6c8208609bd6</t>
  </si>
  <si>
    <t>Sushi Dotto (Arapsuyu Mah.)</t>
  </si>
  <si>
    <t>EMRE ALTUĞ KANIŞ</t>
  </si>
  <si>
    <t>Arapsuyu Mh. Atatürk Blv. 5M Migros No:3/Z18 Konyaaltı/Antalya</t>
  </si>
  <si>
    <t>Sıla Göksunaz Esen</t>
  </si>
  <si>
    <t>istemiyor devam çekimi /açmadı.</t>
  </si>
  <si>
    <t>60ee9de186aef16e2b7b594e</t>
  </si>
  <si>
    <t>Sushi Dotto (Şirinyalı Mah.)</t>
  </si>
  <si>
    <t>AYSUN GÜÇLÜ UÇAR</t>
  </si>
  <si>
    <t>Şirinyalı Mah.1537 Sk. No:4/A Muratpaşa/Antalya</t>
  </si>
  <si>
    <t>ulaşılamıyor/ulaşılamıyor.fotoğraf cekildi ancak henüz ürünlerin fotoğrafları güncellenmedi sistemde</t>
  </si>
  <si>
    <t>611eb6694394c3e0a4793b56</t>
  </si>
  <si>
    <t>Sushi Dotto, Konyaaltı (Liman Mah.)</t>
  </si>
  <si>
    <t>Ahmet Can Yavuz</t>
  </si>
  <si>
    <t>Liman Mah. Boğaçay Cad. No 73 B</t>
  </si>
  <si>
    <t>Açmıyor/1 saat sonra aranacak batuhan bey ilgileniyor - 5310820503 müsait değilmiş öğleden sonra ara der/gerı donus saglıycam dedı/meşgule attı.</t>
  </si>
  <si>
    <t>60895e8c65d592c1760269bf</t>
  </si>
  <si>
    <t>Sushi Hanga, Muratpaşa (Çağlayan Mah.)</t>
  </si>
  <si>
    <t>DİDEM KAHRAMAN KAN</t>
  </si>
  <si>
    <t>Çağlayan Mah. Bülent Ecevit Blv. No:157/B Muratpaşa/Antalya</t>
  </si>
  <si>
    <t>açmıyor//ses gelmiyor//açmadı02423241800 döndü hanımla görüşüldü biz kendimiz fotografçıya çekim yaptırdık dedi email aderesi verildi/fotoğraflar tamamlandıktan sonra gönderim sağlanacak mail adresi verildi.</t>
  </si>
  <si>
    <t>6230a272bbd66e83f59e3775</t>
  </si>
  <si>
    <t>Sushi Lux, Alanya (Kestel Mah.)</t>
  </si>
  <si>
    <t>Uzak Doğu</t>
  </si>
  <si>
    <t>ALBINA ZIATDINOVA</t>
  </si>
  <si>
    <t>KESTEL MAH. DOLAVLIK CAD. ZAHIDE GÖKÇEOGLU NO: 5B</t>
  </si>
  <si>
    <t>6230a541ef9316564e575d5c</t>
  </si>
  <si>
    <t>Sushi Lux, Konyaaltı (Hurma Mah.)</t>
  </si>
  <si>
    <t>Hurma Mah.</t>
  </si>
  <si>
    <t>61b9c1a38a0fc7bc915b5106</t>
  </si>
  <si>
    <t>Sushi Sea Cafe, Alanya (Mahmutlar Mah.)</t>
  </si>
  <si>
    <t>DENİZ AŞKER</t>
  </si>
  <si>
    <t>Mahmutlar Mah. Barış Cad No:15 Alanya/ANTALYA</t>
  </si>
  <si>
    <t>61fe234176510ccacd93a2bd</t>
  </si>
  <si>
    <t>Sushimate, Muratpaşa (Şirinyalı Mah.)</t>
  </si>
  <si>
    <t>Ayhan efe ekmen</t>
  </si>
  <si>
    <t>Şirinyalı mahallesi Lara cad. No:193 Muratpaşa Antalya</t>
  </si>
  <si>
    <t>dönüş sağlanacak/ efe bey 5367181615 haftaya olabilir der</t>
  </si>
  <si>
    <t>6222118a54ddc9a43d6762ca</t>
  </si>
  <si>
    <t>Süleyman Usta'nın Yeri, Serik (Kadriye Mah.)</t>
  </si>
  <si>
    <t>ZEHRA KAZAN</t>
  </si>
  <si>
    <t>Kadriye Mah. 33 Sk. No:2/F Serik/Antalya</t>
  </si>
  <si>
    <t>6229d51bebc684af32b19906</t>
  </si>
  <si>
    <t>Sürprizhane, Muratpaşa (Şirinyalı Mah.)</t>
  </si>
  <si>
    <t>5fa9a839280bdd704ea023eb</t>
  </si>
  <si>
    <t>Sütbeyaz (Fener Mah.)</t>
  </si>
  <si>
    <t>BAHAR NEŞEM ÖZER</t>
  </si>
  <si>
    <t>Fener Mah. Tekelioğlu Cad. No:55 Muratpaşa/Antalya</t>
  </si>
  <si>
    <t xml:space="preserve">Mustafa Bey/5456090890 devam cekımı
</t>
  </si>
  <si>
    <t>622f1f398a8d3d800541a891</t>
  </si>
  <si>
    <t>Şamata Cafe &amp; Fast Food, Kepez (Yeşilyurt Mah.)</t>
  </si>
  <si>
    <t>Yeşilyurt Mah. Antalyalı Hakkı Çavuş Cad. No:44 Kepez/ANTALYA</t>
  </si>
  <si>
    <t>61e44deba045a22a72269ed0</t>
  </si>
  <si>
    <t>Şampiyon 06 Ankara Döner, Muratpaşa (Sinan Mah.)</t>
  </si>
  <si>
    <t>MEHMET CAN TEMURLENK</t>
  </si>
  <si>
    <t>Sinan Mah. 1281 Sk. No:5 Muratpaşa/ANTALYA</t>
  </si>
  <si>
    <t xml:space="preserve">yetkili kaza yapmış annesi yanına gidince arattıracak </t>
  </si>
  <si>
    <t>6066efe9bf68cd6a607d64ec</t>
  </si>
  <si>
    <t>Şampiyon 06 Döner, Muratpaşa (Güllük Mah.)</t>
  </si>
  <si>
    <t>GAMZE POLAT</t>
  </si>
  <si>
    <t>Altındağ Mah. Teomanpaşa Cad. No:2 Muratpaşa/ANTALYA</t>
  </si>
  <si>
    <t>konuşurken yüzüme kapattı tekrar arancak</t>
  </si>
  <si>
    <t>60c07fdbe105094b19d9e258</t>
  </si>
  <si>
    <t>Şampiyon Restaurant, Alanya (Güllerpınarı Mah.)</t>
  </si>
  <si>
    <t>Alaaddin Sürmelioğlu</t>
  </si>
  <si>
    <t>Güller Pınarı Mah. Hacet Cad. No 16</t>
  </si>
  <si>
    <t>5374643124 yavaş yavaş çekeyim göndereyim dediler.</t>
  </si>
  <si>
    <t>61922f77d5cf0733a32ed489</t>
  </si>
  <si>
    <t>Şanlı Gurme Kebap, Kepez (Kültür Mah.)</t>
  </si>
  <si>
    <t>5f8441450e96ef55f47d6bcb</t>
  </si>
  <si>
    <t>Şanlıurfa Dergah Sofrası, Konyaaltı (Hurma Mah.)</t>
  </si>
  <si>
    <t>Mehmet KILIÇ</t>
  </si>
  <si>
    <t>Hurma mah. 195 sk. No:3 / B</t>
  </si>
  <si>
    <t xml:space="preserve">tadilat devam ediyormuş 1 ay sonra aranmasını istiyor.//ulaşılamadı-saat iki üç gibi ara dedi-bır saate gelir dedi bir saate aranacak/saat 6 da gelir/Tadilat bitmedi dönüş sağlayacaklar / 5426017975 mehmet beyin nosu açmadı </t>
  </si>
  <si>
    <t>60538cb1dc0696455051c339</t>
  </si>
  <si>
    <t>Şanlıurfa Fazilet Lahmacun &amp; Kebap, Kepez (Güneş Mah.)</t>
  </si>
  <si>
    <t>SAİT YILDIRIM</t>
  </si>
  <si>
    <t>Güneş Mah. Şehit Ömer Halis Demir Cad. No:104 Kepez/ANTALYA</t>
  </si>
  <si>
    <t xml:space="preserve">getirle görüştüğünü ve iptal ettiklerini belirrti 1 1 buçuk ay önce </t>
  </si>
  <si>
    <t>620fa810d80c5a2ba1a86349</t>
  </si>
  <si>
    <t>Şanlıurfa Kebap &amp; Lahmacun, Muratpaşa (Muratpaşa Mah.)</t>
  </si>
  <si>
    <t>İSMAİL ARSLANBAY</t>
  </si>
  <si>
    <t>Muratpaşa Mah. 567 Sk. No:18 Muratpaşa/ANTALYA</t>
  </si>
  <si>
    <t xml:space="preserve">şuan o işlere zaman ayıracak müsaitlikte değiliz dedi </t>
  </si>
  <si>
    <t>6156ac33f741d0350db72947</t>
  </si>
  <si>
    <t>Şef'in Tavuğu, Muratpaşa (Tahılpazarı Mah.)</t>
  </si>
  <si>
    <t>BİLGEHAN YELLİCE</t>
  </si>
  <si>
    <t>mark antalya avm / 5316780864 bilgehan bey</t>
  </si>
  <si>
    <t>60267b1455fa6152bffce10a</t>
  </si>
  <si>
    <t>Şehr-i Mevlana Etli Ekmek, Kepez (Teomanpaşa Mah.)</t>
  </si>
  <si>
    <t>Emrah bozyel</t>
  </si>
  <si>
    <t>Teomanpaşa mahallesi necip Fazıl kısakürek cad no 65 kepez Antalya</t>
  </si>
  <si>
    <t xml:space="preserve">tatilde ytkli bayramdan sonra aranacak// numaranızı kaydettim ben size dönüş sağlarım der-suan dusunmuyorum dedi kapattı / ilerleyen zamanlarda dönüş sağlayacak / birdaha rahatsız edilmek istemiyormuş </t>
  </si>
  <si>
    <t>623f191b23bd14700c8c88c7</t>
  </si>
  <si>
    <t>Şehri Antep Baklavaları, Manavgat (Emek Mah.)</t>
  </si>
  <si>
    <t>PINAR YAVUZ</t>
  </si>
  <si>
    <t>Emek Mah. 3067 Sk. No:1/3 Manavgat/ANTALYA</t>
  </si>
  <si>
    <t>5fe6093034586769bd457668</t>
  </si>
  <si>
    <t>Şehri Gazi Künefe &amp; Katmer, Muratpaşa (Kızılarık Mah.)</t>
  </si>
  <si>
    <t>AHMET YAYOK</t>
  </si>
  <si>
    <t>Kızılarık Mah. Gazi Blv. No:342, 07310 Muratpaşa/Antalya</t>
  </si>
  <si>
    <t>5419548480 açmadı</t>
  </si>
  <si>
    <t>61fe65254b8db4614576dfc6</t>
  </si>
  <si>
    <t>Şelale Cafe &amp; Fast Food, Muratpaşa (Çağlayan Mah.)</t>
  </si>
  <si>
    <t>Ferit Yağar</t>
  </si>
  <si>
    <t>Çağlayan Mah. Barınaklar Blv. No126/1 Muratpaşa/Antalya</t>
  </si>
  <si>
    <t>mail verıldı</t>
  </si>
  <si>
    <t>6034b604976fb2050e47e078</t>
  </si>
  <si>
    <t>Şelale Kebap, Manavgat (Yukarı Hisar Mah.)</t>
  </si>
  <si>
    <t>HÜSEYİN ÖZKAN</t>
  </si>
  <si>
    <t>Y.Hisar Mah. Şelale Cad. No:26 Manavgat/Antalya</t>
  </si>
  <si>
    <t>601ab076587d0e697eb6b578</t>
  </si>
  <si>
    <t>Şimşek Köfte Tevfik Şimşek, Muratpaşa (Kızıltıoprak Mah.)</t>
  </si>
  <si>
    <t>Tevfik Şimşek</t>
  </si>
  <si>
    <t>Kızıltoprak mahallesi.Aspendos bulvarı Eliçabuk apt.3/C Muratpaşa/ Antalya</t>
  </si>
  <si>
    <t>emel hanım 5433162229</t>
  </si>
  <si>
    <t>61ea58d8428169de47b21f35</t>
  </si>
  <si>
    <t>Şişci İsmail, Kepez (Zafer Mah.)</t>
  </si>
  <si>
    <t>OSMAN ÖZTAŞ</t>
  </si>
  <si>
    <t>Zafer Mah. Mithatpaşa Cad. No:136 Kepez/ANTALYA</t>
  </si>
  <si>
    <t>62278306aa37bd5cdf43538d</t>
  </si>
  <si>
    <t>Şişci Musti, Kepez (Fevzi Çakmak Mah.)</t>
  </si>
  <si>
    <t>MUSTAFA UYGUR</t>
  </si>
  <si>
    <t>Fevzi Çakmak Mah. Süleyman Demirel Blv. No:39 Kepez/ANTALYA</t>
  </si>
  <si>
    <t>60a56e9002644c4649856a72</t>
  </si>
  <si>
    <t>Şişci Sebo'nun Yeri, Aksu (Güzelyurt Mah.)</t>
  </si>
  <si>
    <t>SABAHATTİN KÜÇÜKBAŞKAN</t>
  </si>
  <si>
    <t>Yeşilköy 1. Bölge</t>
  </si>
  <si>
    <t>Güzelyurt Mah. Lara Cad. No:215 Aksu/ANTALYA</t>
  </si>
  <si>
    <t>05415351995 mehmet bey yarın 4 te aranmak istiyo kendileri</t>
  </si>
  <si>
    <t>602ea0a2c85ce4fd1c855485</t>
  </si>
  <si>
    <t>Şişçi Barış, Manavgat (Yukarı Hisar Mah.)</t>
  </si>
  <si>
    <t>BARIŞ TOPUZ</t>
  </si>
  <si>
    <t>Y. Hisar Mahallesi, Şelale Caddesi, No:13/A Manavgat / Antalya</t>
  </si>
  <si>
    <t xml:space="preserve">mail adresi verildi ben yükleme saglarım dedi 1 hafta sonra aranacak teyit amaçlı </t>
  </si>
  <si>
    <t>6208253e8a7dbfe93e83ed03</t>
  </si>
  <si>
    <t>Şişçi İsmail Dilek Kebap, Kepez (Şafak Mah.- Yeni Sanayi)</t>
  </si>
  <si>
    <t>ONUR ÖZTAŞ</t>
  </si>
  <si>
    <t>Şafak Mah. 75. Yıl Cad. Sanayi 28B Blok No 215</t>
  </si>
  <si>
    <t>yok sağolun zaten sistemi kullanmıyoruz der, ilerde kullanıp kullanmayacağını sordum yok ya kullanmıyorum sağolun der kapatır</t>
  </si>
  <si>
    <t>60704a2f03182de3b38ed575</t>
  </si>
  <si>
    <t>Şöhret'i Antep Baklavaları, Muratpaşa (100.Yıl Caddesi)</t>
  </si>
  <si>
    <t>NAİME KAHRAMAN ALAGÖZ</t>
  </si>
  <si>
    <t>Varlık Mah. 100.Yıl Bulv. No:40 Muratpaşa/ANTALYA</t>
  </si>
  <si>
    <t>devam çekimi alındı// cumartesi aranıp ürünleri varmı yokmu teyit edilecek ibrahim bey 05319612385</t>
  </si>
  <si>
    <t>5fed75e7630a765db4ff4efc</t>
  </si>
  <si>
    <t>Şölen Pastanesi , Muratpaşa (Üçgen Mah.)</t>
  </si>
  <si>
    <t>Mehmet Bayram</t>
  </si>
  <si>
    <t>Abdi ipekçi cad. No 23 A</t>
  </si>
  <si>
    <t>kalan ürünleri ben kendim çektirmedim gerek yok dediler</t>
  </si>
  <si>
    <t>6246dc3297340882814c9745</t>
  </si>
  <si>
    <t>Tadım Evi, Manavgat (Aşağı Pazarcı Mah.)</t>
  </si>
  <si>
    <t>DİLBER ORHAN</t>
  </si>
  <si>
    <t>A. Pazarcı Mah. Zübeyde Hanım Cad. No:29/Z03 Manavgat/Antalya</t>
  </si>
  <si>
    <t>6245dbd1d92a102b6906baa2</t>
  </si>
  <si>
    <t>Tadım Pide &amp; Kebap &amp; Döner, Kepez (Aydoğmuş Mah.)</t>
  </si>
  <si>
    <t>MEHMET EMİN GÜLER</t>
  </si>
  <si>
    <t>Aydoğmuş Mah. Süleyman Demirel Blv. Hacı Mehmet Apt. No:197 A Kepez/ANTALYA</t>
  </si>
  <si>
    <t xml:space="preserve">mehmet bey 05340772467 - ulaşılamadı  / müsait bir zmanımd ben zaten sizi arayacağım dedi </t>
  </si>
  <si>
    <t>5fe622a397764a6d165a6d1d</t>
  </si>
  <si>
    <t>Tadım Pide &amp; Kebap, Kepez (Yeşiltepe Mah.)</t>
  </si>
  <si>
    <t>HÜSEYİN KARTAL</t>
  </si>
  <si>
    <t>Yeşiltepe Mah. Namık Kemal Blv. No:104/A Kepez/Antalya</t>
  </si>
  <si>
    <t xml:space="preserve">biraz düşünüp kara verecekmiş / GEREK YOK DEYİP SURATIMA KAPATTI </t>
  </si>
  <si>
    <t>61b708eb82c8f4178733d4a0</t>
  </si>
  <si>
    <t>Tahsin Usta Künefe, Muratpaşa (Varlık Mah.)</t>
  </si>
  <si>
    <t>Tahsin ölmez</t>
  </si>
  <si>
    <t>varlık mah.100.yıl bulvarı no.55\c muratpaşa Antalya</t>
  </si>
  <si>
    <t>62398c9e801f6792f69448a2</t>
  </si>
  <si>
    <t>Tam Tadım Pastanesi, Alanya (Cumhuriyet Mah.)</t>
  </si>
  <si>
    <t>VELİ AKSAL</t>
  </si>
  <si>
    <t>Cumhuriyet Mah. Eğriköprü Cad. No:24 A Alanya/ANTALYA</t>
  </si>
  <si>
    <t>60547192c927998bcb9e4d27</t>
  </si>
  <si>
    <t>Tantunicim, Muratpaşa (Güllük Mah.)</t>
  </si>
  <si>
    <t>ABDURRAHMAN TANRIKULU</t>
  </si>
  <si>
    <t>Kışla Mah. Güllük Cad. No:32 Muratpaşa/ANTALYA</t>
  </si>
  <si>
    <t>5fad146409f6087b6ae917c8</t>
  </si>
  <si>
    <t>Tarihi Diyarbakır Ciğercisi , Kepez (Gündoğdu Mah.)</t>
  </si>
  <si>
    <t>Ahmet Can</t>
  </si>
  <si>
    <t>Gündoğdu Mah. Göksu Cad. 2457 Sk. Gül Atik Apt. No: 53/3</t>
  </si>
  <si>
    <t xml:space="preserve">ürünlerin çiğ çekilmesini istiyor böyle bişe olmayacağından dolayı çekim istemiyor olarak düzeltildi/ bir sürü hazırlık yaptım ama kimse gelmdi ürünlerim çöp oldu tekrar istemiyorum dedi ikna edilmeye çalışildi ikna olmadı çok kızgın </t>
  </si>
  <si>
    <t>5fbd07ed92da97256ce6635c</t>
  </si>
  <si>
    <t>Tarihi Hadrian Pilavcısı (Haşimişcan)</t>
  </si>
  <si>
    <t>ONURCAN ŞİRİN</t>
  </si>
  <si>
    <t>Haşimişcan Mah. Arık Cd. No:2 07100 Muratpaşa/Antalya</t>
  </si>
  <si>
    <t>getiri kullanmıyorlarmışsistemsel sktlar yüzünden lapattım dedi</t>
  </si>
  <si>
    <t>6241e97db2de762cbeecbb53</t>
  </si>
  <si>
    <t>Tatlı Şeyler Butik Pasta, Konyaaltı (Siteler Mah.)</t>
  </si>
  <si>
    <t>YUDUM KARABULUT UYANIK</t>
  </si>
  <si>
    <t>Siteler Mah. Uncalı Cad. A Blok No:43/AB Konyaaltı /Antalya</t>
  </si>
  <si>
    <t>5fedd46e4f55ab0b519d89a2</t>
  </si>
  <si>
    <t>Tatlı Ye Tatlı Konuş, Muratpaşa (Varlık Mah.)</t>
  </si>
  <si>
    <t>FATMA KINAMA</t>
  </si>
  <si>
    <t>Varlık Mah. 202 Sk. Yazır Apt. No:4/C Muratpaşa/Antalya</t>
  </si>
  <si>
    <t xml:space="preserve">cekım ıstmıyor cekılenlerdende memnun degıl / daha önce çekilmiş ama memnun kalmamış tekrar çekim istemiyor </t>
  </si>
  <si>
    <t>61516c2f283a7ad9d8c40e71</t>
  </si>
  <si>
    <t>Tatlıcı Fehmi Usta, Muratpaşa (Barbaros Mah.)</t>
  </si>
  <si>
    <t>Gökhan korkmaz</t>
  </si>
  <si>
    <t>3 KAPILAR YANI ALİ OĞUZ KONUK İŞ MERKEZİ</t>
  </si>
  <si>
    <t xml:space="preserve">5437805550 / mail atacak / mailde atmış yüklemek için talepdede bulunmuş en kısa zamanda yüklenmesini istiyor </t>
  </si>
  <si>
    <t>6230967dbbd66ebe939a8365</t>
  </si>
  <si>
    <t>Tatlıcı Fehmi Usta, Muratpaşa (Elmalı Mah.)</t>
  </si>
  <si>
    <t>HÜSEYİN BUĞRA İNCESOYLAR</t>
  </si>
  <si>
    <t>Elmalı Mah. Şarampol Cad. No:57/A Muratpaşa/Antalya</t>
  </si>
  <si>
    <t>61fa6cb80eaff116f219c635</t>
  </si>
  <si>
    <t>Tatlıcım Abdullah Usta, Muratpaşa (Yüksekalan Mah.)</t>
  </si>
  <si>
    <t>ABDULLAH SÜRME</t>
  </si>
  <si>
    <t>Yüksekalan Mah. 503 Sk. No:24/C Muratpaşa/Antalya</t>
  </si>
  <si>
    <t xml:space="preserve">tüm ürünlerim aynı anda çıkmıyor gelse bile fotoğrafçı mağdur olur dedi ben çektirip sizlere atayım dedi </t>
  </si>
  <si>
    <t>6033933b29d1d38f7a8c84df</t>
  </si>
  <si>
    <t>Tatlımı Getir, Kepez (Kültür Mah.)</t>
  </si>
  <si>
    <t>BURAK YASİN ADIGÜZEL</t>
  </si>
  <si>
    <t>Kültür Mah. 3829 Sk. No:11/1 Kepez/Antalya</t>
  </si>
  <si>
    <t>konyaaltı şubeside varmış menü ayarlaması yapacakmış ama bi süre böyle bir şey düşünmüyor:BAYRAMDAN SONRA//şuan için  gerek yok</t>
  </si>
  <si>
    <t>6227222c1edcd813a33437c7</t>
  </si>
  <si>
    <t>Tatlıses Çiğ Köfte, Alanya (Mahmutlar Mah.)</t>
  </si>
  <si>
    <t>EREN YAKIŞIR</t>
  </si>
  <si>
    <t>Mahmutlar Mah. Menderes Bulv. No:12 Alanya/ANTALYA</t>
  </si>
  <si>
    <t>610051bb234081353d4d4cc6</t>
  </si>
  <si>
    <t>Tauq Chicken Restaurant, Konyaaltı (Altınkum Mah.)</t>
  </si>
  <si>
    <t>HALİME ESEN</t>
  </si>
  <si>
    <t>Altınkum Mah. Atatürk Bulv. No:132/A Konyaaltı/ANTALYA</t>
  </si>
  <si>
    <t xml:space="preserve">5424349758// devam çekimi istemedi  </t>
  </si>
  <si>
    <t>62064a65887026e32ca8f745</t>
  </si>
  <si>
    <t>Tavada Dürüm &amp; Fast Food, Konyaaltı (Altınkum Mah.)</t>
  </si>
  <si>
    <t>610aa72d7f1361e78d2a3e16</t>
  </si>
  <si>
    <t>Tavada Tavuk, Kepez (Fabrikalar Mah.)</t>
  </si>
  <si>
    <t>MURAT MERAL</t>
  </si>
  <si>
    <t>Fabrikalar Mah. Dumlupınar Blv. No:49 Kepez/ANTALYA</t>
  </si>
  <si>
    <t>5303748913/İşletme sahibi murat bey daha sonrasında istememiş. Zaten çok fazla siparişimiz yok gerek duymuyoruz.</t>
  </si>
  <si>
    <t>624d33a0bfe0e2386a68b896</t>
  </si>
  <si>
    <t>Tavuk Diyarı, Muratpaşa (Sedir Mah.)</t>
  </si>
  <si>
    <t xml:space="preserve">ramazandan sonra </t>
  </si>
  <si>
    <t>616418dafa56a512d4bd4a62</t>
  </si>
  <si>
    <t>Tavuk Rüyası, Kumluca (Bağlık Mah.)</t>
  </si>
  <si>
    <t>5fe9c9d7ee0f72cf32a7737c</t>
  </si>
  <si>
    <t>Tavukji, Konyaaltı (Altınkum Mah.)</t>
  </si>
  <si>
    <t>Altınkum Mahallesi Gazi Mustafa Kemal bulvarı No:10 Konyaaltı/Antalya Türkiye</t>
  </si>
  <si>
    <t xml:space="preserve">erdoğan beyin cep telefonu:05323713374-meşguldü//pazartesi aranacak//açmıyor/teli açmıyor//ulaşılamıyor// açmadı / fotoğrafları varmış mail atacaklar </t>
  </si>
  <si>
    <t>5fe9c7a3f0267c012912bc32</t>
  </si>
  <si>
    <t>Tavukji, Muratpaşa (Şirinyalı Mah.)</t>
  </si>
  <si>
    <t>1 hafta sonra arayın randevu oluşturalım dedi dedi Burak bey /1 hafda sonra arancak// öğleden sonraa aranıcak/ getir fiyat değişikliği yapmıyormuş şikayetci sistemden çıkacakmış</t>
  </si>
  <si>
    <t>623e0a21abe0e0057cec88cb</t>
  </si>
  <si>
    <t>Tavuklu Pide Dünyası, Kemer (Beldibi Mah.)</t>
  </si>
  <si>
    <t>CAHİT ÖZSU</t>
  </si>
  <si>
    <t>Beldibi</t>
  </si>
  <si>
    <t>BELDİBİ MAH. BAŞKOMUTAN ATATÜRK CAD. NO: 102 İÇ KAPI NO: 1 KEMER/ ANTALYA</t>
  </si>
  <si>
    <t>61fbedffe0e4c6bddff52b37</t>
  </si>
  <si>
    <t>07 Cadde Döner, Kepez (Güneş Mah.)</t>
  </si>
  <si>
    <t>TANER YAVRUÖZTÜRK</t>
  </si>
  <si>
    <t>Güneş Mah. Ömer Halis Demir Cad. No:62 Kepez/ANTALYA</t>
  </si>
  <si>
    <t>61a64bc41927954024175094</t>
  </si>
  <si>
    <t>Taxim Kebap, Muratpaşa (Kızılsaray Mah.)</t>
  </si>
  <si>
    <t>OĞUZHAN DÜLEK</t>
  </si>
  <si>
    <t>Kızılsaray Mah. 76 sk. No:20 Muratpaşa/ANTALYA</t>
  </si>
  <si>
    <t>607ad051117f7c7b440e42da</t>
  </si>
  <si>
    <t>Tayfa Kokoreç 07, Muratpaşa (Bayındır Mah.)</t>
  </si>
  <si>
    <t>ŞAKİR ARSLAN</t>
  </si>
  <si>
    <t>Bayındır Mah. Pınar Cad. No:15/A Muratpaşa/Antalya</t>
  </si>
  <si>
    <t>açmıyor//açmıyor//mail adresi verildi fotoğrafları atacak//açmadı//açmadı//fotoları bulursa bu hafta içinde gönderecek/yemeksepetinden fotoğraf bekliyorum göndereceğim der</t>
  </si>
  <si>
    <t>60c72038dd967dd2e97b6270</t>
  </si>
  <si>
    <t>Taze Şarküteri &amp; Meze, Muratpaşa (Güzeloluk Mah.)</t>
  </si>
  <si>
    <t>Volkan Kulluk</t>
  </si>
  <si>
    <t>Güzeloluk</t>
  </si>
  <si>
    <t>Güzeloluk Mah. Yalı Caddesi 1830 Sokak Florya Sitesi Altı No:204 - A</t>
  </si>
  <si>
    <t>şuan sağlık problemi varmış düzeldiği zaman dönüş sağlayacak /önumuzdekı hafta ıletısıme gecılcek</t>
  </si>
  <si>
    <t>612761e5a30d791db97bdf56</t>
  </si>
  <si>
    <t>Tbc The Burger Club, Muratpaşa (Fener Mah.)</t>
  </si>
  <si>
    <t>menüm güncellendi bir hafta sonra tekrar aranacak/Menüsünün onaylanmasını bekliyormuş,hangi ürünlerin çekiminin yapılacağını ayarladıktan sonra bizleri arayacak. - numara mesgul / hatem hanıma dönüş yapayım der</t>
  </si>
  <si>
    <t>61a9bf1d041d104a8dd6ed1d</t>
  </si>
  <si>
    <t>Tbt Food Co., Muratpaşa (Fener Mah.)</t>
  </si>
  <si>
    <t>UMUT DOĞUŞ GÖRGÖZ</t>
  </si>
  <si>
    <t>Fener Mah. Bülent Ecevit Bulv. No:2 laura avm kat : 2 no : 213 Muratpaşa/ Antalya</t>
  </si>
  <si>
    <t xml:space="preserve">şuan eleman eksiği var bir kaç hafta sonra aranıp alınacak mutlaka / şuan kapalılarmış daha sonra görüşülecek / işletme şuan geçici olarak kapalı </t>
  </si>
  <si>
    <t>6217a406f9a4cb5543969f13</t>
  </si>
  <si>
    <t>Tea House Gözleme &amp; Burger &amp; Tost, Alanya (Mahmutlar Mah.)</t>
  </si>
  <si>
    <t>MEHMET ARKIN GÜRBÜZ</t>
  </si>
  <si>
    <t>Mahmutlar Mah. Atatürk Cad. No:133 Alanya/ANTALYA</t>
  </si>
  <si>
    <t>5ff7da84b8065e99adf96421</t>
  </si>
  <si>
    <t>Tekne Balık Pişiricisi , Konyaaltı (Molla Yusuf Mah.)</t>
  </si>
  <si>
    <t>Senem Yanangönül</t>
  </si>
  <si>
    <t>1424 Sk. No 5</t>
  </si>
  <si>
    <t xml:space="preserve">Özgür Bey mailden atacak </t>
  </si>
  <si>
    <t>61e68a902973d85822b38265</t>
  </si>
  <si>
    <t>Tezgah Burger, Konyaaltı (Akkuyu Mah.)</t>
  </si>
  <si>
    <t>Esra Kübra Tunca</t>
  </si>
  <si>
    <t>Akkuyu Mah. Anadolu Cad. No:154/BD Konyaaltı/Antalya</t>
  </si>
  <si>
    <t>serdar bey yetkili haftaya istedi takvim açılınca aranıp alınacak</t>
  </si>
  <si>
    <t>621ce793987c484bc6573002</t>
  </si>
  <si>
    <t>Tezgah Burger, Konyaaltı (Gürsu Mah.)</t>
  </si>
  <si>
    <t>NESLİHAN GÖRMÜŞ</t>
  </si>
  <si>
    <t>Gürsu Mah. 355 Sk. Casaba K Blok No:15 KA Konyaaltı/Antalya</t>
  </si>
  <si>
    <t>61fbf003ed4b71f690fbe08a</t>
  </si>
  <si>
    <t>Tezgah Burger, Muratpaşa (Şirinyalı Mah.)</t>
  </si>
  <si>
    <t>FATİH ŞAHİN</t>
  </si>
  <si>
    <t>Şirinyalı Mah. Lara Cad. Ersoy No:177/C Muratpaşa/Antalya</t>
  </si>
  <si>
    <t>başka şubemizde çekilmişti der ama tam emin değil akşama doğru 4 gibi bi aranacak tekrar sorulacak eğer çekilmemişse randevu oluşturulacak</t>
  </si>
  <si>
    <t>613b60a83d19d057f995360c</t>
  </si>
  <si>
    <t>Tezgah Sokak Lezzetleri, Muratpaşa (Çağlayan Mah.)</t>
  </si>
  <si>
    <t xml:space="preserve">müsait değilim der/ulaşımıyor/5442894004 / tüm ürünleri çekildi </t>
  </si>
  <si>
    <t>5fad64cc8687401071570ffb</t>
  </si>
  <si>
    <t>The Culture Döner , Kepez (Kültür Mah.)</t>
  </si>
  <si>
    <t>Yener Man</t>
  </si>
  <si>
    <t>Kültür Mah. 3881 Sk. No 14</t>
  </si>
  <si>
    <t>şuan getiri kullanamıyolar/ 3 ten sonra ara./ 20 gün sonrası için istiyor neşe hanım şuan için ustası izinliymiş.</t>
  </si>
  <si>
    <t>5fc4dc3a16c29e4b5aa324a3</t>
  </si>
  <si>
    <t>The Grill House (Kuşkavağı Mah.)</t>
  </si>
  <si>
    <t>Timur Karademir</t>
  </si>
  <si>
    <t>Kuşkavağı Mah. Akdeniz Bulv. No 116</t>
  </si>
  <si>
    <t xml:space="preserve">yetkili yok yarın aranacak  devam için aranabilir / 5558826680 orhan bey ilgileniyormuş fakat açmadı </t>
  </si>
  <si>
    <t>5fd0ffafc8b08e68352dcea8</t>
  </si>
  <si>
    <t>The HotBox (Yenidoğan Mah.)</t>
  </si>
  <si>
    <t>KHALED AHMET KHALİL ABOURAHMA</t>
  </si>
  <si>
    <t>Yeni Doğan Mah. Ulusoy Caddesi 3066. Sk No:18/C, 07090 Kepez/Antalya</t>
  </si>
  <si>
    <t>açmadı//açmadı</t>
  </si>
  <si>
    <t>6142e5607e431e0442e32d12</t>
  </si>
  <si>
    <t>The Lux Coffee, Muratpaşa (Haşimişcan Mah.)</t>
  </si>
  <si>
    <t>HAZAL GÜNEŞ KARAKAŞ</t>
  </si>
  <si>
    <t>Haşimişcan Mah. Recep Peker Cad. No:10/C Muratpaşa/Antalya</t>
  </si>
  <si>
    <t>Ahmet Bey / 5418478707</t>
  </si>
  <si>
    <t>5fb537d39b5f02eb0b24c00a</t>
  </si>
  <si>
    <t>The Pizza , Konyaaltı (Liman Mah.)</t>
  </si>
  <si>
    <t>Gizem Kılıç</t>
  </si>
  <si>
    <t>Liman Mah. 35. Cd. No: 18</t>
  </si>
  <si>
    <t xml:space="preserve">ulaşılamadı 7 farklı bir yer çıkıyor </t>
  </si>
  <si>
    <t>611416c2a2b7fd5b609c1df9</t>
  </si>
  <si>
    <t>The Tost, Kepez (Şafak Mah.)</t>
  </si>
  <si>
    <t>DEVRAN OTYAKMAZ</t>
  </si>
  <si>
    <t>Şafak Mah. 5040 sk. No:42 Kepez/ANTALYA</t>
  </si>
  <si>
    <t>numara yalış 3442 doğrusu arandı açmadı//kendifotoğrafları var</t>
  </si>
  <si>
    <t>5ff9ca4b4a4dfa52b2ab0af3</t>
  </si>
  <si>
    <t>Timur Baba Pide &amp; Kebap &amp; Lahmacun Salonu (Karşıyaka Mah.)</t>
  </si>
  <si>
    <t>TİMUR TRAMPAOĞLU</t>
  </si>
  <si>
    <t>Varsak Karşıyaka Mah. Süleyman Demirel Blv. B1 No:91 Kepez/Antalya</t>
  </si>
  <si>
    <t xml:space="preserve">5453644640verildi 1 saat </t>
  </si>
  <si>
    <t>5fa16dd24f830521b0f7d9c5</t>
  </si>
  <si>
    <t>Tiritcizade Konya Mutfağı</t>
  </si>
  <si>
    <t>Ahmet Okur</t>
  </si>
  <si>
    <t>Altınkum Mah. Atatürk Bulv. No:151</t>
  </si>
  <si>
    <t>5333440770/////////Maile gönderimini yapmış-  / 3 ay önce mail atmış / tekrar resimleri atacak fotograf çekimleri maliyetli olur diyor.</t>
  </si>
  <si>
    <t>60509fcc9f1d19a48500c1c5</t>
  </si>
  <si>
    <t>Tmk Healthy, Muratpaşa (Şirinyalı Mah.)</t>
  </si>
  <si>
    <t>TASNIM MOHSEN MOHAMED KATYLW</t>
  </si>
  <si>
    <t>Şirinyalı Mah. İsmet Gökşen Cad. No:5 Muratpaşa/Antalya</t>
  </si>
  <si>
    <t>mail atılmış/ fotoğraflar gönderilmiş</t>
  </si>
  <si>
    <t>60ed657c3b31a14c3122f3d0</t>
  </si>
  <si>
    <t>Toast Kitchen Food &amp; Coffee, Muratpaşa (Şirinyalı Mah.)</t>
  </si>
  <si>
    <t>MURAT ZAFER YALAZ</t>
  </si>
  <si>
    <t>Fener Mah. Lara Cad. Dua Apt. No:209/A Muratpaşa/Antalya</t>
  </si>
  <si>
    <t>devam çekimi için dönecek/müsait değilmiş yarın için başka zamana dedi. ay sonuna randevu olusturulabilir</t>
  </si>
  <si>
    <t>6048a6ca19345faff3422e56</t>
  </si>
  <si>
    <t>Toast On, Muratpaşa (Çağlayan Mah.)</t>
  </si>
  <si>
    <t>FATİH TAN</t>
  </si>
  <si>
    <t>Çağlayan Mah 2024 Sok No:26/B</t>
  </si>
  <si>
    <t>5326703721// açmadı/meşgulle attı/meşgule attı//açmadı/fotoğraflar paylaşılmadığı için istemedi kararını değiştirirse dönüş yapacak/yetkili yok onunla görüşünce dönecekler.MAİL VERİLDİ.</t>
  </si>
  <si>
    <t>604f333f96044c516709fdb1</t>
  </si>
  <si>
    <t>Toaster King, Aksu (Altıntaş Mah.)</t>
  </si>
  <si>
    <t>SİBEL GÜRSOY</t>
  </si>
  <si>
    <t>Altıntaş 1. Bölge</t>
  </si>
  <si>
    <t>Atıntaş mah. Kardeşkentler cad. Havalımanı Yolu No:32/1 Aksu /Antalya</t>
  </si>
  <si>
    <t xml:space="preserve">yemeksepeti de çekmiş sevmemiş bu işi istemiyor </t>
  </si>
  <si>
    <t>5fc0c1fa7cc3f4e4b16d0cca</t>
  </si>
  <si>
    <t>Toastie (Yeşilova Mah.)</t>
  </si>
  <si>
    <t>MERVE BÜYÜKKONUKLU</t>
  </si>
  <si>
    <t>Yeşilova Mah. Aspendos Bulv. No:182 Muratpaşa/Antalya</t>
  </si>
  <si>
    <t>teyit için arandı çekim yapılmış fakat ürünler yanlış koyulmuş yarın tekrar arancak</t>
  </si>
  <si>
    <t>617175d69c3c9cdda0f65c1d</t>
  </si>
  <si>
    <t>Tokyo Sushi, Konyaaltı (Sarısu Mah.)</t>
  </si>
  <si>
    <t>ANNA DEMİR</t>
  </si>
  <si>
    <t>SARISU MAH. 160 SK. NO: 10 A KONYAALTI/ ANTALYA</t>
  </si>
  <si>
    <t>MAİL VERILDI</t>
  </si>
  <si>
    <t>60f18cbc23c73e1bdea1b619</t>
  </si>
  <si>
    <t>Tonton Tantuni &amp; Döner, Kepez (Ayanoğlu Mah.)</t>
  </si>
  <si>
    <t>BAYRAM ATILGAN</t>
  </si>
  <si>
    <t>Ayanoğlu Mah. Süleyman Demirel Bulv. No:134 Kepez/ANTALYA</t>
  </si>
  <si>
    <t xml:space="preserve">çekim yapılmış </t>
  </si>
  <si>
    <t>5faab4f170b982b5f7a04408</t>
  </si>
  <si>
    <t>Topçam Pide &amp; Kebap (Siteler Mah.)</t>
  </si>
  <si>
    <t>Bülent Kaplan</t>
  </si>
  <si>
    <t>Siteler mah. 35. Cad. 14 Karacalar Apt. No:11 /A</t>
  </si>
  <si>
    <t>mesgul/istemiyoruz sağolun dedi//yok yok istemiyoruz biz dedi.daha önce bu konuyu görüştük istemiyorum dedi.</t>
  </si>
  <si>
    <t>6142f139f9ce2e94ba7db345</t>
  </si>
  <si>
    <t>Tophane Dönercisi, Muratpaşa (Elmalı Mah.)</t>
  </si>
  <si>
    <t>Şükrü kaya</t>
  </si>
  <si>
    <t>Elmalı Mahallesi Cumhuriyet Caddesi Işık Apartmanı 46 b Muratpaşa Antalya</t>
  </si>
  <si>
    <t xml:space="preserve">mail atıldı </t>
  </si>
  <si>
    <t>60797835acad6c4cba1595f9</t>
  </si>
  <si>
    <t>Toprak Ana Gözleme, Muratpaşa (Sinan Mah.)</t>
  </si>
  <si>
    <t>FATMA ACIOĞLU</t>
  </si>
  <si>
    <t>Sinan Mah. Recep Peker Cad. No:22/A Muratpaşa/Antalya</t>
  </si>
  <si>
    <t xml:space="preserve">istememkte ısrarcı/yemek sepetine telefon çekimleri fotoğrafı göndermiş kabul edilmiş siz nasıl kabul etmiyosunuz diyor//MAİL VERİLDİ / mail atılmış </t>
  </si>
  <si>
    <t>5fc501a1e374868302d18900</t>
  </si>
  <si>
    <t>Toprak Mangal Evi , Kepez (Ünsal Mah.)</t>
  </si>
  <si>
    <t>Ecem Zorlu</t>
  </si>
  <si>
    <t>Ünsal Mah. 5036 Sk. 22/4</t>
  </si>
  <si>
    <t>20 dk sonra aranacak eşiyle görüşecekmiş/devam çekimi için arandı menüye eklemeler olacak 10 gün sonra arayın</t>
  </si>
  <si>
    <t>5ff588f8fd7f0a6a810c62bf</t>
  </si>
  <si>
    <t>Torku Ziyafet Döner, Konyaaltı (Liman Mah.)</t>
  </si>
  <si>
    <t>Buğrahan TEMİZ</t>
  </si>
  <si>
    <t>Liman Mahallesi Atatürk Bulvarı No:224/1 Konyaaltı-Antalya</t>
  </si>
  <si>
    <t>buğrahan bey randevuyu istiyor ama önce bi düzen oturtması gerekiyormuş ondan sonra kendisi dönecek arayıp sık sık rahatsız etmeyin / buğra bey akşam gelirmiş</t>
  </si>
  <si>
    <t>5fa3eec204afdaa4b5980b96</t>
  </si>
  <si>
    <t>Torku Ziyafet Döner, Muratpaşa (Yeşilbahçe Mah.)</t>
  </si>
  <si>
    <t>HAKKI ŞİRİN</t>
  </si>
  <si>
    <t>Yeşilbahçe Mah. Metin Kasapoğlu Cad. Küçükkaya Sitesi B Blok No:28/A Muratpaşa Antalya</t>
  </si>
  <si>
    <t>19 martta tekrar aranacak randevu içi//meşgul//hat düşmüyor</t>
  </si>
  <si>
    <t>623c42f1cfca5d799520cd31</t>
  </si>
  <si>
    <t>Tospik Tosthane, Muratpaşa (Tahılpazarı Mah.)</t>
  </si>
  <si>
    <t>SADİYE ÇELİK</t>
  </si>
  <si>
    <t>Tahılpazarı Mah. 458 Sk. No:7 Muratpaşa/ANTALYA</t>
  </si>
  <si>
    <t xml:space="preserve">mail gönderildi </t>
  </si>
  <si>
    <t>61b70db70687a47776802eb7</t>
  </si>
  <si>
    <t>Tost &amp; Ötesi, Muratpaşa (Yüksekalan Mah.)</t>
  </si>
  <si>
    <t>İPEK KILIÇ</t>
  </si>
  <si>
    <t>yüksekalan mahallesi 503 sokak no:4A</t>
  </si>
  <si>
    <t>61b74ade2431e8c04ab4498b</t>
  </si>
  <si>
    <t>Tost Balans, Muratpaşa (Cumhuriyet Mah.)</t>
  </si>
  <si>
    <t>ENGİN ÜNVERDİ</t>
  </si>
  <si>
    <t>Cumhuriyet Mah. 638 Sk. No:23 Muratpaşa/ANTALYA</t>
  </si>
  <si>
    <t>Daha sonra yapalım bu çalışmayı dedi engin bey.</t>
  </si>
  <si>
    <t>61e52013681d89edaee85cde</t>
  </si>
  <si>
    <t>Tost Dünyası, Kepez (Kültür Mah.)</t>
  </si>
  <si>
    <t>Şerife Durmaz</t>
  </si>
  <si>
    <t>Kültür Mah. 3833 Sk. , Kepez</t>
  </si>
  <si>
    <t xml:space="preserve">şuan müsait dğilim sonra arayın dedi / şuan tadilattayım zaten kendim fotoğrafçıuım ben çekip atacağım dedi </t>
  </si>
  <si>
    <t>61c04ec83b26a2f1484116a0</t>
  </si>
  <si>
    <t>Tost Evim, Muratpaşa, (Balbey Mah.)</t>
  </si>
  <si>
    <t>Sinan Köse</t>
  </si>
  <si>
    <t>Balbey mahallesi 419.sokak Göçer işhanı 1/G Muratpaşa/Antalya</t>
  </si>
  <si>
    <t>611a306402eb606a6a42baf1</t>
  </si>
  <si>
    <t>Tost House, Kepez (Yenidoğan Mah.)</t>
  </si>
  <si>
    <t>Yeşilyurt mah 4345 sok no:1/A</t>
  </si>
  <si>
    <t>mail adresi verildi kendisi gönderecek- çok sinirli istemiyorum dedi kapattı ARANMASIN</t>
  </si>
  <si>
    <t>615d94381d81523545fe0501</t>
  </si>
  <si>
    <t>Tost Tost Cafe &amp; Ev Yemekleri, Muratpaşa (Yıldız Mah.)</t>
  </si>
  <si>
    <t>DERYA TUNCAY</t>
  </si>
  <si>
    <t>Yıldız Mah. Yıldız Cad. Bilgin Apt. No:18/C Muratpaşa/Antalya</t>
  </si>
  <si>
    <t>kendısı cekım yaptıkca gondercek</t>
  </si>
  <si>
    <t>6200e842ff1e5107c71de19c</t>
  </si>
  <si>
    <t>Tost.com, Muratpaşa (Memurevleri Mah.)</t>
  </si>
  <si>
    <t>EMİN DELDAK</t>
  </si>
  <si>
    <t>Memurevleri Mah. Derya Cad. Gökçe Apt. No:9/B Muratpaşa/Antalya</t>
  </si>
  <si>
    <t>603799941c4df5041c67cce7</t>
  </si>
  <si>
    <t>Tostbaaa, Alanya (Kadıpaşa Mah.)</t>
  </si>
  <si>
    <t>Sertaç Nuyan</t>
  </si>
  <si>
    <t>Kadıpaşa Mah. Hüseyin Okan Sk. No 14</t>
  </si>
  <si>
    <t xml:space="preserve">tekrar aranacak/5352384842 sertaç bey </t>
  </si>
  <si>
    <t>5ff5aad1434da095e4dc7173</t>
  </si>
  <si>
    <t>Tostbağaa Fırın-Cafe-Mutfak (Fener Mah.)</t>
  </si>
  <si>
    <t>NİMET ERSEL</t>
  </si>
  <si>
    <t>Fener Mah. 1968 Sk. No:41 Muratpaşa/Antalya</t>
  </si>
  <si>
    <t>5300613823/oğuzhan bey- menü değişikliği yapacak ilerde istiyor//açmadı//açmadı// aranacak-bır ıkı saate aranacak- donus saglıyacak / haftaya pazartesi arayın randevu oluşturualım der/açmadı. / tadilattalarmış önümüzdeki ay bitermiş</t>
  </si>
  <si>
    <t>61b71d69c352a1eebab3fdec</t>
  </si>
  <si>
    <t>Tostbook, Muratpaşa (Yeşilbahçe Mah.)</t>
  </si>
  <si>
    <t>Burçin Barış Erkut</t>
  </si>
  <si>
    <t>Yeşilbahçe Mah. 1480 Sk. Saraçoğlu Apt. No:5/1 Muratpaşa/Antalya</t>
  </si>
  <si>
    <t xml:space="preserve">Yetkili hastaymış daha sonra tekrar alınaca haftaya aranabilir / telefonu kapalı </t>
  </si>
  <si>
    <t>62173d08987c48cbf46b29b4</t>
  </si>
  <si>
    <t>Tostbucks, Kepez (Gazi Mah.)</t>
  </si>
  <si>
    <t>EMRE ÖZSAVGA</t>
  </si>
  <si>
    <t>Gazi Mah. Sütçüler Cad. No:73 Kepez/ANTALYA</t>
  </si>
  <si>
    <t>615eff9f638d1f74f0b1f432</t>
  </si>
  <si>
    <t>Tostcu Zeki, Kumluca (Bağlık Mah.)</t>
  </si>
  <si>
    <t>ZİKRULLAH BAĞCI</t>
  </si>
  <si>
    <t>Kumluca Bağlık Mah. Jandarma Sok. No 33</t>
  </si>
  <si>
    <t>60c0962ae0e45f6c7d720637</t>
  </si>
  <si>
    <t>Tostcum, Alanya (Güllerpınarı Mah.)</t>
  </si>
  <si>
    <t>Emine Divarcı</t>
  </si>
  <si>
    <t>Güller Pınarı Mah. Kerim Kaptanlar Sk. No 15</t>
  </si>
  <si>
    <t>60647ecef0248be992dd8f5f</t>
  </si>
  <si>
    <t>Tostcumm, Muratpaşa (Kızıltoprak Mah.)</t>
  </si>
  <si>
    <t>Kızıltoprak Mah. 914 Sk. Mevlana 1 Apt. No:2/C Muratpaşa/Antalya</t>
  </si>
  <si>
    <t>619dfb5899477f76651ea725</t>
  </si>
  <si>
    <t>Tostçu Baba 78, Muratpaşa (Cumhuriyet Mah.)</t>
  </si>
  <si>
    <t>MAHİR GÜNGÖR</t>
  </si>
  <si>
    <t>Cumhuriyet Mah. Sokullu Cad. No:20 Muratpaşa/ANTALYA</t>
  </si>
  <si>
    <t xml:space="preserve">kendisi uygu 0olduğunda arayacak birkaç problemi varmış </t>
  </si>
  <si>
    <t>62209beb708143387af99283</t>
  </si>
  <si>
    <t>Tostçu Edo, Konyaaltı (Kuşkavağı Mah.)</t>
  </si>
  <si>
    <t>5fb3e203eca1920f27a4b715</t>
  </si>
  <si>
    <t>Tostçu Memo , Kepez (Kültür Mah.)</t>
  </si>
  <si>
    <t>Bedriye Birlik</t>
  </si>
  <si>
    <t>Kültür Mah. Ulusoy Cad. No:71/A</t>
  </si>
  <si>
    <t>meşgul/erteleme istedi/ikna olmuyor istemiyor//istemiyorum diyor getiri de bazen açmıyor/ DÜŞÜNMÜYORMUŞ</t>
  </si>
  <si>
    <t>622c511695feffecf418dd57</t>
  </si>
  <si>
    <t>Tostçu Murat Usta, Muratpaşa (Varlık Mah.)</t>
  </si>
  <si>
    <t>Murat Biçici</t>
  </si>
  <si>
    <t>Varlık Mah. 202 Sk. Kaplan Apt No:8/B, 07050 Muratpaşa/Antalya</t>
  </si>
  <si>
    <t xml:space="preserve">ben sonra ararım şuan işim var dedi  / yetkilinin işi varmış daha sonra dedi </t>
  </si>
  <si>
    <t>61e523649564aeecf7653b10</t>
  </si>
  <si>
    <t>Tostçu Serkan, Kepez (Şafak Mah.)</t>
  </si>
  <si>
    <t>Şafak Mah. 5009 Sk, Kepez</t>
  </si>
  <si>
    <t xml:space="preserve">şuan tadilattaymış bir süre ara vermiş </t>
  </si>
  <si>
    <t>607163fc5d26482db8b41ed5</t>
  </si>
  <si>
    <t>Tostçu Tarık Usta, Muratpaşa (Tarım Mah.)</t>
  </si>
  <si>
    <t>TARIK ÇETİN</t>
  </si>
  <si>
    <t>Tarım Mah. Perge Bulv. No:5 Muratpaşa/ANTALYA</t>
  </si>
  <si>
    <t>12.30da arancak//5den sonra ara//açmadı//öğle vakti beni 3den sonra ararsanız o şekilde konuşalım dedi //devam için az ürünü var // no verildi dönecek</t>
  </si>
  <si>
    <t>61fb8826a854ee44e21d3203</t>
  </si>
  <si>
    <t>Tostçum, Manavgat (Bahçelievler Mah.)</t>
  </si>
  <si>
    <t>TALİP ENES AKIN</t>
  </si>
  <si>
    <t>Bahçelievler Mah. Demokrasi Blv. No:4/C Manavgat/Antalya</t>
  </si>
  <si>
    <t>60a9052061cabf6317e00460</t>
  </si>
  <si>
    <t>Tostçuzade, Alanya (Kızlarpınarı Mah.)</t>
  </si>
  <si>
    <t>ZİVER DİNCER</t>
  </si>
  <si>
    <t>Kızlar Pınarı Mah. Spor Cad. No:2 Alanya/ANTALYA</t>
  </si>
  <si>
    <t xml:space="preserve">fotografcı fatih özpelit </t>
  </si>
  <si>
    <t>605d8df41a40c42f2c386bc4</t>
  </si>
  <si>
    <t>Tosthane, Muratpaşa (Varlık Mah.)</t>
  </si>
  <si>
    <t>FARIBORZ MAHDAVI</t>
  </si>
  <si>
    <t>Varlık Mah. 100.Yıl Bulv. No:113 Muratpaşa/ANTALYA</t>
  </si>
  <si>
    <t>mail verildi.fotoğraflar için arandı ulaşılamadı.</t>
  </si>
  <si>
    <t>60644b39e6c14e57b0a88080</t>
  </si>
  <si>
    <t>Tostobur Co., Konyaaltı (Siteler Mah.)</t>
  </si>
  <si>
    <t>Onur Duyan</t>
  </si>
  <si>
    <t>Uncalı cad siteler Mah. Mevlana sitesi no8/1 Konyaaltı antalya</t>
  </si>
  <si>
    <t xml:space="preserve">açmadı//yanlış numara/yanlış no dedi kapattı/ mail adresi verildi / gidip çekim sağlamamızı istemedi </t>
  </si>
  <si>
    <t>601e5b05a3e401fd15ffdc66</t>
  </si>
  <si>
    <t>Tostum Tost (Soğuksu Mah.)</t>
  </si>
  <si>
    <t>CEMAL ALTUNKAYA</t>
  </si>
  <si>
    <t>Soğuksu Mah. Kazım Karabekir Cad. Kuloğlu Apt. No:109/A Muratpaşa/Antalya</t>
  </si>
  <si>
    <t>hatalı numara/02423352505/Ahmet Bey/5426979244</t>
  </si>
  <si>
    <t>619f8b9a07c5f6ca1477a81e</t>
  </si>
  <si>
    <t>Tostun Aşkı &amp; Fast Food, Kepez (Yeni Emek Mah.)</t>
  </si>
  <si>
    <t>Mail verildi kendisi gönderecek.</t>
  </si>
  <si>
    <t>605d9bd982a0d01c3112fd63</t>
  </si>
  <si>
    <t>Tosun Dürüm, Kepez (Kültür Mah.)</t>
  </si>
  <si>
    <t>Altan Kemal Yeşiltaş</t>
  </si>
  <si>
    <t>Kültür Mah. 3805 Sk. No 25</t>
  </si>
  <si>
    <t>621cc5f1ad14919fe405c5c7</t>
  </si>
  <si>
    <t>Trafo Cafe, Kepez (Göksu Mah.)</t>
  </si>
  <si>
    <t>YAVUZ ORMANOĞLU</t>
  </si>
  <si>
    <t>Göksu mah. 6813 sok no : 2 A A KEPEZ/ANTALYA</t>
  </si>
  <si>
    <t>Tarık Bey / 5334462122</t>
  </si>
  <si>
    <t>624d4ef29670f563af21d724</t>
  </si>
  <si>
    <t>Troy Burger &amp; More, Alanya (Cikcilli Mah.)</t>
  </si>
  <si>
    <t>OĞUZHANARIKAN</t>
  </si>
  <si>
    <t>Cikcilli Mah. 201 sk. No:4 Alanya/ANTALYA</t>
  </si>
  <si>
    <t>6238b554a93c3d5dcfd6ca07</t>
  </si>
  <si>
    <t>Tuncer Et Mangal &amp; Pide, Manavgat (Aşağıhisar Mah.)</t>
  </si>
  <si>
    <t>HAMZA TOPAL</t>
  </si>
  <si>
    <t>Aşağıhisar Mah. 4501 sok. No:9/A Manavgat/Antalya</t>
  </si>
  <si>
    <t>615adb5aff86004a3e2af2bb</t>
  </si>
  <si>
    <t>Turbo Tost, Kepez (Kepez Mah.)</t>
  </si>
  <si>
    <t>MEHMET GÖKÇEN</t>
  </si>
  <si>
    <t>Kepez Mah. 3189/5 sk. No:21 Kepez/ANTALYA</t>
  </si>
  <si>
    <t xml:space="preserve">Haftaya istiyor /5 dk dönüş yapcak / YARIM SAAT SONRA / şuan için düşünmüyorum dedi </t>
  </si>
  <si>
    <t>623a3d437289ccd9202d3f9f</t>
  </si>
  <si>
    <t>Turunç Fast Food, Kepez (Göksu Mah.)</t>
  </si>
  <si>
    <t>5fafd5cbfc12bf571bc0f546</t>
  </si>
  <si>
    <t>Tutku Döner , Kepez ( Dokuma Mah.)</t>
  </si>
  <si>
    <t>Salih Öztürk</t>
  </si>
  <si>
    <t>Özgürlük Mah. Namık Kemal Bulv. Konak Apt. No:42</t>
  </si>
  <si>
    <t>607578538d1bd4d8533a6c6a</t>
  </si>
  <si>
    <t>Tutku Et Döner Ekspress, Aksu (Güzelyurt Mah.)</t>
  </si>
  <si>
    <t>SEÇGÜL KARAKAŞ</t>
  </si>
  <si>
    <t>Pınarlı Mah. 24097 sk. No:5 Aksu/ANTALYA</t>
  </si>
  <si>
    <t xml:space="preserve">Müsait değilim deyip suratıma kapattı </t>
  </si>
  <si>
    <t>606448d9f0248b9167dd0ea1</t>
  </si>
  <si>
    <t>Tutku Et Döner İskender, Alanya (Şekerhane Mah.)</t>
  </si>
  <si>
    <t>Enise Tile</t>
  </si>
  <si>
    <t>ŞEKERHANE MAH. ŞEVKET TOKUŞ CAD. KIZILAY KAN BANKASI ALTI, AYGÜN APT. NO:29/A 25-METRELİK YOL ÜZERİ, ALANYA/ANTALYA</t>
  </si>
  <si>
    <t xml:space="preserve">Süleyman Bey mail verildi- cok yogun çalısıyoruz dedi ben sızlere geri donus saglarım dedi / direk meşgule düşüyor </t>
  </si>
  <si>
    <t>618e77e34d6cd54bdd561698</t>
  </si>
  <si>
    <t>Tutkum Et Döner, Kumluca (Yeni Mah.)</t>
  </si>
  <si>
    <t>ÖMER ÖZALTIN</t>
  </si>
  <si>
    <t>Kumluca Yeni Mah. Cumhuriyet Cad. No 4</t>
  </si>
  <si>
    <t>60af5ef9552e186ad1de28d6</t>
  </si>
  <si>
    <t>Türkmenoğlu Baklava &amp; Dondurma, Alanya (Mahmutlar Mah.)</t>
  </si>
  <si>
    <t>ERCAN ÇABUK</t>
  </si>
  <si>
    <t>Mahmutlar Mah. Mendere Bulv. No:14 Alanya/ANTALYA</t>
  </si>
  <si>
    <t xml:space="preserve">öğleden sonra 2 gibi tatlılarımın çoğunluğu geliyor der ona göre arayın der birde perşembeden sonra aranmak istiyor- numara mesgul / sağlık problemim var şuan 2 hafta sonra aranabilir- 2 HAFTA SONRA ARANACAK YARIN OLMAZ DEDİ 3 GÜN ÖNCEDEN HABER VERİRSENİZ SEVİNİRİM DEDİ / işletme geçici olarak kapalı </t>
  </si>
  <si>
    <t>6037e7bc629a257b1b69d1f0</t>
  </si>
  <si>
    <t>Türkmenoğlu Baklava &amp; Dondurma, Alanya (Şekerhane Mah.)</t>
  </si>
  <si>
    <t>Emine Bilgen</t>
  </si>
  <si>
    <t>Şekerhane Mah. Hacet Cad. No 37</t>
  </si>
  <si>
    <t xml:space="preserve">çekim istemiyorum dedi - tekrardan mail verildi ben yüklerım dedi çekim istemiyor </t>
  </si>
  <si>
    <t>61fc1b4079d0f6fa6215ffb4</t>
  </si>
  <si>
    <t>Ucuza Döner, Kepez (Erenköy Mah.)</t>
  </si>
  <si>
    <t>Erenköy Mah. Şehit Üsteğmen Gökhan Korkut Cad. No:4 Kepez/ANTALYA</t>
  </si>
  <si>
    <t>5f837094c1a1227f86095832</t>
  </si>
  <si>
    <t>Uğur Etli Pide, Kepez (Kütükçü Mah.)</t>
  </si>
  <si>
    <t>GAZİ BAŞEĞMEZ</t>
  </si>
  <si>
    <t>Kütükçü mah. Barış Manço Bulvarı, 2965. Sk. No:1, 07080 Kepez/Antalya</t>
  </si>
  <si>
    <t>ben çekip mail atarım size diyor//getirden şikayetçi fiyatları güncellememişler bu yüzden sistemi açmıyorlar</t>
  </si>
  <si>
    <t>60746f331514ab39939ad0fe</t>
  </si>
  <si>
    <t>Uğur Ocakbaşı, Konyaaltı (Pınarbaşı Mah.)</t>
  </si>
  <si>
    <t>Salih Aslan</t>
  </si>
  <si>
    <t>Pınarbaşı mahallesi Atatürk bulvarı Şükrü Kaymaz apartmanı 54/4 Konyaaltı/Antalya</t>
  </si>
  <si>
    <t xml:space="preserve">çekip göndereceklermiş </t>
  </si>
  <si>
    <t>62332c4f30864f364215e5d3</t>
  </si>
  <si>
    <t>Umay Cafe &amp; Fast Food, Muratpaşa (Yıldız Mah.)</t>
  </si>
  <si>
    <t>TEVHİDE EVGİN</t>
  </si>
  <si>
    <t>Yıldız Mah. Yıldız Cad. Fatih Apt. No:23/C Muratpaşa/Antalya</t>
  </si>
  <si>
    <t>ilkay bey yetkili</t>
  </si>
  <si>
    <t>616828e4ab5019e5bde0300c</t>
  </si>
  <si>
    <t>Umut Büfe, Muratpaşa (Sinan Mah.)</t>
  </si>
  <si>
    <t>UMUT UYSAL</t>
  </si>
  <si>
    <t>Sinan Mah. Hüsnü Karakaş Cad.No:1/1 Muratpaşa/Antalya</t>
  </si>
  <si>
    <t>603a33cf587304570e198b03</t>
  </si>
  <si>
    <t>Umut Cafe &amp; Fast Food, Aksu (Güzelyurt Mah.)</t>
  </si>
  <si>
    <t>617136c3f512affd6d1d4948</t>
  </si>
  <si>
    <t>Umut Döner, Serik (Merkez Mah.)</t>
  </si>
  <si>
    <t>MERT KARATAŞ</t>
  </si>
  <si>
    <t>Merkez Mah. Atatürk Cad. No:168/Z01 Serik/Antalya</t>
  </si>
  <si>
    <t>60c0e407893536c5200be828</t>
  </si>
  <si>
    <t>Umut Restaurant, Manavgat (Mimar Sinan Mah.)</t>
  </si>
  <si>
    <t>HALİS DÜZGÜN</t>
  </si>
  <si>
    <t>Mimar Sinan</t>
  </si>
  <si>
    <t>Mimar Sinan Mah. Tınaztepe Cad. No:6/B Manavgat/Antalya</t>
  </si>
  <si>
    <t xml:space="preserve">2 buçukta aranacak yetkili yok dedi / çekim olmasada olur kalsın dedi </t>
  </si>
  <si>
    <t>61b70bf78f0117e2d946da9e</t>
  </si>
  <si>
    <t>Umut Tost, Korkuteli (Uzunoluk Mah.)</t>
  </si>
  <si>
    <t>Nutuya aksoy</t>
  </si>
  <si>
    <t>Şöförler cemiyeti altı umut fastfood</t>
  </si>
  <si>
    <t>6193854af8b2c070b285631e</t>
  </si>
  <si>
    <t>Unlu Şeyler by Kubi, Muratpaşa (Fener Mah.)</t>
  </si>
  <si>
    <t>Dilek Toköz</t>
  </si>
  <si>
    <t>Fener Mah. 1968 Sk. Özdemir Apt. No:11/A Muratpaşa/Antalya</t>
  </si>
  <si>
    <t xml:space="preserve">DEVAM CEKİMİ ALİNDI / çekim sağlanmış </t>
  </si>
  <si>
    <t>5f609515c0a00b2653212f59</t>
  </si>
  <si>
    <t>Up To You Tost &amp; Sandviç, Kepez (Ahatlı Mah.)</t>
  </si>
  <si>
    <t>Ertuğrul Dağhan Altındal</t>
  </si>
  <si>
    <t>Ahatlı, Ulusoy Cd. No:96, 07090 Kepez/Antalya</t>
  </si>
  <si>
    <t>teyit amaçlı aradık açmadı.//yine açmadı-büşra hanım devir almış 05060559516 iki hafta sonra aranmasını ıstedı menüm güncellenecek dedi</t>
  </si>
  <si>
    <t>5fe4983439426c3060631590</t>
  </si>
  <si>
    <t>Urfa Çıtır Lahmacun, Muratpaşa (Sinan Mah.)</t>
  </si>
  <si>
    <t>YUSUF DEMİR</t>
  </si>
  <si>
    <t>Sinan Mah. Arık Cad. No:11/A Yüksel Apt. Muratpaşa/Antalya</t>
  </si>
  <si>
    <t xml:space="preserve">TEYİT İÇİN ARANDI YETKİLİ YOK/teyit için arandı yetkili bir saat sonra gelir/teyit için arandı çekim gerçekleşmemiş ilerleyen günlerde dönüş  olabilir//5428122124 15 temmuz oldugu için iptal oldu bayramdan//       sonra aranıp randevu oluşturulacak// şuan için eleman sıkıntısı yaşanıyormuş daha sonra dönüş yapacakmış.//10 dk sonra gelirmiş yetk// yet yok Hatem hanımın numarası verildi//fotoğraf çektirmesek olmuyor mu dedi kendi fotoğraflarını bulup atacakmış RANDEVU ALINDI / 5 kez iptal etmiş </t>
  </si>
  <si>
    <t>615d46812aee5e9ff6eaa60b</t>
  </si>
  <si>
    <t>Urfa Dilek Lahmacun &amp; Pide &amp; Kebap, Kepez (Karşıyaka Mah.)</t>
  </si>
  <si>
    <t>AZİZ KARADAŞ - MAHMUT ÇAĞIL ADİ ORTAKLIĞI</t>
  </si>
  <si>
    <t>Karşıyaka Mah. Sakarya Bulv. No:176 Kepez/ANTALYA</t>
  </si>
  <si>
    <t>5fd331320f950f5843d88693</t>
  </si>
  <si>
    <t>Urfa İsot Kebap &amp; Lahmacun &amp; Künefe, Muratpaşa (Sinan Mah.)</t>
  </si>
  <si>
    <t>İSMAİL TUNÇ</t>
  </si>
  <si>
    <t>Sinan Mah. Cebesoy Cad. No:72/A Muratpaşa/Antalya</t>
  </si>
  <si>
    <t>şuan çok yoğunlar tekrar dönüş sağlanacak|\12 de ara// düşünmüyoruz.kesinlikle istemiyo//Ali bey ile görüşüldü 12de aranıcak/ ismail bey 12 den sonra gelir dedi./ daha sonra arayın dediler şuan yoğunuz sipariş telefonu bu dediler başka ulaşabileceğim numara istedim yüzüme kapattı.</t>
  </si>
  <si>
    <t>61681c10bd490f22fe4cb236</t>
  </si>
  <si>
    <t>Urfa Lahmacun &amp; Pide &amp; Kebap, Kepez (Emek Mah.)</t>
  </si>
  <si>
    <t>MEHMET DEMİRCAN</t>
  </si>
  <si>
    <t>Emek Mah. 2176 Sk. No:2 Kepez/ANTALYA</t>
  </si>
  <si>
    <t>ahmet balcı</t>
  </si>
  <si>
    <t>5fe9d4ad8d4d7106a0aedf19</t>
  </si>
  <si>
    <t>Urfa Lezzet Sofrası, Muratpaşa (Fener Mah.)</t>
  </si>
  <si>
    <t>ERHAN KILIÇ</t>
  </si>
  <si>
    <t>Fener Mah. Bülent Ecevit Blv. No:14/A Muratpaşa/Antalya</t>
  </si>
  <si>
    <t>yanlış numara dedi kapattı// çok yoğun olduğunu söyledi ama fotoğraflarım var ben bi ara yüklerim dedi. mail adresi atıldı.//fotoğraflar için arandı erhan beyin 12 de geleceği söylendi.//yoğunuz ama atcaz fotoları dedi/fotoğraflar için arandı mail adresi verildi.</t>
  </si>
  <si>
    <t>61e1492e1d132561f2c7f8c3</t>
  </si>
  <si>
    <t>Urfa Lider Lahmacun, Kepez (Ulus Mah.)</t>
  </si>
  <si>
    <t>İBRAHİM HALİL ASLAN</t>
  </si>
  <si>
    <t>Ulus Mah. Mithatpaşa Cad. No:9 Kepez/ANTALYA</t>
  </si>
  <si>
    <t>5fbb86fad21368170099e06b</t>
  </si>
  <si>
    <t>Urfa Sofrası , Konyaaltı (Uncalı Mah.)</t>
  </si>
  <si>
    <t>Özcan Kuş</t>
  </si>
  <si>
    <t>Uncalı Mah. 23. Cad. Centek Sit. C Blk. No:2</t>
  </si>
  <si>
    <t>panelde fotoğrafları var</t>
  </si>
  <si>
    <t>60b160e2d6b621be94dfd318</t>
  </si>
  <si>
    <t>Urfa Sofrası Pide &amp; Kebap Salonu, Manavgat (Ilıca Mah.)</t>
  </si>
  <si>
    <t>SEVGİ YALÇINKAYA</t>
  </si>
  <si>
    <t>Ilıca Mah. 318 Sk. No:3 Manavgat/Antalya</t>
  </si>
  <si>
    <t xml:space="preserve">Lokasyon uzak </t>
  </si>
  <si>
    <t>607024e6ab6391dd63adaecc</t>
  </si>
  <si>
    <t>Urfa Sultan Restaurant, Muratpaşa (Ermenek Mah.)</t>
  </si>
  <si>
    <t>RAMAZAN YAĞAR</t>
  </si>
  <si>
    <t>Ermenek Mah. 10 Sk. No:70/A Muratpaşa/Antalya</t>
  </si>
  <si>
    <t xml:space="preserve">mail adresi atıldı//fotoğrafları yok çekimi kışın istiyor/ getiryemekle sorunları varmış çıkacakmış </t>
  </si>
  <si>
    <t>5f50ef2902f0631f92f2b317</t>
  </si>
  <si>
    <t>Urfa Sultan Sofrası (Hurma Mah.)</t>
  </si>
  <si>
    <t>Mehmet Sait Tuzlu</t>
  </si>
  <si>
    <t>Hurma, Boğaçay Cd. 86/A, 07130 Konyaaltı/Antalya</t>
  </si>
  <si>
    <t>Özlem gümüş</t>
  </si>
  <si>
    <t xml:space="preserve">1 ay sonrası için devam çekimi olabilir// Zamanım olmuyor ve personel eksik ben dönüş yapacağımd er / kalan ürünlerim için işler açıldığı zaman gelin der </t>
  </si>
  <si>
    <t>5f8445a9ec14c4f567032b72</t>
  </si>
  <si>
    <t>Urfa Sultan Sofrası, Konyaaltı (Liman Mah.)</t>
  </si>
  <si>
    <t>Ali Yıldız</t>
  </si>
  <si>
    <t>Liman, Liman Mah. Boğaçay Cad, Erhan Apt 63/B, 07130 Konyaaltı/Antalya</t>
  </si>
  <si>
    <t>5ffb7c40def38837d4dfa2b5</t>
  </si>
  <si>
    <t>Urfalı Çağdaş , Konyaaltı (Uncalı Mah.)</t>
  </si>
  <si>
    <t>Muhammed Nacak</t>
  </si>
  <si>
    <t>Uncalı Mah. 32. Cadde Ahmet Çakmak Apt N:69/A</t>
  </si>
  <si>
    <t>Halil Bey/5332674263 / kendi fotoğraflarını gönderecekmiş mail veirldi</t>
  </si>
  <si>
    <t>5f5f379bc5a78437df6f559e</t>
  </si>
  <si>
    <t>Usta Lahmacun &amp; Kebap, Muratpaşa (Perge Caddesi)</t>
  </si>
  <si>
    <t>İSMAİL KILIÇ</t>
  </si>
  <si>
    <t>Tarım Mah, Perge Blv. No:63/3, 07100 Muratpaşa/Antalya</t>
  </si>
  <si>
    <t>sistemsel sıkıntı yaşadıkları için çekim istemiyor// sorunun halledilmesi için numara verildi./7 sistem bozuk/ ŞUAN İÇİN ÖYLE BİR İHTİYCI YOKMUŞ</t>
  </si>
  <si>
    <t>60760c0de12276fb1308f4f2</t>
  </si>
  <si>
    <t>Ustasından Lahmacun &amp; Pide (Emek Mah.)</t>
  </si>
  <si>
    <t>MAHNUR AVCI</t>
  </si>
  <si>
    <t>Emek Mah. Yeşilırmak Cad. No:13/A Kepez/Antalya</t>
  </si>
  <si>
    <t>605a6ee2754e487470a32879</t>
  </si>
  <si>
    <t>Ustasından Lahmacun &amp; Pide (Zafer Mah.)</t>
  </si>
  <si>
    <t>Zafer Mah. Mithatpaşa Cad. Biçimli Sit. No:80/A Kepez/Antalya</t>
  </si>
  <si>
    <t>kendi foroğrafları varmış maile atacak</t>
  </si>
  <si>
    <t>60c1137763438f528a670e23</t>
  </si>
  <si>
    <t>Üç Maymun Cafe, Gazipaşa (Pazarcı Mah.)</t>
  </si>
  <si>
    <t>HASAN ÖZGENÇ</t>
  </si>
  <si>
    <t>Pazarcı Mah. Uğur Mumcu Cad. No:18 Gazipaşa/ANTALYA</t>
  </si>
  <si>
    <t>5f845216b238a1cacf89a205</t>
  </si>
  <si>
    <t>Ülkü Fırın, Konyaaltı (Uncalı Mah.)</t>
  </si>
  <si>
    <t>HAKAN KAYA</t>
  </si>
  <si>
    <t>Uncalı mah. Toroslar cad. İncedağ G 72 E, 07100 Konyaaltı/Antalya</t>
  </si>
  <si>
    <t>numara hatalı/ (0242) 312 74 74 bağlanmadı/merkezden alınacak</t>
  </si>
  <si>
    <t>624d30cbab0c323c6451309f</t>
  </si>
  <si>
    <t>Ünal Tavukçuluk &amp; Tavuk Döner, Kumluca (Bağlık Mah.)</t>
  </si>
  <si>
    <t>İBRAHİM ÜNAL</t>
  </si>
  <si>
    <t>Bağlık Mah. Hasan Tuna Cad. No:4 Kumluca Antalya</t>
  </si>
  <si>
    <t>603789830b52e77d47271f7b</t>
  </si>
  <si>
    <t>Üst Geçit Ev Yemekleri, Kepez (Kültür Mah.)</t>
  </si>
  <si>
    <t>SELMA YAZIMCI</t>
  </si>
  <si>
    <t>Hürriyet CD 3821 şok mümtaz Adıgüzel apt no 14/c üstgeçit ev yemekleri</t>
  </si>
  <si>
    <t xml:space="preserve">istemiyor/fotoğraf ikonundan da bahsettim yine istemiyor/ İSTEMEDİ </t>
  </si>
  <si>
    <t>6143075a52ce114f2b41742a</t>
  </si>
  <si>
    <t>Üstat Pizza &amp; Fast Food (Atatürk Mah.)</t>
  </si>
  <si>
    <t>MUSTAFA YÜCEL</t>
  </si>
  <si>
    <t>Atatürk Mah. Sakarya Bulv. No:157 Kepez/ANTALYA</t>
  </si>
  <si>
    <t xml:space="preserve">hasan bey 5437603445 açmadı/ FOTOĞRAFI VAR MAİL ATMIŞ /göndermiş   - 24 aralık cuma gününe ertelemesi sağlandı </t>
  </si>
  <si>
    <t>611815c6d45201629e7aaaaf</t>
  </si>
  <si>
    <t>Üzüm Fırın &amp; Cafe, Kepez (Sütçüler Mah.)</t>
  </si>
  <si>
    <t>CİHAN DENİZ</t>
  </si>
  <si>
    <t>Sütçüler Mah. 15 Temmuz Şehitler Cad. No:155 Kepez/ANTALYA</t>
  </si>
  <si>
    <t>devam çekimi  ,</t>
  </si>
  <si>
    <t>62277efff7cd0af619db800e</t>
  </si>
  <si>
    <t>Valenss Cafe, Muratpaşa (Topçular Mah.)</t>
  </si>
  <si>
    <t>SEDA KAYA</t>
  </si>
  <si>
    <t>Topçular Mah. Aspendos Blv. No:165 Muratpaşa/ANTALYA</t>
  </si>
  <si>
    <t>60cdf99b6e5456d544245d14</t>
  </si>
  <si>
    <t>Vanillart Waffle &amp; Coffee, Alanya (Şekerhane Mah.)</t>
  </si>
  <si>
    <t>İbrahim Tezcan ve Ort.</t>
  </si>
  <si>
    <t>Şekerhane, Atatürk Blv. No:5</t>
  </si>
  <si>
    <t>60266f80919b7a6273799b88</t>
  </si>
  <si>
    <t>Vefa Lahmacun &amp; Pide &amp; Kebap, Kepez (Yeniemek Mah.)</t>
  </si>
  <si>
    <t>FATİH TÜRKAN</t>
  </si>
  <si>
    <t>Yeni Emek Mah. Sakarya Blv. Saray Halı No:249 Kepez/Antalya</t>
  </si>
  <si>
    <t>617a97e3c8ea1e15c326ccc6</t>
  </si>
  <si>
    <t>Vera Cafe &amp; Patisserie, Muratpaşa (Zerdalilik Mah.)</t>
  </si>
  <si>
    <t>FATİH ÇELTİK</t>
  </si>
  <si>
    <t>Zerdalilik Mah. Değirmenönü Cad. No:58/B Muratpaşa/Antalya</t>
  </si>
  <si>
    <t>602348586a108503be85e0cb</t>
  </si>
  <si>
    <t>Veranda Burger &amp; Bistro, Konyaaltı (Gürsu Mah.)</t>
  </si>
  <si>
    <t>Vladimir Constandoglo</t>
  </si>
  <si>
    <t>GÜRSU MAH. 304 SK. VERANDA CAFE BISTRO 52/2 KONYAALTI/ANTALYA</t>
  </si>
  <si>
    <t xml:space="preserve">teyit amaçlı aradım profosyonel çekim gönderim sağlıcak / menü değişikliğinden sonra çekim yapılabiir </t>
  </si>
  <si>
    <t>6245c19a588e34f31d270fae</t>
  </si>
  <si>
    <t>Veziroğlu Ocakbaşı, Muratpaşa (Yüksekalan Mah.)</t>
  </si>
  <si>
    <t>İBRAHİM HALİL AKKUŞ</t>
  </si>
  <si>
    <t>Yüksekalan Mah. 519 Sk. No:3 Muratpaşa/Antalya</t>
  </si>
  <si>
    <t>60cb3d3f6db4b0bac91e641b</t>
  </si>
  <si>
    <t>Vilanel Bakery, Konyaaltı (Altınkum Mah.)</t>
  </si>
  <si>
    <t>Ömer Faruk Ersoy</t>
  </si>
  <si>
    <t>Altınkum Mah. 414 Sk. Turkish Ap. No 5</t>
  </si>
  <si>
    <t xml:space="preserve">mail adresi verildi- numara mesgul </t>
  </si>
  <si>
    <t>610174115b7fbd238b75e1ec</t>
  </si>
  <si>
    <t>Vili Pizza, Kepez (Emek Mah.)</t>
  </si>
  <si>
    <t>mail adresi verildi</t>
  </si>
  <si>
    <t>623a5f35f23983e98d393287</t>
  </si>
  <si>
    <t>Viola Coffee Bistro, Serik (Orta Mah.)</t>
  </si>
  <si>
    <t>ABDULLAH ÇELTEK</t>
  </si>
  <si>
    <t>Orta Mah. Başöğretmen Cad. No:15/1 Serik/Antalya</t>
  </si>
  <si>
    <t>5f4f56fc39b3a95f1b3695a2</t>
  </si>
  <si>
    <t>Violet Kitchen &amp; Cafe, Muratpaşa (Yüksekalan Mah.)</t>
  </si>
  <si>
    <t>OZAN DENİZ</t>
  </si>
  <si>
    <t>Yüksekalan Mah. 486 Sk. No:4/C Muratpaşa/Antalya</t>
  </si>
  <si>
    <t xml:space="preserve">DEVAM ÇEKİMİ İÇİN ARANDI İKİ HAFTA SONRA İSTİYOR/çok yoğun daha sonra// şuan istemiyorum dedi - ulasılamadı  / panelde ürünler eksil açılınca  alınabilir </t>
  </si>
  <si>
    <t>60adfea0f1761a5806ce35c5</t>
  </si>
  <si>
    <t>Vip Mersin Tantuni, Manavgat (Ilıca Mah.)</t>
  </si>
  <si>
    <t>ALİ YAVUZEL</t>
  </si>
  <si>
    <t>Ilıca Mah. Cumhuriyet Cad. No:8/6 Manavgat/Antalya</t>
  </si>
  <si>
    <t xml:space="preserve">mail adresi verildi çok yogunum dedi </t>
  </si>
  <si>
    <t>60232e9ded139280ee7a8861</t>
  </si>
  <si>
    <t>Vitamin &amp; Mısır, Kepez (Fabrikalar Mah.)</t>
  </si>
  <si>
    <t>Murat Samet Gürçay</t>
  </si>
  <si>
    <t>Fabrikalar mahallesi, Dumlupınar bulvarı 49/1 Erasta Avm -1. Kat</t>
  </si>
  <si>
    <t>eşi fotoğrafçıymış kendisi atacak//şuan çok yoğun sonra çekimi yapıp atıcak</t>
  </si>
  <si>
    <t>602a86f5efa02d07cdbef0cb</t>
  </si>
  <si>
    <t>Vitamin Kokoreç, Kepez (Karşıyaka Mah./Çevreyolu)</t>
  </si>
  <si>
    <t>Emre Aydın</t>
  </si>
  <si>
    <t>Karşıya Mah. Sakarya Blv. 198 B</t>
  </si>
  <si>
    <t xml:space="preserve">o kadar ürün çıkaramam dedi//fotoğrafçı sabahtan akşama kadar burda olursa olur diyor diğer türlü kabul etmiyor/yt yok / fotoğraf için aradıysanız kapatın dedi </t>
  </si>
  <si>
    <t>61dead4b71f9dc91ca2d64f2</t>
  </si>
  <si>
    <t>Vizyon Kokoreç, Kepez (Ahatlı Mah.)</t>
  </si>
  <si>
    <t>DÖNDÜ UZUN</t>
  </si>
  <si>
    <t>Ahatlı Mah. Ulusoy Cad. No:78 Kepez/ANTALYA</t>
  </si>
  <si>
    <t>5079992001 Mesut</t>
  </si>
  <si>
    <t>621f35cbb61526291b6c89ef</t>
  </si>
  <si>
    <t>Waffle Gurmesi, Manavgat (Aşağı Pazarcı Mah.)</t>
  </si>
  <si>
    <t>İrem Mermer</t>
  </si>
  <si>
    <t>A. Pazarcı Mah. 1041 Sk. No:4/A Manavgat/Antalya</t>
  </si>
  <si>
    <t>5fa10c67430e018167bd6036</t>
  </si>
  <si>
    <t>Waffle Ortaköy Kumpir , Kepez (Fabrikalar Mah.)</t>
  </si>
  <si>
    <t>Fatih Aslan</t>
  </si>
  <si>
    <t>Fikri Erten Cad.</t>
  </si>
  <si>
    <t xml:space="preserve">Mail atmamışlar // açmadı / kendileri mail atacak </t>
  </si>
  <si>
    <t>5fa02af6030921584ce497da</t>
  </si>
  <si>
    <t>Waffle Ortaköy Kumpir , Kepez (Kültür Mah.)</t>
  </si>
  <si>
    <t>Kültür mah. 3805 sk. 30 A</t>
  </si>
  <si>
    <t>evrak işleri varmış işleri bitmediği için randevu iptali gerçekleşmiş bayramdan sonra tekrar randevu istiyor./devir edilmiş</t>
  </si>
  <si>
    <t>5f841f9a2e67e56b126941ab</t>
  </si>
  <si>
    <t>Waffle Se7en, Meltem</t>
  </si>
  <si>
    <t>UMUT DOST</t>
  </si>
  <si>
    <t>Tarık Akıltopu Cad., No:15, Muratpaşa, Antalya, Türkiye,</t>
  </si>
  <si>
    <t>5050859303//açmıyor/ daha önce randevusu olusturulmus cekıme gıdılmemış   tekrar randevu olusturalım dendınde ıstemedıgını bildirdi /ÇEKİM İSTEMİYORDAN RANDEVU ALINDI/TEYİT İÇİN ARANDI ÇEKİM GERÇEKLEŞTİ</t>
  </si>
  <si>
    <t>5f55ef5dbfaa9a30f131d2cd</t>
  </si>
  <si>
    <t>Waffle World (Güvenlik Mah.)</t>
  </si>
  <si>
    <t>İNAN İDDİĞ</t>
  </si>
  <si>
    <t>Güvenlik, 281. Sk. No:18, 07030 Muratpaşa/Antalya</t>
  </si>
  <si>
    <t>6220cd342aee667dec820df0</t>
  </si>
  <si>
    <t>White Angel, Finike (Yeni Mah.)</t>
  </si>
  <si>
    <t>YUNUS ESENDAL</t>
  </si>
  <si>
    <t>Yeni mahalle 506 Sok Üçgen Apt. No:14</t>
  </si>
  <si>
    <t>6220c896b86f3c3d99d2da34</t>
  </si>
  <si>
    <t>White Angel, Kumluca (Meydan Mah.)</t>
  </si>
  <si>
    <t>Kumluca ,Meydan Mah. Defne Cad.</t>
  </si>
  <si>
    <t>6209069036e42056648bcea1</t>
  </si>
  <si>
    <t>WM Fit Cafe, Konyaaltı (Altınkum Mah.)</t>
  </si>
  <si>
    <t>İHSAN KARATAY</t>
  </si>
  <si>
    <t>Altınkum Mah. 441 Sk. No 16, Konyaaltı</t>
  </si>
  <si>
    <t>603c13961e51343468338c23</t>
  </si>
  <si>
    <t>X Burger, Alanya (Şekerhane Mah.)</t>
  </si>
  <si>
    <t>Şekerhane Mah.</t>
  </si>
  <si>
    <t>61432e0b0724b17090845f5c</t>
  </si>
  <si>
    <t>X Express Fast Food, Döşemealtı (Yeniköy Mah.)</t>
  </si>
  <si>
    <t>ERGÜN ERYAKICI</t>
  </si>
  <si>
    <t>Yeniköy Mah. Çiftlik Cad. No:171 Döşemealtı/ANTALYA</t>
  </si>
  <si>
    <t>2-2buçuk gibi ara/ 5544831627 ergün bey</t>
  </si>
  <si>
    <t>61e53599eb345e78714dcaf6</t>
  </si>
  <si>
    <t>Xesnia Garden, Kepez (Göksu Mah.)</t>
  </si>
  <si>
    <t>Göksu Mah. Serik Cad. Demokrasi Kavşağı Kepez/ANTALYA</t>
  </si>
  <si>
    <t>6127a7b541e07326e263b1a8</t>
  </si>
  <si>
    <t>XL Burger Homemade, Demre (Gökyazı Mah.)</t>
  </si>
  <si>
    <t>Mustafa Okan Topçu</t>
  </si>
  <si>
    <t>Demre</t>
  </si>
  <si>
    <t>Gökyazı</t>
  </si>
  <si>
    <t>Gökyazı, Ertuğrul Günay Cd. No: 40 D</t>
  </si>
  <si>
    <t>60351690e12f9d416b52a5e0</t>
  </si>
  <si>
    <t>XL Burger House, Konyaaltı (Altınkum Mah.)</t>
  </si>
  <si>
    <t>Derya Abka</t>
  </si>
  <si>
    <t>Altınkum, Gazi Mustafa Kemal Blv. 54/B</t>
  </si>
  <si>
    <t xml:space="preserve">en az 7 kere randevu oluşturulmuş giden olmamış iatemiyo//profosyenel fotoğrafları varmış mail verildi//Savaş Bey 5325752320 yarın arayın dedi yoğunlarmış/ alındı / çwkim olmuş </t>
  </si>
  <si>
    <t>60365f1c9acab44b6f41b31c</t>
  </si>
  <si>
    <t>XL Burger House, Kumluca (Yeni Mah.)</t>
  </si>
  <si>
    <t>Özer Sok. No 15</t>
  </si>
  <si>
    <t>6231ea25b54e3907b32d540b</t>
  </si>
  <si>
    <t>Yağmur Pide &amp; Kebap, Kepez (Teomanpaşa Mah.)</t>
  </si>
  <si>
    <t>MİRAÇ KERMEN</t>
  </si>
  <si>
    <t>Teomanpaşa Mah. Gazi Blv. No:309 A Kepez/ANTALYA</t>
  </si>
  <si>
    <t>HAFTAYA OLUSTURULABİLİR</t>
  </si>
  <si>
    <t>60bf4f231dfe7e0c8d5ec957</t>
  </si>
  <si>
    <t>Yaman Bey Pizza &amp; Kahvaltı &amp; Cafe (Y. Pazarcı Mah.)</t>
  </si>
  <si>
    <t>UĞUR YAMAN</t>
  </si>
  <si>
    <t>Y. Pazarcı Mah. İbrahim Sırrı Sözen Cad. No:27/2 Manavgat/Antalya</t>
  </si>
  <si>
    <t>yarın 11-12 müsait olur dedi / açıp konuşmuyor / açmadı / yt yok gerliş saati de belli olmaz/yt yok dedı tkrar n zman grusebılırız dedım zannetmıyorum deyıp kapattı</t>
  </si>
  <si>
    <t>608aaad6f4af4d85bb713c81</t>
  </si>
  <si>
    <t>Yanar Döner, Serik (Merkez)</t>
  </si>
  <si>
    <t>SELVİ BAŞER</t>
  </si>
  <si>
    <t>Merkez Mah. Yıldırım Beyazıt Cad. No:12/101 Serik/Antalya</t>
  </si>
  <si>
    <t>612e2909fa3e1a47c6e9eb7a</t>
  </si>
  <si>
    <t>Yasmin Mantı &amp; Börek &amp; Mutfak, Muratpaşa (Yeşilbahçe Mah.)</t>
  </si>
  <si>
    <t>SÜLEYMAN GÜNGÖRMÜŞ</t>
  </si>
  <si>
    <t>Yeşilbahçe Mah. Portakal Çiçeği Cad. No:49/B Muratpaşa/Antalya</t>
  </si>
  <si>
    <t>Ürünleri çıkarmak maliyetli olacak piyasanın hali bellir diyor,istemiyor</t>
  </si>
  <si>
    <t>60b555668d4a681f5e8352f8</t>
  </si>
  <si>
    <t>Yayladağ Pide &amp; Kebap, Alanya (Hacet Mah.)</t>
  </si>
  <si>
    <t>Mehmet Yaşar Bilgi</t>
  </si>
  <si>
    <t>Hacet, Eşref Kahvecioğlu Cd. No:61</t>
  </si>
  <si>
    <t>düşünmüyoruz der</t>
  </si>
  <si>
    <t>5fe3494e9a19ede11fe4dbbc</t>
  </si>
  <si>
    <t>Yaylalı Tost (Yeşilyurt Mah.)</t>
  </si>
  <si>
    <t>Kamile Öztürk</t>
  </si>
  <si>
    <t>Yeşilyurt Mah. 4536 Sk. Sefa Apt. No 2</t>
  </si>
  <si>
    <t>TEYİT İÇİN ARANDI ÇEKİMLERDEN MEMNUN DEĞİL iLERDE BELKİ YENİ RANDEVU OLUŞTURABİLİR  SORUNU ÇÖZÜLÜRSE//fotoğrafların bazıları yanlış konulmuş.</t>
  </si>
  <si>
    <t>60c0e83a40e3a01be0cd0987</t>
  </si>
  <si>
    <t>Ye Bi Tost Cafe, Alanya (Hacet Mah.)</t>
  </si>
  <si>
    <t>Fırat Adanır</t>
  </si>
  <si>
    <t>Hacet Mah. Canlılar Sk. Partal Apt. No 10 A</t>
  </si>
  <si>
    <t>eksik ürünleri için alındı</t>
  </si>
  <si>
    <t>606cc25e757ebe6be3dbe0df</t>
  </si>
  <si>
    <t>Ye Doy, Muratpaşa (Elmalı Mah.)</t>
  </si>
  <si>
    <t>GITI ZARGARI</t>
  </si>
  <si>
    <t>Elmalı Mah. 7 sk. No:14 Muratpaşa/ANTALYA</t>
  </si>
  <si>
    <t xml:space="preserve">TEYİT İÇİN ARANDI ÇEKİM GERÇEKLEŞTİ//5-6 gibi aransın/5 den sonra aranacak./devam çekimi için arandı kalan fotoğrafları bilerek çektirmedik istemiyoruz fotoğraf çekimi dendi. / panelde fotoğrafları yüklü </t>
  </si>
  <si>
    <t>614b453b1edefa0b8e000ec6</t>
  </si>
  <si>
    <t>Yediveren Dibek Kahvesi Cafe &amp; Mutfak, Muratpaşa (Soğuksu Mah.)</t>
  </si>
  <si>
    <t>TALHA SONGUR</t>
  </si>
  <si>
    <t>Soğuksu Mah. Toroslar Cad. No:34/A Muratpaşa/Antalya</t>
  </si>
  <si>
    <t xml:space="preserve">ulasılmadı - geri dönüs saglanacak ben calısanlarla konusayım geri donus saglarım dedi / açmıyor- ulasılamadı /açmıyor / BAZEN YOĞUN OLUYOR BAZENHİÇ OLMUYOR TEK ÇEKİM İÇİN DE ÜRÜN ÇIKARMAK İSTEMEM DOĞRUSU DEDİ KENDİSİ GÖNEDERECEK </t>
  </si>
  <si>
    <t>608ab1212490a6ce31cd5e1c</t>
  </si>
  <si>
    <t>Yemekteyizzz, Kepez (Kültür Mah.)</t>
  </si>
  <si>
    <t>Aylin Turhan</t>
  </si>
  <si>
    <t>Kültür Mah. 3864 Sk. 63 / 1 Kepez</t>
  </si>
  <si>
    <t xml:space="preserve">şuanda kapalıymış üniversite bölgesi olduğu için okullar açılınca açacak o zamn dönüş yapılsın eylül ayında/pandemi dolayısı ile kapalı işletme müdürü ile de mahkemelik olmuşlar ne zaman açılır bilmiyorlar- mail adresi verildi pzt gunu aranacak teyit için aranacak / 1 saat sonra </t>
  </si>
  <si>
    <t>6089196eea6074c05013d550</t>
  </si>
  <si>
    <t>Yemen Kahvesi, Kumluca (Meydan Mah.)</t>
  </si>
  <si>
    <t>Hüseyin Mücahid Sungur</t>
  </si>
  <si>
    <t>Kumluca Meydan Mah. Ahmet Ali Ağa Blv. No 1</t>
  </si>
  <si>
    <t>60521f3cf7f070d59a739164</t>
  </si>
  <si>
    <t>Yemen Kahvesi, Muratpaşa (Bayındır Mah.)</t>
  </si>
  <si>
    <t>PERİHAN DOĞAN</t>
  </si>
  <si>
    <t>Güvenlik Mahallesi 282. Sokak Vakıf Apartmanı No: 33 B Muratpaşa/ANTALYA</t>
  </si>
  <si>
    <t xml:space="preserve"> FOTOĞRAFLARI YOK //müsait değillermiş 1 saat sonra tekrar arayın dedi /yarım saat sonra aranacak </t>
  </si>
  <si>
    <t>61e17505779888207063be5a</t>
  </si>
  <si>
    <t>Yeniçeri Waffle, Kepez (Ahatlı Mah.)</t>
  </si>
  <si>
    <t>GÜVEN TÜYSÜZ</t>
  </si>
  <si>
    <t>Ahatlı Mah. Ulusoy Cad. No:94 Kepez/ANTALYA</t>
  </si>
  <si>
    <t xml:space="preserve">Hafize Hanım </t>
  </si>
  <si>
    <t>601946c92de96cc6732c12b9</t>
  </si>
  <si>
    <t>Yersen Ayvalık Tost, Muratpaşa (Zerdalilik Mah.)</t>
  </si>
  <si>
    <t>şuanda ev taşıyorum biz müsait olunca size dönüş yaparız dedieşim rahatsız siz bizi aramayın ihtiyacımız olursa biz ararız dendi bide neden her gün her gün arıyosunuz dendi//çok yoğunuz yetk yok dedi/elemanları yokmuş kendileri çalışıyormuş gün içerisinde sürekli arıyorsunuz yeter artık dedi eğer biz ister isek zaten geri dönüş yaparız der ARAMAYIN</t>
  </si>
  <si>
    <t>6077fb55df4d7894a2ec1148</t>
  </si>
  <si>
    <t>YF Kardeşler Meşhur Adana Böreği, Muratpaşa (Şirinyalı Mah.)</t>
  </si>
  <si>
    <t>ABDULLAH ORUÇ</t>
  </si>
  <si>
    <t>Şirinyalı Mah. Sinanoğlu Cad. Ali Yiğitbaşı Apt. No:98/B Muratpaşa/antaltya</t>
  </si>
  <si>
    <t xml:space="preserve">5382510107 / çekim sağlanmış </t>
  </si>
  <si>
    <t>5ff4507f12b71517bfa60fd4</t>
  </si>
  <si>
    <t>Yıldırım Etli Pide &amp; Kebap, Muratpaşa (Kızıltoprak Mah.)</t>
  </si>
  <si>
    <t>SERAP BOZLAR</t>
  </si>
  <si>
    <t>Kızıltoprak Mah. Yunus Emre Cad. No:44/A Muratpaşa/Antalya</t>
  </si>
  <si>
    <t xml:space="preserve">mustafa bey ile görüşüldü daha sonra dönüş sağlanacak//1 saat sonra ara yetkili yok/çekim istemiyoruz dedi//pazartesi günleri boş oluyorlarmış o güne randevu oluşturulcak// getiryemek için fotoğraflarımız var dedi ama randevu sistemde yok.- istemiyorum dedi / DAHA ÖNCE GELMEDİLER ŞİMDİ DE İSTEMİYORUM DİYOR </t>
  </si>
  <si>
    <t>60ad3ee94ec74fb018b5412d</t>
  </si>
  <si>
    <t>Yıldız Kardeşler Baklava, Muratpaşa (Cumhuriyet Mah.)</t>
  </si>
  <si>
    <t>TURHAN YILDIZ</t>
  </si>
  <si>
    <t>Cumhuriyet Mah. 625 sk. No:9 Muratpaşa/ANTALYA</t>
  </si>
  <si>
    <t>devam için aradım açmadı/devam randevusu alındı//açmadı</t>
  </si>
  <si>
    <t>606f2097b7bbf283c57139d0</t>
  </si>
  <si>
    <t>Yıldız Kızarmış Tavuk Evi, Muratpaşa (Bahçelievler Mah.)</t>
  </si>
  <si>
    <t>SÜMEYYE YILDIZ</t>
  </si>
  <si>
    <t>1 tane kızarmış ürünüm var zaten onada hiç gerek yok der getirçarşıyla biz işlemleri gerçekleştirdik der/ pazartesi ara</t>
  </si>
  <si>
    <t>60aef8834dee00875f1333e8</t>
  </si>
  <si>
    <t>Yıldız Kokoreç Cuma Usta, Kepez (Yeşilyurt Mah.)</t>
  </si>
  <si>
    <t>Saadet İnce</t>
  </si>
  <si>
    <t>Yeşilyurt mah. 75.yıl cad.</t>
  </si>
  <si>
    <t xml:space="preserve">temmuzun 7si gibi aranacak//açmadı// açmadı/ SİSTEMİ KAPALI </t>
  </si>
  <si>
    <t>6082d2a7888eca0a28cceef2</t>
  </si>
  <si>
    <t>Yıldız Pide &amp; Kebap, Serik (Belek Mah.)</t>
  </si>
  <si>
    <t>MEHMET YILDIZ</t>
  </si>
  <si>
    <t>Belek Mah. Molla Fevzi Cad. No:12 Serik/Antalya</t>
  </si>
  <si>
    <t>60c3486b845424a308b13753</t>
  </si>
  <si>
    <t>Yılmaz Usta Kebap &amp; Dürüm, Kepez (Altınova Sinan Mah.)</t>
  </si>
  <si>
    <t>ENGİN EROĞLU</t>
  </si>
  <si>
    <t>Altınova Düden</t>
  </si>
  <si>
    <t>Altınova Orta Mah. Antalya Cad. No:181 Kepez/ANTALYA</t>
  </si>
  <si>
    <t>dükkanı devir ediyoum</t>
  </si>
  <si>
    <t>5fa96054fe12ec69567aadf6</t>
  </si>
  <si>
    <t>Yicem Döner (Fener Mah.)</t>
  </si>
  <si>
    <t>MEHMET SELÇUK KÖSEOĞLU</t>
  </si>
  <si>
    <t>Fener Mah. 1968 Sk. No:21/A Muratpaşa/Antalya</t>
  </si>
  <si>
    <t>mail tekrar verildi gönderim yapacakmış..//fotoğraflar için arandı meşgul.</t>
  </si>
  <si>
    <t>5fa962d57aa814426b199a38</t>
  </si>
  <si>
    <t>Yicem Pizza &amp; Ayvalık Tostu (Fener Mah.)</t>
  </si>
  <si>
    <t>5fd9ec961e53f97e5c928aa7</t>
  </si>
  <si>
    <t>Yoğun Bakım, Muratpaşa (Etiler Mah.)</t>
  </si>
  <si>
    <t>yetkili yok./Müsait değiliz dedi./yetkili 12 gibi gelir dedi./1 saat sonra aransın//ne dediysem istemedi</t>
  </si>
  <si>
    <t>5ff48db512b715fc03a61a2e</t>
  </si>
  <si>
    <t>Yoğun Bakım, Serik (Merkez Mah.)</t>
  </si>
  <si>
    <t>YUNUS DÜNDAR</t>
  </si>
  <si>
    <t>Orta Mah. İşler Cad. No:58/B İş Bankası Arkası Cadde Avm Karşısı 07500 Serik/ANTALYA</t>
  </si>
  <si>
    <t>60a961a58ceb5e348cef969a</t>
  </si>
  <si>
    <t>Yörükoğlu Cafe &amp; Kokoreç, Kepez (Habibler Mah.)</t>
  </si>
  <si>
    <t>VOLKAN MANDA</t>
  </si>
  <si>
    <t>Habibler Mah. 5627 sk. No:4 Kepez/ANTALYA</t>
  </si>
  <si>
    <t>ulasılamadı</t>
  </si>
  <si>
    <t>603c0c99629a257a246a6ea5</t>
  </si>
  <si>
    <t>Yörükoğlu Köftecisi, Muratpaşa (Cumhuriyet Mah.)</t>
  </si>
  <si>
    <t>Sermin Berberoğlu</t>
  </si>
  <si>
    <t>Cumhuriyet mahallesi 662 sok çelik apt no:46/g Muratpaşa /Antalya</t>
  </si>
  <si>
    <t>6048d97341a491471f9825f7</t>
  </si>
  <si>
    <t>Zagor Fast Food, Kepez (Atatürk Mah.)</t>
  </si>
  <si>
    <t>TAHİR YILDIRIM</t>
  </si>
  <si>
    <t>Atatürk Mah. Yıldırım Beyazıt Cad. No:105/A Kepez/ANTALYA</t>
  </si>
  <si>
    <t>61657ec7bd490f5e4afd9dca</t>
  </si>
  <si>
    <t>Zahra Pizza, Kemer (Merkez Mah.)</t>
  </si>
  <si>
    <t>ZAHRA ALABAŞ</t>
  </si>
  <si>
    <t>Merkez Mah. Lise Cad. 16 G - Kemer</t>
  </si>
  <si>
    <t>6087bdec5d77c0cca2dec37b</t>
  </si>
  <si>
    <t>Zamora, Muratpaşa (Zümrütova Mah.)</t>
  </si>
  <si>
    <t>MUSTAFA FERMAN YAŞA</t>
  </si>
  <si>
    <t>Zümrütova Mah. Sinanoğlu Cad. No:37/A Muratpaşa/Antalya</t>
  </si>
  <si>
    <t>TEYİT İÇİN ARANDI AÇMADI</t>
  </si>
  <si>
    <t>5fdcb40f7cf87e18db6a91c1</t>
  </si>
  <si>
    <t>Zencefil Ev Yemekleri &amp; Cafe (Gürsu Mah.)</t>
  </si>
  <si>
    <t>Burak Malatya</t>
  </si>
  <si>
    <t>Gürsu Mah. 370 Sk No 32/1</t>
  </si>
  <si>
    <t>getir uygulamam şuan kapalı açtığımda görüşelim dedi</t>
  </si>
  <si>
    <t>618e4b244405f4d968d9e23d</t>
  </si>
  <si>
    <t>Zilli Öküz Homemade Burger, Konyaaltı (Altınkum Mah.)</t>
  </si>
  <si>
    <t>YILMAZ OĞUZHANOĞULLARI</t>
  </si>
  <si>
    <t>Altınkum Mahallesi, Gazi Mustafa Kemal Bulvarı Yaman Apt. No:28/A</t>
  </si>
  <si>
    <t xml:space="preserve">Zilli Tavuk ile yetkili aynıymış Yılmaz beye ulaşamıyoruz Yiğit bey de şu anlık dursun dedi çekimler ürünler farklı ama çekim sağlanamadı/Saat 1-2 gibi gelir/15 dk sonra ara / yılmaz bey 12 1 gibi geliyormuş / 1 saat sonra ara </t>
  </si>
  <si>
    <t>615d72272480a0e378e539b7</t>
  </si>
  <si>
    <t>Zilli Öküz Homemade Burger, Muratpaşa (Fener Mah.)</t>
  </si>
  <si>
    <t>MUSTAFA YALÇIN</t>
  </si>
  <si>
    <t>Bülent Ecevit Bulvarı Laura Alışveriş Merkezi, 07760 Muratpaşa/Antalya</t>
  </si>
  <si>
    <t xml:space="preserve">daha öncesinde randevu oluşturmusuz gelmıs fotografcı ama cekmeden gıtmıs o yuzden ıstemıyorlar </t>
  </si>
  <si>
    <t>60873552e861ce671737b648</t>
  </si>
  <si>
    <t>Zilli Öküz Homemade Burger, Muratpaşa (Meltem Mah.)</t>
  </si>
  <si>
    <t>Serhat Yıldırım</t>
  </si>
  <si>
    <t>Yıldız Mah. Yıldız Cad. Deniz Apt. No:58/A Muratpaşa/Antalya</t>
  </si>
  <si>
    <t xml:space="preserve">Franchise olabilir ama fotoğrfları elimizde yok // fotoğraf konusunda aradım ulaşamadım </t>
  </si>
  <si>
    <t>618e4f556232aa9eb1703490</t>
  </si>
  <si>
    <t>Zilli Tavuk, Konyaaltı (Pınarbaşı Mah. - Üniversite)</t>
  </si>
  <si>
    <t>Pınarbaşı Mah. Dumlupınar Bulv. Akdeniz Üniv. Yakut Çarşı No 496</t>
  </si>
  <si>
    <t xml:space="preserve">Zilli Öküz Homemade Burger, Konyaaltı (Altınkum Mah.) ile  yetkili aynı fakat ürünler farklıymış şu anda istemiyorlar </t>
  </si>
  <si>
    <t>623af26e852e3cca87deb7c7</t>
  </si>
  <si>
    <t>Zilli Tost, Kepez (Kültür Mah.)</t>
  </si>
  <si>
    <t>BURCU DURU</t>
  </si>
  <si>
    <t>Kültür Mah. 3818 Sk. No 8</t>
  </si>
  <si>
    <t>604a4ed69cc87d234a153947</t>
  </si>
  <si>
    <t>Zirve Kokoreç Müjdat Ustanın Yeri, Muratpaşa (Kızılarık Mah.)</t>
  </si>
  <si>
    <t>MELTEM ŞENER</t>
  </si>
  <si>
    <t>Kızılarık Mah. Gazi Blv. No:292 Muratpaşa/ANTALYA</t>
  </si>
  <si>
    <t>TEYİT İÇİN ARANDI ULAŞILMADI</t>
  </si>
  <si>
    <t>62304eb6e681f4c719c98b63</t>
  </si>
  <si>
    <t>Ziyafet Çiğ Köfte, Kepez (Yenidoğan Mah.)</t>
  </si>
  <si>
    <t>AYŞE NAZLI AVCI</t>
  </si>
  <si>
    <t>Yeni Doğan Mah. Ulusoy Cad. No:6 Kepez/ANTALYA</t>
  </si>
  <si>
    <t>61e5e453df38ee7847ce45a6</t>
  </si>
  <si>
    <t>Ziyafet Çiğ Köfte, Manavgat (Aşağı Pazarcı Mah.)</t>
  </si>
  <si>
    <t>Umut Can Gülen</t>
  </si>
  <si>
    <t>A. Pazarcı Mah. Fevzi Paşa Cad. No:5/Z03 Manavgat/Antalya</t>
  </si>
  <si>
    <t>6142f3b6ef1dab6839121c62</t>
  </si>
  <si>
    <t>Ziyafet Çiğ Köfte, Muratpaşa (Gebizli Mah.)</t>
  </si>
  <si>
    <t>Aslı Ulusoy</t>
  </si>
  <si>
    <t>Gebizli mahallesi 1115 sokak kardeşler apt no14 /A</t>
  </si>
  <si>
    <t>6230ede08ecbc56048198749</t>
  </si>
  <si>
    <t>Ziyafet Çiğ Köfte, Muratpaşa (Yenigün Mah.)</t>
  </si>
  <si>
    <t>ASLI ULUSOY</t>
  </si>
  <si>
    <t>Yenigün Mah. 1115 Sk. No:1 Muratpaşa/ANTALYA</t>
  </si>
  <si>
    <t>6065a6d53cb725b304a693d0</t>
  </si>
  <si>
    <t>Ziyafet Ocakbaşı &amp; Restaurant, Konyaaltı (Gürsu Mah.)</t>
  </si>
  <si>
    <t>Bahriye Çetinkaya</t>
  </si>
  <si>
    <t>Gürsu Mah. 306 Sk. No 2</t>
  </si>
  <si>
    <t xml:space="preserve">1 hazirandan  sonra arancak/5325081463 harun bey açmadı//15dkka sonra ara//şuan çok yoğunlar istemiyorlar/temmuz başında aranacak/ustalarımla bi görüşeyim saat aralığını size bilgi vereyim der,//kendi fotoğrafları var atacak- ulasılamadı </t>
  </si>
  <si>
    <t>5f8372fe8599557b431552c5</t>
  </si>
  <si>
    <t>Zurna Döner (Teomanpaşa Mah.)</t>
  </si>
  <si>
    <t>Yusuf Kızıldağ</t>
  </si>
  <si>
    <t>Teomanpaşa, Necip Fazıl Kısakürek Cd No:48/B, 07090 Kepez/Antalya</t>
  </si>
  <si>
    <t>İSTEMİYORUM DEDİ</t>
  </si>
  <si>
    <t>6231c03138adb93f0da70c8f</t>
  </si>
  <si>
    <t>Zümrüt Restaurant, Konyaaltı (Arapsuyu Mah.)</t>
  </si>
  <si>
    <t>MERT EFE KOCABAŞ</t>
  </si>
  <si>
    <t>Arapsuyu Mah. 607 Sk. No:30A Konyaaltı/ANTALYA</t>
  </si>
  <si>
    <t xml:space="preserve">akşama doğru aranacak </t>
  </si>
  <si>
    <t>624ee5b661ea60c1dc1ddff8</t>
  </si>
  <si>
    <t>Yargılı Pide &amp; Kebap, Kepez (Yükseliş Mah.)</t>
  </si>
  <si>
    <t>SERDAR SAYGILI</t>
  </si>
  <si>
    <t>Yükseliş Mah. 2116 Sk. Etem Saygılı Apt. No:48 A Kepez/ANTALYA</t>
  </si>
  <si>
    <t>625180e0de0fbf71fdf3920b</t>
  </si>
  <si>
    <t>Grid Cafe, Muratpaşa (Şirinyalı Mah.)</t>
  </si>
  <si>
    <t xml:space="preserve">yetkili gökhan bey tadilat var şuan diğer hafta prş günü olursa olabilir dedi </t>
  </si>
  <si>
    <t>6255622bbdba317995aa6cf1</t>
  </si>
  <si>
    <t>Antep Kebapçısı, Alanya (Mahmutlar Mah.)</t>
  </si>
  <si>
    <t>HAYDAR ÇELENK</t>
  </si>
  <si>
    <t>Alanya mahmutlar mahallesi Barboros caddesi yaşar Uyar apartmanı 20a</t>
  </si>
  <si>
    <t>6255af574794d277b0c9a97d</t>
  </si>
  <si>
    <t>Ayvalık Tost, Muratpaşa (Meydankavağı Mah.)</t>
  </si>
  <si>
    <t>RAMAZAN UÇ</t>
  </si>
  <si>
    <t>Tarım Mah. Perge Blv. No:31 Muratpaşa/ANTALYA</t>
  </si>
  <si>
    <t>6256f4401e1d38dbadabb29d</t>
  </si>
  <si>
    <t>Usta Pizza &amp; Burger, Konyaaltı (Arapsuyu Mah.)</t>
  </si>
  <si>
    <t>ÖNDER GÜLER</t>
  </si>
  <si>
    <t>Arapsuyu Mah. 605 Sok. Başaranlar Apt. B Blok No:11E Konyaaltı Antalya</t>
  </si>
  <si>
    <t>62582211466cf907a1728dd1</t>
  </si>
  <si>
    <t>Azim Konya Sofrası, Kepez (Altınova Orta Mah.)</t>
  </si>
  <si>
    <t>FATMA BEKLEN</t>
  </si>
  <si>
    <t>Düden Mah. Antalya Cad. No:237 Kepez/ANTALYA</t>
  </si>
  <si>
    <t xml:space="preserve">malzeme yeniliği yapıyormuş gelince kendisi bizi aryacak </t>
  </si>
  <si>
    <t>625858adba2bf9f6d6966ec3</t>
  </si>
  <si>
    <t>Kadıpaşa Dönercisi, Alanya (Kadıpaşa Mah.)</t>
  </si>
  <si>
    <t>ATİLLA ÖZBAL</t>
  </si>
  <si>
    <t>Kadıpaşa Mah. Bostancıpınarı Cad. No:55 B Alanya/ANTALYA</t>
  </si>
  <si>
    <t>62581ced74339b9f86fbb8ff</t>
  </si>
  <si>
    <t>Balıkçı Faruk, Kemer (Yeni Mah.)</t>
  </si>
  <si>
    <t>FARUK OK</t>
  </si>
  <si>
    <t>Yeni Mah. Dörtyol Blv. No:18F Kemer Antalya</t>
  </si>
  <si>
    <t>62587f391658653c72d9f8a8</t>
  </si>
  <si>
    <t>Evren Büfe, Muratpaşa (Yeşilbahçe Mah.)</t>
  </si>
  <si>
    <t>VEDAT ATLIOĞLU</t>
  </si>
  <si>
    <t>Yeşilbahçe Mah. Lara Cad. No:1 Muratpaşa/Antalya</t>
  </si>
  <si>
    <t>6253ed2c9db4420438f66a6f</t>
  </si>
  <si>
    <t>Öz Antep Baklavaları, Konyaaltı (Arapsuyu Mah.)</t>
  </si>
  <si>
    <t>AYŞE USTA UĞUR</t>
  </si>
  <si>
    <t>Arapsuyu Mah. Atatürk Blv. No:31 C Konyaaltı/ANTALYA</t>
  </si>
  <si>
    <t>6259d05000b5053b2a3855fd</t>
  </si>
  <si>
    <t>Çiğ Köfteci Ömer Usta, Döşemealtı (Çıplaklı Mah.)</t>
  </si>
  <si>
    <t>SEVGİ TOPAL</t>
  </si>
  <si>
    <t>Çıplaklı Mah. İnönü Cad. No:194 Döşemealtı/ANTALYA</t>
  </si>
  <si>
    <t>624eef205d10463912e77bfd</t>
  </si>
  <si>
    <t>Çiğ Köfteci Ömer Usta, Serik (Orta Mah. - Atatürk Cad.)</t>
  </si>
  <si>
    <t>HAMZA KARAKOYUNLU</t>
  </si>
  <si>
    <t>Orta Mah. Atatürk Cad. No:23 Serik/ANTALYA</t>
  </si>
  <si>
    <t>624ee656166791efda8a3c33</t>
  </si>
  <si>
    <t>Mirado, Kepez (Göksu Mah.)</t>
  </si>
  <si>
    <t>İBRAHİM TUNA</t>
  </si>
  <si>
    <t>Göksu Mah. Suphi Türel Cad. No:30 Kepez/ANTALYA</t>
  </si>
  <si>
    <t>625043c28594f42b847f84e5</t>
  </si>
  <si>
    <t>Şanlıurfa Pide &amp; Kebap, Kepez (Yeşiltepe Mah. - Dokuma)</t>
  </si>
  <si>
    <t>BEKİR DEMİRCAN</t>
  </si>
  <si>
    <t>Yeşiltepe Mah. Rasih Kaplan Cad. No:98/A Kepez Antalya</t>
  </si>
  <si>
    <t>62502a9c1427bf5136be4a07</t>
  </si>
  <si>
    <t>Gizem Döner, Kepez (Kuzeyyaka Mah.)</t>
  </si>
  <si>
    <t>624fee7926336968cdb34f32</t>
  </si>
  <si>
    <t>Çelebizade Baklava &amp; Börek &amp; Katmer, Alanya (Oba Mah.)</t>
  </si>
  <si>
    <t>MUSTAFA YILMAZ</t>
  </si>
  <si>
    <t>Oba Mah. Fidanlık Cad. No:54/1A Alanya/ANTALYA</t>
  </si>
  <si>
    <t>6255891ed4d0c9394173285b</t>
  </si>
  <si>
    <t>Chiko Pide &amp; Kebap, Alanya (Okurcalar Mah.)</t>
  </si>
  <si>
    <t>MEHMET KARACA</t>
  </si>
  <si>
    <t>Okurcalar</t>
  </si>
  <si>
    <t>Okurcalar Mah. Kaş Karaburun Cad. Alanya/ANTALYA</t>
  </si>
  <si>
    <t>625565b5f82cc61133548892</t>
  </si>
  <si>
    <t>Adıyaman Çiğ Köftecisi Kadir Usta, Muratpaşa (Güvenlik Mah.)</t>
  </si>
  <si>
    <t>ECEM YAROĞLU</t>
  </si>
  <si>
    <t>Güvenlik Mah. 287 Sk. No:5 Muratpaşa/ANTALYA</t>
  </si>
  <si>
    <t>6253f56d1912330b81bbc039</t>
  </si>
  <si>
    <t>Harabe Kokoreç &amp; Midye, Kumluca (Meydan Mah.)</t>
  </si>
  <si>
    <t>GÜLŞAH İSTANBUL VE MURAT MUHAMMET ALİ ÇAY ADİ ORTAKLIĞI</t>
  </si>
  <si>
    <t>Meydan Mah. Ahmet Ali Ağa Blv. No 29 A</t>
  </si>
  <si>
    <t>6256712dc0cadfb48fb1e0e3</t>
  </si>
  <si>
    <t>Vitamin 2 Kebap Evi, Alanya (Çarşı Mah.)</t>
  </si>
  <si>
    <t>NAZİFE SEZGİN</t>
  </si>
  <si>
    <t>Çarşı</t>
  </si>
  <si>
    <t>Çarşı Mah. 1 Sok. No:6 Alanya Antalya</t>
  </si>
  <si>
    <t>625712358258916c96c637dd</t>
  </si>
  <si>
    <t>Ver Bi Dürüm, Döşemealtı (Bahçeyaka Mah.)</t>
  </si>
  <si>
    <t>GÜRBÜZ ÇANTAY</t>
  </si>
  <si>
    <t>Bahçeyaka Mah. Atatürk Cad. No:25 Döşemealtı/ANTALYA</t>
  </si>
  <si>
    <t>62570a0fd3c44106924b8b23</t>
  </si>
  <si>
    <t>Meşhur Bursa Döner, Döşemealtı (Yeniköy Mah.)</t>
  </si>
  <si>
    <t>HAMDİ AKA</t>
  </si>
  <si>
    <t>Yeniköy Mah. Cumhuriyet Cad. No:3 Döşemealtı/ANTALYA</t>
  </si>
  <si>
    <t>6258285c2d8b87ab8a3d1308</t>
  </si>
  <si>
    <t>Baş Börekçi, Kepez (Fabrikalar Mah.)</t>
  </si>
  <si>
    <t>BURAK BARIŞ EROL</t>
  </si>
  <si>
    <t>Yeni Mah. Yeşil Irmak Cad. 2445 Sk. Onur Apt. No:1 A Kepez Antalya</t>
  </si>
  <si>
    <t>teşekkürler  istemiyorum</t>
  </si>
  <si>
    <t>624f307cbe454b111764ac00</t>
  </si>
  <si>
    <t>More Coffees Pizza &amp; Burger House, Kemer (Merkez)</t>
  </si>
  <si>
    <t>OSMAN AYDIN</t>
  </si>
  <si>
    <t>Yeni Mah. Hükümet Cad. No:3 E Kemer/ANTALYA</t>
  </si>
  <si>
    <t>624ed9b3d1ba844ba3696232</t>
  </si>
  <si>
    <t>Fit And Food, Muratpaşa (Fener Mah.)</t>
  </si>
  <si>
    <t>AHMET CAN SAYGIN</t>
  </si>
  <si>
    <t>FenerMah. Tekelioğlu Cad. Paksu Apt. No:67/B Muratpaşa/ANTALYA</t>
  </si>
  <si>
    <t xml:space="preserve">bir düşünüp size döneyim dedi / açmadı </t>
  </si>
  <si>
    <t>624ffcc83048cf2f947a8704</t>
  </si>
  <si>
    <t>Little Chicken, Alanya (Şekerhane Mah.)</t>
  </si>
  <si>
    <t>OZAN SARO</t>
  </si>
  <si>
    <t>Şekerhane Mah. Kalgıdım Sk. No:5 A Alanya/ANTALYA</t>
  </si>
  <si>
    <t>624ff35bfba5ade49f3f0f24</t>
  </si>
  <si>
    <t>Sandras Cafe, Kepez (Emek Mah.)</t>
  </si>
  <si>
    <t>FİLİZ AYGÜN</t>
  </si>
  <si>
    <t>EMEK MAH. 2193 SK. ÖMER APT NO: 4 İÇ KAPI NO: 1 KEPEZ/ ANTALYA</t>
  </si>
  <si>
    <t>62555425af14c1070225feb5</t>
  </si>
  <si>
    <t>Tacoss Monami, Konyaaltı (Toros Mah.)</t>
  </si>
  <si>
    <t>Erkan Taşkın</t>
  </si>
  <si>
    <t>Toros Mah. Üniversite Cad. No 56</t>
  </si>
  <si>
    <t xml:space="preserve">yetkili murat bey  05073353950 den randevu alındı </t>
  </si>
  <si>
    <t>625710f7d94ebd69d2f6a40e</t>
  </si>
  <si>
    <t>Emniyet Ekmek &amp; Unlu Mamüller, Döşemealtı (Yeniköy Mah.)</t>
  </si>
  <si>
    <t>ARZU TOTOŞ</t>
  </si>
  <si>
    <t>Yeniköy Mah. İnönü Cad. No:154 İç Kapı No:1 Döşemealtı/ANTALYA</t>
  </si>
  <si>
    <t>6256aa4ec6c103e6c1608a39</t>
  </si>
  <si>
    <t>Rıhtım Döner, Kepez (Ahatlı Mah.)</t>
  </si>
  <si>
    <t>Hanife Bozkurt</t>
  </si>
  <si>
    <t>Ahatlı mah. 3142 Sk. No 3 , Kepez</t>
  </si>
  <si>
    <t>6256cb6c7a23ab39d8aa08f0</t>
  </si>
  <si>
    <t>Mercan Tanem Ev Yemekleri, Kepez (Kültür Mah.)</t>
  </si>
  <si>
    <t>Ayşe Kaya</t>
  </si>
  <si>
    <t>Kültür Mah. 3840 Sk. No 6 A</t>
  </si>
  <si>
    <t>624f1a7431a3d141771c5062</t>
  </si>
  <si>
    <t>Ranch Food Co., Kepez (Yenidoğan Mah.)</t>
  </si>
  <si>
    <t>ABDULKADİR ÇAĞLAYAN</t>
  </si>
  <si>
    <t>Yeni Doğan Mah. 3062 Sk. No:2 A Kepez/ANTALYA</t>
  </si>
  <si>
    <t xml:space="preserve">fotoğrafı varmış bulduğu zaman atacak </t>
  </si>
  <si>
    <t>624ee8abf7f82601270cfba7</t>
  </si>
  <si>
    <t>Dolunay Kokoreç, Muratpaşa (Kızılarık Mah.)</t>
  </si>
  <si>
    <t>BELKİYE KARA</t>
  </si>
  <si>
    <t>Kızılarık Mah. Gazi Blv. No:340 Muratpaşa/ANTALYA</t>
  </si>
  <si>
    <t>6257f1569055761195ba0329</t>
  </si>
  <si>
    <t>Meşhur Adıyaman Çiğ Köftecisi Ömer Aybak, Muratpaşa (Güzeloba)</t>
  </si>
  <si>
    <t>ZELİHA ŞAHİN</t>
  </si>
  <si>
    <t>Güzeloba Mah. 2211 Sok. no:2B Muratpaşa Antalya</t>
  </si>
  <si>
    <t>625ac3ce4a4ce0192c804865</t>
  </si>
  <si>
    <t>Çiğ Köfteci Ömer Usta, Alanya(Kadıpaşa Mah. ŞifaHast.Yanı)</t>
  </si>
  <si>
    <t>SAMET KAYABAŞLI</t>
  </si>
  <si>
    <t>Kadıpaşa Mah. Sugözü Cad. No:40 D Alanya/ANTALYA</t>
  </si>
  <si>
    <t>625006e8df13af32a265355d</t>
  </si>
  <si>
    <t>Studio Burger, Alanya (Şekerhane Mah.)</t>
  </si>
  <si>
    <t>62553251ae198f516d8fd719</t>
  </si>
  <si>
    <t>Anatolia Dürüm, Kepez (Hüsnü Karakaş Mah.)</t>
  </si>
  <si>
    <t>SELİM ÇELİK</t>
  </si>
  <si>
    <t>Hüsnü Karakaş Mah. Şehit Astsubay Ömer Halis Demir Cad. No:51 A Kepez/ANTALYA</t>
  </si>
  <si>
    <t>625554cdacf415dabad37a74</t>
  </si>
  <si>
    <t>Ispanak Kafe, Muratpaşa (Tarım Mah.)</t>
  </si>
  <si>
    <t>HÜSEYİN HAKKI TOKCAN</t>
  </si>
  <si>
    <t>Tarım Mah. Perge Blv. No:13 Muratpaşa/ANTALYA</t>
  </si>
  <si>
    <t xml:space="preserve">kayıtlı böyle bir numara yok </t>
  </si>
  <si>
    <t>625707c46d88ac4a736adbdb</t>
  </si>
  <si>
    <t>Nar Fırın, Döşemealtı (Yeniköy Mah.)</t>
  </si>
  <si>
    <t>ENESCAN ALPEREN AKKURT</t>
  </si>
  <si>
    <t>Yeniköy Mah. Atatürk Cad. No:488 Döşemealtı/ANTALYA</t>
  </si>
  <si>
    <t>62586620905576378dd911b8</t>
  </si>
  <si>
    <t>Eyüp Usta Baklavaları, Kepez (Teomanpaşa Mah.)</t>
  </si>
  <si>
    <t>EYÜP ÖNER</t>
  </si>
  <si>
    <t>Teomanpaşa Mah. Necip Fazıl Kısakürek Cad. No:15 A Kepez/ANTALYA</t>
  </si>
  <si>
    <t>5337321170 gökhan bey bayramdan sonra görüşelim</t>
  </si>
  <si>
    <t>625a6483258e95eca2bca3af</t>
  </si>
  <si>
    <t>Smokey BBQ &amp; Burger, Konyaaltı (Arapsuyu Mah.)</t>
  </si>
  <si>
    <t>HÜSEYİN DEDEŞ</t>
  </si>
  <si>
    <t>Arapsuyu Mah. 609 Sok Kaymaz Pansiyon No:12A Konyaaltı Antalya</t>
  </si>
  <si>
    <t>6259ce7c0e80a7530d588238</t>
  </si>
  <si>
    <t>Değirmenci Baba Börek &amp; Mantı, Muratpaşa (Gebizli Mah.)</t>
  </si>
  <si>
    <t>ŞÜKRAN IŞIK</t>
  </si>
  <si>
    <t>Gebizli Mah. 1115 Sk. No:4 Muratpaşa/ANTALYA</t>
  </si>
  <si>
    <t xml:space="preserve">şuan bunun için uygun değiliz ustamız yok dedi </t>
  </si>
  <si>
    <t>624ec1bf1f0b1bd227584b16</t>
  </si>
  <si>
    <t>Premium Waffle, Muratpaşa (Kırcami Mah.)</t>
  </si>
  <si>
    <t xml:space="preserve">yetkili 5 gibi gelirmiş </t>
  </si>
  <si>
    <t>623ee53985d9c2979ff18da3</t>
  </si>
  <si>
    <t>Ece Sofrası, Kemer (Yeni Mah.)</t>
  </si>
  <si>
    <t>MEHMET DOLU</t>
  </si>
  <si>
    <t>Yeni Mah. Dr. Derviş Eroğlu Dörtyol Blv. No:18/H Kemer/Antalya</t>
  </si>
  <si>
    <t>6245e922fdecb43fdf8e804b</t>
  </si>
  <si>
    <t>Aksaray Pide, Kepez (Kuzeyyaka Mah.)</t>
  </si>
  <si>
    <t>ALİ AKÇA</t>
  </si>
  <si>
    <t>KUZEYYAKA MAH. YEŞİLIRMAK CAD. ÖZKAN APT. NO:331 C KEPEZ/ANTALYA</t>
  </si>
  <si>
    <t xml:space="preserve">ürün çıkaracak durumum yok dedi </t>
  </si>
  <si>
    <t>62517816b2a531ead52c23f8</t>
  </si>
  <si>
    <t>Fave Lokantası, Muratpaşa (Cumhuriyet Mah.)</t>
  </si>
  <si>
    <t>Cumhuriyet Mah. Eski Sanayi Sitesi 680 Sk. No:5 Muratpaşa/Antalya</t>
  </si>
  <si>
    <t>625822ce2d8b87628c3bd927</t>
  </si>
  <si>
    <t>Kardelen Pasta &amp; Cafe, Kepez (Kültür Mah.)</t>
  </si>
  <si>
    <t>BÜLENT ÖNCEL</t>
  </si>
  <si>
    <t>Kültür Mah. Ulusoy Cd. No:95A Kepez Antalya</t>
  </si>
  <si>
    <t>625883302f848f64429c4198</t>
  </si>
  <si>
    <t>Turuncu Tencere, Muratpaşa (Şirinyalı Mah.)</t>
  </si>
  <si>
    <t>OZAN ORAKCI</t>
  </si>
  <si>
    <t>Şirinyalı Mah. 1502 Sk. No:5/A Muratpaşa/Antalya</t>
  </si>
  <si>
    <t>625a91c6d445138dc37131c1</t>
  </si>
  <si>
    <t>ED İskender, Muratpaşa (Kızılsaray Mah.)</t>
  </si>
  <si>
    <t>ERGÜL ÇALBAY</t>
  </si>
  <si>
    <t>Kızılsaray Mah. Yener Ulusoy Bulv. No:40/B Muratpaşa/Antalya</t>
  </si>
  <si>
    <t>6259d46140a4c27d2963ed03</t>
  </si>
  <si>
    <t>Birinci Peron, Serik (Belek Mah.)</t>
  </si>
  <si>
    <t>İSMAİL ATEŞ</t>
  </si>
  <si>
    <t>Belek Mah. Vatan Cad. No:5 Serik/ANTALYA</t>
  </si>
  <si>
    <t>625410371cfdecef6ba4b7b3</t>
  </si>
  <si>
    <t>Sultan'ın Ev Yemekleri, Manavgat (Sanayi Mah.)</t>
  </si>
  <si>
    <t>SONGÜL ÖZPİŞKİN</t>
  </si>
  <si>
    <t>Sanayi Mah. 2041 Sk. No:22 Manavgat/ANTALYA</t>
  </si>
  <si>
    <t>625705f1bdba31f116ef8843</t>
  </si>
  <si>
    <t>Dürümcü Erkan Usta, Döşemealtı (Çıplaklı Mah.)</t>
  </si>
  <si>
    <t>SERVET YUMUTURUĞ</t>
  </si>
  <si>
    <t>Çıplaklı Mah. İnönü Cad. No:234 Döşemealtı/ANTALYA</t>
  </si>
  <si>
    <t>6258500b19d9e0256e87cc87</t>
  </si>
  <si>
    <t>Efsane Döner &amp; Kebap Evi, Kepez (Yeşiltepe Mah.)</t>
  </si>
  <si>
    <t>SEVİM BÜŞRA KARTAL</t>
  </si>
  <si>
    <t xml:space="preserve">kapalı </t>
  </si>
  <si>
    <t>62588504d07f53f351f98e2f</t>
  </si>
  <si>
    <t>Megal Cafe, Muratpaşa (Güvenlik Mah.)</t>
  </si>
  <si>
    <t>GÜL ALGERİ</t>
  </si>
  <si>
    <t>Güvenlik Mah. Kazım Karabekir Cad. No:192/A Muratpaşa/Antalya</t>
  </si>
  <si>
    <t>62593eb14b80be8fde3ac7d0</t>
  </si>
  <si>
    <t>Meşhur Oktay Usta, Muratpaşa (Güllük Mah.)</t>
  </si>
  <si>
    <t>OKTAY YILMAZ</t>
  </si>
  <si>
    <t>Altındağ Mah. Güllük Cad. Öngün Apt. No:103/A Muratpaşa/Antalya</t>
  </si>
  <si>
    <t xml:space="preserve">saolun istemiyorum dedi </t>
  </si>
  <si>
    <t>624f2e395d10464b10fc3be9</t>
  </si>
  <si>
    <t>Doğu Garajı Kasabı, Muratpaşa (Çaybaşı Mah.)</t>
  </si>
  <si>
    <t>ISMAHAN ÖZEREN</t>
  </si>
  <si>
    <t>Çaybaşı Mah. Ali Çetinkaya Cad. No:50 Muratpaşa/ANTALYA</t>
  </si>
  <si>
    <t xml:space="preserve">onunla uğraşacak vaktim yok dedi </t>
  </si>
  <si>
    <t>6255b0f5d4d0c985308116a7</t>
  </si>
  <si>
    <t>Tavuuk, Muratpaşa (Çaybaşı Mah.)</t>
  </si>
  <si>
    <t>CEMAL GÜMÜŞ</t>
  </si>
  <si>
    <t>Çaybaşı Mah. Ali Çetinkaya Cad. No:130 Muratpaşa/ANTALYA</t>
  </si>
  <si>
    <t>625563db6d7e249aadad5f2b</t>
  </si>
  <si>
    <t>Ayışığı Cafe, Muratpaşa (Güvenlik Mah.)</t>
  </si>
  <si>
    <t>62568ab24cc11c9f29d87792</t>
  </si>
  <si>
    <t>Adıyaman Çiğ Köftecisi Kadir Usta, Muratpaşa (Güzeloba Mah.)</t>
  </si>
  <si>
    <t>Bahri Yaylakirazı</t>
  </si>
  <si>
    <t>Güzeloba Mah. 2256 Sk. No:4 Muratpaşa/Antalya</t>
  </si>
  <si>
    <t xml:space="preserve">TOPTANCIYMIŞ </t>
  </si>
  <si>
    <t>6255574c2f848f2e541efce6</t>
  </si>
  <si>
    <t>Harput Pide &amp; Döner, Muratpaşa (Cumhuriyet Mah.)</t>
  </si>
  <si>
    <t>İMRAN DİNLER</t>
  </si>
  <si>
    <t>Cumhuriyet Mah. Tonguç Cad. No:79 Muratpaşa/ANTALYA</t>
  </si>
  <si>
    <t xml:space="preserve">numara hatalı </t>
  </si>
  <si>
    <t>6254050a02679151b99af9e6</t>
  </si>
  <si>
    <t>Pilavcı Doğukan, Muratpaşa (Varlık Mah.)</t>
  </si>
  <si>
    <t>Varlık mahallesi 198 sokak no28/a Muratpaşa/Antalya</t>
  </si>
  <si>
    <t xml:space="preserve">bayram sonu olsa daha iyi olur tüm ürünlerimi hazırlarım dedi / menüye ekleme yapmış bu hafta gelecekmiş haftaya aranabilir </t>
  </si>
  <si>
    <t>625887975c0ccab0fd87e81b</t>
  </si>
  <si>
    <t>Chicken House, Muratpaşa (Güzeloba Mah.)</t>
  </si>
  <si>
    <t>6251664a31a3d128d560f44a</t>
  </si>
  <si>
    <t>Taze Mutfak, Muratpaşa (Şirinyalı Mah.)</t>
  </si>
  <si>
    <t>6255adb39ea6d0df7038336d</t>
  </si>
  <si>
    <t>Tatlıcı Ali Baba, Aksu (Güzelyurt Mah.)</t>
  </si>
  <si>
    <t>ERKAN CENGİZ</t>
  </si>
  <si>
    <t>Güzelyurt Mah. Şirinevler Cad. No:9 Aksu/ANTALYA</t>
  </si>
  <si>
    <t>625852a72c305d8129085742</t>
  </si>
  <si>
    <t>Pileki Lezzet, Kepez (Yeşiltepe Mah.)</t>
  </si>
  <si>
    <t>UĞUR SARI</t>
  </si>
  <si>
    <t>Yeşiltepe Mah. Ziya Gökalp Cad. No:37 Kepez/ANTALYA</t>
  </si>
  <si>
    <t>625acb59a76e6545bea80665</t>
  </si>
  <si>
    <t>Lider Kokoreç, Kepez (Fabrikalar Mah.)</t>
  </si>
  <si>
    <t>ADNAN ŞİL</t>
  </si>
  <si>
    <t>Fabrikalar Mah. Namık Kemal Blv. No:23B Kepez Antalya</t>
  </si>
  <si>
    <t>62513e01fba5ad07b26ba8c3</t>
  </si>
  <si>
    <t>Kardeşler Balık Evi &amp; Sulu Yemek, Kepez (Fevzi Çakmak Mah.)</t>
  </si>
  <si>
    <t>MÜJDE UYGUR</t>
  </si>
  <si>
    <t>FEVZİ ÇAKMAK MAH. SÜLEYMAN DEMİREL BLV. NO: 45 E İÇ KAPI NO: E KEPEZ/ ANTALYA</t>
  </si>
  <si>
    <t>62500277a056a70057fff4ac</t>
  </si>
  <si>
    <t>P &amp; P Pizza &amp; Pasta, Alanya (Şekerhane Mah.)</t>
  </si>
  <si>
    <t>6259caccf41dbd510d6b985f</t>
  </si>
  <si>
    <t>27 Gaziantep Baklavası, Muratpaşa (Kızılarık Mah.)</t>
  </si>
  <si>
    <t>HACI BEKTAŞ NEGÜZEL</t>
  </si>
  <si>
    <t>Kızılarık Mah. Aşık Veysel Cad. No:7 Muratpaşa/ANTALYA</t>
  </si>
  <si>
    <t>Hedef İlçeler</t>
  </si>
  <si>
    <t>TARİH</t>
  </si>
  <si>
    <t>ID</t>
  </si>
  <si>
    <t>RESTORAN</t>
  </si>
  <si>
    <t>SAAT</t>
  </si>
  <si>
    <t>İLÇE / MAHALLE</t>
  </si>
  <si>
    <t>YETKİLİ KİŞİ / TELEFON</t>
  </si>
  <si>
    <t>Notlar</t>
  </si>
  <si>
    <t>Fotoğraf Adeti</t>
  </si>
  <si>
    <t>Toplam Ürün</t>
  </si>
  <si>
    <t>Şubeli</t>
  </si>
  <si>
    <t>İptal</t>
  </si>
  <si>
    <t>Kepez 
Konyaaltı
 Muratpaşa</t>
  </si>
  <si>
    <t>601aa203f0cf7b1acfa2a62d</t>
  </si>
  <si>
    <t>Hakan Usta Çorba &amp; Döner, Muratpaşa (Güllük Mah.)</t>
  </si>
  <si>
    <t>12.00</t>
  </si>
  <si>
    <t>Muratpaşa/Kızılsaray</t>
  </si>
  <si>
    <t>Yener bey/5526969609</t>
  </si>
  <si>
    <t>Kızılsaray Mah. Anafartalar Cad. Tuna Apt. No:68/B Muratpaşa/Antalya</t>
  </si>
  <si>
    <t>Muratpaşa/Muratpaşa</t>
  </si>
  <si>
    <t>İlkay bey/2422449154</t>
  </si>
  <si>
    <t>5ff2da3ee97c0d6355d27827</t>
  </si>
  <si>
    <t>Antalya Ht Pide &amp; Kebap &amp; Lahmacun, Muratpaşa (Kızılsaray Mah.)</t>
  </si>
  <si>
    <t>16.00</t>
  </si>
  <si>
    <t>Haşim bey/2422480007</t>
  </si>
  <si>
    <t>kızılsaray mahallesi 76 sokak demir apt. no27/B muratpaşa Antalya</t>
  </si>
  <si>
    <t>17.30</t>
  </si>
  <si>
    <t>Hacer hanım/2422282333</t>
  </si>
  <si>
    <t>Adres:bazı yerlerde şu şekilde görünüyor: Kazım Özalp Cad. Elmalı Mah. No:1</t>
  </si>
  <si>
    <t>ÇARŞAMBAYA
ERTELENECEK</t>
  </si>
  <si>
    <t>Konyaaltı
Muratpaşa</t>
  </si>
  <si>
    <t>Konyaaltı/Liman</t>
  </si>
  <si>
    <t>Mehmet / 5075130984</t>
  </si>
  <si>
    <t>14.00</t>
  </si>
  <si>
    <t>Konyaaltı/ Liman</t>
  </si>
  <si>
    <t>Ali/ 2422593304</t>
  </si>
  <si>
    <t>Cantürk/ 2422593459</t>
  </si>
  <si>
    <t>Liman mahallesi Akdeniz Bulvarı 278 C</t>
  </si>
  <si>
    <t>Konyaaltı/ Hurma</t>
  </si>
  <si>
    <t>Mehmet Bey/ 0532 428 0763</t>
  </si>
  <si>
    <t>Konyaaltı/Altınkum</t>
  </si>
  <si>
    <t>Aysel hanım/2422291234</t>
  </si>
  <si>
    <t>5fc78cf8492cf9585db7f161</t>
  </si>
  <si>
    <t>Harika Simit (Altınkum Mah.)</t>
  </si>
  <si>
    <t>Arif bey/5433461666</t>
  </si>
  <si>
    <t>Altınkum Mah. Kuşçu Apt 450. Sk. No:3 07070 Konyaaltı/Antalya</t>
  </si>
  <si>
    <t>Adres gitmeden aranıp sorulacak</t>
  </si>
  <si>
    <t>5fc4aa314073e31cb6b797bb</t>
  </si>
  <si>
    <t>Charlotte Pastane &amp; Fırın (Altınkum Mah.)</t>
  </si>
  <si>
    <t>Mehmet Mert bey/ 02423123456/2422302526</t>
  </si>
  <si>
    <t>Altınkum Mah. Atatürk Bulv. İbrahim Ak Apt. No:134/A Konyaaltı/Antalya</t>
  </si>
  <si>
    <t>Cahide Uğurlu/2422302244</t>
  </si>
  <si>
    <t>ERTELENECEK</t>
  </si>
  <si>
    <t>Özlem arslan</t>
  </si>
  <si>
    <t>Konyaaltı	Arapsuyu</t>
  </si>
  <si>
    <t>Osman Avşar/2422302133</t>
  </si>
  <si>
    <t xml:space="preserve">numara düşmüyor direk kapanıyor </t>
  </si>
  <si>
    <t>5f9dd416e5cea08c88b0b572</t>
  </si>
  <si>
    <t>Baraqah Cafe &amp; Bistro , Konyaaltı (Hurma Mah.)</t>
  </si>
  <si>
    <t>İlyas / 2425040404</t>
  </si>
  <si>
    <t>Hurma Mah. 37. Cad. (Hurma Cad.) No: 37</t>
  </si>
  <si>
    <t>Ustası yokmuş</t>
  </si>
  <si>
    <t xml:space="preserve">hedefg listede bulınamadı </t>
  </si>
  <si>
    <t>Buğrahan / 05546299234</t>
  </si>
  <si>
    <t>15 ürün çıkartamam şuan ben sizi arıycam dedi</t>
  </si>
  <si>
    <t>5f909d089d51bfe47d29ddf7</t>
  </si>
  <si>
    <t>Yamaçoba Restoran</t>
  </si>
  <si>
    <t>Dilek/ 2422595040</t>
  </si>
  <si>
    <t>Liman Mah. Atatürk Bulv. Heniye Hnm. Apt. No: 283 / B</t>
  </si>
  <si>
    <t>Ustası İstanbul'a gitmiş</t>
  </si>
  <si>
    <t xml:space="preserve">hedef listede bulunamadı </t>
  </si>
  <si>
    <t>16:00</t>
  </si>
  <si>
    <t>Halil/ 2422596663</t>
  </si>
  <si>
    <t>603c20fb982a67ec430ae8dc</t>
  </si>
  <si>
    <t>12:30</t>
  </si>
  <si>
    <t>Alanya/Okurcalar</t>
  </si>
  <si>
    <t>Mehmet Karaca/5526525507</t>
  </si>
  <si>
    <t>Okurcalar Mahallesi Alara Grand Bazaar CHİKO pide&amp;kebab</t>
  </si>
  <si>
    <t xml:space="preserve">fotoğrafçı işten çıkmış </t>
  </si>
  <si>
    <t>Alanya/Güller Pınarı</t>
  </si>
  <si>
    <t>Asiye İnkaya/2425136800</t>
  </si>
  <si>
    <t>14:30</t>
  </si>
  <si>
    <t>Alanya/Saray</t>
  </si>
  <si>
    <t>ALİ RIZA HÜRREMOĞLU/2425120102</t>
  </si>
  <si>
    <t>602e88cab868aa4d22f76042</t>
  </si>
  <si>
    <t>Gönlübol Ocakbaşı, Alanya (Kızlarpınarı Mah.)</t>
  </si>
  <si>
    <t>17:30</t>
  </si>
  <si>
    <t>Alanya/Kızlar Pınarı</t>
  </si>
  <si>
    <t>AYDIN KAYA/2425130701</t>
  </si>
  <si>
    <t>Kızlar Pınarı Mah. Mehmet Akif Ersoy Cad. No:42/D Alanya/ANTALYA</t>
  </si>
  <si>
    <t>fotoğrafçı işten çıkmış</t>
  </si>
  <si>
    <t xml:space="preserve">hedef listede yanlışa çevrilmiş </t>
  </si>
  <si>
    <t>Emine Taşar/2422296565</t>
  </si>
  <si>
    <t>Recep Kılınç/2422262263</t>
  </si>
  <si>
    <t>fuat  bey  /2422299000</t>
  </si>
  <si>
    <t>1 hafta sonra yemeklerle ilgili güncelleme olucak bundan dolayı erteleme</t>
  </si>
  <si>
    <t>Konyaaltı	Toros</t>
  </si>
  <si>
    <t>Volkan Erdem Alyanak/2422295522</t>
  </si>
  <si>
    <t>Tuba Diker</t>
  </si>
  <si>
    <t>Muratpaşa/Meltem</t>
  </si>
  <si>
    <t>AYDIN İNAN	/2422384867</t>
  </si>
  <si>
    <t xml:space="preserve">hdef listede bulunamadı </t>
  </si>
  <si>
    <t>5fd0c9e69c74d697eb306b23</t>
  </si>
  <si>
    <t>Coffee's (Meltem Mah.)</t>
  </si>
  <si>
    <t>Muratpaşa	Meltem</t>
  </si>
  <si>
    <t>SELAMİ EROĞLU        5320131974</t>
  </si>
  <si>
    <t>Meltem, Sahil Antalya Yaşam Parkı, Beach Park No: 10/31, 07030 Muratpaşa/Antalya</t>
  </si>
  <si>
    <t>AYDIN İNAN      /  2422384867</t>
  </si>
  <si>
    <t>çekim gerçekleşmiş</t>
  </si>
  <si>
    <t>16:30</t>
  </si>
  <si>
    <t>UMUT DOST/5050859303</t>
  </si>
  <si>
    <t>5fd758a4216a5a34591863ef</t>
  </si>
  <si>
    <t>Bi Dana Döner, Muratpaşa (Barbaros/Kaleiçi Mah.)</t>
  </si>
  <si>
    <t>Muratpaşa/Barbaros</t>
  </si>
  <si>
    <t>SELÇUK KÜPELİ/2422475566</t>
  </si>
  <si>
    <t>Barbaros Mah. Atatürk Cad. No:33/C Muratpaşa/Antalya</t>
  </si>
  <si>
    <t>5fc65f74e3a84d334d680c44</t>
  </si>
  <si>
    <t>Kerembey Börekçilik (Bahçelievler Mah.)</t>
  </si>
  <si>
    <t>10.30</t>
  </si>
  <si>
    <t>Muratpaşa/Bahçelievler</t>
  </si>
  <si>
    <t>GÜLHAN GÜZELYURT        /2422436933</t>
  </si>
  <si>
    <t>Bahçelievler Mah. Pamir Cad. Kıncı Apt. No:14/B Muratpaşa/Antalya</t>
  </si>
  <si>
    <t>Alanya    /    Mahmutlar</t>
  </si>
  <si>
    <t>Pınar Alican/5456116729</t>
  </si>
  <si>
    <t>Alanya/Oba 1. Bölge</t>
  </si>
  <si>
    <t>Nazife Sezgin/2425140049</t>
  </si>
  <si>
    <t>Alanya/Mahmutlar</t>
  </si>
  <si>
    <t>ZEYNEP KASAP/5535071685</t>
  </si>
  <si>
    <t>10.00</t>
  </si>
  <si>
    <t>Konyaaltı/Öğretmenevleri</t>
  </si>
  <si>
    <t>Ethem Uğuz/2422282121</t>
  </si>
  <si>
    <t>Konyaaltı/Hurma</t>
  </si>
  <si>
    <t>Uğur/ 05054970742</t>
  </si>
  <si>
    <t>2 personeli kaza yapmış erteleme talep etti haftaya aranacak.</t>
  </si>
  <si>
    <t>Konyaaltı	/Öğretmenevleri</t>
  </si>
  <si>
    <t>HATİCE AYSUN SERT/5372723075</t>
  </si>
  <si>
    <t>(PAZARTESİ SAAT 13:00 İSTİYOR)</t>
  </si>
  <si>
    <t>Celalettin Karaman        /2422280715</t>
  </si>
  <si>
    <t>(ACİL İŞİ ÇIKMIŞ)</t>
  </si>
  <si>
    <t>Kepez/Avni Tolunay</t>
  </si>
  <si>
    <t>Feride Dönmez/2429992930</t>
  </si>
  <si>
    <t>Araya randevu alınmayacak</t>
  </si>
  <si>
    <t>60378301f539a036fb059534</t>
  </si>
  <si>
    <t>Sinem Hanımın Köfteleri, Kepez (Ahatlı Mah.)</t>
  </si>
  <si>
    <t>Kepez/Ahatlı</t>
  </si>
  <si>
    <t>ÖMER BİLİM/5528885020</t>
  </si>
  <si>
    <t>Ahatlı mahallesi ulusoy caddesi beşler apartmanı no:104/a</t>
  </si>
  <si>
    <t>CEM İNGÜN        2422380758</t>
  </si>
  <si>
    <t>(SALIYA ERTELENDİ)</t>
  </si>
  <si>
    <t>5ff2c9f0333ef54dfdb02cb1</t>
  </si>
  <si>
    <t>Sivas Sofrası (Şirinyalı Mah.)</t>
  </si>
  <si>
    <t>Muratpaşa/Kırcami</t>
  </si>
  <si>
    <t>LEYLA GÜNDÜZ YILMAZ/2423210758</t>
  </si>
  <si>
    <t>Kırcami Mah. 1804 Sk. No:1/2 Muratpaşa/Antalya</t>
  </si>
  <si>
    <t xml:space="preserve">(İPTAL // ÇOK UZUN SÜRER O KADAR ÜRÜN ÇIKARAMAM DEDİ)) / devir olmuş yeni yerde istemiyor çekim </t>
  </si>
  <si>
    <t>5ff6ce58e348f66c27a1b2bb</t>
  </si>
  <si>
    <t>Çorbacı Şemsi, Muratpaşa (Kırcami Mah.)</t>
  </si>
  <si>
    <t>Muratpaşa     /   Zümrütova</t>
  </si>
  <si>
    <t>GÖKHAN AKARCA        /2423239141</t>
  </si>
  <si>
    <t>Zümrütova Mah. Sinanoğlu Cd. No:41/B Muratpaşa/Antalya</t>
  </si>
  <si>
    <t xml:space="preserve">(SALIYA ERTELENDİ) / çekime gidilmemiş </t>
  </si>
  <si>
    <t>Muratpaşa/Meydankavağı</t>
  </si>
  <si>
    <t>TAYLAN ÖZKAN/2423110062</t>
  </si>
  <si>
    <t>(PAZARTESİ 17,30 A İSTEDİ)</t>
  </si>
  <si>
    <t>5fc4f237125c2a5c9a5e05f8</t>
  </si>
  <si>
    <t>İki Kerebiç (Siteler Mah.)</t>
  </si>
  <si>
    <t>Konyaaltı/Siteler</t>
  </si>
  <si>
    <t>MEHMET ALİ HAVLE/5543492541</t>
  </si>
  <si>
    <t>Balbey mah. İsmet paşa cad. no:16/F</t>
  </si>
  <si>
    <t>Konyaaltı/Uncalı</t>
  </si>
  <si>
    <t>Senem Yücal/5323940820</t>
  </si>
  <si>
    <t>Fahriye Bilkay/2423311333</t>
  </si>
  <si>
    <t>Emre Yasin Uzun/5416497707</t>
  </si>
  <si>
    <t>Konyaaltı	/Pınarbaşı</t>
  </si>
  <si>
    <t>İBRAHİM HALİL ŞİMŞEK/2422292707 ibrahim bey cep 5322670402</t>
  </si>
  <si>
    <t>5fbbef068d95864f515bfd19</t>
  </si>
  <si>
    <t>Crescent Patisserie (Pınarbaşı Mah.)</t>
  </si>
  <si>
    <t>Hilal Akköz Özçil        5359551134</t>
  </si>
  <si>
    <t>Pınarbaşı Mah. Üniversite Cad. Akdeniz Apt. No:114 B ( Pınarbaşı taksi durağının 500 metre ilerisinde konyaaltı orjinal terzisinin yanı)</t>
  </si>
  <si>
    <t>Konyaaltı / Pınarbaşı</t>
  </si>
  <si>
    <t>Recep Çevik /2422286307 cep tel: 05414699609</t>
  </si>
  <si>
    <t>Şükriye Demir</t>
  </si>
  <si>
    <t>muratpaşa/yıldız</t>
  </si>
  <si>
    <t>iİsmail karalan/5415402500</t>
  </si>
  <si>
    <t>(PAZARTESİYE ERTELENDİ) ÖZLEM HANIMLA GÖRÜŞÜLDÜ</t>
  </si>
  <si>
    <t>Muratpaşa/Varlık</t>
  </si>
  <si>
    <t>CELALETTİN SOLAK  / 2422447296</t>
  </si>
  <si>
    <t>(PAZARTESİYE ERTELENDİ)</t>
  </si>
  <si>
    <t>FATMA KINAMA/5326838133</t>
  </si>
  <si>
    <t>602b7936e87c928a9284f7e8</t>
  </si>
  <si>
    <t>muratpaşa/üçgen</t>
  </si>
  <si>
    <t>Nuray yılmaz/05321618869</t>
  </si>
  <si>
    <t>Muratpaşa / Üçgen</t>
  </si>
  <si>
    <t>Arif Bey / 5534446190</t>
  </si>
  <si>
    <t>ürünleri eksikmiş</t>
  </si>
  <si>
    <t>60069d580a0197ff50f29ed7	Korkutelim 07, Muratpaşa (Soğuksu Mah.)</t>
  </si>
  <si>
    <t>18:30</t>
  </si>
  <si>
    <t>Muratpaşa	/Soğuksu</t>
  </si>
  <si>
    <t>NASUF TÜFEK	/2422370276</t>
  </si>
  <si>
    <t>Soğuksu Mah. Toroslar Cad. İzoğlu Apt. No:17 Muratpaşa/Antalya</t>
  </si>
  <si>
    <t>Konyaaltı / Siteler</t>
  </si>
  <si>
    <t>Canan Hanım / 5459525008</t>
  </si>
  <si>
    <t>sabah ve akşam birer randevu alınacak</t>
  </si>
  <si>
    <t>Müsaitlik yokmuş, o yüzden haftaya aranıp yeni randevu oluşturulacak</t>
  </si>
  <si>
    <t>ÖZKAN BEY/5559844379</t>
  </si>
  <si>
    <t>soğuksu mah. kazımkarabekir cad.afacan aprt. 91/G</t>
  </si>
  <si>
    <t xml:space="preserve">603cb40e87fccf0eadd50637        </t>
  </si>
  <si>
    <t>Muratpaşa        /Soğuksu</t>
  </si>
  <si>
    <t>Büşra Akgül       / 2422376090/</t>
  </si>
  <si>
    <t>15:30</t>
  </si>
  <si>
    <t>Kepez / Yeşilyurt</t>
  </si>
  <si>
    <t>Kubilay Bey / 5451079507</t>
  </si>
  <si>
    <t>Muratpaşa/altındağ</t>
  </si>
  <si>
    <t>5ff7d7e43c3b6edddb616469</t>
  </si>
  <si>
    <t>Social Point , Konyaaltı (Arapsuyu Mah.)</t>
  </si>
  <si>
    <t>Konyaaltı / Arapsuyu</t>
  </si>
  <si>
    <t>AHMET BEY/5547501676</t>
  </si>
  <si>
    <t>Arapsuyu, Akdeniz Bulvarı, 603. Sk. No:2</t>
  </si>
  <si>
    <t>iptal</t>
  </si>
  <si>
    <t>13.30</t>
  </si>
  <si>
    <t>Konyaaltı / Öğretmenevleri</t>
  </si>
  <si>
    <t>KÜBRA HANIM/5333098612</t>
  </si>
  <si>
    <t>SİNAN BEY/5072421562</t>
  </si>
  <si>
    <t>Konyaaltı / Kuş Kavağı</t>
  </si>
  <si>
    <t>Serim Bey / 5072075437</t>
  </si>
  <si>
    <t>11.00</t>
  </si>
  <si>
    <t>Konyaaltı/Sarısu</t>
  </si>
  <si>
    <t>ertaş bey/5434905779</t>
  </si>
  <si>
    <t>eksiklerim var o yüzden iptal ettirdim dedi. Yeni randevu cuma günü için lındı.</t>
  </si>
  <si>
    <t>5fda2f82ee2cca36700b22eb</t>
  </si>
  <si>
    <t>Nerissa Cafe &amp; Bistro, Muratpaşa (Soğuksu Mah.)</t>
  </si>
  <si>
    <t>MEHMET ŞEN        /2422372424</t>
  </si>
  <si>
    <t>usta covid olmuş 2 hafta sonra aranacak</t>
  </si>
  <si>
    <t>Konyaaltı / Gürsu</t>
  </si>
  <si>
    <t>Necmettin Bey / 5324310160</t>
  </si>
  <si>
    <t>Ercan Bey / 5320157724</t>
  </si>
  <si>
    <t>5ffb7969c92252ea9e39998f</t>
  </si>
  <si>
    <t>Has Tantuni , Konyaaltı (Öğretmenevleri Mah.)</t>
  </si>
  <si>
    <t>17:00</t>
  </si>
  <si>
    <t>Sabri Bey / 2422296383</t>
  </si>
  <si>
    <t>Muratpaşa	/Altındağ</t>
  </si>
  <si>
    <t>Metin Erdem	/5315706004</t>
  </si>
  <si>
    <t xml:space="preserve">Yoğunluktan dolayı iptal istemiş ve gerek duymuyorlarmış. </t>
  </si>
  <si>
    <t>tek randevu alınacak sabaha</t>
  </si>
  <si>
    <t>konyaaltı/liman</t>
  </si>
  <si>
    <t>/02422591615</t>
  </si>
  <si>
    <t>LİMAN MAH. BOĞAÇAYI CAD. (LİMAN SALI PAZARI KARŞISI) KERİM APT. ALTI NO:32-A KONYAALTI/ANTALYA</t>
  </si>
  <si>
    <t>konyaaltı/pınarbaşı</t>
  </si>
  <si>
    <t>erdem eker /2425035090</t>
  </si>
  <si>
    <t>5fc65f3e9bc7f867e34ce8ff</t>
  </si>
  <si>
    <t>Köyümün Sepeti , Konyaaltı (Pınarbaşı mah.)</t>
  </si>
  <si>
    <t xml:space="preserve">CAN BEY/5434311232 </t>
  </si>
  <si>
    <t>Pınarbaşı Mah. 702 Sk. Alparslan Apt. No:1</t>
  </si>
  <si>
    <t>11:00</t>
  </si>
  <si>
    <t>Konyaaltı / Sarısu</t>
  </si>
  <si>
    <t>Ertaş Bey / 5434905779</t>
  </si>
  <si>
    <t>6027da69ff60ad8b79c0a2f7</t>
  </si>
  <si>
    <t>Kepez Lahmacun, Kepez (Mehmet Akif Ersoy Mah.)</t>
  </si>
  <si>
    <t>Kepez/Mehmet Akif Ersoy</t>
  </si>
  <si>
    <t>Azamet Hanım/2423392005</t>
  </si>
  <si>
    <t>Mehmet Akif Ersoy Mah. Mehmet Atay Cad. No:72/B Kepez/Antalya</t>
  </si>
  <si>
    <t>Kepez/Yeni</t>
  </si>
  <si>
    <t>Zehra Hanım/05424121719</t>
  </si>
  <si>
    <t>Musa Bey/5444752881</t>
  </si>
  <si>
    <t>Kepez/Teomanpaşa</t>
  </si>
  <si>
    <t>Yusuf bey/5442912805</t>
  </si>
  <si>
    <t>Muratpaşa
Konyaaltı
Kepez</t>
  </si>
  <si>
    <t>muratpaşa/yeşilbahçe</t>
  </si>
  <si>
    <t>isa bey/05375601051</t>
  </si>
  <si>
    <t>Muratpaşa/Üçgen</t>
  </si>
  <si>
    <t>Mehmet Bey/5355140045</t>
  </si>
  <si>
    <t>Üçgen mah. Abdi ipekçi cad. No 23/A Muratpaşa/Antalya</t>
  </si>
  <si>
    <t>Muratpaşa/Cumhuriyet</t>
  </si>
  <si>
    <t>Faruk Bey/05315009061</t>
  </si>
  <si>
    <t>CUMHURİYET MAHALLESİ 655.SOKAK NO:33/1 ESKİ SANAYİİ İÇİ MURATPAŞA ANTALYA</t>
  </si>
  <si>
    <t>16.30</t>
  </si>
  <si>
    <t>muratpaşa/cumhuriyet</t>
  </si>
  <si>
    <t>Muhammet Enes BALIKÇI/5325019107</t>
  </si>
  <si>
    <t>Sermin Berberoğlu	2423446374</t>
  </si>
  <si>
    <t>Bayram Özen/2422285909</t>
  </si>
  <si>
    <t>Konyaaltı/Pınarbaşı</t>
  </si>
  <si>
    <t>Erdem Bey/2425035090</t>
  </si>
  <si>
    <t>Sedat Hüseyin Bener/5305630207</t>
  </si>
  <si>
    <t>Çekim yetişmemiş tekrar randevu alınacak</t>
  </si>
  <si>
    <t>15:00</t>
  </si>
  <si>
    <t>konyaaltı/gürsu</t>
  </si>
  <si>
    <t>Kepez/Gülveren</t>
  </si>
  <si>
    <t>Yener Bey/2425031636</t>
  </si>
  <si>
    <t>Kültür mah. 75. Yıl caddesi Mecid Beytüzün aprt. No 22/B, 07090 Kepez/Antalya</t>
  </si>
  <si>
    <t>5ff87235e348f61db1a211c3</t>
  </si>
  <si>
    <t>Emin Döner &amp; Kebap, Kepez (Kültür Mah.)</t>
  </si>
  <si>
    <t>Burak Bey/2425025252</t>
  </si>
  <si>
    <t>Kültür Mh. 75. Yıl Cd. No:30/A Kepez/Antalya</t>
  </si>
  <si>
    <t xml:space="preserve">hedef listede bulnamadı </t>
  </si>
  <si>
    <t>5f5f88f48d5d51083703af24</t>
  </si>
  <si>
    <t>Burger Sound, Kepez (Kültür Mah.)</t>
  </si>
  <si>
    <t>Kepez/Kültür</t>
  </si>
  <si>
    <t>Ersan Bey/05300284507</t>
  </si>
  <si>
    <t>Kültür Mh, Nallı Yücesan Apt, 3805. Sk. No:54/E, 07090 Kepez</t>
  </si>
  <si>
    <t>Fırat Bey/5330574648</t>
  </si>
  <si>
    <t>Muratpaşa / Güvenlik</t>
  </si>
  <si>
    <t>Nurcan Hanım / 5458806677</t>
  </si>
  <si>
    <t>Büyük bir gruba çalışması varmış ilgilenemezmiş</t>
  </si>
  <si>
    <t>60096cfcf69aa43134474790</t>
  </si>
  <si>
    <t>Hot Fast Food, Muratpaşa (Sedir Mah.)</t>
  </si>
  <si>
    <t>Muratpaşa / Sedir</t>
  </si>
  <si>
    <t>İnna Hanım / 2423350202</t>
  </si>
  <si>
    <t>Sedir Mah.732 Sokak Yılmazlar Apt. No:15/B Muratpaşa/Antalya</t>
  </si>
  <si>
    <t>muratpaşa/varlık</t>
  </si>
  <si>
    <t>hamdullah bey/5326838133</t>
  </si>
  <si>
    <t>Muratpaşa	/Yıldız</t>
  </si>
  <si>
    <t>Semra Çankaya	/2422474242</t>
  </si>
  <si>
    <t>Konyaaltı/Akkuyu</t>
  </si>
  <si>
    <t>Kubilay Bey/02429991554</t>
  </si>
  <si>
    <t>Konyaaaltı/Altınkum</t>
  </si>
  <si>
    <t>Bayram Bey/05322012728</t>
  </si>
  <si>
    <t>5fb9188c3788df15f14c2684</t>
  </si>
  <si>
    <t>CasaBalık , Konyaaltı (Gürsu Mah.)</t>
  </si>
  <si>
    <t>Konyaaltı/Gürsü</t>
  </si>
  <si>
    <t>Türkan Hanım/2422294900</t>
  </si>
  <si>
    <t>Gürsu Mah. 355 Sk. L Blk. No:15</t>
  </si>
  <si>
    <t>Konyaaltı / Uncalı</t>
  </si>
  <si>
    <t>Recep Bey / 5445787999</t>
  </si>
  <si>
    <t>konyaaltı/altınkum</t>
  </si>
  <si>
    <t>mehmet bey/05321378510</t>
  </si>
  <si>
    <t>602a95fbe77af6e37c135b41</t>
  </si>
  <si>
    <t>Hotbut, Konyaaltı (Liman Mah.)</t>
  </si>
  <si>
    <t>Konyaaltı/liman</t>
  </si>
  <si>
    <t>sabri bey/2426061930</t>
  </si>
  <si>
    <t>Liman Mah. 38 Sk. Antalya Evleri E Blok No:11/EA Konyaaltı/Antalya</t>
  </si>
  <si>
    <t>5f8442aefda822e4f708f71c</t>
  </si>
  <si>
    <t>Konyaaltı / Liman</t>
  </si>
  <si>
    <t>Serdar bey / 5388507205</t>
  </si>
  <si>
    <t>Liman mahallesi No 32/S Kerim apt. Salı pazarı karşısı Konyaaltı</t>
  </si>
  <si>
    <t>602544f50aeff91cccb893ac</t>
  </si>
  <si>
    <t>AS Tajmahal Künefe, Konyaaltı (Altınkum Mah.)</t>
  </si>
  <si>
    <t>Konyaaltı/altınkum</t>
  </si>
  <si>
    <t>Serap Alpaslan/2422280027</t>
  </si>
  <si>
    <t>Altınkum mah.belediye cad.No:128/1 konyaalti/Antalya</t>
  </si>
  <si>
    <t>HAKKI ŞİRİN/2423227022</t>
  </si>
  <si>
    <t>5f84257ce6660dfb7d332239</t>
  </si>
  <si>
    <t>The Pizza , Muratpaşa (Sinan Mah.)</t>
  </si>
  <si>
    <t>muratpaşa/sinan</t>
  </si>
  <si>
    <t>veysel kılıç/05524313590</t>
  </si>
  <si>
    <t>Sinan, Hüsnü Karakaş Cd. No 7, 07100 Muratpaşa/Antalya-tankerler işhanı içkapı no z-31</t>
  </si>
  <si>
    <t>5fb53cb511b782618cf767e3</t>
  </si>
  <si>
    <t>Bi Burger &amp; Kumpir (Sinan Mah.)</t>
  </si>
  <si>
    <t>14:00</t>
  </si>
  <si>
    <t>İnan Bey / 2424102525</t>
  </si>
  <si>
    <t>yenni randrevu alınacak</t>
  </si>
  <si>
    <t>muratpaşa/zerdalilik</t>
  </si>
  <si>
    <t>metin bey/05365712750</t>
  </si>
  <si>
    <t>5fbd23ba7c52f708f4527c3f</t>
  </si>
  <si>
    <t>Skull Street Food (Şirinyalı Mah.)</t>
  </si>
  <si>
    <t>12.30</t>
  </si>
  <si>
    <t>muratpaşa/şirinyalı</t>
  </si>
  <si>
    <t>yunus bey/5527117585</t>
  </si>
  <si>
    <t>5fc21ab1afd9bb4e4622795e</t>
  </si>
  <si>
    <t>Urfalı Kardeşler Kebap &amp; Lahmacun &amp; Çorba (Varlık Mah.)</t>
  </si>
  <si>
    <t>AHMET TANGAT/2422414363</t>
  </si>
  <si>
    <t>Varlık Mah. 100. Yıl Blv. No:57, 07050 Muratpaşa/Antalya</t>
  </si>
  <si>
    <t>ahmet bey/05558489464</t>
  </si>
  <si>
    <t>kendi fotoğrafı var</t>
  </si>
  <si>
    <t>Muratpaşa / Yeşilbahçe</t>
  </si>
  <si>
    <t>Meryem Hanım / 5522503931</t>
  </si>
  <si>
    <t>Muratpaşa/Şirinyalı</t>
  </si>
  <si>
    <t>MAHİR YÜCEBULUT/5074186578</t>
  </si>
  <si>
    <t>kepez/kültür</t>
  </si>
  <si>
    <t>hakan bey/2422220027</t>
  </si>
  <si>
    <t>kepez/yeşilyurt</t>
  </si>
  <si>
    <t>osman bey/5455995841</t>
  </si>
  <si>
    <t>delil bey/5442121287</t>
  </si>
  <si>
    <t>kepez/yenidoğan</t>
  </si>
  <si>
    <t>19:00</t>
  </si>
  <si>
    <t xml:space="preserve">Getirden çıkacakmış </t>
  </si>
  <si>
    <t>kepez/teomanpaşa</t>
  </si>
  <si>
    <t>zeynep hanım/2423265858</t>
  </si>
  <si>
    <t>serkan bey/2422279669</t>
  </si>
  <si>
    <t>kepez/kanal</t>
  </si>
  <si>
    <t>anıl bey/2423328944</t>
  </si>
  <si>
    <t>kepez/karşıyaka</t>
  </si>
  <si>
    <t>mesut bey/2423252705</t>
  </si>
  <si>
    <t>Karşıyaka Mahallesi Yıldırım Beyazıt Caddesi No:32/B Kepez/Antalya</t>
  </si>
  <si>
    <t>5fb671c41b9776dd0a976f38</t>
  </si>
  <si>
    <t>Robert's Coffe (Liman Mah.)</t>
  </si>
  <si>
    <t>akın bey/5332239045</t>
  </si>
  <si>
    <t>Liman Mah. Atatürk Bul. Barış Manço Cad. No:249</t>
  </si>
  <si>
    <t>13.00</t>
  </si>
  <si>
    <t>Konyaaltı / Aşağı pazarcı</t>
  </si>
  <si>
    <t>Abdullah bey / 5457430640</t>
  </si>
  <si>
    <t>şura Özcan</t>
  </si>
  <si>
    <t>5f96c18374f9bb8f6e95ed4d</t>
  </si>
  <si>
    <t>Abartı Burger (Hurma Mah.)</t>
  </si>
  <si>
    <t>Konyaaltı/sarısu</t>
  </si>
  <si>
    <t>akif bey/5317948719</t>
  </si>
  <si>
    <t>hurma mah. 195 sk.Kandilli Sit. C blk. No:30 (Eski 36.ncı cad.)</t>
  </si>
  <si>
    <t>5f96c5837ddac102e396e4ea</t>
  </si>
  <si>
    <t>Çiğ Köfte Evi (Hurma Mah.)</t>
  </si>
  <si>
    <t>nuri bey/2423446858</t>
  </si>
  <si>
    <t>Kanal Mah. Sakarya Bulv. No:42Kepez/Antalya</t>
  </si>
  <si>
    <t>5f9d767a0309219b92e47632</t>
  </si>
  <si>
    <t>Tıka Basa Ekspresi Döner &amp; Tantuni</t>
  </si>
  <si>
    <t>fatma hanım/2425030300</t>
  </si>
  <si>
    <t>Kültür mah. 3805 sk. No:25 F</t>
  </si>
  <si>
    <t>kepez/gündoğdu</t>
  </si>
  <si>
    <t>ahmet bey/5423332811</t>
  </si>
  <si>
    <t>kepez/erenköy</t>
  </si>
  <si>
    <t>hafize hanım/2423310411</t>
  </si>
  <si>
    <t>muratpaşa/fener</t>
  </si>
  <si>
    <t>dudu hanım/2423181661</t>
  </si>
  <si>
    <t>İptal teyifi için arandı açmadı</t>
  </si>
  <si>
    <t>muratpaşa/elmalı</t>
  </si>
  <si>
    <t>celal bey/2422432888</t>
  </si>
  <si>
    <t>Muratpaşa / Memurevleri</t>
  </si>
  <si>
    <t>Nurdan Hanım / 2423464371</t>
  </si>
  <si>
    <t>saat 13 den 17 e ertelendi</t>
  </si>
  <si>
    <t>muratpaşa/çağlayan</t>
  </si>
  <si>
    <t>hasibe hanım/5527471010</t>
  </si>
  <si>
    <t>çok yoğun oldukları için çarşamba (07/04/2021)e ertelendi</t>
  </si>
  <si>
    <t>5fa9109be20f323975cad515</t>
  </si>
  <si>
    <t>Köfteci Ramiz , Konyaaltı (Uncalı Mah.)</t>
  </si>
  <si>
    <t>konyaaltı/uncalı</t>
  </si>
  <si>
    <t>hamid bey/2425030342</t>
  </si>
  <si>
    <t>Elemanlarım yok, ürünleri çıkartamayacağım der. Salıya alındı randevu</t>
  </si>
  <si>
    <t>konyaaltı/hurma</t>
  </si>
  <si>
    <t>uğur bey/2422590607</t>
  </si>
  <si>
    <t>Elemananlarım yok bayramdan sonra gibi tekrardan randevu oluşturbiliriz der</t>
  </si>
  <si>
    <t>6048b3668aa1217d1d7134ee</t>
  </si>
  <si>
    <t>konyaaltı/siteler</t>
  </si>
  <si>
    <t>mustafa bey/2429664953</t>
  </si>
  <si>
    <t>Sevban Kemal Dönmez/5462866675</t>
  </si>
  <si>
    <t>5fe1b8ae24561ef0cc960c1a</t>
  </si>
  <si>
    <t>Martı Börek, Muratpaşa (Gençlik Mah. - Işıklar Cad.)</t>
  </si>
  <si>
    <t>muratpaşa/güvenlik</t>
  </si>
  <si>
    <t>ethem bey/05325572963-2422416978</t>
  </si>
  <si>
    <t>Gençlik Mah. Işıklar Cad. No:17/C Muratpaşa/Antalya</t>
  </si>
  <si>
    <t>5fa1638bcae28a06b0bca5c0</t>
  </si>
  <si>
    <t>Rokka Pizza &amp; Falafel, Muratpaşa (Gençlik Mah. - Işıklar)</t>
  </si>
  <si>
    <t>muratpaşa/haşimişcan</t>
  </si>
  <si>
    <t>gökhan bey/2422441020</t>
  </si>
  <si>
    <t>Hasim Iscan Mahallesi, Recep Peker Caddesi, No:2/B Muratpasa, Antalya</t>
  </si>
  <si>
    <t xml:space="preserve">Perşembeye alınacak / hdef listede bulunamadı </t>
  </si>
  <si>
    <t>muratpaşa/altındağ</t>
  </si>
  <si>
    <t>fadime hanım/05310270061-5316280701</t>
  </si>
  <si>
    <t>Altındağ Mah. 149 Sk. no:3/c</t>
  </si>
  <si>
    <t>5f51f45b0cca8c584b7a7756</t>
  </si>
  <si>
    <t>Dido Kumpir &amp; Fast Food, Muratpaşa (Işıklar Mah.)</t>
  </si>
  <si>
    <t>haluk bey/2422433276</t>
  </si>
  <si>
    <t>Haşim İşcan Mh, Recep Peker Cd. No:6/C, 07100 Muratpaşa/Antalya</t>
  </si>
  <si>
    <t>Muratpaşa	/Haşimişcan</t>
  </si>
  <si>
    <t>TURGAY BARAN	/5396830707</t>
  </si>
  <si>
    <t>5f9ae0b171760953c4e7279e</t>
  </si>
  <si>
    <t>61 Hamsi Tava, Aspendos Bulv.</t>
  </si>
  <si>
    <t>muratpaşa/kızıltoprak</t>
  </si>
  <si>
    <t>ali bey:2423240761</t>
  </si>
  <si>
    <t>Meydankavağı, Aspendos Blv. No:38/A, 07200 Muratpaşa/Antalya(totel petrol 2 den daha rahat bulunabilir)</t>
  </si>
  <si>
    <t>11 i geçmesin çünkü sipariş zamanına denk gelmemesi gerk</t>
  </si>
  <si>
    <t>yusuf bey/2423112124</t>
  </si>
  <si>
    <t>muratpaşa/mehmetcik</t>
  </si>
  <si>
    <t>gökay bey/2423212424</t>
  </si>
  <si>
    <t>Mehmetçik Mah., termosos bulvarı ofis24 iş merkezi altı no:42 Muratpaşa, Antalya, Türkiye,</t>
  </si>
  <si>
    <t>erol bey/2423231035</t>
  </si>
  <si>
    <t>hasan bey/2423117444</t>
  </si>
  <si>
    <t>neslihan hanım/2423120535</t>
  </si>
  <si>
    <t>taner bey/2423220068</t>
  </si>
  <si>
    <t>ekrem bey/2423119119</t>
  </si>
  <si>
    <t>dilek hanım/2422595040</t>
  </si>
  <si>
    <t xml:space="preserve">4. oluşturulan randevu lütfen saatinde gidilsin. </t>
  </si>
  <si>
    <t>603359aca84ea446e5e3e216</t>
  </si>
  <si>
    <t>kepez/gülveren</t>
  </si>
  <si>
    <t>süleyman bey/2422279494</t>
  </si>
  <si>
    <t>Muratpaşa / Haşimişcan</t>
  </si>
  <si>
    <t>Tarek Gaber / 2422441020</t>
  </si>
  <si>
    <t>Muratpaşa
Konyaaltı</t>
  </si>
  <si>
    <t>5f564bd870582c17c5c7984e</t>
  </si>
  <si>
    <t>Loukma, Kepez (Fabrikalar Mah.)</t>
  </si>
  <si>
    <t>kepez/fabrikalar</t>
  </si>
  <si>
    <t>selman bey/2423446817</t>
  </si>
  <si>
    <t>5fa7a985516403b93f039e8d</t>
  </si>
  <si>
    <t>Chicken Stop, (Kültür Mah.)</t>
  </si>
  <si>
    <t>kepez/ahatlı</t>
  </si>
  <si>
    <t>hüseyin bey/2422275558</t>
  </si>
  <si>
    <t>5f9829bae0317efe124d3714</t>
  </si>
  <si>
    <t>gizem hanım/5348129499</t>
  </si>
  <si>
    <t>kepez/özgürlük</t>
  </si>
  <si>
    <t>GALİP BERKAY bey/5074068837</t>
  </si>
  <si>
    <t>5fafe252b288b3345474218b</t>
  </si>
  <si>
    <t>Baysallar Gözleme - Tost , Kepez ( Özgürlük Mah.)</t>
  </si>
  <si>
    <t>veysel bey/5300376884</t>
  </si>
  <si>
    <t>Özgürlük Mah. Tevfik Fikret Cad. No:3</t>
  </si>
  <si>
    <t>veysel beyin kızı ilgilenecek</t>
  </si>
  <si>
    <t>6051d4246bf625262a70f5e5</t>
  </si>
  <si>
    <t>MidyePark 07, Kepez (Yeşiltepe Mah.)</t>
  </si>
  <si>
    <t>kepez/yeşiltepe</t>
  </si>
  <si>
    <t>berkan bey/5435428208</t>
  </si>
  <si>
    <t>Yeşiltepe Mah. Tevfik Fikret Cad. No:13 Kepez/ANTALYA</t>
  </si>
  <si>
    <t>fatih bey/5321760109</t>
  </si>
  <si>
    <t>murat bey/2422447464</t>
  </si>
  <si>
    <t>Restoran bazı aksaklıklardan dolayı çekimi iptal etmiş</t>
  </si>
  <si>
    <t>6030d4cb25e3a63cacecf23b</t>
  </si>
  <si>
    <t>Esnaf Lokantası, Muratpaşa (Sinan Mah.)</t>
  </si>
  <si>
    <t>gülay hanım/5331959914</t>
  </si>
  <si>
    <t>Sinan Mah. 1250 Sk. No:7 Muratpaşa/Antalya</t>
  </si>
  <si>
    <t>Muratpaşa	/Fener</t>
  </si>
  <si>
    <t>HÜSNÜ ALİ ARSLAN	/2423232200</t>
  </si>
  <si>
    <t>Muratpaşa / Çağlayan</t>
  </si>
  <si>
    <t>Gencay Bey / 5537900791</t>
  </si>
  <si>
    <t>İhtiyaç duymadık fotoğraflara o yüzden iptal istedik</t>
  </si>
  <si>
    <t>kübra hanım/5374311280</t>
  </si>
  <si>
    <t>Varlık Mah. 100. Yıl Blv. No:123/1 bulvar otelinin ordaki üst geçitin altında  Muratpaşa/Antalya</t>
  </si>
  <si>
    <t>ahmet bey/2422274466</t>
  </si>
  <si>
    <t>Yetkili çekim yaptırmaktan vazgeçmiş.</t>
  </si>
  <si>
    <t>13:00</t>
  </si>
  <si>
    <t>kepez/Avni tolunay</t>
  </si>
  <si>
    <t>Aytuğ bey/2422270902</t>
  </si>
  <si>
    <t>muhamed bey/2422274002</t>
  </si>
  <si>
    <t>5fc12e0eb87caad9ea38d672</t>
  </si>
  <si>
    <t>Ottoman Pizza &amp; Fast Food , Kepez ( Ulus Mah./Dokuma)</t>
  </si>
  <si>
    <t>fatih bey/2423456600</t>
  </si>
  <si>
    <t>Ulus Mah. Mehmet Akif Cad. No:34/A</t>
  </si>
  <si>
    <t>Kepez	/Zafer</t>
  </si>
  <si>
    <t>Ahmet Özcan	/5428348976</t>
  </si>
  <si>
    <t>604f379536e0025d5098c9f2</t>
  </si>
  <si>
    <t>Gaziantep Zenginoğlu Baklavaları, Kepez (Kütükçü Mah.)</t>
  </si>
  <si>
    <t>kezep/kütükçü</t>
  </si>
  <si>
    <t>yusuf bey/2423441555</t>
  </si>
  <si>
    <t>Kütükçü mah Barış Manço Bulvarı 90B/3 Kepez/ANTALYA</t>
  </si>
  <si>
    <t>kepez/Avni Tolunay</t>
  </si>
  <si>
    <t>şahin bey/05333962543</t>
  </si>
  <si>
    <t>avni tolunay mah.hürriyet caddesi no:402 kepez/antalya</t>
  </si>
  <si>
    <t>gitmeden yarım saat önce haber verilecek</t>
  </si>
  <si>
    <t>kepez/sütçüler</t>
  </si>
  <si>
    <t>adem bey/2422488484</t>
  </si>
  <si>
    <t>Kepez / Sütçüler</t>
  </si>
  <si>
    <t>Hakkı Bey / 5326804860</t>
  </si>
  <si>
    <t>Sütçüler Mahallesi Sütçüler Caddesi No 38 / BKepez / Antalya</t>
  </si>
  <si>
    <t>5fd740be14bd888089aad745</t>
  </si>
  <si>
    <t>Dünyam Kebap (Emek Mah.)</t>
  </si>
  <si>
    <t>Kepez	Emek</t>
  </si>
  <si>
    <t>Ayşe Kısa\2423253332\ 0531 519 24 88</t>
  </si>
  <si>
    <t>Emek Mah. Yeşilırmak Cad. No 11 Kepez</t>
  </si>
  <si>
    <t>Kepez	Çankaya</t>
  </si>
  <si>
    <t>Ali Ekiz        5356226560</t>
  </si>
  <si>
    <t>Kepez	Düdenbaşı</t>
  </si>
  <si>
    <t>İLKAY YILMAZ        5071454892</t>
  </si>
  <si>
    <t>Randevu için arandı çekim yapılacak.</t>
  </si>
  <si>
    <t>Kepez	Habibler</t>
  </si>
  <si>
    <t>Ramazan Karataş        2423614545</t>
  </si>
  <si>
    <t>13:30</t>
  </si>
  <si>
    <t>Kepez	/Yeni Emek</t>
  </si>
  <si>
    <t>HÜSEYİN USLU/	5434570432</t>
  </si>
  <si>
    <t>Elemanları yokmuş erteleme istedi, pazartesi gidilecek çekime</t>
  </si>
  <si>
    <t>5ffdced962a03e50faa201b3</t>
  </si>
  <si>
    <t>Payidar 15 Burdur Şiş Pide &amp; Kebap, Kepez (Kuzeyyaka Mah.)</t>
  </si>
  <si>
    <t>Kepez	Kuzeyyaka</t>
  </si>
  <si>
    <t>Mustafa Ak        5452655371</t>
  </si>
  <si>
    <t>kuzeyyaka mah yeşil ırmak cad. no 263</t>
  </si>
  <si>
    <t>6050e456808b16a190c1a258</t>
  </si>
  <si>
    <t>Kebap &amp; Döner Seven 7, Kepez (Altınova Sinan Mah.)</t>
  </si>
  <si>
    <t>Kepez	Altınova Sinan</t>
  </si>
  <si>
    <t>MEHMET KURUOĞLU / 5300653414</t>
  </si>
  <si>
    <t>Altınova Sinan Mah. yunusemre caddesi 78\A Kepez/ANTALYA</t>
  </si>
  <si>
    <t>Randevu çekimi için arandı çekim yapılacak.</t>
  </si>
  <si>
    <t>Kepez	Ulus</t>
  </si>
  <si>
    <t>Ramazan Alper Ceran        2423459219</t>
  </si>
  <si>
    <t>6051a9f80514901ca419678e</t>
  </si>
  <si>
    <t>Yunus Usta Baklavaları, Kepez (Mehmet Akif Mah.)</t>
  </si>
  <si>
    <t>Kepez	Mehmet Akif Ersoy</t>
  </si>
  <si>
    <t>YUNUS ÖZCAN        5413420749</t>
  </si>
  <si>
    <t>Mehmet Akif Ersoy Mah. Osman Yüksel Serdengeçti Cad. No:51 Kepez/ANTALYA</t>
  </si>
  <si>
    <t>PAZARTESİDEN SONRA İSTİYORMUŞ.</t>
  </si>
  <si>
    <t>Muratpaşa	/Dutlubahçe</t>
  </si>
  <si>
    <t>Mehmet Kurtboğan	5434839595</t>
  </si>
  <si>
    <t xml:space="preserve">Sedir Mah. Gazi Bulv. Yanyol No sapmaz apartmanı no 94 </t>
  </si>
  <si>
    <t>konyaaltı/arapsuyu</t>
  </si>
  <si>
    <t>cem bey/24222912 \5360349174</t>
  </si>
  <si>
    <t>5f84471ffb4bf001a6324671</t>
  </si>
  <si>
    <t>Çamlık Restaurant, Konyaaltı (Liman Mah.)1</t>
  </si>
  <si>
    <t>mehmet bey/2422596307</t>
  </si>
  <si>
    <t>Liman, yıldız apartmani, Atatürk Blv. no 194/A, 07070 Konyaaltı/Antalya</t>
  </si>
  <si>
    <t xml:space="preserve">YARIN BEN OLMAYACAĞIM İÇİN İPTAL ETMEK İSTİYORUM DEDİ. / hedef listede bulunamadı </t>
  </si>
  <si>
    <t>AHMET YILDIZ	/2422443860</t>
  </si>
  <si>
    <t>Randevu için arandı Çekim yapılacak.</t>
  </si>
  <si>
    <t>oksana bey/2422299000</t>
  </si>
  <si>
    <t>İptal ettirmek istiyorum. Ertelemesi 15 gün sonra yapılsın der</t>
  </si>
  <si>
    <t>emrah bey/2422272127</t>
  </si>
  <si>
    <t>5fa5c4587a210d2a0ef8d1ec</t>
  </si>
  <si>
    <t>Ant Zirve Kebap (Yıldız Mah.)</t>
  </si>
  <si>
    <t>Muratpaşa	/Varlık</t>
  </si>
  <si>
    <t>MUHAMMED ÇALI/	5353934236</t>
  </si>
  <si>
    <t>5fa45f8b232f8524bab57eb7</t>
  </si>
  <si>
    <t>Akdeniz Döner &amp; Kebap &amp; Tantuni, (Güvenlik Mah.)</t>
  </si>
  <si>
    <t>muratpaşa güvenlik</t>
  </si>
  <si>
    <t>orhan demir 5414752922</t>
  </si>
  <si>
    <t>Güvenlik Mah. Kazım Karabekir Cad. No:184A Muratpaşa Antalya</t>
  </si>
  <si>
    <t>muratpaşa konuksever</t>
  </si>
  <si>
    <t>mehmet a.yıldırım 5349246504</t>
  </si>
  <si>
    <t>60160cd63d98ed7e03ac8a33</t>
  </si>
  <si>
    <t>Antep Çiğ Köfte, Muratpaşa (Bayındır Mah.)</t>
  </si>
  <si>
    <t>muratpaşa bayındır</t>
  </si>
  <si>
    <t>mustafa 5333179398</t>
  </si>
  <si>
    <t>Bayındır Mah. Pınar cad. No 26</t>
  </si>
  <si>
    <t>18.00</t>
  </si>
  <si>
    <t>muratpaşa varlık</t>
  </si>
  <si>
    <t>mehmet doğan / 2422416161</t>
  </si>
  <si>
    <t>5fbe5067f7186451fefa33e2</t>
  </si>
  <si>
    <t>Çiğ Köfte Evi (Şirinyalı Mah.)</t>
  </si>
  <si>
    <t>Muratpaşa	/Zümrütova</t>
  </si>
  <si>
    <t>BERTAN BELEK /2423163165</t>
  </si>
  <si>
    <t>Şirinyalı Mah. Sinanoğlu Cad. Ambarlı Sitesi B Blok No:58/A Muratpaşa/Antalya</t>
  </si>
  <si>
    <t>604b72f393656dbbefb693f8</t>
  </si>
  <si>
    <t>Erbabı Hakiki Çiğköfteci Müslüm Usta, Muratpaşa (Balbey Mah.)</t>
  </si>
  <si>
    <t>Muratpaşa	/Balbey</t>
  </si>
  <si>
    <t>NAZAN FİDAN/	5331979887</t>
  </si>
  <si>
    <t>Balbey Mah. İsmet Paşa Cad. No:6 Muratpaşa/ANTALYA</t>
  </si>
  <si>
    <t>Çekime gidilmemiş yeni randevu oluşturuldu</t>
  </si>
  <si>
    <t>60533e144642ffdaf3753fb1</t>
  </si>
  <si>
    <t>Şahinler Lahmacun &amp; Pide &amp; Kebap, Kepez (Ayanoğlu Mah.)</t>
  </si>
  <si>
    <t>Kepez	/Ayanoğlu</t>
  </si>
  <si>
    <t>HATİCE BEYAZİT	/5523651215</t>
  </si>
  <si>
    <t>Ayanoğlu Mah. General hulusi Sayın Cad. No:12 Kepez/ANTALYA</t>
  </si>
  <si>
    <t xml:space="preserve"> konyaaltı /molla yusuf</t>
  </si>
  <si>
    <t>huseyın dırı5545057907</t>
  </si>
  <si>
    <t>15.00</t>
  </si>
  <si>
    <t>konyaaltı/öğretmenevleri</t>
  </si>
  <si>
    <t>mehmet bey/2422299011</t>
  </si>
  <si>
    <t>Elemanlarım yok o yüzden iptal oldu pazartesi tekrar aranacak randevu için.</t>
  </si>
  <si>
    <t>6004cde2f1067ee80a51208b</t>
  </si>
  <si>
    <t>Payidar 15 Pizza &amp; Fast Food, Kepez (Kuzeyyaka Mah.)</t>
  </si>
  <si>
    <t>Kepez	/Kuzeyyaka</t>
  </si>
  <si>
    <t>Mustafa Ak        /5452655371</t>
  </si>
  <si>
    <t>Kuzeyyaka Mah. Yeşilırmak Cad. No 265 C</t>
  </si>
  <si>
    <t>Kepez	/Ünsal</t>
  </si>
  <si>
    <t>Ecem Zorlu	/5423608898</t>
  </si>
  <si>
    <t>Kepez	/Atatürk</t>
  </si>
  <si>
    <t>Mahmut Kaçar	/2423251687</t>
  </si>
  <si>
    <t>6038cc38982a67fbbd0a6b8c</t>
  </si>
  <si>
    <t>Abanoss Döner &amp; Fast Food, Muratpaşa (Bayındır Mah.)</t>
  </si>
  <si>
    <t>Muratpaşa / Bayındır</t>
  </si>
  <si>
    <t>Sevim Deveci / 5428022614</t>
  </si>
  <si>
    <t>Bayındır Mah. 324 Sk. Korkut apt. 14 A</t>
  </si>
  <si>
    <t>Restoran devredilmiş.</t>
  </si>
  <si>
    <t>6004c32de2740f172e19f3f5</t>
  </si>
  <si>
    <t>Kepez/Yeni Emek</t>
  </si>
  <si>
    <t>Soner Can Pamuk/5424567769</t>
  </si>
  <si>
    <t>Ceyhan Cad. No 91</t>
  </si>
  <si>
    <t>Başka tarihe randevu istemiş</t>
  </si>
  <si>
    <t>HÜSEYİN USLU/ 5434570432</t>
  </si>
  <si>
    <t>Menüsünde kebap bölümleri açılmamış önce onlar açılsın der</t>
  </si>
  <si>
    <t>Kepez/gülveren</t>
  </si>
  <si>
    <t>Tuba Hanım  2422271880</t>
  </si>
  <si>
    <t>18:00</t>
  </si>
  <si>
    <t>erdi ünlü/2422276140</t>
  </si>
  <si>
    <t>İşleri çok yoğun olduğndan dolayı daha sonra kendisi geri dönüş yapacak</t>
  </si>
  <si>
    <t>güllü yiğit/5454325467</t>
  </si>
  <si>
    <t>Üçgen Mah. Abdi İpekçi Cad. No:7/A Muratpaşa/ANTALYA</t>
  </si>
  <si>
    <t>adem bey/2423540540</t>
  </si>
  <si>
    <t>Kızıltoprak Mahallesi No:46/A Muratpaşa/Antalya(termesos bulvarı oyak sitesi yanı )</t>
  </si>
  <si>
    <t>ürünleri fazla olduğu için ve kaşarlı yiyecekleri olduğu için çekimi aceleye gelmesini istemiyor fotoğrafçıdan 1.5-2 saat vakit ayırmasını istiyor</t>
  </si>
  <si>
    <t>5fbbe1df5fd58d6bdf2d9ef0</t>
  </si>
  <si>
    <t>7 Kırk 7 Midye (Tarım Mah/Perge Cad.)</t>
  </si>
  <si>
    <t>Faruk Bey 2423120747</t>
  </si>
  <si>
    <t>Tarım Mah. Perge Bulv. Ayşe Ali Gündoğdu Sit. A. No: 9</t>
  </si>
  <si>
    <t>605ade7f84374e52741910b1</t>
  </si>
  <si>
    <t>Anttep Çorba &amp; Pide &amp; Kebap, Muratpaşa (Gebizli Mah.)</t>
  </si>
  <si>
    <t>muratpaşa/gebizli</t>
  </si>
  <si>
    <t>hüseyin bey/5423392684</t>
  </si>
  <si>
    <t>Muratpaşa/	Fener</t>
  </si>
  <si>
    <t>OYA YILMAZ	/2423237121</t>
  </si>
  <si>
    <t>O kadar pizzayı hazırlayamam diyor</t>
  </si>
  <si>
    <t>bimen bey/2423221005</t>
  </si>
  <si>
    <t>sahibi şehir dıındaymış</t>
  </si>
  <si>
    <t>metin bey/2423234626</t>
  </si>
  <si>
    <t>muratpaşa/Topçular</t>
  </si>
  <si>
    <t>mehmet bey/2423130077</t>
  </si>
  <si>
    <t>komple sistemi kapatacakmış</t>
  </si>
  <si>
    <t>Muratpaşa/Çağlayan</t>
  </si>
  <si>
    <t>Senem Hanım 2423230101</t>
  </si>
  <si>
    <t>haftaya istedi</t>
  </si>
  <si>
    <t>60324d9b6a39b55ebd6e46ec</t>
  </si>
  <si>
    <t>Minimal Tost, Muratpaşa (Fener Mah.)</t>
  </si>
  <si>
    <t>OSMAN KARA	/5422481073</t>
  </si>
  <si>
    <t>Fener Mah. 1984.sk No:3/D Muratpaşa/ANTALYA</t>
  </si>
  <si>
    <t>kepez/kultur</t>
  </si>
  <si>
    <t>tolha bey05417693459</t>
  </si>
  <si>
    <t>Metin Bey 2423390444</t>
  </si>
  <si>
    <t>Ustamız yok ondan dolayı iptal yeni randevu için kendileri dönüş sağlayacak</t>
  </si>
  <si>
    <t>yusuf bey/5326974750</t>
  </si>
  <si>
    <t>05060216099/emrah bey</t>
  </si>
  <si>
    <t xml:space="preserve">eleman eksikmiş yetkilide açmıyor  </t>
  </si>
  <si>
    <t>ahmet Can Mülayim</t>
  </si>
  <si>
    <t>Tayfun Bey /5372723075</t>
  </si>
  <si>
    <t>muratpasa / meltem</t>
  </si>
  <si>
    <t>timuçib bey2422370022</t>
  </si>
  <si>
    <t>Koynaaltı/Liman</t>
  </si>
  <si>
    <t>Ali Bey 2422593304</t>
  </si>
  <si>
    <t>RANDEVU ALINMAYACAK</t>
  </si>
  <si>
    <t>Sushi Dotto</t>
  </si>
  <si>
    <t>muratpaşa / şirinyalı</t>
  </si>
  <si>
    <t>emre bey05436472877</t>
  </si>
  <si>
    <t>şirinyalı mah.1537.sok.no 15 kardelen apt.</t>
  </si>
  <si>
    <t>kepez/mehmet akif ersoy</t>
  </si>
  <si>
    <t>gözde hanım/5550755507</t>
  </si>
  <si>
    <t>17.00</t>
  </si>
  <si>
    <t>hüseyin bey/2422278800</t>
  </si>
  <si>
    <t>Kepez/	Kuzeyyaka</t>
  </si>
  <si>
    <t>OSMAN KEL	/2423268896</t>
  </si>
  <si>
    <t>İftar saatine denk geldiği için istemiyor. Cuma gününe ertelendi</t>
  </si>
  <si>
    <t>Kepez/Çankaya</t>
  </si>
  <si>
    <t>Ali Bey 5356226560</t>
  </si>
  <si>
    <t>volkan bey/5495191004</t>
  </si>
  <si>
    <t>kepez/Fabrikalar</t>
  </si>
  <si>
    <t>fatih bey/2424707807</t>
  </si>
  <si>
    <t>09.00</t>
  </si>
  <si>
    <t>batuhan bey/5444172288</t>
  </si>
  <si>
    <t>Kepez / Kültür</t>
  </si>
  <si>
    <t>Ünat bey / 5312921269</t>
  </si>
  <si>
    <t>burak bey/2425025252</t>
  </si>
  <si>
    <t>Motorlu kuryesi kaza yapmış 2 Hafta sonra aranıp yeni randevu oluşturulacak.</t>
  </si>
  <si>
    <t>muratpaşa/balbey</t>
  </si>
  <si>
    <t>ibrahim bey/2422470113</t>
  </si>
  <si>
    <t xml:space="preserve">İşler açıldığı zaman randevu istiyor. </t>
  </si>
  <si>
    <t>5fec97edad8a38e72525b7d2</t>
  </si>
  <si>
    <t>Köftebus, Muratpaşa (Balbey Mah.)</t>
  </si>
  <si>
    <t>mesut bey/5442057007</t>
  </si>
  <si>
    <t>Balbey Mah. Ali Çetinkaya Cad. No:3/A Muratpaşa/Antalya</t>
  </si>
  <si>
    <t>muratpaşa/Bahçelievler</t>
  </si>
  <si>
    <t>alper bey/2422436933</t>
  </si>
  <si>
    <t>Bahçelievler Mah. turgut reis Cad. Kıncı Apt. No:6 Muratpaşa/Antalya</t>
  </si>
  <si>
    <t>selma hanım/2422470568</t>
  </si>
  <si>
    <t>Haşim İşcan Mah. 1306 Sokak. No :21Muratpaşa/ Antalya (Işıklar Atatürk Evi'nin karşı ara sokağı )(burger kingin arkası)</t>
  </si>
  <si>
    <t>Kepez/Varsak</t>
  </si>
  <si>
    <t>5528644640/TİMUR TRAMPAOĞLU</t>
  </si>
  <si>
    <t>Kepez / Antalya</t>
  </si>
  <si>
    <t>Abdullah Baştaş / 5414420713</t>
  </si>
  <si>
    <t>Kepez/Gündoğdu</t>
  </si>
  <si>
    <t>12:00</t>
  </si>
  <si>
    <t>EROL BAKIRCI /5547046456</t>
  </si>
  <si>
    <t>GÜLAY ÖNAL ÇAM/5331959914</t>
  </si>
  <si>
    <t>murat paşa/varlık</t>
  </si>
  <si>
    <t>OSMAN YILDIZ/2422420749</t>
  </si>
  <si>
    <t>Ürünleri kalmamış erken saat adına yeni randevu alındı</t>
  </si>
  <si>
    <t>5fa3cb5e62bd7c77168b2533</t>
  </si>
  <si>
    <t>Muratpaşa/Yeşilbahçe</t>
  </si>
  <si>
    <t>Mahmut Bey / 5359449424</t>
  </si>
  <si>
    <t>Yeşilbahçe Mah. 1452 Sk. Şükrü Kınay Apt. No:6/B Muratpaşa/Antalya</t>
  </si>
  <si>
    <t>602b9abfa84ea434cde2682c</t>
  </si>
  <si>
    <t>Bi Dana Döner, Muratpaşa (Güzeloba Mah.)</t>
  </si>
  <si>
    <t>Muratpaşa	Güzeloba</t>
  </si>
  <si>
    <t>SEMİHA KELEŞ/05057164721</t>
  </si>
  <si>
    <t>Güzeloba Mah. Havaalanı Cad. No:46/C Muratpaşa/Antalya</t>
  </si>
  <si>
    <t>Ürünleri tam değilmiş tamamladığımız zaman dönüş sağlayacağım size der.</t>
  </si>
  <si>
    <t>5ffc4780c92252247239c849</t>
  </si>
  <si>
    <t>Da Vinci Pizza, Muratpaşa (Güzeloba Mah.)</t>
  </si>
  <si>
    <t>Muratpaşa/Güzeloba</t>
  </si>
  <si>
    <t>5050290346/şahin bey</t>
  </si>
  <si>
    <t>Güzeloba Mh. Örnekköy Cd. Apt. H1 Blok No:8/1 Muratpaşa/Antalya</t>
  </si>
  <si>
    <t>şahin bey tok gitmemenizi belirtti :)</t>
  </si>
  <si>
    <t>NİHAT VURAL	/2423493490</t>
  </si>
  <si>
    <t>muratpaşa/kızılarık</t>
  </si>
  <si>
    <t>onur bey/5436471816</t>
  </si>
  <si>
    <t>Menü değişikliği yapılacak sonrasında yeni randevu istiyor.</t>
  </si>
  <si>
    <t>senanur Çınar</t>
  </si>
  <si>
    <t>5050959002/aykut bey</t>
  </si>
  <si>
    <t>Muratpaşa/Fener</t>
  </si>
  <si>
    <t>ESAD ERSOY/5526969569</t>
  </si>
  <si>
    <t>11:30</t>
  </si>
  <si>
    <t xml:space="preserve">Hastane işleri çıktı erteleme istiyor </t>
  </si>
  <si>
    <t>ÖZLEM ÖZMEN/5494781403</t>
  </si>
  <si>
    <t>EŞREF ÜSTÜNMET/5428330707</t>
  </si>
  <si>
    <t>GÜLTEN ALTINTAŞ/2423495761</t>
  </si>
  <si>
    <t>DİREN AYGÜN/2423496985</t>
  </si>
  <si>
    <t>605aee8594997b40d0a601f9</t>
  </si>
  <si>
    <t>Altınşiş Kebap, Muratpaşa (Gebizli Mah.)</t>
  </si>
  <si>
    <t>Muratpaşa/Gebizli</t>
  </si>
  <si>
    <t>ŞEVKET PANOĞLU/5526360731</t>
  </si>
  <si>
    <t>Gebizli Mah. 1115 sk. No:20 Muratpaşa/ANTALYA</t>
  </si>
  <si>
    <t>6059ef498054c573437f911f</t>
  </si>
  <si>
    <t>İzol Börek, Muratpaşa (Yüksekalan Mah.)</t>
  </si>
  <si>
    <t>Muratpaşa/Yüksekalan</t>
  </si>
  <si>
    <t>ENES ŞENAY/5078100500</t>
  </si>
  <si>
    <t>Yüksekalan Mah. Ali Çetinkaya Cad. No:21 Muratpaşa/ANTALYA</t>
  </si>
  <si>
    <t>Muratpaşa/Altındağ</t>
  </si>
  <si>
    <t>GAMZE POLAT/5323283244</t>
  </si>
  <si>
    <t>Altındağ Mah. Teomanpaşa Cad. No:2  eren apt. Muratpaşa/ANTALYA</t>
  </si>
  <si>
    <t>Muratpaşa/Tahılpazarı</t>
  </si>
  <si>
    <t>NAGİHAN YILMAZ/5432725259</t>
  </si>
  <si>
    <t>5fcf59432bb06a6e4b93fd6f</t>
  </si>
  <si>
    <t>Yemenli Et &amp; Balık Restaurant (Kılınçarslan Mah.)</t>
  </si>
  <si>
    <t>Muratpaşa/Kılınçarslan</t>
  </si>
  <si>
    <t>SEDAT SABAH/5553658376</t>
  </si>
  <si>
    <t>Kılınçarslan Mah. Zeytin Sok. No:16 Muratpaşa/Antalya</t>
  </si>
  <si>
    <t>Ürünleri hazırlayamam kendi fotoğraflarım var onları atıcam der</t>
  </si>
  <si>
    <t>14.30</t>
  </si>
  <si>
    <t>ALİ FEHMİ DEDEAL/5321004843</t>
  </si>
  <si>
    <t>EMRAH YUCA/5305799770</t>
  </si>
  <si>
    <t>5fbe3074200b0d2dafa4fd23</t>
  </si>
  <si>
    <t>Cafe De Simit Patisserie, 100. Yıl Caddesi</t>
  </si>
  <si>
    <t>NURTEN SEVİNÇ/5072971570</t>
  </si>
  <si>
    <t>Kızılsaray Mahallesi Yener Ulusoy Blv. Nelise Hatun Apt, D:18/C, 07040 Muratpaşa/Antalya</t>
  </si>
  <si>
    <t>BATUHAN ŞAHİN/05076305000</t>
  </si>
  <si>
    <t>Sadece bu saatlere alınacak!!!!</t>
  </si>
  <si>
    <t>İLKAY ERDOĞAN/2422449154</t>
  </si>
  <si>
    <t>İş yoğun toplu sipariş geldi der pazartesine ertelendi.</t>
  </si>
  <si>
    <t>60534bcacd69792a7ec27050</t>
  </si>
  <si>
    <t>Tezgah Burger, Muratpaşa (Meltem Mah.)</t>
  </si>
  <si>
    <t>FATMA AKGÜNGÖR/5416590601</t>
  </si>
  <si>
    <t>60535085ae18d751556ef085</t>
  </si>
  <si>
    <t>Tezgah Sokak Lezzetleri, Muratpaşa (Meltem Mah.)</t>
  </si>
  <si>
    <t>KADİR DURAN        2422373634</t>
  </si>
  <si>
    <t xml:space="preserve">28İNDE ARANACAK RANDEVU İÇİN </t>
  </si>
  <si>
    <t>RANDEVU ALINMAYACAK!!!!!</t>
  </si>
  <si>
    <t>Muratpaşa\Kızılsaray</t>
  </si>
  <si>
    <t>BAHRİ KESKİNKILIÇ / 5531318023</t>
  </si>
  <si>
    <t>Hastane işimden dolayı iptal ettirdim yeni randevu için aranacak.</t>
  </si>
  <si>
    <t>Muratpaşa / Yıldız</t>
  </si>
  <si>
    <t>MUHAMMER ALİ DEMİR/2422381237</t>
  </si>
  <si>
    <t>Muratpaşa/Kışla</t>
  </si>
  <si>
    <t>ABDURRAHMAN TANRIKULU//5353864881</t>
  </si>
  <si>
    <t>12 de arancak</t>
  </si>
  <si>
    <t>Muratpaşa\Soğuksu</t>
  </si>
  <si>
    <t>MEHMET İLDEÇ Soğuksu Mah. 306 Sk. No:4 Muratpaşa/Antalya</t>
  </si>
  <si>
    <t>ÖZGE SOYLU Altındağ Mah. 100.Yıl Blv. No:35 Muratpaşa/ANTALYA</t>
  </si>
  <si>
    <t>Kepez / Altınova</t>
  </si>
  <si>
    <t>Melike hanım / 5074195819</t>
  </si>
  <si>
    <t>Muratpaşa/Kızılarık</t>
  </si>
  <si>
    <t>MELTEM ŞENER/5305259297</t>
  </si>
  <si>
    <t>OZAN DENİZ/2423267933</t>
  </si>
  <si>
    <t>ALİ ÇOBAN/2422442701</t>
  </si>
  <si>
    <t>606f1008193a56cd0094f3df</t>
  </si>
  <si>
    <t>Nur Pastanesi, Muratpaşa (Bahçelievler Mah.)</t>
  </si>
  <si>
    <t>10:00</t>
  </si>
  <si>
    <t>Bekir Bey/ 2422482022</t>
  </si>
  <si>
    <t>Ben ürünleri tabak şeklinde hepsini sunamam mantıksızdır bu o yüzden istemiyorum der</t>
  </si>
  <si>
    <t>Muratpaşa/Soğuksu</t>
  </si>
  <si>
    <t>Ahmet Bey/ 05333206993</t>
  </si>
  <si>
    <t xml:space="preserve">kendi fotoğrafları varmıs o kadar ürun cıkaramam dedı </t>
  </si>
  <si>
    <t>5fabef6e8687401c2656fe61</t>
  </si>
  <si>
    <t>AbduBoom (Meltem Mah.)</t>
  </si>
  <si>
    <t xml:space="preserve">muratpaşa meltem </t>
  </si>
  <si>
    <t>mehmet bey / 5357814939</t>
  </si>
  <si>
    <t>Sakıp Sabancı Blv. Meltem Mah. No:14 Muratpaşa/Antalya</t>
  </si>
  <si>
    <t>60672db3a82a3f70b68b13af</t>
  </si>
  <si>
    <t>fBereket Fırın, Muratpaşa (Sinan Mah.)</t>
  </si>
  <si>
    <t>Muratpaşa	Sinan</t>
  </si>
  <si>
    <t>OSMAN KUŞATAN	5396276525</t>
  </si>
  <si>
    <t>Sinan Mah. 1255 Sk. Ay İşhanı No:5/A Muratpaşa/Antalya</t>
  </si>
  <si>
    <t>muratpaşa\Yeşilbahçe</t>
  </si>
  <si>
    <t>BİMEN ADIGÜZEL\2423221005</t>
  </si>
  <si>
    <t>HATİCE ÖZTÜRK/2423244416</t>
  </si>
  <si>
    <t>Ürünleri yetiştirememişler o yüzden yarına ertlelendi.</t>
  </si>
  <si>
    <t>5fbfbf4fe786961d4fadb892</t>
  </si>
  <si>
    <t>Adanalı Hakkı Usta (Kültür Mah.)</t>
  </si>
  <si>
    <t>Kepez//Kültür</t>
  </si>
  <si>
    <t>Mehmet Gökçe//2422275757</t>
  </si>
  <si>
    <t>Kültür mah. Ulusoy Cad. No:75 A</t>
  </si>
  <si>
    <t>Kepez /Yeşilyurt</t>
  </si>
  <si>
    <t>Ahmet Bey/2422276040</t>
  </si>
  <si>
    <t>hatem Soyaslan</t>
  </si>
  <si>
    <t>Kepez	Yeni</t>
  </si>
  <si>
    <t>OSMAN KUZU	5051175535</t>
  </si>
  <si>
    <t>5f5f4f87069d8993e60a1bd7</t>
  </si>
  <si>
    <t>Doydoy Fast Food, Muratpaşa (Sinan Mah.)</t>
  </si>
  <si>
    <t>Muratpaşa / Sinan</t>
  </si>
  <si>
    <t>Erdinç Bey / 5467714210</t>
  </si>
  <si>
    <t>Sinan Mah., Arık Cad. uğur Apt. No:9/B Muratpaşa/Antalya</t>
  </si>
  <si>
    <t>bayramdan sonra istiyor</t>
  </si>
  <si>
    <t>6058945e37e75252a484cc32</t>
  </si>
  <si>
    <t>Bence Tantuni Et &amp; Tavuk, Muratpaşa (Güvenlik Mah.)</t>
  </si>
  <si>
    <t>Kerem Bey / 5448038007</t>
  </si>
  <si>
    <t>Güvenlik Mah. Vatan Blv. Görgülü Apt. No: 25/A, 07000 Muratpaşa/Antalya</t>
  </si>
  <si>
    <t>CENGİZ KURDAŞ        5448537908</t>
  </si>
  <si>
    <t>603c25b36057687e3435bd51</t>
  </si>
  <si>
    <t>Şerbetçi Baklava Gaziantep, Muratpaşa (Balbey Mah.)</t>
  </si>
  <si>
    <t>Muratpaşa/ Balbey</t>
  </si>
  <si>
    <t>Aykut Bey/ 2422440488</t>
  </si>
  <si>
    <t>balbey mahallesi 403,nolu sokak m.ali gönen işh.
 3/c antalya</t>
  </si>
  <si>
    <t xml:space="preserve">muratpaşa/ güvenlik </t>
  </si>
  <si>
    <t>inan bey /05388194012</t>
  </si>
  <si>
    <t xml:space="preserve">Bayramdan sonra aranacak yeni randevu alınacak. </t>
  </si>
  <si>
    <t>kepez/ ayanoğlu</t>
  </si>
  <si>
    <t>salih bey /05469415668</t>
  </si>
  <si>
    <t>Salih Bey / 5469415668</t>
  </si>
  <si>
    <t>teyit edildi çekim gerçekleşecek</t>
  </si>
  <si>
    <t>Muratpaşa / Meltem</t>
  </si>
  <si>
    <t>Selamı Bey / 5320131974</t>
  </si>
  <si>
    <t>Bayramdan sonraya aranacak</t>
  </si>
  <si>
    <t>5f5656a28993d46f9919c2b4</t>
  </si>
  <si>
    <t>Nurten's Anadolu Mutfağı, Kepez (Gülveren Mah.)</t>
  </si>
  <si>
    <t>Kepez/ Gülveren</t>
  </si>
  <si>
    <t>Mehmet Bey/ 5524721959</t>
  </si>
  <si>
    <t>Gülveren, 3707. Sk. no:4/a, 07220 Kepez/Antalya</t>
  </si>
  <si>
    <t>bayramdan sonra aranacak</t>
  </si>
  <si>
    <t>Kepez / Atatürk</t>
  </si>
  <si>
    <t xml:space="preserve"> TAHİR YILDIRIM-2423253813</t>
  </si>
  <si>
    <t>İptal istedi teyit için arandı açmadı</t>
  </si>
  <si>
    <t>Kepez /Barış-kütükçü</t>
  </si>
  <si>
    <t>Osman Yılmaz//5495250032</t>
  </si>
  <si>
    <t>kütükçü mh olarakda geçiyormuş// perşembeye ertelendi</t>
  </si>
  <si>
    <t>605df5d43730cffe5f5213c4</t>
  </si>
  <si>
    <t>Dürümcü Ramazan Usta, Kepez (Güneş Mah.)</t>
  </si>
  <si>
    <t>Kepez/ Teomanpaşa</t>
  </si>
  <si>
    <t>ZEHRA SÖYÜÇEN/5433654209</t>
  </si>
  <si>
    <t>Güneş Mah. 15 Temmuz Şehitler Cad. No:56 Kepez/ANTALYA</t>
  </si>
  <si>
    <t>Ustası rahatsızlanmış cumaya ertelendi</t>
  </si>
  <si>
    <t>Kepez/sütçüler</t>
  </si>
  <si>
    <t>ÖMER ALPTEKİN-5438359244</t>
  </si>
  <si>
    <t>çarşamba günü aranıp tekrar randevu oluşturulacak</t>
  </si>
  <si>
    <t>eleman işi bırakmış ayın 20sine randevu verildi</t>
  </si>
  <si>
    <t>ilk randevu 13:00 olacak</t>
  </si>
  <si>
    <t>Muratpaşa/ Kızılarık</t>
  </si>
  <si>
    <t>AHMET YAYOK//5442161635</t>
  </si>
  <si>
    <t>no:284 olarakda geçiyormuş</t>
  </si>
  <si>
    <t>KEREM GÖZÜBÜYÜK//5530237121</t>
  </si>
  <si>
    <t>Muratpaşa/Elmalı</t>
  </si>
  <si>
    <t>GITI ZARGARI/5530173833</t>
  </si>
  <si>
    <t>ürünler elimde kalmadı ertelemsi 20sine yapıldı</t>
  </si>
  <si>
    <t>60231fe80737d605b610fb41</t>
  </si>
  <si>
    <t>Meşhur Adıyaman Çiğ Köftecisi Bayram Usta, Dokuma</t>
  </si>
  <si>
    <t>Kepez/Özgürlük</t>
  </si>
  <si>
    <t>Hüseyin Katrancı/5511456600</t>
  </si>
  <si>
    <t>Özgülük Mah Rasih Kaplan Cad Erol Ap No:79/B</t>
  </si>
  <si>
    <t xml:space="preserve">eleman eksikliğim var 1 ay sonra arayın der. </t>
  </si>
  <si>
    <t>altan bey/5071735365</t>
  </si>
  <si>
    <t>6067543a38fe4b167d301805</t>
  </si>
  <si>
    <t>Güloğlu Unlu Mamülleri, Kepez (Zafer Mah.)</t>
  </si>
  <si>
    <t>Kepez / Zafer</t>
  </si>
  <si>
    <t>MUSTAFA AKGÜL/5452052238</t>
  </si>
  <si>
    <t>Zafer Mah. Mithatpaşa Cad. No:134 Kepez/ANTALYA</t>
  </si>
  <si>
    <t>60234130215fd1c721dabc60</t>
  </si>
  <si>
    <t>Atom Kokoreç &amp; Kebap, Muratpaşa (Eski Sanayi Mah.)</t>
  </si>
  <si>
    <t>Muhammed Ebuzer Ören/5432972206</t>
  </si>
  <si>
    <t>cumhuriyet mahallesi fatih caddesi no 103 muratpaşa</t>
  </si>
  <si>
    <t>hastaları varmış cuma aranıp tekrar randevu verilecek</t>
  </si>
  <si>
    <t>Muratpaşa//Tahılpazarı</t>
  </si>
  <si>
    <t>OSMAN ERDEN  5392372284</t>
  </si>
  <si>
    <t>Muratpaşa/Sinan</t>
  </si>
  <si>
    <t>MEHMET VOLKAN ALICI//5303281402</t>
  </si>
  <si>
    <t xml:space="preserve">sigorta yandığı için randevu ertelendi ayın 20 sine ertelendi. </t>
  </si>
  <si>
    <t>Mitaht Vural  2422446789</t>
  </si>
  <si>
    <t>604db4466b8a4e8b761f3197</t>
  </si>
  <si>
    <t>Güzelöz Pide &amp; Kebap, Muratpaşa (Kızılarık Mah.)</t>
  </si>
  <si>
    <t>DEVRAN ÇELİK/5443685199</t>
  </si>
  <si>
    <t>Kızılarık Mah. 2773.sk No:2 Muratpaşa/ANTALYA</t>
  </si>
  <si>
    <t>Muratpaşa/ Yenigün</t>
  </si>
  <si>
    <t>CANAN YILMAZ//5525820882</t>
  </si>
  <si>
    <t>Ustam yok yeni randevu için daha sonra arayın der</t>
  </si>
  <si>
    <t>cem bey/5432050707</t>
  </si>
  <si>
    <t>mehmet bey/2422422994</t>
  </si>
  <si>
    <t>6083e432176e4e7cfccfbb87</t>
  </si>
  <si>
    <t>Adana Point Kebab, Muratpaşa (Sinan Mah.)</t>
  </si>
  <si>
    <t>ramazan bey/5459427121</t>
  </si>
  <si>
    <t>Sinan Mah. Hüsnü Karakaş Cad. No:10/C Muratpaşa/Antalya</t>
  </si>
  <si>
    <t>Çekime gerek olmadığını düşündük 1 2 ay sonra belki olur der</t>
  </si>
  <si>
    <t>muratpaşa/mehmetçik</t>
  </si>
  <si>
    <t>yıldız hanım/2423110701</t>
  </si>
  <si>
    <t>Usta</t>
  </si>
  <si>
    <t>60868db3d72f80069771a7e4</t>
  </si>
  <si>
    <t>Avcılar Döner &amp; Kahvaltı, Muratpaşa (Şirinyalı Mah.)</t>
  </si>
  <si>
    <t>aynur hanım/2423163300</t>
  </si>
  <si>
    <t>Şirinyalı Mah. 1486 Sk. No:10/B Muratpaşa/Antalya</t>
  </si>
  <si>
    <t>muratpaşa/kışla</t>
  </si>
  <si>
    <t>ayşe hanım/5076450600</t>
  </si>
  <si>
    <t>6093e123a715f37f64413778</t>
  </si>
  <si>
    <t>Class Burger, Muratpaşa (Kızılsaray Mah.)</t>
  </si>
  <si>
    <t>muratpaşa/kızılsaray</t>
  </si>
  <si>
    <t>orhan bey/5446150721</t>
  </si>
  <si>
    <t>Kızılsaray Mah. Güllük Cad. No:50 Muratpaşa/ANTALYA</t>
  </si>
  <si>
    <t>ilker bey/2423218822</t>
  </si>
  <si>
    <t>Muratpaşa/Yeşilova</t>
  </si>
  <si>
    <t>MERVE BÜYÜKKONUKLU  5447946280</t>
  </si>
  <si>
    <t>Malzemesi yokmuş haftaya randevu oluşturuldu</t>
  </si>
  <si>
    <t>5fee16fcee0f72496fa7f5da</t>
  </si>
  <si>
    <t>Obba Kokoreç (Yükseliş Mah.)</t>
  </si>
  <si>
    <t>kepez/yükseliş</t>
  </si>
  <si>
    <t>abdullah bey/5510705403</t>
  </si>
  <si>
    <t>Yükseliş Mah.</t>
  </si>
  <si>
    <t>mehmet bey/5446571507</t>
  </si>
  <si>
    <t>Çok yoğunuz ilgilenemeyceğiz der salı günü ister</t>
  </si>
  <si>
    <t>müsait olamıyormuş ben sizleri müsait olunca arar randevu alırım dedi şuan bi tarih veremiyor</t>
  </si>
  <si>
    <t>yoğunluğu varmış 1hazirana yakın arancak.</t>
  </si>
  <si>
    <t>Ana şartel yanmış hazırlık yapamadım der salı gününe ertelendi</t>
  </si>
  <si>
    <t>muratpaşa/yenigün</t>
  </si>
  <si>
    <t>hakan bey/5322028860</t>
  </si>
  <si>
    <t>607ebf0facad6c20f316a1ec</t>
  </si>
  <si>
    <t>Meşhur Özyörükoğlu Köftecisi, Muratpaşa (Cumhuriyet Mah.)</t>
  </si>
  <si>
    <t>ibrahim bey/5342066507</t>
  </si>
  <si>
    <t>Cumhuriyet Mah. 662 sk. No:40 Muratpaşa/ANTALYA</t>
  </si>
  <si>
    <t>60619c4e81f1147a0122a3c6</t>
  </si>
  <si>
    <t>Sarıkapı Lahmacun, Kepez (Karşıyaka Mah. - Çevreyolu)</t>
  </si>
  <si>
    <t>emine hanım/5526809263</t>
  </si>
  <si>
    <t>telefonları açmıyor</t>
  </si>
  <si>
    <t>Kepez/ habibler</t>
  </si>
  <si>
    <t>esma hanım/5525638810</t>
  </si>
  <si>
    <t>kepez/hüsnü karakaş</t>
  </si>
  <si>
    <t>mehmet bey/5541585164</t>
  </si>
  <si>
    <t>tadilatı varmış haziran 1inde aranıp randevu alınacak</t>
  </si>
  <si>
    <t>5fc2393d43de1e8246f33937</t>
  </si>
  <si>
    <t>Usta Dürüm (Sinan Mah.)</t>
  </si>
  <si>
    <t>muratpaşa/Haşimişcan</t>
  </si>
  <si>
    <t>hasan bey/2422432077</t>
  </si>
  <si>
    <t>Sinan Mah. 1254. Sk. No:12 07100 Muratpaşa/Antalya</t>
  </si>
  <si>
    <t>606ef9e5362093062e26f70d</t>
  </si>
  <si>
    <t>Hasbay Pide &amp; Kebap, Muratpaşa (Dutlubahçe Mah.)</t>
  </si>
  <si>
    <t>muratpaşa/dutlubahçe</t>
  </si>
  <si>
    <t>bedirhan bey/5332754079</t>
  </si>
  <si>
    <t>ustası rahatsızlanmış haftaya çarşambaya aldı randevuyu</t>
  </si>
  <si>
    <t>muratpaşa/tahılpazarı</t>
  </si>
  <si>
    <t>nurhayat/hanım 2422488001</t>
  </si>
  <si>
    <t>emine hanım/2422289600</t>
  </si>
  <si>
    <t>607452931d3de947b355e2eb</t>
  </si>
  <si>
    <t>By Marrakech, Konyaaltı (Uncalı Mah.)</t>
  </si>
  <si>
    <t>konyaaltı/molla yusuf</t>
  </si>
  <si>
    <t>ercan bey/5325618925</t>
  </si>
  <si>
    <t>Molla Yusuf Mah. Uncalı Caddesi</t>
  </si>
  <si>
    <t>Şehirdışınayım o yüzden ertelemek istiyorum, 5 Hazirandan sonra ararsanız yeni randevu oluştururuz der</t>
  </si>
  <si>
    <t>mehmet bey/2429990641</t>
  </si>
  <si>
    <t>yusuf bey/2422297565</t>
  </si>
  <si>
    <t>RANDEVU ALINMAYACAK!!!!!!!</t>
  </si>
  <si>
    <t>muratpaşa/ sedir</t>
  </si>
  <si>
    <t>hüseyin bey/5455285758-0534 944 67 42</t>
  </si>
  <si>
    <t>teyit için arandı açmıyor</t>
  </si>
  <si>
    <t>5fe4a252802fc0e1d73817f2</t>
  </si>
  <si>
    <t>Antepia Baklava &amp; Kadayıf, Muratpaşa (Sinan Mah.)</t>
  </si>
  <si>
    <t>fatma hanım/05531000304</t>
  </si>
  <si>
    <t>Sinan Mah. Arık Cad. No:21/B Muratpaşa/Antalya</t>
  </si>
  <si>
    <t>602286e6e566e8ac4b63789d</t>
  </si>
  <si>
    <t>Zın Zın Fast Food &amp; Döner, Kepez (Kültür Mah.)</t>
  </si>
  <si>
    <t>hasan bey/5456723787</t>
  </si>
  <si>
    <t>Kültür Mah. Ulusoy Cad. No:51/A Kepez/Antalya</t>
  </si>
  <si>
    <t>çağdaş bey/5344736288</t>
  </si>
  <si>
    <t>Şehir dışına çıkmak zorunda kaldım ileride ben size dönüş yaparım der</t>
  </si>
  <si>
    <t>kadir bey/5436453907</t>
  </si>
  <si>
    <t>6045ceca133a29349c41b97a</t>
  </si>
  <si>
    <t>Pizza State, Termessos Bulv.</t>
  </si>
  <si>
    <t>cengiz bey/2423212424</t>
  </si>
  <si>
    <t>Mehmetçik Mah. Termessos Bulv. A2 Girişi No:18 A2-A Muratpaşa/Antalya</t>
  </si>
  <si>
    <t>606b1a82306c356033e8849b</t>
  </si>
  <si>
    <t>Kıyı Dürüm Evi, Muratpaşa (Zerdalilik Mah.)</t>
  </si>
  <si>
    <t>frangız/2423110720</t>
  </si>
  <si>
    <t>607c1988503bf16f6c40134b</t>
  </si>
  <si>
    <t>Güzel Döner &amp; Fast Food, Muratpaşa (Şarampol Mah.)</t>
  </si>
  <si>
    <t>tuba hanım/5446330763</t>
  </si>
  <si>
    <t>Üçgen Mah. 90 sk. No:25 Muratpaşa/ANTALYA</t>
  </si>
  <si>
    <t>ürün kalmadı dedi  1 haziran da aranıp randevu oluşturulacak</t>
  </si>
  <si>
    <t>muratpaşpa/fener</t>
  </si>
  <si>
    <t>ersin bey/5452130753</t>
  </si>
  <si>
    <t>kendi çekimlerim var onları yollayacığım der</t>
  </si>
  <si>
    <t>hüsnü bey/2423232200</t>
  </si>
  <si>
    <t>tezgahta malzeme yok fazla 1 hazirandan sonra istiyoruz</t>
  </si>
  <si>
    <t>muratpaşa/zümrütova</t>
  </si>
  <si>
    <t>mustafa bey/5373810977</t>
  </si>
  <si>
    <t>6088803fee9c1f0ea9d04487</t>
  </si>
  <si>
    <t>4K1A Mutfak, Muratpaşa (Çağlayan Mah.)</t>
  </si>
  <si>
    <t>neriman hanım/5338119467</t>
  </si>
  <si>
    <t>Çağlayan Mah. 2011 Sk. No:30 Muratpaşa/Antalya</t>
  </si>
  <si>
    <t>Kepez/Altınova Orta</t>
  </si>
  <si>
    <t>Yasin Erdiç/2423405171</t>
  </si>
  <si>
    <t>605b312c37e752a641855397</t>
  </si>
  <si>
    <t>Kepez/Yükseliş</t>
  </si>
  <si>
    <t>HASAN KÜLDÖKEN/5368963073</t>
  </si>
  <si>
    <t>Zafer Mah. Mehmet Akif Cad. No:141/a Kepez/ANTALYA</t>
  </si>
  <si>
    <t>Kepez / Teomanpaşa</t>
  </si>
  <si>
    <t>Agit Kaçar / 5526060749</t>
  </si>
  <si>
    <t>Teomanpaşa Mah. 22*99 Sk No 3</t>
  </si>
  <si>
    <t>Kepez/Gazi</t>
  </si>
  <si>
    <t>AYDIN KAYA/5423560447</t>
  </si>
  <si>
    <t>60702090b78d706766356e68</t>
  </si>
  <si>
    <t>D'amour Butik Pasta, Konyaaltı (Altınkum Mah.)</t>
  </si>
  <si>
    <t>güngör dağ/5305740727</t>
  </si>
  <si>
    <t>Altınkum Mah. 470 Sk. No 7/C</t>
  </si>
  <si>
    <t>konyaaltu/kuşkavağı</t>
  </si>
  <si>
    <t>cafer bey/2422281881</t>
  </si>
  <si>
    <t>6086c3ea800b497ddfc9bcc7</t>
  </si>
  <si>
    <t>İşliyen Balık Evi, Konyaaltı (Altınkum Mah.)</t>
  </si>
  <si>
    <t>mesut bey/2422310017</t>
  </si>
  <si>
    <t>Altınkum Mah. Atatürk Bulv. No 163</t>
  </si>
  <si>
    <t>haziran 1de aranıp randevu oluşturulacak ürünleri kalmamış şuan</t>
  </si>
  <si>
    <t>605d95f702bcfe9143e8ce20</t>
  </si>
  <si>
    <t>Akdeniz Fast Food &amp; Tost Evi, Kepez (Kültür Mah.)</t>
  </si>
  <si>
    <t>burak bey/5436729407</t>
  </si>
  <si>
    <t>Kültür Mah. Hürriyet Cad. No 28 D</t>
  </si>
  <si>
    <t>kepez/varsak karşıyaka</t>
  </si>
  <si>
    <t>timur bey/5528644640</t>
  </si>
  <si>
    <t>6082dedb4e84e5e3e8d52eff</t>
  </si>
  <si>
    <t>Şanlı Urfalılar Pide &amp; Kebap, Kepez (Kuzeyyaka Mah.)</t>
  </si>
  <si>
    <t>kepez/ayanoğlu</t>
  </si>
  <si>
    <t>eyüp bey/5523010763</t>
  </si>
  <si>
    <t>Fevzi Çakmak Mah. Süleyman Demirel Blv. No:3 Kepez/ANTALYA</t>
  </si>
  <si>
    <t>durumum yok şuan haziranın 2. haftası aranaıp tekrar randevu için teyit edilecek</t>
  </si>
  <si>
    <t>Kepez	Güneş</t>
  </si>
  <si>
    <t>BEKİR ALTUN	5466137720</t>
  </si>
  <si>
    <t>11.30</t>
  </si>
  <si>
    <t>muratpaşa/Güzeloba</t>
  </si>
  <si>
    <t>AYNUR DİKBIYIK/5392493507</t>
  </si>
  <si>
    <t>muratpaşa/ Fener</t>
  </si>
  <si>
    <t>arda bey/5358304404</t>
  </si>
  <si>
    <t>15.30</t>
  </si>
  <si>
    <t>UĞUR KOLCU//5393672680</t>
  </si>
  <si>
    <t>randevuya gecikmemesi gerekiyor fotoğrafçının saat 16dan sonra yoğun oluyorlar</t>
  </si>
  <si>
    <t>muratpaşa/güzeloba</t>
  </si>
  <si>
    <t>mustafa bey/2423494060</t>
  </si>
  <si>
    <t>TEYİT İÇİN ARANDI SÜREKLİ MEŞGUL</t>
  </si>
  <si>
    <t>Ahmet İnanç/2422271880</t>
  </si>
  <si>
    <t>6066d14e3870781f0ee3dd04</t>
  </si>
  <si>
    <t>Kepez/Kanal</t>
  </si>
  <si>
    <t>Gözde Hanım/5317840749</t>
  </si>
  <si>
    <t>Sizlik birşey yok iptal ettirmek istiyrouz gerek duymuyoruz der.</t>
  </si>
  <si>
    <t>ferah polat/5372549984</t>
  </si>
  <si>
    <t>dÜKKANDA DEĞİLİM AYRICA EŞİM DE UYGUN GÖRMÜYOR O YÜZDEN İSTEMİYORUM DER</t>
  </si>
  <si>
    <t>MURAT ACI/2422447464</t>
  </si>
  <si>
    <t>5ff7058cb765dd84d2b01d18</t>
  </si>
  <si>
    <t>Hasan Bey/5306524920</t>
  </si>
  <si>
    <t>teyit için arandı açmadı</t>
  </si>
  <si>
    <t>60966d03b2587e577d37b115</t>
  </si>
  <si>
    <t>Dürümcü Haşim Usta, Muratpaşa (Kızılsaray Mah.)</t>
  </si>
  <si>
    <t>Muratpaşa /Kızılsaray</t>
  </si>
  <si>
    <t>HAŞİM TEZCAN/2422480007</t>
  </si>
  <si>
    <t>Kızılsaray Mah. 76 sk. No:27 Muratpaşa/ANTALYA</t>
  </si>
  <si>
    <t>Antalya Ht pide kebap ile aynı işletmeci orda çekilmeyen ürünler burada çekilecek devam çekimi gibi</t>
  </si>
  <si>
    <t>BİNNAZ KOÇER ERARSLAN//5362186707</t>
  </si>
  <si>
    <t>teyit için aranadı açmadı</t>
  </si>
  <si>
    <t>ferdi bey/5545332207</t>
  </si>
  <si>
    <t>607065bd6b596d8a085b9811</t>
  </si>
  <si>
    <t>Şefimutfak, Muratpaşa (Yıldız Mah.)</t>
  </si>
  <si>
    <t>MUSA ALPEREN ÖZTÜRK//5386141559</t>
  </si>
  <si>
    <t>Yıldız Mah. 245 Sk. No:4/A Muratpaşa/Antalya</t>
  </si>
  <si>
    <t>haftaya ertelenme alındı</t>
  </si>
  <si>
    <t>mürüvvet hanım/5078510836</t>
  </si>
  <si>
    <t>RANDEVU ALINMAYACAK!!!!</t>
  </si>
  <si>
    <t>601a8e74b3fa8623861c1032</t>
  </si>
  <si>
    <t>Daisy Cafe, Kepez (Kültür Mah.)</t>
  </si>
  <si>
    <t>Murat Çelik/5053486245</t>
  </si>
  <si>
    <t>Kültür Mahallesi 3806 Sokak No:30/A Kepez/ANTALYA</t>
  </si>
  <si>
    <t>Kepez/ahatlı</t>
  </si>
  <si>
    <t>TURAN TOKLU/5336548085</t>
  </si>
  <si>
    <t>Kepez/Yeşilyurt</t>
  </si>
  <si>
    <t>Hande Çabuk/5422461677</t>
  </si>
  <si>
    <t>Yeşilyurt, 4376. Sk. No:11, 07220 B /Kepez/Antalya</t>
  </si>
  <si>
    <t>605b17fcdedd780d7e6c69b7</t>
  </si>
  <si>
    <t>KEZİBAN KAÇAR/5541514290</t>
  </si>
  <si>
    <t>607da07fd0f212c3fafb8566</t>
  </si>
  <si>
    <t>MEHMET MUTLU EREK/5074195412</t>
  </si>
  <si>
    <t>Sinan mah. Cebesoy Cad. No:74/A Muratpaşa/Antalya</t>
  </si>
  <si>
    <t>UĞUR SÜRMELİOĞLU/5317162173</t>
  </si>
  <si>
    <t>salı günü aranacak yeni randevu oluşturulacak</t>
  </si>
  <si>
    <t>Osman Birsin Çağlayan/2423131301</t>
  </si>
  <si>
    <t>5fa3cd3a42a1805c39180645</t>
  </si>
  <si>
    <t>Acu Dede Tavuklu Pilav (Yeşilbahçe Mah.)</t>
  </si>
  <si>
    <t>MAHMUT YILMAZ/2423124477</t>
  </si>
  <si>
    <t>60a667e817780b36313b1e3f</t>
  </si>
  <si>
    <t>Balıklıgöl 2 Pide &amp; Lahmacun &amp; Kebap, Muratpaşa (Yıldız Mah.)</t>
  </si>
  <si>
    <t>Muratpaşa/Yıldız</t>
  </si>
  <si>
    <t>MEHMET ALİ SAKALLI/2422486767/5469421783</t>
  </si>
  <si>
    <t>Yıldız Mah. Yıldız Cad. No:5/A Muratpaşa/Antalya</t>
  </si>
  <si>
    <t>60ad23ecd124dd3991bed40a</t>
  </si>
  <si>
    <t>By Deniz Köfte &amp; Piyaz, Muratpaşa (Güvenlik Mah.)</t>
  </si>
  <si>
    <t>Muratpaşa/Sedir</t>
  </si>
  <si>
    <t>OKTAY ERBEN/2423353565</t>
  </si>
  <si>
    <t>Güvenlik Mah. Vatan Blv. No:47 Muratpaşa/Antalya</t>
  </si>
  <si>
    <t>60891c7a65d5927412025f70</t>
  </si>
  <si>
    <t>Kiraz Dondurma &amp; Waffle, Muratpaşa (Bayındır Mah.)</t>
  </si>
  <si>
    <t>5339581917 ihsan bey/BEKİR UYAR/2423393783</t>
  </si>
  <si>
    <t>Bayındır Mah. Palmiye Cad. No:19 Muratpaşa/Antalya</t>
  </si>
  <si>
    <t>kepez/ulus</t>
  </si>
  <si>
    <t>mehmet bey/5448418407</t>
  </si>
  <si>
    <t>menüleri değişecekmiş iki ay sürer dediler</t>
  </si>
  <si>
    <t>60a5677484b06f67134b2885</t>
  </si>
  <si>
    <t>şahin bey/5423580718</t>
  </si>
  <si>
    <t>TARIK ÇAĞIMNI/5013341973</t>
  </si>
  <si>
    <t>Tekin Antepli/2425043388</t>
  </si>
  <si>
    <t>MEDİNE DEMİR/5352983013</t>
  </si>
  <si>
    <t>5fc8b9bb31ea220ceed82df6</t>
  </si>
  <si>
    <t>Nur Pastanesi (Etiler Mah.)</t>
  </si>
  <si>
    <t>Muratpaşa/Konuksever</t>
  </si>
  <si>
    <t>Ahmet Öncer/2423347676</t>
  </si>
  <si>
    <t>Karacaoğlan Cad. No 52 A</t>
  </si>
  <si>
    <t>60ad198305ea0a80143547ee</t>
  </si>
  <si>
    <t>Çukur Kebap &amp; Kokoreç, Muratpaşa (Güvenlik Mah.)</t>
  </si>
  <si>
    <t>Muratpaşa/Güvenlik</t>
  </si>
  <si>
    <t>HASAN BERK DOĞAN/2423455807</t>
  </si>
  <si>
    <t>Güvenlik Mah. 281. Sk. Hacı Arif Apt. No:23/B Muratpaşa/Antalya</t>
  </si>
  <si>
    <t>608be1d70b0fe75a81bdf369</t>
  </si>
  <si>
    <t>Çay ve Ötesi, Kepez (Sütçüler Mah.)</t>
  </si>
  <si>
    <t>Kepez/Sütçüler</t>
  </si>
  <si>
    <t>Yusuf beyESRA OKUTUCU/2425049813</t>
  </si>
  <si>
    <t>Sütçüler Mah. 15 Temmuz Şehitler Cad. No 125 H</t>
  </si>
  <si>
    <t>Merkeze bağlı bi işletme merkezden fotoğrafları isteyip maile gönderim sağlayacak</t>
  </si>
  <si>
    <t>Alperen bey 5538722927/2422268864</t>
  </si>
  <si>
    <t>60a511b33740735bdb04d83e</t>
  </si>
  <si>
    <t>Abone Elif Cafe &amp; Fast Food, Kepez (Altınova Orta Mah.)</t>
  </si>
  <si>
    <t>kepez/altınova orta mahallesi</t>
  </si>
  <si>
    <t>MUSTAFA YILMAZ/5528357575</t>
  </si>
  <si>
    <t>Altınova Orta Mah. Antalya Cad. No:161 Kepez/ANTALYA</t>
  </si>
  <si>
    <t>RESMİ İŞLERİM OLDUĞU İÇİN İPTAL ETMEK İSTİYORUM YENİ RANDEVU İÇİN SİZİ MUTLAKA ARAYACAĞIM DER</t>
  </si>
  <si>
    <t>6087a3aa845f0d0cdc1ec00f</t>
  </si>
  <si>
    <t>Gökçen Kahvaltı &amp; Çay Evi, Kepez (Sanayi Mah.)</t>
  </si>
  <si>
    <t>mehmet bey/5539550797</t>
  </si>
  <si>
    <t>Kepez Mah. 3189 sk. No:21 Kepez/ANTALYA</t>
  </si>
  <si>
    <t>603a8c2a6057685902358e03</t>
  </si>
  <si>
    <t>07 Antalya Kardeşler Çorbacısı, Muratpaşa (Üçgen Mah.)</t>
  </si>
  <si>
    <t>birol bey/2422431300/5350771483</t>
  </si>
  <si>
    <t>Üçgen mah. Tonguç Cad. 58 C</t>
  </si>
  <si>
    <t>ürünleri azalmış/ pazartesi aranıp randevu durumu sorulacak</t>
  </si>
  <si>
    <t>muratpaşa/Demircikara</t>
  </si>
  <si>
    <t>Bekir Özbek/5511489407</t>
  </si>
  <si>
    <t>6093e2be7272876b3c65cda2</t>
  </si>
  <si>
    <t>Kürdan Pide &amp; Lahmacun, Muratpaşa (Zerdalilik Mah.)</t>
  </si>
  <si>
    <t>ahmet bey/5536173130</t>
  </si>
  <si>
    <t>Zerdalilik Mah. 1408 Sk. No:41/A Muratpaşa/Antalya</t>
  </si>
  <si>
    <t>tarek gaber/5061103918</t>
  </si>
  <si>
    <t>2Den önce RANDEVU ALINMAYACAK!!!</t>
  </si>
  <si>
    <t>fAvcılar Döner &amp; Kahvaltı, Muratpaşa (Şirinyalı Mah.)</t>
  </si>
  <si>
    <t>MAHMUT YILDIRIM/5527330000</t>
  </si>
  <si>
    <t>Kışla Mah. Cumhuriyet Cad. Şeref apt.6  No:67/A Muratpaşa/Antalya</t>
  </si>
  <si>
    <t>BİLGEN KENÇ/5436997562</t>
  </si>
  <si>
    <t>RAMAZAN ALBAYRAK/5522510007</t>
  </si>
  <si>
    <t>MuratpaşMuratpaşa</t>
  </si>
  <si>
    <t>Mehmet Kurtboğan/5416200820</t>
  </si>
  <si>
    <t xml:space="preserve">Cumhuriyet Mah. Tonguç Cad. Gökçe Apt. No 89 </t>
  </si>
  <si>
    <t>5307734086/2422475566</t>
  </si>
  <si>
    <t>607eb23b37e16af2765cd664</t>
  </si>
  <si>
    <t>Hilly'S Gelato Muratpaşa, (Fener Mah.)</t>
  </si>
  <si>
    <t>NEVZAT SOY/5444221006</t>
  </si>
  <si>
    <t>Fener Mah. B. Ecevit Blv. No:31/B Muratpaşa/Antalya</t>
  </si>
  <si>
    <t>5f8433a0449e31e0abf0c540</t>
  </si>
  <si>
    <t>Renga Noodle &amp; Waffle &amp; Cafe, Konyaaltı (Altınkum Mah.)</t>
  </si>
  <si>
    <t>yunus bey/5079561225</t>
  </si>
  <si>
    <t>Altınkum mahallesi 444 sokak no:17 konyaaltı, 07000 Antalya, Türkiye</t>
  </si>
  <si>
    <t>Fotoğrafçı geç gideceğini belirtmiş beklemiş ama kapalı görünce gitmiş fotoğrafçı başka bi güne ertelemesini istiyorum der. ayın 9una ertelendi</t>
  </si>
  <si>
    <t>göksel bey/2429665494</t>
  </si>
  <si>
    <t>5fd1eca99350c1848618ba0e</t>
  </si>
  <si>
    <t>Horata Et &amp; Mangal (Arapsuyu Mah.)</t>
  </si>
  <si>
    <t>burak bey/2422292307</t>
  </si>
  <si>
    <t>Arapsuyu Mah. 623 Sk. No:9 Konyaaltı/Antalya</t>
  </si>
  <si>
    <t>restorantta bulunmadığım için iptal ettirdim önümüzdeki hafta perşembe günü randevu alınabilir</t>
  </si>
  <si>
    <t>şahin bey/2422291001</t>
  </si>
  <si>
    <t>Muratpaşa / Zerdalilik</t>
  </si>
  <si>
    <t>Ahmet Bey/2423116070</t>
  </si>
  <si>
    <t>Muratpaşa / Kızılsaray</t>
  </si>
  <si>
    <t>Bahri Bey / 5531318023</t>
  </si>
  <si>
    <t>Muratpaşa / Muratpaşa</t>
  </si>
  <si>
    <t>Adem Bey / 5323998107</t>
  </si>
  <si>
    <t>Muratpaşa/Haşimişcan</t>
  </si>
  <si>
    <t>BAHVER KARTAL/2422437894</t>
  </si>
  <si>
    <t>14-16 ARASI RANDEVU ALINMAYACAK!!</t>
  </si>
  <si>
    <t>Muratpaşa/ Fener</t>
  </si>
  <si>
    <t>HÜSNÜ ALİ ARSLAN/2423232200</t>
  </si>
  <si>
    <t>HAYRETTİN YAĞCIOĞLU/2423495898</t>
  </si>
  <si>
    <t>Kepez/Hüsnü Karakaş</t>
  </si>
  <si>
    <t>MEHMET SÖYLER	/5541585164</t>
  </si>
  <si>
    <t>6068970a0c5b649fced672dd</t>
  </si>
  <si>
    <t>hhc Pide &amp; Kebap, Kepez (Habibler Mah.)</t>
  </si>
  <si>
    <t>Kepez/Habibler</t>
  </si>
  <si>
    <t>HASAN HÜSEYİN CEYLAN/552822071-05326255968</t>
  </si>
  <si>
    <t>habibler mah muammer aksoy cad 89/4</t>
  </si>
  <si>
    <t>60903def4eb0b7f22ddb7174</t>
  </si>
  <si>
    <t>Paşa Kokoreç, Kepez (Mehmet Akif Mah.)</t>
  </si>
  <si>
    <t>MÜLKİYE KALEMKUŞ//5510457322</t>
  </si>
  <si>
    <t>Mehmet Akif Ersoy Mah. Yeşilırmak Cad. No:64 Kepez/ANTALYA</t>
  </si>
  <si>
    <t>kendileri müsait olduğunda dönüş yapacak ilgilenen kişinin işi çıkmış</t>
  </si>
  <si>
    <t>Yunus Bey/5300237573</t>
  </si>
  <si>
    <t>5464554094 mert bey</t>
  </si>
  <si>
    <t>ŞEYHMUS AKTAN/2423231121</t>
  </si>
  <si>
    <t>607edf64a562d4b908f1af9f</t>
  </si>
  <si>
    <t>Antalya Dürüm &amp; Yemek Evi, Muratpaşa (Fener Mah.)</t>
  </si>
  <si>
    <t>BÜLENT UYAR/2422444422</t>
  </si>
  <si>
    <t>Fener Mah. 1967 Sk. No:12/2 Muratpaşa/Antalya</t>
  </si>
  <si>
    <t>OSMAN GÜLENÇ/2423234484</t>
  </si>
  <si>
    <t>60aa7619f2375acd7c95f9d3</t>
  </si>
  <si>
    <t>Osman Bey Sofrası, Muratpaşa (Çaybaşı Mah.)</t>
  </si>
  <si>
    <t>Muratpaşa	Çaybaşı</t>
  </si>
  <si>
    <t xml:space="preserve">Özhan bey 507 852 52 18   2425038077 </t>
  </si>
  <si>
    <t>Çaybaşı Mah. Ali Çetinkaya Cad. No:132 Muratpaşa/ANTALYA</t>
  </si>
  <si>
    <t>60ae3f0dcd3e61fccd16023b</t>
  </si>
  <si>
    <t>Alexi Cafe &amp; Döner, Muratpaşa (Elmalı Mah.)</t>
  </si>
  <si>
    <t>Muratpaşa	Elmalı</t>
  </si>
  <si>
    <t>GÖKÇEN PİRİMOĞLU  542 689 13 538    2422440753</t>
  </si>
  <si>
    <t>Elmalı Mah. Cengiz Toygunç Cad. No:11 Muratpaşa/ANTALYA</t>
  </si>
  <si>
    <t>Muratpaşa/Yenigün</t>
  </si>
  <si>
    <t>Mustafa bey/5525820882</t>
  </si>
  <si>
    <t>yoğunluktan dolayı erteleme istiyor</t>
  </si>
  <si>
    <t>MEHMET KOCA/5306524920</t>
  </si>
  <si>
    <t>tek başına olduğum için istemiyorum dedi pazartesiye ertelendi</t>
  </si>
  <si>
    <t>gelecek haftaya ertelenecek</t>
  </si>
  <si>
    <t>Konyaaltı	/Molla Yusuf</t>
  </si>
  <si>
    <t>Ercan Avcı/5325618925</t>
  </si>
  <si>
    <t>Konyaaltı	/Arapsuyu</t>
  </si>
  <si>
    <t>Derya Abka	2422280704</t>
  </si>
  <si>
    <t>60afa05729fa525c5a8a96e6</t>
  </si>
  <si>
    <t>Mersinli Dürümcü Mehmet Usta, Muratpaşa (Fener Mah.)</t>
  </si>
  <si>
    <t>Muratpaşa	Şirinyalı</t>
  </si>
  <si>
    <t>FATMA GÜRSOY	5421456050</t>
  </si>
  <si>
    <t>Fener Mah. 1958 Sk. No:3/C Muratpaşa/Antalya</t>
  </si>
  <si>
    <t>607813b678e84c2b7cd891ef</t>
  </si>
  <si>
    <t>Samsat Çiğ Köfte, Muratpaşa (Fener Mah.)</t>
  </si>
  <si>
    <t>Muratpaşa	Fener</t>
  </si>
  <si>
    <t>ERSİN TAVUKÇU	5452130753</t>
  </si>
  <si>
    <t>haftaya çarşamba erteleme gerçekleştirildi</t>
  </si>
  <si>
    <t>Muratpaşa	Gençlik</t>
  </si>
  <si>
    <t>TURGUT GÜLTEKİN 543 633 67 36    2422448484</t>
  </si>
  <si>
    <t xml:space="preserve">EFRAHİM İLHAN TEMİRHANOĞULLARI	5496072107    507 119 78 41 </t>
  </si>
  <si>
    <t>UMUT AKKAYA//5412628007</t>
  </si>
  <si>
    <t>6054895d7a5406b435a540d4</t>
  </si>
  <si>
    <t>Çukurova Baklavaları, Muratpaşa (Bahçelievler Mah.)</t>
  </si>
  <si>
    <t>Hatice Hanım/5529323519</t>
  </si>
  <si>
    <t>Bahçelievler Mah. Teomanpaşa Cad. No:49 Muratpaşa/ANTALYA</t>
  </si>
  <si>
    <t>erteleme talep etti yoğunlarmış</t>
  </si>
  <si>
    <t>Muratpaşa/Deniz</t>
  </si>
  <si>
    <t>İsmail Bey/2422415448</t>
  </si>
  <si>
    <t>Muratpaşa	Etiler</t>
  </si>
  <si>
    <t>HÜSEYİN KÜÇÜKCOŞKUN  5315855960</t>
  </si>
  <si>
    <t>Raşit bey/05462123002 // RAMAZAN DİKMEN-5327342100</t>
  </si>
  <si>
    <t>Muratpaşa/Yeşlalan</t>
  </si>
  <si>
    <t>Rıdvan Tunç/5423941863-2423221881</t>
  </si>
  <si>
    <t>Muratpaşa	Çağlayan</t>
  </si>
  <si>
    <t xml:space="preserve">Ali bey 532 326 60 08  2423230101  </t>
  </si>
  <si>
    <t>Randevunun bugün olduğunu bilmiyordum yarın sanıyordum der. Yarına ertelendi.</t>
  </si>
  <si>
    <t>60743cce4340791645b86c47</t>
  </si>
  <si>
    <t>Hatice Abla Ev Yemekleri, Muratpaşa</t>
  </si>
  <si>
    <t>HATİCE DURSUN/5526760715</t>
  </si>
  <si>
    <t>Üçgen Mah. Tonguç Cad. No:40/B Muratpaşa/Antalya</t>
  </si>
  <si>
    <t>Muratpaşa	Kızılsaray</t>
  </si>
  <si>
    <t xml:space="preserve">şükrü bey/5548283463 </t>
  </si>
  <si>
    <t>Muratpaşa/Memurevler</t>
  </si>
  <si>
    <t>FATMA BİLENGÖR/5418166184</t>
  </si>
  <si>
    <t>İNAN İDDİĞ/2424102525</t>
  </si>
  <si>
    <t>Mustafa bey/5525820882/5313378204</t>
  </si>
  <si>
    <t>müsait değilmiş</t>
  </si>
  <si>
    <t>Muratpaşa	Yıldız</t>
  </si>
  <si>
    <t xml:space="preserve">Mikail bey 541 576 07 70     2422374114  </t>
  </si>
  <si>
    <t>gelmeden bir saat önce arasınlar diye rica etti</t>
  </si>
  <si>
    <t>Muratpaşa/Kızıltoprak</t>
  </si>
  <si>
    <t>Adem Bey/5345845975-Harun İnceler/2423123928</t>
  </si>
  <si>
    <t>2423373333/5369303442 gökhan bey</t>
  </si>
  <si>
    <t>İDRİS ACAR/5050418741</t>
  </si>
  <si>
    <t>Teyit için arandı açmadı</t>
  </si>
  <si>
    <t>MEHMET VOLKAN ALICI	5303281402</t>
  </si>
  <si>
    <t>Tadilatı varmış ileride yapalım der</t>
  </si>
  <si>
    <t>60a3c7f066b44fbb37cccd4b</t>
  </si>
  <si>
    <t>Kokoreçci Şahin Usta, Muratpaşa (Konuksever Mah.)</t>
  </si>
  <si>
    <t>ÖZGÜR ÇİFTÇİ/5434484114</t>
  </si>
  <si>
    <t>Konuksever Mah. Gazi Blv. No:184 Muratpaşa/ANTALYA</t>
  </si>
  <si>
    <t>Kepez	Kültür</t>
  </si>
  <si>
    <t>Bedri bey 537 306 36 27    2422261080</t>
  </si>
  <si>
    <t>603373f1965500421a0fad7f</t>
  </si>
  <si>
    <t>Mammini Pizza, Muratpaşa (Sinan Mah.)</t>
  </si>
  <si>
    <t>YILDIZ YILMAZ/5422201709</t>
  </si>
  <si>
    <t>Sinan Mah. 1265 Sk. No:7/B Muratpaşa/Antalya</t>
  </si>
  <si>
    <t>Ben randevuyu çarşamba  veya perşembe istiyorum der. Perşembeye alındı.</t>
  </si>
  <si>
    <t>Ahmet İnanç//2422271880//05071223355</t>
  </si>
  <si>
    <t>6078531a1dc0b018d3092f81</t>
  </si>
  <si>
    <t>Kent Etli Pide, Kepez (Teomanpaşa Mah.)</t>
  </si>
  <si>
    <t>RAMAZAN METİN KIZAR/2423412323</t>
  </si>
  <si>
    <t>Teomanpaşa Mah. Gazi Bulv. No:301 Kepez/Antalya</t>
  </si>
  <si>
    <t>60acc72518dd7b7c66b3e718</t>
  </si>
  <si>
    <t>Kepez/Fabrikalar</t>
  </si>
  <si>
    <t>İbrahim Çiftçi/5427127873</t>
  </si>
  <si>
    <t>Fabrikalar Mah. Namık Kemal Blv. No 23</t>
  </si>
  <si>
    <t>60a66c0ebdc0c8310c656f27</t>
  </si>
  <si>
    <t>P. T. S. Döner &amp; Köfte &amp; Kokoreç, Kepez (Yenidoğan Mah.)</t>
  </si>
  <si>
    <t>KEpez/Kültür</t>
  </si>
  <si>
    <t>Başak Şan/5326356753</t>
  </si>
  <si>
    <t>Yeni Doğan Mah. Ulusoy Cad. No 16</t>
  </si>
  <si>
    <t>Kepez/Atatürk</t>
  </si>
  <si>
    <t>TAHİR YILDIRIM/2423253813</t>
  </si>
  <si>
    <t>Ali Akçay/2423265858</t>
  </si>
  <si>
    <t>6061d58098aa5b0426220e10</t>
  </si>
  <si>
    <t>Adıyaman Çiğ Köftecisi Ayhan Usta, Kepez (Güneş Mah.)</t>
  </si>
  <si>
    <t>KEpez/Mehmet Akif Ersoy</t>
  </si>
  <si>
    <t>MEHMET ZEKİ ŞEN/5417647677</t>
  </si>
  <si>
    <t>Güneş Mah. 15 Temmuz Şehitler Cad. No:108 Kepez/ANTALYA</t>
  </si>
  <si>
    <t>Kepez/Şelale</t>
  </si>
  <si>
    <t>OSMAN KÖSEOĞLU/5458386907</t>
  </si>
  <si>
    <t>Kepez/yeni</t>
  </si>
  <si>
    <t>Birsen Çam/5383000320</t>
  </si>
  <si>
    <t>5fdc8d5347742857c439860c</t>
  </si>
  <si>
    <t>Adana İşi (Altınkum Mah.)</t>
  </si>
  <si>
    <t>Yasin Kılıç/2422299008</t>
  </si>
  <si>
    <t>Altınkum Mah. Atatürk Blv. Ecem Apt. No 122 A</t>
  </si>
  <si>
    <t>60927c7ffee2ff2d95c9c3fe</t>
  </si>
  <si>
    <t>Jumbo Tantuni, Konyaaltı (Sarısu Mah.)</t>
  </si>
  <si>
    <t>Kamer Batuhan Danışman</t>
  </si>
  <si>
    <t>Konyaltı/Hurma</t>
  </si>
  <si>
    <t>Behram bey/İlyas Keçe/2425040404</t>
  </si>
  <si>
    <t>Başak Ilgın Yılmaz-5373015527</t>
  </si>
  <si>
    <t>Sarısu mah. 155 sk. Kantare İş merkezi  Apt. No:9 / 1</t>
  </si>
  <si>
    <t>Kepez/Şafak</t>
  </si>
  <si>
    <t>Özgül Kaygısız/0 553 909 12 09</t>
  </si>
  <si>
    <t>TARIK ÇAĞIMNI	5013341973</t>
  </si>
  <si>
    <t>Tekin Antepli//2425043388/05428220765</t>
  </si>
  <si>
    <t>Kültür Mah. 3805 Sk. 9 D kepez/antalya</t>
  </si>
  <si>
    <t>İlker bey 5322754884</t>
  </si>
  <si>
    <t>ERCÜMENT GÜLDİKEN/5357451601-2423269293</t>
  </si>
  <si>
    <t>aşı günüymüş o yüzden iptal etti</t>
  </si>
  <si>
    <t>BARIŞ KOÇAK/5498060707-05366642664</t>
  </si>
  <si>
    <t>yertkilinin yiğeni kaza geçirmiş o yüzden iptal edilmiş</t>
  </si>
  <si>
    <t>Meral Hanım/2422432077</t>
  </si>
  <si>
    <t>Sinan Mah. 1254. Sk. No:12/G 07100 Muratpaşa/Antalya</t>
  </si>
  <si>
    <t>Muratpaşa / Fener</t>
  </si>
  <si>
    <t>Ersin Bey / 5452130753</t>
  </si>
  <si>
    <t>cenazesi varmış ertelenecek</t>
  </si>
  <si>
    <t>10:30</t>
  </si>
  <si>
    <t>Konyaaltı / Altınkum</t>
  </si>
  <si>
    <t>Yunus Bey / 5079561225</t>
  </si>
  <si>
    <t>5faa9189e9e04247299b37cc</t>
  </si>
  <si>
    <t>All Bowl Salad &amp; Vegan (Altınkum Mah.)</t>
  </si>
  <si>
    <t>Onur Hatipoğlu/2422293322</t>
  </si>
  <si>
    <t>Onur Hatipoğlu/2422293323</t>
  </si>
  <si>
    <t>Mesut İşliyen/2422310017</t>
  </si>
  <si>
    <t>60a59d1d5196d4694d69e409</t>
  </si>
  <si>
    <t>Meze Atölyesi, Konyaaltı (Uncalı Mah.)</t>
  </si>
  <si>
    <t>Okan bey/5327208432</t>
  </si>
  <si>
    <t>Uncalı Mah. 1270 Sk. No 5</t>
  </si>
  <si>
    <t>60452723b997c41dea1b2767</t>
  </si>
  <si>
    <t>Ayvalık Tost, Konyaaltı (Uncalı Mah.)</t>
  </si>
  <si>
    <t>Konyaaltı/Uluç</t>
  </si>
  <si>
    <t>Recep bey 552 614 95 94  2422294488</t>
  </si>
  <si>
    <t>sadece pazar günleri müsait olabiliyormuş pazar olmazsa olmasın dedi</t>
  </si>
  <si>
    <t>Cihan bey2422299745-5300388030</t>
  </si>
  <si>
    <t>teyit için arandı çekim gerçekleşmiş</t>
  </si>
  <si>
    <t>gitmeden bir gün önce aransın</t>
  </si>
  <si>
    <t>ertelendi ustası işten çıkmış o yüzden ertelediler</t>
  </si>
  <si>
    <t>Konyaaltı/Arapsuyu</t>
  </si>
  <si>
    <t>Ahmet Akbaş/5321370417</t>
  </si>
  <si>
    <t>60bb73250355c7682937a462</t>
  </si>
  <si>
    <t>Ayşe Bacının Çay &amp; Tost Evi, Muratpaşa (Yüksekalan Mah.)</t>
  </si>
  <si>
    <t>AYŞE İBİCAN/5333677496</t>
  </si>
  <si>
    <t>Yüksekalan Mah.487 Sk. No:3/A Muratpaşa/Antalya</t>
  </si>
  <si>
    <t>(gelmeden önce arasınlar dedi) teyit için arandı çekim yapılmış</t>
  </si>
  <si>
    <t>Şeyma Demir/5384844336</t>
  </si>
  <si>
    <t>604e44fe773834258c57847d</t>
  </si>
  <si>
    <t>Kepez/Altınova Sinan</t>
  </si>
  <si>
    <t>İLKNUR KAYA/murat bey 5358819044</t>
  </si>
  <si>
    <t>60b4f93b971effa3a5e46b77</t>
  </si>
  <si>
    <t>Monopolyfood Club, Muratpaşa (Üçgen Mah.)</t>
  </si>
  <si>
    <t>MURAT KAYA/5395750734</t>
  </si>
  <si>
    <t>Üçgen Mah. Şarampol Cad. No:132 Muratpaşa/ANTALYA</t>
  </si>
  <si>
    <t>5fc12493c50fbdfdd00319b0</t>
  </si>
  <si>
    <t>Ali Bey Ciğer &amp; Kebap Evi (Tahılpazarı Mah.)</t>
  </si>
  <si>
    <t>ALİ ANIL AKDENİZ/5444900044</t>
  </si>
  <si>
    <t>Tahılpazarı Mah. Çatalköprü Cad. M. Temizkan İş Merkezi No:16/C Muratpaşa/Antalya</t>
  </si>
  <si>
    <t>HASTANE İŞLEMLERİM BİTİNDE SİZE DÖNÜŞ SAĞLAYACAĞIM DER</t>
  </si>
  <si>
    <t>5fe34ee37ec992f85ef30d06</t>
  </si>
  <si>
    <t>Ali Usta Çorba &amp; Köfte &amp; Piyaz (Tahılpazarı Mah.)</t>
  </si>
  <si>
    <t>ALİ ANIL AKDENİZ/5444900045</t>
  </si>
  <si>
    <t>Muratpaşa/Etiler</t>
  </si>
  <si>
    <t>HÜSEYİN YILMAZ/5443213014</t>
  </si>
  <si>
    <t>ürünler elinde kalcak diye yaptırmamış</t>
  </si>
  <si>
    <t>Serkan Aydemir/5318323777</t>
  </si>
  <si>
    <t>ERTELEMESİ 23ÜNE YAPILDI</t>
  </si>
  <si>
    <t>60844d974589d362209905d0</t>
  </si>
  <si>
    <t>Paprika Pizza, Konyaaltı (Sarısu Mah.)</t>
  </si>
  <si>
    <t>Gülay Şimşeker/2422592926-5453053075</t>
  </si>
  <si>
    <t>Sarısu Mah. 169 Sk. Konyaaltı İş Merkz. 11 C</t>
  </si>
  <si>
    <t>eşinin savcı sorunları olmuş 24 üne ertelendi</t>
  </si>
  <si>
    <t>Konyaaltı/Gürsu</t>
  </si>
  <si>
    <t>Filiz Yeşiltaş/5348134288</t>
  </si>
  <si>
    <t>Muratpaşa	Üçgen</t>
  </si>
  <si>
    <t>Birol Özgün 535 077 14 83  2422431300</t>
  </si>
  <si>
    <t>çekim gerçekleşti</t>
  </si>
  <si>
    <t>6076adbd442109b16351abef</t>
  </si>
  <si>
    <t>Resul bey 5306442060-5412552907</t>
  </si>
  <si>
    <t>Bahçelievler Mah. Turgut Reis Cad. No:4 Muratpaşa/ANTALYA</t>
  </si>
  <si>
    <t>Muratpaşa	Zerdalilik</t>
  </si>
  <si>
    <t>MEHMET MUTLU EREK  5074195412</t>
  </si>
  <si>
    <t>Zerdalilik Mah. Cebesoy Cad. No:74/A Muratpaşa/Antalya</t>
  </si>
  <si>
    <t>Muratpaşa	Soğuksu</t>
  </si>
  <si>
    <t>Müslim bey 536 277 56  49    2423352283</t>
  </si>
  <si>
    <t>çekim gerçekleşmemiş ürünleri çıkartamamışlar ptesi arancak</t>
  </si>
  <si>
    <t>Yüksel Dayanç/5511916837</t>
  </si>
  <si>
    <t>yüksel bey yoktu ipta sebebi öğrenilemdi</t>
  </si>
  <si>
    <t>Ali Yıldız/2422593304-5454636307</t>
  </si>
  <si>
    <t>hatırlatma için arandı açmadı</t>
  </si>
  <si>
    <t>yetkili hastaymış sanırım daha sonra randevu oluşturulacak</t>
  </si>
  <si>
    <t>Mehmet Aktaş/2429990641</t>
  </si>
  <si>
    <t>60bbd904c01be0a9133d057f</t>
  </si>
  <si>
    <t>Dönerci Hamdi Usta, Kepez (Fabrikalar Mah.)</t>
  </si>
  <si>
    <t>Kepez-Fabrikalar</t>
  </si>
  <si>
    <t>KADİR CAN YİGİN/İrem hanım/2424080660-5423358590</t>
  </si>
  <si>
    <t>Fabrikalar Mah. Fikri Ertan Cad. No:3 Kepez/ANTALYA</t>
  </si>
  <si>
    <t>60cb17278f68bf1e1de39520</t>
  </si>
  <si>
    <t>Mehmet Can Asar/5461820707</t>
  </si>
  <si>
    <t>60aeed4d4dee0000531333de</t>
  </si>
  <si>
    <t>Tost Vegas, Kepez (Ahatlı Mah.)</t>
  </si>
  <si>
    <t>Onur Yılmaz/5315656713</t>
  </si>
  <si>
    <t>Ahatlı Mah. Ulusoy Cad. No 20</t>
  </si>
  <si>
    <t>istemiyoruz sağolun dedi</t>
  </si>
  <si>
    <t>UFUK GÜLEÇ-5550480763</t>
  </si>
  <si>
    <t>60bf4d044775f0abbff4bda0</t>
  </si>
  <si>
    <t>BAYRAM YILDIZ/5060675608</t>
  </si>
  <si>
    <t>Haşimişcan Mah. Arık Cad. No:12/D Muratpaşa/Antalya</t>
  </si>
  <si>
    <t xml:space="preserve">hatırlatma için arandı </t>
  </si>
  <si>
    <t>60c73e1e50ac2b6d4e8922a7</t>
  </si>
  <si>
    <t>42 Mevlana Pide &amp; Kebap, Muratpaşa (Kızılsaray Mah.)</t>
  </si>
  <si>
    <t>HÜLYA SALIR/2422480007-5512710742</t>
  </si>
  <si>
    <t>Ramazan Göktaş/5301902636-5383586606</t>
  </si>
  <si>
    <t>60c483229c309c3ac072bf97</t>
  </si>
  <si>
    <t>GAMZE ÇINAR/5414652304</t>
  </si>
  <si>
    <t>yoğunlarmış 25 ine ertelendi</t>
  </si>
  <si>
    <t>60c78537e945233ac126bb69</t>
  </si>
  <si>
    <t>Köfteci Adnan, Kepez (Şafak Mah.)</t>
  </si>
  <si>
    <t>İrem Öner-Adnan bey/5435395050</t>
  </si>
  <si>
    <t>Şafak Mah. 5009 Sk. No 53 /Akdeniz sanayi sitesi</t>
  </si>
  <si>
    <t>EDİB KOYUN/5363402693</t>
  </si>
  <si>
    <t>HAKAN AZMİ ÇETİN/2423268101</t>
  </si>
  <si>
    <t>Kepez/Yeşiltepe</t>
  </si>
  <si>
    <t>FİLİZ AK/5422859797</t>
  </si>
  <si>
    <t>Yeşiltepe Mah. Rasih Kaplan Cad. No:87/a Kepez/ANTALYA</t>
  </si>
  <si>
    <t xml:space="preserve">Muratpaşa
Konyaaltı
</t>
  </si>
  <si>
    <t>Sinan bey/2423236267-5322004121</t>
  </si>
  <si>
    <t>ERCAN KARABULUT/Fatih Bey2423246020-5357426108</t>
  </si>
  <si>
    <t>60b4c25f056f302641fb20e4</t>
  </si>
  <si>
    <t>Pita Lara, Muratpaşa (Çağlayan Mah.)</t>
  </si>
  <si>
    <t>Muratpaşa        Çağlayan</t>
  </si>
  <si>
    <t>HAKAN UYSAL/5542589177</t>
  </si>
  <si>
    <t>Çağlayan Mah. 2002 Sk. No:22 Muratpaşa/Antalya</t>
  </si>
  <si>
    <t>1 temmuza ertelendi</t>
  </si>
  <si>
    <t>60b62cd5146475ca2fe268df</t>
  </si>
  <si>
    <t>Güzeloba Köftecisi Ali Usta, Muratpaşa (Güzeloba Mah.)</t>
  </si>
  <si>
    <t>ALİ KAYHAN/5453512820</t>
  </si>
  <si>
    <t>Güzeloba Mah. Rauf Denktaş Cad. No:13/B Muratpaşa/Antalya</t>
  </si>
  <si>
    <t>çalışanı aşı randevusu almış o yüzden iptal ilerleyen zamanda dönüş yapılacak</t>
  </si>
  <si>
    <t>9.30</t>
  </si>
  <si>
    <t>fotoğrafçı gitmemiş</t>
  </si>
  <si>
    <t>Muratpaşa/Balbey</t>
  </si>
  <si>
    <t>ERKAN BABAOĞLU-5411334041</t>
  </si>
  <si>
    <t>Arif Ersoy/2423450444-5534446190</t>
  </si>
  <si>
    <t>GÜLŞEN BALYEN/2423460008-5342210721</t>
  </si>
  <si>
    <t>ERKAN GENCER/2422284000</t>
  </si>
  <si>
    <t>Konyaaltı        /Liman</t>
  </si>
  <si>
    <t>Göksel Emecen/2429665494</t>
  </si>
  <si>
    <t>yoğun olduğu için iptal ettirdi</t>
  </si>
  <si>
    <t>HÜSEYİN KÜÇÜKCOŞKUN/5315855960</t>
  </si>
  <si>
    <t>Muratpaşa/Gençlik</t>
  </si>
  <si>
    <t>NEBAHAT ÇABUK    2422436308</t>
  </si>
  <si>
    <t>Muratpaşa/Çaybaşı</t>
  </si>
  <si>
    <t>Serkan bey-YASİN TETİK/5323072023</t>
  </si>
  <si>
    <t>608123ed37e16a5e6e5d3ca0</t>
  </si>
  <si>
    <t>Lokantalya Restaurant, Muratpaşa (Çaybaşı Mah.)</t>
  </si>
  <si>
    <t>yoğunum tekim ürünler ziyan olacak diyerek istemediğini belirtti ikna edildi 2 3 hafta sonra tekrar randevu için aranacak</t>
  </si>
  <si>
    <t>RANDEVU OLUŞTURULMAYACAK!!!!</t>
  </si>
  <si>
    <t xml:space="preserve">       FİLİZ ŞAHİN / 5383836409</t>
  </si>
  <si>
    <t>Muratpaşa/Zerdalilik</t>
  </si>
  <si>
    <t>YASEMİN ATAÇ/5076103040</t>
  </si>
  <si>
    <t>30 haziran a ertelendi</t>
  </si>
  <si>
    <t>60bb666f0221ac599d0f516a</t>
  </si>
  <si>
    <t>Tandirbek Özbek Mutfağı, Muratpaşa (Varlık Mah.)</t>
  </si>
  <si>
    <t>AZIZ TADJIEV        /5376735292</t>
  </si>
  <si>
    <t>Varlık Mah. 100. Yıl Blv.No:83/B Muratpaşa/Antalya</t>
  </si>
  <si>
    <t>2 hazirana ertelendi</t>
  </si>
  <si>
    <t xml:space="preserve">HASAN KARTAL/05423750761        
</t>
  </si>
  <si>
    <t>Meydankavağı, Aspendos Blv. No:38/A, 07200 Muratpaşa/Antalya</t>
  </si>
  <si>
    <t>teyit edildi gidilecek</t>
  </si>
  <si>
    <t xml:space="preserve">Muratpaşa
</t>
  </si>
  <si>
    <t>CELALETTİN SOLAK//2422447296//0541 680 78 68</t>
  </si>
  <si>
    <t>meşgul</t>
  </si>
  <si>
    <t>NEBAHAT ÇABUK/ 2422436308</t>
  </si>
  <si>
    <t>60193f5ef5e6e568c6d3cee5</t>
  </si>
  <si>
    <t>Alaturca Pide, Muratpaşa (Varlık Mah.)</t>
  </si>
  <si>
    <t>Umut Bey/ 5510876559</t>
  </si>
  <si>
    <t>Bilgim yoktu elemanım randevu vermiş altyapım olmadığı için de randevuyu gerçekleştiremedim sizi arıcam der</t>
  </si>
  <si>
    <t>UMUT DOST//2422370061//05050859303</t>
  </si>
  <si>
    <t>Emre Çifçibaşı</t>
  </si>
  <si>
    <t>Batuhan bey 5444172288</t>
  </si>
  <si>
    <t>Şahin Aydoğan/05304260732</t>
  </si>
  <si>
    <t>teyit için arandı meşgul</t>
  </si>
  <si>
    <t>Kepez/ulus</t>
  </si>
  <si>
    <t>osman bey/2423459219</t>
  </si>
  <si>
    <t>teyit için arandı yetkili yok</t>
  </si>
  <si>
    <t>Gülşen Gebel//2423252705//0507 431 26 10</t>
  </si>
  <si>
    <t>"Karşıyaka Mahallesi Yıldırım Beyazıt Caddesi No:32/B 
 Kepez/Antalya"</t>
  </si>
  <si>
    <t>60c352c56a617b01096ca8eb</t>
  </si>
  <si>
    <t>ramazan yağan 5425327907</t>
  </si>
  <si>
    <t>Kepez	Yeni Emek</t>
  </si>
  <si>
    <t>HÜSEYİN USLU        5434570432</t>
  </si>
  <si>
    <t>60b73104cd249002480ecb74</t>
  </si>
  <si>
    <t>Tekin Pide &amp; Kebap, Kepez (Varsak Mah.)</t>
  </si>
  <si>
    <t>Kepez/Ayanoğlu</t>
  </si>
  <si>
    <t>EMRAH KILINÇ/5544914953</t>
  </si>
  <si>
    <t>Ayanoğlu Mah. Kapalı Semt Paz. İçi Kepez/ANTALYA</t>
  </si>
  <si>
    <t xml:space="preserve"> Kepez / Altınova Orta</t>
  </si>
  <si>
    <t>muhammed bey / 2423400732</t>
  </si>
  <si>
    <t>SADECE MURATPAŞA ALINACAK!!!! VE 12-14-16-18 OLARAK</t>
  </si>
  <si>
    <t>NEŞE SEVİNCAN/5336375444</t>
  </si>
  <si>
    <t>ERSİN TAVUKÇU        5452130753</t>
  </si>
  <si>
    <t>Muratpaşa/Mehmetçik</t>
  </si>
  <si>
    <t>CENGİZ KIRATLI/2423212424</t>
  </si>
  <si>
    <t>TURHAN YILDIZ/5426683212</t>
  </si>
  <si>
    <t>muratpaşa mahallesi 568. sokak özlem apartmanı no:26</t>
  </si>
  <si>
    <t>02 temmuza ertelendi</t>
  </si>
  <si>
    <t>kEPEZ/kÜLTÜR</t>
  </si>
  <si>
    <t>GİZEM AVŞAR/5348129499</t>
  </si>
  <si>
    <t>rahatsız olduğu için erteleme istedi</t>
  </si>
  <si>
    <t>VASFİ TORBALI/5362336928</t>
  </si>
  <si>
    <t xml:space="preserve"> erteleme istedi saat 12 gibi olsun dedi</t>
  </si>
  <si>
    <t>19.00</t>
  </si>
  <si>
    <t>Bedriye Birlik        5510485191</t>
  </si>
  <si>
    <t>erteleme istedi</t>
  </si>
  <si>
    <t xml:space="preserve">       12.00</t>
  </si>
  <si>
    <t xml:space="preserve">       14.00</t>
  </si>
  <si>
    <t>Kepez/Karşıyaka</t>
  </si>
  <si>
    <t>EMİNE ÇİTKAN/5526809263</t>
  </si>
  <si>
    <t>Karşıyaka Mah. Sakarya Bulv. No:176 Kepez/ANTALYA"</t>
  </si>
  <si>
    <t>haftaya aranacak erteleme için</t>
  </si>
  <si>
    <t>İHSAN ALKAN	2423383650</t>
  </si>
  <si>
    <t xml:space="preserve">       17.30</t>
  </si>
  <si>
    <t>MÜLKİYE KALEMKUŞ/5510457322</t>
  </si>
  <si>
    <t>yaşlı bir çift pek anlamıyorlar aşçı tutunca dönüş yapacaklar</t>
  </si>
  <si>
    <t>5fd3a0c00f950f06e6d89260</t>
  </si>
  <si>
    <t>Antep Baklava &amp; Künefe (Cumhuriyet Mah.)</t>
  </si>
  <si>
    <t>Muhammet Bey/5424568897</t>
  </si>
  <si>
    <t>Tonguç Cad.. Bilaloğlu apt No 99</t>
  </si>
  <si>
    <t>grand kayalar otel karşısı</t>
  </si>
  <si>
    <t>60ad43ad60be7f7a41097c00</t>
  </si>
  <si>
    <t>Çiğ Köfte Evi, Muratpaşa (Cumhuriyet Mah.)</t>
  </si>
  <si>
    <t>Muratpaşa / Dutlubahçe</t>
  </si>
  <si>
    <t>Ahmet Bey / 2423353828</t>
  </si>
  <si>
    <t>Dutlubahçe Mah. Fatih Cad. No:28 Muratpaşa/ANTALYA</t>
  </si>
  <si>
    <t>MUSTAFA ÖZEN/5423025566-2422379772</t>
  </si>
  <si>
    <t>personeli hastaymış geri dönüş yapacaklar</t>
  </si>
  <si>
    <t>Arzu Hanım / 5346511432</t>
  </si>
  <si>
    <t>Üçgen Mah. Şarampol Cad. No:174/B  Muratpaşa/ANTALYA</t>
  </si>
  <si>
    <t>5fe2001d7ec992020df2d956</t>
  </si>
  <si>
    <t>OZAN ORAKCI/2423230826</t>
  </si>
  <si>
    <t>Şirinyalı Mah. 1502. Sk. No:5/A 07160 Muratpaşa/Antalya</t>
  </si>
  <si>
    <t>5fb79e1c86e266baf2444a7e</t>
  </si>
  <si>
    <t>Tarihi Tabla Börekçisi (Şirinyalı Mah.)</t>
  </si>
  <si>
    <t>SÜHEYLA HIZAL/5306557888</t>
  </si>
  <si>
    <t>Eski Lara Cd. No: 200, 07160 Muratpaşa/Antalya</t>
  </si>
  <si>
    <t>müsait değilmiş randevu için kendileri dönüş yapacaklar</t>
  </si>
  <si>
    <t>6076f4f11dc0b0ef7a08e912</t>
  </si>
  <si>
    <t>Bruno Gelato Pizza, Muratpaşa (Tuzcular Mah.)</t>
  </si>
  <si>
    <t>KUTRETTİN CAN-Feda bey/2422433949</t>
  </si>
  <si>
    <t>Tuzcular Mah. Atatürk Cad. Dönerciler Çarşısı No:8 Muratpaşa/Antalya</t>
  </si>
  <si>
    <t>teyit için arandı ulaşıma geçilemedi</t>
  </si>
  <si>
    <t>Mustafa Bey/5456090890</t>
  </si>
  <si>
    <t>5fd88f9e4d587020ac1b85ab</t>
  </si>
  <si>
    <t>Güzel İnsanlar Mutfağı, Muratpaşa (Çağlayan Mah.)</t>
  </si>
  <si>
    <t>Aslı Hanım/5323025948</t>
  </si>
  <si>
    <t>Çağlayan Mah. 2017 Sk. No:17 Muratpaşa/Antalya</t>
  </si>
  <si>
    <t>iptal ettigini belirtti teyit için aradıgımızda yüzümüze kapattı</t>
  </si>
  <si>
    <t>Mevlüt bey/05067709876//2423231035</t>
  </si>
  <si>
    <t>Muratpaşa	Bahçelievler</t>
  </si>
  <si>
    <t>HATİCE KOCAKAVUK	5335834338</t>
  </si>
  <si>
    <t>60c78b9faea3dc8276e30d9e</t>
  </si>
  <si>
    <t>Cunda Meze Evi, Muratpaşa (Yenigün Mah.)</t>
  </si>
  <si>
    <t>Muratpaşa	Yenigün</t>
  </si>
  <si>
    <t>İSMAİL BİLLA	2429991923/5326746569</t>
  </si>
  <si>
    <t>Yenigün Mah. 1066 Sok. Çetinbey Apt, 1066. Sk No: 11, 07330 Muratpaşa/Antalya</t>
  </si>
  <si>
    <t>teyit için arandı ulaşılamadı</t>
  </si>
  <si>
    <t>Muratpaşa/soğuksu</t>
  </si>
  <si>
    <t>MÜSLÜM DAĞ/2423352283</t>
  </si>
  <si>
    <t>BAŞKA RANDEVU ALINMAYACAK!!!</t>
  </si>
  <si>
    <t>SELAMİ EROĞLU/5320131974</t>
  </si>
  <si>
    <t>5 temmuza ertelendi</t>
  </si>
  <si>
    <t>Orkun Bey/5303281402-5342941071</t>
  </si>
  <si>
    <t xml:space="preserve">muratpaşa/tarım </t>
  </si>
  <si>
    <t>TARIK ÇETİN/5417609760</t>
  </si>
  <si>
    <t>Tarım Mah. Perge Bulv. No:5 gündoğdu sitesi c blok  Muratpaşa/ANTALYA</t>
  </si>
  <si>
    <t>Muratpaşa        Sinan</t>
  </si>
  <si>
    <t>seher hanım 5303281402</t>
  </si>
  <si>
    <t>erteleme istemiş teyit için arandı meşgule atıyo//bayramdan sonra</t>
  </si>
  <si>
    <t>MEHMET GENBEŞ/5423392684</t>
  </si>
  <si>
    <t xml:space="preserve">İNNA RYZHYKOVA/5315133156
</t>
  </si>
  <si>
    <t>BİLGEN KENÇ-Edip bey/5436997562</t>
  </si>
  <si>
    <t>ertelendi</t>
  </si>
  <si>
    <t>6033db461dbc2f38adcd852b</t>
  </si>
  <si>
    <t>Karamanoğlu Etli Ekmek, Muratpaşa (Cumhuriyet Mah.)</t>
  </si>
  <si>
    <t>TAMER ORMAN/2423346331</t>
  </si>
  <si>
    <t>Cumhuriyet Mah. 699 sk. No:15 Muratpaşa/Antalya</t>
  </si>
  <si>
    <t>Muratpaşa        Yıldız</t>
  </si>
  <si>
    <t>Semra Çankaya        2422474242///05465406008</t>
  </si>
  <si>
    <t>ileriki tarihe erteleme yapıldı</t>
  </si>
  <si>
    <t>Özgül Kaygısız-05324923582-2422413815</t>
  </si>
  <si>
    <t>FOTOĞRAFÇIDAN DOLAYI İPTAL EDİLDİ.</t>
  </si>
  <si>
    <t>Muratpaşa        Deniz</t>
  </si>
  <si>
    <t xml:space="preserve">Kudret akpınar 541 945 52 65  2422446006   </t>
  </si>
  <si>
    <t xml:space="preserve">ben daha geç saate randevu oluşturdum erken geldiler servisler başlamıyor bu saate dediler </t>
  </si>
  <si>
    <t>Muratpaşa	Kızıltoprak</t>
  </si>
  <si>
    <t>veysel bey 544 519 69 45  2423540540</t>
  </si>
  <si>
    <t>termesos bulvarı oyak sitesi yanı olarak adres güncellendi</t>
  </si>
  <si>
    <t>60c776bc78f6fc8284eaae71</t>
  </si>
  <si>
    <t>Veysel bey 552 431 35 90  2422422574</t>
  </si>
  <si>
    <t>6067046d038c947cf5f6a608</t>
  </si>
  <si>
    <t>Ferit Tantuni 1994, Muratpaşa (Çaybaşı Mah. Ali Çetinkaya Cad.)</t>
  </si>
  <si>
    <t>FARID ABDULLAYEV        5336674331</t>
  </si>
  <si>
    <t>Çaybaşı Mah. Ali Çetinkaya Cad. No:108 Muratpaşa/ANTALYA</t>
  </si>
  <si>
    <t>Muratpaşa	Varlık</t>
  </si>
  <si>
    <t>NAİME KAHRAMAN ALAGÖZ        5318128647</t>
  </si>
  <si>
    <t>İSMAİL AÇIK        2422385615-05426363924</t>
  </si>
  <si>
    <t>608141594520f400f49a55a9</t>
  </si>
  <si>
    <t>Halit Usta Döner &amp; Fast Food, Muratpaşa (Tahılpazarı Mah.)</t>
  </si>
  <si>
    <t>Muratpaşa	Tahılpazarı</t>
  </si>
  <si>
    <t>ABDULLAH KAYA        5356123280</t>
  </si>
  <si>
    <t>Tahılpazarı Mah. Adnan Menderes Bulv. No:15 Muratpaşa/ANTALYA</t>
  </si>
  <si>
    <t>ahmet bey05326015742</t>
  </si>
  <si>
    <t>mehmet bey 0544 542 80 14</t>
  </si>
  <si>
    <t>yogunluktan dolayı 13 haziran salı günü saat 4 e ertelendi</t>
  </si>
  <si>
    <t>yogunluk sebebiyle iptal edi,ldi</t>
  </si>
  <si>
    <t>Muratpaşa        Şirinyalı</t>
  </si>
  <si>
    <t>HACI MURAT CEYLAN 05355404387</t>
  </si>
  <si>
    <t>bi saglık skntsından dolayı il dışına çıkması gerekiyormuş şuan kendisine ulaşamadık ilerleyen tarihlerdearayıp randevu oluşturabiliriz</t>
  </si>
  <si>
    <t>Muratpaşa        Kızılsaray</t>
  </si>
  <si>
    <t>HATİCE DURSUN        5526760715</t>
  </si>
  <si>
    <t>Muratpaşa        Meltem</t>
  </si>
  <si>
    <t>AHMET SÜER        5322774990</t>
  </si>
  <si>
    <t>yılmaz bey 5422201709</t>
  </si>
  <si>
    <t>sinan mahallesi 1265 sokak no 7\b</t>
  </si>
  <si>
    <t>13den önce randevu alınmayacak</t>
  </si>
  <si>
    <t>MUSA ALPEREN ÖZTÜRK        5386141559</t>
  </si>
  <si>
    <t>Yaptığım önemli bir iş var dükkanla ilgilenemeyeceğim der ayın 15ine ertelendi</t>
  </si>
  <si>
    <t>Muratpaşa	Altındağ</t>
  </si>
  <si>
    <t>Metin Erdem	5315706004</t>
  </si>
  <si>
    <t>devam çekimi//teyit için arandı çekim gerçekleşcek</t>
  </si>
  <si>
    <t xml:space="preserve">Muratpaşa / Meltem </t>
  </si>
  <si>
    <t>Murat Bey / 5316590601</t>
  </si>
  <si>
    <t>aradığınız numara kullanılmamaktadır</t>
  </si>
  <si>
    <t>5fd3be2ba926a54f17619e14</t>
  </si>
  <si>
    <t>ERSAN DOĞRUOL        5525961990</t>
  </si>
  <si>
    <t>Malzeme eksikliğim var tamamladığım zaman mutlaka döneceğim der</t>
  </si>
  <si>
    <t>Hakan Bey/2423495761</t>
  </si>
  <si>
    <t>teyit için arandı çekime gidilecek.</t>
  </si>
  <si>
    <t>601a6847dcf23971016fd8fb</t>
  </si>
  <si>
    <t>Hatti Meze &amp; Cafe (Fener Mah.)</t>
  </si>
  <si>
    <t>HATİCE NİLGÜN ERYILMAZ        5423462612</t>
  </si>
  <si>
    <t>Fener mahallesi 1967 sokak hancı2 Apt. No11/2 muratpaşa Antalya</t>
  </si>
  <si>
    <t>60c8fcc768b0eb84c58d1dc4</t>
  </si>
  <si>
    <t>Keyif Meze Evi, Muratpaşa (Güzeloba Mah.)</t>
  </si>
  <si>
    <t xml:space="preserve">    ersan bey 5454195125</t>
  </si>
  <si>
    <t>Konyaaltı	Kuşkavağı</t>
  </si>
  <si>
    <t>Timur Karademir        2422298686</t>
  </si>
  <si>
    <t>YET YOK</t>
  </si>
  <si>
    <t>60d32859acb7116f2ecde856</t>
  </si>
  <si>
    <t>Bahçem Cafe Döner, Konyaaltı (Arapsuyu Mah.)</t>
  </si>
  <si>
    <t>ÖZNUR KOKRMAZ/5533519053</t>
  </si>
  <si>
    <t>Arapsuyu Mah. Arapsuyu Cad. No:28 Konyaaltı/ANTALYA</t>
  </si>
  <si>
    <t>Konyaaltı	Altınkum</t>
  </si>
  <si>
    <t>Tunahan Arslan        05550001395</t>
  </si>
  <si>
    <t>teyit için arandı açmadı malzeme eksikliğinden iptal etmiş</t>
  </si>
  <si>
    <t>17:30-18:00</t>
  </si>
  <si>
    <t>Makbule Büyükşahin/2422294701</t>
  </si>
  <si>
    <t>işlerim çok düşüyo bu saatte bi dahaki sefere öglen saatine ayarlayalım dedi</t>
  </si>
  <si>
    <t>60c11cc6b2238e70d5d1c750</t>
  </si>
  <si>
    <t>Dörtyol Hatay Usulü Döner, Kepez (Karşıyaka Mah. -Varsak)</t>
  </si>
  <si>
    <t>Kepez	Varsak Karşıyaka Güney</t>
  </si>
  <si>
    <t>SEVCAN BAŞKURT        2424176464</t>
  </si>
  <si>
    <t>Varsak Karşıyaka Mah. Süleyman Demirel Blv. No:101 Kepez/ANTALYA</t>
  </si>
  <si>
    <t>6086aacf50f08f39fdef9b2b</t>
  </si>
  <si>
    <t>Haskent Pide &amp; Kebap, Kepez (Aktoprak Mah.)</t>
  </si>
  <si>
    <t>MELİKE GÜR        2429993961</t>
  </si>
  <si>
    <t>Ayanoğlu Mah. Süleyman Demirel Bulv. No:138 Kepez/ANTALYA</t>
  </si>
  <si>
    <t>teyit için arandı çekim gerçekleşicek</t>
  </si>
  <si>
    <t>TAHİR YILDIRIM/5447343813-2423253813</t>
  </si>
  <si>
    <t>FATİH TÜRKAN        2423257000</t>
  </si>
  <si>
    <t>Onur Aras  05548671671</t>
  </si>
  <si>
    <t>Bayramdan sonra devam çekimi randevusu. Açmadı.</t>
  </si>
  <si>
    <t>5f55eea5b9d65c2f20ee2e7b</t>
  </si>
  <si>
    <t>mustafa bey 05074602975</t>
  </si>
  <si>
    <t>Bayram sonrası randevu. İleri tarihlerde randevu isteyebilir.</t>
  </si>
  <si>
    <t>ÖZCAN KADIOĞLU	2423241044</t>
  </si>
  <si>
    <t>Ali Bey/ 05541860334/05448540334</t>
  </si>
  <si>
    <t>DEVAM ÇEKİMİ/Teyit için arandı.</t>
  </si>
  <si>
    <t>Kepez/Ünsal</t>
  </si>
  <si>
    <t>Mehmet bey/5352820518</t>
  </si>
  <si>
    <t>18.30</t>
  </si>
  <si>
    <t>Kepez	Fabrikalar</t>
  </si>
  <si>
    <t>AYŞE ÇALIŞKAN 0542 258 86 42</t>
  </si>
  <si>
    <t>Teyit için arandı.</t>
  </si>
  <si>
    <t>60d59f4ecec4f72a3c414513</t>
  </si>
  <si>
    <t>Midye Park, Kepez (Yeşiltepe Mah.)</t>
  </si>
  <si>
    <t>19.30</t>
  </si>
  <si>
    <t>"Kepez	Yeşiltepe"</t>
  </si>
  <si>
    <t>OĞUZHAN İŞLER        5333451740</t>
  </si>
  <si>
    <t>Muratpaşa/Memurevleri</t>
  </si>
  <si>
    <t>NURDAN BAŞARAN/5417257570-2423464371</t>
  </si>
  <si>
    <t>60cc88818d492ce1b2e5d7d5</t>
  </si>
  <si>
    <t>CELAL BATİ/5332121796</t>
  </si>
  <si>
    <t>Güvenlik Mah. Vatan Bulv. Görgülü Apt. No:25/B Muratpaşa/Antalya</t>
  </si>
  <si>
    <t>60069d580a0197ff50f29ed7</t>
  </si>
  <si>
    <t>Korkutelim 07, Muratpaşa (Soğuksu Mah.)</t>
  </si>
  <si>
    <t>Muratpaşa Soğuksu</t>
  </si>
  <si>
    <t xml:space="preserve"> nasıf bey/5327015446</t>
  </si>
  <si>
    <t>Teyit için arandı.//açmıyor</t>
  </si>
  <si>
    <t>Timuçin Bey / 5539804007</t>
  </si>
  <si>
    <t>Teyit için arandı.// Çekilecek ürünü  yokmuş, fotoğrafları olmayanları sipariş geldikçe hazırlıyormuş.</t>
  </si>
  <si>
    <t xml:space="preserve"> arzu özbek 5346511432</t>
  </si>
  <si>
    <t>ADEM ÇAKIR        2423540540-05445196945</t>
  </si>
  <si>
    <t>15 temmuz oldugu için iptal oldu uygun bi güne randevu alıncak</t>
  </si>
  <si>
    <t>Yusuf Bey/5428122124-2423112124</t>
  </si>
  <si>
    <t>15 temmuz oldugu için iptal oldu bayramdan sonra aranıp randevu oluşturulcak</t>
  </si>
  <si>
    <t>15 Temmuz olduğu için iptal edildi kendisi müsait olduğu zaman bize dönecek bizim aramamızı istemiyor</t>
  </si>
  <si>
    <t>GÜLESER AKPINAR/2422446006</t>
  </si>
  <si>
    <t>15 temmuz oldugundan dolayı iptal oldu bayramdan sonraya randevu alıncak</t>
  </si>
  <si>
    <t>Şühela Hanım /5541267439-2422274632</t>
  </si>
  <si>
    <t>evrak işleri varmış işleri bitmediği için randevu iptali gerçekleşmiş bayramdan sonra tekrar randevu istiyor.</t>
  </si>
  <si>
    <t>60d8462e648cdf5b654b18ca</t>
  </si>
  <si>
    <t>Kevgir Tava Ciğer &amp; Izgara, Kepez (Şafak Mah.)</t>
  </si>
  <si>
    <t>"Kepez	Şafak"</t>
  </si>
  <si>
    <t>"Servet Yumuturuğ        5319710703"</t>
  </si>
  <si>
    <t>Şafak Mah. 5006 Sk. No 41 Kepez</t>
  </si>
  <si>
    <t>Dükkan tadilatta dedi dönüş sağlayacak bugün./açmadı</t>
  </si>
  <si>
    <t>Kepez	Ahatlı</t>
  </si>
  <si>
    <t>Şafak Balcan        5050560827</t>
  </si>
  <si>
    <t>kuryemiz yoktu o yüzden dükkanı da kapattık Teyit için arandı çekim gerçekleşmedi. bayramdan sonra istiyor</t>
  </si>
  <si>
    <t>kepez yenidoğan</t>
  </si>
  <si>
    <t>Bedia Yılmaz/5446543633</t>
  </si>
  <si>
    <t>Teyit için arandı. Çrkim gerçekleşti</t>
  </si>
  <si>
    <t>DURMUŞ ALİ ÇIKLA/2425029606--Ömer Bey-05422023315</t>
  </si>
  <si>
    <t>Teyit için arandı.Çekim gerçekleşti</t>
  </si>
  <si>
    <t>OSMAN DEMİR/2423441818/05326890718</t>
  </si>
  <si>
    <t>Teyit için arandı.Çekim gerçekleşmiş</t>
  </si>
  <si>
    <t>Kürşat Bey/2423246655/5075583400</t>
  </si>
  <si>
    <t>teyit sağlandı. Çekim gerçekleşti</t>
  </si>
  <si>
    <t>19:30</t>
  </si>
  <si>
    <t>Tekin Bey/5359267375</t>
  </si>
  <si>
    <t>5fc7bba92e1dc6d1d516a5f5</t>
  </si>
  <si>
    <t>Sargoz Balık &amp; Meze Evi (Yenigün Mah.)</t>
  </si>
  <si>
    <t>İSMAİL BİLLA/2429991923/5326746569</t>
  </si>
  <si>
    <t>Yenigün Mah. 1066 Sok. Çetinbey Apt,No: 9/A, 07330 Muratpaşa/Antalya</t>
  </si>
  <si>
    <t>teyit için arandı çekim gerçekleşecek</t>
  </si>
  <si>
    <t>5fd4a2e9a7f3486228813507</t>
  </si>
  <si>
    <t>Muratpaşa        Güzeloba</t>
  </si>
  <si>
    <t>RAMAZAN AYKANAT        2423493335-05551797773</t>
  </si>
  <si>
    <t>teyit için arandı çekim gerçekleşecek//Teyit için arandı İptal edildi yetkiliyle iletişime geçilemedi/İletişime geçildi işi çıkmış kendisi bizlere dönecekmiş</t>
  </si>
  <si>
    <t>5f4f4c373b5728566432ba4e</t>
  </si>
  <si>
    <t>teyit için arandı çekim gerçekleşecek// Teyit için arandı işi çıkmış iptal edildi. Kendisi bizlere dönecekmiş</t>
  </si>
  <si>
    <t>MUSTAFA İŞLİYEN        2423494060-05374617876</t>
  </si>
  <si>
    <t>Murat Bey/5374064879</t>
  </si>
  <si>
    <t>Personeli covid olduğu için randevu iptali gerçekleşti. İleri tarihlerde tekrar randevu istiyor.</t>
  </si>
  <si>
    <t>Hacı Murat Ceylan/2423166261</t>
  </si>
  <si>
    <t>çekim istemiyor.</t>
  </si>
  <si>
    <t>AYNUR DİKBIYIK        5392493507</t>
  </si>
  <si>
    <t>ürünlerim eksik ayın 1inden sonra yeniden randevu oluşturalım der</t>
  </si>
  <si>
    <t>METİN BOZOĞLAN        2423242019-05335803974</t>
  </si>
  <si>
    <t>teyit için arandı çekim gerçekleşecek// Teyit için arandı iptal oldu. Elemanım yok, mağdur oluyorum diyor.</t>
  </si>
  <si>
    <t>Muhammed Ebuzer Ören // 5432972206</t>
  </si>
  <si>
    <t>Devam çekimi./teyit için arandı açmadı</t>
  </si>
  <si>
    <t>CENGİZ KURDAŞ	5448537908</t>
  </si>
  <si>
    <t>Muratpaşa	Haşimişcan</t>
  </si>
  <si>
    <t>Selma Üstünel        2422470568-05074197327</t>
  </si>
  <si>
    <t>teyit için arandı çekim gerçekleşcek</t>
  </si>
  <si>
    <t>6066c317f8827a8374b5a8b8</t>
  </si>
  <si>
    <t xml:space="preserve">Muratpaşa / Kırcami </t>
  </si>
  <si>
    <t>Mustafa Bey / 5494944941 / 5065563333</t>
  </si>
  <si>
    <t>12'den önce randevu alınmayacak!!!</t>
  </si>
  <si>
    <t>HÜSEYİN YILMAZ        5443213014</t>
  </si>
  <si>
    <t>GÜLESER AKPINAR        2422446006</t>
  </si>
  <si>
    <t>Muratpaşa        Kızılarık</t>
  </si>
  <si>
    <t>NİMET CAN        2423261838</t>
  </si>
  <si>
    <t>İBRAHİM UÇKAN        2422423212// 05321618869 Nuray Hanım</t>
  </si>
  <si>
    <t>Devam çekimi</t>
  </si>
  <si>
    <t>20:00</t>
  </si>
  <si>
    <t>FIRANGIZ CEVİZLİLER	2423110720 Hüseyin Bey yetkili//5309353660</t>
  </si>
  <si>
    <t>13:00'DAN ÖNCE RANDEVU ALINMAYACAK!!!!</t>
  </si>
  <si>
    <t>TAYYAR BUCAK	2423444408// Enes Bey 5438131107</t>
  </si>
  <si>
    <t>Muratpaşa/ Yıldız</t>
  </si>
  <si>
    <t>MUSTAFA ÖZEN/2422379772- 5423025566</t>
  </si>
  <si>
    <t>Devam çekimi./İptalin yerine alındı</t>
  </si>
  <si>
    <t>20.00</t>
  </si>
  <si>
    <t>Muratpaşa	Cumhuriyet</t>
  </si>
  <si>
    <t>TURHAN YILDIZ	5426683212// 05382510309 Deniz Bey</t>
  </si>
  <si>
    <t>devam çekimi. Deniz bey ile görüşüldü</t>
  </si>
  <si>
    <t>Emrah Dursun/2422272127</t>
  </si>
  <si>
    <t>Murat Çelik        5053486245</t>
  </si>
  <si>
    <t>Kepez	Yükseliş</t>
  </si>
  <si>
    <t>VASFİ TORBALI	5362336928</t>
  </si>
  <si>
    <t>60e5c94271168791a610b3ee</t>
  </si>
  <si>
    <t>İlk Adım Döner &amp; Fast Food, Kepez (Hüsnü Karakaş Mah.)</t>
  </si>
  <si>
    <t>Kepez        Hüsnü Karakaş</t>
  </si>
  <si>
    <t>İREM NUR ÖZEK        5529231035</t>
  </si>
  <si>
    <t>Hüsnü Karakaş Mah. Şehit Astsbay Ömer Halisdemir Cad. No:51 Kepez/ANTALYA</t>
  </si>
  <si>
    <t>bazı ürünler elinde yokmuş haftaya aranıp randevu alıncak</t>
  </si>
  <si>
    <t>60b0d4f77e4cd5b0200eae65</t>
  </si>
  <si>
    <t>Efem Patisserie, Muratpaşa (Güzeloba Mah.)</t>
  </si>
  <si>
    <t>Muratpaşa Güzeloba 1. Bölge</t>
  </si>
  <si>
    <t>ŞULE TURGUT//5443292545//Eşi Faruk Bey ile görüşüldü.</t>
  </si>
  <si>
    <t>MURAT AKIN        2423493207</t>
  </si>
  <si>
    <t>YAŞAR BAHADIR	5356026662</t>
  </si>
  <si>
    <t>AZIZ TADJIEV/5376735292</t>
  </si>
  <si>
    <t>GÜLŞEN BALYEN        2423460008</t>
  </si>
  <si>
    <t>devam çekimi / teyit için arandı çekime gidilecek./İlerleyen tarihlerde alınsın</t>
  </si>
  <si>
    <t>ALİ CANPOLAT        2423453336-05372302360</t>
  </si>
  <si>
    <t>teyit için arandı çekime gidilecek.//iptal</t>
  </si>
  <si>
    <t>Selma Üstünel        2422470568-5074197327</t>
  </si>
  <si>
    <t>Devam randevusu / teyit için arandı çekime gidilecek.</t>
  </si>
  <si>
    <t xml:space="preserve">iptalin yerine erteleme / teyit için arandı çekime gidilecek.- RESTORANT SATIŞA AÇIK DEĞİL </t>
  </si>
  <si>
    <t>SÜHEYLA HIZAL	5306557888</t>
  </si>
  <si>
    <t>teyit için arandı açmadı.</t>
  </si>
  <si>
    <t>ADEM ÇAKIR	2423540540</t>
  </si>
  <si>
    <t>Harun İnceler	2423123928 /5050471499</t>
  </si>
  <si>
    <t>devam çekimi / teyit için arandı çekime gidilecek.</t>
  </si>
  <si>
    <t>Muratpaşa	Meydankavağı</t>
  </si>
  <si>
    <t>TARIK ÇETİN	5417609760</t>
  </si>
  <si>
    <t>devam çekimi / teyit için arandı açmadı.</t>
  </si>
  <si>
    <t>KORONA POZİTİF. 14 GÜN RANDEVU ALINMAYACAK</t>
  </si>
  <si>
    <t xml:space="preserve">08.08.2021 TARİHİNE KADAR RANDEVU ALINMAYACAK. </t>
  </si>
  <si>
    <t>09.08.2021 TARİHİNE ALINACAK</t>
  </si>
  <si>
    <t>Muratpaşa
Kepez
Konyaaltı</t>
  </si>
  <si>
    <t>Muratpaşa Kılınçarslan</t>
  </si>
  <si>
    <t>ALİ FEHMİ DEDEAl 5321004843//Fahrettin Bey---- Utku Bey:5330303032</t>
  </si>
  <si>
    <t>60d9c5fa984e7448baca53f3</t>
  </si>
  <si>
    <t>Kaleiçi Güneş Büfe, Muratpaşa (Sinan Mah.)</t>
  </si>
  <si>
    <t>AYDIN ATEŞ        5411802828//Şafak Hanım 5421252015</t>
  </si>
  <si>
    <t>Sinan Mah. 1254 Sk. No:9/F Muratpaşa/Antalya</t>
  </si>
  <si>
    <t>DEVAM ÇEKİMİ</t>
  </si>
  <si>
    <t>Muratpaşa	Kırcami</t>
  </si>
  <si>
    <t>ABDÜLSAMED CIRİT        5432100999//Sait Bey 5071222221</t>
  </si>
  <si>
    <t>Kendi göndermiş ama eksikleri var onlar bir de kendi çekimlerinden beğenmedikleri varmış onlar çekilecek</t>
  </si>
  <si>
    <t>Notlara bakılması Ricadır.</t>
  </si>
  <si>
    <t>muratpaşa yıldız</t>
  </si>
  <si>
    <t>Ali Bey 5372302360</t>
  </si>
  <si>
    <t>60f1604f5c36d777010b77ce</t>
  </si>
  <si>
    <t>Bayındır Pide &amp; Lahmacun, Muratpaşa (Yıldız Mah.)</t>
  </si>
  <si>
    <t>müjgan hanım 2422372210</t>
  </si>
  <si>
    <t>Yıldız Mah. 248. Sk. Çalışkan Apt. No:1/B Muratpaşa/Antalya</t>
  </si>
  <si>
    <t>ilerleyen zamanlarda randevu alınacak.</t>
  </si>
  <si>
    <t>ÖZGÜR GÖRNÜ 2422374114///Mikail Bey 5415760770</t>
  </si>
  <si>
    <t>devam çekimi--önceki rest. çekimi erken biterse yarım saat önceden de gidilebilir</t>
  </si>
  <si>
    <t>Yurdabey 5359292370</t>
  </si>
  <si>
    <t>Ömer Bey/5412872820</t>
  </si>
  <si>
    <t>ilerleyen zamanlarda randevu alınacak</t>
  </si>
  <si>
    <t>Ahmet Bey/5426979244/2423352505</t>
  </si>
  <si>
    <t>ileriye alındı</t>
  </si>
  <si>
    <t>FIRANGIZ CEVİZLİLER        2423110720//Hüseyin Bey 5309359660</t>
  </si>
  <si>
    <t>erteleme yapıldı</t>
  </si>
  <si>
    <t>Tahsin bey: 05343503227</t>
  </si>
  <si>
    <t>Aykut bey  5558860488</t>
  </si>
  <si>
    <t>Meryam hanım/5522503931</t>
  </si>
  <si>
    <t>cuma gününe ertelendi</t>
  </si>
  <si>
    <t>Salih bey:5462270148</t>
  </si>
  <si>
    <t>Tahılpazarı Mah. 458 sk. No:5 No:5/B kapalı yol garanti bankası karşı sokağıMuratpaşa/ANTALYA</t>
  </si>
  <si>
    <t>60ebfe3d86aef12daa249181</t>
  </si>
  <si>
    <t>Öz Antep Baklavaları, Muratpaşa (Güvenlik Mah.)</t>
  </si>
  <si>
    <t>Muratpaşa/güvenlik</t>
  </si>
  <si>
    <t>Volkan bey 5528710707</t>
  </si>
  <si>
    <t>Güvenlik Mah. Kazım Karabekir Cad. No:178/A Muratpaşa/Antalya</t>
  </si>
  <si>
    <t xml:space="preserve"> muratpaşa meydankavağı</t>
  </si>
  <si>
    <t xml:space="preserve">ali bey 2423214535/5066900695 </t>
  </si>
  <si>
    <t>Meydankavağı Mah. 12cadde a blok apt. 32/A Muratpaşa/Antalya</t>
  </si>
  <si>
    <t>Aydın bey 5353959489</t>
  </si>
  <si>
    <t>Muratpaşa/fener</t>
  </si>
  <si>
    <t>Onur bey:5427616660</t>
  </si>
  <si>
    <t>Teyit için arandı çekime gidilecek.</t>
  </si>
  <si>
    <t>Süheyla hanım 5306557888</t>
  </si>
  <si>
    <t>Tekin bey 5359267375</t>
  </si>
  <si>
    <t>devam çekimi.Teyit için arandı açmadı.</t>
  </si>
  <si>
    <t>Aykut bey 5050959002</t>
  </si>
  <si>
    <t>başka bir güne alınacak</t>
  </si>
  <si>
    <t>Osman bey 5326890718</t>
  </si>
  <si>
    <t>devam çekimi.teyit için arandı çekime gidilecek.</t>
  </si>
  <si>
    <t>Aynur hanım 5392493507</t>
  </si>
  <si>
    <t>Teyit için arandı fotoğraf çekimine gidilecek.</t>
  </si>
  <si>
    <t>HAKAN UYSAL        5542589177</t>
  </si>
  <si>
    <t>Teyit için arandı dinledi yüzüme kapattı.</t>
  </si>
  <si>
    <t>MURAT ZAFER YALAZ        5353037878/5331573317</t>
  </si>
  <si>
    <t>devam çekimi/Teyit için arandı fotoğraf çekimine gidilecek.</t>
  </si>
  <si>
    <t>Hüseyin Bey 5309359660/2423110720</t>
  </si>
  <si>
    <t>Muratpaşa/kızıltoprak</t>
  </si>
  <si>
    <t>Harun İnceler:2423123928/05050471499</t>
  </si>
  <si>
    <t>17:00-17:30</t>
  </si>
  <si>
    <t>Mustafa bey 2422379772/5423025566</t>
  </si>
  <si>
    <t>Kepez	Gündoğdu</t>
  </si>
  <si>
    <t>RABİA METLEK        5510774614</t>
  </si>
  <si>
    <t>kepez Atatürk</t>
  </si>
  <si>
    <t>SEMRE ALTUN 5532811636</t>
  </si>
  <si>
    <t>60d069ceac9d3eb280595917</t>
  </si>
  <si>
    <t>Adıyamanlı Çiğ Köfteci Erkan Usta, Kepez (Yeşiltepe Mah.)</t>
  </si>
  <si>
    <t>Kepez	Yeşiltepe</t>
  </si>
  <si>
    <t>Yeşiltepe Mah. Tervfik Fikret Cad. No:13 Kepez/ANTALYA</t>
  </si>
  <si>
    <t>Kepez/Göçerler</t>
  </si>
  <si>
    <t>Mert bey 5396107708 Turan bey 05301824273</t>
  </si>
  <si>
    <t>kuryem kaza yapmış o yüzden çok yoğunluğum oluştu çekime vakit ayıramayacağım ama haftaya mutlaka randevu oluşturqalım der</t>
  </si>
  <si>
    <t>önümüzdeki hafta kesin istiyor</t>
  </si>
  <si>
    <t>ÖZCAN KADIOĞLU 2423241044//</t>
  </si>
  <si>
    <t>devam çekimi//15 dk sonra yetk gelir</t>
  </si>
  <si>
    <t>ŞEYHMUS AKTAN        2423231121//5458124324</t>
  </si>
  <si>
    <t>devam çekimi//teyit için aradım çekim gerçekleşecek</t>
  </si>
  <si>
    <t>MELİKŞAH BİLGE TÜRK YÖNLÜ 2425020505</t>
  </si>
  <si>
    <t>teyit için aradım çekim gerçekleşecek</t>
  </si>
  <si>
    <t>Muratpaşa/şirinyalı</t>
  </si>
  <si>
    <t>Mehmet Bey/5317648273</t>
  </si>
  <si>
    <t>ilk randevunun notuna bakılması ricadır</t>
  </si>
  <si>
    <t>09.30</t>
  </si>
  <si>
    <t>ALİ ACAN        2424707807//Fatih bey 5455270740</t>
  </si>
  <si>
    <t>4. ayda çekim yapılmış beğenmemiş kaldırtmış ekstra özen gösterilmesini rica ediyoruz :)</t>
  </si>
  <si>
    <t>Kepez/Fabrika</t>
  </si>
  <si>
    <t>Mahmut bey 5532284528</t>
  </si>
  <si>
    <t>restorant kapalı olduğu için çekim gerçekleşmedi ileride iletişme geçilcek</t>
  </si>
  <si>
    <t xml:space="preserve"> kepez/ Hüsnü Karakaş</t>
  </si>
  <si>
    <t xml:space="preserve"> İREM NUR ÖZEK 5529231035</t>
  </si>
  <si>
    <t>60d34f895c3093107ece06d6</t>
  </si>
  <si>
    <t>Adıyaman Çiğ Köftecisi Asaf Usta, Kepez (Özgürlük Mah.)</t>
  </si>
  <si>
    <t>Kepez	Özgürlük</t>
  </si>
  <si>
    <t>Ebru Dur        5356436997</t>
  </si>
  <si>
    <t>Özgürlük Mah. Rasih Kaplan Cad. No 85</t>
  </si>
  <si>
    <t>şehir dışına gideceği için iptal</t>
  </si>
  <si>
    <t>Kepez	Şafak</t>
  </si>
  <si>
    <t>Mahmut Uğur        5524657607/5342601955</t>
  </si>
  <si>
    <t>Muratpaşa/ Varlık</t>
  </si>
  <si>
    <t>İbrahim bey 05319612385</t>
  </si>
  <si>
    <t>DEVAM ÇEKİMİ/ Teyit için arandı fotoğraf çekimine gidilecek.</t>
  </si>
  <si>
    <t>pazartesi aranmak istiyor</t>
  </si>
  <si>
    <t>Onur bey 5467409491</t>
  </si>
  <si>
    <t xml:space="preserve">      mustafa bey 5456090890 -BAHAR NEŞEM ÖZER 2423181661</t>
  </si>
  <si>
    <t>Muratpaşa/ Güzeloba</t>
  </si>
  <si>
    <t>Özlem BAYSAN 5441234100</t>
  </si>
  <si>
    <t>İlk randevu gelmeden 1 saat önceden haber verilmesini istiyor hazırlık yapacak!!!!</t>
  </si>
  <si>
    <t xml:space="preserve">Değirmenönü Cafe &amp; Fast Food, Muratpaşa (Değirmenönü Cad.) </t>
  </si>
  <si>
    <t>Muratpaşa / Çaybaşı</t>
  </si>
  <si>
    <t>Mehmet Bey / 5522614071</t>
  </si>
  <si>
    <t>Çaybaşı, AKSOY APT, Değirmenönü Cd. No: 33/A, Mavi Tenteli yer07100 Muratpaşa/Antalya</t>
  </si>
  <si>
    <t>teyit için arandı gidilecek</t>
  </si>
  <si>
    <t>60c77a17f07269d7f42ee8d7</t>
  </si>
  <si>
    <t>Kumpirhane, Muratpaşa (Gençlik Mah.)</t>
  </si>
  <si>
    <t>Ahmet bey / 05369822610</t>
  </si>
  <si>
    <t>ahmet bey işletmede olmuycakmış ama elemanlarının bilgisi var teyit edildi</t>
  </si>
  <si>
    <t>Serkan bey:5323072023</t>
  </si>
  <si>
    <t>Devam çekimi alındı.</t>
  </si>
  <si>
    <t>09:00</t>
  </si>
  <si>
    <t>Gülşen hanım 2423460008/05539722171</t>
  </si>
  <si>
    <t>Muratpaşa/ Haşimişcan</t>
  </si>
  <si>
    <t>Recep KAYA 2422483848</t>
  </si>
  <si>
    <t>TURGAY BARAN        5396830707//Alper bey 5413327615</t>
  </si>
  <si>
    <t xml:space="preserve">devam çekimi o gün Alper bey ilgilenecek </t>
  </si>
  <si>
    <t>Muratpaşa/ Mehmetçik</t>
  </si>
  <si>
    <t>Tuncer Bey 05336527979</t>
  </si>
  <si>
    <t>Selami Bey /5320131974</t>
  </si>
  <si>
    <t>teyit için arandı çekime gidilecek</t>
  </si>
  <si>
    <t>Müjgan hanım 05335215162/2422372210</t>
  </si>
  <si>
    <t>Sezer Bey /2425040024</t>
  </si>
  <si>
    <t>Deniz Mah. Güllük Cad. No:27/c Muratpaşa/ANTALYA</t>
  </si>
  <si>
    <t>Onur bey 5427616660</t>
  </si>
  <si>
    <t>Ürünlerin hepsi yetişmemiş devam çekimi alındı/teyit için arandı çekime gidilecek</t>
  </si>
  <si>
    <t>Şevval hanım 05528080733//2423373333</t>
  </si>
  <si>
    <t>yarına ertelendi</t>
  </si>
  <si>
    <t>Kepez /Kültür</t>
  </si>
  <si>
    <t>Hacı Hüseyin Sarıyel/5439641203</t>
  </si>
  <si>
    <t>5ff7ab88fd88ae72596ba00f</t>
  </si>
  <si>
    <t>Tost Life (Gülveren Mah.)</t>
  </si>
  <si>
    <t>Birol Samyel /5415462530</t>
  </si>
  <si>
    <t>KÜLTÜR MAH GALİP KAYA CAD NO:18/A</t>
  </si>
  <si>
    <t>Zeynep hanım/2422270100</t>
  </si>
  <si>
    <t>Kültür Mah. 3851 Sok. No:5/a Kepez/Antalya</t>
  </si>
  <si>
    <t>610542a6803da1d321791183</t>
  </si>
  <si>
    <t>Pasha Döner, Kepez (Ulus Mah.)</t>
  </si>
  <si>
    <t>Kepez/Ulus</t>
  </si>
  <si>
    <t>Akif Bey /5523596979</t>
  </si>
  <si>
    <t>Ulus Mah. Mehmet Akif Cad. No:14 Kepez/ANTALYA</t>
  </si>
  <si>
    <t>09:30-10:00</t>
  </si>
  <si>
    <t>yarın ertelendi</t>
  </si>
  <si>
    <t>yetl. yok iptal</t>
  </si>
  <si>
    <t>Mesut bey/5072971570</t>
  </si>
  <si>
    <t>Yasemin hanım/5076103040</t>
  </si>
  <si>
    <t>İdris bey/5050418741</t>
  </si>
  <si>
    <t xml:space="preserve">i
</t>
  </si>
  <si>
    <t xml:space="preserve">ilk rand. notuna bakılsın lütfen </t>
  </si>
  <si>
    <t>teyit için arandı çekime gidilecek/dünkü randevuydu bugüne çekildi ulaşılmasa d gidilsin bekliyorlar</t>
  </si>
  <si>
    <t>Harun bey //2423123928</t>
  </si>
  <si>
    <t>Cengiz bey/2423212424/5524952727</t>
  </si>
  <si>
    <t>Mehmetçik Mah., termosos bulvarı no:18 Muratpaşa, Antalya, Türkiye,</t>
  </si>
  <si>
    <t>Nurhayat hanım/2422488001//05071865207</t>
  </si>
  <si>
    <t>Ayşe hanım/2422415577//5426810513</t>
  </si>
  <si>
    <t>602a96cb7b6e5c214b77db4d</t>
  </si>
  <si>
    <t>Ardenbey'in Mutfağı, Kepez (Altınova Sinan Mah.)</t>
  </si>
  <si>
    <t>Kepez / Sinan</t>
  </si>
  <si>
    <t>Yusuf Bey / 5346035632</t>
  </si>
  <si>
    <t xml:space="preserve">Altınova Sinan Mah . Yunus Emre cad. bilge mobilya karşısı 39/A Kepez </t>
  </si>
  <si>
    <t>Kepez / Göçerler</t>
  </si>
  <si>
    <t xml:space="preserve">Turan bey 05301824273 Mert bey 5396107708 </t>
  </si>
  <si>
    <t>Kepez	Fevzi Çakmak</t>
  </si>
  <si>
    <t>BUSE KANDAMAR        5359580638//  Ali bey 5359580638</t>
  </si>
  <si>
    <t>Kepez	Erenköy</t>
  </si>
  <si>
    <t>Ali Bey 2423310411</t>
  </si>
  <si>
    <t>Konyaaltı	Öğretmenevleri</t>
  </si>
  <si>
    <t xml:space="preserve">Makbule Büyükşahin        2422294701 yılmaz bey </t>
  </si>
  <si>
    <t>Cafer Karan        2422281881</t>
  </si>
  <si>
    <t>devam çekimi/teyit için arandı çekime gidilecek</t>
  </si>
  <si>
    <t xml:space="preserve">  Ümit bey   2422121111</t>
  </si>
  <si>
    <t>Cemal Altunkaya        2422590049</t>
  </si>
  <si>
    <t>.</t>
  </si>
  <si>
    <t xml:space="preserve">İLHAN AL /5414715838 pınar hanım </t>
  </si>
  <si>
    <t>Cem Can Battal	2422291226</t>
  </si>
  <si>
    <t>eleman eksikliğinden ertelendi.</t>
  </si>
  <si>
    <t xml:space="preserve">2422297878/5424349758 halime esen </t>
  </si>
  <si>
    <t>60ec5dae6489346d73d096df</t>
  </si>
  <si>
    <t>07 Tost &amp; Sokak Lezzetleri, Konyaaltı (Arapsuyu Mah.)</t>
  </si>
  <si>
    <t>Nurettin Bey / 5454983080</t>
  </si>
  <si>
    <t>Arapsuyu Mah. Kuşkavağı Cad. No 8 A Güleç apt.</t>
  </si>
  <si>
    <t>30 Ağustosa ertelendi</t>
  </si>
  <si>
    <t xml:space="preserve">ilk randv notuna bakılabilir mi rica etsem </t>
  </si>
  <si>
    <t>Muratpaşa	Yeşilbahçe</t>
  </si>
  <si>
    <t>BİMEN ADIGÜZEL        2423221005-05435451308</t>
  </si>
  <si>
    <t>Devam çekimi için rendevu alındı//teyit için arandı çekime gidilecek</t>
  </si>
  <si>
    <t>610d6fc938cc534ccafa7314</t>
  </si>
  <si>
    <t>Konum Fast Food, Muratpaşa (Sedir Mah.)</t>
  </si>
  <si>
    <t>RAMAZAN TETİKÇİ/5424412443</t>
  </si>
  <si>
    <t>Sedir Mah. 732 sk. No:16 Muratpaşa/ANTALYA</t>
  </si>
  <si>
    <t>YURDABEY SARITAŞ        2423467707-5359292370</t>
  </si>
  <si>
    <t>Devam çekimi için rendevu alındı/teyit için arandı çekime gidilecek</t>
  </si>
  <si>
    <t xml:space="preserve">     2422489568 //hamza bey </t>
  </si>
  <si>
    <t>Tahılpazarı Mah. Adnan Menderes Bulv. No:7 Muratpaşa/ANTALYA"</t>
  </si>
  <si>
    <t>oğlu işletiyor /teyit için arandı çekime gidilecek</t>
  </si>
  <si>
    <t>60d04cb3d711ace898e71127        Damla Cafe &amp; Ev Yemekleri, Muratpaşa (Yıldız Mah.)</t>
  </si>
  <si>
    <t>"DERYA TÜRE	2423442556"</t>
  </si>
  <si>
    <t>Fotoğrafçı kaza yaptı 30.08.21 tarihine aktarıldı</t>
  </si>
  <si>
    <t>Muratpaşa	Balbey</t>
  </si>
  <si>
    <t>CEM ALİ EKİZ        5432050707-05421100777</t>
  </si>
  <si>
    <t>Muratpaşa / Soğuksu</t>
  </si>
  <si>
    <t>İlhan Bey / 5424429525</t>
  </si>
  <si>
    <t>09:30</t>
  </si>
  <si>
    <t>Konyaaltı	Liman</t>
  </si>
  <si>
    <t>Göksel Emecen        2429665494-05468796110</t>
  </si>
  <si>
    <t>çekim istedi</t>
  </si>
  <si>
    <t>"Cem Can Battal        2422291226"</t>
  </si>
  <si>
    <t>Konyaaltı	Akkuyu</t>
  </si>
  <si>
    <t>Ayçin Say        2422303300</t>
  </si>
  <si>
    <t>eşi ilgileniyor/teyit için arandı çekime gidilecek</t>
  </si>
  <si>
    <t>Konyaaltı	Gürsu</t>
  </si>
  <si>
    <t>Emine Yalçın        2422289600</t>
  </si>
  <si>
    <t>teyit için arandı çekime gidilecek AYIN BİRİNE ERTELENDİ</t>
  </si>
  <si>
    <t>16:00 rand. notuna bakılması ricadır:))</t>
  </si>
  <si>
    <t>HASAN KARTAL        2423240761</t>
  </si>
  <si>
    <t xml:space="preserve"> Muratpaşa Güzeloluk</t>
  </si>
  <si>
    <t xml:space="preserve"> Şebnem hanım    5523928293-05070197542</t>
  </si>
  <si>
    <t xml:space="preserve">60d04cb3d711ace898e71127        </t>
  </si>
  <si>
    <t>"DERYA TÜRE        2423442556"</t>
  </si>
  <si>
    <t>önceki randv.da işiniz erken biterse yarım saat önceden gidilebilir 16:00dan daha erken gelirse daha iyi olur dedi teyit için arandı çekime gidilecek</t>
  </si>
  <si>
    <t>Konyaaltı        Gürsu</t>
  </si>
  <si>
    <t>Yusuf İslam Kaya        2422294867 /5383504625</t>
  </si>
  <si>
    <t>haftaya tekrardan randevu ıstıyor tadilattaymış</t>
  </si>
  <si>
    <t>60842a3863fb108d2c18f856</t>
  </si>
  <si>
    <t>Dürüm Aşkı'm, Konyaaltı (Bahtılı Mah.)</t>
  </si>
  <si>
    <t>Konyaaltı / Bahtılı</t>
  </si>
  <si>
    <t>Mehmet Bey / 5526994979-5541145143</t>
  </si>
  <si>
    <t>Bahtılı Uluönder Atatürk Atatürk Cad. Depo No 513 A</t>
  </si>
  <si>
    <t>TADİLATAYIM DEDİ</t>
  </si>
  <si>
    <t>Konyaaltı / Toroslar</t>
  </si>
  <si>
    <t>Şahin Bey / 2422291001 / 5456445118</t>
  </si>
  <si>
    <t>60ec4b88a17d1e0b2bba90d2</t>
  </si>
  <si>
    <t>Kerem Kokoreç, Kepez (Duraliler Mah.)</t>
  </si>
  <si>
    <t>Kepez        Duraliler</t>
  </si>
  <si>
    <t>YAŞAR AKKAŞ/5433946095</t>
  </si>
  <si>
    <t>Duraliler Mah. Hürriyet Cad. No:714 Kepez/ANTALYA</t>
  </si>
  <si>
    <t>60ec47b154fcb7550eb287f2</t>
  </si>
  <si>
    <t>Konyalı Kardeşler Gözleme, Kepez (Duraliler Mah.)</t>
  </si>
  <si>
    <t>Kepez Habibler</t>
  </si>
  <si>
    <t>CİHAN DENİZ	5539200414</t>
  </si>
  <si>
    <t xml:space="preserve">Sütçüler Mah. 15 Temmuz Şehitler Cad. No:155 Kepez/ANTALYA </t>
  </si>
  <si>
    <t>Teyit araması yapıldı çekim gerçekleşecek</t>
  </si>
  <si>
    <t>6122569e59bb183458d956d0</t>
  </si>
  <si>
    <t>Lezzet Diyarım, Kepez (Karşıyaka Mah. - Varsak)</t>
  </si>
  <si>
    <t>MUKADDES KARA        5424554506-05424554506</t>
  </si>
  <si>
    <t>Varsak Karşıyaka Mah. Mehmet Akif Ersoy Cad. No:12 Kepez/ANTALYA</t>
  </si>
  <si>
    <t>Mahmut Feyzioğlu        5532284528-05532284528</t>
  </si>
  <si>
    <t>Kepez Mehmet Akif Ersoy</t>
  </si>
  <si>
    <t>YUNUS ÖZCAN        5413420749 05413420749</t>
  </si>
  <si>
    <t>Kepez	Atatürk</t>
  </si>
  <si>
    <t>TAHİR YILDIRIM 02423253812</t>
  </si>
  <si>
    <t>ANIL ÖĞÜÇOĞLU	5542981421</t>
  </si>
  <si>
    <t>08:30</t>
  </si>
  <si>
    <t>Harun Bey / 5325752320</t>
  </si>
  <si>
    <t>Tufan Bey / 5326335899</t>
  </si>
  <si>
    <t>elemanlarından birii covid olmuş 14 gün sonra aranıp randevu alınacak</t>
  </si>
  <si>
    <t>Muratpaşa / Kışla</t>
  </si>
  <si>
    <t>Ömer Bey / 5412872820</t>
  </si>
  <si>
    <t>Muratpaşa / Varlık</t>
  </si>
  <si>
    <t>Ayhan Bey / 5433626211</t>
  </si>
  <si>
    <t xml:space="preserve">2022 de tekrar istiyor </t>
  </si>
  <si>
    <t>611f830a0330d32a67004137</t>
  </si>
  <si>
    <t>Adıyaman Çiğ Köfte Ali Baba, Muratpaşa (Memurevleri Mah.)</t>
  </si>
  <si>
    <t>Muratpaşa Memurevleri</t>
  </si>
  <si>
    <t>Arda Esin / 5530557884</t>
  </si>
  <si>
    <t>Memurevleri Mah. Tonguç Cad. Ataşan Apt. No:15/B Muratpaşa/Antalya</t>
  </si>
  <si>
    <t xml:space="preserve">teyit için aradım ulaşamadım </t>
  </si>
  <si>
    <t>Kepez Özgürlük mah</t>
  </si>
  <si>
    <t>ebru hanım 5356436997</t>
  </si>
  <si>
    <t>Kepez Fevzi Çakmak</t>
  </si>
  <si>
    <t>Ali bey / 5359580638</t>
  </si>
  <si>
    <t xml:space="preserve">TEYİT İÇİN ARANDI YETKİLİ YOK </t>
  </si>
  <si>
    <t>5fe08a73d4987ae12afb5862</t>
  </si>
  <si>
    <t>Gülveren Kebap &amp; Döner (Gülveren Mah.)</t>
  </si>
  <si>
    <t>Kepez Gülveren</t>
  </si>
  <si>
    <t>İbrahim Bey / 5434650283</t>
  </si>
  <si>
    <t>Gülveren Mah. 3709 Sk. No 15</t>
  </si>
  <si>
    <t>Gülveren kokoreç kebap salonu olarak değişmiş ismi/ hazırlık yapamadık o yüzden sağlıklı bir çekim olmaz diye düşündük der. 03.09.2021 tarihine ertelendi</t>
  </si>
  <si>
    <t>Muratpaşa / Tahılpazarı</t>
  </si>
  <si>
    <t>Tahsin Bey / 5343503227</t>
  </si>
  <si>
    <t>fotoğrafçı arkadaşa ulaşamıyoruz işyeri yetkilisi pazartesine ertelemeyi kabul etti ertelemesi yapıldı</t>
  </si>
  <si>
    <t>Kaşif Bey / 2422408383(5424750787</t>
  </si>
  <si>
    <t>fotoğrafçı arkadaşa ulaşamıyoruz işyeri yetkilisi kendi fotoğraflarını gönderecek</t>
  </si>
  <si>
    <t>605e09ae2bf0d238ca7f5483</t>
  </si>
  <si>
    <t>Güven Kardeşler Unlu Mamülleri &amp; Fast Food (Soğuksu Mah.)</t>
  </si>
  <si>
    <t>Muratpaşa	Bayındır</t>
  </si>
  <si>
    <t>ÖZHAN GÜVEN	2423352602-05442457871</t>
  </si>
  <si>
    <t>Soğuksu Mah. Palmiye Cad. No:22/A Muratpaşa/Antalya</t>
  </si>
  <si>
    <t>Kepez Ayanoğlu</t>
  </si>
  <si>
    <t>Bayram Bey / 5524175556</t>
  </si>
  <si>
    <t>611a4ae9cceb987b545be81c</t>
  </si>
  <si>
    <t>Yıldız Kardeşler Baklava, Kepez (Yeni Emek Mah.)</t>
  </si>
  <si>
    <t>Turhan bey / 5382510309</t>
  </si>
  <si>
    <t>Yeni Emek Mah. Ceyhan Cad. No:32 Kepez/ANTALYA</t>
  </si>
  <si>
    <t xml:space="preserve">muratpaşadaki şubesinden tekrar alındı </t>
  </si>
  <si>
    <t>6084a544868e554ea9d6d45a</t>
  </si>
  <si>
    <t>Tuğra Pide &amp; Kebap, Kepez (Kültür Mah.)</t>
  </si>
  <si>
    <t>Kepez Kültür</t>
  </si>
  <si>
    <t>Mert Bey / 5444340807</t>
  </si>
  <si>
    <t xml:space="preserve">tekrar alındı </t>
  </si>
  <si>
    <t>Emine Hanım / 5434650283</t>
  </si>
  <si>
    <t>mutlaka gidilmesi gerekiyor işyeri çok agresif</t>
  </si>
  <si>
    <t>MERT DURMAZ        5466596626</t>
  </si>
  <si>
    <t>Erenköy Mah. Şehit Üsteğmen Gökhan Korkut Cad. No:78 Kepez/ANTALYA</t>
  </si>
  <si>
    <t>ULASILAMADI</t>
  </si>
  <si>
    <t>60eb442e475848259da5457f</t>
  </si>
  <si>
    <t>Chef Börek, Kepez (Şafak Mah.)</t>
  </si>
  <si>
    <t>İsmail Serdar Uslu        5012490707</t>
  </si>
  <si>
    <t>Şafak Mah. 5006 Sk. Sanayi No 42/43</t>
  </si>
  <si>
    <t xml:space="preserve"> 15 AĞUSTOSA ERTELENDİ</t>
  </si>
  <si>
    <t>MURAT KILIÇ        5344895483-05319633995</t>
  </si>
  <si>
    <t xml:space="preserve">fotografcıdan kaynaklı iptal - </t>
  </si>
  <si>
    <t>Ayşe hanım 5456723787</t>
  </si>
  <si>
    <t>11.00 randevusu notlarına mutlaka bakınız</t>
  </si>
  <si>
    <t>mutlaka gidilmesi gerekiyor işyeri çok agresif/ ürünlerimi hazırlayamadım yarına ertleyelim der ertelendi</t>
  </si>
  <si>
    <t>60c4f123744d94edcad35dba</t>
  </si>
  <si>
    <t>BİRGÜL ÇİFTÇİ	5551811651-05538893853</t>
  </si>
  <si>
    <t>60dde24c077677fbf8915e52</t>
  </si>
  <si>
    <t>Dikkat Et! Restaurant, Muratpaşa (Barbaros Mah.)</t>
  </si>
  <si>
    <t>Muratpaşa	Barbaros</t>
  </si>
  <si>
    <t>FATİH ALTINSOY	2422414707-05303213675</t>
  </si>
  <si>
    <t>Barbaros Mah. Atatürk Cad. Erbaş Pasajı No:40/1 Muratpaşa/Antalya</t>
  </si>
  <si>
    <t>Muratpaşa        Altındağ</t>
  </si>
  <si>
    <t>Fadime Yıldırım        5316280701-05395774515</t>
  </si>
  <si>
    <t xml:space="preserve"> fadıme hanım tek tek urunlerımı çıkarayım ziyan olmasın dedim dedi bekler misiniz dedi önder bey de yok bekliyemem dedi parası olan yaptırıyor dedi ukala konustu bana dedi fadime hanımda fotograf cektirmek istemiyorum dedi </t>
  </si>
  <si>
    <t>mutlaka gidilmesi gerekiyor işyeri çok agresif-fotografcıdan kaynaklı iptal</t>
  </si>
  <si>
    <t>OKTAY BEY - 05530849305-05070145428</t>
  </si>
  <si>
    <t>fotografcıdan kaynaklı iptal</t>
  </si>
  <si>
    <t>612e65f2cc7729453f475820</t>
  </si>
  <si>
    <t>Kumrucu Yalçın, Muratpaşa (Kızılsaray Mah.)</t>
  </si>
  <si>
    <t>YUNUS YALÇIN        2422431617- 05452471617</t>
  </si>
  <si>
    <t>Kızılsaray Mah. 71 sk. No:6 Muratpaşa/ANTALYA</t>
  </si>
  <si>
    <t>SÜLEYMAN GÜNGÖRMÜŞ        5469600296-05462391110</t>
  </si>
  <si>
    <t>En son saat olarak 18:00 alınacak</t>
  </si>
  <si>
    <t>bu saatten sonrasına ramdevu oluşturulmasın lütfen</t>
  </si>
  <si>
    <t xml:space="preserve">         12:00</t>
  </si>
  <si>
    <t>AHMET TIBIK	2423259900-05344931474</t>
  </si>
  <si>
    <t xml:space="preserve">          14:00</t>
  </si>
  <si>
    <t>Serap Şahin        2425025252 - 05382069937</t>
  </si>
  <si>
    <t xml:space="preserve">        16:00</t>
  </si>
  <si>
    <t>Kepez	Sütçüler</t>
  </si>
  <si>
    <t>EMİNE CANLI	5053112826-05517056968</t>
  </si>
  <si>
    <t>612e644c15c413fb19e1b9d3</t>
  </si>
  <si>
    <t>Hakan Usta Baklavaları, Kepez (Ünsal Mah.)</t>
  </si>
  <si>
    <t>Kepez	Ünsal</t>
  </si>
  <si>
    <t>FERAT KARA        5337687328 - 05364467971</t>
  </si>
  <si>
    <t>Ünsal mahallesi 5126 sokak no:19/A Kepez Antalya</t>
  </si>
  <si>
    <t>iptal teyidi 4-5 kez arandı hiç birinde ulaşılamadı</t>
  </si>
  <si>
    <t>RANDEVU OLUŞTURULMAYACAK!!!!!!</t>
  </si>
  <si>
    <t>En son saat olarak 18:00 alınacak bu saatten sonrasına randevu oluşturulmasın lütfen</t>
  </si>
  <si>
    <t>Konyaaltı	Bahtılı</t>
  </si>
  <si>
    <t>Serdar Batuhan Erdoğan        5306038683</t>
  </si>
  <si>
    <t>Yusuf İslam Kaya        2422294867-05383504625</t>
  </si>
  <si>
    <t>Konyaaltı	Sarısu</t>
  </si>
  <si>
    <t>Gülay Şimşeker	2422592926 - 05531021152</t>
  </si>
  <si>
    <t>ustasının işi varmış yapamamışertelemesi perşembeye yapıldı</t>
  </si>
  <si>
    <t>Tunahan Arslan	2425046667-05550001395</t>
  </si>
  <si>
    <t>ustası çıkmak zorunda kalmış-ertelemesi perşembe gününe yapıldı</t>
  </si>
  <si>
    <t>611f93ba61840aa5b381f7f7</t>
  </si>
  <si>
    <t>Güzeller Lokantası, Muratpaşa (Yıldız Mah.)</t>
  </si>
  <si>
    <t>Yasin GÖZEL	5356832188-05386835588</t>
  </si>
  <si>
    <t>Yıldız mahallesi Pirireis caddesi Özkan apt 69 b</t>
  </si>
  <si>
    <t>ÖZHAN GÜVEN        2423352602-05442457871</t>
  </si>
  <si>
    <t>KEVSER ULAŞ        2429990065 - 05308992385</t>
  </si>
  <si>
    <t>iptal oldu açmadı</t>
  </si>
  <si>
    <t>60ec32058998cc847e82e8a1</t>
  </si>
  <si>
    <t>Hana Pastane &amp; Cafe, Muratpaşa (Altındağ Mah.)</t>
  </si>
  <si>
    <t>MARZIEH BEHZADI	5551641860</t>
  </si>
  <si>
    <t>Altındağ Mah. 151 Sk. No 35 A</t>
  </si>
  <si>
    <t>En son saat olarak 14:00 alınacak bu saatten sonrasına randevu oluşturulmasın lütfen</t>
  </si>
  <si>
    <t>5fa6a43c7e7f8a49888035ef</t>
  </si>
  <si>
    <t>Çikolata Evim (Kültür Mah.)</t>
  </si>
  <si>
    <t>Kepez // kültür</t>
  </si>
  <si>
    <t>bayram//5399397782</t>
  </si>
  <si>
    <t>Kültür Mah. 75. Yıl Cad. 14/A</t>
  </si>
  <si>
    <t>Konyaaltı/ulus</t>
  </si>
  <si>
    <t>emrah//5394888309</t>
  </si>
  <si>
    <t>çekim grerçekleşti</t>
  </si>
  <si>
    <t xml:space="preserve">Mehmet Akınalp   5526994979    </t>
  </si>
  <si>
    <t>eski işletmenin 200 metre ilerisi yeni dükkan adresi bahtılı köyü okul karşısı dükkan numarası belli değil/</t>
  </si>
  <si>
    <t>Muratpaşa/Tahtalıpazar</t>
  </si>
  <si>
    <t>Tahsin/5343503227</t>
  </si>
  <si>
    <t>Muratpaşa//yıldız</t>
  </si>
  <si>
    <t>derya//2423442556</t>
  </si>
  <si>
    <t>Muratpaşa//fener</t>
  </si>
  <si>
    <t>Mustafa/5456090890</t>
  </si>
  <si>
    <t>Muratpaşa       kızılsaray</t>
  </si>
  <si>
    <t>Hastane işleri var erteleme yapıldı</t>
  </si>
  <si>
    <t xml:space="preserve">ferhat köksal </t>
  </si>
  <si>
    <t>Buğrahan TEMİZ        2427334242</t>
  </si>
  <si>
    <t xml:space="preserve">YETKİLİ HASTANDE OLDUĞUNDAN DOLAYI ERTELEME İSTEDİ BEN GERİ DÖNÜŞ SAĞLARIM DEDİ HAFTAYA ARANACAK </t>
  </si>
  <si>
    <t>Ahmet Okur        2422292900-05438525870</t>
  </si>
  <si>
    <t xml:space="preserve">200tane fotograf var dedi hepsini çıkaramam ziyan olur dedi kendi fotoğrafları varmış genel merkezin numarası verildi boyutlarına göre atacaklarmış </t>
  </si>
  <si>
    <t>Konyaaltı	Siteler</t>
  </si>
  <si>
    <t>MEHMET BİLEN	5449307882-05455872828</t>
  </si>
  <si>
    <t>5fad3d1f783adb8cadd5fee4</t>
  </si>
  <si>
    <t>Pizza Tomato , Konyaaltı (Liman Mah.)</t>
  </si>
  <si>
    <t>Arif Aykın        5319168035-02422592727</t>
  </si>
  <si>
    <t>Liman Mah. Boğaçay Cad. 13. Sk.</t>
  </si>
  <si>
    <t>Sıddık Yakar</t>
  </si>
  <si>
    <t>ferhat köksal</t>
  </si>
  <si>
    <t>SÜHEYLA HIZAL	5306557888-05326742704</t>
  </si>
  <si>
    <t xml:space="preserve">24 eylül cuma gününe ertelendi </t>
  </si>
  <si>
    <t>ABDULLAH KORAL DEMİRAL        2423230002</t>
  </si>
  <si>
    <t>Çağlayan, Bülent Ecevit Blv. No:123/a, 07230 Muratpaşa/Antalya</t>
  </si>
  <si>
    <t>çekimi gerçekleşti</t>
  </si>
  <si>
    <t>60e6c90a6ce46d52562bfe07</t>
  </si>
  <si>
    <t>RAMAZAN UÇ	2423120801</t>
  </si>
  <si>
    <t>Meydankavağı Mah. Perge Blv. No:37-33 Muratpaşa/Antalya</t>
  </si>
  <si>
    <t>GETİR SİPARİŞİNİ YAZICIDAN ÇIKARAMAMIŞ SORUN ÇÖZÜLSÜN- randevu iptal  RANDEVU ALINABİLİR /teknik arıza varmış hülya hanım önce sorunları varmış önce çözülsün ister</t>
  </si>
  <si>
    <t>6111506bb9ac19dd0dbdaba6</t>
  </si>
  <si>
    <t>Samsun 55 Pide Diyarı, Muratpaşa (Tarım Mah.)</t>
  </si>
  <si>
    <t>TALİP GENÇER	2423120655-05379283310</t>
  </si>
  <si>
    <t>Tarım Mah. Perge Bulv. No:84 Muratpaşa/ANTALYA</t>
  </si>
  <si>
    <t>kendi fotoğrafı var dedi çekim yapılmamış</t>
  </si>
  <si>
    <t>ABDULLAH KORAL DEMİRAL	2423230002</t>
  </si>
  <si>
    <t xml:space="preserve">eksik ürünler için çekim yapılacak. </t>
  </si>
  <si>
    <t>Muratpaşa / Şirinyalı</t>
  </si>
  <si>
    <t>Abdullah Bey / 5382510107</t>
  </si>
  <si>
    <t>Muratpaşa / Kızıltoprak</t>
  </si>
  <si>
    <t>Cengiz Bey / 5442810547</t>
  </si>
  <si>
    <t>ürünlerimi hazırlayamadım o yüzden der yarına ertelendi</t>
  </si>
  <si>
    <t>Muratpaşa / Altındağ</t>
  </si>
  <si>
    <t>Recep Bey / 5072745165</t>
  </si>
  <si>
    <t>Aynur/5392493507</t>
  </si>
  <si>
    <t>yetkili hastaymış iptal ettirdi</t>
  </si>
  <si>
    <t>Muratpaşa / Kırcami</t>
  </si>
  <si>
    <t>Gökhan Bey / 5323103138</t>
  </si>
  <si>
    <t>Alanya / Mahmutlar</t>
  </si>
  <si>
    <t>Mert Bey / 5395493934</t>
  </si>
  <si>
    <t>602e4e7b85b2c6c70b275e19</t>
  </si>
  <si>
    <t>S1f1rb1r Döner, Alanya (Mahmutlar Mah.)</t>
  </si>
  <si>
    <t>Tolga Bey / 5466988776 / 5366746654</t>
  </si>
  <si>
    <t>Mahmutlar Mah. Atatürk Cad. 178 B</t>
  </si>
  <si>
    <t>Yasin Bey / 5432614696 / 5344881483</t>
  </si>
  <si>
    <t>Memet Mustafa Bey / 5342149022 / 5538268807</t>
  </si>
  <si>
    <t>Hem yetkili hastaymış hem de ustası işten ayrılmış çekimi o yüzden bi süre ertelemek istedi bi 10 15 gün sonra arayabilirsiniz duruma göre hareket edelim der</t>
  </si>
  <si>
    <t>Murat Bey / 2425283446 / 5452897263</t>
  </si>
  <si>
    <t>12'den önce randevu oluşturulmayacak...</t>
  </si>
  <si>
    <t>Sergen Bey / 5384544637</t>
  </si>
  <si>
    <t xml:space="preserve">yeşilbahçe mah. lara cad. çiçek sitesi 14/c 5/d </t>
  </si>
  <si>
    <t>Hedef listede yok genel merkezden randevu talebi olarak iletildi oluşturuldu</t>
  </si>
  <si>
    <t>Çarşamba gününe alındı1 gün önce sms atılcak/ hastane işinden dolayı iptal edildi</t>
  </si>
  <si>
    <t>Alanya	Mahmutlar</t>
  </si>
  <si>
    <t>ZEYNEP KASAP	5535071685-05070555848</t>
  </si>
  <si>
    <t xml:space="preserve">Naula harabeleri girişi-gold siti yolu </t>
  </si>
  <si>
    <t>SELMA YERDİBİ	2425285134</t>
  </si>
  <si>
    <t>ürünlerimin hepsini çıkartamam bana çok masraflı olur dedi</t>
  </si>
  <si>
    <t>Alanya	Oba 1. Bölge</t>
  </si>
  <si>
    <t>HAMID RAHIMI	5396785590</t>
  </si>
  <si>
    <t>HAVVA ÇANTA	5434684068-05412425786</t>
  </si>
  <si>
    <t>Hazırlığımız yok ustam yok ben uygun bi gün için size dönüş yapacağızm der</t>
  </si>
  <si>
    <t>60ae59a64dee0070d2131101</t>
  </si>
  <si>
    <t>İçi Bol Kebap &amp; Izgara, Kepez (Ahatlı Mah.)</t>
  </si>
  <si>
    <t>Kepez	Yeni Doğan</t>
  </si>
  <si>
    <t>Başak Şan	5326356753-05326365380</t>
  </si>
  <si>
    <t>Ahmet Mutlu        2422270200-05454422646</t>
  </si>
  <si>
    <t xml:space="preserve">randevu iptal bir hafta sonra aranacak </t>
  </si>
  <si>
    <t>Hacı Hüseyin Sarıyel	2422275558-05439641203</t>
  </si>
  <si>
    <t>Alanya	Güller Pınarı</t>
  </si>
  <si>
    <t>MUSTAFA AKBABA	5436905243-05329861822</t>
  </si>
  <si>
    <t>yarına ertelemek istediğini belirtti</t>
  </si>
  <si>
    <t>Recep Aygün        2425130155-05324168837</t>
  </si>
  <si>
    <t xml:space="preserve">fotoğrafçıyla konuşmuş personel eksiğim var dedi ilerki bir zamanda çekim istiyor </t>
  </si>
  <si>
    <t>606c568f71d0ce576ed45ce1</t>
  </si>
  <si>
    <t>My Bodrum Döner, Alanya (Oba Mah.)</t>
  </si>
  <si>
    <t>MEHMET BAKIRCI	5524694242-02425131415</t>
  </si>
  <si>
    <t>şekerhane mah. hacı karanfil sk. No:4 Alanya/ANTALYA</t>
  </si>
  <si>
    <t>ÖZKAN ÇALAN	5326840593-05436890593</t>
  </si>
  <si>
    <t>Emine Divarcı        5495030323-05414889851</t>
  </si>
  <si>
    <t>SÜHEYLA HIZAL        5306557888-05326742704</t>
  </si>
  <si>
    <t xml:space="preserve">BAŞKA RANDEVU ALINMIYACAK </t>
  </si>
  <si>
    <t>işten ayrıldı.</t>
  </si>
  <si>
    <t>Necmi Şahin	2425111929-05428982636</t>
  </si>
  <si>
    <t>Esra Mortaş	2425111452-05445111452</t>
  </si>
  <si>
    <t>Zuhal Çilgin	5419376234</t>
  </si>
  <si>
    <t>612f3e7a9df93554d6447444</t>
  </si>
  <si>
    <t>Angara Pide, Muratpaşa (Zerdalilik Mah.)</t>
  </si>
  <si>
    <t>BAYRAM KÖSE	5378947830</t>
  </si>
  <si>
    <t>ZERDALİLİK MAHALLESİ DEĞİRMENÖNÜ CADDESİ NO: 14 İÇ KAPI NO: B ANTALYA/MURATPAŞA</t>
  </si>
  <si>
    <t>Bu işletmeniz kepez subesine daha önce ahmet bey gitmiş asla profesyonel bir çekim olmamış hiç memnun kalmamışlar. Sizi çok övdük. Bu çekimler kepeze  de eklensin lütfen. Daha önce çekimlere sadece 15 dakika ayırmışlar lütfen ekstra özen gösterelim.. Teşekkürler..</t>
  </si>
  <si>
    <t>Emel Hanım/5433162229</t>
  </si>
  <si>
    <t>Alanya/Şekerhane</t>
  </si>
  <si>
    <t>Atılım Utkan Çalışkan/5342736729</t>
  </si>
  <si>
    <t>hasan akçalıoğlu cad. güllerpınarı mah. ismi sok. aksu köfte piyaz14/a Antalya/Alanya</t>
  </si>
  <si>
    <t>Mehmet Yeşilbudak/5335597197</t>
  </si>
  <si>
    <t>Alanya/Hacet</t>
  </si>
  <si>
    <t>Fırat Bey/5531525297/5323997790</t>
  </si>
  <si>
    <t>elindeki cekimleri mail olarak atacaklar</t>
  </si>
  <si>
    <t>AYŞE ÇİL	5322754182</t>
  </si>
  <si>
    <t>60fdbc4c368ec128bc8b7a51</t>
  </si>
  <si>
    <t>Hanedan Künefe, Muratpaşa (Mehmetçik Mah.)</t>
  </si>
  <si>
    <t>YASEMİN SULTAN KILIÇ/5384855474</t>
  </si>
  <si>
    <t xml:space="preserve">okutan sitesi </t>
  </si>
  <si>
    <t xml:space="preserve">RANDEVU İÇİN CMRT ARANACAK PZT VEYA SALI RANDEVU OLUSTURULACAK / hedef listede yankışa çevrilmiş </t>
  </si>
  <si>
    <t>Metin Bey/5365712750</t>
  </si>
  <si>
    <t>Zerdalilik, Burhanettin Onat Cd. 60/B, 07100 Muratpaşa/Antalya</t>
  </si>
  <si>
    <t>ADNAN ATAMAN	5353474885-05374169594</t>
  </si>
  <si>
    <t>Altındağ Mah. Trt Cad. Belkıs Apt. No:22/B Muratpaşa/Antalya</t>
  </si>
  <si>
    <t>Alanya	Şekerhane</t>
  </si>
  <si>
    <t>Yusuf Acıoğlu        2425190709-05326271142</t>
  </si>
  <si>
    <t>Alanya	Kızlar Pınarı</t>
  </si>
  <si>
    <t>ZİVER DİNCER        5349280747</t>
  </si>
  <si>
    <t xml:space="preserve">ERTELENDİ PERŞEMBE GÜNÜNE </t>
  </si>
  <si>
    <t>Alanya	Kadıpaşa</t>
  </si>
  <si>
    <t>YASEMİN CEYLAN	5325829159-05318683586</t>
  </si>
  <si>
    <t>NURAN ÖZDEMİR	5326630653</t>
  </si>
  <si>
    <t>Kadıpaşa Mah. İnci sk. No:8/B Alanya/ANTALYA</t>
  </si>
  <si>
    <t>MURAT ALİ ATLIOĞLU/2422296120/5324631999</t>
  </si>
  <si>
    <t xml:space="preserve">gürsu mah 10. cad kavur aprt no1/2 konyaaltı antalya </t>
  </si>
  <si>
    <t>Erdem Bey/5385978076/2422284141</t>
  </si>
  <si>
    <t>Gürsu, Villa Çetin, 306. Sk. No:3/A</t>
  </si>
  <si>
    <t xml:space="preserve">YARINA ERTELENDİ </t>
  </si>
  <si>
    <t>MEHMET BİLEN/5449307882</t>
  </si>
  <si>
    <t>60f430a16c172a2344946804</t>
  </si>
  <si>
    <t>Kuzeyliler Akçaabat Köfte Salonu, Antalya (Arapsuyu Mah.)</t>
  </si>
  <si>
    <t>Raup Hotaman/5326400761</t>
  </si>
  <si>
    <t>Arapsuyu, 7. Cd. No:5 anıl aprt.</t>
  </si>
  <si>
    <t>Çarşambaya ertelendi</t>
  </si>
  <si>
    <t>rahatsızdı yetkili</t>
  </si>
  <si>
    <t>Bahadır Bey/5386116963/2425116662</t>
  </si>
  <si>
    <r>
      <rPr>
        <rFont val="Arial"/>
        <color rgb="FF000000"/>
        <sz val="10.0"/>
      </rPr>
      <t xml:space="preserve">Özgür </t>
    </r>
    <r>
      <rPr>
        <rFont val="Arial"/>
        <b/>
        <color rgb="FF000000"/>
        <sz val="10.0"/>
      </rPr>
      <t>B</t>
    </r>
    <r>
      <rPr>
        <rFont val="Arial"/>
        <color rgb="FF000000"/>
        <sz val="10.0"/>
      </rPr>
      <t>ey/ 5414309665</t>
    </r>
  </si>
  <si>
    <t>614477daa1bb4110980f8833</t>
  </si>
  <si>
    <t>Box Bunny, Konyaaltı (Altınkum Mah.)</t>
  </si>
  <si>
    <t xml:space="preserve">Konyaaltı/Altınkum </t>
  </si>
  <si>
    <t>Yunus Bütün/5079561225</t>
  </si>
  <si>
    <t>Altınkum mahallesi 448 sokak no:1/1A</t>
  </si>
  <si>
    <t>Denos Pizzeria, Konyaaltı (Siteler Mah.</t>
  </si>
  <si>
    <t>MEHMET BİLEN	5449307882-02422272828</t>
  </si>
  <si>
    <t>HASAN DERİN 0532 372 51 69</t>
  </si>
  <si>
    <t>Alanya / Cumhuriyet</t>
  </si>
  <si>
    <t>Oğuzhan Bey / 5316683338</t>
  </si>
  <si>
    <t>Alanya / Güllerpınarı</t>
  </si>
  <si>
    <t>Mehmet Ali Bey / 2425136060</t>
  </si>
  <si>
    <t>Alanya / Hacet</t>
  </si>
  <si>
    <t xml:space="preserve">Doğan Bey / 5324181833 / 5336635534 </t>
  </si>
  <si>
    <t>MİRAÇ VEYSEL YAŞAR        5366000713-5362397799</t>
  </si>
  <si>
    <t>YASİN YILDIZ        2423167717-05050104306</t>
  </si>
  <si>
    <t>Muratpaşa	Güvenlik</t>
  </si>
  <si>
    <t xml:space="preserve">MEHMET ALİ ÖZCAN        5435350107-5435330125 </t>
  </si>
  <si>
    <t>Ürünleri bu saate kalmamış daha erken saate istediler salı gününe ertelendi</t>
  </si>
  <si>
    <t>Şenay Korkmaz        5332550727</t>
  </si>
  <si>
    <t>Alanya	Cumhuriyet</t>
  </si>
  <si>
    <t>HALUK DEMİRDELEN        5442665018-5360241344</t>
  </si>
  <si>
    <t>606ee315b2c68a78b2451c2f</t>
  </si>
  <si>
    <t>Şahane Döner, Alanya (GüllerPınarı Mah.)</t>
  </si>
  <si>
    <t>Alanya  / Güllerpınarı</t>
  </si>
  <si>
    <t>HAKAN ERCEVAHİR        2425026363-05374687957</t>
  </si>
  <si>
    <t>güller pınarı mah. hacet cad .özbudak işanı  Alanya/ANTALYA</t>
  </si>
  <si>
    <t xml:space="preserve">fotoğraf teyiti için arandı ulaşılamadı </t>
  </si>
  <si>
    <t>60b4bfdca134f4281d0c1e67</t>
  </si>
  <si>
    <t>Pide Land, Alanya (Güllerpınarı Mah.)</t>
  </si>
  <si>
    <t>5301191864 süleyman bey</t>
  </si>
  <si>
    <t>Güller Pınarı Mah. Hasan Akçalıoğlu Cad. No 60 B</t>
  </si>
  <si>
    <t xml:space="preserve">numara kullanılmıyor </t>
  </si>
  <si>
    <t>Alanya        Güller Pınarı</t>
  </si>
  <si>
    <t xml:space="preserve">Recep Jontürk        2425125414-5376735613 </t>
  </si>
  <si>
    <t>İLGİ DİNÇ        5525709690-5462706840</t>
  </si>
  <si>
    <t xml:space="preserve">çekim teyidi için aradım ulaşamadım </t>
  </si>
  <si>
    <t>6145c0f17a42e678e8eb69ca</t>
  </si>
  <si>
    <t>Dışarrda Fusion Cuisine, Muratpaşa (Meydankavağı Mah.)</t>
  </si>
  <si>
    <t>Muratpaşa / Meydankavağı</t>
  </si>
  <si>
    <t>Ata Bey / 5355820544</t>
  </si>
  <si>
    <t>Meydan Kavağı Perge bulvarı met Star hastanesi karşısı yeşil sitesi Niko akademi</t>
  </si>
  <si>
    <t>hedef listede yok merkezden iletildi</t>
  </si>
  <si>
    <t>Tolga Bey / 5526009020 / 5442894004</t>
  </si>
  <si>
    <t>UMUT KARATAŞ        2423230107-5331345617</t>
  </si>
  <si>
    <t>604f7267e30ca943935dbd50</t>
  </si>
  <si>
    <t>Patati, Alanya (Cumhuriyet Mah.)</t>
  </si>
  <si>
    <t>Ahmet Bey / 5425152838</t>
  </si>
  <si>
    <t>Cumhuriyet Mah. Eğriköprü Cad. No:12 Alanya/ANTALYA</t>
  </si>
  <si>
    <t>612baafe6f436baac9a02835</t>
  </si>
  <si>
    <t>My Cafelanya Bistro, Alanya (Güllerpınarı Mah.)</t>
  </si>
  <si>
    <t xml:space="preserve">5531369048 nilgün hanım </t>
  </si>
  <si>
    <t>Gullerpınarı mah, Eşref Kahvecioğlu Cd. no 3</t>
  </si>
  <si>
    <t>Alanya / Saray</t>
  </si>
  <si>
    <t xml:space="preserve">5528928584 ismail </t>
  </si>
  <si>
    <t>5357373370 coşkun bey</t>
  </si>
  <si>
    <t>Muratpaşa  / Güvenlik</t>
  </si>
  <si>
    <t>Gürcan Bey / 5379633150</t>
  </si>
  <si>
    <t>Muratpaşa / Etiler</t>
  </si>
  <si>
    <t>5549297991 fatih bey</t>
  </si>
  <si>
    <t xml:space="preserve">mekanın fotograflarını çekileceğini zanediyormuş çekim istemiyor </t>
  </si>
  <si>
    <t xml:space="preserve">Muratpaşa / Yıldız </t>
  </si>
  <si>
    <t>Muhammed Bey / 5459737707</t>
  </si>
  <si>
    <t xml:space="preserve"> kendı fotograflarım var dedi ben atarım dedi mail adresi verildi  </t>
  </si>
  <si>
    <t xml:space="preserve">Alanya / Kızlarpınarı </t>
  </si>
  <si>
    <t>Murat Bey / 5394222509</t>
  </si>
  <si>
    <t>Alanya	Hacet</t>
  </si>
  <si>
    <t>Hikmet Şen        2425130202- 05367790707</t>
  </si>
  <si>
    <t>5325439767 fatih bey</t>
  </si>
  <si>
    <t>Güllerpınarı mah. Hacet cad. No 6/a Alanya antalya</t>
  </si>
  <si>
    <t xml:space="preserve">müsait değilim dedi cmrt aransın haftaya randevu istiyor </t>
  </si>
  <si>
    <t>5327331152 suha bey</t>
  </si>
  <si>
    <t xml:space="preserve">iş yerini kapatmış </t>
  </si>
  <si>
    <t xml:space="preserve">Şükran Hanım / 5418175308 </t>
  </si>
  <si>
    <t>6152f5ec5c3e672784f359da</t>
  </si>
  <si>
    <t>My Asıa, Muratpaşa (Meltem Mah.)</t>
  </si>
  <si>
    <t>Konyaaltı / Meltem</t>
  </si>
  <si>
    <t>Şahan Bey 5538274467</t>
  </si>
  <si>
    <t>konya altı beach park 10/52   Meltem, Ticari Üniteler, Sahil Antalya Yaşam Parkı, Akdeniz Blv. No:52, 07030 Konyaaltı/Antalya</t>
  </si>
  <si>
    <t>merkezden iletildi</t>
  </si>
  <si>
    <t>608d6f908a6396d8c0047792</t>
  </si>
  <si>
    <t>Nube Gelato, Konyaaltı (Öğretmenevleri Mah.)</t>
  </si>
  <si>
    <t>Mehmet Ali Bey / 5424436823</t>
  </si>
  <si>
    <t>Öğretmenevleri Mah. Atatürk Bulv. No 94</t>
  </si>
  <si>
    <t xml:space="preserve">müsait olamadık yetkili de işletmede değilmiş haftaya ertelendi </t>
  </si>
  <si>
    <t>5325511801 abbas bey</t>
  </si>
  <si>
    <t>18:00randevunuzu okumanızı rica ederiz...:)</t>
  </si>
  <si>
    <t>Alanya	Konaklı</t>
  </si>
  <si>
    <t>Bayram Geldi        2425653283 - 05435535957</t>
  </si>
  <si>
    <t xml:space="preserve">haftaya olursa benim için daha iyi olur dedi </t>
  </si>
  <si>
    <t>Pınar Alican	5456116729</t>
  </si>
  <si>
    <t xml:space="preserve">5320559202 yaşar bey </t>
  </si>
  <si>
    <t xml:space="preserve">hedef listede sonradan yanlışa çevrilmiş </t>
  </si>
  <si>
    <t>6114149943e521571b956589</t>
  </si>
  <si>
    <t>Gastro Hatay, Alanya (Kızlarpınarı Mah.)</t>
  </si>
  <si>
    <t>Alanya / Çarsi</t>
  </si>
  <si>
    <t>MEHMET FATİH SARI	5330668131</t>
  </si>
  <si>
    <t xml:space="preserve">Çarşı mah. rıhtım cad. no 34 / A </t>
  </si>
  <si>
    <t xml:space="preserve">fotografcı yemek yemeden gelsin dedi :) / sonradan hedef listede yanlışa çevrilmiş </t>
  </si>
  <si>
    <t xml:space="preserve">Orhan Bey / 2422261441 / Hakan Bey / 5454338777 </t>
  </si>
  <si>
    <t>Kepez / Ahatlı</t>
  </si>
  <si>
    <t>Muhlis Bey / 5448782072</t>
  </si>
  <si>
    <t>Bilal bey / 5079501170</t>
  </si>
  <si>
    <t>cenazesi varmış erteleme için dönerim dedi</t>
  </si>
  <si>
    <t>6149c12e2b54dc3be6b2f38e</t>
  </si>
  <si>
    <t>Dream Fast Food, Kepez (Ünsal Mah.)</t>
  </si>
  <si>
    <t>Kepez / Ünsal</t>
  </si>
  <si>
    <t>Uğur Bey / 5432342735</t>
  </si>
  <si>
    <t>Ünsal Mah. 5 Temmuz Kurtuluş Caddesi No:220/A  Kepez/ANTALYA</t>
  </si>
  <si>
    <t>dükkan bir süreliğine kapalı olacakmış ilerde aranabilir</t>
  </si>
  <si>
    <t>610bc1bc195c7cb48d6a08f6</t>
  </si>
  <si>
    <t>Alanya / Cikcilli</t>
  </si>
  <si>
    <t xml:space="preserve">Suat Bey / 5516444496 / 5364177118 </t>
  </si>
  <si>
    <t>Alanya / Kadıpaşa</t>
  </si>
  <si>
    <t>Sertaş Bey / 5352384842</t>
  </si>
  <si>
    <t>Kepez / Şafak</t>
  </si>
  <si>
    <t>Mİkail Bey / 5454455259</t>
  </si>
  <si>
    <t>Şafak, 5025. Sk No: 18</t>
  </si>
  <si>
    <t>Haydar Bey / 5380538575</t>
  </si>
  <si>
    <t>Kepez / Gündoğdu</t>
  </si>
  <si>
    <t>Şükrü Bey / 5550238015</t>
  </si>
  <si>
    <t>Kepez / Çankaya</t>
  </si>
  <si>
    <t>Mikail Bey / 5465629067</t>
  </si>
  <si>
    <t xml:space="preserve"> İbrahim bey - 5315133307  </t>
  </si>
  <si>
    <t>müsaitlik zamanım yok tadilat olacak masalarım kapanacak</t>
  </si>
  <si>
    <t>Besin Bey/0 532 743 62 29</t>
  </si>
  <si>
    <t>60c336a96cdf376e2a1e5844</t>
  </si>
  <si>
    <t>Oylat Pide, Alanya (Hacet Mah.)</t>
  </si>
  <si>
    <t>Başak Hanım/5323948797</t>
  </si>
  <si>
    <t>Muratpaşa / Kızılarık</t>
  </si>
  <si>
    <t xml:space="preserve">Ozan Bey / 5435061507 </t>
  </si>
  <si>
    <t xml:space="preserve">KAAN KARAKIŞ/5511286673       </t>
  </si>
  <si>
    <t>Haşimişcan Mah. Atatürk Cad. N0:81/A  Muratpaşa/Antalya</t>
  </si>
  <si>
    <t xml:space="preserve">kumru ekmeği kargoyla geliyormuş undan dolayı iptal salı yada çarş alınacak </t>
  </si>
  <si>
    <t xml:space="preserve">Muratpaşa/Doğuyaka	</t>
  </si>
  <si>
    <t>İBRAHİM BEY / 2422269595</t>
  </si>
  <si>
    <t xml:space="preserve">2425130701- ABDULGAFFUR BEY </t>
  </si>
  <si>
    <t xml:space="preserve">YOĞUNLUK </t>
  </si>
  <si>
    <t>Nazife Sezgin	2425140049-05322580718</t>
  </si>
  <si>
    <t xml:space="preserve">05422808980 - EYÜP BEY </t>
  </si>
  <si>
    <t>5f9de12946068e89b50d8fee</t>
  </si>
  <si>
    <t>Zilli Öküz Homemade Burger, Kepez (Kültür Mah.)</t>
  </si>
  <si>
    <t>Yasin Bey/5458441888</t>
  </si>
  <si>
    <t>Kültür Mah. 3805 sk. 27/A</t>
  </si>
  <si>
    <t>yarına ertlendi</t>
  </si>
  <si>
    <t>İBRAHİM ÇAPAN/2423396454 / 5358356076</t>
  </si>
  <si>
    <t xml:space="preserve">Ustası rahatsızlanmış. Dönüş sağlayacak. </t>
  </si>
  <si>
    <t>60609a9abf03aa6d8c305bc0</t>
  </si>
  <si>
    <t>Tat Doy Fast Food, Kepez (Erenköy Mah.)</t>
  </si>
  <si>
    <t>Kepez/Erenköy</t>
  </si>
  <si>
    <t>mert bey 546 659 66 26</t>
  </si>
  <si>
    <t>6148b408fd671b5448a53ca2</t>
  </si>
  <si>
    <t>Bir Cafe Hoşbeş, Muratpaşa (Varlık Mah.)</t>
  </si>
  <si>
    <t>HACI ÖZTÜRK/ 5330506888</t>
  </si>
  <si>
    <t>Varlık Mah. Teomanpaşa Cad. Yıldız Apt. No:74/D Muratpaşa/Antalya</t>
  </si>
  <si>
    <t>610d2d9e8ebdfd99d7ab340e</t>
  </si>
  <si>
    <t>Cafe'ss, Muratpaşa (Sinan Mah.)</t>
  </si>
  <si>
    <t>TEVFİK ŞAHİN/5526367302</t>
  </si>
  <si>
    <t>Sinan Mahallesi Hüsnü Karakaş Caddesi .Aras bedesteni No 5 Muratpaşa Antalya</t>
  </si>
  <si>
    <t>Halis Bey/5336736342</t>
  </si>
  <si>
    <t>CÜNEYT KILINÇDOĞAN/2423462107 / 05063210809</t>
  </si>
  <si>
    <t>MEHMET ÇİFTÇİ/5464505020</t>
  </si>
  <si>
    <t>Ozan Bey/5306620702</t>
  </si>
  <si>
    <t>602e5b66c85ce4f100853e47</t>
  </si>
  <si>
    <t>İpek Lokantası, Alanya (Mahmutlar Mah.)</t>
  </si>
  <si>
    <t>İbrahim Bey/5331974291</t>
  </si>
  <si>
    <t>Mahmutlar Mah. Atatürk Cad. 262 A</t>
  </si>
  <si>
    <t>5322564334 mehmet bey</t>
  </si>
  <si>
    <t xml:space="preserve">Hamit Bey/0242) 538 84 86 </t>
  </si>
  <si>
    <t>Pınar hanım / 5414690172</t>
  </si>
  <si>
    <t>61615a3b1d8152242a6a49ae</t>
  </si>
  <si>
    <t>Çiğ Köfte Sepeti, Kepez (Yeniemek Mah.)</t>
  </si>
  <si>
    <t>Rabia Hanım/5520074172</t>
  </si>
  <si>
    <t>Yeni Emek Mah. Yıldırım Beyazıt Cad. No:110 Kepez/ANTALYA</t>
  </si>
  <si>
    <t>Mehmet Bey / 5454455259</t>
  </si>
  <si>
    <t>Mehmet Tahir Bey/5320580766</t>
  </si>
  <si>
    <t>Konyaaltı /Liman</t>
  </si>
  <si>
    <t>zafer bey / 5322946810</t>
  </si>
  <si>
    <t xml:space="preserve">	Liman Mah. Boğaçay Cad. Eroğlu Apt. No:58</t>
  </si>
  <si>
    <t>devam cekımı</t>
  </si>
  <si>
    <t>Başka randevu alınmayacak....</t>
  </si>
  <si>
    <t>Recep Aygün	2425130155</t>
  </si>
  <si>
    <t>616180b0c4b8d346a684f2cc</t>
  </si>
  <si>
    <t>Elit Ekler &amp; Pasta, Muratpaşa (Şirinyalı Mah.)</t>
  </si>
  <si>
    <t>Ertuğ Bey/5441282877</t>
  </si>
  <si>
    <t>Şirinyalı Mah. İsmet Gökşen Cad. Kayatepe Apt. No:43/A Muratpaşa/Antalya</t>
  </si>
  <si>
    <t xml:space="preserve">Cemre Hanım/5542889489        </t>
  </si>
  <si>
    <t>5347381602 selim bey</t>
  </si>
  <si>
    <t xml:space="preserve">fotoğraflar varmış </t>
  </si>
  <si>
    <t>615725a15833ee288c419459</t>
  </si>
  <si>
    <t>YUSUF BEYAZKUŞ/2423462033 / 5383881121</t>
  </si>
  <si>
    <t>13:00 randevusu kesinlikle gidilmesi gerek. Daha öncesinde bizden kaynaklı iptal olmuş.</t>
  </si>
  <si>
    <t>ANIL ÖĞÜÇOĞLU/5542981421</t>
  </si>
  <si>
    <t>Emrah bey/5364503655</t>
  </si>
  <si>
    <t>başka alınmayacak fotoğrafçı  istemiyor</t>
  </si>
  <si>
    <t>Veysel Bey/5323997790</t>
  </si>
  <si>
    <t>Alanya/Oba</t>
  </si>
  <si>
    <t>ÖZKAN ÇALAN/5326840593</t>
  </si>
  <si>
    <t>Asiye İnkaya/2425136800 / 5388532727</t>
  </si>
  <si>
    <t>hasan akçalıoğlu cad. güllerpınarı mah. ismi sok.14/a Antalya/Alanya</t>
  </si>
  <si>
    <t>Erdoğan Bey/2425111929 / 5428982636</t>
  </si>
  <si>
    <t>Selçuk Bey / 5327651815</t>
  </si>
  <si>
    <t>Ömer Bey/5326037213</t>
  </si>
  <si>
    <t>Canan Hanım/5459525008</t>
  </si>
  <si>
    <t>devam çekimi olarak alınmış ama konsept olarak değişiklik yapmış ürünlerinin sıfır çekimini istiyor</t>
  </si>
  <si>
    <t>Son Randevu 15:00 Olacak</t>
  </si>
  <si>
    <t>FURKAN MUTLU/5426393649</t>
  </si>
  <si>
    <t>BİLGEHAN YELLİCE/2422408880 / 5316780864</t>
  </si>
  <si>
    <t>mark antalya avm</t>
  </si>
  <si>
    <t>Muratpaşa/Bayındır</t>
  </si>
  <si>
    <t>HAYRİ DURMAZ/5355170703</t>
  </si>
  <si>
    <t>gece dipfriz arızalanmış yeni dipfriz siparişi vermişler oda 3 4 güne anca gelir ben geldiği zaman size döneyim der</t>
  </si>
  <si>
    <t>5424567769- AKIN</t>
  </si>
  <si>
    <t>Fast food ürünlerim eksik der çarşambaya ertlendi</t>
  </si>
  <si>
    <t>Aziz Bey/2423253994</t>
  </si>
  <si>
    <t>615b0602a333c271db6946ae</t>
  </si>
  <si>
    <t xml:space="preserve">Kepez/Yeni </t>
  </si>
  <si>
    <t>Gülsüm Hanım/5510457322</t>
  </si>
  <si>
    <t>ürünlerinde problem varmış</t>
  </si>
  <si>
    <t>Ercüment Bey/5357451601</t>
  </si>
  <si>
    <t>yeni açmış temizlik yapacağız hazırlık yapamadık der</t>
  </si>
  <si>
    <t>-</t>
  </si>
  <si>
    <t xml:space="preserve">mail adresi verildi </t>
  </si>
  <si>
    <t>OKTAY- 2423494222</t>
  </si>
  <si>
    <t>ADNAN ATAMAN	5353474885</t>
  </si>
  <si>
    <t>Altındağ Mah. Trt Cad. Belkıs Apt. No:22/D Muratpaşa/Antalya</t>
  </si>
  <si>
    <t>14:00'den önce randevu alınmayacak..</t>
  </si>
  <si>
    <t>Manavgat / Aşağı Pazarcı</t>
  </si>
  <si>
    <t>Harun Bey / 2427434244 / 5393690637</t>
  </si>
  <si>
    <t>A. Pazarcı Mah. Zübeyde Hanım Cad. No:10/A Manavgat/Antalya</t>
  </si>
  <si>
    <t>ürünleri kalmamış erken saatlere istiyor fotoğrafçı da erken saatlere gidemiyor</t>
  </si>
  <si>
    <t>Manavgat / Çağlayan</t>
  </si>
  <si>
    <t>necati bey / 5418544511 / 5453128262</t>
  </si>
  <si>
    <t>kendini fotografı oldugundan dolayı çekim saglanmamiş</t>
  </si>
  <si>
    <t>Manavgat / Y.Pazarcı</t>
  </si>
  <si>
    <t>Mehmet Bey / 5075411729</t>
  </si>
  <si>
    <t>çekimden vazgeçmiş</t>
  </si>
  <si>
    <t>60f030c68ab8f8ae44f18615</t>
  </si>
  <si>
    <t>Hataylı Tatlıcı Yunus &amp; Suna Usta, Manavgat (Aşağı Pazarcı Mah.)</t>
  </si>
  <si>
    <t>Manavgat	A. Pazarcı</t>
  </si>
  <si>
    <t>YUNUS SÜRAL	5453079886</t>
  </si>
  <si>
    <t>A. Pazarcı Mah. Fevzi Paşa Cad. No:7/B Manavgat/Antalya</t>
  </si>
  <si>
    <t>Semra Hanım / 5418415778</t>
  </si>
  <si>
    <t>Manavgat	Y.pazarcı</t>
  </si>
  <si>
    <t>SEZER FIRAT        2427462419- 05370211242</t>
  </si>
  <si>
    <t>Manavgat / Milli Egemenlik</t>
  </si>
  <si>
    <t>Mustafa Bey / 2427427279</t>
  </si>
  <si>
    <t xml:space="preserve">kendim ürün çıktığında yüklerim dedi mail adresi verildi </t>
  </si>
  <si>
    <t>BAŞKA   RANDEVU  ALINMIYACAK</t>
  </si>
  <si>
    <t xml:space="preserve">İsmail SERT/5326578099               </t>
  </si>
  <si>
    <t xml:space="preserve">Serkan Kılıç/5374887273               </t>
  </si>
  <si>
    <t>Ahmet Bey/5344931474</t>
  </si>
  <si>
    <t>6048f0c0b826f0b44c31e1af</t>
  </si>
  <si>
    <t>Paşa Etli Ekmek &amp; Izgara (Şafak Mah.)</t>
  </si>
  <si>
    <t xml:space="preserve">      14.00</t>
  </si>
  <si>
    <t>Kepez	Teomanpaşa</t>
  </si>
  <si>
    <t>AYSUN KORKMAZ        5543068642</t>
  </si>
  <si>
    <t>şafak  Mah. 5006 sok No:41 Vakıf Bank arkası Kepez/ANTALYA</t>
  </si>
  <si>
    <t>6015f1505778c43664c10935</t>
  </si>
  <si>
    <t>Güldağı Fırın &amp; Pide &amp; Lahmacun, Kepez (Kütükçü Mah.)</t>
  </si>
  <si>
    <t>Kepez	Kütükçü</t>
  </si>
  <si>
    <t>Sebiha Atila        2423240414- 05414740404</t>
  </si>
  <si>
    <t>Kütükçü, 2975. Sk. No 34 /a</t>
  </si>
  <si>
    <t>Kepez / Mehmet Akif Ersoy</t>
  </si>
  <si>
    <t>SALAHATTİN ÇOKLUK	5317692231</t>
  </si>
  <si>
    <t xml:space="preserve">Hazırlık yapamamışlar </t>
  </si>
  <si>
    <t>Manavgat A. Pazarcı</t>
  </si>
  <si>
    <t>Abdullah Bey / 5457430640</t>
  </si>
  <si>
    <t>Manavgat / Yayla</t>
  </si>
  <si>
    <t>Anıl Şevket Bey / 5393046199</t>
  </si>
  <si>
    <t>ŞABAN KAVLAK	5367760776</t>
  </si>
  <si>
    <t>A. Pazarcı Mah. 1018 Sk. No:12/A Manavgat/Antalya</t>
  </si>
  <si>
    <t>CİHAN DENİZ        5539200414</t>
  </si>
  <si>
    <t>FATİH TÜRKAN	/2423257000</t>
  </si>
  <si>
    <t>Kepez	/Habibler</t>
  </si>
  <si>
    <t>ESMA GÜL BEYAZDAVAR	/5525638810</t>
  </si>
  <si>
    <t>Başka alınmayacak!!!!</t>
  </si>
  <si>
    <t>6163dbbcb8abc13f400355e4</t>
  </si>
  <si>
    <t>ÜSTÜN TOK        5432689120</t>
  </si>
  <si>
    <t>Manavgat	Y.hisar</t>
  </si>
  <si>
    <t>muhammet emin 2427420203 - 05468303463</t>
  </si>
  <si>
    <t>ürün çıkartamamış</t>
  </si>
  <si>
    <t>HÜSEYİN ÖZKAN	2427465466 - 05374310378</t>
  </si>
  <si>
    <t>Manavgat	A. Hisar</t>
  </si>
  <si>
    <t>METE KODAMAN        5526715524</t>
  </si>
  <si>
    <t xml:space="preserve">çekim istemiyorum dedi </t>
  </si>
  <si>
    <t>Manavgat	Eski Hisar</t>
  </si>
  <si>
    <t>DURMUŞ YILDIZ	2427429996 - 05072270999</t>
  </si>
  <si>
    <t>AZİZ AKBAŞ	2427421878</t>
  </si>
  <si>
    <t>Ramazan Bey / 5337982207</t>
  </si>
  <si>
    <t>Muratpaşa	/Tahılpazarı</t>
  </si>
  <si>
    <t>NURHAYAT ERŞAN	/2422488001</t>
  </si>
  <si>
    <t xml:space="preserve">devam çekimi  - yarına ertelendi </t>
  </si>
  <si>
    <t>EROL BAKIRCI        5547046456</t>
  </si>
  <si>
    <t xml:space="preserve">ürünlerin çekimini beğenmediği için tekrardan randevu olusturuldu - PZT GÜNÜNE AYNI SAATİNE ERTELENDİ </t>
  </si>
  <si>
    <t>Kepez/	Kültür</t>
  </si>
  <si>
    <t>TARIK ÇAĞIMNI/        5013341973</t>
  </si>
  <si>
    <t xml:space="preserve">devam çekimi  çekim istemiyorum dedi </t>
  </si>
  <si>
    <t>Kepez/	Düdenbaşı</t>
  </si>
  <si>
    <t>İLKAY YILMAZ/	5071454892</t>
  </si>
  <si>
    <t>Kepez	Ayanoğlu</t>
  </si>
  <si>
    <t>Kepez	/Barış</t>
  </si>
  <si>
    <t>Osman Yılmaz/	5495250032</t>
  </si>
  <si>
    <t xml:space="preserve">gidilmeden önce mutlaka aranılsın -   </t>
  </si>
  <si>
    <t>Manavgat	Sanayi</t>
  </si>
  <si>
    <t>DURMUŞ YILDIZ	2427433384</t>
  </si>
  <si>
    <t>VOLKAN PALAZOĞLU	2427461817- 05050465829</t>
  </si>
  <si>
    <t>TALİP GÖKÇE	5417676607</t>
  </si>
  <si>
    <t>ertelemesi yarına yapıldı</t>
  </si>
  <si>
    <t>Manavgat / Y. Hisar</t>
  </si>
  <si>
    <t>HACER TANGAT	2427462626</t>
  </si>
  <si>
    <t xml:space="preserve">ben mail adresine  gönderim saglarım dedi </t>
  </si>
  <si>
    <t>Muratpaşa / Haşimican</t>
  </si>
  <si>
    <t>Ahmet Bey / 5418478707 / 5491007007</t>
  </si>
  <si>
    <t>Selim Bey / 5347381610</t>
  </si>
  <si>
    <t xml:space="preserve">devam çekimi gidilmeden 1 saat önce haber verilecek - iptalini istemiş teyit için arandı ulaşılamadı </t>
  </si>
  <si>
    <t>Murat Bey / 5510876559</t>
  </si>
  <si>
    <t xml:space="preserve"> ferhat köksal </t>
  </si>
  <si>
    <t>60ae1c67478270a6d1b9d34f</t>
  </si>
  <si>
    <t>Akdeniz Kebap &amp; Lahmacun, Manavgat (Örnek Mah.)</t>
  </si>
  <si>
    <t>Manavgat	Örnek</t>
  </si>
  <si>
    <t>MAHMUT ÇİÇEK	2427423080 - 05071111455</t>
  </si>
  <si>
    <t>Örnek Mah. Alparslan Türkeş Bulv. No:7/Z01 Manavgat/Antalya</t>
  </si>
  <si>
    <t>Manavgat/A.Hisar</t>
  </si>
  <si>
    <t>Kerim Hakan Özen/5320598907/5343115939</t>
  </si>
  <si>
    <t>603be1441867ead04ffb4ad1</t>
  </si>
  <si>
    <t>Asmalı Bahçe Pizza, Kepez (Yeşilyurt Mah.)</t>
  </si>
  <si>
    <t>Kepez/ Yeşil</t>
  </si>
  <si>
    <t>Ufuk Acun 2422261226</t>
  </si>
  <si>
    <t>Yeşilyurt Mah. 4345 Sk. No 17 A</t>
  </si>
  <si>
    <t>menü güncellemesi olacakmış olduğu zaman kendisi döncekmiş</t>
  </si>
  <si>
    <t>Kepez/ Yeni mah.</t>
  </si>
  <si>
    <t>Hamdi İNAÇ 242325070</t>
  </si>
  <si>
    <t xml:space="preserve">Kepez/ Orta </t>
  </si>
  <si>
    <t>Medine SAKİN  5346035632</t>
  </si>
  <si>
    <t>Altınova Orta Mah. 19 Sk. Yunus Emre Cad. No 39 B</t>
  </si>
  <si>
    <t xml:space="preserve">Muratpaşa/ Dutlubahçe </t>
  </si>
  <si>
    <t>İbrahim ÇETİN 2423465353</t>
  </si>
  <si>
    <t>İbrahim KARAALAN 5415402500</t>
  </si>
  <si>
    <t>Alanyadan alınacak.</t>
  </si>
  <si>
    <t xml:space="preserve">Alanya / ANTALYA </t>
  </si>
  <si>
    <t>Mesut DEVECİ 5307390731</t>
  </si>
  <si>
    <t>615b0fb73e489622071ade41</t>
  </si>
  <si>
    <t>Hayal Cafe Ev Yemekleri, Alanya (Kızlarpınarı Mah.)</t>
  </si>
  <si>
    <t>Melike GÜL 5354245727</t>
  </si>
  <si>
    <t>Kızlar Pınarı Mah. 1507 sk. No:2 Alanya/ANTALYA</t>
  </si>
  <si>
    <t xml:space="preserve">ürünü olmadıgı için 2 hafta sonraya ertelenme istedi </t>
  </si>
  <si>
    <t>Bayram GELDİ 2425653283</t>
  </si>
  <si>
    <t xml:space="preserve">ustasının biri olmadıgı için 2 hafta sonrasına erteleme istedi </t>
  </si>
  <si>
    <t>Enise Tile        2425115959</t>
  </si>
  <si>
    <t xml:space="preserve">çekim istemiyorum dedi vakit ayıramam dedi yoğun calısıyorum dedi ben sizlere donus saglarım dedi </t>
  </si>
  <si>
    <t>60a409e00078ae430029f674</t>
  </si>
  <si>
    <t>Muhammed SAYAN 5421300007</t>
  </si>
  <si>
    <t>Güller Pınarı Mah. Eşref Kahveci Cad. No:22 Alanya/ANTALYA</t>
  </si>
  <si>
    <t xml:space="preserve">Muratpaşa/ Varlık </t>
  </si>
  <si>
    <t>Ayhan İŞLER 5433626211</t>
  </si>
  <si>
    <t>İptalini istemişler. Sebebi için arandı ulaşılamadı.</t>
  </si>
  <si>
    <t xml:space="preserve">Muratpaşa/ Fener </t>
  </si>
  <si>
    <t>Tolga Bey 2423181661</t>
  </si>
  <si>
    <t>Hatice HANIM 2422434738</t>
  </si>
  <si>
    <t>Kepez / Özgürlük</t>
  </si>
  <si>
    <t>Görkem Bey / 5526616870</t>
  </si>
  <si>
    <t xml:space="preserve">Kepez/ Fabrikalar </t>
  </si>
  <si>
    <t>Murat BEY 5462200909</t>
  </si>
  <si>
    <t>İşletme sahibi murat bey daha sonrasında istememiş. Zaten çok fazla siparişimiz yok gerek duymuyoruz.</t>
  </si>
  <si>
    <t xml:space="preserve">Kepez/ Kültür </t>
  </si>
  <si>
    <t>Ömür Bey 5373209031</t>
  </si>
  <si>
    <t xml:space="preserve">çekim istemiyor müsait değilim aramayın dedi </t>
  </si>
  <si>
    <t>616ec2d1af02a7190e98226a</t>
  </si>
  <si>
    <t>Ciğerci Ferhat, Kepez (Yeşilyurt Mah.)</t>
  </si>
  <si>
    <t>Serhat Bey / 5389561106 / 2422261226</t>
  </si>
  <si>
    <t>Yeşilyurt Mah. 4345 Sk. No 17</t>
  </si>
  <si>
    <t xml:space="preserve">fotoğrafçıyla görüşülmüş haftasonu çekim sağlanacak </t>
  </si>
  <si>
    <t>614300748e53bc482adf6417</t>
  </si>
  <si>
    <t>Okur Pide &amp; Kebap &amp; Lahmacun, Kepez (Şelale Mah.)</t>
  </si>
  <si>
    <t>Kepez / Şelale</t>
  </si>
  <si>
    <t>Adem Ali Bey / 5541298229 / 5537452859</t>
  </si>
  <si>
    <t>Şelale Mah. Varsak Bey Cad No:14 Kepez/ANTALYA</t>
  </si>
  <si>
    <t>5fd4f2a09501111523bc4435</t>
  </si>
  <si>
    <t>Gazikent Kebap &amp; Pide &amp; Pizza &amp; Lahmacun, Kepez (Yükseliş Mah.)</t>
  </si>
  <si>
    <t>mustafa bey 5366704780</t>
  </si>
  <si>
    <t>Emrah Bey/5448418407</t>
  </si>
  <si>
    <t>Yükseliş Mah. 2116 sk. No:50 Kepez/ANTALYA</t>
  </si>
  <si>
    <t>ERHAN KARAKUŞ/5354006124</t>
  </si>
  <si>
    <t>dışarda işi çıkmış işletmede olamıcakmış kepeze tekrar gidildiği takdirde arama sağlanacak</t>
  </si>
  <si>
    <t>UMUT UYSAL/5332027444</t>
  </si>
  <si>
    <t>Süleyman Bey/5348128432</t>
  </si>
  <si>
    <t>SEZER BATMAZ/2422476779 / 5444641440</t>
  </si>
  <si>
    <t>60c32dc9f9129403c332f39f</t>
  </si>
  <si>
    <t>The_ Can Cafe, Muratpaşa (Meltem Mah.)</t>
  </si>
  <si>
    <t>Mehmet Bey / 5334353193 / 5075353193</t>
  </si>
  <si>
    <t>Meltem Mah. Tarık Akıltopu Cad. No:7 Muratpaşa/ANTALYA  özlem sitesi b1blok</t>
  </si>
  <si>
    <t xml:space="preserve">Hasan Bey / 5527182017 </t>
  </si>
  <si>
    <t>KASHIF AMEER        2422408383 - 5424750787</t>
  </si>
  <si>
    <t xml:space="preserve">AVM içinde olduğu için izin verilmemiş </t>
  </si>
  <si>
    <t>616eb40f14af6f08b1a4aa76</t>
  </si>
  <si>
    <t>Adıyaman Çiğ Köftecisi Bayram Usta, Muratpaşa (Varlık Mah.)</t>
  </si>
  <si>
    <t>Varlık Mah. 100. Yıl Blv. Sönmez Apt. No:115/A Muratpaşa/Antalya</t>
  </si>
  <si>
    <t>Necati Bey / 2423181666</t>
  </si>
  <si>
    <t>Erdal Bey / 5523100758 / 2423170758</t>
  </si>
  <si>
    <t>devam çekimi 32 ürün var</t>
  </si>
  <si>
    <t>KEVSER ULAŞ/2429990065 / 5308992385</t>
  </si>
  <si>
    <t>YASİN ÖZBAYRAKÇI/5437144747</t>
  </si>
  <si>
    <t>60a8f50c1515f0752d068a7f</t>
  </si>
  <si>
    <t>Day Night Tantuni, Alanya (Mahmutlar Mah.)</t>
  </si>
  <si>
    <t xml:space="preserve">Alanya/ Mahmutlar </t>
  </si>
  <si>
    <t>Ercan Bey / 5363960206</t>
  </si>
  <si>
    <t>Mahmutlar Mah. Ahmet Yatmaz Cad. No:1 Alanya/ANTALYA</t>
  </si>
  <si>
    <t>Furkan Bey / 2425289394</t>
  </si>
  <si>
    <t>Alanya /   Mahmutlar</t>
  </si>
  <si>
    <t xml:space="preserve">YAŞAR BAKIŞ        2425283543 - 5320559202 </t>
  </si>
  <si>
    <t>Ferhat köksal</t>
  </si>
  <si>
    <t>Ali Ekiz /5356226560</t>
  </si>
  <si>
    <t>Güldane Hanım/5510195905</t>
  </si>
  <si>
    <t>ustasının çocuğu hastalanmış gitmek zorunda kalmış</t>
  </si>
  <si>
    <t>Ramazan Bey/5343593272</t>
  </si>
  <si>
    <t>acil çıkması gerektiği için iptal oldu gidildiği takdirde ekrar aransın</t>
  </si>
  <si>
    <t>alınabilir</t>
  </si>
  <si>
    <t>Konyaaltı/Kuşkavağı</t>
  </si>
  <si>
    <t xml:space="preserve">Hasan Uşaklar/2425044464               </t>
  </si>
  <si>
    <t xml:space="preserve">fotoğraflar paylaşılmadığı için istemiyor. </t>
  </si>
  <si>
    <t>Filiz Yeşiltaş/2424523232/ 05348134288</t>
  </si>
  <si>
    <t xml:space="preserve">İBRAHİM HALİL ŞİMŞEK/2422292707       </t>
  </si>
  <si>
    <t xml:space="preserve">Konyaaltı	/Liman	</t>
  </si>
  <si>
    <t>kemal bey / 5054716654</t>
  </si>
  <si>
    <t xml:space="preserve">Manavgat/ Pazarcı </t>
  </si>
  <si>
    <t>Harun KİMBİL / 2427434244</t>
  </si>
  <si>
    <t xml:space="preserve">Manavgat/ Y.Hisar </t>
  </si>
  <si>
    <t>Gül KOÇAK/ 5320520719</t>
  </si>
  <si>
    <t xml:space="preserve">Manavgat/ Sanayi </t>
  </si>
  <si>
    <t>Ali Galip / 5324999137</t>
  </si>
  <si>
    <t>Manavgat/ Side</t>
  </si>
  <si>
    <t>Ahmet ÇİÇEK / 2427535356</t>
  </si>
  <si>
    <t>çiğköfte işletmeside varmış orası da çekildi ama hedef listede yok</t>
  </si>
  <si>
    <t xml:space="preserve">Manavgat/ Bahçelievler </t>
  </si>
  <si>
    <t>Ali Çiner / 2427430049</t>
  </si>
  <si>
    <t>İlk Randevu saat 10da olacak</t>
  </si>
  <si>
    <t>Döşemealtı Alınacak.</t>
  </si>
  <si>
    <t>615aaf0dc7a73a30508e4ab4</t>
  </si>
  <si>
    <t>33 Mersin Tantuni Döner, Döşemealtı (Yeniköy Mah.)</t>
  </si>
  <si>
    <t>Döşemealtı / Yeniköy</t>
  </si>
  <si>
    <t>Fahrettin Bey / 5541332906</t>
  </si>
  <si>
    <t>Yeniköy Mah. 4. sk No:7 Döşemealtı/ANTALYA</t>
  </si>
  <si>
    <t xml:space="preserve">Ali Bey / 2424213432 / 5425969101 </t>
  </si>
  <si>
    <t>60c31a996eb3ea60390e3bbb</t>
  </si>
  <si>
    <t>Ekrem Coşkun Döner, Döşemealtı (Yeniköy Mah.)</t>
  </si>
  <si>
    <t>Talha Bey / 2424212121 / 5347904048</t>
  </si>
  <si>
    <t>Yeniköy Mah. Atatürk Cad. No:507 Döşemealtı/ANTALYA</t>
  </si>
  <si>
    <t>Döşemealtı Atatürk Caddesi No 487 Antalya, 07190 Döşemealtı/Antalya</t>
  </si>
  <si>
    <t>Murat Kerem Bey / 5443987469</t>
  </si>
  <si>
    <t>Ergün Bey / 5544831627</t>
  </si>
  <si>
    <t>Kepez/Emek</t>
  </si>
  <si>
    <t>mehmet bey/05434796334</t>
  </si>
  <si>
    <t>yağış nedeniyle ertesi güne ertelendi</t>
  </si>
  <si>
    <t>60060c5c952e80642bfac800</t>
  </si>
  <si>
    <t>Güldağı Fırın &amp; Pide &amp; Lahmacun, Kepez (M.Akif Ersoy Mah.)</t>
  </si>
  <si>
    <t>Sevim Hanım / 5423056704</t>
  </si>
  <si>
    <t>Mehmet Akif Ersoy Mah. 6722 Sk. No 30</t>
  </si>
  <si>
    <t>60ae441d2e89890f7ae6d7d1</t>
  </si>
  <si>
    <t>Elif'im Tost&amp;Döner Evi, Kepez (Atatürk Mah.)</t>
  </si>
  <si>
    <t>Elif Hanım / 5373320758</t>
  </si>
  <si>
    <t>Atatürk Mah. Şelale Cad. No:70 Kepez/ANTALYA</t>
  </si>
  <si>
    <t xml:space="preserve">SAAT 17:30 RANDEVUSU GİDİLMEDEN ARANMAK İSTEDİ İKİ ŞUBESİ VAR </t>
  </si>
  <si>
    <t>Muhammed Emin / 2427420203</t>
  </si>
  <si>
    <t>erteleme istemedi çekim de istemiyor</t>
  </si>
  <si>
    <t>Mustafa BAŞ / 5469637466</t>
  </si>
  <si>
    <t>haftaya istiyor</t>
  </si>
  <si>
    <t>Zehra ÇIĞIL / 2427461716</t>
  </si>
  <si>
    <t xml:space="preserve">Manavgat/ Y.Pazarcı </t>
  </si>
  <si>
    <t>Sabriye KÖŞE / 2427424898</t>
  </si>
  <si>
    <t>6034ee442d2332188ca1b30b</t>
  </si>
  <si>
    <t>Rıza Usta'nın Yeri 2, Manavgat (Yukarı Hisar Mah.)</t>
  </si>
  <si>
    <t>Yusuf TEKÇİFCİ / 5541249197</t>
  </si>
  <si>
    <t>Yukarı Hisar Mah. 7009 Sk. No:11 Manavgat/Antalya</t>
  </si>
  <si>
    <t>kardeşimi bıçakladılaar şuan bunları düşünecek halim yok der</t>
  </si>
  <si>
    <t xml:space="preserve">Muratpaşa/ Balbey </t>
  </si>
  <si>
    <t>İbrahim UYSAL / 2422470113</t>
  </si>
  <si>
    <t>Balbey mah. Cengiz toytunç cad no 30 Antalya kuyu tandır</t>
  </si>
  <si>
    <t xml:space="preserve">Muratpaşa/ Konuksever </t>
  </si>
  <si>
    <t>Ömer ÖZDEMİR / 5388784207</t>
  </si>
  <si>
    <t>Tugay Bey / 2423341474</t>
  </si>
  <si>
    <t xml:space="preserve">Muratpaşa/Güvenlik </t>
  </si>
  <si>
    <t>Nurcan ÇAT/ 5458806677</t>
  </si>
  <si>
    <t>Ustası olmadığından dolayı iptal etti.</t>
  </si>
  <si>
    <t>60a4ec01c4c262641d7ea573</t>
  </si>
  <si>
    <t>Ciğerci Mami Mersin Mutfağı, Manavgat (Kavaklı Mah.)</t>
  </si>
  <si>
    <t>Manavgat / Kavaklı</t>
  </si>
  <si>
    <t>Şahin Bey / 5459203060</t>
  </si>
  <si>
    <t>Kavaklı Mah. 6521 Sk. No:3/3 Manavgat/Antalya</t>
  </si>
  <si>
    <t>yağış nedeniyle perşembe güne ertelendi</t>
  </si>
  <si>
    <t>Manavgat / A.Hisar</t>
  </si>
  <si>
    <t>Mustafa bey ve Çalışanları / 5416785317/05340789495</t>
  </si>
  <si>
    <t>ertele için fotoğrafçı arıcak bizim aramamızı istemedi</t>
  </si>
  <si>
    <t>ustaları rahatsızlanmış</t>
  </si>
  <si>
    <t xml:space="preserve">Kepez / Şafak </t>
  </si>
  <si>
    <t>Fırat Bey / 2422270138</t>
  </si>
  <si>
    <t xml:space="preserve">Fotoğrafım mevcut demiş çekim yaptırmamış </t>
  </si>
  <si>
    <t>Kepez / Kanal</t>
  </si>
  <si>
    <t>Nuh Bey / 5454249246</t>
  </si>
  <si>
    <t xml:space="preserve">pazartesi gününe ertelendi </t>
  </si>
  <si>
    <t>Ercan Bey / 5072359898</t>
  </si>
  <si>
    <t>Muratpaşa / Gebizli</t>
  </si>
  <si>
    <t>Mesut Bey / 5368287415</t>
  </si>
  <si>
    <t>Mirbahattin bey/2425038077</t>
  </si>
  <si>
    <t>devam çekimi/ ertleme istedi aradık açmadı</t>
  </si>
  <si>
    <t>Utku Bey / 5443613044</t>
  </si>
  <si>
    <t xml:space="preserve">VOLKAN KÖYBAŞI /2427467317/05320573692 </t>
  </si>
  <si>
    <t>Melisa Hanım/5418970806</t>
  </si>
  <si>
    <t>Manavgat/A.Pazar</t>
  </si>
  <si>
    <t>Atakan Bey/5441134445</t>
  </si>
  <si>
    <t xml:space="preserve">Kepez/ Altınova </t>
  </si>
  <si>
    <t>Mustafa Kızılboğa / 5380344911</t>
  </si>
  <si>
    <t>6173ad5f1d63af75be8fd767</t>
  </si>
  <si>
    <t>Adıyaman Çiğ Köftecisi Ayhan Usta, Kepez (Yükseliş Mah.)</t>
  </si>
  <si>
    <t xml:space="preserve">Kepez/ Yükseliş </t>
  </si>
  <si>
    <t>Ahmet Kaplan / 5308171407</t>
  </si>
  <si>
    <t>Yükseliş Mah. Mithatpaşa Cad. No:8 Kepez/ANTALYA</t>
  </si>
  <si>
    <t xml:space="preserve">Kepez/ Yeni </t>
  </si>
  <si>
    <t>Saim ÖZDEMİR / 5370632345</t>
  </si>
  <si>
    <t>Ahmet Mutlu / 2422270200</t>
  </si>
  <si>
    <t>Manavgat/A. Hisar</t>
  </si>
  <si>
    <t xml:space="preserve">ÖZKAN DİKMEN/2427469646     </t>
  </si>
  <si>
    <t>6034e4c4c4832b2b22aefd77</t>
  </si>
  <si>
    <t>M. C. K Sulu Yemek Izgara, Manavgat (Aşağı Pazarcı Mah.)</t>
  </si>
  <si>
    <t>Manavgat/A. Pazarcı</t>
  </si>
  <si>
    <t xml:space="preserve">MUSTAFA CİHAN KABAKLI   /    0 530 423 55 80            </t>
  </si>
  <si>
    <t>A. Pazarcı Mah. Fevzi Paşa Cad. No:35/A Manavgat/Antalya</t>
  </si>
  <si>
    <t xml:space="preserve">ızgara ürünleri hazır değil başka zamana istedi </t>
  </si>
  <si>
    <t xml:space="preserve">başka randevu alınmayacak </t>
  </si>
  <si>
    <t xml:space="preserve">Kepez/Gülveren	</t>
  </si>
  <si>
    <t>5425352323 /serkan bey</t>
  </si>
  <si>
    <t xml:space="preserve">BTN HARFİYAT NAKLİYE VE YIKIM İŞLERİ/5444172288               </t>
  </si>
  <si>
    <t xml:space="preserve">CAFER DİNLER/5392998157                </t>
  </si>
  <si>
    <t xml:space="preserve">ÖMER DOĞMUŞ/5343593272                </t>
  </si>
  <si>
    <t xml:space="preserve">Naula harabeleri girişi-gold siti yolu / fatih cad. </t>
  </si>
  <si>
    <t xml:space="preserve">Alanya / Mahmutlar </t>
  </si>
  <si>
    <t>Habibe Akay / 5510734110</t>
  </si>
  <si>
    <t>Sultan KABADAYI/  2425286454</t>
  </si>
  <si>
    <t xml:space="preserve">ÜRÜNLERİM YOK ELEMAN EKSİKLĞİM VAR DEDİ 1 HAFTA SONRA UYGUN BİR SAATE TEKRARDAN RANDEVU OLUŞTURALIM DEDİ </t>
  </si>
  <si>
    <t>Murat Bicerman / 5510925876</t>
  </si>
  <si>
    <t xml:space="preserve">Mahmutlar mah. 202. sok. no:248 migros arkası madame coco yanı </t>
  </si>
  <si>
    <t xml:space="preserve">2 HAFTA SONRA AYNI VAKDİNDE RANDEVU İSTİYOR ŞUAN MÜSAİT DEĞİLİZ DEDİ </t>
  </si>
  <si>
    <t>5fe246020a22996a949125f2</t>
  </si>
  <si>
    <t>Bor's Döner (Kültür Mah.)</t>
  </si>
  <si>
    <t xml:space="preserve">Kepez/ Ahlatlı </t>
  </si>
  <si>
    <t>Bircan atalay/ 2422277722</t>
  </si>
  <si>
    <t xml:space="preserve"> Ahlatlı mah. Ulusoy Cad. No 35 /B</t>
  </si>
  <si>
    <t xml:space="preserve">foroğrafçı çekime gitmemiş bu konuda bilgi de vermemiş işletme sahibi hazırlık yaomış çok kızgın bir daha çekim istemiyor </t>
  </si>
  <si>
    <t xml:space="preserve">Kepez/ Esentepe </t>
  </si>
  <si>
    <t>Cihan Can / 2429660076</t>
  </si>
  <si>
    <t>Hatice Hanım / 2422275301</t>
  </si>
  <si>
    <t xml:space="preserve">Kepez/ Yeşilyurt </t>
  </si>
  <si>
    <t>Burhan Cihan/ 2422276757</t>
  </si>
  <si>
    <t>Aylin Turhan/ 5442422339</t>
  </si>
  <si>
    <t xml:space="preserve">teyit için arandı açmadı </t>
  </si>
  <si>
    <t xml:space="preserve">Kepez/ Kütüklü </t>
  </si>
  <si>
    <t>Osman Yılmaz / 5495250032</t>
  </si>
  <si>
    <t>Kütükçü Mah. 2906sk. No:21/B Kepez/ANTALYA</t>
  </si>
  <si>
    <t xml:space="preserve">Konyaaltı/  Pınarbaşı </t>
  </si>
  <si>
    <t>Tuğrul Bey / 5359353883,</t>
  </si>
  <si>
    <t xml:space="preserve">Akdeniz üniversitesi içersinde yakup çarşıda </t>
  </si>
  <si>
    <t>60161d7c3a74784ce960d16b</t>
  </si>
  <si>
    <t xml:space="preserve">Konyalatı/ Altınkum </t>
  </si>
  <si>
    <t>Yiğit Bey / 2422220099</t>
  </si>
  <si>
    <t xml:space="preserve">fotoğrafçı gitmemiş </t>
  </si>
  <si>
    <t xml:space="preserve">Konyaaltı/ Siteler </t>
  </si>
  <si>
    <t>Erkan Özkan/ 5055350034</t>
  </si>
  <si>
    <t xml:space="preserve">yemekleri kalmamış başka bir gün 11:00 alınacak </t>
  </si>
  <si>
    <t>Yaşar Barış / 2422200101</t>
  </si>
  <si>
    <t>Muratpaşa/ Yüksekalan</t>
  </si>
  <si>
    <t>Ali Çoban/ 2422442701</t>
  </si>
  <si>
    <t>Muratpaşa/ 5465561007</t>
  </si>
  <si>
    <t>Alaeddin Bey/ 5465561007</t>
  </si>
  <si>
    <t xml:space="preserve">haftaya ertelemek istedi </t>
  </si>
  <si>
    <t>Muratpaşa/ Memurevleri</t>
  </si>
  <si>
    <t>Fatma Hanım / 2422485656</t>
  </si>
  <si>
    <t xml:space="preserve">Muratpaşa/ Gençlik </t>
  </si>
  <si>
    <t>Turgut Gültekin/ 2422448484</t>
  </si>
  <si>
    <t>malzeme eksikliğinden dolayı iptal.</t>
  </si>
  <si>
    <t>Konyaaltı/ Akkuyu</t>
  </si>
  <si>
    <t>Ali Çanakçı/ 2425040227</t>
  </si>
  <si>
    <t xml:space="preserve">Konyaaltı/ Toros </t>
  </si>
  <si>
    <t>Süleyman Arıkan / 2422298180</t>
  </si>
  <si>
    <t xml:space="preserve">Konyaaltı/ Pınarbaşı </t>
  </si>
  <si>
    <t>Emine Taşar / 2422296565</t>
  </si>
  <si>
    <t>Aksu/ Güzelyurt</t>
  </si>
  <si>
    <t>Aysel BAYAM/ 2424631916</t>
  </si>
  <si>
    <t>Güzelyurt Mah. ŞehiT Mustafa Göktürk Cad. No:6/C Aksu/Antalya</t>
  </si>
  <si>
    <t>Fahrettin ÜLKÜ/ 5530593232</t>
  </si>
  <si>
    <t>Güzelyurt Mah. Serik Cad. No:6/2Aksu/ANTALYA</t>
  </si>
  <si>
    <t>6048cf4e8aa121c0ad713bbe</t>
  </si>
  <si>
    <t>Şahin Pide &amp; Güveç, Aksu (Çalkaya Mah.)</t>
  </si>
  <si>
    <t xml:space="preserve">Aksu/ Çalkaya </t>
  </si>
  <si>
    <t>Hasan Şahin/ 5389491939</t>
  </si>
  <si>
    <t>Çalkaya Mah. 107. Sk. No:08, 07110 Aksu/Antalya</t>
  </si>
  <si>
    <t>Aksu/Güzelyurt</t>
  </si>
  <si>
    <t>Hakan bey : 05436971475</t>
  </si>
  <si>
    <t>işletme ıstememıs cekımını</t>
  </si>
  <si>
    <t>Kadir Şahin/ 5454403207</t>
  </si>
  <si>
    <t xml:space="preserve">malzemesi gelmemeiş önümüzdeki hafta içi oluşturulacak </t>
  </si>
  <si>
    <t>Kepez/ Kültür</t>
  </si>
  <si>
    <t xml:space="preserve">Ahmet Mutlu/  2422270200 / 05454422646 </t>
  </si>
  <si>
    <t xml:space="preserve">Kepez/ Kütükçü </t>
  </si>
  <si>
    <t>Havva Çanta / 5434684068</t>
  </si>
  <si>
    <t>Okan Kaya/ 5462668812</t>
  </si>
  <si>
    <t xml:space="preserve">Ali Akçay/2423265858                </t>
  </si>
  <si>
    <t>devam çekımı</t>
  </si>
  <si>
    <t>Yusuf Bey/5346035632</t>
  </si>
  <si>
    <t xml:space="preserve">Lokasyon uzak- salı günü saat 15.00 ertelemesi sağlandı </t>
  </si>
  <si>
    <t>Caner Bey/5392998157</t>
  </si>
  <si>
    <t xml:space="preserve">Slı günü saat 17.00 ertelemesşi sağlandı </t>
  </si>
  <si>
    <t xml:space="preserve">Kepez/ Fevzi Çakmak </t>
  </si>
  <si>
    <t>Aykut Onur / 5393550302</t>
  </si>
  <si>
    <t xml:space="preserve">Muratpaşa/ Etiler </t>
  </si>
  <si>
    <t>Hasan yIlmaz/ 5443213014</t>
  </si>
  <si>
    <t xml:space="preserve">ustası ben o kadar ürün çıkararm demiş usta çekimi kabul etmiyor </t>
  </si>
  <si>
    <t>612505c2b13e55e224cff772</t>
  </si>
  <si>
    <t xml:space="preserve">Muratpaşa/ Meltem </t>
  </si>
  <si>
    <t>Murat Bey / 5411183307</t>
  </si>
  <si>
    <t>Sait Bey/ 2425047007</t>
  </si>
  <si>
    <t xml:space="preserve">ŞUANLIK KALSIN DEDİ KAPATTI </t>
  </si>
  <si>
    <t>Muratpaşa/ Kızılsaray</t>
  </si>
  <si>
    <t>Hacer hanım: 2422282333  ilker bey :05322453412</t>
  </si>
  <si>
    <t>Kazım özalp caddesi elmalı mahallesi No:1</t>
  </si>
  <si>
    <t>Fatma Hanım / 5416590601</t>
  </si>
  <si>
    <t xml:space="preserve">Muratpaşa/ Altındağ </t>
  </si>
  <si>
    <t>Adnan Ataman/ 5353474885</t>
  </si>
  <si>
    <t xml:space="preserve">acil işi çıktığı için ertleme talep etti </t>
  </si>
  <si>
    <t>KAAN KARAKIŞ/ 5511286673</t>
  </si>
  <si>
    <t>Haşimişcan Mah. Atatürk Cad. N0:81/D Muratpaşa/Antalya</t>
  </si>
  <si>
    <t xml:space="preserve">personel eksikliğinden dolayı ertlemem talep etti </t>
  </si>
  <si>
    <t xml:space="preserve">Muratpaşa/ Memurevleri </t>
  </si>
  <si>
    <t>Metin Bey / 5315706004</t>
  </si>
  <si>
    <t>Başka randevu alınmayacak...</t>
  </si>
  <si>
    <t xml:space="preserve">Muratpaşa/ Elmalı </t>
  </si>
  <si>
    <t>Savaş Kaya/ 5333076597</t>
  </si>
  <si>
    <t xml:space="preserve">Kepez/ Ulus </t>
  </si>
  <si>
    <t>Ramazan Alper  / 2423459219</t>
  </si>
  <si>
    <t xml:space="preserve">cenazeleri olmuş acil şehir dışına çıkmak zorunda kalmışlar </t>
  </si>
  <si>
    <t xml:space="preserve">Kepez/ Emek </t>
  </si>
  <si>
    <t>Saim Bey / 5370632345</t>
  </si>
  <si>
    <t>618b8f02d8c5c6431243d9c6</t>
  </si>
  <si>
    <t>Bi Porsiyon Börek, Kepez (Altınova Sinan Mah.)</t>
  </si>
  <si>
    <t>Kepez/ Altınova</t>
  </si>
  <si>
    <t>AYFER AYDIN        5525824503</t>
  </si>
  <si>
    <t>Altınova Sinan Mah. 32 sk. No:2 Kepez/ANTALYA</t>
  </si>
  <si>
    <t>gerçekleşmemiş kurye sıkıntım var daha sonra olur dedi.</t>
  </si>
  <si>
    <t>61601014e05315f92d90bedf</t>
  </si>
  <si>
    <t>Meşhur Adıyaman Çiğ Köftecisi Kadir Usta, (Hüsnü Karakaş Mah.)</t>
  </si>
  <si>
    <t>Kepez	/Hüsnü Karakaş</t>
  </si>
  <si>
    <t>İREM NUR ÖZEK/	5529231035</t>
  </si>
  <si>
    <t>Kepez	Varsak Karşıyaka Kuzey</t>
  </si>
  <si>
    <t>AHMET ALMA	5317669956</t>
  </si>
  <si>
    <t>TAHİR YILDIRIM	2423253813</t>
  </si>
  <si>
    <t>SERKAN SANLI        2422279669   05324567010</t>
  </si>
  <si>
    <t>Kepez / Yeni Emek</t>
  </si>
  <si>
    <t>Ahmet Bey / 5516486881 / 5417833302</t>
  </si>
  <si>
    <t>franchise olduğunu sonradan fotoğrafçıya bildirmiş</t>
  </si>
  <si>
    <t xml:space="preserve">KÜBRA ALBAYRAK/5455290007                </t>
  </si>
  <si>
    <t>61895375bb45d9f6f46efdac</t>
  </si>
  <si>
    <t>A Beyzade Baklavaları, Kepez (Ulus Mah.)</t>
  </si>
  <si>
    <t>Kepez / Ulus</t>
  </si>
  <si>
    <t>Merve Hanım / 5443843132</t>
  </si>
  <si>
    <t>Ulus Mah. Namık Kemal Blv. No:22 Kepez/ANTALYA</t>
  </si>
  <si>
    <t xml:space="preserve">Konyaaltı/ Arapsuyu </t>
  </si>
  <si>
    <t>Arif Bey / 2422260518</t>
  </si>
  <si>
    <t>cenaze pidesi hazırladıkları için müsait olamamışlar</t>
  </si>
  <si>
    <t xml:space="preserve">Konyaaltı/ Altınkum </t>
  </si>
  <si>
    <t>Furkan Bey / 2422282220</t>
  </si>
  <si>
    <t>müsait değillermiş</t>
  </si>
  <si>
    <t xml:space="preserve">Konyaaltı/ Liman </t>
  </si>
  <si>
    <t>Veysi Bey / 2429665494</t>
  </si>
  <si>
    <t xml:space="preserve">Makaroni Pizzaroni </t>
  </si>
  <si>
    <t>Bülent Bey / 2422291234</t>
  </si>
  <si>
    <t xml:space="preserve">plansız tadilata başlamış salı ya da çarşamba alınacak </t>
  </si>
  <si>
    <t>Fatih Bey/5070664468</t>
  </si>
  <si>
    <t>fotoğrafçının farklı bir işi olduğundan dolayı ertelemesi salıya yapıldı</t>
  </si>
  <si>
    <t>Mehmet Bey/5555585680/2423128007</t>
  </si>
  <si>
    <t>Faruk Bey /05315009061</t>
  </si>
  <si>
    <t>Alaaddin Bey/5465561007</t>
  </si>
  <si>
    <t xml:space="preserve">Kepez/ Atatürk </t>
  </si>
  <si>
    <t>Tahir Bey / 2423253813</t>
  </si>
  <si>
    <t xml:space="preserve">Kepez/ Yenidoğan </t>
  </si>
  <si>
    <t>Adem Yılmaz / 2422270727</t>
  </si>
  <si>
    <t xml:space="preserve">işi çıktığı için iptal oldu / tekrar oluşturuldu </t>
  </si>
  <si>
    <t xml:space="preserve">Kepez/ Teomanpaşa </t>
  </si>
  <si>
    <t>İbrahim Bey / 2423396454</t>
  </si>
  <si>
    <t>6188d2f1aa80f468f1860963</t>
  </si>
  <si>
    <t>Kahvaltı Evi, Kepez (Yeşiltepe Mah. - Dokuma)</t>
  </si>
  <si>
    <t xml:space="preserve">Kepez/ Yeşiltepe </t>
  </si>
  <si>
    <t>Murat Bey / 2423453824</t>
  </si>
  <si>
    <t>Yeşiltepe Mah. Ziya Gökalp Cad. No:40 Kepez/ANTALYA</t>
  </si>
  <si>
    <t xml:space="preserve">cenazeleri oldukları için erteleme istediler </t>
  </si>
  <si>
    <t>Polat Bey/2422262122</t>
  </si>
  <si>
    <t xml:space="preserve">Kepez/ Karşıyaka </t>
  </si>
  <si>
    <t>Erhan Bey / 5354006124</t>
  </si>
  <si>
    <t>ilk randevudan dolayı gecikme yaşandığı için başka bir güne erteleme istedi perşembeye alındı</t>
  </si>
  <si>
    <t xml:space="preserve">cenazeleri olduğu ertlendi </t>
  </si>
  <si>
    <t>haber gelmedi</t>
  </si>
  <si>
    <t>60c9e98b763d8a416a034447</t>
  </si>
  <si>
    <t>Adil Ustanın Yeri Tirit Lokantası, Alanya (Saray Mah.)</t>
  </si>
  <si>
    <t xml:space="preserve">Alanya / Saray </t>
  </si>
  <si>
    <t>Adil Bey/ 2425129590</t>
  </si>
  <si>
    <t>Saray Mah. Fevziler Sok. No 12</t>
  </si>
  <si>
    <t xml:space="preserve">önümüzdeki hafta cuma günü tekrardan çekim istedi </t>
  </si>
  <si>
    <t xml:space="preserve">MELİKE GÜL/5354245727               </t>
  </si>
  <si>
    <t xml:space="preserve">Alanya / Cikcili </t>
  </si>
  <si>
    <t>Selman Bey / 2425151991</t>
  </si>
  <si>
    <t xml:space="preserve">ürünü az çıkarttığı için çeki yapılmadı </t>
  </si>
  <si>
    <t>61895195b84a05814cf1f332</t>
  </si>
  <si>
    <t>Beka Ocakbaşı, Alanya (Güllerpınarı Mah.)</t>
  </si>
  <si>
    <t>Alanya / Güller Pınarı</t>
  </si>
  <si>
    <t>Mehmet Bey / 2425220038</t>
  </si>
  <si>
    <t>Güller Pınarı Mah. Demirel Sk. No:17 Alanya/ANTALYA</t>
  </si>
  <si>
    <t xml:space="preserve">acil hastene işleri çıkmış ertelenecek </t>
  </si>
  <si>
    <t>İBRAHİM DOĞMUŞ/5386935346</t>
  </si>
  <si>
    <t>cuma gününe ertelenmesi sağlandı.</t>
  </si>
  <si>
    <t>iptalden randevu alındı cuma gününe.</t>
  </si>
  <si>
    <t>Tufan Doğan/5538035309</t>
  </si>
  <si>
    <t>24üne ertelendi</t>
  </si>
  <si>
    <t>ERCÜMENT ER/2423224044</t>
  </si>
  <si>
    <t>DİDEM GÖRMEZ/2423242202</t>
  </si>
  <si>
    <t>6193854af8b285631e</t>
  </si>
  <si>
    <t xml:space="preserve">Unlu Şeyler by Kubi, Muratpaşa ( Fener Mah.) </t>
  </si>
  <si>
    <t>Mücahit / 5464247585</t>
  </si>
  <si>
    <t>Fener mh, Özdemir apt, 1968. Sk. no:11/A, 07100 Muratpaşa/Antalya</t>
  </si>
  <si>
    <t>Derya aslan/2429191556</t>
  </si>
  <si>
    <t>Gülsüm Hanım / 5435293428</t>
  </si>
  <si>
    <t>61810e2bf79ba5eeb7e28f67</t>
  </si>
  <si>
    <t>Emre Bey / 5355751503</t>
  </si>
  <si>
    <t>Meltem Mah. Akdeniz Blv. Ticari Üniteler No:11 Muratpaşa/Antalya</t>
  </si>
  <si>
    <t xml:space="preserve">restoran kaynaklı </t>
  </si>
  <si>
    <t>618a1f574c59e37a7c807cf2</t>
  </si>
  <si>
    <t>Çankaya 06, Muratpaşa (Yüksekalan Mah.)</t>
  </si>
  <si>
    <t xml:space="preserve">Muratpaşa/ Yüksekalan </t>
  </si>
  <si>
    <t>Özlem Hanım/ 5065832528</t>
  </si>
  <si>
    <t>Alanya/Konaklı</t>
  </si>
  <si>
    <t>Murat BEY/ 2425653283</t>
  </si>
  <si>
    <t>618f7f8f77a79e74c09367b3</t>
  </si>
  <si>
    <t>FUAT UÇAK        2425388000</t>
  </si>
  <si>
    <t>Nuray HANIM/05549699337</t>
  </si>
  <si>
    <t>612e68531b7ecb32771c3d0e</t>
  </si>
  <si>
    <t>Alanya/ Cumhuriyet</t>
  </si>
  <si>
    <t>REYHAN UĞUZ/ 5538053232</t>
  </si>
  <si>
    <t>618cc981c397b16bf473fa1b</t>
  </si>
  <si>
    <t>Maxsi Döner, Kepez (Teomanpaşa Mah.)</t>
  </si>
  <si>
    <t>Kenan bey :5456023453/ 2423370843</t>
  </si>
  <si>
    <t>Teomanpaşa Mah. Necip Fazıl Kısakürek Cad. No:72 Kepez/ANTALYA</t>
  </si>
  <si>
    <t>Kepez/ Yeşiltepe</t>
  </si>
  <si>
    <t>murat bey : 05357373400/ 2423453824</t>
  </si>
  <si>
    <t xml:space="preserve">rahatsızlık nedeniyle başka bir güne istiyor </t>
  </si>
  <si>
    <t>616d8a9e936f1c0b0f12eb13</t>
  </si>
  <si>
    <t>33 Tantuni, Kepez (Ahatlı Mah.)</t>
  </si>
  <si>
    <t>TUNCAY ARPAK/5421520733</t>
  </si>
  <si>
    <t>Ahatlı Mah. 3128 Sk. No 5</t>
  </si>
  <si>
    <t>Ömer Bey/ 5306557888</t>
  </si>
  <si>
    <t>Fener mah.Eski Lara Cd. No: 200, 07160 Muratpaşa/Antalya</t>
  </si>
  <si>
    <t>erteleme talebinde bulundu</t>
  </si>
  <si>
    <t xml:space="preserve">Muratpaşa/ Kızılarık </t>
  </si>
  <si>
    <t>Cengiz Bey / 2423370785 / 5337000287</t>
  </si>
  <si>
    <t>Muratpaşa/ Sinan</t>
  </si>
  <si>
    <t>Volkan Bey / 5539233197</t>
  </si>
  <si>
    <t>Sinan Mah. 1253 Sk. No:8/B Muratpaşa/Antalya</t>
  </si>
  <si>
    <t>kendi fotoğraflarını yollayacaklar</t>
  </si>
  <si>
    <t xml:space="preserve">Muratpaşa/ Haşimişcan </t>
  </si>
  <si>
    <t>İdris Bey / 5050418741</t>
  </si>
  <si>
    <t>ürünleri hazır değilmiş bir sonraki güne alındı</t>
  </si>
  <si>
    <t>ertelemesi yarına yapıldı hazırlıkları  yokmuş</t>
  </si>
  <si>
    <t>saati fotoğrafçı ile ayarlayacaklar</t>
  </si>
  <si>
    <t>Kübra toprak</t>
  </si>
  <si>
    <t>Kepez/Yavuz Selim</t>
  </si>
  <si>
    <t>Durmuş bey : 5465464840</t>
  </si>
  <si>
    <t xml:space="preserve"> salı için tekrar alındı </t>
  </si>
  <si>
    <t xml:space="preserve">salı için tekrar alındı </t>
  </si>
  <si>
    <t xml:space="preserve">patron kaza yaptığı için iptal ettiler </t>
  </si>
  <si>
    <t>BAŞKA ALINMAYACAK..</t>
  </si>
  <si>
    <t>Dilek Toköz/5464247585</t>
  </si>
  <si>
    <t>KORAY AKDAĞ/5427983576</t>
  </si>
  <si>
    <t xml:space="preserve">fotoğrafçının arabası bozulduğu için perşembeye ertelendi </t>
  </si>
  <si>
    <t>YUSUF DEMİR/2423112124</t>
  </si>
  <si>
    <t>müsait değilim dedi sürekli iptal ediyor</t>
  </si>
  <si>
    <t xml:space="preserve">ali baba restoranı çektirmiş </t>
  </si>
  <si>
    <t xml:space="preserve">Kepez / Yeşiltepe </t>
  </si>
  <si>
    <t>Hanife Hanım / 5455290007</t>
  </si>
  <si>
    <t xml:space="preserve">Muratpaşa/ Çaybaşı </t>
  </si>
  <si>
    <t>Sedat Bey / 5528699019</t>
  </si>
  <si>
    <t xml:space="preserve">Muratpaşa/ Cumhuriyet </t>
  </si>
  <si>
    <t>Mikdat Bey / 5469480746</t>
  </si>
  <si>
    <t xml:space="preserve">yoğunluktan dolayı iptali sağlandı cmrt günü aranıp tekrardan iletişime geçilecek </t>
  </si>
  <si>
    <t xml:space="preserve">Muratpaşa/ Yeşiltepe </t>
  </si>
  <si>
    <t>Mert Bey / 5324863104</t>
  </si>
  <si>
    <t xml:space="preserve">ertleme talep edildi </t>
  </si>
  <si>
    <t xml:space="preserve">Muratpaşa/ Yeşildere </t>
  </si>
  <si>
    <t>İsmail Bey / 5537805503</t>
  </si>
  <si>
    <t>Yeşildere Mah. 2830 sk. No:8/ DMuratpaşa/ANTALYA</t>
  </si>
  <si>
    <t>Mahir Bey/ 5306977477</t>
  </si>
  <si>
    <t>salı gününe ertelemesi sağlandı</t>
  </si>
  <si>
    <t>yetkili sehir dışındaymış saat 3-4 gibi müsait olur ne zman gelir belli değil dedi</t>
  </si>
  <si>
    <t>Halil Bey / 5376130963</t>
  </si>
  <si>
    <t xml:space="preserve">ulaşılamadı - birtakım sıkıntılar yaşadık ben geri dönüş sağlarım size dedi </t>
  </si>
  <si>
    <t>Aylin Hanım / 5442422339</t>
  </si>
  <si>
    <t>61895a3af043a480b74102af</t>
  </si>
  <si>
    <t>Neden Tantuni, Kepez (Çamlıbel Mah.)</t>
  </si>
  <si>
    <t xml:space="preserve">Kepez/ Çamlıbel </t>
  </si>
  <si>
    <t>Sezgin Bey / 5527020733</t>
  </si>
  <si>
    <t>Çamlıbel Mah. Ahmet Vefik Paşa Cad. No:1 Kepez/ANTALYA</t>
  </si>
  <si>
    <t xml:space="preserve">Pazartesi gününe ertelmesi sağlandı </t>
  </si>
  <si>
    <t xml:space="preserve">BAŞKA RANDEVU ALINMAYACAK </t>
  </si>
  <si>
    <t xml:space="preserve">Konyaaltı / Altınkum </t>
  </si>
  <si>
    <t>Yılmaz Bey / 5333018484 / 2422220099</t>
  </si>
  <si>
    <t xml:space="preserve">daha önce çekim yapıldığı için ve fotoğraflar paylaşılmadığı için çekim istemedi </t>
  </si>
  <si>
    <t>Hatice hanım : 05447215180/ 2422291897</t>
  </si>
  <si>
    <t>fotoğraflar paylaşılmadığı için çekimi istemedi</t>
  </si>
  <si>
    <t>İsmail Bey/5363100091</t>
  </si>
  <si>
    <t>615d9859de1a5b7608ee644c</t>
  </si>
  <si>
    <t>Bey Kebap, Kepez (Kültür Mah.)</t>
  </si>
  <si>
    <t xml:space="preserve">HALİL BEY / 2422263516 / 5467263967 </t>
  </si>
  <si>
    <t>Kültür, 75. Yıl Cd. No:76 D:E, 07090 Kepez/Antalya</t>
  </si>
  <si>
    <t>sistemsel sıkıntısı varmış farklı bir zamana istiyor</t>
  </si>
  <si>
    <t>Keziban Hanım / 5337686113</t>
  </si>
  <si>
    <t>Murat Öziç/5395546272</t>
  </si>
  <si>
    <t xml:space="preserve">yetkili yok geldiği zaman sizlere dönüş sağlar dedi </t>
  </si>
  <si>
    <t>MUHAMMED ÇALI/5459737707</t>
  </si>
  <si>
    <t xml:space="preserve">antalya da kırmızı alrm varmış çoğu işletme açmamış </t>
  </si>
  <si>
    <t>erteleme talep edilmiş ancak arandı ulaşılamadı</t>
  </si>
  <si>
    <t>OĞUZHAN DÜLEK /5360616507</t>
  </si>
  <si>
    <t>Bülent Bey/2422291234</t>
  </si>
  <si>
    <t>EMİR TURAN/5426696661</t>
  </si>
  <si>
    <t xml:space="preserve">Yetkili tek başına old. için Haftaya salıya ertelendi. </t>
  </si>
  <si>
    <t xml:space="preserve">haber gelmedi </t>
  </si>
  <si>
    <t>ADNAN ATAMAN/5353474885</t>
  </si>
  <si>
    <t>MİKDAT EZGİN/5469480746</t>
  </si>
  <si>
    <t>Cengiz Bey/5442810547</t>
  </si>
  <si>
    <t>BİLAL ŞİŞİK	5366154023</t>
  </si>
  <si>
    <t>Kepez        Gündoğdu</t>
  </si>
  <si>
    <t>YILDIRIM AYDEMİR        2425059966 - 05364274670</t>
  </si>
  <si>
    <t>ömer bey :5510848751</t>
  </si>
  <si>
    <t>Yeşiltepe Mah. Ziya Gökalp Cad. No:4/c Kepez/ANTALYA</t>
  </si>
  <si>
    <t>Kepez  Yenidoğan</t>
  </si>
  <si>
    <t>GİZEM AVŞAR	5348129499</t>
  </si>
  <si>
    <t>Yenidoğan mah. 3066 sok no :16 / Kepez/Antalya</t>
  </si>
  <si>
    <t>dükkanda su yok oyüzden iptal etmek istedi.</t>
  </si>
  <si>
    <t>Kepez  Erenler</t>
  </si>
  <si>
    <t>BAHADIR TAŞ/5398703990</t>
  </si>
  <si>
    <t>Murat Bey / 5356990313</t>
  </si>
  <si>
    <t xml:space="preserve">kendileri yüklemeye karar vermiş </t>
  </si>
  <si>
    <t xml:space="preserve">Kepez/ Özgürlük </t>
  </si>
  <si>
    <t>Mehmet Bey / 5425491886</t>
  </si>
  <si>
    <t xml:space="preserve">Kepez/ Gündoğdu </t>
  </si>
  <si>
    <t>Mustafa Bey / 5445433654</t>
  </si>
  <si>
    <t>Gündoğdu Mah. Göksu Cad. 2463.sok  No:52 Kepez/ANTALYA</t>
  </si>
  <si>
    <t>Teoman Bey / 5304474307</t>
  </si>
  <si>
    <t xml:space="preserve">61af5c0e8f49c8b3ae2c3284 </t>
  </si>
  <si>
    <t>Coffee On Store (Yeşilbahçe Mah.)</t>
  </si>
  <si>
    <t>Muratpaşa /Antalya</t>
  </si>
  <si>
    <t>yeşilbahce potakal çiçeği 43/A</t>
  </si>
  <si>
    <t xml:space="preserve">Muratpaşa / Şirinyalı </t>
  </si>
  <si>
    <t>Nazan Hanım / 5323006046</t>
  </si>
  <si>
    <t xml:space="preserve">15:00 </t>
  </si>
  <si>
    <t xml:space="preserve">Muratpaşa / Cumhuriyet </t>
  </si>
  <si>
    <t>Turhan Bey / 5426683212</t>
  </si>
  <si>
    <t xml:space="preserve">Muratpaşa / Soğuksu </t>
  </si>
  <si>
    <t>Tugay Bey / 5523537640</t>
  </si>
  <si>
    <t xml:space="preserve">yoğunluktan doalyı çarşamba için tekrar oluşturuldu </t>
  </si>
  <si>
    <t xml:space="preserve">Şahmer Kalkan        /2422591615               </t>
  </si>
  <si>
    <t>devam cekımı/yoğunluktan dolayı perşembeye ertelendi</t>
  </si>
  <si>
    <t xml:space="preserve">Konyaaltı/Arapsuyu </t>
  </si>
  <si>
    <t>Selahattin Bey / 5496226294</t>
  </si>
  <si>
    <t xml:space="preserve">MEHMET KUREŞOĞLU/2422299903               </t>
  </si>
  <si>
    <t>Beyhan Bey / 5321558430 / 2423442707</t>
  </si>
  <si>
    <t xml:space="preserve">kendi fotoğraflarım var akşam çeker yüklerim dedi </t>
  </si>
  <si>
    <t xml:space="preserve">yeni ürünler eklemiş ve geçen çekimden kalan ürünleri var / haftaya erteleme istedi </t>
  </si>
  <si>
    <t xml:space="preserve">devam çekimi / cuma gününe ertelendi </t>
  </si>
  <si>
    <t xml:space="preserve">Muratpaşa / Gebizli </t>
  </si>
  <si>
    <t>Eyüp Bey/ 5395673447</t>
  </si>
  <si>
    <t xml:space="preserve">Muratpaşa/ Ermenek </t>
  </si>
  <si>
    <t>Cesur Bey / 5349872063 / 2423510680</t>
  </si>
  <si>
    <t>Sercan Bey / 2423230232 / 5444466342</t>
  </si>
  <si>
    <t xml:space="preserve">Fener mah. 1976/1 hamdibey apt. </t>
  </si>
  <si>
    <t xml:space="preserve">muratppaşa bld geçince  cumhuriyet parkı içi  </t>
  </si>
  <si>
    <t>erteleme talep etti</t>
  </si>
  <si>
    <t>Ali Bey / 5458461443 / 2423447475</t>
  </si>
  <si>
    <t xml:space="preserve">Konyaaltı /Öğretmenevleri </t>
  </si>
  <si>
    <t>Zeynep Hanım / 5336314793 / 2422281881</t>
  </si>
  <si>
    <t xml:space="preserve">Konyaaltı / Toroslar </t>
  </si>
  <si>
    <t>Ayşe Hanım / 5320574696</t>
  </si>
  <si>
    <t xml:space="preserve">Konyaaltı / Uncalı </t>
  </si>
  <si>
    <t xml:space="preserve">Konyaaltı / Toros </t>
  </si>
  <si>
    <t>Tekin Bey / 5325760696 / 2429993083</t>
  </si>
  <si>
    <t xml:space="preserve">20 aralığa ertelendi </t>
  </si>
  <si>
    <t xml:space="preserve">Muratpaşa / Kızıltoprak </t>
  </si>
  <si>
    <t>Buse Hanım / 2423222313</t>
  </si>
  <si>
    <t xml:space="preserve"> Mustafa Bey /2423181661/5456090890</t>
  </si>
  <si>
    <t>DEVAM</t>
  </si>
  <si>
    <t>salıya ertelendi</t>
  </si>
  <si>
    <t>UMUT DOĞUŞ GÖRGÖZ        5374778999</t>
  </si>
  <si>
    <t xml:space="preserve">salı gününe ertlendi </t>
  </si>
  <si>
    <t>60252459e286b60b472dffee</t>
  </si>
  <si>
    <t>A'Dostlar Ev Yemekleri &amp; Sivas Köfte, Konyaaltı (Liman Mah.)</t>
  </si>
  <si>
    <t>Akif Yıldız/5425859858</t>
  </si>
  <si>
    <t>DEVAM SALIYA ALINDI</t>
  </si>
  <si>
    <t xml:space="preserve">Şahmer Kalkan        /2422591615/               </t>
  </si>
  <si>
    <t>devam çekimi/yt olmadıgı ıcın erteleme ıstedıler,</t>
  </si>
  <si>
    <t>Halil Bey/5332674263/2422470763</t>
  </si>
  <si>
    <t>kendi fotoğraflarını gönderecekmiş</t>
  </si>
  <si>
    <t>Resul Bey / 5437464007</t>
  </si>
  <si>
    <t xml:space="preserve">cuma gününe ertelendi </t>
  </si>
  <si>
    <t>Kepez/Güneş</t>
  </si>
  <si>
    <t>İHSAN ALKAN/2423383650/05432752122</t>
  </si>
  <si>
    <t xml:space="preserve">ÇEKİMİ KENDİSİ SAGLAMAK İSTEMİŞ </t>
  </si>
  <si>
    <t>Kepez /Gündoğdu</t>
  </si>
  <si>
    <t xml:space="preserve">devam çekimi / çarşamba gününe ertelendi </t>
  </si>
  <si>
    <t>EMRAH  TANRISEVER        5448418407</t>
  </si>
  <si>
    <t xml:space="preserve">devam çekimi / </t>
  </si>
  <si>
    <t>Helen hanım /05060971492</t>
  </si>
  <si>
    <t>Adnan Erdem/2422284141</t>
  </si>
  <si>
    <t xml:space="preserve">haftaya takvim acılınca alınacak restoran çok yogunmus bu hafta bosluk yoktu ertelenemedi </t>
  </si>
  <si>
    <t xml:space="preserve">Şahmer Kalkan        /2422591615/ 5309117738              </t>
  </si>
  <si>
    <t>devam cekımı/ fotoğrafçı ulaşamamış biz aradık gelsin dediler ama fotoğrafçı uzaklaşmış o yüzden gitmedi ertelemesı saglanıldı</t>
  </si>
  <si>
    <t>Aytekin Bey / 5325760696 / 2429993083</t>
  </si>
  <si>
    <t xml:space="preserve">Pzt günü teyit amaçlı aranacak müsait bir güne randevu oluşturulacak  </t>
  </si>
  <si>
    <t xml:space="preserve">Konyaaltı / Arapsuyu </t>
  </si>
  <si>
    <t>Gökdeniz Bey / 5327201365 / 2422291897</t>
  </si>
  <si>
    <t>61b07d37ddd03770682666af</t>
  </si>
  <si>
    <t>Ercan Bey / 5456898086</t>
  </si>
  <si>
    <t xml:space="preserve">Muratpaşa / Yüksekalan </t>
  </si>
  <si>
    <t>İpek Hanım / 5528849407</t>
  </si>
  <si>
    <t>tadilat bitmemiş</t>
  </si>
  <si>
    <t>PAZARTESİ DÖNÜŞ SAGLAYIP RANDEVU ALINACAK İŞLETME SAHİNİ İŞLETMEDE DEGİL MİŞ</t>
  </si>
  <si>
    <t>HASİBE DUMAN/5527471010</t>
  </si>
  <si>
    <t xml:space="preserve">müsait olamamış </t>
  </si>
  <si>
    <t xml:space="preserve">15.00 dan önce randevu alınmayacak </t>
  </si>
  <si>
    <t>MUSTAFA YÜCEL        2423267411</t>
  </si>
  <si>
    <t xml:space="preserve">şuan yoğunlar müsait olduğu zamn ahmet beye dönüş sağlayacak </t>
  </si>
  <si>
    <t>MEHMET DEMİRCAN/2423256307</t>
  </si>
  <si>
    <t>Fotografcı gitmemiş cumaya tekrar olustu</t>
  </si>
  <si>
    <t xml:space="preserve">Tost Evim, ( Balbey Mah. ) </t>
  </si>
  <si>
    <t xml:space="preserve">Muratpaşa /Balbey </t>
  </si>
  <si>
    <t>Funda Hanım / 5514024657</t>
  </si>
  <si>
    <t>61ba15d5919c983c2943e29e</t>
  </si>
  <si>
    <t>Adıyaman Çiğ Köftecisi Bayram Usta, Muratpaşa (Memurevleri Mah.)</t>
  </si>
  <si>
    <t>EMRE YILDIRIM/5510578031</t>
  </si>
  <si>
    <t>Memurevleri  Mah. Tonguç Cad. No:15 Muratpaşa/ANTALYA</t>
  </si>
  <si>
    <t>Erdal bey : 05350242414/5465052707</t>
  </si>
  <si>
    <t>HÜSEYİN KIRMIZIGÜL:5334027909</t>
  </si>
  <si>
    <t>MERT BEY 	2422488001</t>
  </si>
  <si>
    <t>Cihan İpek        2423210758</t>
  </si>
  <si>
    <t>FOTOGRAFCI YAGIS SEBEBINDEN DOLAYI CEKIME CIKAMAYACAGINI BILDIRDI</t>
  </si>
  <si>
    <t>61bf012588979f11406d5ebb</t>
  </si>
  <si>
    <t>ŞÜKRAN TEMURLENK        5061767472</t>
  </si>
  <si>
    <t>Kürşat Bey/5525393813</t>
  </si>
  <si>
    <t xml:space="preserve">Muratpaşa/Meltem </t>
  </si>
  <si>
    <t>İbrahim Bey/5439101031</t>
  </si>
  <si>
    <t>Murat bey: 5416590601</t>
  </si>
  <si>
    <t>Meltem Mah. Akdeniz Blv. No:1 Muratpaşa/ANTALYA</t>
  </si>
  <si>
    <t xml:space="preserve">EN GEÇ SAAT 14.00 ALINACAK </t>
  </si>
  <si>
    <t>Kepez/Altınova</t>
  </si>
  <si>
    <t>Uzay Mert/5425327907</t>
  </si>
  <si>
    <t>Derya Hanım/ 5464961241</t>
  </si>
  <si>
    <t>ürünleri erken bittiği için erteleme oldu</t>
  </si>
  <si>
    <t>ulaşılamadı</t>
  </si>
  <si>
    <t>ustası hasta memleketine gitmiş haftaya aranacak</t>
  </si>
  <si>
    <t>NURALLAH AYDIN:2423212030/5435138910</t>
  </si>
  <si>
    <t>Fotoğrafçı hasta olduğu için cuma gününe ertelemesi sağlandı.</t>
  </si>
  <si>
    <t>Haşim Belhan:5525786807</t>
  </si>
  <si>
    <t xml:space="preserve">Muratpaşa / Tarım </t>
  </si>
  <si>
    <t>Özcan Bey / 5303905507 / 2423120655</t>
  </si>
  <si>
    <t xml:space="preserve">Muratpaşa / Tahılpazarı </t>
  </si>
  <si>
    <t>Sezer Bey / 5444641440 / 2422476779</t>
  </si>
  <si>
    <t>yetkilinin işi çıkmış çarşambaya ertelendi.</t>
  </si>
  <si>
    <t xml:space="preserve">çekim için yetkiliye ulaşamadık </t>
  </si>
  <si>
    <t xml:space="preserve">fotoğrafçı yetiştirememiş yarına ertlendi </t>
  </si>
  <si>
    <t>Ayşe Hanım / 5322754182</t>
  </si>
  <si>
    <t xml:space="preserve">Muratpaşa / Sinan </t>
  </si>
  <si>
    <t>Mustafa Bey / 5319043008</t>
  </si>
  <si>
    <t>Yakup Bey / 5307200732 / 2422288444</t>
  </si>
  <si>
    <t>Yusuf Bey/5422205467/2425040505</t>
  </si>
  <si>
    <t>Altınkum Mah. Akdeniz Bulv. Sunisblue Residans No 164/Konyaaltı Belediyesi yanı</t>
  </si>
  <si>
    <t>Konyaaltı Belediyesi yanı</t>
  </si>
  <si>
    <t>Cahide Hanım / 5462713371 / 2422302244</t>
  </si>
  <si>
    <t>Bayram Bey / 5322012728 / 2422285909</t>
  </si>
  <si>
    <t xml:space="preserve">fotoğrafçı gitmedi perşembeye ertelendi </t>
  </si>
  <si>
    <t>alıanbilir</t>
  </si>
  <si>
    <t xml:space="preserve"> muzaffer demir 5352983013</t>
  </si>
  <si>
    <t xml:space="preserve">devam - çrş gününe ert. sağlanıldı </t>
  </si>
  <si>
    <t>61dc20ed0a74d752f4220561</t>
  </si>
  <si>
    <t>Tavuuk, Muratpaşa (Çaybaşı Mah.</t>
  </si>
  <si>
    <t>Çaybaşı mah.</t>
  </si>
  <si>
    <t>merkezden iletildi / Çalışanlarını bilgilenidirmeyi unutmuş çarşambaya ertelendi</t>
  </si>
  <si>
    <t>Özgür Bey 2422380005/05060981737</t>
  </si>
  <si>
    <t>Varlık mahallesi 198 sokak no28/a hastane acili karsısı</t>
  </si>
  <si>
    <t>GÖKHAN ÖZBOZ/5323103138</t>
  </si>
  <si>
    <t>KAAN KARAKIŞ/5511286673</t>
  </si>
  <si>
    <t>gfKebapçı Mahmut Usta, Kepez (Şafak Mah.)</t>
  </si>
  <si>
    <t>Emre Bey / 5367351675 / 2423440700</t>
  </si>
  <si>
    <t>Gamze Hanım / 5524023242</t>
  </si>
  <si>
    <t>Hülya hanım 5418461252</t>
  </si>
  <si>
    <t>61de05fd90d0f40bf56026a9</t>
  </si>
  <si>
    <t>Meze Kapıda, Konyaaltı (Altınkum Mah.)</t>
  </si>
  <si>
    <t>Abdulkadir Bey / 5313090525</t>
  </si>
  <si>
    <t>Altınkum Mah. Çamlık cad. 448sokak No:1</t>
  </si>
  <si>
    <t>merkezden iletildi hedef listede yok</t>
  </si>
  <si>
    <t>sürekli erteleme talebi yapıyor bi daha alınmasın</t>
  </si>
  <si>
    <t xml:space="preserve">Konyaaltı / Pınarbaşı </t>
  </si>
  <si>
    <t>Kubilay Bey / 5359353883</t>
  </si>
  <si>
    <t xml:space="preserve">fotoğrafçı gitmemiş cumaya oluşturuldu </t>
  </si>
  <si>
    <t xml:space="preserve">Kepez/ Gülveren </t>
  </si>
  <si>
    <t>Zübeyde Hanım / 5527307012</t>
  </si>
  <si>
    <t xml:space="preserve">şehir dışına çıkması gerekmiş haftaya perşembe gününe ertelendi </t>
  </si>
  <si>
    <t xml:space="preserve">Kepez/ Yeni Doğan </t>
  </si>
  <si>
    <t xml:space="preserve">Alkım Hanım / 5537469536 </t>
  </si>
  <si>
    <t xml:space="preserve">Kepez /Şelale </t>
  </si>
  <si>
    <t>Halil Bey / 5412810503</t>
  </si>
  <si>
    <t>Ayça Hanım / 5012082239</t>
  </si>
  <si>
    <t xml:space="preserve">işi varmış perşembeye ertelendi </t>
  </si>
  <si>
    <t xml:space="preserve">Kepez/ Kanal </t>
  </si>
  <si>
    <t>Ahmet Bey / 5387982065 / 2423263500</t>
  </si>
  <si>
    <t>cumartesi</t>
  </si>
  <si>
    <t>Tunaha Bey /054388100077/2423402099</t>
  </si>
  <si>
    <t>61cd82f0f031b3c2a9037c63</t>
  </si>
  <si>
    <t>Gaziantep Dürümcüsü, Kepez (Hüsnü Karakaş Mah.)</t>
  </si>
  <si>
    <t>TUNCAY ALAGÖZ/5421768027</t>
  </si>
  <si>
    <t>Hüsnü karakaş mahallesi şehit subay Ömer halis demir caddesi no 51 ANTALYA KEPEZ</t>
  </si>
  <si>
    <t xml:space="preserve">Kepez/ Sütçüler </t>
  </si>
  <si>
    <t>Barış Bey / 5418683909</t>
  </si>
  <si>
    <t xml:space="preserve">müsait olamadık dedi </t>
  </si>
  <si>
    <t>Üçler Bey / 5377417574</t>
  </si>
  <si>
    <t xml:space="preserve">Konyaaltı / Bahtılı </t>
  </si>
  <si>
    <t>Hatice Hanım / 5306038683</t>
  </si>
  <si>
    <t xml:space="preserve">ŞUBAT 15 E KADAR ALINMAYACAK </t>
  </si>
  <si>
    <t xml:space="preserve">cuma gününe alındı </t>
  </si>
  <si>
    <t>TAHSİN ÖZTÜRK	5343503227</t>
  </si>
  <si>
    <t>DEVAM ÇEKİMİ TALEBİ</t>
  </si>
  <si>
    <t>Samet Bey / 5467310311</t>
  </si>
  <si>
    <t>61e6f17e5ec07a223e4fb1c4</t>
  </si>
  <si>
    <t>Koray Bey/ 5516916191</t>
  </si>
  <si>
    <t xml:space="preserve">Muratpaşa / Kızılsaray </t>
  </si>
  <si>
    <t>Filiz Hanım / 5078643434</t>
  </si>
  <si>
    <t>ürünleri kalmamış haftaya bir gün oluşturulacak</t>
  </si>
  <si>
    <t>Halil İbrahim Bey / 2423354972</t>
  </si>
  <si>
    <t xml:space="preserve">Kepez/ Şafak </t>
  </si>
  <si>
    <t>Murat Bey / 5349356801</t>
  </si>
  <si>
    <t xml:space="preserve">Özkan Bey / 5363196618 </t>
  </si>
  <si>
    <t>Özgürlük mah.</t>
  </si>
  <si>
    <t>Üçgen Mah. Abdi İpekçi Cad. No:29/4 Muratpaşa/ANTALYA</t>
  </si>
  <si>
    <t xml:space="preserve">salı gününe ertelendi </t>
  </si>
  <si>
    <t>Muhammed Bey / 5321360765 / 2422282220</t>
  </si>
  <si>
    <t xml:space="preserve">şehir dışına çıkmış dönünce oluşturulacak </t>
  </si>
  <si>
    <t xml:space="preserve">İsmail Bey / 2429993886 / 5354611083 </t>
  </si>
  <si>
    <t xml:space="preserve">Muratpaşa / Etiler </t>
  </si>
  <si>
    <t>Mustafa Bey / 5078593661 / 2423440473</t>
  </si>
  <si>
    <t>Hüseyin Bey / 5425860742</t>
  </si>
  <si>
    <t>Muratpaşa/Topçular</t>
  </si>
  <si>
    <t xml:space="preserve">RAŞİT ÖZCAN/5427991507                </t>
  </si>
  <si>
    <t xml:space="preserve">fotoğrafçı çekime geç gittiğinden dolayı 1 hafta sonra tekrardan randevu oluşturulacak </t>
  </si>
  <si>
    <t xml:space="preserve">Ufuk Özbek/5467131304              </t>
  </si>
  <si>
    <t xml:space="preserve">Konyaaltı / Akkuyu </t>
  </si>
  <si>
    <t>Serdar Bey / 5325429716</t>
  </si>
  <si>
    <t xml:space="preserve">Konyaaltı / Öğretmenevleri </t>
  </si>
  <si>
    <t>Yılmaz Bey / 2422294701</t>
  </si>
  <si>
    <t xml:space="preserve">salı gününe rtelendi </t>
  </si>
  <si>
    <t xml:space="preserve">Konyaaltı / Siteler </t>
  </si>
  <si>
    <t>Bilem Hanım / 5314696264 / 2425022222</t>
  </si>
  <si>
    <t>Murat Bey / 2422262255</t>
  </si>
  <si>
    <t xml:space="preserve">yetkili yokmuş çarşamba gününe ertelendi </t>
  </si>
  <si>
    <t xml:space="preserve">Konyaaltı / Gürsu </t>
  </si>
  <si>
    <t>Ali Bey / 5419420232 / 2422280877</t>
  </si>
  <si>
    <t xml:space="preserve">hava şartlarından dolayı işletme farklı bir güne istedi </t>
  </si>
  <si>
    <t>61e51a37459e51a3be85e5e6</t>
  </si>
  <si>
    <t>Waffle Night, Konyaaltı (Altınkum Mah.)</t>
  </si>
  <si>
    <t>Altınkum mahallesi 448 sokak no:1 konyaaltı, 07000 Antalya, Türkiye</t>
  </si>
  <si>
    <t xml:space="preserve">yetkili randevuyu unutmuş çarşambaya ertelendi </t>
  </si>
  <si>
    <t xml:space="preserve">Muratpaşa / Çağlayan </t>
  </si>
  <si>
    <t>Bayram Bey / 5054707962 / 2429993219</t>
  </si>
  <si>
    <t xml:space="preserve">cuma ya da cumartesi çekim sağlanacak </t>
  </si>
  <si>
    <t>Hilmican Bey / 2423128866</t>
  </si>
  <si>
    <t>Ayten Hanım / 2423169909</t>
  </si>
  <si>
    <t xml:space="preserve">Kepez/ Güneş </t>
  </si>
  <si>
    <t>Aslan Bey / 5411091920</t>
  </si>
  <si>
    <t>Taner Bey / 5372208757</t>
  </si>
  <si>
    <t>Yusuf Bey / 5330410921</t>
  </si>
  <si>
    <t xml:space="preserve">Kepez/ Habibler </t>
  </si>
  <si>
    <t>Mehmet Ali Bey / 5353281928</t>
  </si>
  <si>
    <t xml:space="preserve">Kepez/ Zafer </t>
  </si>
  <si>
    <t>Osman Bey / 5346138707</t>
  </si>
  <si>
    <t>Vehbi Bey / 5307800738</t>
  </si>
  <si>
    <t xml:space="preserve">ürünleri kalmamış </t>
  </si>
  <si>
    <t>Ahmet Bey / 5305568905</t>
  </si>
  <si>
    <t>fotoğrafçı gitmedi</t>
  </si>
  <si>
    <t>Yasin Bey / 5075435716</t>
  </si>
  <si>
    <t>şehirdışındaymış gelince dönecek kendisi</t>
  </si>
  <si>
    <t>Şemsettin Bey / 2425034600</t>
  </si>
  <si>
    <t>NUMAN ŞİMŞEK	5527342870 /5050195874</t>
  </si>
  <si>
    <t>Hafize Hanım / 5074035214</t>
  </si>
  <si>
    <t>DÖNDÜ UZUN / 5411107424 - Mesut Bey / 5079992001</t>
  </si>
  <si>
    <t>fotoğrafçı bu hafta çekecek</t>
  </si>
  <si>
    <t>SITKI ASLAN/2423264747/05424807299</t>
  </si>
  <si>
    <t xml:space="preserve"> fatoş hanım/5399393563</t>
  </si>
  <si>
    <t>Emircan Dana/05369817487/2423227146</t>
  </si>
  <si>
    <t xml:space="preserve">teşekkür ederim çekime gerek yok dedi </t>
  </si>
  <si>
    <t>Bayram Bey / 2423122892</t>
  </si>
  <si>
    <t>Çıkan ürünleri ne yapacağız? Şu an çektirmeyi düşünmüyoruz der</t>
  </si>
  <si>
    <t>Erdal Bey / 5453801810</t>
  </si>
  <si>
    <t>Muratpaşa / Gençlik</t>
  </si>
  <si>
    <t>Merve Hanım / 5362429353</t>
  </si>
  <si>
    <t>Seda Hanım / 5510819104</t>
  </si>
  <si>
    <t>Gülay Hanım / 5334619616</t>
  </si>
  <si>
    <t>fotoğraflara gerek yok ben sadece ürün içeriği yazsın yeter der</t>
  </si>
  <si>
    <t>Efe Bey / 5367181615</t>
  </si>
  <si>
    <t>Ferhat Bey 5304454127</t>
  </si>
  <si>
    <t>Barış Erkut	5441313007</t>
  </si>
  <si>
    <t>Yetkili hastaymış daha sonra tekrar alınaca</t>
  </si>
  <si>
    <t>61937ca31a3fa45c71967b11</t>
  </si>
  <si>
    <t>Kahverengi Garage Coffee, Muratpaşa (Yeşilbahçe Mah.)</t>
  </si>
  <si>
    <t xml:space="preserve">Ayhan Bey 5530611992 </t>
  </si>
  <si>
    <t>Yeşilbahçe Mah. Eski Lara Cad. No:1 Muratpaşa/Antalya</t>
  </si>
  <si>
    <t>DÖNDÜ UZUN / 5545917873- Mesut Bey / 5079992001</t>
  </si>
  <si>
    <t xml:space="preserve">acil işi cıkmş prş gününe ert. sağlamak istiyor </t>
  </si>
  <si>
    <t>Ayşe Hanım / 5439753691</t>
  </si>
  <si>
    <t>Konyaaltı/Kültür</t>
  </si>
  <si>
    <t>Erdem bey 5308448757</t>
  </si>
  <si>
    <t>devam çekimi talebi</t>
  </si>
  <si>
    <t>Keziban Hanım / 5541514290</t>
  </si>
  <si>
    <t>Kanal Mah. Antalya Bulv. No:126 /A Kepez/ANTALYA</t>
  </si>
  <si>
    <t xml:space="preserve">Muratpaşa / Elmalı </t>
  </si>
  <si>
    <t>Hasan Bey / 5495447060</t>
  </si>
  <si>
    <t xml:space="preserve">ürün az - fotoğrafçı arkadaşımız cumartesiçekecek / ertelemeye rağmen şu an müşterimiz yok, yeni açtık gerekçesiyle çektirmek istemiyor. </t>
  </si>
  <si>
    <t>Yavuz Bey / 2422476554</t>
  </si>
  <si>
    <t xml:space="preserve">Muratpaşa /Kızılsaray </t>
  </si>
  <si>
    <t>Yağmur Hanım / 5013770101</t>
  </si>
  <si>
    <t>Birgül Hanım / 5551811651</t>
  </si>
  <si>
    <t>Konyaaltı	/Liman</t>
  </si>
  <si>
    <t>Ali Yıldız/2422593304</t>
  </si>
  <si>
    <t>ALİ SAAT/5301330730</t>
  </si>
  <si>
    <t>Rabia Hanım/2422289099/05051092674</t>
  </si>
  <si>
    <t>Kendi mevcut fotograflarını kullanacak randevu olusturan kişinin fotograflar oldugundan bilgisi yokmuş</t>
  </si>
  <si>
    <t>Konyaaltı/Toros</t>
  </si>
  <si>
    <t>CAN EKİNCİ/5054629524</t>
  </si>
  <si>
    <t>10.00-.11.00</t>
  </si>
  <si>
    <t xml:space="preserve">Onur Aras/2423239367 /5427616660 </t>
  </si>
  <si>
    <t>devam cekımı/geç saate yoğunluğumuz başlıyor fotoğrqafçı da gecikeceğini söylediği için olmadı der çarşambaya ertelendi</t>
  </si>
  <si>
    <t xml:space="preserve">Muratpaşa/Çağlayan   </t>
  </si>
  <si>
    <t>RAMAZAN BEY/2423230107</t>
  </si>
  <si>
    <t>fotografcı çekimi ayarlayıp gidecek</t>
  </si>
  <si>
    <t xml:space="preserve"> Gültekin Bey/5067518240</t>
  </si>
  <si>
    <t>ETELENDİ CARSAMBA</t>
  </si>
  <si>
    <t>Hakımbey RESTORANT</t>
  </si>
  <si>
    <t>Mehmet Bey/2423494060</t>
  </si>
  <si>
    <t>5 tane alınacak...</t>
  </si>
  <si>
    <t>devam cekımı/fotoğrafçı geciktiği için cumaya ertelendi</t>
  </si>
  <si>
    <t>EŞREF ÜSTÜNMET/2423113311  / 5428330707</t>
  </si>
  <si>
    <t>Muratpaşa / Cumhuriyet</t>
  </si>
  <si>
    <t>Yusuf Bey/05438477771/        2422423212</t>
  </si>
  <si>
    <t>panel ve işletme degisikligi olmus randevu iptal</t>
  </si>
  <si>
    <t>randevu talebi</t>
  </si>
  <si>
    <t>10.00-11:00</t>
  </si>
  <si>
    <t>Ayşe Hanım / 2423493335 / 5529417716</t>
  </si>
  <si>
    <t>Volkan Bey / 5326347870</t>
  </si>
  <si>
    <t>Kubilay Bey / 5419359995</t>
  </si>
  <si>
    <t>salı gününe ertelemesi sağlanıldı</t>
  </si>
  <si>
    <t>Serkan Bey / 532 5210385 / 2422381600</t>
  </si>
  <si>
    <t xml:space="preserve">Muratpaşa / Memurevleri </t>
  </si>
  <si>
    <t>Emin Bey / 5446779452</t>
  </si>
  <si>
    <t xml:space="preserve">haftaya çekim istedi </t>
  </si>
  <si>
    <t>Hatice Hanım / 2422423212 / 5438477771</t>
  </si>
  <si>
    <t xml:space="preserve">çekim istemiyor bir daha bu işletmeye randevu alınmayacak </t>
  </si>
  <si>
    <t>Süleyman veya İlker bey / 5435712466</t>
  </si>
  <si>
    <t>Ulaşılmazsa 5534591056</t>
  </si>
  <si>
    <t>Muratpaşa / Yüksekalan</t>
  </si>
  <si>
    <t>Emine Hanım / 5076681213</t>
  </si>
  <si>
    <t xml:space="preserve">12 mart çekilecek </t>
  </si>
  <si>
    <t>6220d9cf468bf15ba93c6a1e -</t>
  </si>
  <si>
    <t>Adem BEY/5532073510</t>
  </si>
  <si>
    <t xml:space="preserve"> Nazar Pastanesi, Kepez (Ahatlı Mah.)</t>
  </si>
  <si>
    <t>DENİZ ELBİR/5358675222</t>
  </si>
  <si>
    <t>Büşra Hanım/5304276755</t>
  </si>
  <si>
    <t>HALİL SUMU/5376130963</t>
  </si>
  <si>
    <t>12.00-12.30</t>
  </si>
  <si>
    <t>Ferit Yağar/5349100218</t>
  </si>
  <si>
    <t xml:space="preserve">ustası yoktu bu yuzden kndılerı cekım saglıycklar maıl verıldı </t>
  </si>
  <si>
    <t>ERGİN AÇIKGÖZ/5365969223</t>
  </si>
  <si>
    <t>Muratpaşa /Çağlayan</t>
  </si>
  <si>
    <t xml:space="preserve">mehmet bey/2423373333             </t>
  </si>
  <si>
    <t>başka alınmayacak</t>
  </si>
  <si>
    <t>Adem Bey / 2422271494 / 5532073510</t>
  </si>
  <si>
    <t>Adem Turan / 2422213700 / 5433010280</t>
  </si>
  <si>
    <t>Şafak Mah. 75 Yıl Cad. No:209 Kepez/ANTALYA</t>
  </si>
  <si>
    <t>Kepez / Avni Tolunay</t>
  </si>
  <si>
    <t>Polat Bey / 2422272299 / 5364486020</t>
  </si>
  <si>
    <t>Selda Hanım / 5543150776</t>
  </si>
  <si>
    <t>Aykut bey/5417416342/5417417784</t>
  </si>
  <si>
    <t xml:space="preserve">şafak mah ali eyzem caddesi </t>
  </si>
  <si>
    <t xml:space="preserve">yetkilinin işi varmış çekim olmamış </t>
  </si>
  <si>
    <t>Tekin bey/5494944941</t>
  </si>
  <si>
    <t>Mahmut 5527330000</t>
  </si>
  <si>
    <t>AYŞE ÇİL/5322754182</t>
  </si>
  <si>
    <t xml:space="preserve">                       </t>
  </si>
  <si>
    <t xml:space="preserve">Muratpaşa / Haşimişcan </t>
  </si>
  <si>
    <t>Fatih Bey / 5454455267 / 2422473969</t>
  </si>
  <si>
    <t xml:space="preserve">Muratpaşa / Zerdalilik </t>
  </si>
  <si>
    <t>Gökhan Bey / 5526565675</t>
  </si>
  <si>
    <t xml:space="preserve">ürünlerin hepsini çıkaramam demiş </t>
  </si>
  <si>
    <t>İzzettin Bey / 5527208707</t>
  </si>
  <si>
    <t xml:space="preserve">işletme müsait olmammıoş </t>
  </si>
  <si>
    <t xml:space="preserve">Muratpaşa / Güvenlik </t>
  </si>
  <si>
    <t>Osman Bey / 5453239984</t>
  </si>
  <si>
    <t xml:space="preserve">kurye elemanı rahatsızlandığı için kuryeye kendisi çıkmış / ben toplu bir şekilde çektirmek istiyorum şuan uygun olmaz dedi </t>
  </si>
  <si>
    <t>Ömer Bey / 2423462033</t>
  </si>
  <si>
    <t xml:space="preserve">Muratpaşa / Hamişişcan </t>
  </si>
  <si>
    <t>Umut Bey / 5416238116 / 2422420777</t>
  </si>
  <si>
    <t>Halime Hanım / 2429992889</t>
  </si>
  <si>
    <t>Eda Hanım / 5317824794 /5366633880</t>
  </si>
  <si>
    <t xml:space="preserve">elemanı covid olmuş </t>
  </si>
  <si>
    <t>Kepez / Göksu</t>
  </si>
  <si>
    <t xml:space="preserve">Kepez / Fezvi Çakmak </t>
  </si>
  <si>
    <t>Mustafa Bey / 5465220339</t>
  </si>
  <si>
    <t>Kepez / Gazi</t>
  </si>
  <si>
    <t>Emre Bey / 5521520050</t>
  </si>
  <si>
    <t>Gazi Mah. Sütçüler Cad. No:73/b Kepez/ANTALYA</t>
  </si>
  <si>
    <t>randevuyu unutmuş cumaya ertelendi</t>
  </si>
  <si>
    <t xml:space="preserve">Muratpaşa / Yeşilbahçe </t>
  </si>
  <si>
    <t>Batuhan Bey / 5322835372</t>
  </si>
  <si>
    <t>Musa Bey / 5349828909</t>
  </si>
  <si>
    <t>ustası rahatsızmış covid-19 testi vermeye gitmiş daha sonra arayın test sonucuna göre hareket edelim</t>
  </si>
  <si>
    <t>Rüstem Bey / 5419384225</t>
  </si>
  <si>
    <t>Şuan müsait değilim der ürün çokluğuna göre döneceğim der</t>
  </si>
  <si>
    <t>Ramin Bey / 5349853597</t>
  </si>
  <si>
    <t>yeni işletme açacakmış daha sonra aranacak 3 haftaya</t>
  </si>
  <si>
    <t>Davut Bey / 5418319178</t>
  </si>
  <si>
    <t>0797835acad6c4cba1595f9</t>
  </si>
  <si>
    <t>Muratpaşa /Sinan</t>
  </si>
  <si>
    <t>Yaşar Acıoğlu 5354477354</t>
  </si>
  <si>
    <t>recep Pekel caddesi liceoglu apatmanı no 22</t>
  </si>
  <si>
    <t xml:space="preserve">Muratpaşa / Altındağ </t>
  </si>
  <si>
    <t>Mehmet Bey / 5303800177</t>
  </si>
  <si>
    <t>FERDİ ÜNVER/5550075607</t>
  </si>
  <si>
    <t>arkadaşımız saatinde gitmediği için ertelemesi yapıldı</t>
  </si>
  <si>
    <t>ALEYNA DOSTABAKAN/5356625618</t>
  </si>
  <si>
    <t>Varsak karşıyaka mah.Süleyman demirel bulvarı no:143/b Kalenderoğlu apt. Kepez/Antalya</t>
  </si>
  <si>
    <t>Güldane Hanım / 5510195905</t>
  </si>
  <si>
    <t>ustası yokmus erteleme talep etti</t>
  </si>
  <si>
    <t>Kepez / Habibler</t>
  </si>
  <si>
    <t>Tuncay Bey / 5318215407</t>
  </si>
  <si>
    <t>Habibler Mah. Sütçüler Cad. No:133 Kepez/ANTALYA</t>
  </si>
  <si>
    <t>Kepez / Güneş</t>
  </si>
  <si>
    <t>Fırat Bey / 5395726301 / 5469264097</t>
  </si>
  <si>
    <t>ürünleri ziyan olsun istemiyor ramazan ayında arayın der</t>
  </si>
  <si>
    <t>yetkili müsait olamamış</t>
  </si>
  <si>
    <t>Kepez / Düdenbaşı</t>
  </si>
  <si>
    <t>Erkan Bey / 5358200324</t>
  </si>
  <si>
    <t>Düdenbaşı Mah. 15 Temmuz Cad.  No:30 Kepez/ANTALYA</t>
  </si>
  <si>
    <t>FOTOGRAFCI ERTELEME İSTEDİ CUMARTESİYE ERTELENDİ</t>
  </si>
  <si>
    <t>15:30 randevusu tam saatinde istemekte...</t>
  </si>
  <si>
    <t>SERKAN YARBA/2423347839/05435467054</t>
  </si>
  <si>
    <t>Emine hanım/5431070728</t>
  </si>
  <si>
    <t>Sami BEY2422277727/5324313940/</t>
  </si>
  <si>
    <t xml:space="preserve">İŞİ VARMIŞ RAMAZANDA ALINACAK </t>
  </si>
  <si>
    <t xml:space="preserve">15.00 dan itibaren alınacak </t>
  </si>
  <si>
    <t>FATİH KARAKEHYA/5066801714</t>
  </si>
  <si>
    <t>MERT İPEK	5531770001</t>
  </si>
  <si>
    <t>Ömer Murat Dayı	5375812420</t>
  </si>
  <si>
    <t>Ahmet Bey / 2422262620</t>
  </si>
  <si>
    <t>Oğuzhan Bey / 5462280033</t>
  </si>
  <si>
    <t>Pelin Hanım / 5336640093</t>
  </si>
  <si>
    <t xml:space="preserve">Konyaaltı / Akdeniz üniversitesi </t>
  </si>
  <si>
    <t>Mehmet Bey / 5343958284</t>
  </si>
  <si>
    <t>SEMA İLDEÇ/5374803234</t>
  </si>
  <si>
    <t>ÜLKÜ YILMAZ	5416436498</t>
  </si>
  <si>
    <t>DİLEK ÖZAYDIN	5378912338</t>
  </si>
  <si>
    <t>Sinan  KAYA        5434143807</t>
  </si>
  <si>
    <t xml:space="preserve">erteleme rica ettiler cenazeleri varmış </t>
  </si>
  <si>
    <t>Hakan Bey / 5466767720</t>
  </si>
  <si>
    <t xml:space="preserve">Kepez / Fabrikalar </t>
  </si>
  <si>
    <t>Çiğdem Hanım / 2424708696</t>
  </si>
  <si>
    <t>Burcu Hanım / 2425038616</t>
  </si>
  <si>
    <t>Volkan Bey / 5495191004</t>
  </si>
  <si>
    <t xml:space="preserve">ALINABİLİR </t>
  </si>
  <si>
    <t>İlkay Bey / 5469152346</t>
  </si>
  <si>
    <t>Hamdi Bey / 2423346969</t>
  </si>
  <si>
    <t>Mert Bey / 5350667192</t>
  </si>
  <si>
    <t>erteleme talep etti aradım açmadı</t>
  </si>
  <si>
    <t>Mehmet Bey / 2423181881 / 5056436219</t>
  </si>
  <si>
    <t>Hakan Bey / 5372449183</t>
  </si>
  <si>
    <t>Yudum Hanım / 5074442444</t>
  </si>
  <si>
    <t>İhsan Bey / 5061952080</t>
  </si>
  <si>
    <t xml:space="preserve">elemanı yokmuş pazartesiye ertelendi </t>
  </si>
  <si>
    <t xml:space="preserve">Konyaaltı / Hurma </t>
  </si>
  <si>
    <t>Albina Hanım / 5013325441</t>
  </si>
  <si>
    <t>Hurma, 260. Sk No:2/A, 07130 Konyaaltı/Antalya</t>
  </si>
  <si>
    <t xml:space="preserve">çekime gerek duymamışlar </t>
  </si>
  <si>
    <t>Sezgin Bey / 5416596961</t>
  </si>
  <si>
    <t xml:space="preserve">Ferhat Köksal </t>
  </si>
  <si>
    <t>KAAN BEY 2423390720</t>
  </si>
  <si>
    <t xml:space="preserve">dükkanı kapatma ihtimali varmış. çekim istemiyor </t>
  </si>
  <si>
    <t>Kepez	Kanal</t>
  </si>
  <si>
    <t>tolga bey 5362114668</t>
  </si>
  <si>
    <t>benden habersiz iş yapmışlar. Çekim istemiyor</t>
  </si>
  <si>
    <t>SAİT BEY 2422270306</t>
  </si>
  <si>
    <t>Koray Bey / 5527117585</t>
  </si>
  <si>
    <t xml:space="preserve">Muratpaşa / Konuksever </t>
  </si>
  <si>
    <t>Fatma Hanım / 2423266479</t>
  </si>
  <si>
    <t>Mücahit Bey / 2423220222</t>
  </si>
  <si>
    <t>Ayşe Hanım / 2423342972</t>
  </si>
  <si>
    <t>Sevilay Hanım / 5434084743</t>
  </si>
  <si>
    <t xml:space="preserve">Muratpaşa/ Güvenlik </t>
  </si>
  <si>
    <t>Gamze Hanım / 5438058214</t>
  </si>
  <si>
    <t>Fatih Bey / 2423341707</t>
  </si>
  <si>
    <t>Ecem Hanım / 5013550405</t>
  </si>
  <si>
    <t>Yaşar Eşmen/5533351755</t>
  </si>
  <si>
    <t>KERAMETTİN ŞENGÜN/5327267525</t>
  </si>
  <si>
    <t>Kepez/Kütük</t>
  </si>
  <si>
    <t>yetkili/5536670598</t>
  </si>
  <si>
    <t>erteleme istemişler</t>
  </si>
  <si>
    <t>Kepez/kültür</t>
  </si>
  <si>
    <t>BÜLENT ÖNCEL5372686568/5303508941</t>
  </si>
  <si>
    <t xml:space="preserve">Kepez / Emek </t>
  </si>
  <si>
    <t>Yılmaz Bey / 2423267700</t>
  </si>
  <si>
    <t xml:space="preserve">Kepez / Fevzi Çakmak </t>
  </si>
  <si>
    <t>Birsen Hanım / 2423262646</t>
  </si>
  <si>
    <t xml:space="preserve">Kepez / Kütükçü </t>
  </si>
  <si>
    <t>Teoman Bey / 2423348021</t>
  </si>
  <si>
    <t xml:space="preserve">Kütükçü Mah. Barış Manço Blv. No:10/1 Kepez/ANTALYA / Tahtakale avm karşısı </t>
  </si>
  <si>
    <t xml:space="preserve">Muratpaşa /Şirinyalı </t>
  </si>
  <si>
    <t>Özlem Hanım / 5452550766</t>
  </si>
  <si>
    <t>Ramazan Bey / 2423120801</t>
  </si>
  <si>
    <t xml:space="preserve">bayram öncesi olduğu için bayram sonu oluşturulmasını istedi </t>
  </si>
  <si>
    <t xml:space="preserve">Muratpaşa /Yeşilbahçe </t>
  </si>
  <si>
    <t>Baran Bey / 2423211975</t>
  </si>
  <si>
    <t>Umut Bey / 2423230107</t>
  </si>
  <si>
    <t xml:space="preserve">yetkili kaza geçirmiş daha sonra alınacak </t>
  </si>
  <si>
    <t xml:space="preserve">Kepez / Ahlatlı </t>
  </si>
  <si>
    <t>Cem Bey / 2422273004</t>
  </si>
  <si>
    <t xml:space="preserve">Kepez / Kültür </t>
  </si>
  <si>
    <t>Hüseyin Bey / 2425049336</t>
  </si>
  <si>
    <t xml:space="preserve">yalan söyleyip iptal etmiş </t>
  </si>
  <si>
    <t>Gül Hanım / 2422277755</t>
  </si>
  <si>
    <t>Uğur Bey / 5462427395</t>
  </si>
  <si>
    <t>Kadir Bey / 5304211763</t>
  </si>
  <si>
    <t>HÜSEYİN DEDEŞ	5424401314</t>
  </si>
  <si>
    <t>AYŞE USTA UĞUR	5392565708</t>
  </si>
  <si>
    <t>Konyaaltı Toros</t>
  </si>
  <si>
    <t>murat bey  05073353950 - 2422303950</t>
  </si>
  <si>
    <t>Konyaaltı Kültür</t>
  </si>
  <si>
    <t>Hüseyin Bey 2425035090 - 5320676885</t>
  </si>
  <si>
    <t xml:space="preserve"> yarın çekimi sağlanacak </t>
  </si>
  <si>
    <t>OZAN ORAKCI	5318643964</t>
  </si>
  <si>
    <t xml:space="preserve">Muratpaşa /Tahılpazarı </t>
  </si>
  <si>
    <t>Ali Bey / 5527208707</t>
  </si>
  <si>
    <t xml:space="preserve">ben müsait olduğum zaman fotoğrafçı ile anlaştım gelip çekecek dedi </t>
  </si>
  <si>
    <t>Şükran Hnım / 2423211444</t>
  </si>
  <si>
    <t xml:space="preserve">Muratpaşa / Çaybaşı </t>
  </si>
  <si>
    <t>Cemal Bey / 2423127272</t>
  </si>
  <si>
    <t>Rıdvan Bey / 5059957265</t>
  </si>
  <si>
    <t xml:space="preserve">Muratpaşa / Kızılarık </t>
  </si>
  <si>
    <t>Atilla Bey / 5528436696</t>
  </si>
  <si>
    <t>İbrahim Bey / 5425294008</t>
  </si>
  <si>
    <t xml:space="preserve">ben vazgeçtimdedi </t>
  </si>
  <si>
    <t>Musa Bey / 5530083628</t>
  </si>
  <si>
    <t>BÜLENT HIZARCIOĞLU        2423123456</t>
  </si>
  <si>
    <t>Bülent Bey / 2423123456</t>
  </si>
  <si>
    <t xml:space="preserve">elektrikleri kesilmiş perşembe gününe ertelendi </t>
  </si>
  <si>
    <t>ASLAN HOSSEINZADEH	2425029606</t>
  </si>
  <si>
    <t xml:space="preserve">Muratpaşa / Varlık </t>
  </si>
  <si>
    <t>Özgür Bey / 2422380005</t>
  </si>
  <si>
    <t xml:space="preserve">Devam çekimi / menüde birkaç değişikliğim olacak sonra çağıracağım dedi </t>
  </si>
  <si>
    <t>17.00-18.00</t>
  </si>
  <si>
    <t>Muratpaşa-Balbey</t>
  </si>
  <si>
    <t xml:space="preserve">BEKİR TEK-2422475073    </t>
  </si>
  <si>
    <t xml:space="preserve">
Konyaaltı
Lara
Kepez
Kepez
Sarısu
Varsak
Muratpaşa
Kültür</t>
  </si>
  <si>
    <t>17:00'a kadar.</t>
  </si>
  <si>
    <t>Adem Bey / 2422271494</t>
  </si>
  <si>
    <t xml:space="preserve">yetkili erteleyin demiş ve gitmiş sebeb belirtmemiş </t>
  </si>
  <si>
    <t>Şule Hanım / 2423521976</t>
  </si>
  <si>
    <t>Kültür, 3805.sok. no: 54/ D Kepez/Antalya</t>
  </si>
  <si>
    <t>Hüsamettin Bey / 2422260777</t>
  </si>
  <si>
    <t xml:space="preserve">Kepez/ Çankaya </t>
  </si>
  <si>
    <t>Mücahit Bey / 5465629067</t>
  </si>
  <si>
    <t>12:30DAN SONRA</t>
  </si>
  <si>
    <t xml:space="preserve">Muratpşa / Perge </t>
  </si>
  <si>
    <t xml:space="preserve">Yoğunluktan dolayı olmamış </t>
  </si>
  <si>
    <t>Abdulsamed Bey / 5071222221</t>
  </si>
  <si>
    <t>IsActive</t>
  </si>
  <si>
    <t>SON 2 HAFTA</t>
  </si>
  <si>
    <t>Eklendi mi</t>
  </si>
  <si>
    <t>Urfa Sultan Sofrası, Konyaaltı (Hurma Mah.)</t>
  </si>
  <si>
    <t>DOĞRU</t>
  </si>
  <si>
    <t>Geleneksel</t>
  </si>
  <si>
    <t>Ali Baba Lahmacun &amp; Pide, Kepez (Kültür Mah.)</t>
  </si>
  <si>
    <t>Büşra Oktay</t>
  </si>
  <si>
    <t>Chicken Box, Kepez (Ahatlı Mah.)</t>
  </si>
  <si>
    <t>Adanadayım Kebap, Muratpaşa (Meydankavağı Mah.)</t>
  </si>
  <si>
    <t>55 Samsun Pide &amp; Pizza (Güzeloba Mah.)</t>
  </si>
  <si>
    <t>Antepli Ali Usta Doğugarajı Lokanta, Muratpaşa (Yüksekalan Mah.)</t>
  </si>
  <si>
    <t>Islak Döner, Kepez (Kültür Mah.)</t>
  </si>
  <si>
    <t>Karadeniz Pide &amp; Kebap, Konyaaltı (Liman Mah.)</t>
  </si>
  <si>
    <t>Burger State, Muratpaşa (Mehmetçik Mah. - Termessos Bulvarı)</t>
  </si>
  <si>
    <t>Lara Sultan Çorbacısı (Fener Mah.)</t>
  </si>
  <si>
    <t>5f91c87c20c35273b586d454</t>
  </si>
  <si>
    <t>McDonald's, Alanya (Güllerpınarı Mah.)</t>
  </si>
  <si>
    <t>Filiz Coşkun</t>
  </si>
  <si>
    <t>Güller pınarı mahellesi Keykubat Cad. No: 5 07400 Alanya / Antalya</t>
  </si>
  <si>
    <t>Key</t>
  </si>
  <si>
    <t>Ghot Pizzeria (Yeşilbahçe Mah.)</t>
  </si>
  <si>
    <t>5f91d80a84b078014ebc2aa1</t>
  </si>
  <si>
    <t>McDonald's, Manavgat (Antalya Cad.)</t>
  </si>
  <si>
    <t>Aşağı Hisar Mah. Antalya Cad. No:21/3-4 Manavgat-Antalya</t>
  </si>
  <si>
    <t>YANLIŞ</t>
  </si>
  <si>
    <t>Korikos Tantuni, Kepez (Kültür Mah.)</t>
  </si>
  <si>
    <t>Iva Sushi &amp; Bistro, Konyaaltı (Liman Mah.)</t>
  </si>
  <si>
    <t>Ascuola Pizza, Muratpaşa (Meltem Mah.)</t>
  </si>
  <si>
    <t>Hacı Saad Kebap (Şirinyalı Mah.)</t>
  </si>
  <si>
    <t>Çıtır Tost, Konyaaltı (Öğretmenevleri Mah.)</t>
  </si>
  <si>
    <t>Çorbacı Restaurant (Altınkum Mah.)</t>
  </si>
  <si>
    <t>5fb538260991ed4c9cb90d1b</t>
  </si>
  <si>
    <t>Komagene Etsiz Çiğ Köfte, Muratpaşa (Deniz Mah.)</t>
  </si>
  <si>
    <t>Esra Gonca Parlar</t>
  </si>
  <si>
    <t>DENİZ MH. KONYAALTI CD. NO:30/A</t>
  </si>
  <si>
    <t>Martı Balık Pişiricisi, Muratpaşa (Termessos Bulvarı)</t>
  </si>
  <si>
    <t>Ant Şampiyon Kokoreç &amp; Döner (Sedir Mah.)</t>
  </si>
  <si>
    <t>Ervan Urfa Sofrası, Konyaaltı (Pınarbaşı Mah.)</t>
  </si>
  <si>
    <t>Buffalo Burger, Muratpaşa (Meltem Mah.)</t>
  </si>
  <si>
    <t>5fb54661ff16207d34052da0</t>
  </si>
  <si>
    <t>Komagene Etsiz Çiğ Köfte, Kumluca (Merkez)</t>
  </si>
  <si>
    <t>KARŞIYAKA MH. ADNAN MENDERES BLV. NO:10</t>
  </si>
  <si>
    <t>5fb5393ace1278430f6e0826</t>
  </si>
  <si>
    <t>Komagene Etsiz Çiğ Köfte, Muratpaşa (Gençlik Mah.)</t>
  </si>
  <si>
    <t>GENÇLİK MH. IŞIKLAR CD. KENDİROĞLU APT. NO:3/B</t>
  </si>
  <si>
    <t>5fb53a2ba2eb871e8a181531</t>
  </si>
  <si>
    <t>Komagene Etsiz Çiğ Köfte, Bayındır</t>
  </si>
  <si>
    <t>BAYINDIR MH. PINAR CD. PELİN APT NO:13</t>
  </si>
  <si>
    <t>5fb544a0b471f3e4b1233756</t>
  </si>
  <si>
    <t>Komagene Etsiz Çiğ Köfte, Gazipaşa (Gazi Mah.)</t>
  </si>
  <si>
    <t>GAZİ MH. FAHRİ LEYLEK CD. NO:1/C</t>
  </si>
  <si>
    <t>Ayvaz Balıkçılık, Konyaaltı (Uncalı Mah.)</t>
  </si>
  <si>
    <t>Saray Kebap &amp; Pide (Zerdalilik Mah.)</t>
  </si>
  <si>
    <t>Tutku Döner, Kepez (Dokuma Mah.)</t>
  </si>
  <si>
    <t>Acity Chicken, Kepez (Kültür Mah.)</t>
  </si>
  <si>
    <t>Rota Pizza, Kepez (Kültür Mah.)</t>
  </si>
  <si>
    <t>DENİZHAN AKSOY</t>
  </si>
  <si>
    <t>Nur Pastanesi, Kepez (Yeni Mah.)</t>
  </si>
  <si>
    <t>5fd29f9fa70ce437e9cc0eb7</t>
  </si>
  <si>
    <t>Komagene Etsiz Çiğ Köfte, Konyaaltı (Toros Mah.)</t>
  </si>
  <si>
    <t>TOROS MH. TOROSLAR CD. NO:5/A</t>
  </si>
  <si>
    <t>5fd2afa050b50408583f4837</t>
  </si>
  <si>
    <t>Komagene Etsiz Çiğ Köfte, Kepez (Kanal Mah. - Halide Edip Cad.)</t>
  </si>
  <si>
    <t>KANAL MH. HALİDE EDİP CD. KIZILIŞIK APT 41/C</t>
  </si>
  <si>
    <t>5fd39f77580d385c53a8957b</t>
  </si>
  <si>
    <t>Komagene Etsiz Çiğ Köfte, Kepez (Zafer Mah.)</t>
  </si>
  <si>
    <t>ZAFER MH. MİTHAT PAŞA CD. SOYÇİÇEK APT. NO: 72/B</t>
  </si>
  <si>
    <t>5fd3a6993f3121ba35af8f7a</t>
  </si>
  <si>
    <t>Komagene Etsiz Çiğ Köfte, Manavgat (Yukarı Pazarcı Mah.)</t>
  </si>
  <si>
    <t>YUKARI PAZARCI MAH. MEHMET AKİF CAD. NO:5/A</t>
  </si>
  <si>
    <t>5fd54410c0ac5d274f007bc0</t>
  </si>
  <si>
    <t>Komagene Etsiz Çiğ Köfte, Kepez (Ayanoğlu Mah.)</t>
  </si>
  <si>
    <t>AYANOĞLU MH. SÜLEYMAN DEMİREL BULV. NO:54/C</t>
  </si>
  <si>
    <t>5fd55023ad8c483974d9a4fb</t>
  </si>
  <si>
    <t>Komagene Etsiz Çiğ Köfte, Muratpaşa (Cumhuriyet Mah.)</t>
  </si>
  <si>
    <t>CUMHURİYET MH. 659 SK. KILINÇ AP. 2C</t>
  </si>
  <si>
    <t>5fd5f621f95cae52b1fd246e</t>
  </si>
  <si>
    <t>Komagene Etsiz Çiğ Köfte, Korkuteli (Kiremitli Mah.)</t>
  </si>
  <si>
    <t>KİREMİTLİ MH. ŞEHİT BİNBAŞI CENGİZ TOYTUNÇ CD. 3/B</t>
  </si>
  <si>
    <t>5fd5f9d034da9f6f5b4de6e2</t>
  </si>
  <si>
    <t>Komagene Etsiz Çiğ Köfte, Kepez (Sütçüler Mah.)</t>
  </si>
  <si>
    <t>SÜTÇÜLER CD. SÜTÇÜLER MH. NO:72</t>
  </si>
  <si>
    <t>5fd6033c7b81596bd0a8b1cc</t>
  </si>
  <si>
    <t>Komagene Etsiz Çiğ Köfte, Kepez (Teomanpaşa Mah.)</t>
  </si>
  <si>
    <t>TEOMANPAŞA MH. NECİP FAZIL KISAKÜREK CD. NO:10/C</t>
  </si>
  <si>
    <t>5fd9ee64928d8a6514a08fe6</t>
  </si>
  <si>
    <t>Komagene Etsiz Çiğ Köfte, Muratpaşa (Tarım Mah.)</t>
  </si>
  <si>
    <t>TARIM MH.PERGE BULV.AYŞE ALİ GÜNDOĞDU SİT. A BLOK NO:9 B</t>
  </si>
  <si>
    <t>5fd9f89a6f0bd94842996c1e</t>
  </si>
  <si>
    <t>Komagene Etsiz Çiğ Köfte, Manavgat (Yayla Mah.)</t>
  </si>
  <si>
    <t>YAYLA MH. BARBAROS CD. NO:22/Z02</t>
  </si>
  <si>
    <t>5fdb4d653dabf2330d17a67a</t>
  </si>
  <si>
    <t>Komagene Etsiz Çiğ Köfte, Serik (Orta Mah.)</t>
  </si>
  <si>
    <t>PROF. DR. YAŞAR UÇAR CAD. NO:44/C</t>
  </si>
  <si>
    <t>5fdb4fd351fcaebecf930d8f</t>
  </si>
  <si>
    <t>Komagene Etsiz Çiğ Köfte, Kepez (Göçerler Mah.)</t>
  </si>
  <si>
    <t>GÖÇERLER MAH. 5435 SK. NO:4 BD İÇ KAPI NO: 10</t>
  </si>
  <si>
    <t>Atmaca Cafe, Muratpaşa (Altındağ Mah.)</t>
  </si>
  <si>
    <t>Antalya Pizza, Kepez (Yeşiltepe Mah. - Dokuma)</t>
  </si>
  <si>
    <t>Pizza Plaza, Konyaaltı (Arapsuyu Mah.)</t>
  </si>
  <si>
    <t>5f9bf6e7262fbf3caee7cf11</t>
  </si>
  <si>
    <t>KFC, Fabrikalar (Özdilek)</t>
  </si>
  <si>
    <t>Tamer Yılmaz</t>
  </si>
  <si>
    <t>Fabrikalar Mah Dokucular Mevki Özdilekpark AVM No:2 D:225, Fikri Erten Cd., 07090 Kepez</t>
  </si>
  <si>
    <t>5f9c0193e0317e591f4d5667</t>
  </si>
  <si>
    <t>KFC, Arapsuyu (5M Migros)</t>
  </si>
  <si>
    <t>Arapsuyu, Atatürk Blv. D:Mağaza C14 - C15, 07070 Konyaaltı/Antalya</t>
  </si>
  <si>
    <t>Fratelli Di Pizza, Konyaaltı (Uncalı Mah.)</t>
  </si>
  <si>
    <t>5fb536f396b02e24a00f8538</t>
  </si>
  <si>
    <t>Komagene Etsiz Çiğ Köfte, Alanya (Şekerhane Mah.)</t>
  </si>
  <si>
    <t>ŞEKERHANE MH. ŞEFKET TOKUŞ CD. NO:48-C</t>
  </si>
  <si>
    <t>5fb53f147e3f62516fbe19f8</t>
  </si>
  <si>
    <t>Komagene Etsiz Çiğ Köfte, Muratpaşa (Güzeloba Mah.)</t>
  </si>
  <si>
    <t>GÜZELOBA MH. 2134 SK. PAPATYA SİT. A BLK NO:2</t>
  </si>
  <si>
    <t>5fb54205e76201125eb346e1</t>
  </si>
  <si>
    <t>Komagene Etsiz Çiğ Köfte, Konyaaltı (Pınarbaşı Mah.)</t>
  </si>
  <si>
    <t>PINARBAŞI MH. 706 SK. H.KAYMAZ A 1 D 1</t>
  </si>
  <si>
    <t>5fb53e2e6750ec1a5c7ce42c</t>
  </si>
  <si>
    <t>Komagene Etsiz Çiğ Köfte, Muratpaşa (Çaybaşı Mah.)</t>
  </si>
  <si>
    <t>ÇAYBAŞI MH. B.ONAT CD. MEDİHA HNM. APT.NO:5/C</t>
  </si>
  <si>
    <t>B.E.S.T. City Burger (Liman Mah.)</t>
  </si>
  <si>
    <t>Tiritcizade Konya Mutfağı, Konyaaltı (Altınkum Mah.)</t>
  </si>
  <si>
    <t>Efe Kebap &amp; Izgara (Güvenlik Mah.)</t>
  </si>
  <si>
    <t>5fb6607e33c2caa0ea42ae33</t>
  </si>
  <si>
    <t>Kıtır Fırın &amp; Cafe (Meydankavağı Mah.)</t>
  </si>
  <si>
    <t>Özer Gözüm</t>
  </si>
  <si>
    <t>Meydankavağı Mah. Perge Blv. No:64/A, 07200 Muratpaşa/Antalya</t>
  </si>
  <si>
    <t>Shakespeare, Konyaaltı (Gürsu Mah.)</t>
  </si>
  <si>
    <t>Meşhur Adıyaman Çiğ Köftecisi Ömer Aybak (Fabrikalar Mah.)</t>
  </si>
  <si>
    <t>Nur Pastanesi, Muratpaşa (Çaybaşı Mah.)</t>
  </si>
  <si>
    <t>Dürüm House, Kepez (Kültür Mah.)</t>
  </si>
  <si>
    <t>5fd2a68634da9fba404dbb34</t>
  </si>
  <si>
    <t>Komagene Etsiz Çiğ Köfte, Manavgat (Aşağıhisar Mah.)</t>
  </si>
  <si>
    <t>A.HİSAR MH. SEMT HİSAR CD. NO:45/A</t>
  </si>
  <si>
    <t>5fd54cc29d557cca4b648f14</t>
  </si>
  <si>
    <t>Komagene Etsiz Çiğ Köfte, Konyaaltı (Altınkum Mah.)</t>
  </si>
  <si>
    <t>ALTINKUM MH. ANADOLU CD. GÜNGÖR APT. 75 A 1</t>
  </si>
  <si>
    <t>Meşhur Adıyaman Çiğ Köftecisi Ömer Aybak, (Gündoğdu Mah.)</t>
  </si>
  <si>
    <t>Nur Pastanesi, Kepez (Zafer Mah.)</t>
  </si>
  <si>
    <t>Nur Pastanesi, Kepez (Atatürk Mah.)</t>
  </si>
  <si>
    <t>Nur Pastanesi, Muratpaşa (Mehmetçik Mah.)</t>
  </si>
  <si>
    <t>Nur Pastanesi, Muratpaşa (Cumhuriyet Mah.)</t>
  </si>
  <si>
    <t>5fd299482e8bb5e97907634f</t>
  </si>
  <si>
    <t>Komagene Etsiz Çiğ Köfte, Konyaaltı (Uncalı Mah.)</t>
  </si>
  <si>
    <t>UNCALI MAH. ÜNİVERSİTESİ CAD. NO:6/A</t>
  </si>
  <si>
    <t>5fd2b44aad8c482c59d978f1</t>
  </si>
  <si>
    <t>Komagene Etsiz Çiğ Köfte, Muratpaşa (Fener Mah. - Fener Cad.)</t>
  </si>
  <si>
    <t>FENER MH. FENER CD. FENER SİT. A BLK</t>
  </si>
  <si>
    <t>5fd38498f32e1d645d15f5c1</t>
  </si>
  <si>
    <t>Komagene Etsiz Çiğ Köfte, Alanya (Tosmur Mah.)</t>
  </si>
  <si>
    <t>TOSMUR MERKEZ MH. DİM ÇAYI CD. LOTUS APT. NO :57</t>
  </si>
  <si>
    <t>5fd38a4fe8f74d2ddf6d4b4d</t>
  </si>
  <si>
    <t>Komagene Etsiz Çiğ Köfte, Alanya (Kızlarpınarı Mah.)</t>
  </si>
  <si>
    <t>KIZLARPINARI MH. KIZLARPINARI CD. UĞUR AP. NO:41/C</t>
  </si>
  <si>
    <t>5fd49d5db5d2b3b57eb3458f</t>
  </si>
  <si>
    <t>Komagene Etsiz Çiğ Köfte, Kepez (Şafak Mah.)</t>
  </si>
  <si>
    <t>ŞAFAK MH. AZEM AKKAYA CD. NO: 14/B</t>
  </si>
  <si>
    <t>5fd4eb7b882f233ec60f462c</t>
  </si>
  <si>
    <t>Komagene Etsiz Çiğ Köfte, Manavgat (Sarılar Mah.)</t>
  </si>
  <si>
    <t>SARILAR MH. HASTAHANE CD. NO:16/Z1</t>
  </si>
  <si>
    <t>5fd5467f31411a07dc45643a</t>
  </si>
  <si>
    <t>Komagene Etsiz Çiğ Köfte, Kemer (Arslanbucak Mah.)</t>
  </si>
  <si>
    <t>ASLANBUCAK MH. CUMHURİYET BULV. NO:126/A</t>
  </si>
  <si>
    <t>5fd5527a7b88241e357e5730</t>
  </si>
  <si>
    <t>Komagene Etsiz Çiğ Köfte, Manavgat (Aşağı Pazarcı Mah.)</t>
  </si>
  <si>
    <t>AŞAĞI PAZARCI MAH. REMZİ GÜVEN CAD. NO:66/Z02</t>
  </si>
  <si>
    <t>5fd60d3649c7da3edd349176</t>
  </si>
  <si>
    <t>Komagene Etsiz Çiğ Köfte, Kepez (Kanal Mah.)</t>
  </si>
  <si>
    <t>KANAL MH. ANTALYA BULV. NO: 50/B</t>
  </si>
  <si>
    <t>5fd9c8155c7098c2ce00f9ba</t>
  </si>
  <si>
    <t>Komagene Etsiz Çiğ Köfte, Muratpaşa (Memurevleri Mah.)</t>
  </si>
  <si>
    <t>Nur Pastanesi, Kepez (Özgürlük Mah. / Dokuma)</t>
  </si>
  <si>
    <t>Nur Pastanesi, Kepez (Çamlıbel Mah.)</t>
  </si>
  <si>
    <t>Nur Pastanesi, Kepez (Altınova Düden Mah.)</t>
  </si>
  <si>
    <t>Dönerci Hakkı Baba, Muratpaşa (Mehmetçik Mah. Termessos Bulvarı)</t>
  </si>
  <si>
    <t>Rotto Pizza, Muratpaşa (Gençlik Mah. - Işıklar Cd.)</t>
  </si>
  <si>
    <t>sedir mahallesi gazi bulvarı no 94/A antalya murat paşa</t>
  </si>
  <si>
    <t>Ağaçkakan Taco, Kepez (Kültür Mah.)</t>
  </si>
  <si>
    <t>5ff596aa95806755238655e3</t>
  </si>
  <si>
    <t>Happy Moons, Muratpaşa (Fener Mah.)</t>
  </si>
  <si>
    <t>BÜLENT ÖZDEMİR</t>
  </si>
  <si>
    <t>Fener, eski, Lara Cd. no 241/A 07160 Muratpaşa/Antalya</t>
  </si>
  <si>
    <t>Premium</t>
  </si>
  <si>
    <t>Meşhur Adıyaman Çiğ Köftecisi Ömer Aybak (Liman Mah.)</t>
  </si>
  <si>
    <t>Fatma Sultan Türk Mutfağı, Muratpaşa (Haşimişcan Mah.)</t>
  </si>
  <si>
    <t>Şuheda Karakaya</t>
  </si>
  <si>
    <t>Doğuş Başkara</t>
  </si>
  <si>
    <t>5fd2b7a6ad8c486778d978f3</t>
  </si>
  <si>
    <t>Komagene Etsiz Çiğ Köfte, Alanya (Cikcilli Mah.)</t>
  </si>
  <si>
    <t>CİKCİLLİ MH. HASTANE SK. NO: 4/B</t>
  </si>
  <si>
    <t>5fd3a9e9ad8c486990d9987f</t>
  </si>
  <si>
    <t>Komagene Etsiz Çiğ Köfte, Muratpaşa (Kırcami Mah.)</t>
  </si>
  <si>
    <t>YEŞİLBAHÇE MAH. AVNİ TOLUNAY CAD. NO:76/C</t>
  </si>
  <si>
    <t>5fd622325ea316c5bf4de649</t>
  </si>
  <si>
    <t>Komagene Etsiz Çiğ Köfte, Alanya (Kestel Mah.)</t>
  </si>
  <si>
    <t>KESTEL MH. İSA KÜÇÜLMEZ CD. FOUR SEA SONS C BLOK NO: 24/C İÇ KAPI NO: 2</t>
  </si>
  <si>
    <t>5fd63357372abbb8f0c2d125</t>
  </si>
  <si>
    <t>Komagene Etsiz Çiğ Köfte, Muratpaşa (Konuksever Mah.)</t>
  </si>
  <si>
    <t>KONUKSEVER MH. KIZILIRMAK CD. COŞAR APT.ALTI NO: 87/A</t>
  </si>
  <si>
    <t>5fd6380a83fab15cc80529b2</t>
  </si>
  <si>
    <t>Komagene Etsiz Çiğ Köfte, Manavgat (Yukarı Hisar Mah.)</t>
  </si>
  <si>
    <t>Y.HİSAR MAH. HASTANE CD. NO.21 İÇ KAPI NO. A</t>
  </si>
  <si>
    <t>10'LAR Food'n Beverage, Muratpaşa (Çağlayan Mah.)</t>
  </si>
  <si>
    <t>5fd9e5a3bcf9b677d579d40a</t>
  </si>
  <si>
    <t>Komagene Etsiz Çiğ Köfte, Kepez (Gündoğdu Mah.)</t>
  </si>
  <si>
    <t>GÜNDOĞDU MH. 2457 SK. NO:51 D:A</t>
  </si>
  <si>
    <t>Nur Pastanesi, Kepez (Kuzeyyaka Mah.)</t>
  </si>
  <si>
    <t>Nur Pastanesi, Kepez (Şelale Mah.)</t>
  </si>
  <si>
    <t>5fdb44401f460215e217b76f</t>
  </si>
  <si>
    <t>Komagene Etsiz Çiğ Köfte, Alanya (Çıplaklı Mah.)</t>
  </si>
  <si>
    <t>ÇIPLAKLI MH. 3014 SK. HASAN DOLGUN APT. NO:17/1</t>
  </si>
  <si>
    <t>Dürümcü Bedir Usta (Yüksekalan Mah.)</t>
  </si>
  <si>
    <t>5fd625375bbe043375ce2cfd</t>
  </si>
  <si>
    <t>Komagene Etsiz Çiğ Köfte, Muratpaşa (Muratpaşa Mah.)</t>
  </si>
  <si>
    <t>MURATPAŞA MH. ABDİ İPEKÇİ CD. ÇAVUŞOĞLU APT. NO:26/C</t>
  </si>
  <si>
    <t>5fd63ba8deab3eb5a187bbe2</t>
  </si>
  <si>
    <t>Komagene Etsiz Çiğ Köfte, Muratpaşa (Güvenlik Mah.)</t>
  </si>
  <si>
    <t>GÜVENLİK MH. KAZIM KARABEKİR CD. GÜVERİ APT. 164/B</t>
  </si>
  <si>
    <t>5fd6454a49c7dae31c34924d</t>
  </si>
  <si>
    <t>Komagene Etsiz Çiğ Köfte, Manavgat (Kavaklı Mah.)</t>
  </si>
  <si>
    <t>KAVAKLI MAH. HASAN FEHMİ BOZTEPE CAD. NO 170 ZEMİN 1</t>
  </si>
  <si>
    <t>Fast Box, Kepez (Kültür Mah.)</t>
  </si>
  <si>
    <t>5fce199d6a62b8821dbd76e8</t>
  </si>
  <si>
    <t>McDonald's, Manavgat (Side Mah.)</t>
  </si>
  <si>
    <t>Side Mah. Kasım Karabekir Cad. Aydın Özcan İş Merkezi No:10 Manavgat</t>
  </si>
  <si>
    <t>5fd9fcb94a5aa15bb7da71dd</t>
  </si>
  <si>
    <t>Komagene Etsiz Çiğ Köfte, Konyaaltı (Hurma Mah.)</t>
  </si>
  <si>
    <t>HURMA MH. BİLEYDİLER CD. NO:14/A</t>
  </si>
  <si>
    <t>5fda020a1710f9daf9dae2ec</t>
  </si>
  <si>
    <t>Komagene Etsiz Çiğ Köfte, Alanya (Konaklı Mah.)</t>
  </si>
  <si>
    <t>Payallar</t>
  </si>
  <si>
    <t>KONAKLI MH. İSTİKLAL CD. NO:4/E</t>
  </si>
  <si>
    <t>5fdb360a5e70c33cf88a3439</t>
  </si>
  <si>
    <t>Komagene Etsiz Çiğ Köfte, Muratpaşa (Yenigün Mah.)</t>
  </si>
  <si>
    <t>YENİGÜN MH. 1066 SK. ÇETİN BEY APT. NO:9/E</t>
  </si>
  <si>
    <t>SELAMİ EROĞLU</t>
  </si>
  <si>
    <t>Nur Pastanesi, Muratpaşa (Meltem Mah.)</t>
  </si>
  <si>
    <t>Ayvalık Tost, Kepez (Kültür Mah.)</t>
  </si>
  <si>
    <t>5fec468987a63be975327c58</t>
  </si>
  <si>
    <t>Chinese &amp; Sushi Express, Alanya (Saray Mah.)</t>
  </si>
  <si>
    <t>Alparslan Alikadıoğlu</t>
  </si>
  <si>
    <t>Saray Mah. İsmet Hilmi Balcı Cad. No: 11/A Alanya</t>
  </si>
  <si>
    <t>Mandalina Cafe &amp; Bistro, Konyaaltı (Arapsuyu Mah.)</t>
  </si>
  <si>
    <t>İlhan Börek &amp; Cafe, Konyaaltı (Uncalı Mah.)</t>
  </si>
  <si>
    <t>Neden 2 Tantuni &amp; Çiğ Köfte, Kepez (Özgürlük Mah.)</t>
  </si>
  <si>
    <t>Konyaaltı Tost, Konyaaltı (Öğretmenevleri)</t>
  </si>
  <si>
    <t>Pizza Mama Marias, Kepez (Kültür Mah.)</t>
  </si>
  <si>
    <t>Meşhur Adıyaman Çiğ Köftecisi Kadir Usta , Kepez (Kütükçü Mah.)</t>
  </si>
  <si>
    <t>5fe613e2eeb85d208bcccd3f</t>
  </si>
  <si>
    <t>Simit Sarayı, Kepez (Kültür Mah.)</t>
  </si>
  <si>
    <t>Sivas Kepçeli Pide Lahmacun (Varlık Mah.)</t>
  </si>
  <si>
    <t>Has Künefe &amp; Tantuni , Konyaaltı (Öğretmenevleri Mah.)</t>
  </si>
  <si>
    <t>Acil Lahmacun Pide &amp; Kebap, Kepez (Yeşilyurt Mah.)</t>
  </si>
  <si>
    <t>Aksu Köfte &amp; Lahmacun, Muratpaşa (Yıldız Mah.)</t>
  </si>
  <si>
    <t>Eyfi Restaurant, Kepez (Kültür Mah.)</t>
  </si>
  <si>
    <t>5ff58a207c13b2edc64e1659</t>
  </si>
  <si>
    <t>Yotto Sushi &amp; Wok, Muratpaşa (Meltem Mah.)</t>
  </si>
  <si>
    <t>FARİZ GUSEYNOV</t>
  </si>
  <si>
    <t>Meltem Mah. Akdeniz Blv. Ticari Üniteler No:10/25 Muratpaşa/Antalya</t>
  </si>
  <si>
    <t>Vitamin &amp; Mısır, Kepez (Erasta AVM)</t>
  </si>
  <si>
    <t>5ffd72f15f0ab4d58fe80859</t>
  </si>
  <si>
    <t>Komagene Etsiz Çiğ Köfte, Kepez (Ulus Mah.)</t>
  </si>
  <si>
    <t>ULUS MH. MEHMET AKİF CD. NO:26/B</t>
  </si>
  <si>
    <t>5ffd8bf368b4946efe8f2350</t>
  </si>
  <si>
    <t>Komagene Etsiz Çiğ Köfte, Döşemealtı (Yeniköy Mah.)</t>
  </si>
  <si>
    <t>YENİKÖY MH. ATATÜRK CD. YENİKÖY APT. NO:545/1</t>
  </si>
  <si>
    <t>5ffd8f79def388813ce00359</t>
  </si>
  <si>
    <t>Komagene Etsiz Çiğ Köfte, Kepez (Altınova Sinan Mah.)</t>
  </si>
  <si>
    <t>ALTINOVA SİNAN MH. KAŞLILAR SK. A NO: 38 A İÇ KAPI NO:20</t>
  </si>
  <si>
    <t>Oruç Alperen Üçler</t>
  </si>
  <si>
    <t>F &amp; M Mutfak, Konyaaltı (Arapsuyu Mah.)</t>
  </si>
  <si>
    <t>55 Samsun Pide, Konyaaltı (Liman Mah.)</t>
  </si>
  <si>
    <t>6012cf3be3c69c3f7a82a60f</t>
  </si>
  <si>
    <t>Terra Pizza - Pizza Pizza, Kepez (Kültür Mah.)</t>
  </si>
  <si>
    <t>Muhammed Tozlu</t>
  </si>
  <si>
    <t>Kültür Mahallesi 75. Yıl Caddesi 3847 Sokak Y.Göçmen İ.Cesur Apartmanı No:9-10 Kepez</t>
  </si>
  <si>
    <t>6013e74aaa213a4a58e30aff</t>
  </si>
  <si>
    <t>Terra Pizza - Pizza Pizza, Konyaaltı (Kuşkavağı Mah.)</t>
  </si>
  <si>
    <t>Kuşkavağı Mah . Akdeniz Bulvarı 158/a Konyaaltı</t>
  </si>
  <si>
    <t>Çorbacı Edo, Kepez (Kültür Mah.)</t>
  </si>
  <si>
    <t>Nesime Kahraman</t>
  </si>
  <si>
    <t>Akçalar Etli Pide &amp; Köfte Piyaz, Kepez (Mehmet Akif Ersoy Mah.)</t>
  </si>
  <si>
    <t>Mehmet Akif Ersoy mah. Mehmet Atay cad. No 37/14 Kepez Antalya</t>
  </si>
  <si>
    <t>Nur Pastanesi, Muratpaşa (Yenigün Mah.)</t>
  </si>
  <si>
    <t>Yaylalı Tost, Kepez (Yeşilyurt Mah.)</t>
  </si>
  <si>
    <t>Abaküs Cafe &amp; Food, Kepez (Yenidoğan Mah.)</t>
  </si>
  <si>
    <t>603f8e2ffc13bee0c35bd82d</t>
  </si>
  <si>
    <t>Komagene Etsiz Çiğ Köfte, Finike (Yeni Mah.)</t>
  </si>
  <si>
    <t>YENİ MH. FATİH BLV.NO:2/C</t>
  </si>
  <si>
    <t>BATUHAN KARAKULLUKCU</t>
  </si>
  <si>
    <t>6013ec0df179e4652526376c</t>
  </si>
  <si>
    <t>Terra Pizza - Pizza Pizza, Konyaaltı (Pınarbaşı Mah.)</t>
  </si>
  <si>
    <t>Pınarbaşı mah Pınarbaşı Cad. No 30 Konyaaltı - Antalya</t>
  </si>
  <si>
    <t>Mithat Vural</t>
  </si>
  <si>
    <t>Gaziantep Lahmacun &amp; Kebap Dünyası, Konyaaltı (Sarısu mah.)</t>
  </si>
  <si>
    <t>Cuginos Coffee &amp; Tost, Muratpaşa (Sinan Mah.)</t>
  </si>
  <si>
    <t>My Moon Coffee, Serik (Orta Mah.)</t>
  </si>
  <si>
    <t>MESUT ŞAHAN</t>
  </si>
  <si>
    <t>Beyra Döner, Kepez (Kültür Mah.)</t>
  </si>
  <si>
    <t>kültür mah, 3861 sk, no:3/1 Kepez / Antalya</t>
  </si>
  <si>
    <t>Ümit Şahiner</t>
  </si>
  <si>
    <t>5ff06e5fa415e997dd3d145f</t>
  </si>
  <si>
    <t>Komagene Etsiz Çiğ Köfte, Manavgat (Sorgun Bulv.)</t>
  </si>
  <si>
    <t>Sorgun Blv., Manavgat, Antalya, Türkiye,</t>
  </si>
  <si>
    <t>60373e1885026015ab1711f2</t>
  </si>
  <si>
    <t>Starbucks®, Konyaaltı (8. Sok.)</t>
  </si>
  <si>
    <t>Sertaç Yontan</t>
  </si>
  <si>
    <t>Liman Mahallesi 8. Sokak No: 2/D D Blok No:18 07130 Konyaaltı / Antalya</t>
  </si>
  <si>
    <t>6051f423cb2cf66a876eaad3</t>
  </si>
  <si>
    <t>Starbucks®, Muratpaşa (Tahılpazarı Mah.)</t>
  </si>
  <si>
    <t>Tahıl Pazarı Mah. Şarampol Cad. No: 84 Markantalya AVM 033-ZK48 Muratpaşa / Antalya</t>
  </si>
  <si>
    <t>KADİR KAPLAN</t>
  </si>
  <si>
    <t>605e289702bcfe9850e8dfa2</t>
  </si>
  <si>
    <t>Kahve Dünyası Algötür, Konyaaltı (Liman Mah.)</t>
  </si>
  <si>
    <t>Burak Bezgin</t>
  </si>
  <si>
    <t>Liman Mahallesi, Boğaçay Caddesi. No:22 Konyalatı Antalya</t>
  </si>
  <si>
    <t>Halil Karaca</t>
  </si>
  <si>
    <t>Nil Mini Fırın &amp; Ev Yemekleri, Konyaaltı (Siteler Mah.)</t>
  </si>
  <si>
    <t>XL Burger Homemade, Konyaaltı (Altınkum Mah.)</t>
  </si>
  <si>
    <t>Köfteci İlhan, Kepez (Yeşilyurt Mah.)</t>
  </si>
  <si>
    <t>5fe94aece15215530694f5e8</t>
  </si>
  <si>
    <t>Şişçi İbo, Konyaaltı (Arapsuyu Mah.)</t>
  </si>
  <si>
    <t>Cem Yıldırım</t>
  </si>
  <si>
    <t>Arapsuyu Mah. 600 Sk No 47</t>
  </si>
  <si>
    <t>603f95555922fe92cdd27770</t>
  </si>
  <si>
    <t>Komagene Etsiz Çiğ Köfte, Döşemealtı (Bahçeyaka Mah.)</t>
  </si>
  <si>
    <t>BAHÇEYAKA MAH. ATATÜRK CAD. NO: 444/C</t>
  </si>
  <si>
    <t>Üst Geçit Fast Food, Kepez (Kültür Mah.)</t>
  </si>
  <si>
    <t>605c80a453493fa76cd30d9a</t>
  </si>
  <si>
    <t>Burger King, Alanya (İstiklal Mah.)</t>
  </si>
  <si>
    <t>Emre May</t>
  </si>
  <si>
    <t>İstiklal</t>
  </si>
  <si>
    <t>İstiklal Mahallesi Mehmet Oğuz Bulvarı No:4</t>
  </si>
  <si>
    <t>GİZEM ARMAĞAN</t>
  </si>
  <si>
    <t>Diriliş Tost Diyarı, Kumluca (Narenciye Mah.)</t>
  </si>
  <si>
    <t>Tatlı &amp; Tuzlu Soğuk Sandviç, Kepez (Kültür Mah.)</t>
  </si>
  <si>
    <t>60409bfa496cd4155fa56c2a</t>
  </si>
  <si>
    <t>Starbucks®, Kepez (Altınova Sinan Mah.)</t>
  </si>
  <si>
    <t>Altınova Sinan Mah. Çağdaş Sok. No:5 Agora Alışveriş Merkezi Zemin Kat Mağaza NO: Z-26 Kepez Antalya</t>
  </si>
  <si>
    <t>BAYRAM BAYRAM</t>
  </si>
  <si>
    <t>6058b0efa95ea64cef2f17e3</t>
  </si>
  <si>
    <t>Komagene Etsiz Çiğ Köfte, Kepez (Kütükçü Mah.)</t>
  </si>
  <si>
    <t>KÜTÜKÇÜ MAH. B.MANÇO BULV. NO:26/A</t>
  </si>
  <si>
    <t>Altıntaş 2. Bölge</t>
  </si>
  <si>
    <t>6057c69b82472ecd1adf54f6</t>
  </si>
  <si>
    <t>Komagene Etsiz Çiğ Köfte, Gazipaşa (İstiklal Mah.)</t>
  </si>
  <si>
    <t>İSTİKLAL MAH. ATATÜRK CAD. NO: 49/6</t>
  </si>
  <si>
    <t>605c608937e7524021856be1</t>
  </si>
  <si>
    <t>Burger King, Alanya (Mahmutlar Mah.)</t>
  </si>
  <si>
    <t>Mahmutlar Mahallesi Barbaros Cad. No:69/A</t>
  </si>
  <si>
    <t>605c7a2e1a40c4f6e938383d</t>
  </si>
  <si>
    <t>Burger King, Alanya (Cikcilli Mah.)</t>
  </si>
  <si>
    <t>Cikcilli Mh. Hacıbaba cd. Güzeller Plaza</t>
  </si>
  <si>
    <t>Anadolu Lokantası, Muratpaşa (Fener Mah.)</t>
  </si>
  <si>
    <t>6065b26062c844de2eae736b</t>
  </si>
  <si>
    <t>Domino's Pizza, Konyaaltı (Molla Yusuf Mah.)</t>
  </si>
  <si>
    <t>Zeliha Nalbant</t>
  </si>
  <si>
    <t>Molla Yusuf Mah. Uncalı Cad. Adalya Sirus Apt. No:30 E Merkez Antalya</t>
  </si>
  <si>
    <t>CAFER KÜÇÜKCOŞKUN</t>
  </si>
  <si>
    <t>Gaziantep Künefe Şöleni , Kepez (Karşıyaka Mah.)</t>
  </si>
  <si>
    <t>5fb53bfe3d9ab12c5e8d98dc</t>
  </si>
  <si>
    <t>Komagene Etsiz Çiğ Köfte, Kepez (Kültür Mah.)</t>
  </si>
  <si>
    <t>KÜLTÜR MH. 3805. SK. DAYAN ÇETİN APT. NO:26 D</t>
  </si>
  <si>
    <t>607053c102a23e616c578c6d</t>
  </si>
  <si>
    <t>KFC, Manavgat (Sorgun Mah.)</t>
  </si>
  <si>
    <t>Manavgat Novamall Sorgun mah.8096 sokak no:5 Novamall AVM Kat:3, 07600 Manavgat/Antalya</t>
  </si>
  <si>
    <t>Adıyaman Çiğ Köftecisi Kadir Usta, Kepez (Kültür Mah.)</t>
  </si>
  <si>
    <t>Kültür mah. 3872 Sk. No:15/2 Kepez</t>
  </si>
  <si>
    <t>605c86233730cf1f2351e229</t>
  </si>
  <si>
    <t>Popeyes, Konyaaltı (Arapsuyu Mahallesi - Migros)</t>
  </si>
  <si>
    <t>Arapsuyu, Atatürk Blv. No:3, 07030 Konyaaltı/Antalya</t>
  </si>
  <si>
    <t>605c76d0c271ae76dc2e24b5</t>
  </si>
  <si>
    <t>Popeyes, Manavgat (Sorgun Mah.)</t>
  </si>
  <si>
    <t>sorgun mah. 8096 sok No:5/1 Manavgat / ANTALYA</t>
  </si>
  <si>
    <t>605c9ca60e468edd3ac6a38b</t>
  </si>
  <si>
    <t>Popeyes (Kepez Mah.)</t>
  </si>
  <si>
    <t>Fabrikalar Mahallesi, Fikri Erten Caddesi, No:2</t>
  </si>
  <si>
    <t>605c7f8b4222b577a29cb547</t>
  </si>
  <si>
    <t>Popeyes, Muratpaşa (Fener Mah.)</t>
  </si>
  <si>
    <t>TEKEİOĞLU CAD.1979 SOKAK MURATPAŞA BELEDİYESİ KARŞ</t>
  </si>
  <si>
    <t>605df94e4df348da5fa853c1</t>
  </si>
  <si>
    <t>Kahve Dünyası, Muratpaşa (Şirinyalı Mah.)</t>
  </si>
  <si>
    <t>ŞİRİNYALI MH. İSMET GÖKŞEN CAD.07160</t>
  </si>
  <si>
    <t>605e2a0d1a40c4418038772d</t>
  </si>
  <si>
    <t>Kahve Dünyası, Muratpaşa (Tahılpazarı Mah.)</t>
  </si>
  <si>
    <t>TAHILPAZARI MH. ŞARAMPOL CAD. NO:84</t>
  </si>
  <si>
    <t>605c7499a95ea610292fda01</t>
  </si>
  <si>
    <t>Burger King, Serik (Belek Mah.)</t>
  </si>
  <si>
    <t>İskele Mevki Belek Mah. Turizm Cad. Gloria Sports</t>
  </si>
  <si>
    <t>605c7f5b81f114a4dc21a485</t>
  </si>
  <si>
    <t>Popeyes (Altınova Sinan Mah.)</t>
  </si>
  <si>
    <t>Altınova Sinan Mahallesi Çağdaş Sok.</t>
  </si>
  <si>
    <t>605caf69f2765edf71973334</t>
  </si>
  <si>
    <t>Burger King, Kepez (Fabrikalar Mah.)</t>
  </si>
  <si>
    <t>Fabrikalar Mah. Dumlupınar Bulvarı Erasta Avm</t>
  </si>
  <si>
    <t>605c9d072b03717516db657e</t>
  </si>
  <si>
    <t>Popeyes, Konyaaltı (Öğretmenevleri Mah.)</t>
  </si>
  <si>
    <t>Öğretmenevleri Mah. Atatürk Bulvarı No:64/C Konyaaltı / ANTALYA</t>
  </si>
  <si>
    <t>605c59b02982e24cd8711b12</t>
  </si>
  <si>
    <t>Burger King, Kemer (Merkez Mah.)</t>
  </si>
  <si>
    <t>MERKEZ MAH.DENİZ CAD.NO:41/C VAKIFBANK YANI KEMER</t>
  </si>
  <si>
    <t>Dürümcü Ali Usta, Muratpaşa (Sedir Mah.)</t>
  </si>
  <si>
    <t>6065b0034da78989cc10f314</t>
  </si>
  <si>
    <t>Domino's Pizza, Serik (Merkez Mah.)</t>
  </si>
  <si>
    <t>Kazım Karabekir Cad. No:1 A Serik Antalya</t>
  </si>
  <si>
    <t>Ahmet Oflaz</t>
  </si>
  <si>
    <t>60659e5c8067929cc78b0195</t>
  </si>
  <si>
    <t>Domino's Pizza, Kepez (Kepez Mah.)</t>
  </si>
  <si>
    <t>Emek Mah. Sakarya Bulv. No:330 A Evlad-I Fatihan İş Merkezi Kepez Antalya</t>
  </si>
  <si>
    <t>6076ea6ede7ecf7b15a431f7</t>
  </si>
  <si>
    <t>Kahve Dünyası, Alanya (Saray Mah.)</t>
  </si>
  <si>
    <t>SARAY MH. GÜZELYALI CD. NO : 24 ALANYA / ANTALYA</t>
  </si>
  <si>
    <t>MUHAMMED EMİN SÜRMELİ</t>
  </si>
  <si>
    <t>606599ad29d0eb597ea3535d</t>
  </si>
  <si>
    <t>Domino's Pizza, Muratpaşa (Çağlayan Mah.)</t>
  </si>
  <si>
    <t>Fener Mah. Tekelioğlu Cad. Astur Sit. A 18 A Kapısı No:110 2 Cağlayan Antalya</t>
  </si>
  <si>
    <t>606594f6df81b4dea847dba3</t>
  </si>
  <si>
    <t>Domino's Pizza, Alanya (Güllerpınarı Mah.)</t>
  </si>
  <si>
    <t>Güllerpınarı Mah. Ahmet Tokuş Bulvarı N0:17/A Kahvecioğlu Apt, 07400 Antalya</t>
  </si>
  <si>
    <t>606591c092857b11e4bd7edc</t>
  </si>
  <si>
    <t>Domino's Pizza, Alanya (Mahmutlar Mah.)</t>
  </si>
  <si>
    <t>Mahmutlar Mah. Barbaros Cad. No:70 B Alanya</t>
  </si>
  <si>
    <t>5fd64255898cd9040c25979d</t>
  </si>
  <si>
    <t>Komagene Etsiz Çiğ Köfte, Kepez (15 Temmuz Şehitler Cad.)</t>
  </si>
  <si>
    <t>SÜTÇÜLER MAH. 15 TEMMUZ ŞEHİTLER CAD. A BLOK NO: 119/A İÇ KAPI NO: 10</t>
  </si>
  <si>
    <t>608bbc5965feb02daa776348</t>
  </si>
  <si>
    <t>Komagene Etsiz Çiğ Köfte, Kaş (Andifli Mah.)</t>
  </si>
  <si>
    <t>ANDİFLİ MAH. ESKİ ANTALYA CAD. NO:128</t>
  </si>
  <si>
    <t>Nur Pastanesi, Kepez (Teomanpaşa Mah.)</t>
  </si>
  <si>
    <t>Sanitas Pizza Muratpaşa (Kızıltoprak Mah.)</t>
  </si>
  <si>
    <t>Ali çetinkaya cad. no:147/b</t>
  </si>
  <si>
    <t>6065a43992857b3d8bbe2439</t>
  </si>
  <si>
    <t>Domino's Pizza, Gazipaşa (Pazarcı Mah.)</t>
  </si>
  <si>
    <t>Pazarcı Mah. Uğur Mumcu Cad. No:19 A Gazipaşa Antalya</t>
  </si>
  <si>
    <t>606589ae334d3a031553d6c3</t>
  </si>
  <si>
    <t>Domino's Pizza, Muratpaşa (Mehmetçik Mah.)</t>
  </si>
  <si>
    <t>Mehmetçik Mah. Aspendos Bulv. No:67 B Muratpaşa Antalya</t>
  </si>
  <si>
    <t>Meşhur Adıyaman Çiğ Köftecisi Ömer Aybak (Hurma Mah.)</t>
  </si>
  <si>
    <t>605c92656fe6168bd8e14014</t>
  </si>
  <si>
    <t>Popeyes (Tahılpazarı Mah.)</t>
  </si>
  <si>
    <t>Tahılpazarı Mah, MarkAntalya AVM, Şarampol Cd. No:84, 07040 Muratpaşa/Antalya</t>
  </si>
  <si>
    <t>6065a384df81b4a9c14841d4</t>
  </si>
  <si>
    <t>Domino's Pizza, Kumluca (Yeni Mah.)</t>
  </si>
  <si>
    <t>Yenimahalle Ahmet Aliağa Bulv. No:18 A Kumluca Antalya</t>
  </si>
  <si>
    <t>6065a0df4da789304310ef7b</t>
  </si>
  <si>
    <t>Domino's Pizza, Muratpaşa (Bahçelievler Mah.)</t>
  </si>
  <si>
    <t>Bahçelievler Mah. Konyaaltı Cad. Murat Apt. No:44 Antalya</t>
  </si>
  <si>
    <t>606c3639757ebe98a0dbc29d</t>
  </si>
  <si>
    <t>Coffeetopia, Muratpaşa (Şirinyalı Mah.)</t>
  </si>
  <si>
    <t>Özlem Başaran</t>
  </si>
  <si>
    <t>İsmet Gökşen Cad Çakırbey İş Merkezi C2 No: 12/ C</t>
  </si>
  <si>
    <t>6064751902bcfe1376eaa703</t>
  </si>
  <si>
    <t>Lahmacun Diyarı, Konyaaltı (Sarısu Mah.)</t>
  </si>
  <si>
    <t>Sarısu, 169. Sk.</t>
  </si>
  <si>
    <t>Bi Adana Kebapçısı, Kepez (Şafak Mah.- Yeni Sanayi)</t>
  </si>
  <si>
    <t>6065a72222ccdd3338deb8fc</t>
  </si>
  <si>
    <t>Domino's Pizza, Muratpaşa (Güzeloba Mah.)</t>
  </si>
  <si>
    <t>Güzeloba Mah.Rauf Denktaş Cad.Ozan Ap.t B Blok No :12B B Muratpaşa</t>
  </si>
  <si>
    <t>6065a87a3cb725a802a693e5</t>
  </si>
  <si>
    <t>Domino's Pizza, Konyaaltı (Liman Mah.)</t>
  </si>
  <si>
    <t>Liman Mah. 2. Cad. Gürtaş Apt. No 20 1 Konyaaltı</t>
  </si>
  <si>
    <t>60881a9f0b0fe70da3bd767b</t>
  </si>
  <si>
    <t>KFC, Kepez (Kültür Mah.)</t>
  </si>
  <si>
    <t>Kültür, 3805. Sk. Aydın Apt. No:34 A - B, 07090 Kepez / Antalya</t>
  </si>
  <si>
    <t>Aykut Budumlu</t>
  </si>
  <si>
    <t>Toastie, Muratpaşa (Yeşilova Mah.)</t>
  </si>
  <si>
    <t>Berlin Döner, Muratpaşa (Mehmetçik Mah./Aspendos Blv.)</t>
  </si>
  <si>
    <t>06 Dayının Yeri, Kepez (Uncalı Mah.)</t>
  </si>
  <si>
    <t>BBQ Grill Burger &amp; Pizza, Muratpaşa (Soğuksu Mah.)</t>
  </si>
  <si>
    <t>Gaziantepliler Kebapçısı (Soğuksu Mah.)</t>
  </si>
  <si>
    <t>60658dbdcba71f6ca6f357a5</t>
  </si>
  <si>
    <t>Domino's Pizza, Alanya (Bektaş Mah.)</t>
  </si>
  <si>
    <t>Saray Mah. Kültür Cad. Afitaphanım Apt. A Blok No:11 B Alanya Antalya</t>
  </si>
  <si>
    <t>Şirinyalı Mah. Sinanoğlu Cad. Ali Yiğitbaşı Apt. No:98/B Muratpaşa/antalya</t>
  </si>
  <si>
    <t>MEHMET ZEKİ ŞEN</t>
  </si>
  <si>
    <t>Döner &amp; Kebap 1923, Kepez (Kültür Mah.)</t>
  </si>
  <si>
    <t>Gaziantep Yöresel Lezzetler, Muratpaşa (Soğuksu Mh.)</t>
  </si>
  <si>
    <t>Ciğerci Lokman Usta, Kepez (Teomanpaşa Mah.)</t>
  </si>
  <si>
    <t>Pizza Mama Marias, Muratpaşa, (Termessos Blv.)</t>
  </si>
  <si>
    <t>ŞÜKRAN PEHLİVAN</t>
  </si>
  <si>
    <t>Bonnie's Chocolate &amp; Mag (Fener Mh.)</t>
  </si>
  <si>
    <t>60c1f97ec5812c93835eb516</t>
  </si>
  <si>
    <t>Domino's Pizza, Döşemealtı (Yeniköy Mah.)</t>
  </si>
  <si>
    <t>Yeniköy Mah. Çiftlik Cad. 142B BA Döşemealtı / Antalya</t>
  </si>
  <si>
    <t>605c8a7f6c2d4779994eed9b</t>
  </si>
  <si>
    <t>Sbarro Pizza, Kepez (Fabrikalar Mah.)</t>
  </si>
  <si>
    <t>FABRİKALAR MAH FİKRİ ERTEN CAD ÖZDİLEK AVM SİT</t>
  </si>
  <si>
    <t>6093fb3e8b8792c7bed8f926</t>
  </si>
  <si>
    <t>Komagene Etsiz Çiğ Köfte, Konyaaltı (Arapsuyu Mh.-Kuşkavağı Cd.)</t>
  </si>
  <si>
    <t>ARAPSUYU MAH. KUŞKAVAĞI CAD. NO: 10 A İÇ KAPI NO: 1</t>
  </si>
  <si>
    <t>Acity Chicken, Muratpaşa (Termessos Blv.)</t>
  </si>
  <si>
    <t>Daily Detox, Muratpaşa (Çağlayan Mh.)</t>
  </si>
  <si>
    <t>6092597f6e78fc1f6d8d9106</t>
  </si>
  <si>
    <t>Kahve Dünyası, Konyaaltı (Arapsuyu Mah.)</t>
  </si>
  <si>
    <t>ARAPSUYU ATATÜRK BULVARI NO : 3 ANTALYA MİGROS AVM</t>
  </si>
  <si>
    <t>Berlin Döner, Muratpaşa (Elmalı Mah./Kapalıyol)</t>
  </si>
  <si>
    <t>Oba Pide Restaurant, Alanya (Oba Mah.)</t>
  </si>
  <si>
    <t>6065976f680748e7624a0ea8</t>
  </si>
  <si>
    <t>Domino's Pizza, Konyaaltı (Altınkum Mah.)</t>
  </si>
  <si>
    <t>Atatürk Bulv. Altnkum Mah. No:197 1 Kınık Apt. Gürsü Antalya</t>
  </si>
  <si>
    <t>6023c71d8881bdfd7dfa31d8</t>
  </si>
  <si>
    <t>Mado, Muratpaşa (Meltem Mah.)</t>
  </si>
  <si>
    <t>Muammer Ufuk</t>
  </si>
  <si>
    <t>MELTEM MAH. AKDENİZ BULVARI VARYANT TİCARİ ÜNİTE NO:10/1 MURATPAŞA ANTALYA</t>
  </si>
  <si>
    <t>60c6f6a01c70c839953d2688</t>
  </si>
  <si>
    <t>Burger King, Kepez (Dikili Erden Cad.)</t>
  </si>
  <si>
    <t>Fabrikalar Mah.Dikili Erden Cad.Özdilek Avm No:2 Kat:2/221 Kepez</t>
  </si>
  <si>
    <t>METİN ŞAHİN</t>
  </si>
  <si>
    <t>60abbb4c1289d6bee09e17ce</t>
  </si>
  <si>
    <t>Komagene Etsiz Çiğ Köfte, Kepez (Göksu Mah.)</t>
  </si>
  <si>
    <t>GÖKSU MAH. SUPHİ TÜREL CAD. NO:37 H/B</t>
  </si>
  <si>
    <t>6065ab5b29d0ebf60ba41993</t>
  </si>
  <si>
    <t>Domino's Pizza, Kemer (Merkez Mah.)</t>
  </si>
  <si>
    <t>Merkez Mah. Hastane Cad. No:4 D Kemer Antalya</t>
  </si>
  <si>
    <t>602d123b6a39b572ab6d6a82</t>
  </si>
  <si>
    <t>Mado, Muratpaşa (Fener Mah.)</t>
  </si>
  <si>
    <t>EMİN SEZER</t>
  </si>
  <si>
    <t>Fener Mah. Tekelioğlu Cad.Kedikli Sit.B Blok No:70/2 Muratpaşa/Antalya</t>
  </si>
  <si>
    <t>Waffle Se7en, Muratpaşa (Meltem Mah.)</t>
  </si>
  <si>
    <t>"Har Döner", Konyaaltı (Toros Mah.)</t>
  </si>
  <si>
    <t>5f9bf69a35889d1ee6b28f75</t>
  </si>
  <si>
    <t>KFC, Fener (Terracity)</t>
  </si>
  <si>
    <t>Fener, Tekelioğlu Cd. No:55 D:Mağaza 147, 07160 Muratpaşa/Antalya</t>
  </si>
  <si>
    <t>60b10aaf600ab71752375529</t>
  </si>
  <si>
    <t>KFC, Alanya (Şekerhane Mah.)</t>
  </si>
  <si>
    <t>Şekerhane, Atatürk Bulvarı No:7A Alanya/Antalya</t>
  </si>
  <si>
    <t>Lavintage Restaurant &amp; Cafe, Konyaaltı (Öğretmenevleri)</t>
  </si>
  <si>
    <t>60d58c6774c34e3cde40d40c</t>
  </si>
  <si>
    <t>Komagene Etsiz Çiğ Köfte, Alanya (Oba Mah.)</t>
  </si>
  <si>
    <t>OBA MAH. ÇEVRE YOLU CAD. NO:27/B</t>
  </si>
  <si>
    <t>Yaman Bey Manavgat'ın Pizzacısı, Manavgat (Y. Pazarcı Mah.)</t>
  </si>
  <si>
    <t>Zümrüt</t>
  </si>
  <si>
    <t>601a90d4dcf2390a1b6fe17e</t>
  </si>
  <si>
    <t>Shakespeare Coffee &amp; Bistro, Muratpaşa (Meltem Mah.)</t>
  </si>
  <si>
    <t>SİMGE İÇMEZ TANAL</t>
  </si>
  <si>
    <t>Meltem Mah., Ticari Üniteler, Sahil Antalya Yaşam Parkı, Akdeniz Blv. No:53 D:No: 10, 07030 Muratpaşa/Antalya</t>
  </si>
  <si>
    <t>Serhat Aydın</t>
  </si>
  <si>
    <t>60e5b44715f82c5e87969d39</t>
  </si>
  <si>
    <t>Simit Sarayı, Muratpaşa (Şirinyalı Mah.)</t>
  </si>
  <si>
    <t>MUSTAFA GÜNDÜZ</t>
  </si>
  <si>
    <t>İSMET GÖKŞEN CADDESİ KAYACAN APT. NO 115-B</t>
  </si>
  <si>
    <t>60e711e65d92602ffbc58a74</t>
  </si>
  <si>
    <t>Öncü Döner, Muratpaşa (Barbaros Mah.-Işıklar Cad.)</t>
  </si>
  <si>
    <t>Muhammet Yıldız</t>
  </si>
  <si>
    <t>Barbaros Mah Atatürk Cad No: 40 Muratpaşa antalya</t>
  </si>
  <si>
    <t>Acil Tantuni, Konyaaltı (Altınkum Mah.)</t>
  </si>
  <si>
    <t>60d320bb219f4f7262095713</t>
  </si>
  <si>
    <t>Burger King, Alanya (Şekerhane Mah.)</t>
  </si>
  <si>
    <t>Şekerhane Mah. Atatürk Cad. No:39 Ağaoğlu İşhanı Alanya, Antalya, Türkiye</t>
  </si>
  <si>
    <t>Küçükhasbahçe</t>
  </si>
  <si>
    <t>60b662283351a6037311170a</t>
  </si>
  <si>
    <t>Meşhur Adıyaman Çiğ Köftecisi Ömer Aybak, (Konuksever Mah.)</t>
  </si>
  <si>
    <t>EBUBEKİR TUGAY</t>
  </si>
  <si>
    <t>Konuksever Mah. Karacaoğlan Cad. No:55 Muratpaşa/ANTALYA</t>
  </si>
  <si>
    <t>Kanatçı Ali Asker (Şirinyalı Mah.)</t>
  </si>
  <si>
    <t>5f9c0a3c18885c5dbcd93e99</t>
  </si>
  <si>
    <t>KFC, Markantalya Avm</t>
  </si>
  <si>
    <t>Tahılpazarı, Şarampol Cd. No:88, 07040 Muratpaşa/Antalya</t>
  </si>
  <si>
    <t>60b80771204b554b3a923ada</t>
  </si>
  <si>
    <t>Yotto Sushi &amp; Wok, Muratpaşa (Güzeloba Mah.)</t>
  </si>
  <si>
    <t>Güzeloba Mah. Havaalanı Cad. No:67/15A Muratpaşa/Antalya</t>
  </si>
  <si>
    <t>610af41508c6248890d42307</t>
  </si>
  <si>
    <t>Komagene Etsiz Çiğ Köfte, Kepez (Erenköy Mah.)</t>
  </si>
  <si>
    <t>ERENKÖY MAH. ŞEHİT ÜSTEĞMEN GÖKHAN KORKUT CAD. NO:78/B</t>
  </si>
  <si>
    <t>610bb161aae93d1f3ff212eb</t>
  </si>
  <si>
    <t>Popeyes, Alanya (Cikcilli Mah.)</t>
  </si>
  <si>
    <t>CİKCİLLİ MAH. HACI BABA CAD. NO:1/Z3</t>
  </si>
  <si>
    <t>3 Tek Meze, Konyaaltı (Öğretmenevleri Mah.)</t>
  </si>
  <si>
    <t>As Sostad Döner, Kepez (Kültür Mah.)</t>
  </si>
  <si>
    <t>Güzeloba 2. Bölge</t>
  </si>
  <si>
    <t>5ff58553bcc2777481df7ec3</t>
  </si>
  <si>
    <t>Yotto Sushi &amp; Wok, Muratpaşa (Şirinyalı Mah.)</t>
  </si>
  <si>
    <t>Şirinyalı Mah. Arıtürk Apt. İsmet Gökşen Cad. No:94/4 Muratpaşa/Antalya</t>
  </si>
  <si>
    <t>610bcd4af163407259e7e8f3</t>
  </si>
  <si>
    <t>Kahve Dünyası, Kepez (Fabrikalar Mah.)</t>
  </si>
  <si>
    <t>Fabrikalar Mh. Dumlupınar Bulvarı No:49 Antalya Erasta AVM</t>
  </si>
  <si>
    <t>5f9c3dec6e80810c61997482</t>
  </si>
  <si>
    <t>Papa John's Pizza, Alanya (Şekerhane Mah.)</t>
  </si>
  <si>
    <t>Gökhan Karakuş</t>
  </si>
  <si>
    <t>ŞEKERHANE Mah. YAYLA YOLU Cad. KOCAALİSİ Apt. No: 29 E / ALANYA Bina Kodu: 30515343</t>
  </si>
  <si>
    <t>5f9c42354f83052686f7ae53</t>
  </si>
  <si>
    <t>Papa John's Pizza, Konyaaltı (Altınkum Mah.)</t>
  </si>
  <si>
    <t>ALTINKUM Mah. 414 Sok. No: 9 / 1 KONYAALTI</t>
  </si>
  <si>
    <t>Liman Mah. 52. Sk. No 19/2</t>
  </si>
  <si>
    <t>Murat Büyükçapar</t>
  </si>
  <si>
    <t>Şırdancı Talip Kokoreç &amp; Şırdan, Manavgat (A. Pazarcı Mah.)</t>
  </si>
  <si>
    <t>60d1d1b3c83bf0cde50d1574</t>
  </si>
  <si>
    <t>Pizza Tomato, Korkuteli (Kiremitli Mah.)</t>
  </si>
  <si>
    <t>AHMET DEMİRCİ</t>
  </si>
  <si>
    <t>Kiremitli Mah. Mehmet Akif Ersoy Blv. No:34/1 Korkuteli/Antalya</t>
  </si>
  <si>
    <t>Rude Chicken Döner, Kepez (Kültür Mah.)</t>
  </si>
  <si>
    <t>XL Burger Homemade, Kumluca (Yeni Mah.)</t>
  </si>
  <si>
    <t>ALİ ERTÜRK</t>
  </si>
  <si>
    <t>Acil Kahvaltı, Konyaaltı (Yeşilova Mah.)</t>
  </si>
  <si>
    <t>Yeşilova mah. 1669 sk. No:51 Muratpaşa/Antalya</t>
  </si>
  <si>
    <t>Şişci Ömer, Döşemealtı (Bahçeyaka Mah.)</t>
  </si>
  <si>
    <t>60ed5450c557dfcbdfda52f0</t>
  </si>
  <si>
    <t>Domino's Pizza, Kepez (Sütçüler Mah.)</t>
  </si>
  <si>
    <t>Sütçüler Mah. Şehit Astsubay Ömer Halisdemir Cad. No:24/B antalya</t>
  </si>
  <si>
    <t>6065a0184a023551337185de</t>
  </si>
  <si>
    <t>Domino's Pizza, Kepez (Yeşiltepe Mah. - Dokuma)</t>
  </si>
  <si>
    <t>Ulus Mah. Mehmet Akif Cad. Tandoğan Apt. No:22 B 3</t>
  </si>
  <si>
    <t>60659d5d806792454b8b0175</t>
  </si>
  <si>
    <t>Domino's Pizza, Muratpaşa (Tahılpazarı Mah.)</t>
  </si>
  <si>
    <t>Tahılpazarı Mah. Şarampol Cad. Ömer Melli İs Merkezi No:86 G Muratpaşa</t>
  </si>
  <si>
    <t>Chef Avocado Pizza &amp; Fast Food (Kültür Mah.)</t>
  </si>
  <si>
    <t>60c9c955f3fdd2d800c34bc7</t>
  </si>
  <si>
    <t>Yotto Sushi &amp; Wok, Konyaaltı (Hurma Mah.)</t>
  </si>
  <si>
    <t>Hurma mah. 260 sokak no:2/A Konyaaaltı/Antalya</t>
  </si>
  <si>
    <t>610aec98dc7a1409952506f7</t>
  </si>
  <si>
    <t>Komagene Etsiz Çiğ Köfte, Manavgat (Side Mah.)</t>
  </si>
  <si>
    <t>SİDE MAH. YAVUZ SULTAN SELİM BULV. NO:8/A</t>
  </si>
  <si>
    <t>5f9c4940895d4ab608854879</t>
  </si>
  <si>
    <t>Papa John's Pizza, Lara</t>
  </si>
  <si>
    <t>ŞİRİNYALI Mah. İSMET GÖKŞEN Cad. ÇINAR SİTESİ Sit. A BLOK Apt. No: 104 A / MURATPAŞA</t>
  </si>
  <si>
    <t>Uygar Kardeşler Lahmacun Pide &amp; Kebap, Kepez (Teomanpaşa Mah.)</t>
  </si>
  <si>
    <t>6065aaded4d878c77f7ff98c</t>
  </si>
  <si>
    <t>Domino's Pizza, Manavgat (Aşağı Hisar Mah.)</t>
  </si>
  <si>
    <t>Asağı Hisar Mah. Hisar Cad. No:7Z1 Yahya Uçar İs Merkezi Manavgat Antalya</t>
  </si>
  <si>
    <t>6102b9955e8d821ef2d117de</t>
  </si>
  <si>
    <t>Öncü Döner, Muratpaşa (Kapalıyol Mah.)</t>
  </si>
  <si>
    <t>Metin Acar</t>
  </si>
  <si>
    <t>Elmalı Mah Şarampol Cad No 48 Muratpaşa Antalya</t>
  </si>
  <si>
    <t>Manjoo Burger (Sinan Mah.)</t>
  </si>
  <si>
    <t>Güneşkent Pide &amp; Kebap &amp; Lahmacun, Kepez (Güneş Mah.)</t>
  </si>
  <si>
    <t>Avşar Tantuni, Muratpaşa (Tahılpazarı Mah / MarkAntalya AVM)</t>
  </si>
  <si>
    <t>Haşimişcan Mah. Atatürk Cad. N0:81/B Muratpaşa/Antalya</t>
  </si>
  <si>
    <t>ERHAN ERASLAN</t>
  </si>
  <si>
    <t>Meltem Mah. Akdeniz Bulv. No:10 Muratpaşa/ANTALYA</t>
  </si>
  <si>
    <t>112 Pizza, Muratpaşa (Termessos Blv.)</t>
  </si>
  <si>
    <t>60867f660b0fe75b26bd4e92</t>
  </si>
  <si>
    <t>Subway, Muratpaşa (Fener Mah.)</t>
  </si>
  <si>
    <t>Sema Bayanak</t>
  </si>
  <si>
    <t>Terra City AVM, Fener Mahallesi Subway, Tekelioğlu Cd. No:55 D:55, 07160 Muratpaşa</t>
  </si>
  <si>
    <t>615d8d05853e8652473bc5d8</t>
  </si>
  <si>
    <t>Komagene Etsiz Çiğ Köfte, Manavgat (Ilıca Mah.)</t>
  </si>
  <si>
    <t>ILICA MAH. ILICA BULVARI NO: 27/B</t>
  </si>
  <si>
    <t>6184f9c9988d95363b5ca970</t>
  </si>
  <si>
    <t>Komagene Etsiz Çiğ Köfte, Konyaaltı (Sarısu Mah.)</t>
  </si>
  <si>
    <t>SARISU MAH. 160 SK. NO:10/B</t>
  </si>
  <si>
    <t>607fe7fede7ecf986ca5753f</t>
  </si>
  <si>
    <t>KFC, Konyaaltı (Altınkum Mah.)</t>
  </si>
  <si>
    <t>Altınkum Mh. Gazi Mustafa Kemal Blv. No:10 D-C Konyaaltı / Antalya</t>
  </si>
  <si>
    <t>614d9b73ed1b5d64a9ed4c64</t>
  </si>
  <si>
    <t>Yedi Kırk Yedi Midye, Muratpaşa (Tarım Mah.)</t>
  </si>
  <si>
    <t>ŞEYHMUS ÇETİN</t>
  </si>
  <si>
    <t>Tarım Mah. Perge Blv. Ayşe Ali Gündoğdu Sit. No:9/B Muratpaşa/Antalya</t>
  </si>
  <si>
    <t>615d8cc8638d1f03c8851901</t>
  </si>
  <si>
    <t>Komagene Etsiz Çiğ Köfte, Kepez (Fevzi Çakmak Mah.)</t>
  </si>
  <si>
    <t>FEVZİ ÇAKMAK MAH. 6200 SK. NO:48/A</t>
  </si>
  <si>
    <t>Şef'in Tavuğu, Muratpaşa (Tahılpazarı Mah. - MarkAntalya AVM.)</t>
  </si>
  <si>
    <t>615edaff5bfa2bf203db7637</t>
  </si>
  <si>
    <t>Simit Sarayı, Muratpaşa (Kışla Mah.)</t>
  </si>
  <si>
    <t>İnci Türkmen</t>
  </si>
  <si>
    <t>Kışla Mah. Güllük Cad. No:14A</t>
  </si>
  <si>
    <t>Üstad Döner House &amp; Fast Food, Kepez (Gülveren Mah.)</t>
  </si>
  <si>
    <t>619cdb60a9991c03b76b3a20</t>
  </si>
  <si>
    <t>Arabica Coffee, Muratpaşa (Meltem Mah.)</t>
  </si>
  <si>
    <t>CİHAN TIRAŞ</t>
  </si>
  <si>
    <t>Meltem Mahallesi Akdeniz Bulvarı Olbia Tic. No:19/1 Muratpaşa / Antalya</t>
  </si>
  <si>
    <t>6007f703f9bae45d3c53350c</t>
  </si>
  <si>
    <t>Hot Döner, Finike (Yeni Mah.)</t>
  </si>
  <si>
    <t>YUSUF ZİYAETTİN BİLGEN</t>
  </si>
  <si>
    <t>YENİMAHALLE ŞERBETCİ BULVARI NO 16/B FİNİKE ANTALYA</t>
  </si>
  <si>
    <t>618d06403b5abc4acc01a11e</t>
  </si>
  <si>
    <t>Midye Farm, Kepez (Hüsnü Karakaş Mah.)</t>
  </si>
  <si>
    <t>Hüsnü Karakaş Mah. 3513 Sk. No:7/5 Kepez/Antalya</t>
  </si>
  <si>
    <t>605c92858a29fa562e2cfa91</t>
  </si>
  <si>
    <t>Sbarro Pizza, Muratpaşa (Tahılpazarı Mah. - MarkAntalya)</t>
  </si>
  <si>
    <t>TAHIL PAZARI MAH. ŞARAMPOL CAD. MURATPAŞA</t>
  </si>
  <si>
    <t>Adıyamanlı Çiğ Köfte Ali Baba, Kepez (Teomanpaşa Mah.)</t>
  </si>
  <si>
    <t>Özbayrakcı Meze, Kepez (Kültür Mah.)</t>
  </si>
  <si>
    <t>Kültür mah. Ulusoy cad. 15/C Kepez</t>
  </si>
  <si>
    <t>601bd836ef295ee943fae8f4</t>
  </si>
  <si>
    <t>Subway, Muratpaşa (Güzeloba Mah.)</t>
  </si>
  <si>
    <t>Cihan Erman Özcan</t>
  </si>
  <si>
    <t>Güzeloba Mah. Rauf Denktaş Cad. Gumcu Apt. No:6/B Antalya</t>
  </si>
  <si>
    <t>6065a671d721740e611b65c4</t>
  </si>
  <si>
    <t>Domino's Pizza, Muratpaşa (Şirinyalı Mah.)</t>
  </si>
  <si>
    <t>Şirinyalı Mah. Özgürlük Bulv. Bolukemin Sit. C 2 Blok Lara Antalya</t>
  </si>
  <si>
    <t>5fd0895eb8a6074948067d3f</t>
  </si>
  <si>
    <t>Subway, Muratpaşa (Şirinyalı Mah.)</t>
  </si>
  <si>
    <t>Ahmet Soytürk</t>
  </si>
  <si>
    <t>Şirinyalı Mh İsmet Gökşen Cd. Çakırbey İş Mrk. C:2 12/E</t>
  </si>
  <si>
    <t>5fd72f529501116809bcabac</t>
  </si>
  <si>
    <t>Subway, Muratpaşa (Gençlik Mah. - Işıklar Cad.)</t>
  </si>
  <si>
    <t>Tuzcular</t>
  </si>
  <si>
    <t>Tuzcular mah.Cumhuriyet cad.no:49</t>
  </si>
  <si>
    <t>Chix Mix Afc, Alanya (Saray Mah.)</t>
  </si>
  <si>
    <t>Meze Dükkanı, Muratpaşa (Şirinyalı Mah.- Medical Park Karşısı)</t>
  </si>
  <si>
    <t>6197d3d974a1d1a7744ed470</t>
  </si>
  <si>
    <t>Oses Çiğ Köfte, Konyaaltı (Gürsu Mah.)</t>
  </si>
  <si>
    <t>Ahmet Nas</t>
  </si>
  <si>
    <t>gürsu Mah gazi mustafa kemal bulvarı As villa no ) a Konyaaltı Antalya</t>
  </si>
  <si>
    <t>604241b117e4247b4e0c5021</t>
  </si>
  <si>
    <t>Sushico, Muratpaşa (Fener Mah.)</t>
  </si>
  <si>
    <t>Emrah Şeref</t>
  </si>
  <si>
    <t>Fener mah. fener cad fener iş merkezi no:11 muratpaşa / antalya</t>
  </si>
  <si>
    <t>Berlin Döner, Kepez (Altınova Sinan Mah.)</t>
  </si>
  <si>
    <t>61cb0751c6b880cd80f68a2a</t>
  </si>
  <si>
    <t>Komagene Etsiz Çiğ Köfte, Muratpaşa (Çağlayan Mah.)</t>
  </si>
  <si>
    <t>ÇAĞLAYAN MAH. 2030 SK. ALİ ZEKİYE KÖK SİTESİ A BLOK NO: 28/A</t>
  </si>
  <si>
    <t>Nur Pastanesi (Kırcami Mah.)</t>
  </si>
  <si>
    <t>60017433e348f60756a39380</t>
  </si>
  <si>
    <t>Hot Döner, Alanya (Saray Mah.)</t>
  </si>
  <si>
    <t>VAHİ SALIVAN</t>
  </si>
  <si>
    <t>SARAY MAHALLESİ.ATATÜRK BULVARI AYDIN APARTMAN NO 70/A O7400 ALANYA ANTALYA</t>
  </si>
  <si>
    <t>61698359d9efff41f6d7c4a8</t>
  </si>
  <si>
    <t>Hot Döner, Muratpaşa (Güzeloba Mah.)</t>
  </si>
  <si>
    <t>OKTAY KEMİ</t>
  </si>
  <si>
    <t>GÜZELOBA MAHALLESİ HAVAALANI CADDESİ NO 46/C MURATPAŞA ANTALYA</t>
  </si>
  <si>
    <t>Meşhur Adıyaman Çiğ Köftecisi Ömer Aybak, (Özgürlük Mah.-Dokuma)</t>
  </si>
  <si>
    <t>Müdavim</t>
  </si>
  <si>
    <t>618e61374e902f1b14fb5fb1</t>
  </si>
  <si>
    <t>Burger King, Kumluca (Karşıyaka Mah.)</t>
  </si>
  <si>
    <t>Sarıkavak</t>
  </si>
  <si>
    <t>KARSIYAKA MAHALLESİ ADNAN MENDERES BULV. NO 120 KUMLUCA/ANTALYA</t>
  </si>
  <si>
    <t>61866cfe1d09f10ffd8193f1</t>
  </si>
  <si>
    <t>Tantunici, Konyaaltı (Altınkum Mah.)</t>
  </si>
  <si>
    <t>Il Gusto Pizza, Konyaaltı (Arapsuyu Mah.)</t>
  </si>
  <si>
    <t>6197c3098ba5229a64401817</t>
  </si>
  <si>
    <t>Oses Çiğ Köfte, Teomanpaşa (Necip Fazıl Kısakürek Cad.)</t>
  </si>
  <si>
    <t>Duygu Aktaş</t>
  </si>
  <si>
    <t>Teomanpaşa Mah Necip Fazıl Kısakürek Cad no 69 C Teomanpaşa Antalya</t>
  </si>
  <si>
    <t>Çiğ Köfteci Ömer Usta, Serik (Yaşar Uçar cad.)</t>
  </si>
  <si>
    <t>Atlas Döner &amp; Fast Food, Kepez (Özgürlük Mah.)</t>
  </si>
  <si>
    <t>Antalya Midyecisi, Muratpaşa (Güzeloba Mah.)</t>
  </si>
  <si>
    <t>06 Başkent Kokoreç, Kepez (Özgürlük Mah.)</t>
  </si>
  <si>
    <t>5f91d62a0a19978ea259b398</t>
  </si>
  <si>
    <t>McDonald's, 100. Yıl Bulvarı (Piramit)</t>
  </si>
  <si>
    <t>Ömer Tarık Güney</t>
  </si>
  <si>
    <t>Meltem Mahallesi 100.Yıl Blv. Cam Piramit Karşısı BP Bezin Ist Yani</t>
  </si>
  <si>
    <t>61d81f2f4c9e54ab97fc4efd</t>
  </si>
  <si>
    <t>Çiğköftem, Korkuteli (Kiremitli Mah.)</t>
  </si>
  <si>
    <t>MEHMET SAİT KÜÇÜKYILDIZ</t>
  </si>
  <si>
    <t>KİREMİTLİ MAH.ŞEHİT BİNBAŞI CENGİZ TOYTUNÇ CAD.NO 8/A KORKUTELİ</t>
  </si>
  <si>
    <t>61d40e5ddbd089e575766a50</t>
  </si>
  <si>
    <t>Pizza Tomato, Muratpaşa (Yıldız Mah.)</t>
  </si>
  <si>
    <t>Ali Ünlü</t>
  </si>
  <si>
    <t>Yıldız Mah. Yıldız Cad. No:5/A Muratpaşa/AntalyA</t>
  </si>
  <si>
    <t>Berlin Döner, Muratpaşa (Deniz Mah./Güllük Cad.)</t>
  </si>
  <si>
    <t>61b08f58277b4ce59feba14a</t>
  </si>
  <si>
    <t>Köfteci Ramiz, Kepez (Fabrikalar Mah.)</t>
  </si>
  <si>
    <t>SALİH YEŞİL</t>
  </si>
  <si>
    <t>fabrikalar mah fikri erten cad özdilek avm köfteci ramiz kat 2no 227 .kepez/antalya</t>
  </si>
  <si>
    <t>61697fb83c8cefcca1c7cf36</t>
  </si>
  <si>
    <t>Hot Döner, Alanya (Oba Mah.)</t>
  </si>
  <si>
    <t>MEHMET ÇAPAR</t>
  </si>
  <si>
    <t>OBA MAHALLESİ FABRİKA CADDESİ AHMET GÜVERCİN APARTMANI NO 11/A ALANYA ANTALYA</t>
  </si>
  <si>
    <t>Meşhur Adıyaman Çiğ Köftecisi Ömer Aybak, Kepez (Ulusoy Cad.)</t>
  </si>
  <si>
    <t>Künefe Dilimi, Konyaaltı (Siteler Mah.)</t>
  </si>
  <si>
    <t>Değirmenönü Cafe &amp; Fast Food, Muratpaşa (Çaybaşı Mah.)</t>
  </si>
  <si>
    <t>61b0945006d6efee9af5de84</t>
  </si>
  <si>
    <t>Oses Çiğ Köfte, Manavgat (Şelale Mah.)</t>
  </si>
  <si>
    <t>Bayram Aydın</t>
  </si>
  <si>
    <t>Şelale Mah. Mehmet Akif Cad. No:93/2</t>
  </si>
  <si>
    <t>6044a5cb17e42464280d3542</t>
  </si>
  <si>
    <t>Sushico, Alanya (Saray Mah.)</t>
  </si>
  <si>
    <t>61b9fb55773a3c6c7859718d</t>
  </si>
  <si>
    <t>Çiğköftem, Kumluca (Yeni Mah.)</t>
  </si>
  <si>
    <t>Mehmet Özbek</t>
  </si>
  <si>
    <t>Yeni Mahalle Hasan Tuna Caddesi Ertürk Apt. No: 1 İç Kapı No: A Kumluca</t>
  </si>
  <si>
    <t>61b9b8575868845c7357dff0</t>
  </si>
  <si>
    <t>Deep Burger, Muratpaşa (Fener Mah.)</t>
  </si>
  <si>
    <t>Abdullah Üstüner</t>
  </si>
  <si>
    <t>Fener Mah. 1983 Sk. No:3/B Muratpaşa/Antalya</t>
  </si>
  <si>
    <t>5f91d48c20c3526d2586e9c6</t>
  </si>
  <si>
    <t>McDonald's, Lara</t>
  </si>
  <si>
    <t>Seyhan Daban</t>
  </si>
  <si>
    <t>İsmet Gökşen cad. No:18 Dedeman - LARA</t>
  </si>
  <si>
    <t>61f02bf7d3a2db0215a1f822</t>
  </si>
  <si>
    <t>Köfteci Ramiz, Alanya (Güllerpınarı Mah.)</t>
  </si>
  <si>
    <t>FATMA ER</t>
  </si>
  <si>
    <t>Güller Pınarı mah. Ahmet Tokuş Bulv. Sağlam Apt. No 15 A</t>
  </si>
  <si>
    <t>60a75ed280b97a10bedb5123</t>
  </si>
  <si>
    <t>Faruk Güllüoğlu, Manavgat (Bahçelievler Mah.)</t>
  </si>
  <si>
    <t>Sabit Ali Aydın</t>
  </si>
  <si>
    <t>Bahçelievler Mah. Demokrasi Bul. No:72/B</t>
  </si>
  <si>
    <t>603ceb4f618c3a9a3c239482</t>
  </si>
  <si>
    <t>Faruk Güllüoğlu, Döşemealtı (Altınkale Mah.)</t>
  </si>
  <si>
    <t>Altınkale mah. Atatürk cad. B Blok No:264 BA</t>
  </si>
  <si>
    <t>5fe32b7e85630259c755b5c2</t>
  </si>
  <si>
    <t>Gözde Börek, Kumluca (Meydan Mah.)</t>
  </si>
  <si>
    <t>Eda Akman</t>
  </si>
  <si>
    <t>Meydan mah Gürbüzler sk No:3D Kumluca Antalya</t>
  </si>
  <si>
    <t>5fd62b1a406e5432ec326636</t>
  </si>
  <si>
    <t>Komagene Etsiz Çiğ Köfte, Alanya (Avsallar Mah.)</t>
  </si>
  <si>
    <t>AVSALLAR MH. HATİPOĞLU SK. MEHMET ALİ HATİPOĞLU APT. NO:2/C</t>
  </si>
  <si>
    <t>61e947418c33dccd59d2cb09</t>
  </si>
  <si>
    <t>Burger King, Konyaaltı (Arapsuyu Mah.)</t>
  </si>
  <si>
    <t>ARAPSUYU MH,ATATÜRK BULV,5M MİGROS AVM - NO : 3/C MGZ NO : 7-8-9 KONYAALTI/ANTALYA</t>
  </si>
  <si>
    <t>Hisar Kebapçısı Pide Kebap &amp; Çorba, Manavgat (Aşağı Hisar Mah.)</t>
  </si>
  <si>
    <t>Çatalçamın Yeri, Manavgat (Aşağı Pazarcı Mah.)</t>
  </si>
  <si>
    <t>Zamora, Muratpaşa (Fener Mah.)</t>
  </si>
  <si>
    <t>Fener Mahallesi., Tekelioğlu Cad. Aros Sitesi No:56/A, 07160 Muratpaşa/Antalya</t>
  </si>
  <si>
    <t>600ece66a501794637cc73b9</t>
  </si>
  <si>
    <t>Faruk Güllüoğlu, Muratpaşa (Şirinyalı Mah.)</t>
  </si>
  <si>
    <t>Şirinyalı Mahallesi İsmet Gökşen Caddesi Hüseyin Akçor 2 APT Sit. No: 40/F</t>
  </si>
  <si>
    <t>608947ac2590ce2e57238ee5</t>
  </si>
  <si>
    <t>Faruk Güllüoğlu, Muratpaşa (Fener Mah.)</t>
  </si>
  <si>
    <t>Fener Mahallesi Tekelioğlu Caddesi 78 / A Astur Ceylan Sit. B Blok</t>
  </si>
  <si>
    <t>Yusuf Kolcuoğlu Restaurant, Konyaaltı (Altınkum Mah.)</t>
  </si>
  <si>
    <t>61d3fa000f884d8020b380b1</t>
  </si>
  <si>
    <t>Meşhur Adıyaman Çiğ Köftecisi Ömer Aybak (A.Pazarcı Mah.)</t>
  </si>
  <si>
    <t>Belma Tekçiftçi</t>
  </si>
  <si>
    <t>Aşağı Pazarcı Mah. Zübeyde Hanım Cad. No:29 Manavgat/ANTALYA</t>
  </si>
  <si>
    <t>Alo Güven Pide, Kepez (Ahatlı Mah.)</t>
  </si>
  <si>
    <t>Meşhur Antalyalı Piyazcı Mustafa’nın Yeri (Balbey Mah.)</t>
  </si>
  <si>
    <t>5f91ca716d45721a04860939</t>
  </si>
  <si>
    <t>McDonald's, Muratpaşa</t>
  </si>
  <si>
    <t>Barbaros Mah. Üç Kapılar Atatürk Cad 38 Antalya, 07040</t>
  </si>
  <si>
    <t>5f91eec27ddac13862965d4b</t>
  </si>
  <si>
    <t>McDonald's, Manavgat (Mall Of Side)</t>
  </si>
  <si>
    <t>Mall Of Side AVM Ilıca Mah. Cumhuriyet Bulvarı No:2/1 19 - 20 No'lu dükkanlar Manavgat - Antalya</t>
  </si>
  <si>
    <t>61cb05c4627a777131371403</t>
  </si>
  <si>
    <t>Komagene Etsiz Çiğ Köfte, Muratpaşa (Kızıltoprak Mah.)</t>
  </si>
  <si>
    <t>KIZILTOPRAK MAH. ALİ ÇETİNKAYA CAD. NO: 165/B</t>
  </si>
  <si>
    <t>Tahılpazarı Mah. 458 sk. No:7/b Muratpaşa/ANTALYA</t>
  </si>
  <si>
    <t>5f91cba20a21d3214a3f68f6</t>
  </si>
  <si>
    <t>McDonald's, Muratpaşa (Eski Sanayi Mah.)</t>
  </si>
  <si>
    <t>Cumhuriyet mh. Gazi Bulvarı no:150 Antalya</t>
  </si>
  <si>
    <t>Ay Kızı Restaurant &amp; Cafe, Muratpaşa (Sinan Mah.)</t>
  </si>
  <si>
    <t>Anatolian Cuisine, Konyaaltı (Altınkum Mah.)</t>
  </si>
  <si>
    <t>Altınkum Mah. 448 Sk. No 22 A blok Giriş kat zil:2 Villa Akçakoca Apt</t>
  </si>
  <si>
    <t>621790d4d5cecbbeb69ce3ca</t>
  </si>
  <si>
    <t>Big Launch, Muratpaşa (Şirinyalı Mah.)</t>
  </si>
  <si>
    <t>ÖMER TÜRKAY</t>
  </si>
  <si>
    <t>Şirinyalı Mah. 1502 Sk. No8 Muratpaşa/ANTALYA</t>
  </si>
  <si>
    <t>Trafo Mutfak, Kepez (Göksu Mah.)</t>
  </si>
  <si>
    <t>622889f66aed1faa93b37f5e</t>
  </si>
  <si>
    <t>Levent Börek, Kaş (Kalkan Mah.)</t>
  </si>
  <si>
    <t>HÜSEYİN KAYIR</t>
  </si>
  <si>
    <t>KALKAN MAH. ŞEHİTLER CAD. NO:39/B KAŞ / ANTALYA</t>
  </si>
  <si>
    <t>622724231edcd8271834aa4a</t>
  </si>
  <si>
    <t>SEVİM KODAK</t>
  </si>
  <si>
    <t>6047756f19345f56bb41fc22</t>
  </si>
  <si>
    <t>Levent Börek, Konyaaltı (Arapsuyu Mah.)</t>
  </si>
  <si>
    <t>Adem Orhan</t>
  </si>
  <si>
    <t>arapsuyu mahallesi atatürk bulvarı 21/a</t>
  </si>
  <si>
    <t>61d8136d252ae44cb49a4f84</t>
  </si>
  <si>
    <t>Levent Börek, Muratpaşa (Yıldız Mah.)</t>
  </si>
  <si>
    <t>UMUT NEVCANOĞLU</t>
  </si>
  <si>
    <t>YILDIZ MAHALLESİ KAZIM KARABEKİR CADDESİ KEPEZOĞLU APT No:112 /A MURATPAŞA / ANTALYA</t>
  </si>
  <si>
    <t>61fcf17c7f93e02a42350807</t>
  </si>
  <si>
    <t>Hot Döner, Muratpaşa (Barbaros Mah.)</t>
  </si>
  <si>
    <t>HÜSEYİN KAYI</t>
  </si>
  <si>
    <t>BARBAROS MAHALLESİ ATATÜRK CADDESİ ALİ OĞUZ KONUK İŞ HANI NO 30 /C MURATPAŞA ANTALYA</t>
  </si>
  <si>
    <t>5fd3646a7b882484de7e4426</t>
  </si>
  <si>
    <t>Subway, Konyaaltı (Pınarbaşı Mah.)</t>
  </si>
  <si>
    <t>YAŞAR ORÇUN ULUÇAY</t>
  </si>
  <si>
    <t>Pınarbaşı Mah. Atatürk Bulvarı Gökaylar Apartmanı 32/B</t>
  </si>
  <si>
    <t>Alaiye Pilavcısı, Alanya (Şekerhane Mah.)</t>
  </si>
  <si>
    <t>Uraz Burger (Çağlayan Mah.)</t>
  </si>
  <si>
    <t>615b135db92fe25736e0fe5b</t>
  </si>
  <si>
    <t>Meşhur Adıyaman Çiğ Köftecisi Ömer Aybak (Varlık Mah.)</t>
  </si>
  <si>
    <t>MUHARREM ABACI</t>
  </si>
  <si>
    <t>Varlık Mah. 100. Yıl Blv. No:82/B Muratpaşa/Antalya</t>
  </si>
  <si>
    <t>Bast10 Cafe, Alanya (Cikcilli Mah.)</t>
  </si>
  <si>
    <t>5fe486317ec9925c96f350de</t>
  </si>
  <si>
    <t>Levent Börek, Alanya (Oba Mah.)</t>
  </si>
  <si>
    <t>Metin Yücedağ</t>
  </si>
  <si>
    <t>Oba Mah. Fidanlık Cad. No:97C</t>
  </si>
  <si>
    <t>Friends Burger &amp; Pancake, Muratpaşa (Şirinyalı Mah.)</t>
  </si>
  <si>
    <t>6173a817410b8a463bca46ce</t>
  </si>
  <si>
    <t>Çiğ Köfteci Ömer Usta, Alanya (Cumhuriyet Mah.)</t>
  </si>
  <si>
    <t>ERSİN ÖZDEMİR</t>
  </si>
  <si>
    <t>Cumhuriyet Mah. Sanayi Cad. No:12 Alanya/ANTALYA</t>
  </si>
  <si>
    <t>Bumblebee Coffee, Konyaaltı (Pınarbaşı Mah./ Akdeniz Üniv.)</t>
  </si>
  <si>
    <t>5ffd5e76def3886230dffbb5</t>
  </si>
  <si>
    <t>Pasaport Pizza, Konyaaltı (Liman Mah.)</t>
  </si>
  <si>
    <t>Tezcan Bayraktar</t>
  </si>
  <si>
    <t>LİMAN MAHALLESİ 38. SK. ANTALYA EVLERİ NO:1</t>
  </si>
  <si>
    <t>62012e24618a98138dbd373b</t>
  </si>
  <si>
    <t>Terra Pizza - Pizza Pizza, Alanya (Cumhuriyet Mah.)</t>
  </si>
  <si>
    <t>CUMHURİYET MAH. KEYKUBAT BULVARI ALANYUM AVM NO:219 Alanya/Antalya</t>
  </si>
  <si>
    <t>Mar Döner, Manavgat (Yukarı Pazarcı Mah.)</t>
  </si>
  <si>
    <t>6242d0f03c868637468805d3</t>
  </si>
  <si>
    <t>The Sudd Coffee, Muratpaşa (Kılınçarslan Mah.)</t>
  </si>
  <si>
    <t>MEHMET AKDAĞ</t>
  </si>
  <si>
    <t>Kılınçarslan Mah. Hamam Sk. No:27, 07100 Muratpaşa/Antalya</t>
  </si>
  <si>
    <t>6242ce18abe0e0cba4c5ca6c</t>
  </si>
  <si>
    <t>The Sudd Coffee, Konyaaltı (Liman Mah.)</t>
  </si>
  <si>
    <t>Liman Mah. Boğaçay Cd. Cihan Apt D:No:19/A, 07130 Konyaaltı/Antalya</t>
  </si>
  <si>
    <t>5fe1d10eafaa326e14cccbc7</t>
  </si>
  <si>
    <t>Tavuk Dünyası, Muratpaşa (Balbey Mah.)</t>
  </si>
  <si>
    <t>Gökmen Yasan</t>
  </si>
  <si>
    <t>Balbey Mah. Sarampol Cad No :12 Muratpasa/Antalya</t>
  </si>
  <si>
    <t>Adıyaman Çiğ Köftecisi Akın Usta, Kepez (Yeni Emek Mah.)</t>
  </si>
  <si>
    <t>61a9c0a69e3a5051cef14bab</t>
  </si>
  <si>
    <t>Simit Sarayı, Muratpaşa (Sinan Mah.)</t>
  </si>
  <si>
    <t>Mehmet Çınar</t>
  </si>
  <si>
    <t>Sinan Mah. Atatürk Caddesi No:11A</t>
  </si>
  <si>
    <t>Robert's Coffee, Muratpaşa (Beach Park)</t>
  </si>
  <si>
    <t>62010c7b9054c7abc6699b47</t>
  </si>
  <si>
    <t>Burger King, Muratpaşa (Tekelioğlu Cad.)</t>
  </si>
  <si>
    <t>Fener Mah. Tekelioğlu Cad.1979 Sokak No:2/055 Terracity Avm Muratpaşa</t>
  </si>
  <si>
    <t>BARIŞ ŞAHAN</t>
  </si>
  <si>
    <t>Healty Detox, Muratpaşa (Çağlayan Mah.)</t>
  </si>
  <si>
    <t>Avşar Tantuni, Konyaaltı (Arapsuyu Mah. / 5M Migros AVM)</t>
  </si>
  <si>
    <t>5fe3318f856302f28755b634</t>
  </si>
  <si>
    <t>Gözde Börek, Finike (Yeni Mah.)</t>
  </si>
  <si>
    <t>Şükrü Selim Kaya</t>
  </si>
  <si>
    <t>Yeni Mah., 530. Sok.,No:8, Finike, Antalya, Türkiye,</t>
  </si>
  <si>
    <t>61a0f186fa98f65041a50379</t>
  </si>
  <si>
    <t>Gözde Börek, Muratpaşa (Altındağ Mah.)</t>
  </si>
  <si>
    <t>Mohammad reza</t>
  </si>
  <si>
    <t>Altındağ Mah.Turgut Reis Cad. No 40 A Muratpaşa ANTALYA</t>
  </si>
  <si>
    <t>61f8e3f4924da8e304b7435e</t>
  </si>
  <si>
    <t>Bulut Cafe &amp; Restaurant, Kepez (Kanal Mah.)</t>
  </si>
  <si>
    <t>HASAN YALGIN</t>
  </si>
  <si>
    <t>61f7925e23eaf339704ad49a</t>
  </si>
  <si>
    <t>Levent Börek, Kepez (Kültür Mah.)</t>
  </si>
  <si>
    <t>SAMET KORU</t>
  </si>
  <si>
    <t>KÜLTÜR MAHALLESİ 75.YIL CADDESİ NO:60 SHELL İÇİ</t>
  </si>
  <si>
    <t>606ae8654c3bfe491f1c5f6c</t>
  </si>
  <si>
    <t>Gözde Börek, Demre (Büyükkum Mah.)</t>
  </si>
  <si>
    <t>VEDAT MUTLU</t>
  </si>
  <si>
    <t>Büyükkum</t>
  </si>
  <si>
    <t>BÜYÜKKUM MAH. BÜYÜKKUM CAD. NO: 4/B</t>
  </si>
  <si>
    <t>62587bf483d6a07cd77fbdf9</t>
  </si>
  <si>
    <t>Yotto Sushi &amp; Wok, Serik (Kadriye Mah.)</t>
  </si>
  <si>
    <t>FARIZ GUSEYNOV</t>
  </si>
  <si>
    <t>Kadriye Mah. Atatürk Cad. No:1/68 Serik/Antalya</t>
  </si>
  <si>
    <t>PizMak, Muratpaşa (Zerdalilik Mah.)</t>
  </si>
  <si>
    <t>623c5350b743d8ff9edb31cd</t>
  </si>
  <si>
    <t>The Sudd Coffee, Muratpaşa (Şirinyalı Mah.)</t>
  </si>
  <si>
    <t>Şirinyalı Mah. Lara Cad. No:195/A Muratpaşa/Antalya</t>
  </si>
  <si>
    <t>60372e4ec2ae541fc575bff5</t>
  </si>
  <si>
    <t>Starbucks®, Konyaaltı (Liman Mah.)</t>
  </si>
  <si>
    <t>Liman Mahallesi Boğaçay Caddesi No: 22 Konyaaltı Antalya</t>
  </si>
  <si>
    <t>605caaca4c11b077a03a7d9c</t>
  </si>
  <si>
    <t>Burger King, Muratpaşa (Şirinyalı Mah.)</t>
  </si>
  <si>
    <t>ŞİRİNYALI MAH.ÖZGÜRLÜK BULVARI GİMA 2 MAĞAZASI İÇİ</t>
  </si>
  <si>
    <t>605c81ab2e9b77360b549380</t>
  </si>
  <si>
    <t>Usta Dönerci, Kepez (Fabrikalar Mah.)</t>
  </si>
  <si>
    <t>FABRIKALAR MAH. FİKRİ ERTEN CAD. NO:2</t>
  </si>
  <si>
    <t>605c6a00dce773591310e0fd</t>
  </si>
  <si>
    <t>Usta Dönerci, Manavgat (Sorgun Mah.)</t>
  </si>
  <si>
    <t>Sorgun Mah. 8096 Sokak No:5/1</t>
  </si>
  <si>
    <t>605cb5498a29fa42ba2d0a34</t>
  </si>
  <si>
    <t>Usta Pideci, Muratpaşa (Tahılpazarı Mah. - MarkAntalya)</t>
  </si>
  <si>
    <t>Tahılpazarı, Şarampol Cd. No:84</t>
  </si>
  <si>
    <t>604918a798150b6e55390094</t>
  </si>
  <si>
    <t>Starbucks®, Muratpaşa (Haşimişcan Mah.)</t>
  </si>
  <si>
    <t>Atatürk Cad. No:52 Antalya</t>
  </si>
  <si>
    <t>5f91d030b4cf85dff34afd9e</t>
  </si>
  <si>
    <t>McDonald's, Konyaaltı (Konyaaltı Caddesi)</t>
  </si>
  <si>
    <t>Görkem Kemal Özener</t>
  </si>
  <si>
    <t>Kuşkavağı Mah. Akdeniz Bulvarı 1.Cadde No:158 FlyCity 4 Nolu Bağıms. Böl. Konyaaltı – ANTALYA -</t>
  </si>
  <si>
    <t>620f41bf141552143d6e4f79</t>
  </si>
  <si>
    <t>62273053fd239210a201b20b</t>
  </si>
  <si>
    <t>Nur Pastanesi, Muratpaşa (Gençlik Mah.)</t>
  </si>
  <si>
    <t>MEHMET ÖZSOY</t>
  </si>
  <si>
    <t>Gençlik Mah. Tınaztepe Cad. No:10/B Muratpaşa/Antalya</t>
  </si>
  <si>
    <t>63 Urfa Pide &amp; Lahmacun, Muratpaşa (Cumhuriyet Mah.)</t>
  </si>
  <si>
    <t>62260e5812f45a152c6e91de</t>
  </si>
  <si>
    <t>ZEHRA ÇELE</t>
  </si>
  <si>
    <t>Kebap Köşesi, Alanya (Saray Mah.)</t>
  </si>
  <si>
    <t>Salt Vejetaryen, Muratpaşa (Çağlayan Mah.)</t>
  </si>
  <si>
    <t>5fd6aaec9501111ae5bc7086</t>
  </si>
  <si>
    <t>Pasaport Pizza, Muratpaşa (Yıldız Mah.)</t>
  </si>
  <si>
    <t>YILDIZ MAH KAZIM KARABEKİR CADDESİ NO:60/B</t>
  </si>
  <si>
    <t>6013f889caa061cbc77f43bd</t>
  </si>
  <si>
    <t>Terra Pizza - Pizza Pizza, Manavgat (Sorgun Mah.)</t>
  </si>
  <si>
    <t>Manavgat NovaMall AVM Sorkun Mahallesi SF Blok 10 Nolu Dükkan Manavgat</t>
  </si>
  <si>
    <t>Meidan Cafe, Muratpaşa (Meydankavağı Mah.)</t>
  </si>
  <si>
    <t>6203a4f0b2fbbf4a2fbf4462</t>
  </si>
  <si>
    <t>Pizza Mama Marias, Muratpaşa (Fener Mah.)</t>
  </si>
  <si>
    <t>6204afc1800d6539b68b9e8d</t>
  </si>
  <si>
    <t>Midye Farm, Muratpaşa (Güzeloba Mah.)</t>
  </si>
  <si>
    <t>Güzeloba Mah. Havaalanı Cad. No:63/A Muratpaşa/Antalya</t>
  </si>
  <si>
    <t>620f44602c28f80645a96aee</t>
  </si>
  <si>
    <t>Sivas HayalEt Restaurant, Muratpaşa (Altındağ Mah.)</t>
  </si>
  <si>
    <t>61e94c8bd502271807eea90a</t>
  </si>
  <si>
    <t>Dürümle, Alanya (Cumhuriyet Mah.-Alanyum Avm)</t>
  </si>
  <si>
    <t>AYKUT ARSLAN</t>
  </si>
  <si>
    <t>Cumhuriyet Mah. Keykubat Bulv. ALANYUM Avm No:219/304 Alanya/Antalya</t>
  </si>
  <si>
    <t>6220ee0acb48bd75bb24843c</t>
  </si>
  <si>
    <t>GÖKHAN KARAKAŞLI</t>
  </si>
  <si>
    <t>6226018b9ed1d01c051497ec</t>
  </si>
  <si>
    <t>İLKAY YILMAZ BÜYÜKŞAHİN</t>
  </si>
  <si>
    <t>6231dbfcdd2546756b8dabbe</t>
  </si>
  <si>
    <t>Oses Çiğ Köfte, Kepez (Kültür Mah.)</t>
  </si>
  <si>
    <t>İbrahim Babacık</t>
  </si>
  <si>
    <t>Kültür Mah 75. yıl cad no 76 B Kepez Antalya</t>
  </si>
  <si>
    <t>61a621e2b50ef80c2601b0f7</t>
  </si>
  <si>
    <t>Pidem, Konyaaltı (Arapsuyu Mah.)</t>
  </si>
  <si>
    <t>Bahadır Zereylioğlu</t>
  </si>
  <si>
    <t>ARAPSUYU MAHALLESİ ATATÜRK BULVARI 5M MİGROS AVM NO:3/124 KONYAALTI - ANTALYA</t>
  </si>
  <si>
    <t>Chicky &amp; Dany, Kepez (Ahatlı Mah.)</t>
  </si>
  <si>
    <t>61c07567f6688760dabba8a4</t>
  </si>
  <si>
    <t>Çiğ Köfteci Ömer Usta, Alanya (Cikcilli Mah.)</t>
  </si>
  <si>
    <t>MUSTAFA TURAN</t>
  </si>
  <si>
    <t>Cikcilli Mah. Hacıbaba Cad. No:14 Alanya/ANTALYA</t>
  </si>
  <si>
    <t>6259cd0e2af212075832fb70</t>
  </si>
  <si>
    <t>Güldağı Fırın &amp; Pide &amp; Lahmacun, Kepez (Mehmet Akif Ersoy Mah.)</t>
  </si>
  <si>
    <t>NECİP BALKİS</t>
  </si>
  <si>
    <t>Mehmet Akif Ersoy Mah. 6722 Sk. No:30 Kepez/ANTALYA</t>
  </si>
  <si>
    <t>5fd6a899ad8c484257d9b1c5</t>
  </si>
  <si>
    <t>Pasaport Pizza, Muratpaşa (Kızılarık Mah.)</t>
  </si>
  <si>
    <t>KÖROĞLU CADDESİ NO51/A</t>
  </si>
  <si>
    <t>Pizza Stockholm, Konyaaltı (Hurma Mah.)</t>
  </si>
  <si>
    <t>624c354fcbef11c88daf0e96</t>
  </si>
  <si>
    <t>Komagene Etsiz Çiğ Köfte, Muratpaşa (Yeşilbahçe Mah.)</t>
  </si>
  <si>
    <t>YEŞİLBAHÇE MH. METİN KASAPOĞLU CAD. 29/B</t>
  </si>
  <si>
    <t>5fd9b2da700b9be49249493b</t>
  </si>
  <si>
    <t>Tavuk Dünyası, Muratpaşa (Şirinyalı Mah.)</t>
  </si>
  <si>
    <t>ÜNVER ÇETİN</t>
  </si>
  <si>
    <t>ŞİRİNYALI MAHALLESİ İSMET GÖKŞEN CADDESİ CARREFOUR AVM NO:5</t>
  </si>
  <si>
    <t>62541af94adebe42ce117d6c</t>
  </si>
  <si>
    <t>Munzur Baklava &amp; Sütlü Tatlıları, Muratpaşa (Balbey Mah.)</t>
  </si>
  <si>
    <t>HALİL TURĞUT</t>
  </si>
  <si>
    <t>Balbey Mah. Fahrettin Altay Cad. Tarhan İş Merkezi No:13/E Muratpaşa/Antalya</t>
  </si>
  <si>
    <t>62441a22fec1a710771330d9</t>
  </si>
  <si>
    <t>DEYER DEMİRBİLEK</t>
  </si>
  <si>
    <t>6242cb0c5edf48011f0c3abf</t>
  </si>
  <si>
    <t>The Sudd Coffee, Konyaaltı (Gürsu Mah.)</t>
  </si>
  <si>
    <t>Gürsu Mah. 304. Sk. No:12/A, 07070 Konyaaltı/Antalya</t>
  </si>
  <si>
    <t>624577738b92a14d574137f1</t>
  </si>
  <si>
    <t>Meşhur Adıyaman Çiğ Köftecisi Ömer Aybak (Çolaklı Mah.)</t>
  </si>
  <si>
    <t>NECLA YILMAZ</t>
  </si>
  <si>
    <t>60d49f7c2aef180e8490adcf</t>
  </si>
  <si>
    <t>Tavuk Dünyası, Alanya (Cumhuriyet Mah.-Alanyum)</t>
  </si>
  <si>
    <t>SUPHİ PERİ</t>
  </si>
  <si>
    <t>CUMHURİYET MAH.KEYKUBAT BULV.NO:219-ALANYUM AVM</t>
  </si>
  <si>
    <t>615da42ffb83d0466ec2172d</t>
  </si>
  <si>
    <t>Tavuk Dünyası, Kepez (Kültür Mah.)</t>
  </si>
  <si>
    <t>TANER HİMMETOĞLU</t>
  </si>
  <si>
    <t>Kültür mah. 3805 sok.No:30 A Kepez/Antalya</t>
  </si>
  <si>
    <t>5fd8658ca531f02794935f15</t>
  </si>
  <si>
    <t>Tavuk Dünyası, Konyaaltı (Altınkum Mah.)</t>
  </si>
  <si>
    <t>Ramazan AKKAŞ</t>
  </si>
  <si>
    <t>Altınkum Mahallesi Belediye Caddesi No:134/2 Konyaaltı / ANTALYA</t>
  </si>
  <si>
    <t>5fd9db3171469a3fc8b9c725</t>
  </si>
  <si>
    <t>Tavuk Dünyası, Kepez (Altınova Sinan Mah.)</t>
  </si>
  <si>
    <t>ALTINOVA SİNAN MAHALLESİ AGORA AVM NO:5/1 KEPEZ ANTALYA</t>
  </si>
  <si>
    <t>6253e802c33e8bbf88f2ebae</t>
  </si>
  <si>
    <t>Komagene Etsiz Çiğ Köfte, Muratpaşa (Yıldız Mah.)</t>
  </si>
  <si>
    <t>YILDIZ MAH. YILDIZ CAD. NO:35/A</t>
  </si>
  <si>
    <t>60372d7ae12f9df1cc53172a</t>
  </si>
  <si>
    <t>Starbucks®, Muratpaşa (Fener Mah.)</t>
  </si>
  <si>
    <t>Fener Mahallesi Eski Lara Caddesi No: 24 B Blok Bagimsiz Bolum No:1 Muratpasa Antalya</t>
  </si>
  <si>
    <t>6040897820d33e6c8983a14b</t>
  </si>
  <si>
    <t>Starbucks Reserve™, Muratpaşa (Tekelioğlu Cad.)</t>
  </si>
  <si>
    <t>FENER MAH. TEKELİOĞLU CAD. TERRACITY A.V.M. ( MURATPAŞA BELEDİYESİ YANI ) 1. KAT : NO: 1-039 MURATPAŞA / ANTALYA</t>
  </si>
  <si>
    <t>60408cc94366fc34cdc9145d</t>
  </si>
  <si>
    <t>Starbucks®, Manavgat (Sorgun Mah.)</t>
  </si>
  <si>
    <t>Sorgun mah. 8096 sok. No: 5 GF BLK - 07 Nolu Bagımsız Bolum Manavgat/ Antalya</t>
  </si>
  <si>
    <t>605c5834a95ea6c3b32fc0f3</t>
  </si>
  <si>
    <t>Burger King, Alanya (Bektaş Mah.)</t>
  </si>
  <si>
    <t>ATATÜRK CADDESİ NO: 99 DAMLATAŞ EĞLENCE MERKEZİ A</t>
  </si>
  <si>
    <t>605c69456803b581d585874e</t>
  </si>
  <si>
    <t>Burger King, Muratpaşa (Tahılpazarı Mah.)</t>
  </si>
  <si>
    <t>Tahılpazarı mah. Şarampol Cad. Ömer Melli İş Mer.</t>
  </si>
  <si>
    <t>616823a3c4b8d3384e513f15</t>
  </si>
  <si>
    <t>Pasaport Pizza, Konyaaltı (Pınarbaşı Mah.)</t>
  </si>
  <si>
    <t>PINARBAŞI MAH. DUMLUPINAR BLV. D BLOK NO:886/13 UNCALI KONYAALTI ANTALYA</t>
  </si>
  <si>
    <t>62458aa0393181ebd1712ec5</t>
  </si>
  <si>
    <t>Pideci Kahraman, Muratpaşa (Deniz Mah.)</t>
  </si>
  <si>
    <t>ŞAHİN KAHRAMAN</t>
  </si>
  <si>
    <t>Deniz Mah. 122 Sk. No:19 B/B Muratpaşa/ANTALYA</t>
  </si>
  <si>
    <t>624bfce9eb2eb2d51005cd0c</t>
  </si>
  <si>
    <t>Crakers Pizza, Muratpaşa (Meydankavağı Mah.)</t>
  </si>
  <si>
    <t>ÇAĞRI AYDIN</t>
  </si>
  <si>
    <t>MEYDANKAVAĞI MAH. 1596 SOK. NO:4-A MURATPAŞA-ANTALYA</t>
  </si>
  <si>
    <t>624e8d007b4a6638323f97b0</t>
  </si>
  <si>
    <t>Çiğköftem, Muratpaşa (Altındağ Mah.)</t>
  </si>
  <si>
    <t>AYDER KÖSEER</t>
  </si>
  <si>
    <t>Altındağ mah. 100yıl blv. Polat apt. 14/A Muratpaşa/Antalya</t>
  </si>
  <si>
    <t>5fd7ca1b28df5e5ca524872b</t>
  </si>
  <si>
    <t>Tavuk Dünyası, Alanya (Mahmutlar Mah.)</t>
  </si>
  <si>
    <t>DERYA KÜÇÜK</t>
  </si>
  <si>
    <t>MAHMUTLAR MAH.MENDERES BLV.EDESSA APT.NO:11</t>
  </si>
  <si>
    <t>5fd8c619aa9ce31016df8de6</t>
  </si>
  <si>
    <t>Tavuk Dünyası, Alanya (Kadıpaşa Mah.)</t>
  </si>
  <si>
    <t>KADIPAŞA MAH. ATATÜRK BULV.36/B</t>
  </si>
  <si>
    <t>5fd9d41771469a05ceb9c6c1</t>
  </si>
  <si>
    <t>Tavuk Dünyası, Kemer (Merkez Mah.)</t>
  </si>
  <si>
    <t>FAYSAL GAZİOĞLU</t>
  </si>
  <si>
    <t>MERKEZ MAH.Ş.P.ER İSMET SEVİNÇ CAD.NO:7/Z1</t>
  </si>
  <si>
    <t>61bb3955a6aea46577f30675</t>
  </si>
  <si>
    <t>Tavuk Dünyası, Muratpaşa (Barbaros Mah.)</t>
  </si>
  <si>
    <t>BARBAROS MAH. KANDİLLER ÇIKMAZI_1 SK. 2 KATLI KONUT SİTESİ NO: 16- İÇ KAPI NO: - MURATPAŞA ANTALYA</t>
  </si>
  <si>
    <t>6195217c77a79ed68f5e19a9</t>
  </si>
  <si>
    <t>Tavuk Dünyası, Muratpaşa (Fener Mah.)</t>
  </si>
  <si>
    <t>Muhasebe</t>
  </si>
  <si>
    <t>Terracity avmfener mah. tekelioğlu cad. no:55 (2/152) muratpaşa antalya</t>
  </si>
  <si>
    <t>6183febb8b3c8c0b27b99200</t>
  </si>
  <si>
    <t>Tavuk Dünyası, Muratpaşa (Meltem Mah.)</t>
  </si>
  <si>
    <t>MUSTAFA KOL</t>
  </si>
  <si>
    <t>Meltem Mah. Akdeniz Blv. Ticari Blok No:10/20 Muratpaşa ANTALYA</t>
  </si>
  <si>
    <t>611e96367d79c185db760788</t>
  </si>
  <si>
    <t>Etişleri, Konyaaltı (Arapsuyu Mah.)</t>
  </si>
  <si>
    <t>OKAN YILMAZ</t>
  </si>
  <si>
    <t>Arapsuyu Mah. Atatürk Bulv. No:3 Konyaaltı/ANTALYA</t>
  </si>
  <si>
    <t>60374101afa83a18ec0dedda</t>
  </si>
  <si>
    <t>Starbucks®, Konyaaltı (Altınkum Mah.)</t>
  </si>
  <si>
    <t>Konyaalti Bulvar: ALTINKUM MAHALLESİ AKDENİZ BLV. SUNİSBLUE RESİDANS Sit. B BLOK Apt. NO: 164 F KONYAALTI/ANTALYA</t>
  </si>
  <si>
    <t>60371ff99acab4b31341c350</t>
  </si>
  <si>
    <t>Starbucks®, Muratpaşa (Şirinyalı Mah.)</t>
  </si>
  <si>
    <t>DEMİRCİKARA MAH.İSMET GÖKÇEN CAD.NO:10/A 10/B ZEMİN KAT MERKEZ ANTALYA</t>
  </si>
  <si>
    <t>6040924dfc13be897b5c5fb0</t>
  </si>
  <si>
    <t>Starbucks®, Kepez (Fabrikalar Mah.)</t>
  </si>
  <si>
    <t>Fabrikalar Mah Fikri Erten Cad No:2 Kepez, Antalya, 48300</t>
  </si>
  <si>
    <t>605c8463bf03aa4d0b2fa246</t>
  </si>
  <si>
    <t>Arby's, Konyaaltı (Arapsuyu Mah.)</t>
  </si>
  <si>
    <t>ARAPSUYU MEVKİİ 100.YIL BULVARI MİGROS AVM C12/13F</t>
  </si>
  <si>
    <t>605c74c5b48e84846742f075</t>
  </si>
  <si>
    <t>Burger King, Kepez (Altınova Sinan Mah.)</t>
  </si>
  <si>
    <t>Altınova Sinan Mah. Çağdaş Sok No:5 2.Kat</t>
  </si>
  <si>
    <t>Varlık Mah. 100. Yıl Blv. No:123 Muratpaşa/Antalya</t>
  </si>
  <si>
    <t>605c8ed865ce6830eaaa65ae</t>
  </si>
  <si>
    <t>Burger King, Manavgat (Side Mah.)</t>
  </si>
  <si>
    <t>Yalı mahallesi Atatürk caddesi No :2</t>
  </si>
  <si>
    <t>60b745f9825d4d0bdfcaa340</t>
  </si>
  <si>
    <t>Usta Dönerci, Kepez (Altınova Sinan Mah.)</t>
  </si>
  <si>
    <t>ALTINOVA SİNAN MAH ÇAGDAŞ SOK NO 5/1 KEPEZ ANTALYA</t>
  </si>
  <si>
    <t>60ba3c43d16e7151f387bcf7</t>
  </si>
  <si>
    <t>Arby's, Kepez (Altınova Sinan Mah.)</t>
  </si>
  <si>
    <t>ALTINOVA SİNAN, ÇAĞDAŞ SK. NO:5, KEPEZ/ANTALYA</t>
  </si>
  <si>
    <t>611d10acb7abb12f5aec9c67</t>
  </si>
  <si>
    <t>Oses Çiğ Köfte, Kepez (Teomanpaşa Mah.)</t>
  </si>
  <si>
    <t>Ahmet Kar</t>
  </si>
  <si>
    <t>Teomanpaşa Mah Yeşilırmak Cad (Mısır Çarşısı) No B/1 Kepez Antalya</t>
  </si>
  <si>
    <t>Zerdalilik Mah. Cebesoy Cad. No:9/b Muratpaşa/ANTALYA</t>
  </si>
  <si>
    <t>623089d6e1d29f559bdf826e</t>
  </si>
  <si>
    <t>Pidem, Muratpaşa (Çağlayan Mah.)</t>
  </si>
  <si>
    <t>TerraCity Pidem ÇAĞLAYAN MAHALLESİ TEKELİOĞLU CADDESİ 1979 SOKAK TERRACİTY AVM NO:2/D19 LARA - ANTALYA</t>
  </si>
  <si>
    <t>605c86884b04758ede58977b</t>
  </si>
  <si>
    <t>Burger King, Muratpaşa (Gençlik Mah.)</t>
  </si>
  <si>
    <t>HAŞİM İŞCAN MAH. FEVZİ ÇAKMAK CAD. NO:11/A ANTALYA</t>
  </si>
  <si>
    <t>605c86d0f10f9ff62be6bfcd</t>
  </si>
  <si>
    <t>Burger King, Konyaaltı (Gürsu Mah.)</t>
  </si>
  <si>
    <t>Gürsu Mahallesi Atatürk Bulvarı Çınar Apartmanı Konyaaltı / Antalya</t>
  </si>
  <si>
    <t>605c9045d813fb575f6ce040</t>
  </si>
  <si>
    <t>Burger King, Muratpaşa (Fener Mah.)</t>
  </si>
  <si>
    <t>BEYAZ DÜNYA AVM Fener Mahallesi Tekelioğlu Caddesi</t>
  </si>
  <si>
    <t>605c71be2982e2a97f711c7c</t>
  </si>
  <si>
    <t>Burger King, Konyaaltı (Öğretmenevleri)</t>
  </si>
  <si>
    <t>ÖĞRETMENEVLERİ MAH. ATATÜRK BULV. NO:64/A</t>
  </si>
  <si>
    <t>605c7b4181f114d00a21a45b</t>
  </si>
  <si>
    <t>Usta Pideci, Kepez (Fabrikalar Mah.)</t>
  </si>
  <si>
    <t>61d6b41c1d5efceb31ce1bf1</t>
  </si>
  <si>
    <t>Meşhur Sarıyer Börekçisi, Muratpaşa (Soğuksu Mah.)</t>
  </si>
  <si>
    <t>Ali Gülnaroğlu</t>
  </si>
  <si>
    <t>Yıldız Mah. Kazım Karabekir Cad. No:68/A Muratpaşa/Antalya</t>
  </si>
  <si>
    <t>6210c1ce5b4ec741614a9181</t>
  </si>
  <si>
    <t>Lezzita Künefe &amp; Katmer, Kepez (Sütçüler Mah.)</t>
  </si>
  <si>
    <t>Hüsnü Karakaş Mah. Şehit Astsbay Ömer Halisdemir Cad. No:128 Kepez/ANTALYA</t>
  </si>
  <si>
    <t>615ebc8f35798e3b80d92790</t>
  </si>
  <si>
    <t>Pidem, Kepez (Kültür Mah.)</t>
  </si>
  <si>
    <t>Kültür Mahallesi 3805. Sokak Blok No:30A Kepez / Antalya</t>
  </si>
  <si>
    <t>Tatlı Ye Tatlı Konuş, Muratpaşa (Kızılsaray Mah.)</t>
  </si>
  <si>
    <t>Altındağ Mah. Güllük Cad. No:89/C Muratpaşa/ANTALYA</t>
  </si>
  <si>
    <t>Meşhur Bizim Tostçu, Konyaaltı (Altınkum Mah.)</t>
  </si>
  <si>
    <t>603724efe12f9d2652531729</t>
  </si>
  <si>
    <t>Starbucks®, Alanya (Şekerhane Mah.)</t>
  </si>
  <si>
    <t>ŞEKERHANE MAH. ATATÜRK CADDESİ NO: 7/B ALANYA / ANTALYA</t>
  </si>
  <si>
    <t>603727ffdd4ef08abe19f85e</t>
  </si>
  <si>
    <t>Starbucks®, Alanya (Saray Mah.)</t>
  </si>
  <si>
    <t>Saray Mah. Güzelyalı Cad. No: 30 Sultan Sipahi Resort Otel Altı Alanya/Antalya</t>
  </si>
  <si>
    <t>6049191698150b9439390095</t>
  </si>
  <si>
    <t>Starbucks®, Konyaaltı (Arapsuyu Mah.)</t>
  </si>
  <si>
    <t>Arapsuyu Mevkii Meltem Mah. 10. Yıl Bulvarı No: 155 Migros AVM K:1 No: C63-C64 Antalya</t>
  </si>
  <si>
    <t>6051f32fc9aea886627b91eb</t>
  </si>
  <si>
    <t>Starbucks®, Muratpaşa (Shemall Avm)</t>
  </si>
  <si>
    <t>FENER MAH. TEKELİOGLU CAD. SHE MALL AVM NO:45 LARA ANTALYA</t>
  </si>
  <si>
    <t>605c89553730cfbda251e247</t>
  </si>
  <si>
    <t>Arby's, Muratpaşa (Tahılpazarı Mah.- MarkAntalya)</t>
  </si>
  <si>
    <t>MarkAntalya AvmTahilpazari .ah. Sarampol Cad.</t>
  </si>
  <si>
    <t>605c7dfa1d92b22e2a73085b</t>
  </si>
  <si>
    <t>Burger King, Manavgat (Aşağı Hisar Mah.)</t>
  </si>
  <si>
    <t>ANTALYA CAD.YUKARI HİSAR MAH.İŞ BANKASI YANI MANAV</t>
  </si>
  <si>
    <t>605c95858843fe75477b366f</t>
  </si>
  <si>
    <t>Usta Dönerci, Konyaaltı (Arap Suyu Mah.)</t>
  </si>
  <si>
    <t>Arapsuyu Mah. Atatürk Bulvarı No:3/126</t>
  </si>
  <si>
    <t>60b761474c7b7b3da8e25e1c</t>
  </si>
  <si>
    <t>Usta Dönerci, Muratpaşa (Tahılpazarı Mah.)</t>
  </si>
  <si>
    <t>Markantalya Avm Antalya</t>
  </si>
  <si>
    <t>61045329bddc0d4e15e0f415</t>
  </si>
  <si>
    <t>Dürümle, Muratpaşa (Tahılpazarı Mah. -Mark Antalya Avm)</t>
  </si>
  <si>
    <t>TAHILPAZARI MAH.ŞARAMPOL CAD. NO 84 MURATPAŞA/ANTALYA</t>
  </si>
  <si>
    <t>İki Kerebiç Baklava &amp; Waffle, Konyaaltı (Altınkum Mah.)</t>
  </si>
  <si>
    <t>Altınkum Mah. 459 Sk. Arkadaş Sitesi B-2 Blok No:26 Konyaaltı/Antalya</t>
  </si>
  <si>
    <t>Sürprizhane by Meze Dükkanı, Muratpaşa (Şirinyalı Mah.)</t>
  </si>
  <si>
    <t>5fa2b24e85129f7be678952f</t>
  </si>
  <si>
    <t>Sampi Pide, Konyaaltı (Uluç Mah.)</t>
  </si>
  <si>
    <t>Sercan Aydın</t>
  </si>
  <si>
    <t>Uluç Mah. Gazi Mustafa Kemal Bulvarı 128/A Altınkum KONYAALTI - ANTALYA</t>
  </si>
  <si>
    <t>Chicken Stop, Muratpaşa (Güzeloba Mah.)</t>
  </si>
  <si>
    <t>Asel Şükran Fast Food, Muratpaşa (Sinan Mah.)</t>
  </si>
  <si>
    <t>6208ff6d173a6776186e717b</t>
  </si>
  <si>
    <t>Uysal Ekmek, Kumluca (Bağlık Mah.)</t>
  </si>
  <si>
    <t>VEYSİ UYSAL</t>
  </si>
  <si>
    <t>Kumluca ,Bağlık mah. Gödene cad. No:75</t>
  </si>
  <si>
    <t>A La Vita Pizza (Çağlayan Mah.)</t>
  </si>
  <si>
    <t>Ant Sarıyer Börekçisi, Kepez (Ahatlı Mah.)</t>
  </si>
  <si>
    <t>Ayvaz Kömürde Piliç &amp; Fast Food &amp; Döner (Avni Tolunay Mah.)</t>
  </si>
  <si>
    <t>Bahattin Hasır Künefe &amp; Lahmacun, Muratpaşa (Güzeloba Mah.)</t>
  </si>
  <si>
    <t>61e94eb30855da0146399a68</t>
  </si>
  <si>
    <t>Dürümle, Manavgat (Sorgun Mah.-Novamall Avm)</t>
  </si>
  <si>
    <t>SORGUN MAH. 8096 SK. NOVAMALL MANAVGAT AVM NO: 5/1 MANAVGAT / ANTALYA</t>
  </si>
  <si>
    <t>5fa3b266f5faf543d81731a4</t>
  </si>
  <si>
    <t>Sampi Pide, Muratpaşa (Yeşilbahçe Mah.)</t>
  </si>
  <si>
    <t>Yeşilbahçe Mah. Metin Kasapoğlu Cad. Hakkı Uzunoğlu Apt. No:1-A Giriş Kat MURATPAŞA - ANTALYA</t>
  </si>
  <si>
    <t>604095dc991a8f309d1a2e99</t>
  </si>
  <si>
    <t>Starbucks®, Kepez (Kültür Mah.)</t>
  </si>
  <si>
    <t>Kültür Mah. Hürriyet Cad. A Apt.No:42AA Kepez/ANTALYA</t>
  </si>
  <si>
    <t>6230895793a701291c339917</t>
  </si>
  <si>
    <t>Pidem, Kepez (Fabrikalar Mah.)</t>
  </si>
  <si>
    <t>ANTALYA ÖZDİLEK PARK FABRİKALAR MAHALLESİ FİKRİ ERTEN CADDESİ ÖZDİLEKPARK AVM NO:2 KAT:2/246 KEPEZ - ANTALYA</t>
  </si>
  <si>
    <t>625949436d88ac5176ac2f99</t>
  </si>
  <si>
    <t>Dürümcü Bedir Çopur, Muratpaşa (Güllük Mah.)</t>
  </si>
  <si>
    <t>Memurevleri Mah. Güllük Cad. No:115/A Muratpaşa/Antalya</t>
  </si>
  <si>
    <t>624421e19d8fa03df9288ac4</t>
  </si>
  <si>
    <t>Meşhur Adıyaman Çiğ Köftecisi Ömer Aybak, (Altınkum Mah.)</t>
  </si>
  <si>
    <t>HASAN YILDIRIM</t>
  </si>
  <si>
    <t>ALTINKUM MAH. ATATÜRK BLV. NO: 140 B İÇ KAPI NO: 1 KONYAALTI/ ANTALYA</t>
  </si>
  <si>
    <t>Has Hatay Döner (Haşimişcan Mah.)</t>
  </si>
  <si>
    <t>61542ad0af900e0c9a029cca</t>
  </si>
  <si>
    <t>Dürümle, Kepez (Fabrikalar Mah.-Özdilek Park)</t>
  </si>
  <si>
    <t>FABRİKALAR MAH. FİKRİ ERTEN CAD. ÖZDİLEK AVM NO: 2/242 KEPEZ / ANTALYA</t>
  </si>
  <si>
    <t>620f438bfd7414839474a11d</t>
  </si>
  <si>
    <t>60ba0a28a04d17c7010f3ec5</t>
  </si>
  <si>
    <t>Elegant El Yapımı Çiğ Köfte, Muratpaşa (Üçgen Mah.)</t>
  </si>
  <si>
    <t>MUSA GÜLBAHAR</t>
  </si>
  <si>
    <t>Üçgen Mah. Abdi İpekçi Cad. No:27 Muratpaşa/ANTALYA</t>
  </si>
  <si>
    <t>Adıyaman Subaşı Çiğ Köfte, Serik (Merkez Mah. - Hastane Kavşağı)</t>
  </si>
  <si>
    <t>Dino Döner, Kepez (Özgürlük Mah.)</t>
  </si>
  <si>
    <t>61b725ff23b55d83585e3b22</t>
  </si>
  <si>
    <t>Levent Börek, Döşemealtı (Altınkale Mah.)</t>
  </si>
  <si>
    <t>AYCAN ÖZBEY</t>
  </si>
  <si>
    <t>ALTINKALE MAH.AKDENİZ BULV.NO:217/A DÖŞEMEALTI ANTALYA - SHELL AKARYAKIT İSTASYON İÇİ</t>
  </si>
  <si>
    <t>610569c9820bb855d06b8b4b</t>
  </si>
  <si>
    <t>Dürümle (Fener Mah.- Terracity)</t>
  </si>
  <si>
    <t>FENER MAH.TEKELİOĞLU CAD.NO:55/124 MURATPAŞA ANTALYA</t>
  </si>
  <si>
    <t>Apollo Kokoreç, Muratpaşa (Cumhuriyet Mah.)</t>
  </si>
  <si>
    <t>Paçacı Şaban, Muratpaşa (Tahılpazarı Mah.)</t>
  </si>
  <si>
    <t>UTKU EMİRSOY</t>
  </si>
  <si>
    <t>Battalbey Çiğ Köfte Halise Abla'nın Yeri, Kepez (Yeni Mah.)</t>
  </si>
  <si>
    <t>Pilavcım, Konyaaltı (Altınkum Mah.)</t>
  </si>
  <si>
    <t>Hüseyin Turan</t>
  </si>
  <si>
    <t>5c402bbb03d0da2babd669d8</t>
  </si>
  <si>
    <t>salaş</t>
  </si>
  <si>
    <t>Muhlis</t>
  </si>
  <si>
    <t>Kemerağzı 2. Bölge</t>
  </si>
  <si>
    <t>Pınarbaşı mah. ahi mescud blv. No: 199/A Sincan/Ankara</t>
  </si>
  <si>
    <t>616da7701aa0328b9075ab81</t>
  </si>
  <si>
    <t>Öncü Döner, Kepez (Kültür Mah.)</t>
  </si>
  <si>
    <t>Mustafa Şevik</t>
  </si>
  <si>
    <t>Kültür Mah 3805. Sokak Ethem Apt No 46 A Kepez Antalya</t>
  </si>
  <si>
    <t>5fd370ecc0f73b7d293c06bd</t>
  </si>
  <si>
    <t>Levent Börek, Muratpaşa (Şirinyalı Mah.)</t>
  </si>
  <si>
    <t>Erinç Kocaoğlu</t>
  </si>
  <si>
    <t>Şirinyalı Mah. İsmet Gökşen Cad. No:122A</t>
  </si>
  <si>
    <t>Haziran'da Aranacak</t>
  </si>
  <si>
    <t>Damla Kılcı</t>
  </si>
  <si>
    <t>Yılbaşından Sonra Aranacak</t>
  </si>
  <si>
    <t>Ece Bayındır</t>
  </si>
  <si>
    <t>Emel Yılmaz</t>
  </si>
  <si>
    <t>Ecem Ersöz</t>
  </si>
  <si>
    <t>Eda Cıbır</t>
  </si>
  <si>
    <t>Meryem Yalabık</t>
  </si>
  <si>
    <t>Serenay Yalabık</t>
  </si>
  <si>
    <t>Randevu Alınabilir</t>
  </si>
  <si>
    <t>Fotoğrafları Yok - Randevu Alınabilir</t>
  </si>
  <si>
    <t>Fotoğrafları Gönderecek</t>
  </si>
  <si>
    <t>COUNTA / Restaurant ID</t>
  </si>
  <si>
    <t>Genel Toplam</t>
  </si>
  <si>
    <t>Tarih</t>
  </si>
  <si>
    <t>Başarılı Randevu</t>
  </si>
  <si>
    <t>İptal Randevu</t>
  </si>
  <si>
    <t>Top. Rest</t>
  </si>
  <si>
    <t>Fotoğraflandırılan Top. Ürün</t>
  </si>
  <si>
    <t>Fotoğraflandırılan Ort. Ürün</t>
  </si>
  <si>
    <t>Toplam Rest</t>
  </si>
  <si>
    <t>Fotoğraflı</t>
  </si>
  <si>
    <t>%</t>
  </si>
  <si>
    <t>Ürün Adet</t>
  </si>
  <si>
    <t>0-25</t>
  </si>
  <si>
    <t>25+</t>
  </si>
  <si>
    <t>İptal Oranı</t>
  </si>
  <si>
    <t>0-20%</t>
  </si>
  <si>
    <t>21-50%</t>
  </si>
  <si>
    <t>51-80%</t>
  </si>
  <si>
    <t>&gt;80%</t>
  </si>
  <si>
    <t>COUNTA / İLÇE</t>
  </si>
  <si>
    <t>Ramazandan Sonra Randevu Istiyor</t>
  </si>
  <si>
    <t>Fotoğrafı Var</t>
  </si>
  <si>
    <t>TOPLAM</t>
  </si>
  <si>
    <t>Randevu Başarı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</si>
</sst>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dd/mm/yyyy"/>
    <numFmt numFmtId="166" formatCode="d.m.yyyy"/>
    <numFmt numFmtId="167" formatCode="dd.mm.yyyy"/>
    <numFmt numFmtId="168" formatCode="#,##0.00\ [$YTL-41F]"/>
    <numFmt numFmtId="169" formatCode="dd&quot;/&quot;mm&quot;/&quot;yyyy"/>
    <numFmt numFmtId="170" formatCode="hh:mm"/>
    <numFmt numFmtId="171" formatCode="d&quot;/&quot;m&quot;/&quot;yy"/>
    <numFmt numFmtId="172" formatCode="d.m.yy"/>
  </numFmts>
  <fonts count="72">
    <font>
      <sz val="10.0"/>
      <color rgb="FF000000"/>
      <name val="Arial"/>
      <scheme val="minor"/>
    </font>
    <font>
      <b/>
      <sz val="10.0"/>
      <color rgb="FF000000"/>
      <name val="Arial"/>
      <scheme val="minor"/>
    </font>
    <font>
      <b/>
      <color theme="1"/>
      <name val="Arial"/>
    </font>
    <font>
      <sz val="9.0"/>
      <color rgb="FF000000"/>
      <name val="Arial"/>
    </font>
    <font>
      <color rgb="FF000000"/>
      <name val="Arial"/>
      <scheme val="minor"/>
    </font>
    <font>
      <color theme="1"/>
      <name val="Arial"/>
    </font>
    <font>
      <sz val="11.0"/>
      <color rgb="FF000000"/>
      <name val="Calibri"/>
    </font>
    <font>
      <color theme="1"/>
      <name val="Arial"/>
      <scheme val="minor"/>
    </font>
    <font>
      <sz val="9.0"/>
      <color rgb="FF666666"/>
      <name val="Arial"/>
    </font>
    <font>
      <color rgb="FF000000"/>
      <name val="Arial"/>
    </font>
    <font>
      <color rgb="FF000000"/>
      <name val="Roboto"/>
    </font>
    <font>
      <b/>
      <sz val="11.0"/>
      <color rgb="FF434343"/>
      <name val="Arial"/>
      <scheme val="minor"/>
    </font>
    <font>
      <sz val="9.0"/>
      <color rgb="FF000000"/>
      <name val="Ubuntu"/>
    </font>
    <font>
      <i/>
      <sz val="11.0"/>
      <color rgb="FF3C4043"/>
      <name val="Roboto"/>
    </font>
    <font>
      <b/>
      <color theme="0"/>
      <name val="Arial"/>
    </font>
    <font>
      <b/>
      <color rgb="FFFFFFFF"/>
      <name val="Arial"/>
    </font>
    <font>
      <color rgb="FFFFFFFF"/>
      <name val="Arial"/>
    </font>
    <font>
      <color rgb="FFFFFFFF"/>
      <name val="Arial"/>
      <scheme val="minor"/>
    </font>
    <font>
      <b/>
      <sz val="11.0"/>
      <color rgb="FF000000"/>
      <name val="Arial"/>
    </font>
    <font>
      <b/>
      <color rgb="FF000000"/>
      <name val="Arial"/>
    </font>
    <font/>
    <font>
      <b/>
      <sz val="9.0"/>
      <color rgb="FF666666"/>
      <name val="Arial"/>
    </font>
    <font>
      <sz val="18.0"/>
      <color rgb="FF000000"/>
      <name val="Arial"/>
    </font>
    <font>
      <sz val="14.0"/>
      <color rgb="FF000000"/>
      <name val="Arial"/>
    </font>
    <font>
      <sz val="12.0"/>
      <color rgb="FF000000"/>
      <name val="Arial"/>
    </font>
    <font>
      <sz val="14.0"/>
      <color rgb="FF666666"/>
      <name val="Georgia"/>
    </font>
    <font>
      <sz val="24.0"/>
      <color rgb="FF000000"/>
      <name val="Impact"/>
    </font>
    <font>
      <b/>
      <sz val="18.0"/>
      <color theme="1"/>
      <name val="Caveat"/>
    </font>
    <font>
      <b/>
      <sz val="24.0"/>
      <color theme="1"/>
      <name val="Caveat"/>
    </font>
    <font>
      <b/>
      <i/>
      <sz val="14.0"/>
      <color theme="1"/>
      <name val="Comic Sans MS"/>
    </font>
    <font>
      <sz val="8.0"/>
      <color rgb="FF000000"/>
      <name val="Arial"/>
    </font>
    <font>
      <b/>
      <sz val="14.0"/>
      <color theme="1"/>
      <name val="Caveat"/>
    </font>
    <font>
      <sz val="24.0"/>
      <color theme="1"/>
      <name val="Caveat"/>
    </font>
    <font>
      <sz val="24.0"/>
      <color rgb="FF000000"/>
      <name val="Caveat"/>
    </font>
    <font>
      <sz val="18.0"/>
      <color rgb="FF000000"/>
      <name val="Caveat"/>
    </font>
    <font>
      <sz val="10.0"/>
      <color rgb="FF000000"/>
      <name val="Arial"/>
    </font>
    <font>
      <b/>
      <sz val="9.0"/>
      <color rgb="FF000000"/>
      <name val="Arial"/>
    </font>
    <font>
      <sz val="10.0"/>
      <color theme="1"/>
      <name val="Arial"/>
      <scheme val="minor"/>
    </font>
    <font>
      <b/>
      <sz val="12.0"/>
      <color rgb="FF000000"/>
      <name val="Caveat"/>
    </font>
    <font>
      <sz val="9.0"/>
      <color rgb="FF000000"/>
      <name val="Arial"/>
      <scheme val="minor"/>
    </font>
    <font>
      <sz val="9.0"/>
      <color theme="1"/>
      <name val="Arial"/>
    </font>
    <font>
      <sz val="10.0"/>
      <color theme="1"/>
      <name val="Arial"/>
    </font>
    <font>
      <sz val="9.0"/>
      <color theme="1"/>
      <name val="Arial"/>
      <scheme val="minor"/>
    </font>
    <font>
      <color theme="1"/>
      <name val="Roboto"/>
    </font>
    <font>
      <sz val="11.0"/>
      <color rgb="FF202124"/>
      <name val="Arial"/>
    </font>
    <font>
      <sz val="11.0"/>
      <color rgb="FF000000"/>
      <name val="Arial"/>
    </font>
    <font>
      <strike/>
      <sz val="11.0"/>
      <color theme="1"/>
      <name val="Arial"/>
    </font>
    <font>
      <sz val="11.0"/>
      <color rgb="FF000000"/>
      <name val="Inconsolata"/>
    </font>
    <font>
      <sz val="11.0"/>
      <color theme="1"/>
      <name val="Arial"/>
    </font>
    <font>
      <b/>
      <sz val="16.0"/>
      <color rgb="FF5D3EBC"/>
      <name val="Avenir"/>
    </font>
    <font>
      <b/>
      <sz val="12.0"/>
      <color rgb="FF000000"/>
      <name val="Calibri"/>
    </font>
    <font>
      <b/>
      <sz val="11.0"/>
      <color rgb="FF000000"/>
      <name val="Calibri"/>
    </font>
    <font>
      <b/>
      <color rgb="FF5D3EBE"/>
      <name val="Slack-Lato"/>
    </font>
    <font>
      <b/>
      <color rgb="FF5D3EBE"/>
      <name val="Arial"/>
    </font>
    <font>
      <b/>
      <sz val="11.0"/>
      <color rgb="FF5D3EBE"/>
      <name val="Arial"/>
    </font>
    <font>
      <b/>
      <sz val="11.0"/>
      <color rgb="FF5D3EBE"/>
      <name val="Slack-Lato"/>
    </font>
    <font>
      <b/>
      <sz val="11.0"/>
      <color rgb="FFFFD10D"/>
      <name val="&quot;Calibri Light&quot;"/>
    </font>
    <font>
      <color rgb="FFFFD20B"/>
      <name val="&quot;Avenir Book&quot;"/>
    </font>
    <font>
      <b/>
      <color theme="1"/>
      <name val="&quot;Avenir Book&quot;"/>
    </font>
    <font>
      <b/>
      <sz val="11.0"/>
      <color rgb="FFFFD10D"/>
      <name val="Arial"/>
    </font>
    <font>
      <color rgb="FF5D3EBE"/>
      <name val="Arial"/>
    </font>
    <font>
      <b/>
      <color rgb="FF5C3DBD"/>
      <name val="&quot;Avenir Book&quot;"/>
    </font>
    <font>
      <color rgb="FF5D3EBE"/>
      <name val="Arial"/>
      <scheme val="minor"/>
    </font>
    <font>
      <b/>
      <color rgb="FFFFD20B"/>
      <name val="&quot;Avenir Book&quot;"/>
    </font>
    <font>
      <b/>
      <color rgb="FF5D3EBC"/>
      <name val="Arial"/>
      <scheme val="minor"/>
    </font>
    <font>
      <color rgb="FF5C3DBD"/>
      <name val="&quot;Avenir Book&quot;"/>
    </font>
    <font>
      <color theme="1"/>
      <name val="&quot;Avenir Book&quot;"/>
    </font>
    <font>
      <color rgb="FFFFD10D"/>
      <name val="Arial"/>
      <scheme val="minor"/>
    </font>
    <font>
      <sz val="9.0"/>
      <color rgb="FF5C3DBD"/>
      <name val="&quot;Avenir Book&quot;"/>
    </font>
    <font>
      <b/>
      <color rgb="FF5D3EBE"/>
      <name val="Arial"/>
      <scheme val="minor"/>
    </font>
    <font>
      <b/>
      <color rgb="FF5D3EBC"/>
      <name val="Arial"/>
    </font>
    <font>
      <color rgb="FFFFD10D"/>
      <name val="Arial"/>
    </font>
  </fonts>
  <fills count="29">
    <fill>
      <patternFill patternType="none"/>
    </fill>
    <fill>
      <patternFill patternType="lightGray"/>
    </fill>
    <fill>
      <patternFill patternType="solid">
        <fgColor rgb="FFCCCCCC"/>
        <bgColor rgb="FFCCCCCC"/>
      </patternFill>
    </fill>
    <fill>
      <patternFill patternType="solid">
        <fgColor rgb="FFFF0000"/>
        <bgColor rgb="FFFF0000"/>
      </patternFill>
    </fill>
    <fill>
      <patternFill patternType="solid">
        <fgColor rgb="FFD9D9D9"/>
        <bgColor rgb="FFD9D9D9"/>
      </patternFill>
    </fill>
    <fill>
      <patternFill patternType="solid">
        <fgColor rgb="FF00FF00"/>
        <bgColor rgb="FF00FF00"/>
      </patternFill>
    </fill>
    <fill>
      <patternFill patternType="solid">
        <fgColor theme="0"/>
        <bgColor theme="0"/>
      </patternFill>
    </fill>
    <fill>
      <patternFill patternType="solid">
        <fgColor rgb="FFFFFFFF"/>
        <bgColor rgb="FFFFFFFF"/>
      </patternFill>
    </fill>
    <fill>
      <patternFill patternType="solid">
        <fgColor rgb="FF0B5394"/>
        <bgColor rgb="FF0B5394"/>
      </patternFill>
    </fill>
    <fill>
      <patternFill patternType="solid">
        <fgColor rgb="FFD9D2E9"/>
        <bgColor rgb="FFD9D2E9"/>
      </patternFill>
    </fill>
    <fill>
      <patternFill patternType="solid">
        <fgColor rgb="FFA2C4C9"/>
        <bgColor rgb="FFA2C4C9"/>
      </patternFill>
    </fill>
    <fill>
      <patternFill patternType="solid">
        <fgColor rgb="FF741B47"/>
        <bgColor rgb="FF741B47"/>
      </patternFill>
    </fill>
    <fill>
      <patternFill patternType="solid">
        <fgColor theme="5"/>
        <bgColor theme="5"/>
      </patternFill>
    </fill>
    <fill>
      <patternFill patternType="solid">
        <fgColor rgb="FFEFEFEF"/>
        <bgColor rgb="FFEFEFEF"/>
      </patternFill>
    </fill>
    <fill>
      <patternFill patternType="solid">
        <fgColor rgb="FFFFFF00"/>
        <bgColor rgb="FFFFFF00"/>
      </patternFill>
    </fill>
    <fill>
      <patternFill patternType="solid">
        <fgColor rgb="FFB4A7D6"/>
        <bgColor rgb="FFB4A7D6"/>
      </patternFill>
    </fill>
    <fill>
      <patternFill patternType="solid">
        <fgColor rgb="FF980000"/>
        <bgColor rgb="FF980000"/>
      </patternFill>
    </fill>
    <fill>
      <patternFill patternType="solid">
        <fgColor rgb="FF00FFFF"/>
        <bgColor rgb="FF00FFFF"/>
      </patternFill>
    </fill>
    <fill>
      <patternFill patternType="solid">
        <fgColor rgb="FFFF9900"/>
        <bgColor rgb="FFFF9900"/>
      </patternFill>
    </fill>
    <fill>
      <patternFill patternType="solid">
        <fgColor theme="8"/>
        <bgColor theme="8"/>
      </patternFill>
    </fill>
    <fill>
      <patternFill patternType="solid">
        <fgColor rgb="FFC9DAF8"/>
        <bgColor rgb="FFC9DAF8"/>
      </patternFill>
    </fill>
    <fill>
      <patternFill patternType="solid">
        <fgColor rgb="FFA4C2F4"/>
        <bgColor rgb="FFA4C2F4"/>
      </patternFill>
    </fill>
    <fill>
      <patternFill patternType="solid">
        <fgColor rgb="FFFFD10D"/>
        <bgColor rgb="FFFFD10D"/>
      </patternFill>
    </fill>
    <fill>
      <patternFill patternType="solid">
        <fgColor rgb="FFF9CB9C"/>
        <bgColor rgb="FFF9CB9C"/>
      </patternFill>
    </fill>
    <fill>
      <patternFill patternType="solid">
        <fgColor rgb="FFFFD10C"/>
        <bgColor rgb="FFFFD10C"/>
      </patternFill>
    </fill>
    <fill>
      <patternFill patternType="solid">
        <fgColor rgb="FF5D3EBC"/>
        <bgColor rgb="FF5D3EBC"/>
      </patternFill>
    </fill>
    <fill>
      <patternFill patternType="solid">
        <fgColor rgb="FF5C3DBD"/>
        <bgColor rgb="FF5C3DBD"/>
      </patternFill>
    </fill>
    <fill>
      <patternFill patternType="solid">
        <fgColor rgb="FFFFF5AB"/>
        <bgColor rgb="FFFFF5AB"/>
      </patternFill>
    </fill>
    <fill>
      <patternFill patternType="solid">
        <fgColor rgb="FFFFD20B"/>
        <bgColor rgb="FFFFD20B"/>
      </patternFill>
    </fill>
  </fills>
  <borders count="18">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bottom style="thin">
        <color rgb="FF000000"/>
      </bottom>
    </border>
    <border>
      <right/>
      <top style="thin">
        <color rgb="FF000000"/>
      </top>
      <bottom style="thin">
        <color rgb="FF000000"/>
      </bottom>
    </border>
  </borders>
  <cellStyleXfs count="1">
    <xf borderId="0" fillId="0" fontId="0" numFmtId="0" applyAlignment="1" applyFont="1"/>
  </cellStyleXfs>
  <cellXfs count="74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readingOrder="0" vertical="center"/>
    </xf>
    <xf borderId="0" fillId="2" fontId="1" numFmtId="3" xfId="0" applyAlignment="1" applyFont="1" applyNumberFormat="1">
      <alignment horizontal="center" vertical="center"/>
    </xf>
    <xf borderId="0" fillId="2" fontId="1" numFmtId="9" xfId="0" applyAlignment="1" applyFont="1" applyNumberFormat="1">
      <alignment horizontal="center" vertical="center"/>
    </xf>
    <xf borderId="0" fillId="3" fontId="1" numFmtId="0" xfId="0" applyAlignment="1" applyFill="1" applyFont="1">
      <alignment horizontal="center" readingOrder="0" vertical="center"/>
    </xf>
    <xf borderId="0" fillId="4" fontId="1" numFmtId="0" xfId="0" applyAlignment="1" applyFill="1" applyFont="1">
      <alignment horizontal="center" readingOrder="0" vertical="center"/>
    </xf>
    <xf borderId="0" fillId="4" fontId="1" numFmtId="0" xfId="0" applyAlignment="1" applyFont="1">
      <alignment horizontal="center" vertical="center"/>
    </xf>
    <xf borderId="0" fillId="4" fontId="1" numFmtId="164" xfId="0" applyAlignment="1" applyFont="1" applyNumberFormat="1">
      <alignment horizontal="center" vertical="center"/>
    </xf>
    <xf borderId="0" fillId="4" fontId="2" numFmtId="0" xfId="0" applyAlignment="1" applyFont="1">
      <alignment horizontal="center"/>
    </xf>
    <xf borderId="0" fillId="4" fontId="2" numFmtId="0" xfId="0" applyAlignment="1" applyFont="1">
      <alignment horizontal="center" readingOrder="0"/>
    </xf>
    <xf borderId="0" fillId="0" fontId="3" numFmtId="0" xfId="0" applyAlignment="1" applyFont="1">
      <alignment horizontal="left" readingOrder="0" shrinkToFit="0" vertical="top" wrapText="0"/>
    </xf>
    <xf borderId="0" fillId="0" fontId="3" numFmtId="0" xfId="0" applyAlignment="1" applyFont="1">
      <alignment horizontal="left" shrinkToFit="0" vertical="top" wrapText="0"/>
    </xf>
    <xf borderId="0" fillId="0" fontId="3" numFmtId="3" xfId="0" applyAlignment="1" applyFont="1" applyNumberFormat="1">
      <alignment horizontal="left" readingOrder="0" shrinkToFit="0" vertical="top" wrapText="0"/>
    </xf>
    <xf borderId="0" fillId="0" fontId="3" numFmtId="9" xfId="0" applyAlignment="1" applyFont="1" applyNumberFormat="1">
      <alignment horizontal="left" readingOrder="0" shrinkToFit="0" vertical="top" wrapText="0"/>
    </xf>
    <xf borderId="0" fillId="0" fontId="4" numFmtId="0" xfId="0" applyAlignment="1" applyFont="1">
      <alignment readingOrder="0"/>
    </xf>
    <xf borderId="0" fillId="0" fontId="0" numFmtId="0" xfId="0" applyFont="1"/>
    <xf borderId="0" fillId="0" fontId="0" numFmtId="0" xfId="0" applyAlignment="1" applyFont="1">
      <alignment readingOrder="0" vertical="bottom"/>
    </xf>
    <xf borderId="0" fillId="0" fontId="0" numFmtId="164" xfId="0" applyAlignment="1" applyFont="1" applyNumberFormat="1">
      <alignment readingOrder="0" vertical="bottom"/>
    </xf>
    <xf borderId="0" fillId="0" fontId="5" numFmtId="164" xfId="0" applyAlignment="1" applyFont="1" applyNumberFormat="1">
      <alignment vertical="bottom"/>
    </xf>
    <xf borderId="0" fillId="0" fontId="5" numFmtId="0" xfId="0" applyAlignment="1" applyFont="1">
      <alignment vertical="bottom"/>
    </xf>
    <xf borderId="0" fillId="0" fontId="6" numFmtId="0" xfId="0" applyAlignment="1" applyFont="1">
      <alignment readingOrder="0" shrinkToFit="0" vertical="bottom" wrapText="0"/>
    </xf>
    <xf borderId="0" fillId="0" fontId="5" numFmtId="0" xfId="0" applyAlignment="1" applyFont="1">
      <alignment readingOrder="0" vertical="bottom"/>
    </xf>
    <xf borderId="0" fillId="0" fontId="5" numFmtId="164" xfId="0" applyAlignment="1" applyFont="1" applyNumberFormat="1">
      <alignment readingOrder="0" vertical="bottom"/>
    </xf>
    <xf borderId="0" fillId="0" fontId="5" numFmtId="0" xfId="0" applyAlignment="1" applyFont="1">
      <alignment vertical="bottom"/>
    </xf>
    <xf borderId="0" fillId="0" fontId="0" numFmtId="0" xfId="0" applyAlignment="1" applyFont="1">
      <alignment readingOrder="0"/>
    </xf>
    <xf borderId="1" fillId="0" fontId="0" numFmtId="0" xfId="0" applyAlignment="1" applyBorder="1" applyFont="1">
      <alignment readingOrder="0"/>
    </xf>
    <xf borderId="0" fillId="0" fontId="0" numFmtId="164" xfId="0" applyAlignment="1" applyFont="1" applyNumberFormat="1">
      <alignment readingOrder="0"/>
    </xf>
    <xf borderId="0" fillId="0" fontId="5" numFmtId="164" xfId="0" applyAlignment="1" applyFont="1" applyNumberFormat="1">
      <alignment horizontal="right" vertical="bottom"/>
    </xf>
    <xf borderId="0" fillId="5" fontId="0" numFmtId="0" xfId="0" applyAlignment="1" applyFill="1" applyFont="1">
      <alignment readingOrder="0" vertical="bottom"/>
    </xf>
    <xf borderId="0" fillId="0" fontId="0" numFmtId="164" xfId="0" applyFont="1" applyNumberFormat="1"/>
    <xf borderId="1" fillId="0" fontId="0" numFmtId="0" xfId="0" applyAlignment="1" applyBorder="1" applyFont="1">
      <alignment readingOrder="0" vertical="bottom"/>
    </xf>
    <xf borderId="1" fillId="0" fontId="0" numFmtId="0" xfId="0" applyBorder="1" applyFont="1"/>
    <xf borderId="0" fillId="0" fontId="4" numFmtId="0" xfId="0" applyFont="1"/>
    <xf borderId="1" fillId="0" fontId="5" numFmtId="0" xfId="0" applyAlignment="1" applyBorder="1" applyFont="1">
      <alignment horizontal="center" readingOrder="0" vertical="bottom"/>
    </xf>
    <xf borderId="1" fillId="0" fontId="5" numFmtId="0" xfId="0" applyAlignment="1" applyBorder="1" applyFont="1">
      <alignment vertical="bottom"/>
    </xf>
    <xf borderId="0" fillId="0" fontId="3" numFmtId="3" xfId="0" applyAlignment="1" applyFont="1" applyNumberFormat="1">
      <alignment horizontal="left" shrinkToFit="0" vertical="top" wrapText="0"/>
    </xf>
    <xf borderId="0" fillId="6" fontId="0" numFmtId="0" xfId="0" applyAlignment="1" applyFill="1" applyFont="1">
      <alignment readingOrder="0" vertical="bottom"/>
    </xf>
    <xf borderId="0" fillId="7" fontId="5" numFmtId="0" xfId="0" applyAlignment="1" applyFill="1" applyFont="1">
      <alignment horizontal="left" readingOrder="0" vertical="bottom"/>
    </xf>
    <xf borderId="0" fillId="0" fontId="7" numFmtId="0" xfId="0" applyAlignment="1" applyFont="1">
      <alignment readingOrder="0"/>
    </xf>
    <xf borderId="0" fillId="0" fontId="5" numFmtId="165" xfId="0" applyAlignment="1" applyFont="1" applyNumberFormat="1">
      <alignment readingOrder="0" vertical="bottom"/>
    </xf>
    <xf borderId="0" fillId="0" fontId="5" numFmtId="165" xfId="0" applyAlignment="1" applyFont="1" applyNumberFormat="1">
      <alignment vertical="bottom"/>
    </xf>
    <xf borderId="0" fillId="0" fontId="0" numFmtId="0" xfId="0" applyAlignment="1" applyFont="1">
      <alignment vertical="bottom"/>
    </xf>
    <xf borderId="0" fillId="0" fontId="0" numFmtId="164" xfId="0" applyAlignment="1" applyFont="1" applyNumberFormat="1">
      <alignment vertical="bottom"/>
    </xf>
    <xf borderId="0" fillId="0" fontId="8" numFmtId="0" xfId="0" applyAlignment="1" applyFont="1">
      <alignment horizontal="left" readingOrder="0" shrinkToFit="0" vertical="top" wrapText="0"/>
    </xf>
    <xf borderId="0" fillId="7" fontId="5" numFmtId="0" xfId="0" applyAlignment="1" applyFont="1">
      <alignment readingOrder="0" vertical="bottom"/>
    </xf>
    <xf borderId="0" fillId="7" fontId="9" numFmtId="164" xfId="0" applyAlignment="1" applyFont="1" applyNumberFormat="1">
      <alignment horizontal="left" readingOrder="0"/>
    </xf>
    <xf borderId="2" fillId="0" fontId="0" numFmtId="0" xfId="0" applyAlignment="1" applyBorder="1" applyFont="1">
      <alignment readingOrder="0" vertical="bottom"/>
    </xf>
    <xf borderId="0" fillId="5" fontId="3" numFmtId="0" xfId="0" applyAlignment="1" applyFont="1">
      <alignment horizontal="left" readingOrder="0" shrinkToFit="0" vertical="top" wrapText="0"/>
    </xf>
    <xf borderId="1" fillId="0" fontId="5" numFmtId="0" xfId="0" applyAlignment="1" applyBorder="1" applyFont="1">
      <alignment readingOrder="0" vertical="bottom"/>
    </xf>
    <xf borderId="0" fillId="0" fontId="0" numFmtId="166" xfId="0" applyAlignment="1" applyFont="1" applyNumberFormat="1">
      <alignment readingOrder="0" vertical="bottom"/>
    </xf>
    <xf borderId="2" fillId="0" fontId="5" numFmtId="0" xfId="0" applyAlignment="1" applyBorder="1" applyFont="1">
      <alignment readingOrder="0" vertical="bottom"/>
    </xf>
    <xf borderId="0" fillId="5" fontId="0" numFmtId="0" xfId="0" applyAlignment="1" applyFont="1">
      <alignment readingOrder="0"/>
    </xf>
    <xf quotePrefix="1" borderId="0" fillId="0" fontId="3" numFmtId="0" xfId="0" applyAlignment="1" applyFont="1">
      <alignment horizontal="left" readingOrder="0" shrinkToFit="0" vertical="top" wrapText="0"/>
    </xf>
    <xf borderId="0" fillId="0" fontId="5" numFmtId="167" xfId="0" applyAlignment="1" applyFont="1" applyNumberFormat="1">
      <alignment readingOrder="0" vertical="bottom"/>
    </xf>
    <xf borderId="0" fillId="0" fontId="5" numFmtId="0" xfId="0" applyAlignment="1" applyFont="1">
      <alignment horizontal="center" vertical="bottom"/>
    </xf>
    <xf borderId="0" fillId="0" fontId="5" numFmtId="166" xfId="0" applyAlignment="1" applyFont="1" applyNumberFormat="1">
      <alignment readingOrder="0" vertical="bottom"/>
    </xf>
    <xf borderId="0" fillId="7" fontId="10" numFmtId="0" xfId="0" applyAlignment="1" applyFont="1">
      <alignment readingOrder="0"/>
    </xf>
    <xf borderId="0" fillId="7" fontId="11" numFmtId="0" xfId="0" applyAlignment="1" applyFont="1">
      <alignment horizontal="left" readingOrder="0"/>
    </xf>
    <xf borderId="0" fillId="7" fontId="9" numFmtId="0" xfId="0" applyAlignment="1" applyFont="1">
      <alignment horizontal="left" readingOrder="0"/>
    </xf>
    <xf borderId="0" fillId="0" fontId="5" numFmtId="0" xfId="0" applyAlignment="1" applyFont="1">
      <alignment horizontal="center" readingOrder="0" vertical="bottom"/>
    </xf>
    <xf borderId="0" fillId="0" fontId="7" numFmtId="0" xfId="0" applyFont="1"/>
    <xf borderId="0" fillId="0" fontId="0" numFmtId="168" xfId="0" applyAlignment="1" applyFont="1" applyNumberFormat="1">
      <alignment readingOrder="0"/>
    </xf>
    <xf borderId="0" fillId="7" fontId="12" numFmtId="0" xfId="0" applyAlignment="1" applyFont="1">
      <alignment horizontal="center" readingOrder="0"/>
    </xf>
    <xf borderId="0" fillId="0" fontId="9" numFmtId="0" xfId="0" applyAlignment="1" applyFont="1">
      <alignment readingOrder="0" vertical="bottom"/>
    </xf>
    <xf borderId="0" fillId="0" fontId="5" numFmtId="164" xfId="0" applyAlignment="1" applyFont="1" applyNumberFormat="1">
      <alignment horizontal="right" readingOrder="0" vertical="bottom"/>
    </xf>
    <xf borderId="0" fillId="7" fontId="3" numFmtId="0" xfId="0" applyAlignment="1" applyFont="1">
      <alignment horizontal="left" readingOrder="0" shrinkToFit="0" vertical="top" wrapText="0"/>
    </xf>
    <xf borderId="0" fillId="0" fontId="0" numFmtId="0" xfId="0" applyAlignment="1" applyFont="1">
      <alignment readingOrder="0" vertical="bottom"/>
    </xf>
    <xf borderId="0" fillId="7" fontId="13" numFmtId="0" xfId="0" applyAlignment="1" applyFont="1">
      <alignment readingOrder="0"/>
    </xf>
    <xf borderId="0" fillId="0" fontId="5" numFmtId="0" xfId="0" applyAlignment="1" applyFont="1">
      <alignment readingOrder="0" vertical="top"/>
    </xf>
    <xf borderId="2" fillId="0" fontId="5" numFmtId="0" xfId="0" applyAlignment="1" applyBorder="1" applyFont="1">
      <alignment vertical="bottom"/>
    </xf>
    <xf borderId="1" fillId="0" fontId="5" numFmtId="0" xfId="0" applyAlignment="1" applyBorder="1" applyFont="1">
      <alignment vertical="bottom"/>
    </xf>
    <xf borderId="0" fillId="0" fontId="0" numFmtId="167" xfId="0" applyAlignment="1" applyFont="1" applyNumberFormat="1">
      <alignment readingOrder="0" vertical="bottom"/>
    </xf>
    <xf borderId="0" fillId="0" fontId="5" numFmtId="0" xfId="0" applyAlignment="1" applyFont="1">
      <alignment horizontal="center" vertical="bottom"/>
    </xf>
    <xf borderId="0" fillId="0" fontId="6" numFmtId="49" xfId="0" applyAlignment="1" applyFont="1" applyNumberFormat="1">
      <alignment readingOrder="0" shrinkToFit="0" vertical="bottom" wrapText="0"/>
    </xf>
    <xf borderId="2" fillId="8" fontId="14" numFmtId="0" xfId="0" applyAlignment="1" applyBorder="1" applyFill="1" applyFont="1">
      <alignment vertical="bottom"/>
    </xf>
    <xf borderId="2" fillId="8" fontId="15" numFmtId="0" xfId="0" applyAlignment="1" applyBorder="1" applyFont="1">
      <alignment horizontal="center" readingOrder="0" vertical="bottom"/>
    </xf>
    <xf borderId="2" fillId="8" fontId="15" numFmtId="169" xfId="0" applyAlignment="1" applyBorder="1" applyFont="1" applyNumberFormat="1">
      <alignment horizontal="center" vertical="bottom"/>
    </xf>
    <xf borderId="2" fillId="8" fontId="15" numFmtId="0" xfId="0" applyAlignment="1" applyBorder="1" applyFont="1">
      <alignment horizontal="left" readingOrder="0" vertical="bottom"/>
    </xf>
    <xf borderId="2" fillId="8" fontId="15" numFmtId="0" xfId="0" applyAlignment="1" applyBorder="1" applyFont="1">
      <alignment horizontal="center" vertical="bottom"/>
    </xf>
    <xf borderId="2" fillId="8" fontId="16" numFmtId="49" xfId="0" applyAlignment="1" applyBorder="1" applyFont="1" applyNumberFormat="1">
      <alignment horizontal="center" vertical="bottom"/>
    </xf>
    <xf borderId="2" fillId="8" fontId="15" numFmtId="0" xfId="0" applyAlignment="1" applyBorder="1" applyFont="1">
      <alignment horizontal="center" shrinkToFit="0" vertical="bottom" wrapText="1"/>
    </xf>
    <xf borderId="2" fillId="0" fontId="17" numFmtId="0" xfId="0" applyBorder="1" applyFont="1"/>
    <xf borderId="2" fillId="9" fontId="5" numFmtId="0" xfId="0" applyAlignment="1" applyBorder="1" applyFill="1" applyFont="1">
      <alignment vertical="bottom"/>
    </xf>
    <xf borderId="2" fillId="10" fontId="18" numFmtId="167" xfId="0" applyAlignment="1" applyBorder="1" applyFill="1" applyFont="1" applyNumberFormat="1">
      <alignment horizontal="center" readingOrder="0" shrinkToFit="0" vertical="bottom" wrapText="1"/>
    </xf>
    <xf borderId="2" fillId="0" fontId="9" numFmtId="0" xfId="0" applyAlignment="1" applyBorder="1" applyFont="1">
      <alignment horizontal="left" vertical="bottom"/>
    </xf>
    <xf borderId="3" fillId="0" fontId="9" numFmtId="0" xfId="0" applyAlignment="1" applyBorder="1" applyFont="1">
      <alignment vertical="bottom"/>
    </xf>
    <xf borderId="4" fillId="0" fontId="9" numFmtId="0" xfId="0" applyAlignment="1" applyBorder="1" applyFont="1">
      <alignment vertical="bottom"/>
    </xf>
    <xf borderId="4" fillId="0" fontId="9" numFmtId="0" xfId="0" applyAlignment="1" applyBorder="1" applyFont="1">
      <alignment horizontal="center" vertical="bottom"/>
    </xf>
    <xf borderId="5" fillId="0" fontId="9" numFmtId="0" xfId="0" applyAlignment="1" applyBorder="1" applyFont="1">
      <alignment vertical="bottom"/>
    </xf>
    <xf borderId="2" fillId="0" fontId="4" numFmtId="0" xfId="0" applyBorder="1" applyFont="1"/>
    <xf borderId="6" fillId="9" fontId="19" numFmtId="0" xfId="0" applyAlignment="1" applyBorder="1" applyFont="1">
      <alignment horizontal="center" readingOrder="0" vertical="bottom"/>
    </xf>
    <xf borderId="2" fillId="0" fontId="5" numFmtId="0" xfId="0" applyAlignment="1" applyBorder="1" applyFont="1">
      <alignment horizontal="center" vertical="bottom"/>
    </xf>
    <xf borderId="2" fillId="0" fontId="10" numFmtId="0" xfId="0" applyAlignment="1" applyBorder="1" applyFont="1">
      <alignment horizontal="left" readingOrder="0"/>
    </xf>
    <xf borderId="2" fillId="0" fontId="10" numFmtId="0" xfId="0" applyAlignment="1" applyBorder="1" applyFont="1">
      <alignment readingOrder="0"/>
    </xf>
    <xf borderId="2" fillId="0" fontId="4" numFmtId="170" xfId="0" applyAlignment="1" applyBorder="1" applyFont="1" applyNumberFormat="1">
      <alignment horizontal="center" readingOrder="0"/>
    </xf>
    <xf borderId="2" fillId="0" fontId="4" numFmtId="0" xfId="0" applyAlignment="1" applyBorder="1" applyFont="1">
      <alignment readingOrder="0"/>
    </xf>
    <xf borderId="2" fillId="0" fontId="9" numFmtId="20" xfId="0" applyAlignment="1" applyBorder="1" applyFont="1" applyNumberFormat="1">
      <alignment vertical="bottom"/>
    </xf>
    <xf borderId="2" fillId="0" fontId="9" numFmtId="0" xfId="0" applyAlignment="1" applyBorder="1" applyFont="1">
      <alignment readingOrder="0" vertical="bottom"/>
    </xf>
    <xf borderId="7" fillId="0" fontId="20" numFmtId="0" xfId="0" applyBorder="1" applyFont="1"/>
    <xf borderId="2" fillId="0" fontId="3" numFmtId="0" xfId="0" applyAlignment="1" applyBorder="1" applyFont="1">
      <alignment horizontal="left" readingOrder="0" shrinkToFit="0" vertical="top" wrapText="0"/>
    </xf>
    <xf borderId="2" fillId="0" fontId="3" numFmtId="0" xfId="0" applyAlignment="1" applyBorder="1" applyFont="1">
      <alignment horizontal="left" readingOrder="0" shrinkToFit="0" vertical="top" wrapText="0"/>
    </xf>
    <xf borderId="2" fillId="0" fontId="4" numFmtId="0" xfId="0" applyAlignment="1" applyBorder="1" applyFont="1">
      <alignment horizontal="center" readingOrder="0"/>
    </xf>
    <xf borderId="2" fillId="0" fontId="6" numFmtId="170" xfId="0" applyAlignment="1" applyBorder="1" applyFont="1" applyNumberFormat="1">
      <alignment horizontal="center" readingOrder="0" shrinkToFit="0" vertical="bottom" wrapText="0"/>
    </xf>
    <xf borderId="2" fillId="0" fontId="4" numFmtId="3" xfId="0" applyBorder="1" applyFont="1" applyNumberFormat="1"/>
    <xf borderId="2" fillId="0" fontId="8" numFmtId="0" xfId="0" applyAlignment="1" applyBorder="1" applyFont="1">
      <alignment horizontal="left" readingOrder="0" shrinkToFit="0" vertical="top" wrapText="0"/>
    </xf>
    <xf borderId="2" fillId="0" fontId="9" numFmtId="49" xfId="0" applyAlignment="1" applyBorder="1" applyFont="1" applyNumberFormat="1">
      <alignment horizontal="center" readingOrder="0" vertical="bottom"/>
    </xf>
    <xf borderId="2" fillId="0" fontId="9" numFmtId="0" xfId="0" applyAlignment="1" applyBorder="1" applyFont="1">
      <alignment vertical="bottom"/>
    </xf>
    <xf borderId="8" fillId="0" fontId="20" numFmtId="0" xfId="0" applyBorder="1" applyFont="1"/>
    <xf borderId="2" fillId="0" fontId="9" numFmtId="0" xfId="0" applyAlignment="1" applyBorder="1" applyFont="1">
      <alignment horizontal="center" vertical="bottom"/>
    </xf>
    <xf borderId="2" fillId="0" fontId="9" numFmtId="0" xfId="0" applyAlignment="1" applyBorder="1" applyFont="1">
      <alignment horizontal="left" readingOrder="0" vertical="bottom"/>
    </xf>
    <xf borderId="6" fillId="9" fontId="19" numFmtId="0" xfId="0" applyAlignment="1" applyBorder="1" applyFont="1">
      <alignment horizontal="center" readingOrder="0" vertical="center"/>
    </xf>
    <xf borderId="2" fillId="0" fontId="7" numFmtId="0" xfId="0" applyAlignment="1" applyBorder="1" applyFont="1">
      <alignment horizontal="center"/>
    </xf>
    <xf borderId="2" fillId="0" fontId="9" numFmtId="49" xfId="0" applyAlignment="1" applyBorder="1" applyFont="1" applyNumberFormat="1">
      <alignment horizontal="center" vertical="bottom"/>
    </xf>
    <xf borderId="2" fillId="0" fontId="5" numFmtId="0" xfId="0" applyAlignment="1" applyBorder="1" applyFont="1">
      <alignment horizontal="center" readingOrder="0" vertical="bottom"/>
    </xf>
    <xf borderId="2" fillId="5" fontId="10" numFmtId="0" xfId="0" applyAlignment="1" applyBorder="1" applyFont="1">
      <alignment horizontal="left" readingOrder="0"/>
    </xf>
    <xf borderId="2" fillId="5" fontId="3" numFmtId="0" xfId="0" applyAlignment="1" applyBorder="1" applyFont="1">
      <alignment horizontal="left" readingOrder="0" shrinkToFit="0" vertical="top" wrapText="0"/>
    </xf>
    <xf borderId="2" fillId="5" fontId="4" numFmtId="170" xfId="0" applyAlignment="1" applyBorder="1" applyFont="1" applyNumberFormat="1">
      <alignment horizontal="center" readingOrder="0"/>
    </xf>
    <xf borderId="2" fillId="5" fontId="4" numFmtId="0" xfId="0" applyAlignment="1" applyBorder="1" applyFont="1">
      <alignment readingOrder="0"/>
    </xf>
    <xf borderId="2" fillId="6" fontId="9" numFmtId="20" xfId="0" applyAlignment="1" applyBorder="1" applyFont="1" applyNumberFormat="1">
      <alignment vertical="bottom"/>
    </xf>
    <xf borderId="2" fillId="6" fontId="9" numFmtId="0" xfId="0" applyAlignment="1" applyBorder="1" applyFont="1">
      <alignment readingOrder="0" vertical="bottom"/>
    </xf>
    <xf borderId="2" fillId="3" fontId="3" numFmtId="0" xfId="0" applyAlignment="1" applyBorder="1" applyFont="1">
      <alignment horizontal="left" readingOrder="0" shrinkToFit="0" vertical="top" wrapText="0"/>
    </xf>
    <xf borderId="2" fillId="3" fontId="3" numFmtId="0" xfId="0" applyAlignment="1" applyBorder="1" applyFont="1">
      <alignment horizontal="left" readingOrder="0" shrinkToFit="0" vertical="top" wrapText="0"/>
    </xf>
    <xf borderId="2" fillId="3" fontId="6" numFmtId="0" xfId="0" applyAlignment="1" applyBorder="1" applyFont="1">
      <alignment horizontal="center" readingOrder="0" shrinkToFit="0" vertical="bottom" wrapText="0"/>
    </xf>
    <xf borderId="2" fillId="3" fontId="9" numFmtId="0" xfId="0" applyAlignment="1" applyBorder="1" applyFont="1">
      <alignment readingOrder="0" vertical="bottom"/>
    </xf>
    <xf borderId="2" fillId="6" fontId="9" numFmtId="0" xfId="0" applyAlignment="1" applyBorder="1" applyFont="1">
      <alignment vertical="bottom"/>
    </xf>
    <xf borderId="2" fillId="0" fontId="7" numFmtId="0" xfId="0" applyAlignment="1" applyBorder="1" applyFont="1">
      <alignment horizontal="left"/>
    </xf>
    <xf borderId="2" fillId="0" fontId="7" numFmtId="0" xfId="0" applyBorder="1" applyFont="1"/>
    <xf borderId="2" fillId="0" fontId="3" numFmtId="0" xfId="0" applyAlignment="1" applyBorder="1" applyFont="1">
      <alignment horizontal="left" vertical="top"/>
    </xf>
    <xf borderId="2" fillId="0" fontId="3" numFmtId="0" xfId="0" applyAlignment="1" applyBorder="1" applyFont="1">
      <alignment vertical="top"/>
    </xf>
    <xf borderId="2" fillId="0" fontId="6" numFmtId="170" xfId="0" applyAlignment="1" applyBorder="1" applyFont="1" applyNumberFormat="1">
      <alignment horizontal="center" readingOrder="0" vertical="bottom"/>
    </xf>
    <xf borderId="2" fillId="0" fontId="3" numFmtId="0" xfId="0" applyAlignment="1" applyBorder="1" applyFont="1">
      <alignment shrinkToFit="0" vertical="top" wrapText="0"/>
    </xf>
    <xf borderId="2" fillId="0" fontId="5" numFmtId="20" xfId="0" applyAlignment="1" applyBorder="1" applyFont="1" applyNumberFormat="1">
      <alignment vertical="bottom"/>
    </xf>
    <xf borderId="2" fillId="0" fontId="6" numFmtId="0" xfId="0" applyAlignment="1" applyBorder="1" applyFont="1">
      <alignment horizontal="center" readingOrder="0" shrinkToFit="0" vertical="bottom" wrapText="0"/>
    </xf>
    <xf borderId="2" fillId="0" fontId="10" numFmtId="0" xfId="0" applyAlignment="1" applyBorder="1" applyFont="1">
      <alignment horizontal="center" readingOrder="0"/>
    </xf>
    <xf borderId="2" fillId="3" fontId="10" numFmtId="0" xfId="0" applyAlignment="1" applyBorder="1" applyFont="1">
      <alignment horizontal="left" readingOrder="0"/>
    </xf>
    <xf borderId="2" fillId="3" fontId="4" numFmtId="170" xfId="0" applyAlignment="1" applyBorder="1" applyFont="1" applyNumberFormat="1">
      <alignment horizontal="center" readingOrder="0"/>
    </xf>
    <xf borderId="2" fillId="3" fontId="4" numFmtId="0" xfId="0" applyAlignment="1" applyBorder="1" applyFont="1">
      <alignment readingOrder="0"/>
    </xf>
    <xf borderId="2" fillId="3" fontId="4" numFmtId="0" xfId="0" applyBorder="1" applyFont="1"/>
    <xf borderId="2" fillId="3" fontId="3" numFmtId="0" xfId="0" applyAlignment="1" applyBorder="1" applyFont="1">
      <alignment vertical="top"/>
    </xf>
    <xf borderId="2" fillId="3" fontId="8" numFmtId="170" xfId="0" applyAlignment="1" applyBorder="1" applyFont="1" applyNumberFormat="1">
      <alignment horizontal="center" readingOrder="0" shrinkToFit="0" vertical="top" wrapText="0"/>
    </xf>
    <xf borderId="2" fillId="3" fontId="0" numFmtId="0" xfId="0" applyAlignment="1" applyBorder="1" applyFont="1">
      <alignment readingOrder="0"/>
    </xf>
    <xf borderId="2" fillId="3" fontId="4" numFmtId="3" xfId="0" applyBorder="1" applyFont="1" applyNumberFormat="1"/>
    <xf borderId="2" fillId="3" fontId="6" numFmtId="170" xfId="0" applyAlignment="1" applyBorder="1" applyFont="1" applyNumberFormat="1">
      <alignment horizontal="center" readingOrder="0" shrinkToFit="0" vertical="bottom" wrapText="0"/>
    </xf>
    <xf borderId="2" fillId="3" fontId="9" numFmtId="49" xfId="0" applyAlignment="1" applyBorder="1" applyFont="1" applyNumberFormat="1">
      <alignment horizontal="center" readingOrder="0" vertical="bottom"/>
    </xf>
    <xf borderId="2" fillId="3" fontId="9" numFmtId="0" xfId="0" applyAlignment="1" applyBorder="1" applyFont="1">
      <alignment vertical="bottom"/>
    </xf>
    <xf borderId="2" fillId="0" fontId="9" numFmtId="0" xfId="0" applyAlignment="1" applyBorder="1" applyFont="1">
      <alignment horizontal="center" readingOrder="0" vertical="bottom"/>
    </xf>
    <xf borderId="2" fillId="3" fontId="9" numFmtId="0" xfId="0" applyAlignment="1" applyBorder="1" applyFont="1">
      <alignment horizontal="left" readingOrder="0" vertical="bottom"/>
    </xf>
    <xf borderId="2" fillId="3" fontId="8" numFmtId="0" xfId="0" applyAlignment="1" applyBorder="1" applyFont="1">
      <alignment horizontal="left" readingOrder="0" shrinkToFit="0" vertical="top" wrapText="0"/>
    </xf>
    <xf borderId="4" fillId="0" fontId="20" numFmtId="0" xfId="0" applyBorder="1" applyFont="1"/>
    <xf borderId="5" fillId="0" fontId="20" numFmtId="0" xfId="0" applyBorder="1" applyFont="1"/>
    <xf borderId="2" fillId="5" fontId="9" numFmtId="0" xfId="0" applyAlignment="1" applyBorder="1" applyFont="1">
      <alignment readingOrder="0" vertical="bottom"/>
    </xf>
    <xf borderId="2" fillId="3" fontId="10" numFmtId="0" xfId="0" applyAlignment="1" applyBorder="1" applyFont="1">
      <alignment readingOrder="0"/>
    </xf>
    <xf borderId="2" fillId="3" fontId="9" numFmtId="20" xfId="0" applyAlignment="1" applyBorder="1" applyFont="1" applyNumberFormat="1">
      <alignment vertical="bottom"/>
    </xf>
    <xf borderId="2" fillId="11" fontId="9" numFmtId="0" xfId="0" applyAlignment="1" applyBorder="1" applyFill="1" applyFont="1">
      <alignment horizontal="left" readingOrder="0" vertical="bottom"/>
    </xf>
    <xf borderId="2" fillId="11" fontId="8" numFmtId="0" xfId="0" applyAlignment="1" applyBorder="1" applyFont="1">
      <alignment horizontal="left" readingOrder="0" shrinkToFit="0" vertical="top" wrapText="0"/>
    </xf>
    <xf borderId="2" fillId="11" fontId="9" numFmtId="49" xfId="0" applyAlignment="1" applyBorder="1" applyFont="1" applyNumberFormat="1">
      <alignment horizontal="center" readingOrder="0" vertical="bottom"/>
    </xf>
    <xf borderId="2" fillId="11" fontId="9" numFmtId="0" xfId="0" applyAlignment="1" applyBorder="1" applyFont="1">
      <alignment readingOrder="0" vertical="bottom"/>
    </xf>
    <xf borderId="2" fillId="11" fontId="9" numFmtId="0" xfId="0" applyAlignment="1" applyBorder="1" applyFont="1">
      <alignment vertical="bottom"/>
    </xf>
    <xf borderId="2" fillId="11" fontId="3" numFmtId="0" xfId="0" applyAlignment="1" applyBorder="1" applyFont="1">
      <alignment horizontal="left" readingOrder="0" shrinkToFit="0" vertical="top" wrapText="0"/>
    </xf>
    <xf borderId="2" fillId="11" fontId="3" numFmtId="170" xfId="0" applyAlignment="1" applyBorder="1" applyFont="1" applyNumberFormat="1">
      <alignment horizontal="center" readingOrder="0" shrinkToFit="0" vertical="top" wrapText="0"/>
    </xf>
    <xf borderId="6" fillId="0" fontId="3" numFmtId="0" xfId="0" applyAlignment="1" applyBorder="1" applyFont="1">
      <alignment horizontal="left" readingOrder="0" shrinkToFit="0" vertical="top" wrapText="0"/>
    </xf>
    <xf borderId="2" fillId="0" fontId="8" numFmtId="170" xfId="0" applyAlignment="1" applyBorder="1" applyFont="1" applyNumberFormat="1">
      <alignment horizontal="center" readingOrder="0" shrinkToFit="0" vertical="top" wrapText="0"/>
    </xf>
    <xf borderId="2" fillId="0" fontId="5" numFmtId="0" xfId="0" applyAlignment="1" applyBorder="1" applyFont="1">
      <alignment horizontal="center" vertical="bottom"/>
    </xf>
    <xf borderId="2" fillId="5" fontId="8" numFmtId="0" xfId="0" applyAlignment="1" applyBorder="1" applyFont="1">
      <alignment horizontal="left" readingOrder="0" shrinkToFit="0" vertical="top" wrapText="0"/>
    </xf>
    <xf borderId="2" fillId="5" fontId="10" numFmtId="0" xfId="0" applyAlignment="1" applyBorder="1" applyFont="1">
      <alignment readingOrder="0"/>
    </xf>
    <xf borderId="2" fillId="7" fontId="10" numFmtId="0" xfId="0" applyAlignment="1" applyBorder="1" applyFont="1">
      <alignment horizontal="left" vertical="bottom"/>
    </xf>
    <xf borderId="2" fillId="7" fontId="8" numFmtId="0" xfId="0" applyAlignment="1" applyBorder="1" applyFont="1">
      <alignment vertical="top"/>
    </xf>
    <xf borderId="2" fillId="7" fontId="9" numFmtId="170" xfId="0" applyAlignment="1" applyBorder="1" applyFont="1" applyNumberFormat="1">
      <alignment horizontal="center" readingOrder="0" vertical="bottom"/>
    </xf>
    <xf borderId="2" fillId="7" fontId="9" numFmtId="0" xfId="0" applyAlignment="1" applyBorder="1" applyFont="1">
      <alignment vertical="bottom"/>
    </xf>
    <xf borderId="2" fillId="7" fontId="10" numFmtId="0" xfId="0" applyAlignment="1" applyBorder="1" applyFont="1">
      <alignment vertical="bottom"/>
    </xf>
    <xf borderId="2" fillId="0" fontId="7" numFmtId="170" xfId="0" applyAlignment="1" applyBorder="1" applyFont="1" applyNumberFormat="1">
      <alignment horizontal="center" readingOrder="0"/>
    </xf>
    <xf borderId="2" fillId="7" fontId="3" numFmtId="0" xfId="0" applyAlignment="1" applyBorder="1" applyFont="1">
      <alignment horizontal="left" readingOrder="0" shrinkToFit="0" vertical="top" wrapText="0"/>
    </xf>
    <xf borderId="2" fillId="7" fontId="3" numFmtId="0" xfId="0" applyAlignment="1" applyBorder="1" applyFont="1">
      <alignment horizontal="left" readingOrder="0" shrinkToFit="0" vertical="top" wrapText="0"/>
    </xf>
    <xf borderId="2" fillId="7" fontId="6" numFmtId="170" xfId="0" applyAlignment="1" applyBorder="1" applyFont="1" applyNumberFormat="1">
      <alignment horizontal="center" readingOrder="0" shrinkToFit="0" vertical="bottom" wrapText="0"/>
    </xf>
    <xf borderId="2" fillId="7" fontId="9" numFmtId="0" xfId="0" applyAlignment="1" applyBorder="1" applyFont="1">
      <alignment readingOrder="0" vertical="bottom"/>
    </xf>
    <xf borderId="2" fillId="3" fontId="3" numFmtId="0" xfId="0" applyAlignment="1" applyBorder="1" applyFont="1">
      <alignment horizontal="left" readingOrder="0" vertical="top"/>
    </xf>
    <xf borderId="2" fillId="3" fontId="8" numFmtId="0" xfId="0" applyAlignment="1" applyBorder="1" applyFont="1">
      <alignment readingOrder="0" vertical="top"/>
    </xf>
    <xf borderId="2" fillId="7" fontId="10" numFmtId="0" xfId="0" applyAlignment="1" applyBorder="1" applyFont="1">
      <alignment horizontal="left" readingOrder="0"/>
    </xf>
    <xf borderId="2" fillId="7" fontId="8" numFmtId="0" xfId="0" applyAlignment="1" applyBorder="1" applyFont="1">
      <alignment horizontal="left" readingOrder="0" shrinkToFit="0" vertical="top" wrapText="0"/>
    </xf>
    <xf borderId="2" fillId="7" fontId="9" numFmtId="49" xfId="0" applyAlignment="1" applyBorder="1" applyFont="1" applyNumberFormat="1">
      <alignment horizontal="center" readingOrder="0" vertical="bottom"/>
    </xf>
    <xf borderId="2" fillId="12" fontId="10" numFmtId="0" xfId="0" applyAlignment="1" applyBorder="1" applyFill="1" applyFont="1">
      <alignment horizontal="left" readingOrder="0"/>
    </xf>
    <xf borderId="2" fillId="12" fontId="3" numFmtId="0" xfId="0" applyAlignment="1" applyBorder="1" applyFont="1">
      <alignment horizontal="left" readingOrder="0" shrinkToFit="0" vertical="top" wrapText="0"/>
    </xf>
    <xf borderId="2" fillId="12" fontId="9" numFmtId="49" xfId="0" applyAlignment="1" applyBorder="1" applyFont="1" applyNumberFormat="1">
      <alignment horizontal="center" readingOrder="0" vertical="bottom"/>
    </xf>
    <xf borderId="2" fillId="7" fontId="10" numFmtId="0" xfId="0" applyAlignment="1" applyBorder="1" applyFont="1">
      <alignment horizontal="left" readingOrder="0" vertical="bottom"/>
    </xf>
    <xf borderId="2" fillId="7" fontId="8" numFmtId="0" xfId="0" applyAlignment="1" applyBorder="1" applyFont="1">
      <alignment readingOrder="0" vertical="top"/>
    </xf>
    <xf borderId="2" fillId="7" fontId="3" numFmtId="0" xfId="0" applyAlignment="1" applyBorder="1" applyFont="1">
      <alignment horizontal="left" vertical="top"/>
    </xf>
    <xf borderId="2" fillId="7" fontId="9" numFmtId="49" xfId="0" applyAlignment="1" applyBorder="1" applyFont="1" applyNumberFormat="1">
      <alignment horizontal="center" vertical="bottom"/>
    </xf>
    <xf borderId="2" fillId="13" fontId="10" numFmtId="0" xfId="0" applyAlignment="1" applyBorder="1" applyFill="1" applyFont="1">
      <alignment horizontal="left" readingOrder="0"/>
    </xf>
    <xf borderId="2" fillId="13" fontId="3" numFmtId="0" xfId="0" applyAlignment="1" applyBorder="1" applyFont="1">
      <alignment horizontal="left" readingOrder="0" shrinkToFit="0" vertical="top" wrapText="0"/>
    </xf>
    <xf borderId="2" fillId="13" fontId="4" numFmtId="170" xfId="0" applyAlignment="1" applyBorder="1" applyFont="1" applyNumberFormat="1">
      <alignment horizontal="center" readingOrder="0"/>
    </xf>
    <xf borderId="2" fillId="13" fontId="4" numFmtId="0" xfId="0" applyAlignment="1" applyBorder="1" applyFont="1">
      <alignment readingOrder="0"/>
    </xf>
    <xf borderId="2" fillId="0" fontId="0" numFmtId="0" xfId="0" applyAlignment="1" applyBorder="1" applyFont="1">
      <alignment readingOrder="0"/>
    </xf>
    <xf borderId="2" fillId="3" fontId="4" numFmtId="0" xfId="0" applyAlignment="1" applyBorder="1" applyFont="1">
      <alignment horizontal="center" readingOrder="0"/>
    </xf>
    <xf borderId="2" fillId="12" fontId="3" numFmtId="0" xfId="0" applyAlignment="1" applyBorder="1" applyFont="1">
      <alignment horizontal="left" readingOrder="0" shrinkToFit="0" vertical="top" wrapText="0"/>
    </xf>
    <xf borderId="2" fillId="12" fontId="10" numFmtId="0" xfId="0" applyAlignment="1" applyBorder="1" applyFont="1">
      <alignment readingOrder="0"/>
    </xf>
    <xf borderId="2" fillId="12" fontId="9" numFmtId="0" xfId="0" applyAlignment="1" applyBorder="1" applyFont="1">
      <alignment readingOrder="0" vertical="bottom"/>
    </xf>
    <xf borderId="2" fillId="0" fontId="3" numFmtId="170" xfId="0" applyAlignment="1" applyBorder="1" applyFont="1" applyNumberFormat="1">
      <alignment horizontal="center" readingOrder="0" shrinkToFit="0" vertical="top" wrapText="0"/>
    </xf>
    <xf borderId="2" fillId="0" fontId="21" numFmtId="0" xfId="0" applyAlignment="1" applyBorder="1" applyFont="1">
      <alignment horizontal="left" readingOrder="0" shrinkToFit="0" vertical="top" wrapText="0"/>
    </xf>
    <xf borderId="2" fillId="0" fontId="8" numFmtId="0" xfId="0" applyAlignment="1" applyBorder="1" applyFont="1">
      <alignment horizontal="center" readingOrder="0" shrinkToFit="0" vertical="top" wrapText="0"/>
    </xf>
    <xf borderId="2" fillId="3" fontId="3" numFmtId="170" xfId="0" applyAlignment="1" applyBorder="1" applyFont="1" applyNumberFormat="1">
      <alignment horizontal="center" readingOrder="0" shrinkToFit="0" vertical="top" wrapText="0"/>
    </xf>
    <xf borderId="2" fillId="9" fontId="19" numFmtId="0" xfId="0" applyAlignment="1" applyBorder="1" applyFont="1">
      <alignment horizontal="center" readingOrder="0" vertical="center"/>
    </xf>
    <xf borderId="2" fillId="0" fontId="5" numFmtId="170" xfId="0" applyAlignment="1" applyBorder="1" applyFont="1" applyNumberFormat="1">
      <alignment horizontal="center" readingOrder="0" vertical="bottom"/>
    </xf>
    <xf borderId="2" fillId="3" fontId="5" numFmtId="170" xfId="0" applyAlignment="1" applyBorder="1" applyFont="1" applyNumberFormat="1">
      <alignment horizontal="center" vertical="bottom"/>
    </xf>
    <xf borderId="2" fillId="0" fontId="8" numFmtId="170" xfId="0" applyAlignment="1" applyBorder="1" applyFont="1" applyNumberFormat="1">
      <alignment horizontal="center" readingOrder="0" shrinkToFit="0" vertical="center" wrapText="0"/>
    </xf>
    <xf borderId="2" fillId="0" fontId="5" numFmtId="170" xfId="0" applyAlignment="1" applyBorder="1" applyFont="1" applyNumberFormat="1">
      <alignment horizontal="center" vertical="bottom"/>
    </xf>
    <xf borderId="2" fillId="12" fontId="5" numFmtId="170" xfId="0" applyAlignment="1" applyBorder="1" applyFont="1" applyNumberFormat="1">
      <alignment horizontal="center" vertical="bottom"/>
    </xf>
    <xf borderId="2" fillId="7" fontId="10" numFmtId="0" xfId="0" applyAlignment="1" applyBorder="1" applyFont="1">
      <alignment readingOrder="0"/>
    </xf>
    <xf borderId="2" fillId="7" fontId="4" numFmtId="0" xfId="0" applyAlignment="1" applyBorder="1" applyFont="1">
      <alignment readingOrder="0"/>
    </xf>
    <xf borderId="2" fillId="3" fontId="9" numFmtId="49" xfId="0" applyAlignment="1" applyBorder="1" applyFont="1" applyNumberFormat="1">
      <alignment horizontal="center" vertical="bottom"/>
    </xf>
    <xf borderId="2" fillId="12" fontId="5" numFmtId="0" xfId="0" applyAlignment="1" applyBorder="1" applyFont="1">
      <alignment horizontal="center" readingOrder="0" vertical="bottom"/>
    </xf>
    <xf borderId="2" fillId="12" fontId="0" numFmtId="0" xfId="0" applyAlignment="1" applyBorder="1" applyFont="1">
      <alignment readingOrder="0"/>
    </xf>
    <xf borderId="2" fillId="12" fontId="9" numFmtId="0" xfId="0" applyAlignment="1" applyBorder="1" applyFont="1">
      <alignment horizontal="left" readingOrder="0" vertical="bottom"/>
    </xf>
    <xf borderId="2" fillId="12" fontId="3" numFmtId="170" xfId="0" applyAlignment="1" applyBorder="1" applyFont="1" applyNumberFormat="1">
      <alignment horizontal="center" readingOrder="0" shrinkToFit="0" vertical="top" wrapText="0"/>
    </xf>
    <xf borderId="2" fillId="0" fontId="7" numFmtId="0" xfId="0" applyAlignment="1" applyBorder="1" applyFont="1">
      <alignment horizontal="left" readingOrder="0"/>
    </xf>
    <xf borderId="2" fillId="0" fontId="7" numFmtId="0" xfId="0" applyAlignment="1" applyBorder="1" applyFont="1">
      <alignment readingOrder="0"/>
    </xf>
    <xf borderId="2" fillId="6" fontId="3" numFmtId="0" xfId="0" applyAlignment="1" applyBorder="1" applyFont="1">
      <alignment horizontal="left" readingOrder="0" shrinkToFit="0" vertical="top" wrapText="0"/>
    </xf>
    <xf borderId="2" fillId="6" fontId="5" numFmtId="170" xfId="0" applyAlignment="1" applyBorder="1" applyFont="1" applyNumberFormat="1">
      <alignment horizontal="center" readingOrder="0" vertical="bottom"/>
    </xf>
    <xf borderId="2" fillId="6" fontId="0" numFmtId="0" xfId="0" applyAlignment="1" applyBorder="1" applyFont="1">
      <alignment readingOrder="0"/>
    </xf>
    <xf borderId="2" fillId="12" fontId="7" numFmtId="170" xfId="0" applyAlignment="1" applyBorder="1" applyFont="1" applyNumberFormat="1">
      <alignment horizontal="center" readingOrder="0"/>
    </xf>
    <xf borderId="2" fillId="12" fontId="7" numFmtId="0" xfId="0" applyAlignment="1" applyBorder="1" applyFont="1">
      <alignment readingOrder="0"/>
    </xf>
    <xf borderId="2" fillId="12" fontId="5" numFmtId="170" xfId="0" applyAlignment="1" applyBorder="1" applyFont="1" applyNumberFormat="1">
      <alignment horizontal="center" readingOrder="0" vertical="bottom"/>
    </xf>
    <xf borderId="2" fillId="3" fontId="5" numFmtId="170" xfId="0" applyAlignment="1" applyBorder="1" applyFont="1" applyNumberFormat="1">
      <alignment horizontal="center" readingOrder="0" vertical="bottom"/>
    </xf>
    <xf borderId="2" fillId="7" fontId="3" numFmtId="170" xfId="0" applyAlignment="1" applyBorder="1" applyFont="1" applyNumberFormat="1">
      <alignment horizontal="center" readingOrder="0" shrinkToFit="0" vertical="top" wrapText="0"/>
    </xf>
    <xf borderId="2" fillId="7" fontId="9" numFmtId="0" xfId="0" applyAlignment="1" applyBorder="1" applyFont="1">
      <alignment vertical="bottom"/>
    </xf>
    <xf borderId="2" fillId="3" fontId="5" numFmtId="0" xfId="0" applyAlignment="1" applyBorder="1" applyFont="1">
      <alignment horizontal="center" vertical="bottom"/>
    </xf>
    <xf borderId="2" fillId="3" fontId="21" numFmtId="0" xfId="0" applyAlignment="1" applyBorder="1" applyFont="1">
      <alignment horizontal="left" readingOrder="0" shrinkToFit="0" vertical="top" wrapText="0"/>
    </xf>
    <xf borderId="2" fillId="7" fontId="3" numFmtId="0" xfId="0" applyAlignment="1" applyBorder="1" applyFont="1">
      <alignment horizontal="left" readingOrder="0"/>
    </xf>
    <xf borderId="2" fillId="0" fontId="9" numFmtId="170" xfId="0" applyAlignment="1" applyBorder="1" applyFont="1" applyNumberFormat="1">
      <alignment readingOrder="0" vertical="bottom"/>
    </xf>
    <xf borderId="2" fillId="0" fontId="3" numFmtId="0" xfId="0" applyAlignment="1" applyBorder="1" applyFont="1">
      <alignment vertical="top"/>
    </xf>
    <xf borderId="2" fillId="3" fontId="7" numFmtId="170" xfId="0" applyAlignment="1" applyBorder="1" applyFont="1" applyNumberFormat="1">
      <alignment horizontal="center" readingOrder="0"/>
    </xf>
    <xf borderId="2" fillId="3" fontId="7" numFmtId="0" xfId="0" applyAlignment="1" applyBorder="1" applyFont="1">
      <alignment readingOrder="0"/>
    </xf>
    <xf borderId="2" fillId="6" fontId="5" numFmtId="0" xfId="0" applyAlignment="1" applyBorder="1" applyFont="1">
      <alignment horizontal="center" vertical="bottom"/>
    </xf>
    <xf borderId="2" fillId="6" fontId="8" numFmtId="0" xfId="0" applyAlignment="1" applyBorder="1" applyFont="1">
      <alignment vertical="top"/>
    </xf>
    <xf borderId="2" fillId="6" fontId="6" numFmtId="49" xfId="0" applyAlignment="1" applyBorder="1" applyFont="1" applyNumberFormat="1">
      <alignment horizontal="center" vertical="bottom"/>
    </xf>
    <xf borderId="2" fillId="6" fontId="9" numFmtId="0" xfId="0" applyAlignment="1" applyBorder="1" applyFont="1">
      <alignment vertical="bottom"/>
    </xf>
    <xf borderId="3" fillId="6" fontId="8" numFmtId="0" xfId="0" applyAlignment="1" applyBorder="1" applyFont="1">
      <alignment readingOrder="0" vertical="top"/>
    </xf>
    <xf borderId="2" fillId="12" fontId="4" numFmtId="170" xfId="0" applyAlignment="1" applyBorder="1" applyFont="1" applyNumberFormat="1">
      <alignment horizontal="center" readingOrder="0"/>
    </xf>
    <xf borderId="2" fillId="12" fontId="4" numFmtId="0" xfId="0" applyAlignment="1" applyBorder="1" applyFont="1">
      <alignment readingOrder="0"/>
    </xf>
    <xf borderId="2" fillId="12" fontId="8" numFmtId="0" xfId="0" applyAlignment="1" applyBorder="1" applyFont="1">
      <alignment horizontal="left" readingOrder="0" shrinkToFit="0" vertical="top" wrapText="0"/>
    </xf>
    <xf borderId="2" fillId="0" fontId="5" numFmtId="0" xfId="0" applyAlignment="1" applyBorder="1" applyFont="1">
      <alignment horizontal="right" vertical="bottom"/>
    </xf>
    <xf borderId="2" fillId="0" fontId="22" numFmtId="0" xfId="0" applyAlignment="1" applyBorder="1" applyFont="1">
      <alignment horizontal="left" readingOrder="0" shrinkToFit="0" vertical="top" wrapText="0"/>
    </xf>
    <xf borderId="2" fillId="0" fontId="23" numFmtId="0" xfId="0" applyAlignment="1" applyBorder="1" applyFont="1">
      <alignment horizontal="center" readingOrder="0" shrinkToFit="0" vertical="top" wrapText="0"/>
    </xf>
    <xf borderId="2" fillId="7" fontId="22" numFmtId="0" xfId="0" applyAlignment="1" applyBorder="1" applyFont="1">
      <alignment horizontal="left" readingOrder="0" shrinkToFit="0" vertical="top" wrapText="0"/>
    </xf>
    <xf borderId="2" fillId="0" fontId="5" numFmtId="0" xfId="0" applyAlignment="1" applyBorder="1" applyFont="1">
      <alignment horizontal="right" vertical="bottom"/>
    </xf>
    <xf borderId="2" fillId="0" fontId="24" numFmtId="0" xfId="0" applyAlignment="1" applyBorder="1" applyFont="1">
      <alignment horizontal="left" readingOrder="0" shrinkToFit="0" vertical="top" wrapText="0"/>
    </xf>
    <xf borderId="2" fillId="7" fontId="25" numFmtId="0" xfId="0" applyAlignment="1" applyBorder="1" applyFont="1">
      <alignment horizontal="left" readingOrder="0"/>
    </xf>
    <xf borderId="2" fillId="12" fontId="21" numFmtId="0" xfId="0" applyAlignment="1" applyBorder="1" applyFont="1">
      <alignment horizontal="left" readingOrder="0" shrinkToFit="0" vertical="top" wrapText="0"/>
    </xf>
    <xf borderId="2" fillId="12" fontId="3" numFmtId="0" xfId="0" applyAlignment="1" applyBorder="1" applyFont="1">
      <alignment vertical="top"/>
    </xf>
    <xf borderId="2" fillId="0" fontId="7" numFmtId="0" xfId="0" applyAlignment="1" applyBorder="1" applyFont="1">
      <alignment horizontal="center" readingOrder="0"/>
    </xf>
    <xf borderId="3" fillId="14" fontId="21" numFmtId="0" xfId="0" applyAlignment="1" applyBorder="1" applyFill="1" applyFont="1">
      <alignment horizontal="left" readingOrder="0" shrinkToFit="0" vertical="top" wrapText="0"/>
    </xf>
    <xf borderId="2" fillId="12" fontId="4" numFmtId="0" xfId="0" applyAlignment="1" applyBorder="1" applyFont="1">
      <alignment horizontal="center" readingOrder="0"/>
    </xf>
    <xf borderId="9" fillId="14" fontId="26" numFmtId="0" xfId="0" applyAlignment="1" applyBorder="1" applyFont="1">
      <alignment horizontal="center" readingOrder="0" shrinkToFit="0" vertical="center" wrapText="0"/>
    </xf>
    <xf borderId="10" fillId="0" fontId="20" numFmtId="0" xfId="0" applyBorder="1" applyFont="1"/>
    <xf borderId="11" fillId="0" fontId="20" numFmtId="0" xfId="0" applyBorder="1" applyFont="1"/>
    <xf borderId="12" fillId="0" fontId="20" numFmtId="0" xfId="0" applyBorder="1" applyFont="1"/>
    <xf borderId="13" fillId="0" fontId="20" numFmtId="0" xfId="0" applyBorder="1" applyFont="1"/>
    <xf borderId="14" fillId="0" fontId="20" numFmtId="0" xfId="0" applyBorder="1" applyFont="1"/>
    <xf borderId="15" fillId="0" fontId="20" numFmtId="0" xfId="0" applyBorder="1" applyFont="1"/>
    <xf borderId="1" fillId="0" fontId="20" numFmtId="0" xfId="0" applyBorder="1" applyFont="1"/>
    <xf borderId="2" fillId="5" fontId="4" numFmtId="0" xfId="0" applyAlignment="1" applyBorder="1" applyFont="1">
      <alignment horizontal="center" readingOrder="0"/>
    </xf>
    <xf borderId="2" fillId="10" fontId="5" numFmtId="167" xfId="0" applyAlignment="1" applyBorder="1" applyFont="1" applyNumberFormat="1">
      <alignment vertical="bottom"/>
    </xf>
    <xf borderId="2" fillId="10" fontId="2" numFmtId="167" xfId="0" applyAlignment="1" applyBorder="1" applyFont="1" applyNumberFormat="1">
      <alignment horizontal="center" readingOrder="0" vertical="bottom"/>
    </xf>
    <xf borderId="2" fillId="0" fontId="5" numFmtId="0" xfId="0" applyAlignment="1" applyBorder="1" applyFont="1">
      <alignment horizontal="left" vertical="bottom"/>
    </xf>
    <xf borderId="3" fillId="0" fontId="3" numFmtId="0" xfId="0" applyAlignment="1" applyBorder="1" applyFont="1">
      <alignment horizontal="left" readingOrder="0" shrinkToFit="0" vertical="top" wrapText="0"/>
    </xf>
    <xf borderId="2" fillId="0" fontId="5" numFmtId="0" xfId="0" applyAlignment="1" applyBorder="1" applyFont="1">
      <alignment vertical="bottom"/>
    </xf>
    <xf borderId="6" fillId="9" fontId="19" numFmtId="0" xfId="0" applyAlignment="1" applyBorder="1" applyFont="1">
      <alignment horizontal="center" vertical="center"/>
    </xf>
    <xf borderId="2" fillId="0" fontId="5" numFmtId="0" xfId="0" applyAlignment="1" applyBorder="1" applyFont="1">
      <alignment horizontal="left" readingOrder="0" vertical="bottom"/>
    </xf>
    <xf borderId="2" fillId="0" fontId="5" numFmtId="0" xfId="0" applyAlignment="1" applyBorder="1" applyFont="1">
      <alignment readingOrder="0" vertical="top"/>
    </xf>
    <xf borderId="2" fillId="0" fontId="5" numFmtId="0" xfId="0" applyAlignment="1" applyBorder="1" applyFont="1">
      <alignment vertical="top"/>
    </xf>
    <xf borderId="2" fillId="0" fontId="9" numFmtId="3" xfId="0" applyAlignment="1" applyBorder="1" applyFont="1" applyNumberFormat="1">
      <alignment horizontal="right" vertical="bottom"/>
    </xf>
    <xf borderId="2" fillId="0" fontId="21" numFmtId="0" xfId="0" applyAlignment="1" applyBorder="1" applyFont="1">
      <alignment readingOrder="0" vertical="top"/>
    </xf>
    <xf borderId="2" fillId="0" fontId="5" numFmtId="0" xfId="0" applyAlignment="1" applyBorder="1" applyFont="1">
      <alignment vertical="top"/>
    </xf>
    <xf borderId="2" fillId="0" fontId="5" numFmtId="49" xfId="0" applyAlignment="1" applyBorder="1" applyFont="1" applyNumberFormat="1">
      <alignment horizontal="center" vertical="bottom"/>
    </xf>
    <xf borderId="2" fillId="12" fontId="10" numFmtId="0" xfId="0" applyAlignment="1" applyBorder="1" applyFont="1">
      <alignment horizontal="left" readingOrder="0" vertical="bottom"/>
    </xf>
    <xf borderId="2" fillId="12" fontId="3" numFmtId="0" xfId="0" applyAlignment="1" applyBorder="1" applyFont="1">
      <alignment readingOrder="0" vertical="top"/>
    </xf>
    <xf borderId="2" fillId="0" fontId="9" numFmtId="0" xfId="0" applyAlignment="1" applyBorder="1" applyFont="1">
      <alignment horizontal="right" vertical="bottom"/>
    </xf>
    <xf borderId="2" fillId="0" fontId="5" numFmtId="0" xfId="0" applyAlignment="1" applyBorder="1" applyFont="1">
      <alignment readingOrder="0" shrinkToFit="0" vertical="top" wrapText="0"/>
    </xf>
    <xf borderId="2" fillId="0" fontId="9" numFmtId="3" xfId="0" applyAlignment="1" applyBorder="1" applyFont="1" applyNumberFormat="1">
      <alignment horizontal="center" vertical="bottom"/>
    </xf>
    <xf borderId="2" fillId="12" fontId="5" numFmtId="0" xfId="0" applyAlignment="1" applyBorder="1" applyFont="1">
      <alignment readingOrder="0" vertical="bottom"/>
    </xf>
    <xf borderId="2" fillId="7" fontId="3" numFmtId="0" xfId="0" applyAlignment="1" applyBorder="1" applyFont="1">
      <alignment vertical="top"/>
    </xf>
    <xf borderId="2" fillId="0" fontId="8" numFmtId="0" xfId="0" applyAlignment="1" applyBorder="1" applyFont="1">
      <alignment horizontal="left" readingOrder="0" shrinkToFit="0" vertical="top" wrapText="0"/>
    </xf>
    <xf borderId="2" fillId="12" fontId="5" numFmtId="0" xfId="0" applyAlignment="1" applyBorder="1" applyFont="1">
      <alignment horizontal="left" readingOrder="0" vertical="bottom"/>
    </xf>
    <xf borderId="2" fillId="12" fontId="21" numFmtId="0" xfId="0" applyAlignment="1" applyBorder="1" applyFont="1">
      <alignment readingOrder="0" vertical="top"/>
    </xf>
    <xf borderId="2" fillId="12" fontId="5" numFmtId="0" xfId="0" applyAlignment="1" applyBorder="1" applyFont="1">
      <alignment readingOrder="0" vertical="top"/>
    </xf>
    <xf borderId="2" fillId="0" fontId="5" numFmtId="0" xfId="0" applyAlignment="1" applyBorder="1" applyFont="1">
      <alignment horizontal="center" vertical="center"/>
    </xf>
    <xf borderId="2" fillId="7" fontId="10" numFmtId="0" xfId="0" applyAlignment="1" applyBorder="1" applyFont="1">
      <alignment horizontal="left" readingOrder="0" vertical="center"/>
    </xf>
    <xf borderId="2" fillId="0" fontId="3" numFmtId="0" xfId="0" applyAlignment="1" applyBorder="1" applyFont="1">
      <alignment horizontal="left" readingOrder="0" shrinkToFit="0" vertical="center" wrapText="0"/>
    </xf>
    <xf borderId="2" fillId="7" fontId="9" numFmtId="49" xfId="0" applyAlignment="1" applyBorder="1" applyFont="1" applyNumberFormat="1">
      <alignment horizontal="center" readingOrder="0" vertical="center"/>
    </xf>
    <xf borderId="2" fillId="7" fontId="9" numFmtId="0" xfId="0" applyAlignment="1" applyBorder="1" applyFont="1">
      <alignment readingOrder="0" vertical="center"/>
    </xf>
    <xf borderId="2" fillId="7" fontId="3" numFmtId="0" xfId="0" applyAlignment="1" applyBorder="1" applyFont="1">
      <alignment readingOrder="0" vertical="center"/>
    </xf>
    <xf borderId="2" fillId="0" fontId="7" numFmtId="0" xfId="0" applyAlignment="1" applyBorder="1" applyFont="1">
      <alignment vertical="center"/>
    </xf>
    <xf borderId="2" fillId="0" fontId="5" numFmtId="0" xfId="0" applyAlignment="1" applyBorder="1" applyFont="1">
      <alignment vertical="center"/>
    </xf>
    <xf borderId="2" fillId="0" fontId="9" numFmtId="0" xfId="0" applyAlignment="1" applyBorder="1" applyFont="1">
      <alignment horizontal="right" vertical="center"/>
    </xf>
    <xf borderId="2" fillId="12" fontId="5" numFmtId="0" xfId="0" applyAlignment="1" applyBorder="1" applyFont="1">
      <alignment readingOrder="0" shrinkToFit="0" vertical="top" wrapText="0"/>
    </xf>
    <xf borderId="2" fillId="0" fontId="21" numFmtId="0" xfId="0" applyAlignment="1" applyBorder="1" applyFont="1">
      <alignment vertical="top"/>
    </xf>
    <xf borderId="2" fillId="0" fontId="5" numFmtId="0" xfId="0" applyAlignment="1" applyBorder="1" applyFont="1">
      <alignment shrinkToFit="0" vertical="top" wrapText="0"/>
    </xf>
    <xf borderId="2" fillId="3" fontId="5" numFmtId="0" xfId="0" applyAlignment="1" applyBorder="1" applyFont="1">
      <alignment horizontal="left" readingOrder="0" vertical="bottom"/>
    </xf>
    <xf borderId="2" fillId="3" fontId="10" numFmtId="0" xfId="0" applyAlignment="1" applyBorder="1" applyFont="1">
      <alignment horizontal="left" readingOrder="0" vertical="bottom"/>
    </xf>
    <xf borderId="2" fillId="14" fontId="2" numFmtId="0" xfId="0" applyAlignment="1" applyBorder="1" applyFont="1">
      <alignment readingOrder="0" vertical="top"/>
    </xf>
    <xf borderId="2" fillId="7" fontId="5" numFmtId="0" xfId="0" applyAlignment="1" applyBorder="1" applyFont="1">
      <alignment readingOrder="0" vertical="bottom"/>
    </xf>
    <xf borderId="3" fillId="0" fontId="5" numFmtId="0" xfId="0" applyAlignment="1" applyBorder="1" applyFont="1">
      <alignment vertical="top"/>
    </xf>
    <xf borderId="6" fillId="9" fontId="19" numFmtId="0" xfId="0" applyAlignment="1" applyBorder="1" applyFont="1">
      <alignment horizontal="center"/>
    </xf>
    <xf borderId="2" fillId="3" fontId="5" numFmtId="0" xfId="0" applyAlignment="1" applyBorder="1" applyFont="1">
      <alignment readingOrder="0" vertical="top"/>
    </xf>
    <xf borderId="2" fillId="3" fontId="5" numFmtId="0" xfId="0" applyAlignment="1" applyBorder="1" applyFont="1">
      <alignment horizontal="center" readingOrder="0" vertical="bottom"/>
    </xf>
    <xf borderId="2" fillId="0" fontId="5" numFmtId="49" xfId="0" applyAlignment="1" applyBorder="1" applyFont="1" applyNumberFormat="1">
      <alignment horizontal="center" readingOrder="0" vertical="bottom"/>
    </xf>
    <xf borderId="2" fillId="7" fontId="5" numFmtId="0" xfId="0" applyAlignment="1" applyBorder="1" applyFont="1">
      <alignment horizontal="left" readingOrder="0" vertical="bottom"/>
    </xf>
    <xf borderId="2" fillId="7" fontId="5" numFmtId="0" xfId="0" applyAlignment="1" applyBorder="1" applyFont="1">
      <alignment readingOrder="0" vertical="top"/>
    </xf>
    <xf borderId="2" fillId="7" fontId="5" numFmtId="49" xfId="0" applyAlignment="1" applyBorder="1" applyFont="1" applyNumberFormat="1">
      <alignment horizontal="center" readingOrder="0" vertical="bottom"/>
    </xf>
    <xf borderId="2" fillId="3" fontId="5" numFmtId="49" xfId="0" applyAlignment="1" applyBorder="1" applyFont="1" applyNumberFormat="1">
      <alignment horizontal="center" readingOrder="0" vertical="bottom"/>
    </xf>
    <xf borderId="2" fillId="5" fontId="5" numFmtId="0" xfId="0" applyAlignment="1" applyBorder="1" applyFont="1">
      <alignment horizontal="left" readingOrder="0" vertical="bottom"/>
    </xf>
    <xf borderId="2" fillId="5" fontId="9" numFmtId="49" xfId="0" applyAlignment="1" applyBorder="1" applyFont="1" applyNumberFormat="1">
      <alignment horizontal="center" readingOrder="0" vertical="bottom"/>
    </xf>
    <xf borderId="2" fillId="3" fontId="5" numFmtId="0" xfId="0" applyAlignment="1" applyBorder="1" applyFont="1">
      <alignment readingOrder="0" vertical="bottom"/>
    </xf>
    <xf borderId="2" fillId="3" fontId="7" numFmtId="0" xfId="0" applyAlignment="1" applyBorder="1" applyFont="1">
      <alignment horizontal="left" readingOrder="0"/>
    </xf>
    <xf borderId="2" fillId="3" fontId="7" numFmtId="0" xfId="0" applyAlignment="1" applyBorder="1" applyFont="1">
      <alignment horizontal="center" readingOrder="0"/>
    </xf>
    <xf borderId="2" fillId="3" fontId="5" numFmtId="0" xfId="0" applyAlignment="1" applyBorder="1" applyFont="1">
      <alignment vertical="bottom"/>
    </xf>
    <xf borderId="2" fillId="7" fontId="5" numFmtId="0" xfId="0" applyAlignment="1" applyBorder="1" applyFont="1">
      <alignment horizontal="left" vertical="bottom"/>
    </xf>
    <xf borderId="2" fillId="7" fontId="5" numFmtId="0" xfId="0" applyAlignment="1" applyBorder="1" applyFont="1">
      <alignment vertical="top"/>
    </xf>
    <xf borderId="2" fillId="7" fontId="5" numFmtId="49" xfId="0" applyAlignment="1" applyBorder="1" applyFont="1" applyNumberFormat="1">
      <alignment horizontal="center" vertical="bottom"/>
    </xf>
    <xf borderId="2" fillId="7" fontId="5" numFmtId="0" xfId="0" applyAlignment="1" applyBorder="1" applyFont="1">
      <alignment vertical="bottom"/>
    </xf>
    <xf borderId="9" fillId="14" fontId="27" numFmtId="0" xfId="0" applyAlignment="1" applyBorder="1" applyFont="1">
      <alignment horizontal="center" readingOrder="0" vertical="center"/>
    </xf>
    <xf borderId="2" fillId="3" fontId="5" numFmtId="20" xfId="0" applyAlignment="1" applyBorder="1" applyFont="1" applyNumberFormat="1">
      <alignment vertical="bottom"/>
    </xf>
    <xf borderId="2" fillId="0" fontId="27" numFmtId="0" xfId="0" applyAlignment="1" applyBorder="1" applyFont="1">
      <alignment horizontal="center" readingOrder="0" vertical="center"/>
    </xf>
    <xf borderId="2" fillId="9" fontId="19" numFmtId="0" xfId="0" applyAlignment="1" applyBorder="1" applyFont="1">
      <alignment horizontal="center"/>
    </xf>
    <xf borderId="9" fillId="14" fontId="28" numFmtId="0" xfId="0" applyAlignment="1" applyBorder="1" applyFont="1">
      <alignment horizontal="center" readingOrder="0" vertical="center"/>
    </xf>
    <xf borderId="6" fillId="9" fontId="19" numFmtId="0" xfId="0" applyAlignment="1" applyBorder="1" applyFont="1">
      <alignment horizontal="center" vertical="bottom"/>
    </xf>
    <xf borderId="9" fillId="14" fontId="29" numFmtId="49" xfId="0" applyAlignment="1" applyBorder="1" applyFont="1" applyNumberFormat="1">
      <alignment horizontal="center" readingOrder="0" vertical="bottom"/>
    </xf>
    <xf borderId="2" fillId="7" fontId="30" numFmtId="0" xfId="0" applyAlignment="1" applyBorder="1" applyFont="1">
      <alignment horizontal="left" readingOrder="0"/>
    </xf>
    <xf borderId="2" fillId="3" fontId="5" numFmtId="0" xfId="0" applyAlignment="1" applyBorder="1" applyFont="1">
      <alignment horizontal="left" vertical="bottom"/>
    </xf>
    <xf borderId="2" fillId="3" fontId="5" numFmtId="0" xfId="0" applyAlignment="1" applyBorder="1" applyFont="1">
      <alignment shrinkToFit="0" vertical="top" wrapText="0"/>
    </xf>
    <xf borderId="2" fillId="3" fontId="5" numFmtId="49" xfId="0" applyAlignment="1" applyBorder="1" applyFont="1" applyNumberFormat="1">
      <alignment horizontal="center" vertical="bottom"/>
    </xf>
    <xf borderId="2" fillId="3" fontId="5" numFmtId="0" xfId="0" applyAlignment="1" applyBorder="1" applyFont="1">
      <alignment vertical="bottom"/>
    </xf>
    <xf borderId="3" fillId="14" fontId="31" numFmtId="0" xfId="0" applyAlignment="1" applyBorder="1" applyFont="1">
      <alignment readingOrder="0"/>
    </xf>
    <xf borderId="9" fillId="14" fontId="32" numFmtId="0" xfId="0" applyAlignment="1" applyBorder="1" applyFont="1">
      <alignment horizontal="center" readingOrder="0" vertical="top"/>
    </xf>
    <xf borderId="2" fillId="7" fontId="9" numFmtId="0" xfId="0" applyAlignment="1" applyBorder="1" applyFont="1">
      <alignment horizontal="left" readingOrder="0"/>
    </xf>
    <xf borderId="2" fillId="9" fontId="19" numFmtId="0" xfId="0" applyAlignment="1" applyBorder="1" applyFont="1">
      <alignment horizontal="center" vertical="bottom"/>
    </xf>
    <xf borderId="2" fillId="0" fontId="3" numFmtId="0" xfId="0" applyAlignment="1" applyBorder="1" applyFont="1">
      <alignment shrinkToFit="0" vertical="top" wrapText="0"/>
    </xf>
    <xf borderId="9" fillId="14" fontId="33" numFmtId="0" xfId="0" applyAlignment="1" applyBorder="1" applyFont="1">
      <alignment horizontal="center" readingOrder="0" vertical="center"/>
    </xf>
    <xf borderId="9" fillId="14" fontId="33" numFmtId="0" xfId="0" applyAlignment="1" applyBorder="1" applyFont="1">
      <alignment horizontal="center" readingOrder="0" shrinkToFit="0" vertical="center" wrapText="0"/>
    </xf>
    <xf borderId="9" fillId="14" fontId="34" numFmtId="0" xfId="0" applyAlignment="1" applyBorder="1" applyFont="1">
      <alignment horizontal="center" readingOrder="0" shrinkToFit="0" vertical="center" wrapText="0"/>
    </xf>
    <xf borderId="2" fillId="0" fontId="7" numFmtId="0" xfId="0" applyAlignment="1" applyBorder="1" applyFont="1">
      <alignment readingOrder="0" vertical="center"/>
    </xf>
    <xf borderId="2" fillId="7" fontId="9" numFmtId="0" xfId="0" applyAlignment="1" applyBorder="1" applyFont="1">
      <alignment horizontal="center" readingOrder="0"/>
    </xf>
    <xf borderId="2" fillId="7" fontId="5" numFmtId="0" xfId="0" applyAlignment="1" applyBorder="1" applyFont="1">
      <alignment horizontal="center" vertical="bottom"/>
    </xf>
    <xf borderId="3" fillId="7" fontId="7" numFmtId="0" xfId="0" applyAlignment="1" applyBorder="1" applyFont="1">
      <alignment readingOrder="0"/>
    </xf>
    <xf borderId="2" fillId="7" fontId="7" numFmtId="0" xfId="0" applyAlignment="1" applyBorder="1" applyFont="1">
      <alignment horizontal="center"/>
    </xf>
    <xf borderId="2" fillId="7" fontId="7" numFmtId="0" xfId="0" applyBorder="1" applyFont="1"/>
    <xf borderId="2" fillId="7" fontId="5" numFmtId="0" xfId="0" applyAlignment="1" applyBorder="1" applyFont="1">
      <alignment horizontal="center" readingOrder="0" vertical="bottom"/>
    </xf>
    <xf borderId="2" fillId="7" fontId="7" numFmtId="170" xfId="0" applyAlignment="1" applyBorder="1" applyFont="1" applyNumberFormat="1">
      <alignment horizontal="center" readingOrder="0"/>
    </xf>
    <xf borderId="2" fillId="7" fontId="7" numFmtId="0" xfId="0" applyAlignment="1" applyBorder="1" applyFont="1">
      <alignment readingOrder="0"/>
    </xf>
    <xf borderId="2" fillId="7" fontId="5" numFmtId="0" xfId="0" applyAlignment="1" applyBorder="1" applyFont="1">
      <alignment vertical="bottom"/>
    </xf>
    <xf borderId="2" fillId="7" fontId="7" numFmtId="0" xfId="0" applyAlignment="1" applyBorder="1" applyFont="1">
      <alignment horizontal="center" readingOrder="0"/>
    </xf>
    <xf borderId="2" fillId="3" fontId="9" numFmtId="0" xfId="0" applyAlignment="1" applyBorder="1" applyFont="1">
      <alignment horizontal="center" vertical="bottom"/>
    </xf>
    <xf borderId="2" fillId="3" fontId="3" numFmtId="0" xfId="0" applyAlignment="1" applyBorder="1" applyFont="1">
      <alignment readingOrder="0" vertical="top"/>
    </xf>
    <xf borderId="2" fillId="3" fontId="7" numFmtId="0" xfId="0" applyBorder="1" applyFont="1"/>
    <xf borderId="2" fillId="7" fontId="7" numFmtId="0" xfId="0" applyAlignment="1" applyBorder="1" applyFont="1">
      <alignment horizontal="left"/>
    </xf>
    <xf borderId="3" fillId="14" fontId="7" numFmtId="0" xfId="0" applyAlignment="1" applyBorder="1" applyFont="1">
      <alignment readingOrder="0"/>
    </xf>
    <xf borderId="2" fillId="0" fontId="35" numFmtId="0" xfId="0" applyAlignment="1" applyBorder="1" applyFont="1">
      <alignment horizontal="left" readingOrder="0" shrinkToFit="0" vertical="top" wrapText="0"/>
    </xf>
    <xf borderId="2" fillId="3" fontId="35" numFmtId="0" xfId="0" applyAlignment="1" applyBorder="1" applyFont="1">
      <alignment vertical="top"/>
    </xf>
    <xf borderId="2" fillId="0" fontId="5" numFmtId="0" xfId="0" applyAlignment="1" applyBorder="1" applyFont="1">
      <alignment horizontal="left" vertical="bottom"/>
    </xf>
    <xf borderId="3" fillId="14" fontId="36" numFmtId="0" xfId="0" applyAlignment="1" applyBorder="1" applyFont="1">
      <alignment horizontal="left" readingOrder="0" shrinkToFit="0" vertical="top" wrapText="0"/>
    </xf>
    <xf borderId="2" fillId="0" fontId="3" numFmtId="0" xfId="0" applyAlignment="1" applyBorder="1" applyFont="1">
      <alignment horizontal="center" readingOrder="0" shrinkToFit="0" vertical="top" wrapText="0"/>
    </xf>
    <xf borderId="2" fillId="3" fontId="3" numFmtId="0" xfId="0" applyAlignment="1" applyBorder="1" applyFont="1">
      <alignment shrinkToFit="0" vertical="top" wrapText="0"/>
    </xf>
    <xf borderId="2" fillId="7" fontId="9" numFmtId="0" xfId="0" applyAlignment="1" applyBorder="1" applyFont="1">
      <alignment horizontal="center" vertical="bottom"/>
    </xf>
    <xf borderId="2" fillId="15" fontId="5" numFmtId="0" xfId="0" applyAlignment="1" applyBorder="1" applyFill="1" applyFont="1">
      <alignment horizontal="left" readingOrder="0" vertical="bottom"/>
    </xf>
    <xf borderId="2" fillId="15" fontId="3" numFmtId="0" xfId="0" applyAlignment="1" applyBorder="1" applyFont="1">
      <alignment horizontal="left" readingOrder="0" shrinkToFit="0" vertical="top" wrapText="0"/>
    </xf>
    <xf borderId="2" fillId="15" fontId="5" numFmtId="49" xfId="0" applyAlignment="1" applyBorder="1" applyFont="1" applyNumberFormat="1">
      <alignment horizontal="center" readingOrder="0" vertical="bottom"/>
    </xf>
    <xf borderId="2" fillId="15" fontId="7" numFmtId="0" xfId="0" applyAlignment="1" applyBorder="1" applyFont="1">
      <alignment readingOrder="0"/>
    </xf>
    <xf borderId="2" fillId="3" fontId="9" numFmtId="0" xfId="0" applyAlignment="1" applyBorder="1" applyFont="1">
      <alignment horizontal="center" readingOrder="0" vertical="bottom"/>
    </xf>
    <xf borderId="2" fillId="7" fontId="9" numFmtId="0" xfId="0" applyAlignment="1" applyBorder="1" applyFont="1">
      <alignment horizontal="center" readingOrder="0" vertical="bottom"/>
    </xf>
    <xf borderId="2" fillId="14" fontId="36" numFmtId="0" xfId="0" applyAlignment="1" applyBorder="1" applyFont="1">
      <alignment horizontal="left" readingOrder="0" shrinkToFit="0" vertical="top" wrapText="0"/>
    </xf>
    <xf borderId="2" fillId="14" fontId="3" numFmtId="0" xfId="0" applyAlignment="1" applyBorder="1" applyFont="1">
      <alignment horizontal="left" readingOrder="0" shrinkToFit="0" vertical="top" wrapText="0"/>
    </xf>
    <xf borderId="2" fillId="7" fontId="9" numFmtId="0" xfId="0" applyAlignment="1" applyBorder="1" applyFont="1">
      <alignment horizontal="left" readingOrder="0" vertical="bottom"/>
    </xf>
    <xf borderId="2" fillId="0" fontId="3" numFmtId="0" xfId="0" applyAlignment="1" applyBorder="1" applyFont="1">
      <alignment readingOrder="0" vertical="top"/>
    </xf>
    <xf borderId="2" fillId="7" fontId="2" numFmtId="167" xfId="0" applyAlignment="1" applyBorder="1" applyFont="1" applyNumberFormat="1">
      <alignment horizontal="center" readingOrder="0" vertical="bottom"/>
    </xf>
    <xf borderId="2" fillId="9" fontId="19" numFmtId="0" xfId="0" applyAlignment="1" applyBorder="1" applyFont="1">
      <alignment horizontal="center" readingOrder="0" vertical="bottom"/>
    </xf>
    <xf borderId="2" fillId="7" fontId="5" numFmtId="0" xfId="0" applyAlignment="1" applyBorder="1" applyFont="1">
      <alignment horizontal="left" vertical="bottom"/>
    </xf>
    <xf borderId="2" fillId="7" fontId="5" numFmtId="0" xfId="0" applyAlignment="1" applyBorder="1" applyFont="1">
      <alignment vertical="top"/>
    </xf>
    <xf borderId="2" fillId="7" fontId="37" numFmtId="0" xfId="0" applyAlignment="1" applyBorder="1" applyFont="1">
      <alignment readingOrder="0"/>
    </xf>
    <xf borderId="2" fillId="7" fontId="35" numFmtId="0" xfId="0" applyAlignment="1" applyBorder="1" applyFont="1">
      <alignment horizontal="left" readingOrder="0" shrinkToFit="0" vertical="top" wrapText="0"/>
    </xf>
    <xf borderId="2" fillId="7" fontId="9" numFmtId="0" xfId="0" applyAlignment="1" applyBorder="1" applyFont="1">
      <alignment vertical="top"/>
    </xf>
    <xf borderId="2" fillId="0" fontId="9" numFmtId="0" xfId="0" applyAlignment="1" applyBorder="1" applyFont="1">
      <alignment vertical="top"/>
    </xf>
    <xf borderId="3" fillId="14" fontId="3" numFmtId="0" xfId="0" applyAlignment="1" applyBorder="1" applyFont="1">
      <alignment horizontal="left" readingOrder="0" shrinkToFit="0" vertical="top" wrapText="0"/>
    </xf>
    <xf borderId="2" fillId="16" fontId="5" numFmtId="0" xfId="0" applyAlignment="1" applyBorder="1" applyFill="1" applyFont="1">
      <alignment horizontal="left" readingOrder="0" vertical="bottom"/>
    </xf>
    <xf borderId="2" fillId="16" fontId="3" numFmtId="0" xfId="0" applyAlignment="1" applyBorder="1" applyFont="1">
      <alignment horizontal="left" readingOrder="0" shrinkToFit="0" vertical="top" wrapText="0"/>
    </xf>
    <xf borderId="2" fillId="16" fontId="5" numFmtId="49" xfId="0" applyAlignment="1" applyBorder="1" applyFont="1" applyNumberFormat="1">
      <alignment horizontal="center" readingOrder="0" vertical="bottom"/>
    </xf>
    <xf borderId="2" fillId="16" fontId="7" numFmtId="0" xfId="0" applyAlignment="1" applyBorder="1" applyFont="1">
      <alignment readingOrder="0"/>
    </xf>
    <xf borderId="2" fillId="7" fontId="5" numFmtId="167" xfId="0" applyAlignment="1" applyBorder="1" applyFont="1" applyNumberFormat="1">
      <alignment horizontal="center" vertical="bottom"/>
    </xf>
    <xf borderId="2" fillId="7" fontId="7" numFmtId="0" xfId="0" applyAlignment="1" applyBorder="1" applyFont="1">
      <alignment horizontal="left" readingOrder="0"/>
    </xf>
    <xf borderId="2" fillId="0" fontId="34" numFmtId="0" xfId="0" applyAlignment="1" applyBorder="1" applyFont="1">
      <alignment horizontal="center" readingOrder="0" shrinkToFit="0" vertical="center" wrapText="0"/>
    </xf>
    <xf borderId="9" fillId="14" fontId="38" numFmtId="0" xfId="0" applyAlignment="1" applyBorder="1" applyFont="1">
      <alignment horizontal="center" readingOrder="0" shrinkToFit="0" vertical="center" wrapText="0"/>
    </xf>
    <xf borderId="9" fillId="14" fontId="3" numFmtId="0" xfId="0" applyAlignment="1" applyBorder="1" applyFont="1">
      <alignment horizontal="left" readingOrder="0" shrinkToFit="0" vertical="top" wrapText="0"/>
    </xf>
    <xf borderId="2" fillId="14" fontId="36" numFmtId="0" xfId="0" applyAlignment="1" applyBorder="1" applyFont="1">
      <alignment horizontal="left" readingOrder="0" shrinkToFit="0" vertical="center" wrapText="0"/>
    </xf>
    <xf borderId="2" fillId="14" fontId="3" numFmtId="0" xfId="0" applyAlignment="1" applyBorder="1" applyFont="1">
      <alignment horizontal="center" readingOrder="0" shrinkToFit="0" vertical="center" wrapText="0"/>
    </xf>
    <xf borderId="3" fillId="14" fontId="36" numFmtId="0" xfId="0" applyAlignment="1" applyBorder="1" applyFont="1">
      <alignment horizontal="center" readingOrder="0"/>
    </xf>
    <xf borderId="2" fillId="0" fontId="36" numFmtId="0" xfId="0" applyAlignment="1" applyBorder="1" applyFont="1">
      <alignment horizontal="left" readingOrder="0" shrinkToFit="0" vertical="center" wrapText="0"/>
    </xf>
    <xf borderId="2" fillId="0" fontId="3" numFmtId="0" xfId="0" applyAlignment="1" applyBorder="1" applyFont="1">
      <alignment horizontal="center" readingOrder="0" shrinkToFit="0" vertical="center" wrapText="0"/>
    </xf>
    <xf borderId="6" fillId="9" fontId="19" numFmtId="0" xfId="0" applyAlignment="1" applyBorder="1" applyFont="1">
      <alignment horizontal="center" readingOrder="0"/>
    </xf>
    <xf borderId="2" fillId="7" fontId="3" numFmtId="0" xfId="0" applyAlignment="1" applyBorder="1" applyFont="1">
      <alignment horizontal="center" readingOrder="0" shrinkToFit="0" vertical="top" wrapText="0"/>
    </xf>
    <xf borderId="2" fillId="0" fontId="3" numFmtId="170" xfId="0" applyAlignment="1" applyBorder="1" applyFont="1" applyNumberFormat="1">
      <alignment horizontal="center" readingOrder="0" shrinkToFit="0" vertical="center" wrapText="0"/>
    </xf>
    <xf borderId="2" fillId="3" fontId="3" numFmtId="170" xfId="0" applyAlignment="1" applyBorder="1" applyFont="1" applyNumberFormat="1">
      <alignment horizontal="center" readingOrder="0" shrinkToFit="0" vertical="center" wrapText="0"/>
    </xf>
    <xf quotePrefix="1" borderId="2" fillId="3" fontId="3" numFmtId="0" xfId="0" applyAlignment="1" applyBorder="1" applyFont="1">
      <alignment horizontal="left" readingOrder="0" shrinkToFit="0" vertical="top" wrapText="0"/>
    </xf>
    <xf borderId="2" fillId="10" fontId="2" numFmtId="167" xfId="0" applyAlignment="1" applyBorder="1" applyFont="1" applyNumberFormat="1">
      <alignment horizontal="center" vertical="bottom"/>
    </xf>
    <xf borderId="2" fillId="0" fontId="5" numFmtId="167" xfId="0" applyAlignment="1" applyBorder="1" applyFont="1" applyNumberFormat="1">
      <alignment horizontal="center" vertical="bottom"/>
    </xf>
    <xf borderId="2" fillId="0" fontId="0" numFmtId="0" xfId="0" applyAlignment="1" applyBorder="1" applyFont="1">
      <alignment horizontal="left" readingOrder="0" vertical="bottom"/>
    </xf>
    <xf borderId="2" fillId="7" fontId="13" numFmtId="0" xfId="0" applyAlignment="1" applyBorder="1" applyFont="1">
      <alignment readingOrder="0"/>
    </xf>
    <xf borderId="0" fillId="0" fontId="7" numFmtId="0" xfId="0" applyAlignment="1" applyFont="1">
      <alignment horizontal="center"/>
    </xf>
    <xf borderId="2" fillId="7" fontId="3" numFmtId="0" xfId="0" applyAlignment="1" applyBorder="1" applyFont="1">
      <alignment readingOrder="0" vertical="top"/>
    </xf>
    <xf borderId="2" fillId="5" fontId="3" numFmtId="0" xfId="0" applyAlignment="1" applyBorder="1" applyFont="1">
      <alignment vertical="top"/>
    </xf>
    <xf borderId="2" fillId="5" fontId="3" numFmtId="0" xfId="0" applyAlignment="1" applyBorder="1" applyFont="1">
      <alignment shrinkToFit="0" vertical="top" wrapText="0"/>
    </xf>
    <xf borderId="2" fillId="5" fontId="5" numFmtId="49" xfId="0" applyAlignment="1" applyBorder="1" applyFont="1" applyNumberFormat="1">
      <alignment horizontal="center" readingOrder="0" vertical="bottom"/>
    </xf>
    <xf borderId="2" fillId="5" fontId="5" numFmtId="49" xfId="0" applyAlignment="1" applyBorder="1" applyFont="1" applyNumberFormat="1">
      <alignment vertical="bottom"/>
    </xf>
    <xf borderId="2" fillId="0" fontId="5" numFmtId="49" xfId="0" applyAlignment="1" applyBorder="1" applyFont="1" applyNumberFormat="1">
      <alignment readingOrder="0" vertical="bottom"/>
    </xf>
    <xf borderId="2" fillId="3" fontId="5" numFmtId="49" xfId="0" applyAlignment="1" applyBorder="1" applyFont="1" applyNumberFormat="1">
      <alignment readingOrder="0" vertical="bottom"/>
    </xf>
    <xf borderId="2" fillId="4" fontId="3" numFmtId="0" xfId="0" applyAlignment="1" applyBorder="1" applyFont="1">
      <alignment horizontal="left" readingOrder="0" shrinkToFit="0" vertical="top" wrapText="0"/>
    </xf>
    <xf borderId="2" fillId="5" fontId="7" numFmtId="0" xfId="0" applyAlignment="1" applyBorder="1" applyFont="1">
      <alignment readingOrder="0"/>
    </xf>
    <xf borderId="2" fillId="3" fontId="7" numFmtId="0" xfId="0" applyAlignment="1" applyBorder="1" applyFont="1">
      <alignment horizontal="left"/>
    </xf>
    <xf quotePrefix="1" borderId="2" fillId="5" fontId="3" numFmtId="0" xfId="0" applyAlignment="1" applyBorder="1" applyFont="1">
      <alignment horizontal="left" readingOrder="0" shrinkToFit="0" vertical="top" wrapText="0"/>
    </xf>
    <xf borderId="2" fillId="5" fontId="3" numFmtId="49" xfId="0" applyAlignment="1" applyBorder="1" applyFont="1" applyNumberFormat="1">
      <alignment horizontal="center" readingOrder="0" vertical="top"/>
    </xf>
    <xf borderId="2" fillId="3" fontId="3" numFmtId="49" xfId="0" applyAlignment="1" applyBorder="1" applyFont="1" applyNumberFormat="1">
      <alignment horizontal="center" readingOrder="0" vertical="top"/>
    </xf>
    <xf borderId="2" fillId="0" fontId="3" numFmtId="49" xfId="0" applyAlignment="1" applyBorder="1" applyFont="1" applyNumberFormat="1">
      <alignment horizontal="center" readingOrder="0" vertical="top"/>
    </xf>
    <xf borderId="2" fillId="0" fontId="3" numFmtId="49" xfId="0" applyAlignment="1" applyBorder="1" applyFont="1" applyNumberFormat="1">
      <alignment readingOrder="0" vertical="top"/>
    </xf>
    <xf borderId="2" fillId="0" fontId="3" numFmtId="49" xfId="0" applyAlignment="1" applyBorder="1" applyFont="1" applyNumberFormat="1">
      <alignment vertical="top"/>
    </xf>
    <xf borderId="2" fillId="5" fontId="3" numFmtId="0" xfId="0" applyAlignment="1" applyBorder="1" applyFont="1">
      <alignment readingOrder="0" vertical="top"/>
    </xf>
    <xf borderId="2" fillId="5" fontId="5" numFmtId="0" xfId="0" applyAlignment="1" applyBorder="1" applyFont="1">
      <alignment readingOrder="0" vertical="bottom"/>
    </xf>
    <xf borderId="0" fillId="3" fontId="3" numFmtId="0" xfId="0" applyAlignment="1" applyFont="1">
      <alignment horizontal="left" readingOrder="0" shrinkToFit="0" vertical="top" wrapText="0"/>
    </xf>
    <xf borderId="0" fillId="5" fontId="3" numFmtId="0" xfId="0" applyAlignment="1" applyFont="1">
      <alignment vertical="top"/>
    </xf>
    <xf borderId="0" fillId="3" fontId="3" numFmtId="0" xfId="0" applyAlignment="1" applyFont="1">
      <alignment vertical="top"/>
    </xf>
    <xf borderId="0" fillId="3" fontId="9" numFmtId="0" xfId="0" applyAlignment="1" applyFont="1">
      <alignment horizontal="left" readingOrder="0" vertical="bottom"/>
    </xf>
    <xf borderId="0" fillId="3" fontId="3" numFmtId="49" xfId="0" applyAlignment="1" applyFont="1" applyNumberFormat="1">
      <alignment horizontal="center" readingOrder="0" vertical="top"/>
    </xf>
    <xf borderId="0" fillId="3" fontId="3" numFmtId="0" xfId="0" applyAlignment="1" applyFont="1">
      <alignment readingOrder="0" vertical="top"/>
    </xf>
    <xf borderId="0" fillId="3" fontId="7" numFmtId="0" xfId="0" applyAlignment="1" applyFont="1">
      <alignment readingOrder="0"/>
    </xf>
    <xf borderId="1" fillId="7" fontId="5" numFmtId="0" xfId="0" applyAlignment="1" applyBorder="1" applyFont="1">
      <alignment vertical="bottom"/>
    </xf>
    <xf borderId="1" fillId="7" fontId="5" numFmtId="0" xfId="0" applyAlignment="1" applyBorder="1" applyFont="1">
      <alignment vertical="top"/>
    </xf>
    <xf borderId="1" fillId="3" fontId="5" numFmtId="0" xfId="0" applyAlignment="1" applyBorder="1" applyFont="1">
      <alignment readingOrder="0" vertical="bottom"/>
    </xf>
    <xf borderId="1" fillId="3" fontId="5" numFmtId="0" xfId="0" applyAlignment="1" applyBorder="1" applyFont="1">
      <alignment readingOrder="0" vertical="top"/>
    </xf>
    <xf borderId="1" fillId="3" fontId="5" numFmtId="0" xfId="0" applyAlignment="1" applyBorder="1" applyFont="1">
      <alignment vertical="bottom"/>
    </xf>
    <xf borderId="1" fillId="3" fontId="3" numFmtId="0" xfId="0" applyAlignment="1" applyBorder="1" applyFont="1">
      <alignment vertical="top"/>
    </xf>
    <xf borderId="1" fillId="3" fontId="5" numFmtId="0" xfId="0" applyAlignment="1" applyBorder="1" applyFont="1">
      <alignment vertical="top"/>
    </xf>
    <xf borderId="16" fillId="3" fontId="5" numFmtId="0" xfId="0" applyAlignment="1" applyBorder="1" applyFont="1">
      <alignment shrinkToFit="0" vertical="top" wrapText="0"/>
    </xf>
    <xf borderId="16" fillId="7" fontId="5" numFmtId="0" xfId="0" applyAlignment="1" applyBorder="1" applyFont="1">
      <alignment shrinkToFit="0" vertical="top" wrapText="0"/>
    </xf>
    <xf borderId="1" fillId="0" fontId="3" numFmtId="0" xfId="0" applyAlignment="1" applyBorder="1" applyFont="1">
      <alignment vertical="top"/>
    </xf>
    <xf borderId="17" fillId="14" fontId="5" numFmtId="0" xfId="0" applyAlignment="1" applyBorder="1" applyFont="1">
      <alignment readingOrder="0" shrinkToFit="0" vertical="top" wrapText="0"/>
    </xf>
    <xf borderId="5" fillId="7" fontId="5" numFmtId="49" xfId="0" applyAlignment="1" applyBorder="1" applyFont="1" applyNumberFormat="1">
      <alignment horizontal="center" vertical="bottom"/>
    </xf>
    <xf borderId="5" fillId="7" fontId="5" numFmtId="0" xfId="0" applyAlignment="1" applyBorder="1" applyFont="1">
      <alignment vertical="bottom"/>
    </xf>
    <xf borderId="5" fillId="7" fontId="5" numFmtId="0" xfId="0" applyAlignment="1" applyBorder="1" applyFont="1">
      <alignment vertical="top"/>
    </xf>
    <xf borderId="1" fillId="3" fontId="5" numFmtId="49" xfId="0" applyAlignment="1" applyBorder="1" applyFont="1" applyNumberFormat="1">
      <alignment horizontal="center" vertical="top"/>
    </xf>
    <xf borderId="16" fillId="0" fontId="3" numFmtId="0" xfId="0" applyAlignment="1" applyBorder="1" applyFont="1">
      <alignment readingOrder="0" shrinkToFit="0" vertical="top" wrapText="0"/>
    </xf>
    <xf borderId="1" fillId="7" fontId="5" numFmtId="49" xfId="0" applyAlignment="1" applyBorder="1" applyFont="1" applyNumberFormat="1">
      <alignment horizontal="center" vertical="bottom"/>
    </xf>
    <xf borderId="1" fillId="7" fontId="5" numFmtId="0" xfId="0" applyAlignment="1" applyBorder="1" applyFont="1">
      <alignment readingOrder="0" vertical="bottom"/>
    </xf>
    <xf borderId="1" fillId="7" fontId="5" numFmtId="0" xfId="0" applyAlignment="1" applyBorder="1" applyFont="1">
      <alignment readingOrder="0" vertical="top"/>
    </xf>
    <xf borderId="14" fillId="3" fontId="3" numFmtId="0" xfId="0" applyAlignment="1" applyBorder="1" applyFont="1">
      <alignment vertical="top"/>
    </xf>
    <xf borderId="16" fillId="3" fontId="3" numFmtId="0" xfId="0" applyAlignment="1" applyBorder="1" applyFont="1">
      <alignment shrinkToFit="0" vertical="top" wrapText="0"/>
    </xf>
    <xf borderId="1" fillId="3" fontId="5" numFmtId="49" xfId="0" applyAlignment="1" applyBorder="1" applyFont="1" applyNumberFormat="1">
      <alignment horizontal="center" vertical="bottom"/>
    </xf>
    <xf borderId="1" fillId="3" fontId="5" numFmtId="49" xfId="0" applyAlignment="1" applyBorder="1" applyFont="1" applyNumberFormat="1">
      <alignment horizontal="center" readingOrder="0" vertical="top"/>
    </xf>
    <xf borderId="16" fillId="3" fontId="3" numFmtId="0" xfId="0" applyAlignment="1" applyBorder="1" applyFont="1">
      <alignment readingOrder="0" shrinkToFit="0" vertical="top" wrapText="0"/>
    </xf>
    <xf borderId="17" fillId="7" fontId="5" numFmtId="0" xfId="0" applyAlignment="1" applyBorder="1" applyFont="1">
      <alignment shrinkToFit="0" vertical="top" wrapText="0"/>
    </xf>
    <xf borderId="5" fillId="7" fontId="5" numFmtId="0" xfId="0" applyAlignment="1" applyBorder="1" applyFont="1">
      <alignment vertical="bottom"/>
    </xf>
    <xf borderId="8" fillId="14" fontId="3" numFmtId="0" xfId="0" applyAlignment="1" applyBorder="1" applyFont="1">
      <alignment vertical="top"/>
    </xf>
    <xf borderId="16" fillId="14" fontId="3" numFmtId="0" xfId="0" applyAlignment="1" applyBorder="1" applyFont="1">
      <alignment shrinkToFit="0" vertical="top" wrapText="0"/>
    </xf>
    <xf borderId="1" fillId="7" fontId="5" numFmtId="49" xfId="0" applyAlignment="1" applyBorder="1" applyFont="1" applyNumberFormat="1">
      <alignment horizontal="center" readingOrder="0" vertical="top"/>
    </xf>
    <xf borderId="16" fillId="0" fontId="3" numFmtId="0" xfId="0" applyAlignment="1" applyBorder="1" applyFont="1">
      <alignment shrinkToFit="0" vertical="top" wrapText="0"/>
    </xf>
    <xf borderId="16" fillId="7" fontId="5" numFmtId="0" xfId="0" applyAlignment="1" applyBorder="1" applyFont="1">
      <alignment vertical="bottom"/>
    </xf>
    <xf borderId="1" fillId="3" fontId="5" numFmtId="49" xfId="0" applyAlignment="1" applyBorder="1" applyFont="1" applyNumberFormat="1">
      <alignment horizontal="center" readingOrder="0" vertical="bottom"/>
    </xf>
    <xf borderId="1" fillId="7" fontId="5" numFmtId="0" xfId="0" applyAlignment="1" applyBorder="1" applyFont="1">
      <alignment vertical="bottom"/>
    </xf>
    <xf borderId="1" fillId="7" fontId="5" numFmtId="49" xfId="0" applyAlignment="1" applyBorder="1" applyFont="1" applyNumberFormat="1">
      <alignment horizontal="center" readingOrder="0" vertical="bottom"/>
    </xf>
    <xf borderId="0" fillId="14" fontId="34" numFmtId="0" xfId="0" applyAlignment="1" applyFont="1">
      <alignment horizontal="center" readingOrder="0" shrinkToFit="0" vertical="center" wrapText="0"/>
    </xf>
    <xf borderId="2" fillId="7" fontId="3" numFmtId="0" xfId="0" applyAlignment="1" applyBorder="1" applyFont="1">
      <alignment shrinkToFit="0" vertical="top" wrapText="0"/>
    </xf>
    <xf borderId="0" fillId="14" fontId="10" numFmtId="0" xfId="0" applyAlignment="1" applyFont="1">
      <alignment readingOrder="0"/>
    </xf>
    <xf borderId="16" fillId="14" fontId="3" numFmtId="0" xfId="0" applyAlignment="1" applyBorder="1" applyFont="1">
      <alignment horizontal="center" shrinkToFit="0" vertical="top" wrapText="0"/>
    </xf>
    <xf borderId="0" fillId="0" fontId="7" numFmtId="0" xfId="0" applyAlignment="1" applyFont="1">
      <alignment horizontal="left"/>
    </xf>
    <xf borderId="0" fillId="16" fontId="3" numFmtId="0" xfId="0" applyAlignment="1" applyFont="1">
      <alignment horizontal="left" readingOrder="0" shrinkToFit="0" vertical="top" wrapText="0"/>
    </xf>
    <xf borderId="0" fillId="16" fontId="7" numFmtId="0" xfId="0" applyAlignment="1" applyFont="1">
      <alignment readingOrder="0"/>
    </xf>
    <xf borderId="0" fillId="0" fontId="7" numFmtId="0" xfId="0" applyAlignment="1" applyFont="1">
      <alignment horizontal="center" readingOrder="0"/>
    </xf>
    <xf borderId="1" fillId="0" fontId="5" numFmtId="0" xfId="0" applyAlignment="1" applyBorder="1" applyFont="1">
      <alignment readingOrder="0" vertical="top"/>
    </xf>
    <xf borderId="2" fillId="7" fontId="5" numFmtId="49" xfId="0" applyAlignment="1" applyBorder="1" applyFont="1" applyNumberFormat="1">
      <alignment horizontal="left" readingOrder="0" vertical="bottom"/>
    </xf>
    <xf borderId="5" fillId="0" fontId="5" numFmtId="0" xfId="0" applyAlignment="1" applyBorder="1" applyFont="1">
      <alignment horizontal="center" vertical="bottom"/>
    </xf>
    <xf borderId="2" fillId="3" fontId="5" numFmtId="49" xfId="0" applyAlignment="1" applyBorder="1" applyFont="1" applyNumberFormat="1">
      <alignment horizontal="left" readingOrder="0" vertical="bottom"/>
    </xf>
    <xf borderId="2" fillId="5" fontId="5" numFmtId="49" xfId="0" applyAlignment="1" applyBorder="1" applyFont="1" applyNumberFormat="1">
      <alignment horizontal="left" readingOrder="0" vertical="bottom"/>
    </xf>
    <xf borderId="5" fillId="10" fontId="2" numFmtId="167" xfId="0" applyAlignment="1" applyBorder="1" applyFont="1" applyNumberFormat="1">
      <alignment horizontal="center" readingOrder="0" vertical="bottom"/>
    </xf>
    <xf borderId="8" fillId="9" fontId="5" numFmtId="0" xfId="0" applyAlignment="1" applyBorder="1" applyFont="1">
      <alignment vertical="bottom"/>
    </xf>
    <xf borderId="1" fillId="0" fontId="5" numFmtId="0" xfId="0" applyAlignment="1" applyBorder="1" applyFont="1">
      <alignment horizontal="center" vertical="bottom"/>
    </xf>
    <xf borderId="7" fillId="9" fontId="19" numFmtId="0" xfId="0" applyAlignment="1" applyBorder="1" applyFont="1">
      <alignment horizontal="center" vertical="bottom"/>
    </xf>
    <xf borderId="0" fillId="5" fontId="7" numFmtId="170" xfId="0" applyAlignment="1" applyFont="1" applyNumberFormat="1">
      <alignment horizontal="center" readingOrder="0"/>
    </xf>
    <xf borderId="0" fillId="5" fontId="7" numFmtId="0" xfId="0" applyAlignment="1" applyFont="1">
      <alignment readingOrder="0"/>
    </xf>
    <xf borderId="0" fillId="0" fontId="7" numFmtId="170" xfId="0" applyAlignment="1" applyFont="1" applyNumberFormat="1">
      <alignment horizontal="center" readingOrder="0"/>
    </xf>
    <xf borderId="2" fillId="14" fontId="5" numFmtId="0" xfId="0" applyAlignment="1" applyBorder="1" applyFont="1">
      <alignment readingOrder="0" vertical="bottom"/>
    </xf>
    <xf borderId="2" fillId="14" fontId="5" numFmtId="0" xfId="0" applyAlignment="1" applyBorder="1" applyFont="1">
      <alignment vertical="bottom"/>
    </xf>
    <xf borderId="3" fillId="17" fontId="3" numFmtId="0" xfId="0" applyAlignment="1" applyBorder="1" applyFill="1" applyFont="1">
      <alignment horizontal="left" readingOrder="0" shrinkToFit="0" vertical="top" wrapText="0"/>
    </xf>
    <xf borderId="0" fillId="0" fontId="3" numFmtId="0" xfId="0" applyAlignment="1" applyFont="1">
      <alignment vertical="top"/>
    </xf>
    <xf borderId="8" fillId="9" fontId="19" numFmtId="0" xfId="0" applyAlignment="1" applyBorder="1" applyFont="1">
      <alignment horizontal="center" vertical="bottom"/>
    </xf>
    <xf borderId="2" fillId="3" fontId="9" numFmtId="0" xfId="0" applyAlignment="1" applyBorder="1" applyFont="1">
      <alignment vertical="bottom"/>
    </xf>
    <xf borderId="2" fillId="3" fontId="3" numFmtId="0" xfId="0" applyAlignment="1" applyBorder="1" applyFont="1">
      <alignment readingOrder="0" shrinkToFit="0" vertical="top" wrapText="0"/>
    </xf>
    <xf borderId="2" fillId="3" fontId="9" numFmtId="0" xfId="0" applyAlignment="1" applyBorder="1" applyFont="1">
      <alignment horizontal="left" readingOrder="0"/>
    </xf>
    <xf borderId="2" fillId="3" fontId="0" numFmtId="0" xfId="0" applyAlignment="1" applyBorder="1" applyFont="1">
      <alignment readingOrder="0" vertical="bottom"/>
    </xf>
    <xf borderId="0" fillId="5" fontId="10" numFmtId="0" xfId="0" applyAlignment="1" applyFont="1">
      <alignment readingOrder="0"/>
    </xf>
    <xf borderId="0" fillId="3" fontId="10" numFmtId="0" xfId="0" applyAlignment="1" applyFont="1">
      <alignment readingOrder="0"/>
    </xf>
    <xf borderId="0" fillId="3" fontId="0" numFmtId="0" xfId="0" applyAlignment="1" applyFont="1">
      <alignment readingOrder="0" vertical="bottom"/>
    </xf>
    <xf borderId="0" fillId="7" fontId="37" numFmtId="0" xfId="0" applyAlignment="1" applyFont="1">
      <alignment readingOrder="0"/>
    </xf>
    <xf borderId="0" fillId="3" fontId="39" numFmtId="0" xfId="0" applyAlignment="1" applyFont="1">
      <alignment readingOrder="0" vertical="center"/>
    </xf>
    <xf borderId="0" fillId="3" fontId="40" numFmtId="0" xfId="0" applyAlignment="1" applyFont="1">
      <alignment vertical="top"/>
    </xf>
    <xf borderId="1" fillId="7" fontId="5" numFmtId="0" xfId="0" applyAlignment="1" applyBorder="1" applyFont="1">
      <alignment horizontal="center" vertical="bottom"/>
    </xf>
    <xf borderId="2" fillId="7" fontId="40" numFmtId="0" xfId="0" applyAlignment="1" applyBorder="1" applyFont="1">
      <alignment vertical="top"/>
    </xf>
    <xf borderId="2" fillId="0" fontId="40" numFmtId="0" xfId="0" applyAlignment="1" applyBorder="1" applyFont="1">
      <alignment vertical="top"/>
    </xf>
    <xf borderId="7" fillId="9" fontId="19" numFmtId="0" xfId="0" applyAlignment="1" applyBorder="1" applyFont="1">
      <alignment horizontal="center" readingOrder="0" vertical="bottom"/>
    </xf>
    <xf borderId="0" fillId="0" fontId="35" numFmtId="0" xfId="0" applyAlignment="1" applyFont="1">
      <alignment horizontal="left" readingOrder="0" shrinkToFit="0" vertical="top" wrapText="0"/>
    </xf>
    <xf borderId="2" fillId="18" fontId="5" numFmtId="0" xfId="0" applyAlignment="1" applyBorder="1" applyFill="1" applyFont="1">
      <alignment horizontal="left" readingOrder="0" vertical="bottom"/>
    </xf>
    <xf borderId="0" fillId="18" fontId="3" numFmtId="0" xfId="0" applyAlignment="1" applyFont="1">
      <alignment horizontal="left" readingOrder="0" shrinkToFit="0" vertical="top" wrapText="0"/>
    </xf>
    <xf borderId="2" fillId="18" fontId="5" numFmtId="49" xfId="0" applyAlignment="1" applyBorder="1" applyFont="1" applyNumberFormat="1">
      <alignment horizontal="center" readingOrder="0" vertical="bottom"/>
    </xf>
    <xf borderId="2" fillId="18" fontId="7" numFmtId="0" xfId="0" applyAlignment="1" applyBorder="1" applyFont="1">
      <alignment readingOrder="0"/>
    </xf>
    <xf borderId="2" fillId="18" fontId="3" numFmtId="0" xfId="0" applyAlignment="1" applyBorder="1" applyFont="1">
      <alignment horizontal="left" readingOrder="0" shrinkToFit="0" vertical="top" wrapText="0"/>
    </xf>
    <xf borderId="2" fillId="7" fontId="41" numFmtId="49" xfId="0" applyAlignment="1" applyBorder="1" applyFont="1" applyNumberFormat="1">
      <alignment horizontal="center" readingOrder="0" vertical="bottom"/>
    </xf>
    <xf borderId="2" fillId="7" fontId="37" numFmtId="0" xfId="0" applyAlignment="1" applyBorder="1" applyFont="1">
      <alignment horizontal="left" readingOrder="0" vertical="bottom"/>
    </xf>
    <xf borderId="0" fillId="0" fontId="0" numFmtId="0" xfId="0" applyAlignment="1" applyFont="1">
      <alignment horizontal="left" readingOrder="0" shrinkToFit="0" vertical="top" wrapText="0"/>
    </xf>
    <xf borderId="2" fillId="7" fontId="37" numFmtId="49" xfId="0" applyAlignment="1" applyBorder="1" applyFont="1" applyNumberFormat="1">
      <alignment horizontal="center" readingOrder="0" vertical="bottom"/>
    </xf>
    <xf borderId="2" fillId="0" fontId="0" numFmtId="0" xfId="0" applyAlignment="1" applyBorder="1" applyFont="1">
      <alignment horizontal="left" readingOrder="0" shrinkToFit="0" vertical="top" wrapText="0"/>
    </xf>
    <xf borderId="0" fillId="0" fontId="0" numFmtId="0" xfId="0" applyAlignment="1" applyFont="1">
      <alignment horizontal="left" readingOrder="0"/>
    </xf>
    <xf borderId="0" fillId="7" fontId="3" numFmtId="0" xfId="0" applyAlignment="1" applyFont="1">
      <alignment horizontal="left" readingOrder="0"/>
    </xf>
    <xf borderId="2" fillId="0" fontId="39" numFmtId="0" xfId="0" applyAlignment="1" applyBorder="1" applyFont="1">
      <alignment horizontal="left" readingOrder="0" shrinkToFit="0" vertical="top" wrapText="0"/>
    </xf>
    <xf borderId="0" fillId="0" fontId="39" numFmtId="0" xfId="0" applyAlignment="1" applyFont="1">
      <alignment horizontal="left" readingOrder="0" shrinkToFit="0" vertical="top" wrapText="0"/>
    </xf>
    <xf borderId="2" fillId="7" fontId="42" numFmtId="49" xfId="0" applyAlignment="1" applyBorder="1" applyFont="1" applyNumberFormat="1">
      <alignment horizontal="center" readingOrder="0" vertical="bottom"/>
    </xf>
    <xf borderId="2" fillId="7" fontId="39" numFmtId="0" xfId="0" applyAlignment="1" applyBorder="1" applyFont="1">
      <alignment horizontal="left" readingOrder="0" shrinkToFit="0" vertical="top" wrapText="0"/>
    </xf>
    <xf borderId="2" fillId="7" fontId="42" numFmtId="0" xfId="0" applyAlignment="1" applyBorder="1" applyFont="1">
      <alignment readingOrder="0" vertical="bottom"/>
    </xf>
    <xf borderId="2" fillId="7" fontId="42" numFmtId="0" xfId="0" applyAlignment="1" applyBorder="1" applyFont="1">
      <alignment vertical="bottom"/>
    </xf>
    <xf borderId="2" fillId="7" fontId="42" numFmtId="0" xfId="0" applyAlignment="1" applyBorder="1" applyFont="1">
      <alignment readingOrder="0"/>
    </xf>
    <xf borderId="2" fillId="19" fontId="3" numFmtId="0" xfId="0" applyAlignment="1" applyBorder="1" applyFill="1" applyFont="1">
      <alignment horizontal="left" readingOrder="0" shrinkToFit="0" vertical="top" wrapText="0"/>
    </xf>
    <xf borderId="2" fillId="19" fontId="5" numFmtId="49" xfId="0" applyAlignment="1" applyBorder="1" applyFont="1" applyNumberFormat="1">
      <alignment horizontal="center" readingOrder="0" vertical="bottom"/>
    </xf>
    <xf borderId="2" fillId="5" fontId="5" numFmtId="0" xfId="0" applyAlignment="1" applyBorder="1" applyFont="1">
      <alignment horizontal="left" vertical="bottom"/>
    </xf>
    <xf borderId="5" fillId="5" fontId="40" numFmtId="0" xfId="0" applyAlignment="1" applyBorder="1" applyFont="1">
      <alignment vertical="top"/>
    </xf>
    <xf borderId="5" fillId="5" fontId="5" numFmtId="49" xfId="0" applyAlignment="1" applyBorder="1" applyFont="1" applyNumberFormat="1">
      <alignment horizontal="center" vertical="bottom"/>
    </xf>
    <xf borderId="5" fillId="5" fontId="40" numFmtId="0" xfId="0" applyAlignment="1" applyBorder="1" applyFont="1">
      <alignment vertical="bottom"/>
    </xf>
    <xf borderId="5" fillId="5" fontId="40" numFmtId="0" xfId="0" applyAlignment="1" applyBorder="1" applyFont="1">
      <alignment readingOrder="0" vertical="top"/>
    </xf>
    <xf borderId="5" fillId="5" fontId="43" numFmtId="0" xfId="0" applyAlignment="1" applyBorder="1" applyFont="1">
      <alignment vertical="bottom"/>
    </xf>
    <xf borderId="8" fillId="0" fontId="5" numFmtId="0" xfId="0" applyAlignment="1" applyBorder="1" applyFont="1">
      <alignment horizontal="left" vertical="bottom"/>
    </xf>
    <xf borderId="1" fillId="0" fontId="40" numFmtId="0" xfId="0" applyAlignment="1" applyBorder="1" applyFont="1">
      <alignment vertical="top"/>
    </xf>
    <xf borderId="1" fillId="7" fontId="40" numFmtId="0" xfId="0" applyAlignment="1" applyBorder="1" applyFont="1">
      <alignment vertical="bottom"/>
    </xf>
    <xf borderId="1" fillId="7" fontId="40" numFmtId="0" xfId="0" applyAlignment="1" applyBorder="1" applyFont="1">
      <alignment vertical="top"/>
    </xf>
    <xf borderId="16" fillId="7" fontId="43" numFmtId="0" xfId="0" applyAlignment="1" applyBorder="1" applyFont="1">
      <alignment shrinkToFit="0" vertical="bottom" wrapText="0"/>
    </xf>
    <xf borderId="16" fillId="7" fontId="5" numFmtId="0" xfId="0" applyAlignment="1" applyBorder="1" applyFont="1">
      <alignment vertical="bottom"/>
    </xf>
    <xf borderId="1" fillId="7" fontId="5" numFmtId="0" xfId="0" applyBorder="1" applyFont="1"/>
    <xf borderId="1" fillId="0" fontId="5" numFmtId="49" xfId="0" applyAlignment="1" applyBorder="1" applyFont="1" applyNumberFormat="1">
      <alignment horizontal="center" vertical="bottom"/>
    </xf>
    <xf borderId="2" fillId="7" fontId="34" numFmtId="0" xfId="0" applyAlignment="1" applyBorder="1" applyFont="1">
      <alignment horizontal="center" readingOrder="0" shrinkToFit="0" vertical="center" wrapText="0"/>
    </xf>
    <xf borderId="5" fillId="0" fontId="40" numFmtId="0" xfId="0" applyAlignment="1" applyBorder="1" applyFont="1">
      <alignment vertical="top"/>
    </xf>
    <xf borderId="2" fillId="6" fontId="5" numFmtId="0" xfId="0" applyAlignment="1" applyBorder="1" applyFont="1">
      <alignment readingOrder="0" vertical="bottom"/>
    </xf>
    <xf borderId="0" fillId="14" fontId="3" numFmtId="0" xfId="0" applyAlignment="1" applyFont="1">
      <alignment horizontal="left" readingOrder="0" shrinkToFit="0" vertical="top" wrapText="0"/>
    </xf>
    <xf borderId="2" fillId="14" fontId="5" numFmtId="49" xfId="0" applyAlignment="1" applyBorder="1" applyFont="1" applyNumberFormat="1">
      <alignment horizontal="center" readingOrder="0" vertical="bottom"/>
    </xf>
    <xf borderId="2" fillId="14" fontId="7" numFmtId="0" xfId="0" applyAlignment="1" applyBorder="1" applyFont="1">
      <alignment readingOrder="0"/>
    </xf>
    <xf borderId="2" fillId="14" fontId="9" numFmtId="0" xfId="0" applyAlignment="1" applyBorder="1" applyFont="1">
      <alignment horizontal="center" vertical="bottom"/>
    </xf>
    <xf borderId="2" fillId="6" fontId="5" numFmtId="0" xfId="0" applyAlignment="1" applyBorder="1" applyFont="1">
      <alignment vertical="bottom"/>
    </xf>
    <xf borderId="2" fillId="6" fontId="7" numFmtId="0" xfId="0" applyAlignment="1" applyBorder="1" applyFont="1">
      <alignment readingOrder="0"/>
    </xf>
    <xf borderId="0" fillId="6" fontId="3" numFmtId="0" xfId="0" applyAlignment="1" applyFont="1">
      <alignment horizontal="left" readingOrder="0" shrinkToFit="0" vertical="top" wrapText="0"/>
    </xf>
    <xf borderId="2" fillId="6" fontId="5" numFmtId="49" xfId="0" applyAlignment="1" applyBorder="1" applyFont="1" applyNumberFormat="1">
      <alignment horizontal="center" readingOrder="0"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12" fontId="5" numFmtId="0" xfId="0" applyAlignment="1" applyFont="1">
      <alignment horizontal="left" readingOrder="0" vertical="bottom"/>
    </xf>
    <xf borderId="0" fillId="12" fontId="3" numFmtId="0" xfId="0" applyAlignment="1" applyFont="1">
      <alignment horizontal="left" readingOrder="0" shrinkToFit="0" vertical="top" wrapText="0"/>
    </xf>
    <xf borderId="2" fillId="12" fontId="5" numFmtId="49" xfId="0" applyAlignment="1" applyBorder="1" applyFont="1" applyNumberFormat="1">
      <alignment horizontal="center" readingOrder="0" vertical="bottom"/>
    </xf>
    <xf borderId="0" fillId="0" fontId="3" numFmtId="0" xfId="0" applyAlignment="1" applyFont="1">
      <alignment horizontal="center" readingOrder="0" shrinkToFit="0" vertical="top" wrapText="0"/>
    </xf>
    <xf borderId="0" fillId="3" fontId="0" numFmtId="0" xfId="0" applyAlignment="1" applyFont="1">
      <alignment horizontal="left" readingOrder="0" vertical="bottom"/>
    </xf>
    <xf borderId="0" fillId="3" fontId="3" numFmtId="0" xfId="0" applyAlignment="1" applyFont="1">
      <alignment horizontal="left" readingOrder="0"/>
    </xf>
    <xf borderId="2" fillId="6" fontId="5" numFmtId="0" xfId="0" applyAlignment="1" applyBorder="1" applyFont="1">
      <alignment horizontal="left" vertical="bottom"/>
    </xf>
    <xf borderId="0" fillId="3" fontId="44" numFmtId="0" xfId="0" applyAlignment="1" applyFont="1">
      <alignment horizontal="left" readingOrder="0"/>
    </xf>
    <xf borderId="2" fillId="20" fontId="5" numFmtId="0" xfId="0" applyAlignment="1" applyBorder="1" applyFill="1" applyFont="1">
      <alignment horizontal="left" readingOrder="0" vertical="bottom"/>
    </xf>
    <xf borderId="0" fillId="20" fontId="3" numFmtId="0" xfId="0" applyAlignment="1" applyFont="1">
      <alignment horizontal="left" readingOrder="0" shrinkToFit="0" vertical="top" wrapText="0"/>
    </xf>
    <xf borderId="2" fillId="20" fontId="5" numFmtId="49" xfId="0" applyAlignment="1" applyBorder="1" applyFont="1" applyNumberFormat="1">
      <alignment horizontal="center" readingOrder="0" vertical="bottom"/>
    </xf>
    <xf borderId="2" fillId="20" fontId="7" numFmtId="0" xfId="0" applyAlignment="1" applyBorder="1" applyFont="1">
      <alignment readingOrder="0"/>
    </xf>
    <xf borderId="2" fillId="20" fontId="3" numFmtId="0" xfId="0" applyAlignment="1" applyBorder="1" applyFont="1">
      <alignment horizontal="left" readingOrder="0" shrinkToFit="0" vertical="top" wrapText="0"/>
    </xf>
    <xf borderId="0" fillId="20" fontId="5" numFmtId="0" xfId="0" applyAlignment="1" applyFont="1">
      <alignment horizontal="left" readingOrder="0" vertical="bottom"/>
    </xf>
    <xf borderId="0" fillId="21" fontId="5" numFmtId="0" xfId="0" applyAlignment="1" applyFill="1" applyFont="1">
      <alignment horizontal="left" readingOrder="0" vertical="bottom"/>
    </xf>
    <xf borderId="0" fillId="21" fontId="3" numFmtId="0" xfId="0" applyAlignment="1" applyFont="1">
      <alignment horizontal="left" readingOrder="0" shrinkToFit="0" vertical="top" wrapText="0"/>
    </xf>
    <xf borderId="2" fillId="21" fontId="5" numFmtId="49" xfId="0" applyAlignment="1" applyBorder="1" applyFont="1" applyNumberFormat="1">
      <alignment horizontal="center" readingOrder="0" vertical="bottom"/>
    </xf>
    <xf borderId="2" fillId="21" fontId="7" numFmtId="0" xfId="0" applyAlignment="1" applyBorder="1" applyFont="1">
      <alignment readingOrder="0"/>
    </xf>
    <xf borderId="2" fillId="21" fontId="3" numFmtId="0" xfId="0" applyAlignment="1" applyBorder="1" applyFont="1">
      <alignment horizontal="left" readingOrder="0" shrinkToFit="0" vertical="top" wrapText="0"/>
    </xf>
    <xf borderId="2" fillId="21" fontId="5" numFmtId="0" xfId="0" applyAlignment="1" applyBorder="1" applyFont="1">
      <alignment horizontal="left" readingOrder="0" vertical="bottom"/>
    </xf>
    <xf borderId="2" fillId="14" fontId="5" numFmtId="0" xfId="0" applyAlignment="1" applyBorder="1" applyFont="1">
      <alignment horizontal="left" readingOrder="0" vertical="bottom"/>
    </xf>
    <xf borderId="2" fillId="3" fontId="0" numFmtId="0" xfId="0" applyAlignment="1" applyBorder="1" applyFont="1">
      <alignment horizontal="left" readingOrder="0" vertical="bottom"/>
    </xf>
    <xf borderId="2" fillId="5" fontId="0" numFmtId="0" xfId="0" applyAlignment="1" applyBorder="1" applyFont="1">
      <alignment horizontal="left" readingOrder="0" vertical="bottom"/>
    </xf>
    <xf borderId="2" fillId="12" fontId="0" numFmtId="0" xfId="0" applyAlignment="1" applyBorder="1" applyFont="1">
      <alignment horizontal="left" readingOrder="0" vertical="bottom"/>
    </xf>
    <xf borderId="0" fillId="9" fontId="5" numFmtId="0" xfId="0" applyAlignment="1" applyFont="1">
      <alignment vertical="bottom"/>
    </xf>
    <xf borderId="0" fillId="7" fontId="5" numFmtId="0" xfId="0" applyAlignment="1" applyFont="1">
      <alignment vertical="bottom"/>
    </xf>
    <xf borderId="2" fillId="3" fontId="3" numFmtId="0" xfId="0" applyAlignment="1" applyBorder="1" applyFont="1">
      <alignment horizontal="left" readingOrder="0"/>
    </xf>
    <xf borderId="2" fillId="22" fontId="45" numFmtId="0" xfId="0" applyAlignment="1" applyBorder="1" applyFill="1" applyFont="1">
      <alignment horizontal="left" readingOrder="0" shrinkToFit="0" vertical="top" wrapText="0"/>
    </xf>
    <xf borderId="2" fillId="22" fontId="46" numFmtId="49" xfId="0" applyAlignment="1" applyBorder="1" applyFont="1" applyNumberFormat="1">
      <alignment horizontal="center" readingOrder="0" vertical="bottom"/>
    </xf>
    <xf borderId="7" fillId="9" fontId="2" numFmtId="0" xfId="0" applyAlignment="1" applyBorder="1" applyFont="1">
      <alignment horizontal="center" vertical="bottom"/>
    </xf>
    <xf borderId="7" fillId="9" fontId="2" numFmtId="0" xfId="0" applyAlignment="1" applyBorder="1" applyFont="1">
      <alignment horizontal="center"/>
    </xf>
    <xf borderId="2" fillId="5" fontId="0" numFmtId="0" xfId="0" applyAlignment="1" applyBorder="1" applyFont="1">
      <alignment horizontal="left" readingOrder="0"/>
    </xf>
    <xf borderId="2" fillId="3" fontId="0" numFmtId="0" xfId="0" applyAlignment="1" applyBorder="1" applyFont="1">
      <alignment horizontal="left" readingOrder="0"/>
    </xf>
    <xf borderId="0" fillId="5" fontId="0" numFmtId="0" xfId="0" applyAlignment="1" applyFont="1">
      <alignment horizontal="left" readingOrder="0"/>
    </xf>
    <xf borderId="2" fillId="5" fontId="7" numFmtId="170" xfId="0" applyAlignment="1" applyBorder="1" applyFont="1" applyNumberFormat="1">
      <alignment horizontal="center" readingOrder="0"/>
    </xf>
    <xf borderId="2" fillId="5" fontId="9" numFmtId="0" xfId="0" applyAlignment="1" applyBorder="1" applyFont="1">
      <alignment horizontal="left" readingOrder="0"/>
    </xf>
    <xf borderId="2" fillId="9" fontId="2" numFmtId="0" xfId="0" applyAlignment="1" applyBorder="1" applyFont="1">
      <alignment horizontal="center"/>
    </xf>
    <xf borderId="0" fillId="3" fontId="13" numFmtId="0" xfId="0" applyAlignment="1" applyFont="1">
      <alignment readingOrder="0"/>
    </xf>
    <xf borderId="2" fillId="3" fontId="13" numFmtId="0" xfId="0" applyAlignment="1" applyBorder="1" applyFont="1">
      <alignment readingOrder="0"/>
    </xf>
    <xf borderId="2" fillId="5" fontId="5" numFmtId="0" xfId="0" applyAlignment="1" applyBorder="1" applyFont="1">
      <alignment vertical="bottom"/>
    </xf>
    <xf borderId="2" fillId="5" fontId="40" numFmtId="0" xfId="0" applyAlignment="1" applyBorder="1" applyFont="1">
      <alignment vertical="top"/>
    </xf>
    <xf borderId="2" fillId="5" fontId="40" numFmtId="0" xfId="0" applyAlignment="1" applyBorder="1" applyFont="1">
      <alignment shrinkToFit="0" vertical="top" wrapText="0"/>
    </xf>
    <xf borderId="2" fillId="6" fontId="9" numFmtId="0" xfId="0" applyAlignment="1" applyBorder="1" applyFont="1">
      <alignment horizontal="center" vertical="bottom"/>
    </xf>
    <xf borderId="3" fillId="5" fontId="5" numFmtId="0" xfId="0" applyAlignment="1" applyBorder="1" applyFont="1">
      <alignment vertical="bottom"/>
    </xf>
    <xf borderId="17" fillId="5" fontId="43" numFmtId="0" xfId="0" applyAlignment="1" applyBorder="1" applyFont="1">
      <alignment shrinkToFit="0" vertical="bottom" wrapText="0"/>
    </xf>
    <xf borderId="3" fillId="0" fontId="5" numFmtId="0" xfId="0" applyAlignment="1" applyBorder="1" applyFont="1">
      <alignment vertical="bottom"/>
    </xf>
    <xf borderId="5" fillId="7" fontId="5" numFmtId="49" xfId="0" applyAlignment="1" applyBorder="1" applyFont="1" applyNumberFormat="1">
      <alignment horizontal="center" readingOrder="0" vertical="bottom"/>
    </xf>
    <xf borderId="5" fillId="7" fontId="40" numFmtId="0" xfId="0" applyAlignment="1" applyBorder="1" applyFont="1">
      <alignment vertical="bottom"/>
    </xf>
    <xf borderId="5" fillId="7" fontId="40" numFmtId="0" xfId="0" applyAlignment="1" applyBorder="1" applyFont="1">
      <alignment vertical="top"/>
    </xf>
    <xf borderId="2" fillId="7" fontId="43" numFmtId="0" xfId="0" applyAlignment="1" applyBorder="1" applyFont="1">
      <alignment shrinkToFit="0" vertical="bottom" wrapText="0"/>
    </xf>
    <xf borderId="2" fillId="7" fontId="3" numFmtId="168" xfId="0" applyAlignment="1" applyBorder="1" applyFont="1" applyNumberFormat="1">
      <alignment horizontal="left" readingOrder="0" shrinkToFit="0" vertical="top" wrapText="0"/>
    </xf>
    <xf borderId="2" fillId="18" fontId="35" numFmtId="0" xfId="0" applyAlignment="1" applyBorder="1" applyFont="1">
      <alignment horizontal="left" readingOrder="0" shrinkToFit="0" vertical="top" wrapText="0"/>
    </xf>
    <xf borderId="0" fillId="18" fontId="35" numFmtId="0" xfId="0" applyAlignment="1" applyFont="1">
      <alignment horizontal="left" readingOrder="0" shrinkToFit="0" vertical="top" wrapText="0"/>
    </xf>
    <xf borderId="2" fillId="18" fontId="35" numFmtId="170" xfId="0" applyAlignment="1" applyBorder="1" applyFont="1" applyNumberFormat="1">
      <alignment horizontal="center" readingOrder="0" shrinkToFit="0" vertical="top" wrapText="0"/>
    </xf>
    <xf borderId="0" fillId="18" fontId="10" numFmtId="0" xfId="0" applyAlignment="1" applyFont="1">
      <alignment readingOrder="0"/>
    </xf>
    <xf borderId="5" fillId="6" fontId="2" numFmtId="167" xfId="0" applyAlignment="1" applyBorder="1" applyFont="1" applyNumberFormat="1">
      <alignment horizontal="center" readingOrder="0" vertical="bottom"/>
    </xf>
    <xf borderId="0" fillId="5" fontId="3" numFmtId="0" xfId="0" applyAlignment="1" applyFont="1">
      <alignment horizontal="left" readingOrder="0"/>
    </xf>
    <xf borderId="2" fillId="5" fontId="35" numFmtId="0" xfId="0" applyAlignment="1" applyBorder="1" applyFont="1">
      <alignment horizontal="left" readingOrder="0" shrinkToFit="0" vertical="top" wrapText="0"/>
    </xf>
    <xf borderId="0" fillId="5" fontId="35" numFmtId="0" xfId="0" applyAlignment="1" applyFont="1">
      <alignment horizontal="left" readingOrder="0" shrinkToFit="0" vertical="top" wrapText="0"/>
    </xf>
    <xf borderId="2" fillId="3" fontId="35" numFmtId="170" xfId="0" applyAlignment="1" applyBorder="1" applyFont="1" applyNumberFormat="1">
      <alignment horizontal="center" readingOrder="0" shrinkToFit="0" vertical="top" wrapText="0"/>
    </xf>
    <xf borderId="0" fillId="3" fontId="35" numFmtId="0" xfId="0" applyAlignment="1" applyFont="1">
      <alignment horizontal="left" readingOrder="0" shrinkToFit="0" vertical="top" wrapText="0"/>
    </xf>
    <xf borderId="2" fillId="3" fontId="35" numFmtId="0" xfId="0" applyAlignment="1" applyBorder="1" applyFont="1">
      <alignment horizontal="left" readingOrder="0" shrinkToFit="0" vertical="top" wrapText="0"/>
    </xf>
    <xf borderId="2" fillId="5" fontId="44" numFmtId="0" xfId="0" applyAlignment="1" applyBorder="1" applyFont="1">
      <alignment horizontal="left" readingOrder="0"/>
    </xf>
    <xf borderId="2" fillId="5" fontId="35" numFmtId="170" xfId="0" applyAlignment="1" applyBorder="1" applyFont="1" applyNumberFormat="1">
      <alignment horizontal="center" readingOrder="0" shrinkToFit="0" vertical="top" wrapText="0"/>
    </xf>
    <xf borderId="2" fillId="5" fontId="35" numFmtId="170" xfId="0" applyAlignment="1" applyBorder="1" applyFont="1" applyNumberFormat="1">
      <alignment horizontal="center" readingOrder="0" shrinkToFit="0" vertical="center" wrapText="0"/>
    </xf>
    <xf borderId="2" fillId="3" fontId="35" numFmtId="170" xfId="0" applyAlignment="1" applyBorder="1" applyFont="1" applyNumberFormat="1">
      <alignment horizontal="center" readingOrder="0" shrinkToFit="0" vertical="center" wrapText="0"/>
    </xf>
    <xf borderId="0" fillId="7" fontId="9" numFmtId="0" xfId="0" applyAlignment="1" applyFont="1">
      <alignment horizontal="center" vertical="bottom"/>
    </xf>
    <xf borderId="2" fillId="6" fontId="34" numFmtId="0" xfId="0" applyAlignment="1" applyBorder="1" applyFont="1">
      <alignment horizontal="center" readingOrder="0" shrinkToFit="0" vertical="center" wrapText="0"/>
    </xf>
    <xf borderId="2" fillId="5" fontId="0" numFmtId="0" xfId="0" applyAlignment="1" applyBorder="1" applyFont="1">
      <alignment readingOrder="0" vertical="bottom"/>
    </xf>
    <xf borderId="0" fillId="3" fontId="0" numFmtId="0" xfId="0" applyAlignment="1" applyFont="1">
      <alignment readingOrder="0"/>
    </xf>
    <xf borderId="2" fillId="5" fontId="3" numFmtId="0" xfId="0" applyAlignment="1" applyBorder="1" applyFont="1">
      <alignment horizontal="left" readingOrder="0"/>
    </xf>
    <xf borderId="0" fillId="7" fontId="5" numFmtId="49" xfId="0" applyAlignment="1" applyFont="1" applyNumberFormat="1">
      <alignment horizontal="center" readingOrder="0" vertical="bottom"/>
    </xf>
    <xf borderId="0" fillId="7" fontId="7" numFmtId="0" xfId="0" applyAlignment="1" applyFont="1">
      <alignment readingOrder="0"/>
    </xf>
    <xf borderId="2" fillId="3" fontId="7" numFmtId="168" xfId="0" applyAlignment="1" applyBorder="1" applyFont="1" applyNumberFormat="1">
      <alignment readingOrder="0"/>
    </xf>
    <xf borderId="0" fillId="7" fontId="9" numFmtId="0" xfId="0" applyAlignment="1" applyFont="1">
      <alignment horizontal="center" readingOrder="0" vertical="bottom"/>
    </xf>
    <xf borderId="0" fillId="6" fontId="5" numFmtId="0" xfId="0" applyAlignment="1" applyFont="1">
      <alignment readingOrder="0" vertical="bottom"/>
    </xf>
    <xf borderId="2" fillId="5" fontId="7" numFmtId="168" xfId="0" applyAlignment="1" applyBorder="1" applyFont="1" applyNumberFormat="1">
      <alignment readingOrder="0"/>
    </xf>
    <xf borderId="2" fillId="6" fontId="0" numFmtId="0" xfId="0" applyAlignment="1" applyBorder="1" applyFont="1">
      <alignment readingOrder="0" vertical="bottom"/>
    </xf>
    <xf borderId="0" fillId="6" fontId="3" numFmtId="0" xfId="0" applyAlignment="1" applyFont="1">
      <alignment horizontal="left" readingOrder="0"/>
    </xf>
    <xf borderId="2" fillId="6" fontId="10" numFmtId="0" xfId="0" applyAlignment="1" applyBorder="1" applyFont="1">
      <alignment readingOrder="0"/>
    </xf>
    <xf borderId="14" fillId="5" fontId="40" numFmtId="0" xfId="0" applyAlignment="1" applyBorder="1" applyFont="1">
      <alignment vertical="top"/>
    </xf>
    <xf borderId="17" fillId="5" fontId="40" numFmtId="0" xfId="0" applyAlignment="1" applyBorder="1" applyFont="1">
      <alignment shrinkToFit="0" vertical="top" wrapText="0"/>
    </xf>
    <xf borderId="2" fillId="3" fontId="40" numFmtId="0" xfId="0" applyAlignment="1" applyBorder="1" applyFont="1">
      <alignment vertical="top"/>
    </xf>
    <xf borderId="2" fillId="3" fontId="40" numFmtId="0" xfId="0" applyAlignment="1" applyBorder="1" applyFont="1">
      <alignment readingOrder="0" vertical="top"/>
    </xf>
    <xf borderId="2" fillId="5" fontId="5" numFmtId="49" xfId="0" applyAlignment="1" applyBorder="1" applyFont="1" applyNumberFormat="1">
      <alignment horizontal="center" vertical="bottom"/>
    </xf>
    <xf borderId="12" fillId="0" fontId="5" numFmtId="0" xfId="0" applyAlignment="1" applyBorder="1" applyFont="1">
      <alignment vertical="bottom"/>
    </xf>
    <xf borderId="0" fillId="0" fontId="40" numFmtId="0" xfId="0" applyAlignment="1" applyFont="1">
      <alignment vertical="top"/>
    </xf>
    <xf borderId="13" fillId="0" fontId="40" numFmtId="0" xfId="0" applyAlignment="1" applyBorder="1" applyFont="1">
      <alignment vertical="top"/>
    </xf>
    <xf borderId="8" fillId="9" fontId="2" numFmtId="0" xfId="0" applyAlignment="1" applyBorder="1" applyFont="1">
      <alignment horizontal="center" vertical="bottom"/>
    </xf>
    <xf borderId="2" fillId="9" fontId="2" numFmtId="0" xfId="0" applyAlignment="1" applyBorder="1" applyFont="1">
      <alignment readingOrder="0" vertical="bottom"/>
    </xf>
    <xf borderId="2" fillId="5" fontId="5" numFmtId="49" xfId="0" applyAlignment="1" applyBorder="1" applyFont="1" applyNumberFormat="1">
      <alignment readingOrder="0" vertical="bottom"/>
    </xf>
    <xf borderId="2" fillId="0" fontId="7" numFmtId="170" xfId="0" applyAlignment="1" applyBorder="1" applyFont="1" applyNumberFormat="1">
      <alignment readingOrder="0"/>
    </xf>
    <xf borderId="5" fillId="5" fontId="5" numFmtId="49" xfId="0" applyAlignment="1" applyBorder="1" applyFont="1" applyNumberFormat="1">
      <alignment horizontal="center" readingOrder="0" vertical="bottom"/>
    </xf>
    <xf borderId="5" fillId="5" fontId="5" numFmtId="0" xfId="0" applyAlignment="1" applyBorder="1" applyFont="1">
      <alignment vertical="bottom"/>
    </xf>
    <xf borderId="11" fillId="5" fontId="40" numFmtId="0" xfId="0" applyAlignment="1" applyBorder="1" applyFont="1">
      <alignment vertical="top"/>
    </xf>
    <xf borderId="0" fillId="5" fontId="40" numFmtId="0" xfId="0" applyAlignment="1" applyFont="1">
      <alignment vertical="top"/>
    </xf>
    <xf borderId="0" fillId="3" fontId="40" numFmtId="49" xfId="0" applyAlignment="1" applyFont="1" applyNumberFormat="1">
      <alignment horizontal="center" readingOrder="0" vertical="top"/>
    </xf>
    <xf borderId="0" fillId="3" fontId="40" numFmtId="0" xfId="0" applyAlignment="1" applyFont="1">
      <alignment readingOrder="0" vertical="top"/>
    </xf>
    <xf borderId="0" fillId="0" fontId="40" numFmtId="49" xfId="0" applyAlignment="1" applyFont="1" applyNumberFormat="1">
      <alignment vertical="top"/>
    </xf>
    <xf borderId="0" fillId="5" fontId="9" numFmtId="0" xfId="0" applyAlignment="1" applyFont="1">
      <alignment horizontal="left" readingOrder="0"/>
    </xf>
    <xf borderId="2" fillId="3" fontId="40" numFmtId="0" xfId="0" applyAlignment="1" applyBorder="1" applyFont="1">
      <alignment vertical="top"/>
    </xf>
    <xf borderId="2" fillId="3" fontId="40" numFmtId="49" xfId="0" applyAlignment="1" applyBorder="1" applyFont="1" applyNumberFormat="1">
      <alignment horizontal="center" readingOrder="0" vertical="top"/>
    </xf>
    <xf borderId="0" fillId="3" fontId="47" numFmtId="0" xfId="0" applyAlignment="1" applyFont="1">
      <alignment readingOrder="0"/>
    </xf>
    <xf borderId="3" fillId="3" fontId="40" numFmtId="0" xfId="0" applyAlignment="1" applyBorder="1" applyFont="1">
      <alignment vertical="top"/>
    </xf>
    <xf borderId="5" fillId="3" fontId="40" numFmtId="0" xfId="0" applyAlignment="1" applyBorder="1" applyFont="1">
      <alignment vertical="top"/>
    </xf>
    <xf borderId="5" fillId="3" fontId="5" numFmtId="49" xfId="0" applyAlignment="1" applyBorder="1" applyFont="1" applyNumberFormat="1">
      <alignment horizontal="center" readingOrder="0" vertical="bottom"/>
    </xf>
    <xf borderId="5" fillId="3" fontId="40" numFmtId="0" xfId="0" applyAlignment="1" applyBorder="1" applyFont="1">
      <alignment vertical="bottom"/>
    </xf>
    <xf borderId="5" fillId="3" fontId="42" numFmtId="0" xfId="0" applyAlignment="1" applyBorder="1" applyFont="1">
      <alignment vertical="bottom"/>
    </xf>
    <xf borderId="5" fillId="7" fontId="5" numFmtId="0" xfId="0" applyAlignment="1" applyBorder="1" applyFont="1">
      <alignment readingOrder="0" vertical="bottom"/>
    </xf>
    <xf borderId="5" fillId="5" fontId="3" numFmtId="0" xfId="0" applyAlignment="1" applyBorder="1" applyFont="1">
      <alignment horizontal="left" readingOrder="0" shrinkToFit="0" vertical="top" wrapText="0"/>
    </xf>
    <xf borderId="3" fillId="5" fontId="3" numFmtId="0" xfId="0" applyAlignment="1" applyBorder="1" applyFont="1">
      <alignment horizontal="left" readingOrder="0" shrinkToFit="0" vertical="top" wrapText="0"/>
    </xf>
    <xf borderId="5" fillId="5" fontId="42" numFmtId="0" xfId="0" applyAlignment="1" applyBorder="1" applyFont="1">
      <alignment vertical="bottom"/>
    </xf>
    <xf borderId="2" fillId="17" fontId="3" numFmtId="0" xfId="0" applyAlignment="1" applyBorder="1" applyFont="1">
      <alignment horizontal="left" readingOrder="0" shrinkToFit="0" vertical="top" wrapText="0"/>
    </xf>
    <xf borderId="2" fillId="23" fontId="3" numFmtId="0" xfId="0" applyAlignment="1" applyBorder="1" applyFill="1" applyFont="1">
      <alignment horizontal="left" readingOrder="0" shrinkToFit="0" vertical="top" wrapText="0"/>
    </xf>
    <xf borderId="0" fillId="5" fontId="6" numFmtId="0" xfId="0" applyAlignment="1" applyFont="1">
      <alignment readingOrder="0" shrinkToFit="0" vertical="bottom" wrapText="0"/>
    </xf>
    <xf borderId="2" fillId="9" fontId="5" numFmtId="0" xfId="0" applyAlignment="1" applyBorder="1" applyFont="1">
      <alignment vertical="bottom"/>
    </xf>
    <xf borderId="7" fillId="9" fontId="2" numFmtId="0" xfId="0" applyAlignment="1" applyBorder="1" applyFont="1">
      <alignment horizontal="center" vertical="bottom"/>
    </xf>
    <xf borderId="1" fillId="0" fontId="5" numFmtId="0" xfId="0" applyAlignment="1" applyBorder="1" applyFont="1">
      <alignment horizontal="center" vertical="bottom"/>
    </xf>
    <xf borderId="2" fillId="5" fontId="6" numFmtId="0" xfId="0" applyAlignment="1" applyBorder="1" applyFont="1">
      <alignment readingOrder="0" shrinkToFit="0" vertical="bottom" wrapText="0"/>
    </xf>
    <xf borderId="2" fillId="3" fontId="6" numFmtId="0" xfId="0" applyAlignment="1" applyBorder="1" applyFont="1">
      <alignment readingOrder="0" shrinkToFit="0" vertical="bottom" wrapText="0"/>
    </xf>
    <xf borderId="0" fillId="3" fontId="6" numFmtId="0" xfId="0" applyAlignment="1" applyFont="1">
      <alignment readingOrder="0" shrinkToFit="0" vertical="bottom" wrapText="0"/>
    </xf>
    <xf borderId="2" fillId="3" fontId="37" numFmtId="0" xfId="0" applyAlignment="1" applyBorder="1" applyFont="1">
      <alignment readingOrder="0" vertical="bottom"/>
    </xf>
    <xf borderId="0" fillId="3" fontId="40" numFmtId="0" xfId="0" applyAlignment="1" applyFont="1">
      <alignment horizontal="left" readingOrder="0" shrinkToFit="0" vertical="top" wrapText="0"/>
    </xf>
    <xf borderId="2" fillId="3" fontId="40" numFmtId="0" xfId="0" applyAlignment="1" applyBorder="1" applyFont="1">
      <alignment horizontal="left" readingOrder="0" shrinkToFit="0" vertical="top" wrapText="0"/>
    </xf>
    <xf borderId="0" fillId="3" fontId="48" numFmtId="0" xfId="0" applyAlignment="1" applyFont="1">
      <alignment horizontal="left" readingOrder="0"/>
    </xf>
    <xf borderId="0" fillId="0" fontId="49" numFmtId="3" xfId="0" applyAlignment="1" applyFont="1" applyNumberFormat="1">
      <alignment readingOrder="0"/>
    </xf>
    <xf borderId="0" fillId="0" fontId="50" numFmtId="0" xfId="0" applyAlignment="1" applyFont="1">
      <alignment readingOrder="0"/>
    </xf>
    <xf borderId="0" fillId="0" fontId="5" numFmtId="10" xfId="0" applyAlignment="1" applyFont="1" applyNumberFormat="1">
      <alignment vertical="bottom"/>
    </xf>
    <xf borderId="7" fillId="9" fontId="2" numFmtId="0" xfId="0" applyAlignment="1" applyBorder="1" applyFont="1">
      <alignment horizontal="center" readingOrder="0" vertical="bottom"/>
    </xf>
    <xf borderId="2" fillId="0" fontId="6" numFmtId="0" xfId="0" applyAlignment="1" applyBorder="1" applyFont="1">
      <alignment readingOrder="0" shrinkToFit="0" vertical="bottom" wrapText="0"/>
    </xf>
    <xf borderId="0" fillId="9" fontId="2" numFmtId="0" xfId="0" applyAlignment="1" applyFont="1">
      <alignment horizontal="center" vertical="bottom"/>
    </xf>
    <xf borderId="0" fillId="2" fontId="51" numFmtId="0" xfId="0" applyAlignment="1" applyFont="1">
      <alignment horizontal="center" vertical="center"/>
    </xf>
    <xf borderId="0" fillId="2" fontId="51" numFmtId="0" xfId="0" applyAlignment="1" applyFont="1">
      <alignment horizontal="center" readingOrder="0" vertical="center"/>
    </xf>
    <xf borderId="0" fillId="2" fontId="51" numFmtId="3" xfId="0" applyAlignment="1" applyFont="1" applyNumberFormat="1">
      <alignment horizontal="center" vertical="center"/>
    </xf>
    <xf borderId="0" fillId="2" fontId="51" numFmtId="10" xfId="0" applyAlignment="1" applyFont="1" applyNumberFormat="1">
      <alignment horizontal="center" vertical="center"/>
    </xf>
    <xf borderId="0" fillId="4" fontId="2" numFmtId="0" xfId="0" applyAlignment="1" applyFont="1">
      <alignment horizontal="center" readingOrder="0" vertical="center"/>
    </xf>
    <xf borderId="0" fillId="4" fontId="2" numFmtId="0" xfId="0" applyAlignment="1" applyFont="1">
      <alignment horizontal="center" vertical="center"/>
    </xf>
    <xf borderId="0" fillId="0" fontId="7" numFmtId="0" xfId="0" applyAlignment="1" applyFont="1">
      <alignment vertical="center"/>
    </xf>
    <xf borderId="0" fillId="0" fontId="6" numFmtId="0" xfId="0" applyAlignment="1" applyFont="1">
      <alignment horizontal="center" readingOrder="0" shrinkToFit="0" vertical="bottom" wrapText="0"/>
    </xf>
    <xf borderId="0" fillId="0" fontId="6" numFmtId="0" xfId="0" applyAlignment="1" applyFont="1">
      <alignment horizontal="right" readingOrder="0" shrinkToFit="0" vertical="bottom" wrapText="0"/>
    </xf>
    <xf borderId="0" fillId="0" fontId="6" numFmtId="9" xfId="0" applyAlignment="1" applyFont="1" applyNumberFormat="1">
      <alignment horizontal="right" readingOrder="0" shrinkToFit="0" vertical="bottom" wrapText="0"/>
    </xf>
    <xf borderId="0" fillId="0" fontId="6" numFmtId="0" xfId="0" applyAlignment="1" applyFont="1">
      <alignment shrinkToFit="0" vertical="bottom" wrapText="0"/>
    </xf>
    <xf borderId="0" fillId="0" fontId="6" numFmtId="3" xfId="0" applyAlignment="1" applyFont="1" applyNumberFormat="1">
      <alignment horizontal="right" readingOrder="0" shrinkToFit="0" vertical="bottom" wrapText="0"/>
    </xf>
    <xf borderId="0" fillId="0" fontId="6" numFmtId="10" xfId="0" applyAlignment="1" applyFont="1" applyNumberFormat="1">
      <alignment horizontal="right" readingOrder="0" shrinkToFit="0" vertical="bottom" wrapText="0"/>
    </xf>
    <xf borderId="0" fillId="0" fontId="6" numFmtId="3" xfId="0" applyAlignment="1" applyFont="1" applyNumberFormat="1">
      <alignment readingOrder="0" shrinkToFit="0" vertical="bottom" wrapText="0"/>
    </xf>
    <xf borderId="0" fillId="0" fontId="6" numFmtId="11" xfId="0" applyAlignment="1" applyFont="1" applyNumberFormat="1">
      <alignment readingOrder="0" shrinkToFit="0" vertical="bottom" wrapText="0"/>
    </xf>
    <xf borderId="2" fillId="0" fontId="5" numFmtId="0" xfId="0" applyAlignment="1" applyBorder="1" applyFont="1">
      <alignment shrinkToFit="0" vertical="bottom" wrapText="0"/>
    </xf>
    <xf borderId="0" fillId="24" fontId="52" numFmtId="0" xfId="0" applyAlignment="1" applyFill="1" applyFont="1">
      <alignment vertical="bottom"/>
    </xf>
    <xf borderId="2" fillId="24" fontId="52" numFmtId="0" xfId="0" applyAlignment="1" applyBorder="1" applyFont="1">
      <alignment shrinkToFit="0" vertical="bottom" wrapText="0"/>
    </xf>
    <xf borderId="0" fillId="24" fontId="52" numFmtId="0" xfId="0" applyAlignment="1" applyFont="1">
      <alignment vertical="bottom"/>
    </xf>
    <xf borderId="2" fillId="24" fontId="53" numFmtId="0" xfId="0" applyAlignment="1" applyBorder="1" applyFont="1">
      <alignment readingOrder="0" shrinkToFit="0" vertical="bottom" wrapText="0"/>
    </xf>
    <xf borderId="2" fillId="24" fontId="5" numFmtId="0" xfId="0" applyAlignment="1" applyBorder="1" applyFont="1">
      <alignment vertical="bottom"/>
    </xf>
    <xf borderId="2" fillId="24" fontId="54" numFmtId="0" xfId="0" applyAlignment="1" applyBorder="1" applyFont="1">
      <alignment vertical="bottom"/>
    </xf>
    <xf borderId="2" fillId="24" fontId="54" numFmtId="0" xfId="0" applyAlignment="1" applyBorder="1" applyFont="1">
      <alignment shrinkToFit="0" vertical="bottom" wrapText="0"/>
    </xf>
    <xf borderId="0" fillId="24" fontId="55" numFmtId="0" xfId="0" applyAlignment="1" applyFont="1">
      <alignment vertical="bottom"/>
    </xf>
    <xf borderId="2" fillId="24" fontId="55" numFmtId="0" xfId="0" applyAlignment="1" applyBorder="1" applyFont="1">
      <alignment vertical="bottom"/>
    </xf>
    <xf borderId="2" fillId="0" fontId="5" numFmtId="0" xfId="0" applyAlignment="1" applyBorder="1" applyFont="1">
      <alignment shrinkToFit="0" vertical="bottom" wrapText="0"/>
    </xf>
    <xf borderId="2" fillId="24" fontId="55" numFmtId="0" xfId="0" applyAlignment="1" applyBorder="1" applyFont="1">
      <alignment shrinkToFit="0" vertical="bottom" wrapText="0"/>
    </xf>
    <xf borderId="0" fillId="0" fontId="7" numFmtId="164" xfId="0" applyFont="1" applyNumberFormat="1"/>
    <xf borderId="0" fillId="25" fontId="56" numFmtId="0" xfId="0" applyAlignment="1" applyFill="1" applyFont="1">
      <alignment horizontal="center" shrinkToFit="0" wrapText="1"/>
    </xf>
    <xf borderId="0" fillId="26" fontId="57" numFmtId="0" xfId="0" applyAlignment="1" applyFill="1" applyFont="1">
      <alignment vertical="bottom"/>
    </xf>
    <xf borderId="0" fillId="27" fontId="58" numFmtId="0" xfId="0" applyAlignment="1" applyFill="1" applyFont="1">
      <alignment horizontal="center" vertical="bottom"/>
    </xf>
    <xf borderId="0" fillId="25" fontId="56" numFmtId="0" xfId="0" applyAlignment="1" applyFont="1">
      <alignment horizontal="center" shrinkToFit="0" vertical="center" wrapText="1"/>
    </xf>
    <xf borderId="0" fillId="25" fontId="59" numFmtId="0" xfId="0" applyAlignment="1" applyFont="1">
      <alignment horizontal="center" shrinkToFit="0" vertical="center" wrapText="1"/>
    </xf>
    <xf borderId="0" fillId="24" fontId="60" numFmtId="0" xfId="0" applyAlignment="1" applyFont="1">
      <alignment vertical="bottom"/>
    </xf>
    <xf borderId="0" fillId="0" fontId="5" numFmtId="0" xfId="0" applyAlignment="1" applyFont="1">
      <alignment horizontal="right" vertical="bottom"/>
    </xf>
    <xf borderId="0" fillId="0" fontId="5" numFmtId="171" xfId="0" applyAlignment="1" applyFont="1" applyNumberFormat="1">
      <alignment horizontal="right" readingOrder="0" vertical="bottom"/>
    </xf>
    <xf borderId="0" fillId="7" fontId="58" numFmtId="0" xfId="0" applyAlignment="1" applyFont="1">
      <alignment horizontal="center" vertical="bottom"/>
    </xf>
    <xf borderId="0" fillId="7" fontId="61" numFmtId="9" xfId="0" applyAlignment="1" applyFont="1" applyNumberFormat="1">
      <alignment horizontal="center" vertical="bottom"/>
    </xf>
    <xf borderId="0" fillId="13" fontId="62" numFmtId="0" xfId="0" applyAlignment="1" applyFont="1">
      <alignment horizontal="center" readingOrder="0"/>
    </xf>
    <xf borderId="0" fillId="13" fontId="62" numFmtId="1" xfId="0" applyAlignment="1" applyFont="1" applyNumberFormat="1">
      <alignment horizontal="center"/>
    </xf>
    <xf borderId="0" fillId="0" fontId="5" numFmtId="1" xfId="0" applyAlignment="1" applyFont="1" applyNumberFormat="1">
      <alignment vertical="bottom"/>
    </xf>
    <xf borderId="0" fillId="0" fontId="5" numFmtId="171" xfId="0" applyAlignment="1" applyFont="1" applyNumberFormat="1">
      <alignment vertical="bottom"/>
    </xf>
    <xf borderId="0" fillId="0" fontId="7" numFmtId="10" xfId="0" applyFont="1" applyNumberFormat="1"/>
    <xf borderId="0" fillId="26" fontId="63" numFmtId="0" xfId="0" applyAlignment="1" applyFont="1">
      <alignment horizontal="center" vertical="bottom"/>
    </xf>
    <xf borderId="0" fillId="26" fontId="63" numFmtId="0" xfId="0" applyAlignment="1" applyFont="1">
      <alignment horizontal="center" vertical="bottom"/>
    </xf>
    <xf borderId="0" fillId="22" fontId="64" numFmtId="0" xfId="0" applyAlignment="1" applyFont="1">
      <alignment horizontal="center" readingOrder="0"/>
    </xf>
    <xf borderId="0" fillId="0" fontId="7" numFmtId="172" xfId="0" applyAlignment="1" applyFont="1" applyNumberFormat="1">
      <alignment readingOrder="0"/>
    </xf>
    <xf borderId="0" fillId="28" fontId="65" numFmtId="0" xfId="0" applyAlignment="1" applyFill="1" applyFont="1">
      <alignment vertical="bottom"/>
    </xf>
    <xf borderId="0" fillId="7" fontId="66" numFmtId="1" xfId="0" applyAlignment="1" applyFont="1" applyNumberFormat="1">
      <alignment horizontal="center" vertical="bottom"/>
    </xf>
    <xf borderId="0" fillId="25" fontId="67" numFmtId="10" xfId="0" applyAlignment="1" applyFont="1" applyNumberFormat="1">
      <alignment horizontal="center"/>
    </xf>
    <xf borderId="0" fillId="27" fontId="66" numFmtId="1" xfId="0" applyAlignment="1" applyFont="1" applyNumberFormat="1">
      <alignment horizontal="center" vertical="bottom"/>
    </xf>
    <xf borderId="0" fillId="27" fontId="68" numFmtId="9" xfId="0" applyAlignment="1" applyFont="1" applyNumberFormat="1">
      <alignment horizontal="center" vertical="bottom"/>
    </xf>
    <xf borderId="0" fillId="7" fontId="68" numFmtId="9" xfId="0" applyAlignment="1" applyFont="1" applyNumberFormat="1">
      <alignment horizontal="center" vertical="bottom"/>
    </xf>
    <xf borderId="0" fillId="0" fontId="7" numFmtId="1" xfId="0" applyFont="1" applyNumberFormat="1"/>
    <xf borderId="0" fillId="22" fontId="69" numFmtId="0" xfId="0" applyAlignment="1" applyFont="1">
      <alignment horizontal="center"/>
    </xf>
    <xf borderId="0" fillId="22" fontId="69" numFmtId="1" xfId="0" applyAlignment="1" applyFont="1" applyNumberFormat="1">
      <alignment horizontal="center"/>
    </xf>
    <xf borderId="0" fillId="24" fontId="60" numFmtId="0" xfId="0" applyAlignment="1" applyFont="1">
      <alignment vertical="bottom"/>
    </xf>
    <xf borderId="0" fillId="24" fontId="60" numFmtId="10" xfId="0" applyAlignment="1" applyFont="1" applyNumberFormat="1">
      <alignment vertical="bottom"/>
    </xf>
    <xf borderId="0" fillId="2" fontId="53" numFmtId="0" xfId="0" applyAlignment="1" applyFont="1">
      <alignment vertical="bottom"/>
    </xf>
    <xf borderId="0" fillId="22" fontId="70" numFmtId="0" xfId="0" applyAlignment="1" applyFont="1">
      <alignment horizontal="center" vertical="bottom"/>
    </xf>
    <xf borderId="0" fillId="25" fontId="71" numFmtId="10" xfId="0" applyAlignment="1" applyFont="1" applyNumberFormat="1">
      <alignment horizontal="center" vertical="bottom"/>
    </xf>
    <xf borderId="0" fillId="0" fontId="7" numFmtId="166" xfId="0" applyFont="1" applyNumberFormat="1"/>
  </cellXfs>
  <cellStyles count="1">
    <cellStyle xfId="0" name="Normal" builtinId="0"/>
  </cellStyles>
  <dxfs count="3">
    <dxf>
      <font/>
      <fill>
        <patternFill patternType="solid">
          <fgColor rgb="FFB7E1CD"/>
          <bgColor rgb="FFB7E1CD"/>
        </patternFill>
      </fill>
      <border/>
    </dxf>
    <dxf>
      <font/>
      <fill>
        <patternFill patternType="solid">
          <fgColor rgb="FFEA9999"/>
          <bgColor rgb="FFEA9999"/>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888" sheet="Hedef Liste"/>
  </cacheSource>
  <cacheFields>
    <cacheField name="Restaurant ID">
      <sharedItems containsMixedTypes="1" containsNumber="1" containsInteger="1">
        <s v="605e04551a40c448083875ad"/>
        <s v="623c21c9b7d66ecf1749936e"/>
        <s v="61aa1ee50e81ea78c09b2df1"/>
        <s v="6220ac01fa2e0f4112053b24"/>
        <s v="60cf56e24876bb5c61b9c1d3"/>
        <s v="6050635acd69790dd4c21dbf"/>
        <s v="5fd4b735eceda3aae41e35cc"/>
        <s v="6155e3833a59d98e3530dc6c"/>
        <s v="6155e3123592bcc6f753a29a"/>
        <s v="5fa43ee1b82e0eafcfc65e03"/>
        <s v="5fa4408eb3982c27aba0317f"/>
        <s v="6220b734e9fa38820650c4ff"/>
        <s v="5fb5377921cc6b7202d19053"/>
        <s v="5fbff3a10868bb759a19b68f"/>
        <s v="60eb620248bb3778d7b6c370"/>
        <s v="61de231b91e3f03a9b35c9bb"/>
        <s v="60800082df4d78e747ed4bc3"/>
        <s v="5f9dd61e4f83057cc7f7bc32"/>
        <s v="5f50ebae3b7b0542315c9763"/>
        <s v="6077fbc8574496e4d14b8889"/>
        <s v="5fbe2833a9c8365e72adad31"/>
        <s v="5f5f4128f2f31e3210c66429"/>
        <s v="5f55e7921fcf335b6c81b7bb"/>
        <s v="5f4f4d1e0f8c874fbdfd8514"/>
        <s v="615c15ebdd546e2c61e709ff"/>
        <s v="60fe55409d8c89474ec87e9f"/>
        <s v="5fa2ffcb3c0fb55fae0659b9"/>
        <s v="619505c41370ebac2143190f"/>
        <s v="603385f4fbe5053573aa8079"/>
        <s v="602bbbb87b6e5c92a2783860"/>
        <s v="6149c34e8cfa1e4c2d0364fd"/>
        <s v="605888cd3abb06da3733c8e9"/>
        <s v="5f5f3ad04686128c2ac969ef"/>
        <s v="5fc8b6f396d4c483f6cb3ea9"/>
        <s v="5fd71eaa2d7fe332e563af53"/>
        <s v="5fbb907a34703f31dac198c4"/>
        <s v="603bb54f7c87b48dacaffb51"/>
        <s v="5f5f4252356069484db33453"/>
        <s v="604bbd2d34b8b44b700952e0"/>
        <s v="60eb4e0ea74bb53d33b7d5de"/>
        <s v="622f0a4c6bd69b286ee40096"/>
        <s v="61224987432dcbce6fb89b08"/>
        <s v="5feb1b41ad8a3824982594f5"/>
        <s v="5fafe969f3746f9db8bd8511"/>
        <s v="608bb8da588eb08d2a4bcd17"/>
        <s v="612e6a07a7c395e9f39be2ff"/>
        <s v="611eb0dceebc2eedfcd5ce95"/>
        <s v="60b7c0de727c01322efbfffe"/>
        <s v="601815b2caa06123708007f9"/>
        <s v="6080458f07047f2f74b51418"/>
        <s v="620f671b21b4f33ce92f0543"/>
        <s v="5f5f39c2879723cf44826474"/>
        <s v="5f9be8a184b0786c17bc9ae3"/>
        <s v="620a2795865a70192a8ffedb"/>
        <s v="5fe381e0cd276074b99ff2a7"/>
        <s v="6079e23138cb15b573359a35"/>
        <s v="608696d810cf06a210f774ac"/>
        <s v="621744f50fa310607f934df3"/>
        <s v="607e9f31d415f03b83ad41d3"/>
        <s v="6025c7d321f176829a39e59e"/>
        <s v="5fc76897c535c590b6457b61"/>
        <s v="61f8ef55757395bf20e1ab31"/>
        <s v="61864a64e8b697f3259145a7"/>
        <s v="623da97aea70b3608e2772c7"/>
        <s v="60a651cc804061d884942534"/>
        <s v="623a413f12a6eb38a1254ad8"/>
        <s v="60a656346236f16fc968b3b4"/>
        <s v="6004d8d9dda07b4b7e534886"/>
        <s v="607ed21c58e43535d8986d95"/>
        <s v="61e94f8a387be2679b5226c6"/>
        <s v="6207cf4ae0e3c9a0aa4a23a8"/>
        <s v="60194ba3a9c5cf403fc4f219"/>
        <s v="619e20a2742d17f1084d1f37"/>
        <s v="603a322071783647b6144ebd"/>
        <s v="62237c4da4f15247400c075a"/>
        <s v="6040d2df56cff1204dd82f96"/>
        <s v="60d2299e0bfb6c4d90a3e7e4"/>
        <s v="5feb11220e63fe08decb0a31"/>
        <s v="61cf8290d5a1d551498798a2"/>
        <s v="6050b85ad28531ff5f544cdd"/>
        <s v="60d22329e647f834c87b72d0"/>
        <s v="608163bd3e525451686a18a7"/>
        <s v="605072d894bb4e6e9c7ae633"/>
        <s v="601be29ea49ed37df557fb08"/>
        <s v="6046593e972cd06025c37dae"/>
        <s v="5fb56e58b7a8af2302e630f5"/>
        <s v="624dcd38325db154bad13525"/>
        <s v="60537f4205149013ee19d9d9"/>
        <s v="608427514eb0b73259da31b5"/>
        <s v="5fc63162e6e547e3398a4f90"/>
        <s v="6177f9d98aa3054ea236a29a"/>
        <s v="619f8fc374a1d1e8af5548bf"/>
        <s v="5ff32fa8eeb85d16dacf164e"/>
        <s v="6238e498f3920255bc6b0e2a"/>
        <s v="614eea06f3b406f9fb0afaba"/>
        <s v="6017f446d32da6d3cad22f5a"/>
        <s v="60ec3f450c1947237b91051d"/>
        <s v="6204ff5681c92ba6726ae84b"/>
        <s v="61cf73f2c211a25b42d9e961"/>
        <s v="6054a6dc0405e9cddaba0361"/>
        <s v="61fbed2b05e6735b2f85c362"/>
        <s v="6186b378f79ba536109a0f5e"/>
        <s v="6234d997252f03e8395e0ae9"/>
        <s v="61de193cfcc54d293967251a"/>
        <s v="616d71581eeb3624fc288b9c"/>
        <s v="5fe9a92e8d4d71acb0aec4ed"/>
        <s v="6053c4f30bc94e40a31f354a"/>
        <s v="623f052a7ee9829b1510ace7"/>
        <s v="61a0909599e4145e95375597"/>
        <s v="6245ec637151f5e7d3e86420"/>
        <s v="60c1ea06a8d67d4749fef237"/>
        <s v="621cec0c0cf8609f3de9b9da"/>
        <s v="622b5224704f8c6e64098cb7"/>
        <s v="6034d704355ffa1dce8b58c1"/>
        <s v="60769d608de1bcbf2cd86a31"/>
        <s v="6017d96ef55f400344ca6e76"/>
        <s v="60cc688975a6b869d8b3fadf"/>
        <s v="605dc8af4c11b0b1e93ac44a"/>
        <s v="61719f1b4f4f49c9660f2e95"/>
        <s v="5f837c1f962a9610dcccb359"/>
        <s v="60b4cdb23997bb2d89ffb558"/>
        <s v="6050c8e3808b162accc1a107"/>
        <s v="6192611215812d0c7b567116"/>
        <s v="603c32299ae2e82a73337f27"/>
        <s v="5f4f561da9de50012f0dba66"/>
        <s v="6156b2ce8ddfe54a6f880030"/>
        <s v="606f22221c22a06ca767bdb6"/>
        <s v="61559aef1ef0eba3326355bd"/>
        <s v="61cd86c019012a27b91398a2"/>
        <s v="6037f7afb0aaa5345c81eba5"/>
        <s v="60d316c5d9f575efe539725e"/>
        <s v="624bed61418aa7e7370f14dd"/>
        <s v="60b5003face3ee393cbed755"/>
        <s v="60c0aecf5a60785f8ae36a05"/>
        <s v="604b51694fbb43436e3104fd"/>
        <s v="604b531c8c36e71089657c31"/>
        <s v="608d5056e9dc91b36d56f5c8"/>
        <s v="602e92b8e77af60784149184"/>
        <s v="602e8cd8e87c920bc686c36f"/>
        <s v="60bf2fff40dfe009e8d929b1"/>
        <s v="620f45dbc9c98633a803eefa"/>
        <s v="5feda4d537c1db52d455e01c"/>
        <s v="6245da9af27b050d29e0065e"/>
        <s v="611fc96bf2062e1a8991bf6d"/>
        <s v="5f565c3b4769a6b4cb4e3a87"/>
        <s v="60dad3badf16f3591098b837"/>
        <s v="6082b47bf23091f8f96cab33"/>
        <s v="5fe4d51256b07da9d1f91609"/>
        <s v="6023e055641c30854d30d605"/>
        <s v="6037a88166fc6063b0a0d41f"/>
        <s v="61b0adcc1363c3cef6cb3cd3"/>
        <s v="60335809c85ce40e4985e440"/>
        <s v="60eb4fbd726157a419d9a76e"/>
        <s v="5fa306967d922ba84433562f"/>
        <s v="60ddff938c56d057f94a5a14"/>
        <s v="603c27dc8ed5089cbc151dc2"/>
        <s v="60eb510154fcb7a8509d90c5"/>
        <s v="5facf9b14e59f68129959e94"/>
        <s v="6220e878b4053c3de139fe0e"/>
        <s v="61dc0992582c0a5dc8b8716b"/>
        <s v="5fa106dd430e01254abd5fa5"/>
        <s v="62082edc9ad23119fd1b3214"/>
        <s v="62081fd2444dba7365637a83"/>
        <s v="6040d09856cff1173cd82ee6"/>
        <s v="5fc8b8e743628c7ef06f6ce9"/>
        <s v="5f837a7ffb9c24d0e34f4be4"/>
        <s v="5fd9f24d8e37391deb131f19"/>
        <s v="60645e272f111e18818e6bd5"/>
        <s v="605207e136e00252cc9977fa"/>
        <s v="609677a2d081553f88981c43"/>
        <s v="5fbfc7577042f13a201daeae"/>
        <s v="6208295608c327504fe9bee0"/>
        <s v="5fafc6cdb288b308b17420f4"/>
        <s v="624de6aa08270817e1b949a3"/>
        <s v="5fa5c5c766a584386cfdd58d"/>
        <s v="6144977307b601000d287934"/>
        <s v="5fbe8e9fa9c836833badb6a5"/>
        <s v="6220de44cedbfb2357a13136"/>
        <s v="611ec09c51d7d87eaa5e168a"/>
        <s v="607080677e51878e47fe478b"/>
        <s v="603cb40e87fccf0eadd50637"/>
        <s v="607444756e92e86fb25a4d60"/>
        <s v="6102b06b5e8d82af60cf3add"/>
        <s v="602be2b729d1d35fd58aede3"/>
        <s v="5f8360bafb4bf05cc3322e9b"/>
        <s v="60299dbd46a843ad506e8c34"/>
        <s v="60a97ab5bdb8907163dc7033"/>
        <s v="606e181571d0ce5c10d4e7b7"/>
        <s v="62174eb9c20eb916e148e049"/>
        <s v="6034b12c768a97674a351996"/>
        <s v="602e60dfa6bb7364154e68de"/>
        <s v="6005546cb73db502bb995b03"/>
        <s v="6034b24131282187876f3f77"/>
        <s v="605359a0e7317c33228ac9b2"/>
        <s v="61c2e59815978960ba292653"/>
        <s v="6210e4fb49c101abca79568a"/>
        <s v="5f55eb24de36fcb403bf743b"/>
        <s v="6058c0297c32c53bdeb95990"/>
        <s v="6148827930bfc814f543c840"/>
        <s v="60be76c28d789cdd14b4a015"/>
        <s v="601823f4b9e68534395c2714"/>
        <s v="6242bd7ccbc5f4f3c87773d7"/>
        <s v="602bcc66c85ce43b2584dd17"/>
        <s v="5fd3b0180f950fcf8bd892a2"/>
        <s v="61b08b8065ab5803e0592826"/>
        <s v="60759f96eed47061fe291cc3"/>
        <s v="60759de9e63db4d6dff2fbf6"/>
        <s v="606dbe96ccecbb83bd0de7ca"/>
        <s v="61d56877d708ce1eeb4ccad7"/>
        <s v="61b736378f01170ebf5187b8"/>
        <s v="5ffc8712e2d9e01097036186"/>
        <s v="5fc514ba0641b2964cfab6d4"/>
        <s v="5f807d0100b31a6d4e16fa48"/>
        <s v="6037fd9f3bc2907d492c158c"/>
        <s v="609bca44aa74f762f5f84cca"/>
        <s v="60a6a15ad8960c4d3a0d1ffb"/>
        <s v="619b58bc3bd6125cd2e1d300"/>
        <s v="609bb54b11096d7c8f58a4d6"/>
        <s v="60af8e615c81ab31fbd01a60"/>
        <s v="62458fffc936af1e5420686c"/>
        <s v="622734d412f560ddea55f2b1"/>
        <s v="614830846b9fa181fe8d1ebd"/>
        <s v="6102bfe1e442a98049796e03"/>
        <s v="61e9362baa89c7a52b127ead"/>
        <s v="61925de61370eb2cb9e9adf2"/>
        <s v="6220ddcbbd0c4534d4bea880"/>
        <s v="604de9700c0d1255e2e6394f"/>
        <s v="6055d7868425a4873082a3c6"/>
        <s v="5f835c5ecdf1d82ca4c841ce"/>
        <s v="61f54a967c338452e54e5d46"/>
        <s v="608c54fb8a63968d770449ba"/>
        <s v="61eff6fca6b5ba7a2b6356e5"/>
        <s v="623a057ebe2f0c1dd772c237"/>
        <s v="5fd4c1f414bd8861dcaabc66"/>
        <s v="6124e43a3364a46830bfdc8e"/>
        <s v="5ff865103c3b6e33eb617ef2"/>
        <s v="6088622194bee0c175833b4d"/>
        <s v="6076ec98892b869909a173fe"/>
        <s v="5f840a26c1a12254390958f4"/>
        <s v="61cf1f9bc57ad99ea35582e0"/>
        <s v="603a13ac629a2529596a2cb4"/>
        <s v="5f82f95cec14c4919b031948"/>
        <s v="60a96da72731720d455ac53a"/>
        <s v="60dc49b2058181bd1c941a27"/>
        <s v="60588ef0a2ff9f9b0379fa07"/>
        <s v="5ffb6784e348f6428aa2650e"/>
        <s v="620819586cb263ca34681f96"/>
        <s v="61fe6db2d58c84b2beb3af78"/>
        <s v="60afa16a397f804d902b8607"/>
        <s v="5fd75acf9894b58ec3ea2df2"/>
        <s v="5fd761ea31411a515f458fe5"/>
        <s v="5fd31877e6a6e4b977313851"/>
        <s v="604338c695464a8594840860"/>
        <s v="60433df6d1bc9e6fb751111e"/>
        <s v="61559ad6bd565762b65119e2"/>
        <s v="603e4a8ad6d0adb341920d58"/>
        <s v="60af936f9ad6d9a52ca841be"/>
        <s v="604735aa50b0c5281ce7692b"/>
        <s v="60bb88415d71083ad08b08cb"/>
        <s v="6200f0cae5b1a26ae099aaaa"/>
        <s v="6059b5164a6b0aac9ce4b996"/>
        <s v="5f9d946c4754fede3c9bd20e"/>
        <s v="5f9d968c85129f00be782dc5"/>
        <s v="5f837cfe83cb6ed75b3c59a0"/>
        <s v="5feb30f7f351dccaa166f924"/>
        <s v="5f909abf7893558aee70287a"/>
        <s v="60b65ca8ff62dc3641c082b0"/>
        <s v="60b1fe17f6e30afac7d09b1c"/>
        <s v="5fec904cdc26c74202d08eca"/>
        <s v="606cbdde785c374c5d38a94a"/>
        <s v="61d6b7b81d5efc72a2cf1f3b"/>
        <s v="61c365943ce9fec387e8d9bd"/>
        <s v="6076dc4715d0a60aa4ed4ac5"/>
        <s v="620754897d99aeecad7b8317"/>
        <s v="62455f2abc50d15b7fa5d384"/>
        <s v="6173ff534a3d059ea156c37f"/>
        <s v="6214fa932c28f85fd8187b88"/>
        <s v="61e6a252e03e763ec7db762f"/>
        <s v="61e53367b840372a056a5631"/>
        <s v="60b4b09c4ff77ff5eba6fa0d"/>
        <s v="5f52594e97c7ae8365e3c1b8"/>
        <s v="61b7157037205fb518e2c438"/>
        <s v="620bbca3fcbf352ffb8cdc55"/>
        <s v="611e9279f6cd24767785da79"/>
        <s v="5fa7e8e07bc469d599188244"/>
        <s v="6171699540fa1e69c7318dd4"/>
        <s v="622093c686b42db194c71432"/>
        <s v="6240e6989cc851710c4be222"/>
        <s v="5fe5918c1a12f955ddf7caa7"/>
        <s v="6229e32df51f3daf87eed484"/>
        <s v="61cf57f3c57ad9b897716b92"/>
        <s v="603c2f8eb8478366170f19ef"/>
        <s v="619f955b4cb7b30adf9de25d"/>
        <s v="602d5498efa02d5bc2c021d7"/>
        <s v="608c527268f46842c67b5c60"/>
        <s v="621e4de27428636209090160"/>
        <s v="60aeb190cb518b60c9ace8e6"/>
        <s v="604909d511862191c3c3a7d2"/>
        <s v="61b9cd80f668874d6680de9a"/>
        <s v="62419719f3f36b5f5b5d464c"/>
        <s v="5fa7e6e9a4b60482cdcac72d"/>
        <s v="622610101edcd864bb154622"/>
        <s v="5fe6189287a63b5cc8316c90"/>
        <s v="620f5e4acb6043ae83fd16bd"/>
        <s v="5ff7c4faf21cfba57298450e"/>
        <s v="5ff7caea3b0c6d45e70dcbc9"/>
        <s v="5ff7cd1d3c3b6e8a54616465"/>
        <s v="5ff7c82b37b18178b006c980"/>
        <s v="618bbd573cad2718ada1eec2"/>
        <s v="618bba4aadfb06c166333500"/>
        <s v="607e91e77f0e462c3b02c52f"/>
        <s v="61c1c5578dbd05104a59efd5"/>
        <s v="60eb65970c19475dff7facee"/>
        <s v="618e6f9948e6b1f3f526ac22"/>
        <s v="60f169d998080239b430c03d"/>
        <s v="61ea5ac9129b4d780e7f8597"/>
        <s v="5f835e2914f47239b67dea65"/>
        <s v="60c0bc2e4d4076b9b37bde80"/>
        <s v="60391fc6303c9508602f4b62"/>
        <s v="5f579d6c3d4a646dedac7e3d"/>
        <s v="61e7bcf75deb0f2394efe559"/>
        <s v="601aa354ca3f5a34344211f9"/>
        <s v="5fa50b7051c1c4a31fdfce68"/>
        <s v="616407f4de1a5b3a01b007fa"/>
        <s v="60bf9b4df9819247f546f0dd"/>
        <s v="60dc5f72ff292d8042203d37"/>
        <s v="60794f30e8f1afe395edba91"/>
        <s v="61bc9c9810687d4e71f99745"/>
        <s v="5fcf84b23b60a56a1b852cbf"/>
        <s v="60afd744f49fab27042dfd93"/>
        <s v="607d47a3117f7c1d830eb871"/>
        <s v="5ff35347345867c1aa478379"/>
        <s v="6047888350b0c57323e77c42"/>
        <s v="62335309f2686597e24d8e75"/>
        <s v="61779df94f4f49cc5ec0347a"/>
        <s v="61e011c40a3b835c7fa99dd5"/>
        <s v="6243289c94899785b14c5504"/>
        <s v="620e7fe2777a1e3fa313f682"/>
        <s v="5fec8a7c12a850dde8bc4a8e"/>
        <s v="61dea44bb7dcb08bf7085b2b"/>
        <s v="602e8b1296550028a80e6e65"/>
        <s v="6083008977de8afa38033f25"/>
        <s v="5ffb655f3cc99f42c9cc8eb4"/>
        <s v="6089b9455d77c0bbd2df1ac3"/>
        <s v="61d6b5ba2111b505785776f6"/>
        <s v="61937492ce71df50a30fbfa5"/>
        <s v="61d805d50d9db5f18ce57b75"/>
        <s v="60969374d081553f60981d9d"/>
        <s v="60acd62e8d9c88132491470b"/>
        <s v="5fe5de86a415e98fac3bd6f6"/>
        <s v="621dcb5c3831a1a6b91c22e8"/>
        <s v="620100b37b6ffd180db536be"/>
        <s v="620657431b7ce6547ebe1122"/>
        <s v="6196357efa98f63c952e9039"/>
        <s v="5fed98b54f55ab176b9d75cf"/>
        <s v="624496f0e670bc244729f3ba"/>
        <s v="5f7f1b8fb238a1a2f6896737"/>
        <s v="60c9b6d2a47d6d57843d75a8"/>
        <s v="6079596b10bf22f24bb5a5f8"/>
        <s v="5ff3539a333ef51d68b05e49"/>
        <s v="60bf58cb288f2954a3c8b0c4"/>
        <s v="605c587edce773619f10dfbe"/>
        <s v="623dabe929686997bf8c591e"/>
        <s v="60d333ca7c312d97e85fc189"/>
        <s v="60cca1d6311e12833d71d46c"/>
        <s v="619cd1d7b4bb2367e14d27b6"/>
        <s v="5f51a845db3207980f921da7"/>
        <s v="5fb6a2989b5192087c695fb7"/>
        <s v="60a5987902f4a4275f6b803b"/>
        <s v="608738855e38d4235b0bb049"/>
        <s v="5f51f6d8bac389328a7a08a9"/>
        <s v="61619287b646352777245360"/>
        <s v="6245a2f17ee98272a83e136a"/>
        <s v="60233156ed139294487a8864"/>
        <s v="6228a37a1931da8567cd2936"/>
        <s v="601606b44e3bdf7e6a6778f8"/>
        <s v="5fc2a83643de1e9302f33aec"/>
        <s v="61e5e17daeae2d57157ddeb3"/>
        <s v="620f47c567b01139cf8860f2"/>
        <s v="61616a63b8abc1fd1cb438f7"/>
        <s v="5f85a0f4a32e9971993964be"/>
        <s v="60ed55e7e833913c051d90ac"/>
        <s v="6052109fb45d10a7b771bed8"/>
        <s v="61fcde3f2f885bf5aed67a63"/>
        <s v="5fdcd0f127054205eb0fcfae"/>
        <s v="61d41a2bc57ad9ff5a60eacf"/>
        <s v="608938cd42f08a42529ec8f3"/>
        <s v="6054c1866bf301005535666b"/>
        <s v="60800c00c298affc7194eb3d"/>
        <s v="624361f56dbb4bf9b5054b03"/>
        <s v="605378ba4642ff526275540a"/>
        <s v="612a1f616a242f25240affe4"/>
        <s v="612e56508f24927d1fa3df51"/>
        <s v="5f7f1d7ffda822943608bb6c"/>
        <s v="62260020f8f98d62b48202ba"/>
        <s v="620936da9ad23173632bfa21"/>
        <s v="61b712bdaf54f51d9c3a6ab0"/>
        <s v="617ea882189e0a1ba262ca78"/>
        <s v="60bf48419abe5c77134db4c9"/>
        <s v="6144ee034897b0e693995684"/>
        <s v="60dba6b5ba7dcfaf8df4b59d"/>
        <s v="60b1e0e822a53e300094eb6f"/>
        <s v="608c6472c720f1dc92550df2"/>
        <s v="622740981f1215ef858dafa5"/>
        <s v="603e28f4bd73dd249ce65bd8"/>
        <s v="606c0f510c5b649738d70d60"/>
        <s v="602c51bfc85ce4126384ec41"/>
        <s v="61dbf40df31fd053e5626a35"/>
        <s v="5fad2bc77b705e9753a2b3b0"/>
        <s v="60472fb09756a018f2da2146"/>
        <s v="60be7a7499791e8d6385bf4c"/>
        <s v="6203a92d3eeacdc3aab626b2"/>
        <s v="60c0ccf7288f294623c8cb28"/>
        <s v="61d5fda97d44de514c598d72"/>
        <s v="61e52b7b2273e986abf48041"/>
        <s v="5f8369fd38338b0d6fdec738"/>
        <s v="61e80d3c484eb95fb0d045fe"/>
        <s v="6220e529f9bb8c25681c1fc5"/>
        <s v="6161d3e616560f9090281792"/>
        <s v="61f12eca4a0164ee5323abf4"/>
        <s v="6124edbba685370d71523f5d"/>
        <s v="617028cc41c589664e7e6d99"/>
        <s v="5fc4a5664a4ba0b8e8f44875"/>
        <s v="618a20f0ddcdc5d3dcf69ecf"/>
        <s v="60b77f2d766d4fac8e434f9c"/>
        <s v="5f5655036c2c59d91df6bb7e"/>
        <s v="5fc7c949e9bd320c04b922ca"/>
        <s v="6238aae1ff0c5c1c02dccf7b"/>
        <s v="61813cd10fc8198171d93245"/>
        <s v="61c312f3b9ace12947ae9670"/>
        <s v="60421a7b763a423b22868d1f"/>
        <s v="624aa94a7b4a6625cdc3eedb"/>
        <s v="62435aa630157a0f294c43cc"/>
        <s v="6075666a70a505f7a9ec207d"/>
        <s v="5fc0cfdaed5236d1b3ca230a"/>
        <s v="5f5257464769a628d74e14b8"/>
        <s v="6228693fedca31b0e07c7c82"/>
        <s v="5fa67a1a63f3e11ed7e12691"/>
        <s v="619dd95273b554eafda1f962"/>
        <s v="6201056f7fbc6076766dac14"/>
        <s v="5f55e84aeea0d82a560be19d"/>
        <s v="61bb04134ae4551939298757"/>
        <s v="5f525be67650dd1f11775828"/>
        <s v="60afc19031915381b7962c24"/>
        <s v="602e28c9efa02d619ec038cd"/>
        <s v="620e0f93f9e8b19f2053e1b6"/>
        <s v="622c786c429ef40dfbde3a93"/>
        <s v="61619d246626511082dd36c6"/>
        <s v="5ffc19135f23496c1373c281"/>
        <s v="61e29bf442bba016a1682eec"/>
        <s v="605dce198b08d18073fa8c3a"/>
        <s v="5f83745a1cfa98b2162d141d"/>
        <s v="61d5c11bbcf8614ad76b711d"/>
        <s v="6034fad6680e6830bb4bbce2"/>
        <s v="60b88e40204b5570ae9243be"/>
        <s v="61fe6f2b6f75da9529a4edcc"/>
        <s v="6070720d8725a4a4bf1a81b7"/>
        <s v="60706e49a858fe3fe146afc4"/>
        <s v="60b4d7f04ff77f05b9a6fed1"/>
        <s v="6245c981c3807d4661285066"/>
        <s v="61769ab3a82cb97ab31c9595"/>
        <s v="6141dc36b8bb883a59fd3804"/>
        <s v="60a660ed756b5d1282fcc8b6"/>
        <s v="61e939f2a3d48e21c9c5838f"/>
        <s v="6239ef93fe99ae3eb1dfac4a"/>
        <s v="61fd432f8725000fee5f203d"/>
        <s v="61af5c0e8f49c8b3ae2c3284"/>
        <s v="609bcce4d635e31b080491b3"/>
        <s v="61d2c7ca9bc9e9e68b3c26ee"/>
        <s v="60db2a3a348f5b3d1e969a7e"/>
        <s v="60758a81998fe23113d7d08c"/>
        <s v="5faa8d27ebfa7c76f52e8803"/>
        <s v="616008328a6e66863a5da7ee"/>
        <s v="611a54d5d711e7f087ab1ca5"/>
        <s v="6079f153d415f00a1fabe12a"/>
        <s v="60b15bd877221812fff50efb"/>
        <s v="612371b3dd853f3120cfa45b"/>
        <s v="6246f0465480c7c58a20a37d"/>
        <s v="60eb3f4d8998cc079a6f0d84"/>
        <s v="608d330fe9dc91f27b56f4e6"/>
        <s v="622b69b9d5b9abc782dae175"/>
        <s v="62065cd916c13d2b1cc37f9c"/>
        <s v="61e7ba70d18da0a1ab931f86"/>
        <s v="6082d1ebea6074bf9e12be31"/>
        <s v="6208338b335d1d5490f01286"/>
        <s v="62289a77e09cb79fdc019d0e"/>
        <s v="6145b8042d6989617377965c"/>
        <s v="61c35ff50775a91dff7b6b88"/>
        <s v="6020ef2271c5455ba501eb87"/>
        <s v="60d35a56243ca15cf4a66714"/>
        <s v="614d98f0ed1b5d495decd07b"/>
        <s v="62078f5a7aa84fd3f3b1287a"/>
        <s v="5fb54fc7eb159a16cfa06fa5"/>
        <s v="6075a9b9f925b04694f27e58"/>
        <s v="60c7799c5383bcb5e166f88a"/>
        <s v="61de0c65356f84f9dfb3ac93"/>
        <s v="621f170cc63d134b5ec1b89c"/>
        <s v="602aae868653ef0df5d0c9f3"/>
        <s v="60802f20a1b8be3582d629bd"/>
        <s v="604a07cf0392aa125b237042"/>
        <s v="6100541cb453d6ab2ab7dbcc"/>
        <s v="60744e44da9d22d0fa833463"/>
        <s v="62208270a9be9eb5b35c58fc"/>
        <s v="608fccb4045b958308352670"/>
        <s v="5f8fffd83025fe553e56ce43"/>
        <s v="60326296c85ce438e485cb6d"/>
        <s v="608144de2536b6171df30563"/>
        <s v="604b7fe0c0b9615aa169db7b"/>
        <s v="620ce7f8fd7414d8c24b0ac8"/>
        <s v="60d34136717e1b683fa4dce5"/>
        <s v="6231c8d64ba18eae1802c283"/>
        <s v="60788f90e8f1af327aed9a3d"/>
        <s v="6234aa04ad77abc3ca554058"/>
        <s v="60562276ec3b9c31497cd450"/>
        <s v="623493b508a1bb14a7ca73b6"/>
        <s v="6234af1f48d52eeabfc2d789"/>
        <s v="61e8149bba348146699c5488"/>
        <s v="620d45223dcc2ed420116d30"/>
        <s v="60e56109382dd67d677f034a"/>
        <s v="61d6c87f87fe57737e1c6a71"/>
        <s v="61d4808ce22269fc0a8e183d"/>
        <s v="615029ed85a4479991a0c574"/>
        <s v="622ba00c6bd69b1d5489761c"/>
        <s v="61aa191d898b1b046d41ea9e"/>
        <s v="6220d5e183eb1c319029fc3d"/>
        <s v="60b68fa21d8d004a12b0fc89"/>
        <s v="615af37be1feb76bb0547843"/>
        <s v="61adb7ec259d8e1643434747"/>
        <s v="62090374766fd098792e10b0"/>
        <s v="605f42bf6fe61664fbe1a53d"/>
        <s v="607d7ead574496f0574c7894"/>
        <s v="602e6c2c5eff108b770e6db8"/>
        <s v="61717182b318252e293d2a04"/>
        <s v="6164129c2480a0d447ae2313"/>
        <s v="60a567995196d46ea969e399"/>
        <s v="6160169a853e861f15847546"/>
        <s v="6081261679796f77d75ab7d6"/>
        <s v="60a9031d4473c547eb20bcd5"/>
        <s v="6023fe2a6edcf7288b738cd1"/>
        <s v="5f9deb24911dec3e7772cfba"/>
        <s v="605323c0c95ba73719dfa685"/>
        <s v="6076961b8d60242e0ece369f"/>
        <s v="60a20937fe6fd868412c1eec"/>
        <s v="623351278cfe1e845dc1a099"/>
        <s v="602686115e0d8cacd3296043"/>
        <s v="6226162657fd44a50b1c03b4"/>
        <s v="60ace4905318282c56d9d92b"/>
        <s v="60dd95f126a46646536a5e0a"/>
        <s v="607e9cfb6af4c4579b830735"/>
        <s v="60ad4569f87e17964f052610"/>
        <s v="615af8b209827189363d8154"/>
        <s v="60d04cb3d711ace898e71127"/>
        <s v="601bd8dc9b217f95e9b3ef92"/>
        <s v="6054c676c927999b789e5416"/>
        <s v="5fbaaa891fe99b35bec34763"/>
        <s v="60bf62ef437b75769cfe8384"/>
        <s v="62456a9ce73c79eaec8c1195"/>
        <s v="61a1daca09e21c6b4e72cdeb"/>
        <s v="618e18a600737d22f3786778"/>
        <s v="603286f58364b82b1c997461"/>
        <s v="5fdc76618eb58d163241683f"/>
        <s v="5fdc794404827b60ea54a839"/>
        <s v="5fdc7d2596f1b873c9075f28"/>
        <s v="6076df54cd039c36aec7a866"/>
        <s v="61e14099511e410de47da2ae"/>
        <s v="60a6205a99e1c94a5a3e120e"/>
        <s v="60be78282fd0ca85a865dceb"/>
        <s v="611fb5315fde495c39f6d855"/>
        <s v="617f0ab72f3f4bfa51067e46"/>
        <s v="5ffc6ba0937d1bc2f4bd5411"/>
        <s v="607ea38cacad6c3dc1169ce3"/>
        <s v="5f5f3d878489357900a9dbdf"/>
        <s v="6025c39b2f6cd85f777d969f"/>
        <s v="6025c5d955fa616acffcb9d5"/>
        <s v="60d5ed53f48833959162c999"/>
        <s v="622c8233d5b9ab352cf46983"/>
        <s v="60472f1ab997c4c7d21bca92"/>
        <s v="61960a173b5abcf6993345c6"/>
        <s v="6196082ebc7e861dfe9eebe5"/>
        <s v="5f843cb28599559a441565da"/>
        <s v="609273253888301ddb80c30d"/>
        <s v="60fffb92de747a73945a91a7"/>
        <s v="61dd7ddeeb858a98874f7e0c"/>
        <s v="61de1f9cc1d22374b90f53d6"/>
        <s v="6034b48ca2685537f029bb34"/>
        <s v="608c17d0db8fbb1f16109447"/>
        <s v="608c171868f46861be7b5156"/>
        <s v="608c19b2db8fbbef4010945f"/>
        <s v="608c1a3095eb320a30a4fb50"/>
        <s v="608c1911045b950b2f34ea5d"/>
        <s v="608c1896d72f809451733222"/>
        <s v="605dc540b71fbca9dc186c4a"/>
        <s v="60829f8187c80d3733939c7b"/>
        <s v="6057cfc46bf30179eb359bda"/>
        <s v="5ffc7d5662a03e8cd8a1c072"/>
        <s v="619cc3ed742d174f761a6502"/>
        <s v="606c4922785c373b11388914"/>
        <s v="5fe73ea0a415e94cfd3bf5f5"/>
        <s v="60d84b0b63bd453f84782784"/>
        <s v="621cb0326c5dc22a21c26719"/>
        <s v="622a58913f82269fea62efed"/>
        <s v="620e25e6347526b36f1f2132"/>
        <s v="602e60dce87c924fe386bab2"/>
        <s v="604b72676b5424bb4d1afa24"/>
        <s v="614465aa77af3767c3e51fd2"/>
        <s v="5fe321b39a19ed4b3ae4d401"/>
        <s v="6086ca1874b647e36e73ffff"/>
        <s v="60506939e05602a926a46cb7"/>
        <s v="60250264377d9929cde35815"/>
        <s v="624574e001cebeff6ef8c317"/>
        <s v="60741f95f6f610f68eb00bdb"/>
        <s v="60a6a483a312a1ecff57386e"/>
        <s v="603e457087fccfed23d5f156"/>
        <s v="620e30f39dc76f7054369838"/>
        <s v="5fd8d34b3edee426f30879b4"/>
        <s v="61deb0b4f9e539fd8239fd68"/>
        <s v="622a5699ceafe8787d62d325"/>
        <s v="5f844958a09b8c9df7a1b345"/>
        <s v="620e2f056b8ebf41743b58ee"/>
        <s v="61a9145964dd7463137157e7"/>
        <s v="5f55e747a0a65448050cfcfd"/>
        <s v="5f5236df6f7498dca6e9108f"/>
        <s v="60ab997f0f7eebc986dc2e63"/>
        <s v="5f60a5178d5d517bed03bc6e"/>
        <s v="5fa31a78d6d571b7bf642d1b"/>
        <s v="618e60f4087de33c9933150c"/>
        <s v="605ef74853493f1011d35102"/>
        <s v="61eff1188ba5e13c0a379174"/>
        <s v="618e781d88b914d542ea16b5"/>
        <s v="61f01584ea42485a329fca51"/>
        <s v="601d301683d73d97f40d50d4"/>
        <s v="5f5faa198797231012826891"/>
        <s v="604e0e87912ddf1cf2c80fdd"/>
        <s v="5fd8aa383edee4866108763f"/>
        <s v="61570e8ef2648767114c684a"/>
        <s v="5f5faa979c6e0431c3085d91"/>
        <s v="61b205ac3ddd9d6fddf1d213"/>
        <s v="616eb2f4daf574db54fd073d"/>
        <s v="5fbaad0f88ec17ae679ff67d"/>
        <s v="5fa124f4e5cea0023bb0d57b"/>
        <s v="5fa12776cae28a7415bca347"/>
        <s v="5faa9a56400c1a7202e3f80b"/>
        <s v="6055b6598425a432f282a1d3"/>
        <s v="61c1f8458dbd0568f26b4003"/>
        <s v="6064636daa47293d73ab2c52"/>
        <s v="619e3cbac591d56567fb6e18"/>
        <s v="61f0118f25a5badfc6d32baf"/>
        <s v="6059a5e2731077bc49c9978d"/>
        <s v="600587fb6494d015c10172ed"/>
        <s v="603365776a39b5119f6e69fc"/>
        <s v="5fe9f71fac60e81d186d26ed"/>
        <s v="5f59e8063d4a6419d4ac9ee9"/>
        <s v="60718ad0b4d1fc9bf0eddfa8"/>
        <s v="608afab865d5926568027f20"/>
        <s v="60ec1fd7de5534edab8b67ea"/>
        <s v="5fabd3fc5f7e0e1cb95fd751"/>
        <s v="60bf393b288f296d33c8aa37"/>
        <s v="5fa7f92a5b96e1ba9b8e4045"/>
        <s v="6141c0a51860bc73c809740d"/>
        <s v="623c5491cfca5d31f925399a"/>
        <s v="605deb5965ce6818ceaa9f72"/>
        <s v="62209793db1133ca941bffd2"/>
        <s v="602a6040fbe505b3cda7cb07"/>
        <s v="5fa475a45c2366837492979f"/>
        <s v="61b374089c93b12477ae9437"/>
        <s v="5fd4949b83fab1d8960514a8"/>
        <s v="61cf6e838764fc224349b6e7"/>
        <s v="5fd69b1a216a5a334518370d"/>
        <s v="5fc257e93e7a7a4278919f71"/>
        <s v="6220e2c8310a2c29289f4d25"/>
        <s v="623c6779306e7624b08c3fab"/>
        <s v="60829b988a639648db02391c"/>
        <s v="61ed53ccffddf0e6fe3e1cad"/>
        <s v="61d7f458ed4531035c218162"/>
        <s v="6241a848e5c68bcf7ff2a91c"/>
        <s v="606c7f60a9f7a84e17ed73c6"/>
        <s v="612e6025a81eab76fbcebcbc"/>
        <s v="60524f33e262180b0c5334b7"/>
        <s v="602e1f78fbe5059c73a9590b"/>
        <s v="61ee9129cba6e44b9c78e653"/>
        <s v="62163189dd2d408ec0589147"/>
        <s v="60d5d666f48833edbb62c748"/>
        <s v="61602feec090808f25204610"/>
        <s v="60a8f1e9d49b4875a848d100"/>
        <s v="605b27df9c6108349d913b30"/>
        <s v="621f5d32719c3d4e08f7b9c1"/>
        <s v="5fc26868b4e4834cc348efd6"/>
        <s v="61dea2deea057179ccefb8cf"/>
        <s v="619cec9a3a1a5f834c103fde"/>
        <s v="6205126384e43353eff76497"/>
        <s v="60f18ab5fe4f4f57fbd7e47e"/>
        <s v="620b89ae653293de28ecca10"/>
        <s v="61d5c679342ac94ae70a5504"/>
        <s v="60240eee5d729c82284ecbf3"/>
        <s v="6230a3302d88d04730880bde"/>
        <s v="6079b4acd0f212150bfa7e70"/>
        <s v="61cc868abd86ccfd7ddc7e8d"/>
        <s v="6239f6118e872d38cadfb153"/>
        <s v="6023ee7180847228dc73cfdc"/>
        <s v="60a906f548dbc3552d79329f"/>
        <s v="60b112ecdb7d58fee501069f"/>
        <s v="6141e200eac66c3ffbfdd38f"/>
        <s v="5fe769ec52fcda07dfc9bade"/>
        <s v="61322023bf68ab47132575a1"/>
        <s v="5feaeae752fcda1fe4cadc64"/>
        <s v="616195b7c4b8d3367c89dba0"/>
        <s v="60d33f622cfad1e138f29968"/>
        <s v="61618ed0e8d89c363d77fcfe"/>
        <s v="61e7d8e5e488f1598db49858"/>
        <s v="5fd6887fcba35df6fed19865"/>
        <s v="61c080ffe492d24d8b2b986f"/>
        <s v="604652ea60f6a25a32b36d3b"/>
        <s v="614483de986f101317693743"/>
        <s v="6242049d0cd3b304af34a440"/>
        <s v="5fe9d473f0267cd2f512bd96"/>
        <s v="62333e1348a2858f6e6adfd5"/>
        <s v="603663aa976fb2473f48beb1"/>
        <s v="608957b365feb0331077212e"/>
        <s v="5f90312bdb6edd7adb540abc"/>
        <s v="5fede679cf3376b479b4cbd5"/>
        <s v="612df3494f02a8631c9dedd0"/>
        <s v="5fd2b13f580d3819d1a88736"/>
        <s v="6054a7c298acb2202a86c13d"/>
        <s v="622f3271429ef4d3f9372ffd"/>
        <s v="5f980db5728db5f32fecd532"/>
        <s v="60f433b88558eb00dbe4fdd9"/>
        <s v="61cf7e91874a5993e7bd5505"/>
        <s v="615ee756ccf669a5364ebf85"/>
        <s v="615ef1102e51434078a60d30"/>
        <s v="615efb25853e86134367a8c0"/>
        <s v="603c2d51629a2593bc6a7671"/>
        <s v="5fe44e01afaa326166cd1248"/>
        <s v="62307c2b5b3d4a952d30f2c8"/>
        <s v="620b5a815451f3f9e1f17b9a"/>
        <s v="60a95656dfc155413efc3bad"/>
        <s v="61ee53849a51b57d895f0479"/>
        <s v="604de50ff1352d73044a020a"/>
        <s v="621789bcc3ac44d132545b8a"/>
        <s v="60f015f957c280fc590812b4"/>
        <s v="5f59e3a20cca8c11047b12ac"/>
        <s v="5f85a8f3a09b8c1916a1c7c4"/>
        <s v="601e84762b279f8634ce3c18"/>
        <s v="601e871ed7f75e9173db9efc"/>
        <s v="620b96b34795019d951410d0"/>
        <s v="5ff99d0ac92252784c395b67"/>
        <s v="620ca37a6972285a95540da6"/>
        <s v="611cfbd669f4ee59ea45f8c9"/>
        <s v="604f355b16cae297ddc5c9aa"/>
        <s v="5f7f176eb238a1e14389655b"/>
        <s v="6225d5f154ddc986dafa5c67"/>
        <s v="60506bddae71d436adcb2c1c"/>
        <s v="618e4471f8b2c0592ad2d867"/>
        <s v="607d6896191de07bd6a1ed86"/>
        <s v="61b2fecb8065954f077ce160"/>
        <s v="5f59e1b3eea0d8e10e0c2073"/>
        <s v="619ca08bed7246438f4406fe"/>
        <s v="615b15b40b3e8b5b4e003eed"/>
        <s v="60a4fdd2d635e36f10053671"/>
        <s v="5fb7ba7302f91a571491b3cd"/>
        <s v="5f9c249d3fe49e550063b5e0"/>
        <s v="6082d130889c7edc48e5e6c2"/>
        <s v="6023ecea808472307873cf59"/>
        <s v="6242c0c755b5dbf00dbc2358"/>
        <s v="61af1e1b4b43f4920c26f78d"/>
        <s v="6066cde44a05bc05952ca90f"/>
        <s v="6050794a0d17a1b3d38dd930"/>
        <s v="5f68be11bfa7ff6806d7afad"/>
        <s v="5fb2bbd4e0791220c5477154"/>
        <s v="619b552ada8795c40bd9b743"/>
        <s v="61430f722839c5a8bde6ce53"/>
        <s v="60409231a64e3325f04e085c"/>
        <s v="61f53d71a38c8c52f9a893b0"/>
        <s v="61b9995262e0e61e2b0d3b2e"/>
        <s v="601915862a3726165912b983"/>
        <s v="602bd4f543eb4c6880be4866"/>
        <s v="618664210fc8191360734d01"/>
        <s v="620a70423430be25c3a9eff9"/>
        <s v="61d5c4b268622b470b1f3fb3"/>
        <s v="6030e2186a39b5876e6e236a"/>
        <s v="5f88460d5071cad15090decb"/>
        <s v="60a7f006508d5594ae02e860"/>
        <s v="60883af7e861cee72e37cd27"/>
        <s v="60674a72038c941b96f6ea35"/>
        <s v="5fcf69c8ddb4f113f046bc07"/>
        <s v="5fbbc342a3e7461a2d46878a"/>
        <s v="624484b9cbc5f4028acf1504"/>
        <s v="61447a0a090171dc8c174b4e"/>
        <s v="61e14345a045a2713e858ec7"/>
        <s v="62092bdedc98eec85e7d0678"/>
        <s v="60cf157cba7e668482f97fae"/>
        <s v="5fb8d95ea3cd286ac75272ab"/>
        <s v="6058aee9407cdb6ec5968344"/>
        <s v="601bf9efa49ed3e01c58109d"/>
        <s v="6112ba5c6ca23724e07127fa"/>
        <s v="60acc0adb2668339f32db1c1"/>
        <s v="5ff7dbf9292a6106c2b160e2"/>
        <s v="62304adbd5b9ab513a73ab2e"/>
        <s v="601ad0af587d0ec592b6bb91"/>
        <s v="61c1be4f5b3375223c98c291"/>
        <s v="61e939dd910f1a2c641dfb10"/>
        <s v="5fc7a5e943628c28d36f5975"/>
        <s v="600ec407b19c486659c32921"/>
        <s v="61a0ab4035672a20844b2f00"/>
        <s v="60b1df23d450703ba3400be4"/>
        <s v="60b5073c699454862bb73210"/>
        <s v="60d35d6c06b4023aa3fea254"/>
        <s v="5f5652d2bfaa9ab5c031db80"/>
        <s v="615725d8af1044f093250005"/>
        <s v="610792ade32260010d03b39e"/>
        <s v="61446cefd9a572ca63daed23"/>
        <s v="60794f021e398b7c3d1c88fc"/>
        <s v="5f84e0b8ef2d604cbb0050d5"/>
        <s v="61c9a600d036671df30225f9"/>
        <s v="60be1c34a04d1759f60fc85e"/>
        <s v="61aa0e79e98513b141639c31"/>
        <s v="623f2166948997d4f389afd1"/>
        <s v="5ff48bbbf351dc546f689681"/>
        <s v="62063ea1958a5554e1c1e2d2"/>
        <s v="61ae56d6ba76347ae7464ac3"/>
        <s v="60489f081186210edcc394ef"/>
        <s v="60869ba9ae73ef4b3d607f5d"/>
        <s v="60d1c678ac9d3e288459c54b"/>
        <s v="622b5214ef9316e6a39dbdd0"/>
        <s v="61a0ae213a1a5f6a7b962272"/>
        <s v="61ee8354b763df49fb38965c"/>
        <s v="61f2d9a2a6c90a8a7dc1d139"/>
        <s v="6023457ef981397be13b5287"/>
        <s v="616d9930b1c0c13039876649"/>
        <s v="60d1c9aa815c72bc26aeb505"/>
        <s v="61056a3c3c144e1d4e5c036c"/>
        <s v="618a1b40cd1a2f8604288859"/>
        <s v="603a66dc303c95666c2f8714"/>
        <s v="601ac1e7000a77646789f653"/>
        <s v="6058676c5e7ded08e4a61d98"/>
        <s v="605c63f33c0937c25eec15b1"/>
        <s v="60857a3450f08f3fd2ef8543"/>
        <s v="5fa2cc505d22a06be18d7ef4"/>
        <s v="621c974b22a8cd0f7e22ce81"/>
        <s v="60b1d7cdf0c6b3cd1a91ae26"/>
        <s v="5f998115acebe12548771ac5"/>
        <s v="5ffb765ac9225259a239993a"/>
        <s v="6200d36b5f4f97fdb3c258cf"/>
        <s v="602a5794f2a4ca4ee6c0e986"/>
        <s v="606edea83df61016eaf38244"/>
        <s v="5fd206013b89c209c0376354"/>
        <s v="623059b03f649a7b89beee7e"/>
        <s v="60a9339a9f6ba031b00e90ed"/>
        <s v="60db038857eedf77d2529780"/>
        <s v="604b446f6b8a4ec16c1ebeda"/>
        <s v="6144e16c1f89e71cec31ffca"/>
        <s v="5f7f1b90535b29d6b557a15e"/>
        <s v="606209d04c11b047143b714e"/>
        <s v="624d4457f6d138aed8c9992a"/>
        <s v="5f55eadd24c5d9426dd46761"/>
        <s v="5f836022711c853e1df82779"/>
        <s v="6233313fad77abe41b0f46d2"/>
        <s v="61894349961e1b4103b54bba"/>
        <s v="602998449364aebb28f2272e"/>
        <s v="621e3994f0098bbaba027aa9"/>
        <s v="6024023b6c2f86baf67e7870"/>
        <s v="60b54ddd8d4a68a882832d50"/>
        <s v="6192653ece71dff018f24565"/>
        <s v="6087c8c5f4af4daf6870ebcd"/>
        <s v="60b4fef4e0b79d6171bd3630"/>
        <s v="6054a222dce77320080fb798"/>
        <s v="61d56b6a00d8759cca1030ad"/>
        <s v="620534289b531292f7e5376f"/>
        <s v="60be7c2996ca48e6efcbc4e8"/>
        <s v="61d80774ebc29a7b7c2aed88"/>
        <s v="60351120312821419f6f6718"/>
        <s v="62090c6b7005bf1267372487"/>
        <s v="60950826e8875d9ccad144ab"/>
        <s v="60c77d2e7b73839a11261494"/>
        <s v="60a64fea031a465e90da086a"/>
        <s v="6239861f565d9c4edf96452c"/>
        <s v="6054758137e752337484693c"/>
        <s v="5ffb6f07fa8f168273039b57"/>
        <s v="5f58d879a0a6540db30d4871"/>
        <s v="60251069205f5118cf280e4b"/>
        <s v="603d4a74bd73ddcc3ae62224"/>
        <s v="620e086be2927271dd237fff"/>
        <s v="61cf7b67f7d2b0701a828a0e"/>
        <s v="5fdb8f2329da2a6f0053d15d"/>
        <s v="6034bef2dd4ef0630d18784c"/>
        <s v="61c1faa8267c526164226483"/>
        <s v="6206428168b9e832ada9a388"/>
        <s v="5fa3fb94d0f0f7c68443eb47"/>
        <s v="60afd586ba688e26912a2177"/>
        <s v="61fa30826c856e74c9dbb78a"/>
        <s v="61d308da0e3cdd4d41f3f758"/>
        <s v="60a9006d9fae3e448fd96934"/>
        <s v="5fc9fef81b6cf60ff6396db5"/>
        <s v="6050d79eff796a6d71900ba6"/>
        <s v="6034cce553d6fa903f7dba8f"/>
        <s v="60ab816bd6cb0c5ff02989ae"/>
        <s v="5fe61ab42ccf25355b20bd3a"/>
        <s v="61ab8166392c8a1b3918622c"/>
        <s v="61b0b23acdeef26058c56117"/>
        <s v="61d59869f2dfdbf3a90fe1f5"/>
        <s v="62286fd939dcf436b4de7eeb"/>
        <s v="5f4f546fa9de504a1e0dba5f"/>
        <s v="60673cc04c3bfe65701a73f3"/>
        <s v="5fa7bfc47286575182fc91fd"/>
        <s v="5fa7b2d9fe8a20d0bf8d3654"/>
        <s v="5fa7ba3592b4ba4a1dd83fdd"/>
        <s v="5fa7cdbae20f3252f0cacc04"/>
        <s v="5fa7c300547364854be2f1c1"/>
        <s v="5fa7bd2d68dc122ad2b6cb52"/>
        <s v="602636f92f6cd8dc817da084"/>
        <s v="61de14a8aa12c4fef37f5fcf"/>
        <s v="61ddef2ae7a5440641020562"/>
        <s v="60a97f00a6f8047ab1ddbbe7"/>
        <s v="606b2296c2388a382bae8c12"/>
        <s v="5f7f29a3962a963fa3cc6286"/>
        <s v="61bc4935eea087164e49b220"/>
        <s v="60d2261611817690f353b921"/>
        <s v="622893aef6fd66718504c2bb"/>
        <s v="622de0cf9fd0751e696cf51a"/>
        <s v="605888b0b54331c3497c98e1"/>
        <s v="61a9efd5267a731a0638206f"/>
        <s v="60b545867e4cd56c670faf11"/>
        <s v="60e97b0395e627c854f8875f"/>
        <s v="605ecbe6e81f5be38b85c1eb"/>
        <s v="624b32af7b4a66408ce29b1d"/>
        <s v="62093e37c4e1de6cd8fdc0e8"/>
        <s v="61a9e426267a735f4e357622"/>
        <s v="61e8ffe04c8d3b83fe31807d"/>
        <s v="60e558e67439950721237e62"/>
        <s v="62389dc8d6eec97272eba7c3"/>
        <s v="60b1d98a371139bfd7549488"/>
        <s v="6087e7e0588eb06eba4b41c4"/>
        <s v="5fa94075155e95d0b95b9968"/>
        <s v="6238ac8c48d52e12ed659dff"/>
        <s v="605c87acf2765e2b399730bb"/>
        <s v="607085d4e0b660664e97c4df"/>
        <s v="6218bcb42fd57148b022fcc8"/>
        <s v="5ffd78e837b1814cae07803c"/>
        <s v="6037671f31282172c1705137"/>
        <s v="619244e3f04d4e1f17b138c0"/>
        <s v="5f7f24a3449e3137c1f07479"/>
        <s v="60780bbde8f1af3e76ed890e"/>
        <s v="611fb05bd4dd3f54f7a61d26"/>
        <s v="6228feed1bcbf23c04339e2c"/>
        <s v="61489cd38cfa1e8237e4da1b"/>
        <s v="5fcf7f3fb8a60711c306699a"/>
        <s v="6038ee937c87b45311afa359"/>
        <s v="6239c8a4ae2888934eab894d"/>
        <s v="5fba62ac559c8f92ce0d0535"/>
        <s v="5fd48ef0cf27eaf6d1b6658a"/>
        <s v="60db3a547f6a96e2d494bdc6"/>
        <s v="6038ee4c587304d9b31951da"/>
        <s v="60a4d732790a599c3369be9c"/>
        <s v="6144420f47ed2b1070be630c"/>
        <s v="601e75e69cb1270c4f458348"/>
        <s v="61b08825af68d6edc8b31eb9"/>
        <s v="5ff7e03f4a4dfa335faab80d"/>
        <s v="60e6e7d7a745e2fd7d6e336c"/>
        <s v="61923c877a884b75aea8f5e0"/>
        <s v="61cf4a72abd29090621bce47"/>
        <s v="60716d03d3cf135622c87e2f"/>
        <s v="61efb02f64df7417771a9e38"/>
        <s v="60707dc085c4956e99b27210"/>
        <s v="6198a823bc70d90e8bb01cb5"/>
        <s v="617fbbfdf4b0c77e2675b0de"/>
        <s v="5f523281a1df3029230c5746"/>
        <s v="5fb3b625382beedfb0b50e53"/>
        <s v="615eec0f99ad5e9aa4bab331"/>
        <s v="6214b5d4db90bc506ea9b19c"/>
        <s v="5faacd3cfe12ecac957ac777"/>
        <s v="5fab941860bd375241d781bc"/>
        <n v="6.20282257577013E22"/>
        <s v="5fda2d42be71847b9db4a2b7"/>
        <s v="61b09c79277b4c03d0eed470"/>
        <s v="6210dd46d3e09d7ddd427e7a"/>
        <s v="614388fd52ce11fadd5b3557"/>
        <s v="6242c742b1ef45f6aef29a4a"/>
        <s v="61de28a21e2c0a73a59f77fc"/>
        <s v="619bf061742d1742a60c1e2f"/>
        <s v="5f83688e0fdeebf03d34552c"/>
        <s v="5f68c298eed8843043a9efc1"/>
        <s v="5fae438e001ef304161feb0e"/>
        <s v="6235929c0cb3930a6b4957eb"/>
        <s v="616190fafa56a5675770e003"/>
        <s v="61c1a994381129fde07494ab"/>
        <s v="60180b944e3bdf16e367d864"/>
        <s v="60ca011aa80a875ca6a05c56"/>
        <s v="5fec7d82a415e9bf3a3c6d9e"/>
        <s v="6200d982db3c2aa9862256bc"/>
        <s v="5fe36c829a19ed5d8de4dfac"/>
        <s v="6050b5a3c95ba7788fdf2106"/>
        <s v="619cd3e525d84c44dd92d8ac"/>
        <s v="5fe5f0b1e4a5e2512478ad5b"/>
        <s v="5fb4e8c0a3d2ea07141f271d"/>
        <s v="61d810f91fa83b5671fc0e22"/>
        <s v="6210a0ed00a6cd3157b00676"/>
        <s v="61dc4d30f1bdc4a76b1001cd"/>
        <s v="62332c4c48d52e63bd78b9a3"/>
        <s v="62309980693431a63e1bf4a2"/>
        <s v="6201110e6b0e2a78f8c679d2"/>
        <s v="62277c8dc3c26bf1cb6c424f"/>
        <s v="6004b70744f1b41887ba6755"/>
        <s v="6208f343a21dd27854355e53"/>
        <s v="6247fd5f848b765b32a97476"/>
        <s v="605316cf0c7e331807e3761a"/>
        <s v="619d1bc473b5546b5b917fb0"/>
        <s v="618e7b244405f4183be4169e"/>
        <s v="5fa3cbc34fd4a40090987d43"/>
        <s v="6234ce64328bba25c0203feb"/>
        <s v="61cf5da624d8b4a141e2109f"/>
        <s v="60a57b1fda61620db2be585a"/>
        <s v="603d47cd69811f8b7095726e"/>
        <s v="6239afbda01880e83233ac70"/>
        <s v="5fec7447f0267cdb341332fa"/>
        <s v="5fe9d5f72ccf25de89214bb4"/>
        <s v="60390c8b982a67a90b0a74b4"/>
        <s v="5fe4c056933ff4dba51c824c"/>
        <s v="62037ded49682003427485b9"/>
        <s v="6144f71a2b54dc923f2fc3c9"/>
        <s v="614b40206ec7a7f80491cead"/>
        <s v="60b1dba63c9401469045b631"/>
        <s v="5fce375ca01a680834d07ae8"/>
        <s v="602e7a367491a9282406725d"/>
        <s v="602bc64fe87c928bc78597ae"/>
        <s v="603a27f658730446531986b4"/>
        <s v="5f55eb6a3d4a64b3dfac5eca"/>
        <s v="5f68c64d60fd3fcfac89580f"/>
        <s v="612f4a8879857f8656411ef3"/>
        <s v="5ff98e4b35e5805e7f4475b3"/>
        <s v="6214a5b4a905c447bda5580b"/>
        <s v="5f83803e75ed978631594050"/>
        <s v="61ba17dca431e13711ff51cf"/>
        <s v="60588fa784374effeb18b8a1"/>
        <s v="612e618d4f02a86d5eb2de54"/>
        <s v="615afa0b5584c536aae3d42b"/>
        <s v="61d4248458ee454fef397dc1"/>
        <s v="6220c05a57ce5d15abb272cf"/>
        <s v="6079b1ee1dc0b09b930964f8"/>
        <s v="6192819d36ccb5dbbd0b33e7"/>
        <s v="62208de883eb1c8f9217d373"/>
        <s v="60afdae5d17b13256acdaa34"/>
        <s v="5fb4bfe60f8486650dfc0144"/>
        <s v="5fec9d1ce4a5e250187973dc"/>
        <s v="5ffb70fc35e5800742449cf3"/>
        <s v="60737d762dda21761000315c"/>
        <s v="60c353fb0c3f38c203e70990"/>
        <s v="61c1b7f7d8aaf57f615d1255"/>
        <s v="62458a3c82283ed082d3f54b"/>
        <s v="60afae3ebb0c6c00eade0f86"/>
        <s v="615efc9d962010b290761520"/>
        <s v="618a1d335bc960a3c1dd4fa7"/>
        <s v="5fa7be4aa4b60440ddcac6bb"/>
        <s v="5fa7ae2bda513e8fa9b4cec8"/>
        <s v="5fa7b84968dc1263a0b6cb43"/>
        <s v="5fa7caa0ea9d0722fe783f62"/>
        <s v="5fa7c88b601e704e6329eb90"/>
        <s v="5fa7bb6448049ba8c561039f"/>
        <s v="62010c4d8b125d953d24a136"/>
        <s v="6082a795842110b95d374425"/>
        <s v="623b7ba4d4632265e730ec57"/>
        <s v="60707b549e322f940fb85727"/>
        <s v="603a0d0e635e3a9d96a696cf"/>
        <s v="5f55f0576c2c59668af6abf7"/>
        <s v="60b2133aeb61efebe98478ad"/>
        <s v="61779a7d189e0a1a2c87d8ff"/>
        <s v="61fa4b4e89a56f6dfabcd18f"/>
        <s v="61ab3c804b43f473838cc68d"/>
        <s v="6038e6cf41ca7f80126cb856"/>
        <s v="5f843125ace10e640ca5d170"/>
        <s v="61935bd4fe71d61d11b2e3a1"/>
        <s v="60c34b75e0846fe8807a5c0d"/>
        <s v="61eff1d39f595631cd7c0316"/>
        <s v="605f3a71e6c14e311ba77ed9"/>
        <s v="5f8361f7e3bea65025bba8d3"/>
        <s v="611a3945b29764a166fbf1db"/>
        <s v="606446221a40c40e423a5c85"/>
        <s v="6208fa377aa84f2a5dcc17d3"/>
        <s v="60be792699791ee51e85bf43"/>
        <s v="5ff458b8a415e9391e3dc042"/>
        <s v="620a526d6cb2630c1d89f71c"/>
        <s v="619229c44d30eac05e29b174"/>
        <s v="6105165eec6b461c4fdda77b"/>
        <s v="6182576fc0258b24d3b98244"/>
        <s v="61ae609c898b1b6031f4f32d"/>
        <s v="6214fde2c5efbbdd8521a540"/>
        <s v="61a64e3017c1906a8713fe6c"/>
        <s v="60bfe6d56eb3ea2e200df124"/>
        <s v="5fae84c473ccae452e1f4019"/>
        <s v="608ff5fe51997e4c60e07070"/>
        <s v="623992d96b28263787b6b0cd"/>
        <s v="61f13386f3bc530df8c3faa4"/>
        <s v="619511781a3fa4092fd1eb33"/>
        <s v="5fe5c863dc26c7e0c5cf745d"/>
        <s v="604875089756a02f7ada6f26"/>
        <s v="601ac5cea722c35be717dc87"/>
        <s v="608d4894d3de6cb16ecdcbfe"/>
        <s v="623325580cb393788cea395b"/>
        <s v="61cf66d95e55ea4fe468bd9d"/>
        <s v="618a7e972b03c02f8936d35b"/>
        <s v="607d6b25c1d33577cbde4696"/>
        <s v="61c8decbbf49d2579e03c505"/>
        <s v="61fe69fa91e67d6f1f0dd3a9"/>
        <s v="620648f4e3e45c05278c3ea5"/>
        <s v="5fa303ae78cb575fa2c49d49"/>
        <s v="608fcf898a335dcb76a0c96c"/>
        <s v="60eea213972fb14bfa2145a1"/>
        <s v="60ca542c550c5d55ffa052c8"/>
        <s v="5fcd8f3fa68bfd135b232d26"/>
        <s v="61e955aaaa89c737561df676"/>
        <s v="617f11454a7131be854270c1"/>
        <s v="608001f9a1b8beb77dd612dc"/>
        <s v="5fbe667214a30f02bc20bac1"/>
        <s v="5f4f54d86551725ff0407049"/>
        <s v="6172c1c0a82cb9cc5fa5f57b"/>
        <s v="61f7b45088078d24aef36f55"/>
        <s v="60a6a704e574c76c21cffcbe"/>
        <s v="5fad21bb9cfaaf3c70cd0790"/>
        <s v="5fad20fbfbe271a182324f6c"/>
        <s v="60f03fb7247e6638f0936c6e"/>
        <s v="610540b1a4d593f93b130337"/>
        <s v="5fafbb6bc3498c7abb5225b1"/>
        <s v="605f1f4c0e468e6e9cc6f273"/>
        <s v="6229df06a3ae54431abe0b9f"/>
        <s v="614c35f56ad8de9288146cc5"/>
        <s v="62056ba040106b9329e4fd37"/>
        <s v="5ff6ee70bd264d1687525d52"/>
        <s v="61f01d134aad653c61e6f721"/>
        <s v="607ed0b279796f42d55a3b82"/>
        <s v="5fbb845de522b52a6d20d9dd"/>
        <s v="6245c492462777a0ab4cf79b"/>
        <s v="60644d1b34f5ff425c582c8e"/>
        <s v="606d813eccecbb54400dcd57"/>
        <s v="60873c8c65d5923510021a18"/>
        <s v="60546b59a95ea664682eb33f"/>
        <s v="61fb8c2ea3e888b929b6d027"/>
        <s v="5f84344da32e99e33339441d"/>
        <s v="60d614c8c7dacb55315568b1"/>
        <s v="60b0c38fb486402df92ca4da"/>
        <s v="61c477deb775753154f8d48b"/>
        <s v="60c2152ca04d177f5b106566"/>
        <s v="61a0ca2850f7407744474834"/>
        <s v="6052364a89aeadb93c031e1d"/>
        <s v="60ec4d6fde55343c80949732"/>
        <s v="5feca8fd87a63bd73a328b1b"/>
        <s v="614ec68769ae30a29ecb8f83"/>
        <s v="616d76215ce6bb831dcd70f9"/>
        <s v="61d8024f0d56a339513323e8"/>
        <s v="61e00edd560615e09227c014"/>
        <s v="603e47a6618c3a44bd24a1ec"/>
        <s v="5fa6ce16601e70150629e5e3"/>
        <s v="5fc103a15636b1773bf21e2f"/>
        <s v="5fb4fd3bb7a8af7dbae62b8c"/>
        <s v="5f958f47aeb17b258b990d6d"/>
        <s v="5fc3b559ed19e790d533a5cd"/>
        <s v="5f96fdd7728db50d71ecb8c5"/>
        <s v="5fd9f38e946c1b33247da14d"/>
        <s v="5fecbbf8e97c0daec4d16a6e"/>
        <s v="5fee2626f0267c1a61135cef"/>
        <s v="60376020aa28125f5d7255c8"/>
        <s v="6196386cc53a924e34942257"/>
        <s v="5fc5135d3e7a7a3fa191cab7"/>
        <s v="60b0d7043997bbf410fedd92"/>
        <s v="60489cf89cc87d0abe14aeb9"/>
        <s v="5fee258f87a63b25e832bf5b"/>
        <s v="60c8987d2a647fc4180eccfb"/>
        <s v="5fee2abf58f3acca06e5e609"/>
        <s v="60d1d9a5a9bcd228b8905157"/>
        <s v="5fe4bf01861c9a3e09621cfb"/>
        <s v="5fda01016f0bd91c27996ca6"/>
        <s v="61a9c1b3044d1aab48ace53c"/>
        <s v="5fee2448a415e916873ca67b"/>
        <s v="5fee239cad8a3805c625d754"/>
        <s v="5fdb611e8f866d1baea1dce5"/>
        <s v="61fbc793a635250ad53283fc"/>
        <s v="602e70eca6bb7361a94e6c10"/>
        <s v="5fb3a7a0382beed4b8b50de3"/>
        <s v="607e953b1b062797543e5c16"/>
        <s v="60dd93d8046c0a38c14cfaae"/>
        <s v="61813535bb45d9e2e3683126"/>
        <s v="60b647aba4a3c58cce2bba0d"/>
        <s v="6183e32c0d2a0077c6e442d6"/>
        <s v="6245c0746b5654bdf6bd55eb"/>
        <s v="5fae655e606fc4710684f650"/>
        <s v="60969c61df86fb8db39bc967"/>
        <s v="616e9fdb3d9f0195b5e683ac"/>
        <s v="60b391df3d811e25e9837604"/>
        <s v="61cdb0b3ab56abf662385d7e"/>
        <s v="6225fe01d8ff236c06411ffb"/>
        <s v="60bfea6e1a665fdc073978fd"/>
        <s v="5fb3a0aa382bee26e6b50d85"/>
        <s v="5fb00dc5b288b3452874246c"/>
        <s v="60ff18c4de747a507447ed1e"/>
        <s v="61d56f8bdf40f4544da0997b"/>
        <s v="6221e542b80ff083518b8548"/>
        <s v="61be2462b23d61181a025e0f"/>
        <s v="6107f8baf27baf28664e2891"/>
        <s v="616eccb73d9f01c7dfee8ee5"/>
        <s v="61f7b8d9c1255e2edd85e483"/>
        <s v="605a047437e75244c08532d1"/>
        <s v="6066d3b14192694e25ccf3e0"/>
        <s v="616d7c685a251242ddf0ce67"/>
        <s v="62332820706542113a3cd70f"/>
        <s v="60af8a46f49fab85d32df0cc"/>
        <s v="60d6f7493d18b9271a2f1194"/>
        <s v="60c0a80fd853e24d466b91e1"/>
        <s v="62277a25277be42eafc37d53"/>
        <s v="620956c61ca0e90ee64db8ed"/>
        <s v="622774b4b04e65cf7ccb5835"/>
        <s v="61f7916b59163431542f542d"/>
        <s v="616eaf47f2dcd6eab7caf0f6"/>
        <s v="6046046f95464ad9cf847afd"/>
        <s v="61a867fd87348963f72adfce"/>
        <s v="607d898c10bf220b94b6649c"/>
        <s v="5fedb2c171e89c3eb396d2e9"/>
        <s v="607578dc7a42d1fa10400aa7"/>
        <s v="6230410186911fe7331ac0fd"/>
        <s v="5f843ba72e67e5714769448c"/>
        <s v="5fbe0b3c1cbc5a830728dd64"/>
        <s v="5fbe06ed5e29bcb814d0c4f9"/>
        <s v="5fbe08bc213cdb28556d66f5"/>
        <s v="5fbe02fca9c8365a26ada89e"/>
        <s v="5facf5b602c9fa20423f3b08"/>
        <s v="6231b394b54e390f4a1eb81c"/>
        <s v="6213a47feabf0127a0b04ab5"/>
        <s v="6069cbe8a82a3f6b868c9dca"/>
        <s v="61dc27e5252ae47e9953655f"/>
        <s v="623c247a39d33613371db727"/>
        <s v="605b4020dd05433b6a9614b0"/>
        <s v="60acf92fb6b26346fc5fc448"/>
        <s v="60a8f12674b43f17b13b3007"/>
        <s v="6112c4e60fa660d5a1c93e71"/>
        <s v="60d324315e802721b978b9f3"/>
        <s v="600ebca7523bc669833f86b7"/>
        <s v="61cf627433b96464616fc556"/>
        <s v="61237492d8b3ec4a43c204d0"/>
        <s v="6238e127a589b70100534833"/>
        <s v="624b21c804e26f6c9eb21c4b"/>
        <s v="603c06cad6d0ada588914384"/>
        <s v="621f7968708c0a0682e0e5fb"/>
        <s v="6082d790f237b2e0500af922"/>
        <s v="61af2a4de98513822a2bb432"/>
        <s v="60a5091ac60da1114210cc3c"/>
        <s v="61d30aa1ab40543d3678fd95"/>
        <s v="607e8e6cd0f212bbcffba7c7"/>
        <s v="620ba8a7df4c304f2395b629"/>
        <s v="617289577e5038fe0215a6ca"/>
        <s v="621f2ec197a2d7a478322210"/>
        <s v="5fa93e7a68dc122278b6d931"/>
        <s v="619395d3deee59e3c50545c7"/>
        <s v="602b8da05f927244ea85762c"/>
        <s v="602d24d26a39b52eaa6d8191"/>
        <s v="6089766eacb17f2ce2dcdcc6"/>
        <s v="5fa67ba016241da8359aa197"/>
        <s v="5fb4e5fd0991ed37d9b90749"/>
        <s v="6155bfef2e2644afd287482f"/>
        <s v="6122438e746f65b01e81306a"/>
        <s v="606c4ede96a0bb140ef1c246"/>
        <s v="61f7f317606bceffa9d2200e"/>
        <s v="61616216fb83d0fe7c2c639d"/>
        <s v="61275ffafde1dfa6ad293cda"/>
        <s v="606b177138fe4bc6be317745"/>
        <s v="601619a6d32da6539bd1f447"/>
        <s v="612006f7f2062ee8319ceefa"/>
        <s v="60b5fb687ed9d7ec085b49ce"/>
        <s v="61f105150ff031846cb20d7b"/>
        <s v="621ca5a0659cd56e98541464"/>
        <s v="601ac9275ad051121a98888e"/>
        <s v="6130bd6068dc68292dcaf7e6"/>
        <s v="5ff47e208365abca93906e39"/>
        <s v="6051b4a0cb2cf671f56ea09e"/>
        <s v="5fe99afbe1521552919503ac"/>
        <s v="6220d9cf468bf15ba93c6a1e"/>
        <s v="624bfd23f530777ccaa4866d"/>
        <s v="616427db1d81528968c67e6a"/>
        <s v="5fedc39ae5886a65fc94faaf"/>
        <s v="606c27d902b697441c86b4d6"/>
        <s v="5ffc652ce348f6e7f7a29d0f"/>
        <s v="622cdcaaa23c55131df4b6c4"/>
        <s v="602c2dca5eff1057680deffa"/>
        <s v="6208f7e6032aacaa072113e5"/>
        <s v="61824e3eaa80f4eedfb2080e"/>
        <s v="60c4a830a017575817aa106f"/>
        <s v="60eb75fed2cb19beb94aaf48"/>
        <s v="5fbe3eea8f09e24acfe2e443"/>
        <s v="5fc627db6b8a2f0edfd5e81b"/>
        <s v="5fe5e3b9a415e9e9dc3bd76e"/>
        <s v="5fe5e47ef0267c118a124c31"/>
        <s v="5fe5e6ca37c1db628e54aecb"/>
        <s v="5fe5e51b0c79795f6c33d9e8"/>
        <s v="5fca7d39f073cd22a57c32db"/>
        <s v="5fd4f6da950bea6e9d6b46e7"/>
        <s v="5fc77700c535c57baa457ca1"/>
        <s v="5fcd60ebfb4724868fb46b43"/>
        <s v="5fc8ea329fe93879218e0f7d"/>
        <s v="5fc538a54073e34c38b7ae9a"/>
        <s v="5fca1a84fec0206a69cbe4de"/>
        <s v="5fd4df3093ff3d064fcf8bd3"/>
        <s v="5fcd7d7980a7790fdc46869a"/>
        <s v="5fcd83af78c64fb8efc460eb"/>
        <s v="5fd221aad46970f6fd899153"/>
        <s v="5fc8f9fc5fcc0e02af1c02b7"/>
        <s v="5fca46e9b8e00ec77b1c7758"/>
        <s v="5fcf760a2bb06a2028940287"/>
        <s v="5fce5ec1f6dd3a701c255642"/>
        <s v="5fc8dcc42bdd945012d7c98d"/>
        <s v="5fc89c664d28609e29aa1888"/>
        <s v="5fcfa306a68bfd37b8237602"/>
        <s v="5fd0ee89b8304a78dcedf44e"/>
        <s v="5fd0e202c8b08eaa122dcba3"/>
        <s v="5fd8bd988aae781ce4b2d1ce"/>
        <s v="6194e1ef1a6338c909f3ccd8"/>
        <s v="6156b0fddcd3cd1ba9d81198"/>
        <s v="60d186630bfb6c259da3d231"/>
        <s v="6244b30fb561facd2362ca9f"/>
        <s v="61a0911821730b785f7906d2"/>
        <s v="608d4b6eacb17f9a9fdd6d95"/>
        <s v="60a56a39cdfc10675d9fff05"/>
        <s v="624bf5eef8bbfc871d4e356d"/>
        <s v="6075a778e122767e4c08ec3b"/>
        <s v="5ffb5efaf73b330771d0cbcb"/>
        <s v="5fdb79e6a98b44155687e712"/>
        <s v="61cf505e23cc28af0798c71f"/>
        <s v="61b0ce5b3fc88e56404f45bd"/>
        <s v="60f185d1ec0b026a1ded0b18"/>
        <s v="61825a5b9a98973e25ea115c"/>
        <s v="619ddba325d84c02f6b80828"/>
        <s v="6053c4817664f26e0f308285"/>
        <s v="61cab500d57f56b0bbf4522d"/>
        <s v="61b0962b4bf2c1bcb0cbc0d8"/>
        <s v="5fa7e32a92b4ba5002d84037"/>
        <s v="60a564a1374073586204dad1"/>
        <s v="60a8fe27cc489d8a73b0e304"/>
        <s v="5f5795757650dd5f5b778e88"/>
        <s v="60c1d2310b1cd75d75407a90"/>
        <s v="603e6178b84783568e0fcf81"/>
        <s v="60afdb13825844a4a2a7ca6a"/>
        <s v="5f5f8531e89e0b0803f15dcd"/>
        <s v="618cc393ce71df486c311bd5"/>
        <s v="623b7532bb7fcf5fdfe2d193"/>
        <s v="6045f604e26cdb4d951ea446"/>
        <s v="602e34ea1794312a73070ef4"/>
        <s v="60c0c7e257c8390c1ba19aa4"/>
        <s v="5ffb2623def3887a33df9d9d"/>
        <s v="608c612910cf0636ccf829dd"/>
        <s v="609990318d11850b00151775"/>
        <s v="605b01f637e75296ab854da8"/>
        <s v="605e118dd79a7928ed475f9c"/>
        <s v="608abcd2e738490bb060202e"/>
        <s v="605b234084374e43c5191866"/>
        <s v="5fb78bf06a0b21337ff02aee"/>
        <s v="620b4e1a032aac50974b43ed"/>
        <s v="60b549f13240b935fb085b8b"/>
        <s v="5fc128f44dfb6858c2d66a8e"/>
        <s v="60c1206d4d407649e47be315"/>
        <s v="6051e792f6d3227ff2940bc3"/>
        <s v="5fe9b58052fcda6a5aca53a8"/>
        <s v="6061c52abf03aad42830ec13"/>
        <s v="62092fbd9c4fdb4101cb8e2d"/>
        <s v="60ab79c5896f97f61523a752"/>
        <s v="620b84792c232081c41fcfd6"/>
        <s v="6239d069171eba5704c7f7a7"/>
        <s v="608c5d1786ba16d8968e67f0"/>
        <s v="620131d37f93e0045f833692"/>
        <s v="6142ef4f5e6b8da0a8a1b329"/>
        <s v="62176ce16c5dc2105deb955c"/>
        <s v="621df58f35cb50f582336330"/>
        <s v="5fd4dc4ada61abfefed876f3"/>
        <s v="5fd4e17193ff3de356cf8be3"/>
        <s v="6093f058eb76b55187171975"/>
        <s v="5fe0d830afaa32efe6ccb7f8"/>
        <s v="6209273ac82671f701b8fcd3"/>
        <s v="602f9c52e77af6da7a14e33e"/>
        <s v="60814f18d4c5241003627ce8"/>
        <s v="60325eb1aa09e053e72b1da5"/>
        <s v="5fc1180f8d64ce6d9e204511"/>
        <s v="608039126af4c49f80833172"/>
        <s v="607818ca631e80f942b924ed"/>
        <s v="5fe25136d108fcc94f2c21e4"/>
        <s v="60bd0c8c99791ea6c7853d86"/>
        <s v="5fc75dea15031f707d37fe83"/>
        <s v="6233267c3cc2ae1fa074535a"/>
        <s v="616d5ede869ca5dfc1483143"/>
        <s v="5fb514fd2c29d2f9672ad2c8"/>
        <s v="5f837e7e68fd72f69c343900"/>
        <s v="6142eeaba8bb271242230027"/>
        <s v="5fa59f1cf52872e59a896ff4"/>
        <s v="622772670facdda7f10fe4f9"/>
        <s v="615ebc6974a19e734077c7ec"/>
        <s v="60897af342f08a1cb59ed23d"/>
        <s v="618902550fc8196fa6cbf135"/>
        <s v="624744fdb1916d4e0da734ef"/>
        <s v="5ff981011f40a3f3b390f4f9"/>
        <s v="61a0a0c9ce62fa194f3c7c64"/>
        <s v="6242bf8e1ba595c363133a73"/>
        <s v="615168529193459c6b8f7bf4"/>
        <s v="61e52f166ce2d147d022a29b"/>
        <s v="6217a1f6dd2d40f6f18f2556"/>
        <s v="618669ba454d0a5ae28faf78"/>
        <s v="60952114da6162ba67bd24e0"/>
        <s v="6186679cddcdc599cf7db234"/>
        <s v="604c8790f1352d44be49cea7"/>
        <s v="6089bc2b588eb01ebc4b8f34"/>
        <s v="60897dab1949c734f7258eb1"/>
        <s v="6200f900e26d2a60f4719864"/>
        <s v="6228964f74a1d0864793f9a9"/>
        <s v="5fc63b6953472c3deebb253a"/>
        <s v="623c9700ee9d314fe5a37919"/>
        <s v="61616701537c37b71b8089b1"/>
        <s v="608419a477461c2eb4f01d02"/>
        <s v="6160189477653a3db962e253"/>
        <s v="60a62c1199e1c95a703e12bb"/>
        <s v="62234ffda41b0d147aa0e3dd"/>
        <s v="6245e45e3d7d8016b568af79"/>
        <s v="6220bb1e0a4ade4b2b87643a"/>
        <s v="6245e0e66e0e53788b4243a9"/>
        <s v="6038ce09587304e0db193291"/>
        <s v="603258959710c031bad4146c"/>
        <s v="623c62b3306e76c79e8afdaa"/>
        <s v="5f55efebde36fc4648bf74b9"/>
        <s v="624d3825b84192da7a64bac3"/>
        <s v="621cdec3c3d415e0f70ba2d4"/>
        <s v="61bc4e14ec3fafc002135071"/>
        <s v="608c4503d3de6c3d88cdb72b"/>
        <s v="5f9ff607371c503dc75486aa"/>
        <s v="6228fcc9350b6c71615397ec"/>
        <s v="61f8fccbc74d4eb22257a33d"/>
        <s v="60afc3b6173f9352a95ecd6c"/>
        <s v="61098ce31ee2f763234a9ec2"/>
        <s v="60c8788324bd567cdbf5ed07"/>
        <s v="5ff5d3458db64914727b46ba"/>
        <s v="60a5922e5c52ba25202e9593"/>
        <s v="5f99a9f5ee2dad0d26a587b5"/>
        <s v="61f13745b8188f049cc25ad6"/>
        <s v="624584099d8fa0ac4d650cff"/>
        <s v="5f7f1901d52f0d73b320bc44"/>
        <s v="608bb81277de8ac429045d4e"/>
        <s v="5fdcbbac04827b607054ac13"/>
        <s v="5f9fcd50ba6938a6dd3bdc5d"/>
        <s v="5f843d43fb9c247c8e4f566e"/>
        <s v="5fd9ef818aae785443b2e954"/>
        <s v="603bb7959ae2e8b01a333357"/>
        <s v="61bb7c7b1bcbb53aa23e7fea"/>
        <s v="5f50edcfa8493a29f6ec5b5f"/>
        <s v="608404a3f372e15af324a407"/>
        <s v="5f843e626d39480d8e36cf7f"/>
        <s v="5fac13172048d273b0a09429"/>
        <s v="61e687f21d70bd2d6effc472"/>
        <s v="60c64fe7578805ba8a6aa4d3"/>
        <s v="611e8d4d4394c3cdc372b279"/>
        <s v="60b3ee8c77221883edf54f36"/>
        <s v="618a8b42e65a98773e6c5c3a"/>
        <s v="61f43b0ce00b25deae29e81b"/>
        <s v="61a88f15cc33b13a75767e7b"/>
        <s v="604551559cc87d1794138e27"/>
        <s v="619647bebcb905557b0ba812"/>
        <s v="618a7d5548e6b18470a7d780"/>
        <s v="5ff5e334a1e321826c874cab"/>
        <s v="5ff5e3cba004c482b0dc5fa6"/>
        <s v="60204ebfd7f75e8a48dbe536"/>
        <s v="6245d46037685123b1c3a2b3"/>
        <s v="60cb1ac233a88402e45308b0"/>
        <s v="61decaca649d1318031d184d"/>
        <s v="612e0e1b15c4136f16d12279"/>
        <s v="619f5cb50f445a3edb221820"/>
        <s v="6048951edbe4c43b57da01bf"/>
        <s v="61642fdfb8abc131920efe4d"/>
        <s v="60d6f4dff6a88636eeb3bfcc"/>
        <s v="6144e78c0bb06ce3d8397a26"/>
        <s v="6025ba2f5e0d8cc985294822"/>
        <s v="5fda31677b4878e5eea08599"/>
        <s v="624593b9cbc5f4179cf20b74"/>
        <s v="5fb46ce7a3d2ea6f601f1705"/>
        <s v="611a52fb2b55210a84a2cd9f"/>
        <s v="5f982413ad9906b4b4fe10e6"/>
        <s v="5fe55640861c9a062d623d88"/>
        <s v="624b288790f7c32300ae7c69"/>
        <s v="616d6946b1c0c1e05a7d77e1"/>
        <s v="60d5ec80e62480cfa837adbe"/>
        <s v="61e53186936be8abc2102884"/>
        <s v="62162526e003bd0b9dea8c62"/>
        <s v="60f001b33e0a5d20fb834c91"/>
        <s v="6242c76330ab3a54ef248627"/>
        <s v="5fc7caac3353437a020ca8f4"/>
        <s v="5fd9c62e8aae784b6cb2e785"/>
        <s v="6231984cfabb09435e22779d"/>
        <s v="5fa7fc6c601e70693a29ec84"/>
        <s v="5fb636bbb41f8126a1d1cfe4"/>
        <s v="5fb4d5e32c29d26ca02aca6d"/>
        <s v="6079e9347481554c0bde6406"/>
        <s v="62331e36ed506258379c9590"/>
        <s v="624411d2b1ef45308e27ad0e"/>
        <s v="6245984f55b5db27b037512d"/>
        <s v="61b08d6bbd401e64d2b914ad"/>
        <s v="6143369e0724b1785985df3c"/>
        <s v="604f0705d0cf90538e4d7d37"/>
        <s v="618a939de301808b11036833"/>
        <s v="60a92a038ceb5e51f1ef941e"/>
        <s v="5fe1ca80856302f6635590bd"/>
        <s v="6001e7c4dda07b7d2752a757"/>
        <s v="6112beaa95203b6bd9458cb7"/>
        <s v="617f0fbf410b8aaa023ff534"/>
        <s v="61f036a0198fc3baba19f2c8"/>
        <s v="6229d9295778e3d49deddc19"/>
        <s v="6082ca7b60314973e6f656eb"/>
        <s v="621dff80c176856593a4f01c"/>
        <s v="60ad405454b4d930467ced5b"/>
        <s v="5fc62e1174f2fdedf73e7791"/>
        <s v="5fc90f4ab769fcb0afd24c5c"/>
        <s v="6217563738a68eca491f7c88"/>
        <s v="61c18481b39692165062ef59"/>
        <s v="5fae435b2d0b17b3164bc5d5"/>
        <s v="623c1ef83305c84186a1b64e"/>
        <s v="5fe3786620df6ea5a7c1fb90"/>
        <s v="5fbe7a6213c77e4aa80bc84c"/>
        <s v="6239e4663f988ac27c1308d3"/>
        <s v="60228f7b944e3c921edf2f47"/>
        <s v="5fa30bc1f4944d33e101109e"/>
        <s v="608120fed0677900ccc05540"/>
        <s v="608934d8b1cc886ca5fe919c"/>
        <s v="619e1a19a38dcf01973432cf"/>
        <s v="61eff982b888725b259828a2"/>
        <s v="61f005be1924091b34348b65"/>
        <s v="606d8197a8f7549bbd47d3c4"/>
        <s v="606c2a13fde1be2ba207094a"/>
        <s v="606c2b39f1e67c64924eb9b7"/>
        <s v="5fe1a7d63e964b28fae9c1dc"/>
        <s v="601cf34b2b37cf27d785a7b6"/>
        <s v="601ceba5fef5b5ac4c662c08"/>
        <s v="60c648b5a01757c55daa2485"/>
        <s v="60a69d84dbf0a1e4350595da"/>
        <s v="61a0d801e4cef64d9dd94d20"/>
        <s v="61a0d71f4cb7b30a0dcaf779"/>
        <s v="60854bcad69d45b369527caf"/>
        <s v="6004eec557c43114cf03c893"/>
        <s v="60873b240c8d63b459d4335b"/>
        <s v="61fbf115dbbe1582af88c29c"/>
        <s v="61f7ab9e0f322a18384cd10b"/>
        <s v="622b0a9b50af6e2d96fa0173"/>
        <s v="622b03d2492e68517a2686c7"/>
        <s v="604f39d40bd20f7e4474e388"/>
        <s v="6220ec85cb48bd5dac23fe16"/>
        <s v="5fc57137f1d3362eef11c42e"/>
        <s v="5fc56f03ae2e7a85c600883c"/>
        <s v="62358d4c48a2851165c21f37"/>
        <s v="6242ba009fc91e7d235ab91a"/>
        <s v="61f8ffe9b6745f6f41b3a0d3"/>
        <s v="61dde93ea5700b78a426c1c2"/>
        <s v="6192544848e6b1e691ac485b"/>
        <s v="60950bf5424cc99b2ed234c5"/>
        <s v="60ab6f5baa3d64a594466525"/>
        <s v="624c856e660fff5f82627062"/>
        <s v="6038ccde33826701bc3fcfc9"/>
        <s v="6163e74e773c12338fc517bf"/>
        <s v="60e72226018820ba0a59f534"/>
        <s v="5ff5e616a76df6458fba3587"/>
        <s v="5f85a53b2337886e45b3b562"/>
        <s v="60785120cd039c5a5bc808cb"/>
        <s v="5fb665ab89cfbeffedbdef8c"/>
        <s v="600543b088198c9f74149394"/>
        <s v="61f54cf0627b8f0580de6f12"/>
        <s v="615d64e2a9dcf875cb829547"/>
        <s v="6142ec87b5c3d08d3804f201"/>
        <s v="61c02c27eea087593c05081b"/>
        <s v="60cb3973b7bba607a6b78037"/>
        <s v="602cfe77f3768341549f1602"/>
        <s v="5fe09c1224561e8b8895f374"/>
        <s v="62082c75e5f05c4c871b9340"/>
        <s v="60645069b71fbc85e41a2cb8"/>
        <s v="62066538f5726af7b035ae68"/>
        <s v="61be2753b08aaf7d11ed9bb6"/>
        <s v="606f4b1a6d3eeb7ea3409890"/>
        <s v="6192369f3eabc715cafa233a"/>
        <s v="61d30ca500449a19e770f220"/>
        <s v="61894f7a79b09f7f592a2f3e"/>
        <s v="616027d1e8d89c0cd24bb32d"/>
        <s v="60afd7e745c7403efacb45be"/>
        <s v="61fbee261f68237ecba12e0f"/>
        <s v="62064f36695fea5a63621da2"/>
        <s v="620652ba1a975f1001bb385e"/>
        <s v="621cbb65597aa27e835654b6"/>
        <s v="62420b5c1ba5953d6e099ec2"/>
        <s v="606d6a236aa9243ea01cc39b"/>
        <s v="60bf46edb2238e7cf2d1a129"/>
        <s v="602e5cc27b6e5c425878f24f"/>
        <s v="62459c230925f901810a2973"/>
        <s v="61ab3e599e3a50037d29e09c"/>
        <s v="606dae85a8d5681fc6644580"/>
        <s v="5ff9dd24757a6c8208609bd6"/>
        <s v="60ee9de186aef16e2b7b594e"/>
        <s v="611eb6694394c3e0a4793b56"/>
        <s v="60895e8c65d592c1760269bf"/>
        <s v="6230a272bbd66e83f59e3775"/>
        <s v="6230a541ef9316564e575d5c"/>
        <s v="61b9c1a38a0fc7bc915b5106"/>
        <s v="61fe234176510ccacd93a2bd"/>
        <s v="6222118a54ddc9a43d6762ca"/>
        <s v="6229d51bebc684af32b19906"/>
        <s v="5fa9a839280bdd704ea023eb"/>
        <s v="622f1f398a8d3d800541a891"/>
        <s v="61e44deba045a22a72269ed0"/>
        <s v="6066efe9bf68cd6a607d64ec"/>
        <s v="60c07fdbe105094b19d9e258"/>
        <s v="61922f77d5cf0733a32ed489"/>
        <s v="5f8441450e96ef55f47d6bcb"/>
        <s v="60538cb1dc0696455051c339"/>
        <s v="620fa810d80c5a2ba1a86349"/>
        <s v="6156ac33f741d0350db72947"/>
        <s v="60267b1455fa6152bffce10a"/>
        <s v="623f191b23bd14700c8c88c7"/>
        <s v="5fe6093034586769bd457668"/>
        <s v="61fe65254b8db4614576dfc6"/>
        <s v="6034b604976fb2050e47e078"/>
        <s v="601ab076587d0e697eb6b578"/>
        <s v="61ea58d8428169de47b21f35"/>
        <s v="62278306aa37bd5cdf43538d"/>
        <s v="60a56e9002644c4649856a72"/>
        <s v="602ea0a2c85ce4fd1c855485"/>
        <s v="6208253e8a7dbfe93e83ed03"/>
        <s v="60704a2f03182de3b38ed575"/>
        <s v="5fed75e7630a765db4ff4efc"/>
        <s v="6246dc3297340882814c9745"/>
        <s v="6245dbd1d92a102b6906baa2"/>
        <s v="5fe622a397764a6d165a6d1d"/>
        <s v="61b708eb82c8f4178733d4a0"/>
        <s v="62398c9e801f6792f69448a2"/>
        <s v="60547192c927998bcb9e4d27"/>
        <s v="5fad146409f6087b6ae917c8"/>
        <s v="5fbd07ed92da97256ce6635c"/>
        <s v="6241e97db2de762cbeecbb53"/>
        <s v="5fedd46e4f55ab0b519d89a2"/>
        <s v="61516c2f283a7ad9d8c40e71"/>
        <s v="6230967dbbd66ebe939a8365"/>
        <s v="61fa6cb80eaff116f219c635"/>
        <s v="6033933b29d1d38f7a8c84df"/>
        <s v="6227222c1edcd813a33437c7"/>
        <s v="610051bb234081353d4d4cc6"/>
        <s v="62064a65887026e32ca8f745"/>
        <s v="610aa72d7f1361e78d2a3e16"/>
        <s v="624d33a0bfe0e2386a68b896"/>
        <s v="616418dafa56a512d4bd4a62"/>
        <s v="5fe9c9d7ee0f72cf32a7737c"/>
        <s v="5fe9c7a3f0267c012912bc32"/>
        <s v="623e0a21abe0e0057cec88cb"/>
        <s v="61fbedffe0e4c6bddff52b37"/>
        <s v="61a64bc41927954024175094"/>
        <s v="607ad051117f7c7b440e42da"/>
        <s v="60c72038dd967dd2e97b6270"/>
        <s v="612761e5a30d791db97bdf56"/>
        <s v="61a9bf1d041d104a8dd6ed1d"/>
        <s v="6217a406f9a4cb5543969f13"/>
        <s v="5ff7da84b8065e99adf96421"/>
        <s v="61e68a902973d85822b38265"/>
        <s v="621ce793987c484bc6573002"/>
        <s v="61fbf003ed4b71f690fbe08a"/>
        <s v="613b60a83d19d057f995360c"/>
        <s v="5fad64cc8687401071570ffb"/>
        <s v="5fc4dc3a16c29e4b5aa324a3"/>
        <s v="5fd0ffafc8b08e68352dcea8"/>
        <s v="6142e5607e431e0442e32d12"/>
        <s v="5fb537d39b5f02eb0b24c00a"/>
        <s v="611416c2a2b7fd5b609c1df9"/>
        <s v="5ff9ca4b4a4dfa52b2ab0af3"/>
        <s v="5fa16dd24f830521b0f7d9c5"/>
        <s v="60509fcc9f1d19a48500c1c5"/>
        <s v="60ed657c3b31a14c3122f3d0"/>
        <s v="6048a6ca19345faff3422e56"/>
        <s v="604f333f96044c516709fdb1"/>
        <s v="5fc0c1fa7cc3f4e4b16d0cca"/>
        <s v="617175d69c3c9cdda0f65c1d"/>
        <s v="60f18cbc23c73e1bdea1b619"/>
        <s v="5faab4f170b982b5f7a04408"/>
        <s v="6142f139f9ce2e94ba7db345"/>
        <s v="60797835acad6c4cba1595f9"/>
        <s v="5fc501a1e374868302d18900"/>
        <s v="5ff588f8fd7f0a6a810c62bf"/>
        <s v="5fa3eec204afdaa4b5980b96"/>
        <s v="623c42f1cfca5d799520cd31"/>
        <s v="61b70db70687a47776802eb7"/>
        <s v="61b74ade2431e8c04ab4498b"/>
        <s v="61e52013681d89edaee85cde"/>
        <s v="61c04ec83b26a2f1484116a0"/>
        <s v="611a306402eb606a6a42baf1"/>
        <s v="615d94381d81523545fe0501"/>
        <s v="6200e842ff1e5107c71de19c"/>
        <s v="603799941c4df5041c67cce7"/>
        <s v="5ff5aad1434da095e4dc7173"/>
        <s v="61b71d69c352a1eebab3fdec"/>
        <s v="62173d08987c48cbf46b29b4"/>
        <s v="615eff9f638d1f74f0b1f432"/>
        <s v="60c0962ae0e45f6c7d720637"/>
        <s v="60647ecef0248be992dd8f5f"/>
        <s v="619dfb5899477f76651ea725"/>
        <s v="62209beb708143387af99283"/>
        <s v="5fb3e203eca1920f27a4b715"/>
        <s v="622c511695feffecf418dd57"/>
        <s v="61e523649564aeecf7653b10"/>
        <s v="607163fc5d26482db8b41ed5"/>
        <s v="61fb8826a854ee44e21d3203"/>
        <s v="60a9052061cabf6317e00460"/>
        <s v="605d8df41a40c42f2c386bc4"/>
        <s v="60644b39e6c14e57b0a88080"/>
        <s v="601e5b05a3e401fd15ffdc66"/>
        <s v="619f8b9a07c5f6ca1477a81e"/>
        <s v="605d9bd982a0d01c3112fd63"/>
        <s v="621cc5f1ad14919fe405c5c7"/>
        <s v="624d4ef29670f563af21d724"/>
        <s v="6238b554a93c3d5dcfd6ca07"/>
        <s v="615adb5aff86004a3e2af2bb"/>
        <s v="623a3d437289ccd9202d3f9f"/>
        <s v="5fafd5cbfc12bf571bc0f546"/>
        <s v="607578538d1bd4d8533a6c6a"/>
        <s v="606448d9f0248b9167dd0ea1"/>
        <s v="618e77e34d6cd54bdd561698"/>
        <s v="60af5ef9552e186ad1de28d6"/>
        <s v="6037e7bc629a257b1b69d1f0"/>
        <s v="61fc1b4079d0f6fa6215ffb4"/>
        <s v="5f837094c1a1227f86095832"/>
        <s v="60746f331514ab39939ad0fe"/>
        <s v="62332c4f30864f364215e5d3"/>
        <s v="616828e4ab5019e5bde0300c"/>
        <s v="603a33cf587304570e198b03"/>
        <s v="617136c3f512affd6d1d4948"/>
        <s v="60c0e407893536c5200be828"/>
        <s v="61b70bf78f0117e2d946da9e"/>
        <s v="6193854af8b2c070b285631e"/>
        <s v="5f609515c0a00b2653212f59"/>
        <s v="5fe4983439426c3060631590"/>
        <s v="615d46812aee5e9ff6eaa60b"/>
        <s v="5fd331320f950f5843d88693"/>
        <s v="61681c10bd490f22fe4cb236"/>
        <s v="5fe9d4ad8d4d7106a0aedf19"/>
        <s v="61e1492e1d132561f2c7f8c3"/>
        <s v="5fbb86fad21368170099e06b"/>
        <s v="60b160e2d6b621be94dfd318"/>
        <s v="607024e6ab6391dd63adaecc"/>
        <s v="5f50ef2902f0631f92f2b317"/>
        <s v="5f8445a9ec14c4f567032b72"/>
        <s v="5ffb7c40def38837d4dfa2b5"/>
        <s v="5f5f379bc5a78437df6f559e"/>
        <s v="60760c0de12276fb1308f4f2"/>
        <s v="605a6ee2754e487470a32879"/>
        <s v="60c1137763438f528a670e23"/>
        <s v="5f845216b238a1cacf89a205"/>
        <s v="624d30cbab0c323c6451309f"/>
        <s v="603789830b52e77d47271f7b"/>
        <s v="6143075a52ce114f2b41742a"/>
        <s v="611815c6d45201629e7aaaaf"/>
        <s v="62277efff7cd0af619db800e"/>
        <s v="60cdf99b6e5456d544245d14"/>
        <s v="60266f80919b7a6273799b88"/>
        <s v="617a97e3c8ea1e15c326ccc6"/>
        <s v="602348586a108503be85e0cb"/>
        <s v="6245c19a588e34f31d270fae"/>
        <s v="60cb3d3f6db4b0bac91e641b"/>
        <s v="610174115b7fbd238b75e1ec"/>
        <s v="623a5f35f23983e98d393287"/>
        <s v="5f4f56fc39b3a95f1b3695a2"/>
        <s v="60adfea0f1761a5806ce35c5"/>
        <s v="60232e9ded139280ee7a8861"/>
        <s v="602a86f5efa02d07cdbef0cb"/>
        <s v="61dead4b71f9dc91ca2d64f2"/>
        <s v="621f35cbb61526291b6c89ef"/>
        <s v="5fa10c67430e018167bd6036"/>
        <s v="5fa02af6030921584ce497da"/>
        <s v="5f841f9a2e67e56b126941ab"/>
        <s v="5f55ef5dbfaa9a30f131d2cd"/>
        <s v="6220cd342aee667dec820df0"/>
        <s v="6220c896b86f3c3d99d2da34"/>
        <s v="6209069036e42056648bcea1"/>
        <s v="603c13961e51343468338c23"/>
        <s v="61432e0b0724b17090845f5c"/>
        <s v="61e53599eb345e78714dcaf6"/>
        <s v="6127a7b541e07326e263b1a8"/>
        <s v="60351690e12f9d416b52a5e0"/>
        <s v="60365f1c9acab44b6f41b31c"/>
        <s v="6231ea25b54e3907b32d540b"/>
        <s v="60bf4f231dfe7e0c8d5ec957"/>
        <s v="608aaad6f4af4d85bb713c81"/>
        <s v="612e2909fa3e1a47c6e9eb7a"/>
        <s v="60b555668d4a681f5e8352f8"/>
        <s v="5fe3494e9a19ede11fe4dbbc"/>
        <s v="60c0e83a40e3a01be0cd0987"/>
        <s v="606cc25e757ebe6be3dbe0df"/>
        <s v="614b453b1edefa0b8e000ec6"/>
        <s v="608ab1212490a6ce31cd5e1c"/>
        <s v="6089196eea6074c05013d550"/>
        <s v="60521f3cf7f070d59a739164"/>
        <s v="61e17505779888207063be5a"/>
        <s v="601946c92de96cc6732c12b9"/>
        <s v="6077fb55df4d7894a2ec1148"/>
        <s v="5ff4507f12b71517bfa60fd4"/>
        <s v="60ad3ee94ec74fb018b5412d"/>
        <s v="606f2097b7bbf283c57139d0"/>
        <s v="60aef8834dee00875f1333e8"/>
        <s v="6082d2a7888eca0a28cceef2"/>
        <s v="60c3486b845424a308b13753"/>
        <s v="5fa96054fe12ec69567aadf6"/>
        <s v="5fa962d57aa814426b199a38"/>
        <s v="5fd9ec961e53f97e5c928aa7"/>
        <s v="5ff48db512b715fc03a61a2e"/>
        <s v="60a961a58ceb5e348cef969a"/>
        <s v="603c0c99629a257a246a6ea5"/>
        <s v="6048d97341a491471f9825f7"/>
        <s v="61657ec7bd490f5e4afd9dca"/>
        <s v="6087bdec5d77c0cca2dec37b"/>
        <s v="5fdcb40f7cf87e18db6a91c1"/>
        <s v="618e4b244405f4d968d9e23d"/>
        <s v="615d72272480a0e378e539b7"/>
        <s v="60873552e861ce671737b648"/>
        <s v="618e4f556232aa9eb1703490"/>
        <s v="623af26e852e3cca87deb7c7"/>
        <s v="604a4ed69cc87d234a153947"/>
        <s v="62304eb6e681f4c719c98b63"/>
        <s v="61e5e453df38ee7847ce45a6"/>
        <s v="6142f3b6ef1dab6839121c62"/>
        <s v="6230ede08ecbc56048198749"/>
        <s v="6065a6d53cb725b304a693d0"/>
        <s v="5f8372fe8599557b431552c5"/>
        <s v="6231c03138adb93f0da70c8f"/>
        <s v="624ee5b661ea60c1dc1ddff8"/>
        <s v="625180e0de0fbf71fdf3920b"/>
        <s v="6255622bbdba317995aa6cf1"/>
        <s v="6255af574794d277b0c9a97d"/>
        <s v="6256f4401e1d38dbadabb29d"/>
        <s v="62582211466cf907a1728dd1"/>
        <s v="625858adba2bf9f6d6966ec3"/>
        <s v="62581ced74339b9f86fbb8ff"/>
        <s v="62587f391658653c72d9f8a8"/>
        <s v="6253ed2c9db4420438f66a6f"/>
        <s v="6259d05000b5053b2a3855fd"/>
        <s v="624eef205d10463912e77bfd"/>
        <s v="624ee656166791efda8a3c33"/>
        <s v="625043c28594f42b847f84e5"/>
        <s v="62502a9c1427bf5136be4a07"/>
        <s v="624fee7926336968cdb34f32"/>
        <s v="6255891ed4d0c9394173285b"/>
        <s v="625565b5f82cc61133548892"/>
        <s v="6253f56d1912330b81bbc039"/>
        <s v="6256712dc0cadfb48fb1e0e3"/>
        <s v="625712358258916c96c637dd"/>
        <s v="62570a0fd3c44106924b8b23"/>
        <s v="6258285c2d8b87ab8a3d1308"/>
        <s v="624f307cbe454b111764ac00"/>
        <s v="624ed9b3d1ba844ba3696232"/>
        <s v="624ffcc83048cf2f947a8704"/>
        <s v="624ff35bfba5ade49f3f0f24"/>
        <s v="62555425af14c1070225feb5"/>
        <s v="625710f7d94ebd69d2f6a40e"/>
        <s v="6256aa4ec6c103e6c1608a39"/>
        <s v="6256cb6c7a23ab39d8aa08f0"/>
        <s v="624f1a7431a3d141771c5062"/>
        <s v="624ee8abf7f82601270cfba7"/>
        <s v="6257f1569055761195ba0329"/>
        <s v="625ac3ce4a4ce0192c804865"/>
        <s v="625006e8df13af32a265355d"/>
        <s v="62553251ae198f516d8fd719"/>
        <s v="625554cdacf415dabad37a74"/>
        <s v="625707c46d88ac4a736adbdb"/>
        <s v="62586620905576378dd911b8"/>
        <s v="625a6483258e95eca2bca3af"/>
        <s v="6259ce7c0e80a7530d588238"/>
        <s v="624ec1bf1f0b1bd227584b16"/>
        <s v="623ee53985d9c2979ff18da3"/>
        <s v="6245e922fdecb43fdf8e804b"/>
        <s v="62517816b2a531ead52c23f8"/>
        <s v="625822ce2d8b87628c3bd927"/>
        <s v="625883302f848f64429c4198"/>
        <s v="625a91c6d445138dc37131c1"/>
        <s v="6259d46140a4c27d2963ed03"/>
        <s v="625410371cfdecef6ba4b7b3"/>
        <s v="625705f1bdba31f116ef8843"/>
        <s v="6258500b19d9e0256e87cc87"/>
        <s v="62588504d07f53f351f98e2f"/>
        <s v="62593eb14b80be8fde3ac7d0"/>
        <s v="624f2e395d10464b10fc3be9"/>
        <s v="6255b0f5d4d0c985308116a7"/>
        <s v="625563db6d7e249aadad5f2b"/>
        <s v="62568ab24cc11c9f29d87792"/>
        <s v="6255574c2f848f2e541efce6"/>
        <s v="6254050a02679151b99af9e6"/>
        <s v="625887975c0ccab0fd87e81b"/>
        <s v="6251664a31a3d128d560f44a"/>
        <s v="6255adb39ea6d0df7038336d"/>
        <s v="625852a72c305d8129085742"/>
        <s v="625acb59a76e6545bea80665"/>
        <s v="62513e01fba5ad07b26ba8c3"/>
        <s v="62500277a056a70057fff4ac"/>
        <s v="6259caccf41dbd510d6b985f"/>
      </sharedItems>
    </cacheField>
    <cacheField name="Restoran&#10;Adı" numFmtId="0">
      <sharedItems>
        <s v="07 Gizem Döner, Muratpaşa (Kızılsaray Mah.)"/>
        <s v="07 Manavgat Döner, Manavgat (A. Pazarcı Mah.)"/>
        <s v="07 Midye, Kepez (Yeşiltepe Mah.)"/>
        <s v="07 Mola Kafe, Muratpaşa (Yüksekalan Mah.)"/>
        <s v="1. Nesil Sokak Lezzetleri, Muratpaşa (Sinan Mah.)"/>
        <s v="10'LAR Makarna, Muratpaşa (Çağlayan Mah.)"/>
        <s v="10LAR Food'n Beverage, Muratpaşa (Çağlayan Mah.)"/>
        <s v="112 Pizza, Kepez (Kültür Mah.)"/>
        <s v="112 Pizza, Muratpaşa (Mehmetçik Mah.)"/>
        <s v="1453 Çorbacı Edo (Kültür Mah.)"/>
        <s v="1453 Köfteci Edo (Kültür Mah.)"/>
        <s v="1453 Köfteci Edo, Konyaaltı (Kuşkavağı Mah.)"/>
        <s v="3070 Fit Mutfak (Şirinyalı Mah.)"/>
        <s v="32 Kardelen Pide &amp; Kebap (Ahatlı Mah.)"/>
        <s v="3Tek Meze, Konyaaltı (Öğretmenevleri Mah.)"/>
        <s v="42 Konyalı Kardeşler Lezzet Diyarı, Kepez (Yeşilyurt Mah.)"/>
        <s v="42 Konyalılar Etli Ekmek Dünyası, Manavgat (Aşağı Pazarcı Mah.)"/>
        <s v="55 Samsun Pide (Liman Mah.)"/>
        <s v="55 Samsun Pide &amp; Pizza, Güzeloba"/>
        <s v="61 Hamsi Tava, Muratpaşa (12.Cadde)"/>
        <s v="63 Ervan Urfa Sofrası (Pınarbaşı Mah.)"/>
        <s v="7 Köfte &amp; Et, Muratpaşa (Şirinyalı Mah.)"/>
        <s v="A + New Concept Pide (Çağlayan Mah.)"/>
        <s v="A + New Concept Pide, Muratpaşa (Güzeloba Mah.)"/>
        <s v="A la Dantel Köfteli Lezzetler (Fener Mah.)"/>
        <s v="A La Vita Burger, Muratpaşa (Fener Mah.)"/>
        <s v="A La Vita Pizza, Fener"/>
        <s v="A Little Cook &amp; Coffee (Fener Mah.)"/>
        <s v="Abaküs Cafe &amp; Food, Kepez (Kültür Mah.)"/>
        <s v="Abalı Tavuk &amp; Kebap &amp; Kokoreç, Kepez (Avni Tolunay Mah.)"/>
        <s v="Abim Restaurant, Muratpaşa (Dutlubahçe Mah.)"/>
        <s v="Abla Gözleme &amp; Tost, Muratpaşa (Varlık Mah.)"/>
        <s v="Abooby Food &amp; Drink, Muratpaşa (Sinan Mah.)"/>
        <s v="Abra Kebap &amp; Fast Food (Ahatlı Mah.)"/>
        <s v="Abu Sivas Pide &amp; Köfte, Muratpaşa (Güzeloba Mah.)"/>
        <s v="Acı Tantuni (Sinan Mah.)"/>
        <s v="Acıktım Izgara, Kaş (Kalkan Mah.)"/>
        <s v="Acıktım Sivas Pide &amp; Köfte, Muratpaşa (Şirinyalı Mah.)"/>
        <s v="Acıktım, Kepez (Altınova Sinan Mah.)"/>
        <s v="Acılı Tantuni, Konyaaltı (Altınkum Mah.)"/>
        <s v="Acılım Çiğ Köfte, Kumluca (Eskicami Mah.)"/>
        <s v="Acil Kahvaltı, Konyaaltı (Gürsu Mah.)"/>
        <s v="Acil Lahmacun &amp; Pide &amp; Kebap (Yeşilyurt Mah.)"/>
        <s v="Acity Chicken (Kültür Mah.)"/>
        <s v="Acity Chicken, Muratpaşa (Mehmetçik Mah.)"/>
        <s v="Ada Döner, Kepez (Ulus Mah.)"/>
        <s v="Ada Mangal Köfte &amp; Lahmacun, Konyaaltı (Gürsu Mah.)"/>
        <s v="Adahan Kebap &amp; Steak, Alanya (Mahmutlar Mah.)"/>
        <s v="Adana &amp; Kebap &amp; Ciğer, Alanya (Mahmutlar Mah.)"/>
        <s v="Adana Kebapçısı 01, Konyaaltı (Toros Mah.)"/>
        <s v="Adana Sofrası &amp; Restaurant, Serik (Kadriye Mah.)"/>
        <s v="Adanadayım Kebap (Perge Caddesi)"/>
        <s v="Adanadayım Kebap, Muratpaşa (Çağlayan Mah.)"/>
        <s v="Adanalı Kebapçı Kadir Usta, Kepez (Kuzeyyaka Mah.)"/>
        <s v="Adanalı Kebapçı Kazım Ocakbaşı (Altındağ Mah.)"/>
        <s v="Adanalı Onbaşı Restaurant, Muratpaşa (Termessos Bulvarı)"/>
        <s v="Address Cikcilli Restaurant, Alanya (Cikcilli Mah.)"/>
        <s v="Adem Usta Döner &amp; Pide, Kepez (Şafak Mah.)"/>
        <s v="Adıyaman Çiğ Köfte Ali Baba, Kepez (Teomanpaşa Mah.)"/>
        <s v="Adıyaman Çiğ Köfte Bayram Usta, Kepez (Gülveren Mah.)"/>
        <s v="Adıyaman Çiğ Köfte Noktası (Zerdalilik Mah.- Cebesoy Cad.)"/>
        <s v="Adıyaman Çiğ Köfteci Abdülsamed, Muratpaşa (Kırcami Mah.)"/>
        <s v="Adıyaman Çiğ Köftecisi Asaf Usta, Muratpaşa (Gebizli Mah.)"/>
        <s v="Adıyaman Çiğ Köftecisi Ayhan Usta (Sinan Mah. - Cebesoy Cad.)"/>
        <s v="Adıyaman Çiğ Köftecisi Ayhan Usta, Kepez (Ayanoğlu Mah.)"/>
        <s v="Adıyaman Çiğ Köftecisi Ayhan Usta, Kepez (Göksu Mah.)"/>
        <s v="Adıyaman Çiğ Köftecisi Ayhan Usta, Kepez (Şelale Mah.)"/>
        <s v="Adıyaman Çiğ Köftecisi Ayhan Usta, Kepez (Yeni Mah.)"/>
        <s v="Adıyaman Çiğ Köftecisi Ayhan Usta, Muratpaşa (Demircikara Mah.)"/>
        <s v="Adıyaman Çiğ Köftecisi Ayhan Usta, Muratpaşa (Gençlik Mah.)"/>
        <s v="Adıyaman Çiğ Köftecisi Ayhan Usta, Muratpaşa (Güvenlik Mah.)"/>
        <s v="Adıyaman Çiğ Köftecisi Ayhan Usta, Muratpaşa (Zerdalilik Mah.)"/>
        <s v="Adıyaman Çiğ Köftecisi Aziz Usta, Kepez (Ahatlı Mah.)"/>
        <s v="Adıyaman Çiğ Köftecisi Bayram Usta, Aksu (Güzelyurt Mah.)"/>
        <s v="Adıyaman Çiğ Köftecisi Bayram Usta, Kepez (Yeni Mah.)"/>
        <s v="Adıyaman Çiğ Köftecisi Bayram Usta, Konyaaltı (Siteler Mah.)"/>
        <s v="Adıyaman Çiğ Köftecisi Bayram Usta, Muratpaşa (Üçgen Mah.)"/>
        <s v="Adıyaman Çiğ Köftecisi Kadir Usta (Güvenlik Mah.)"/>
        <s v="Adıyaman Çiğ Köftecisi Kadir Usta, Kemer (Arslanbucak Mah.)"/>
        <s v="Adıyaman Çiğ Köftecisi Kadir Usta, Kepez (Aydoğmuş Mah.)"/>
        <s v="Adıyaman Çiğ Köftecisi Kadir Usta, Kepez (Yeni Mah.)"/>
        <s v="Adıyaman Çiğ Köftecisi Kadir Usta, Manavgat (Çağlayan Mah.)"/>
        <s v="Adıyaman Çiğ Köftecisi Kadir Usta, Muratpaşa (Bahçelievler Mah.)"/>
        <s v="Adıyaman Çiğ Köftecisi Kadir Usta, Muratpaşa (Zerdalilik Mah.)"/>
        <s v="Adıyaman Çiğköfte, Muratpaşa (Altındağ Mah.)"/>
        <s v="Adıyaman Çiğköftecisi (Zafer Mah.)"/>
        <s v="Adıyaman Çiğköftecisi Kadir Usta, Kepez (Güneş Mah.)"/>
        <s v="Adıyaman Çiğköftesi Resume, Muratpaşa (Muratpaşa Mah.)"/>
        <s v="Adıyaman Osmanlı Çiğ Köfte, Serik (Orta Mah.)"/>
        <s v="Adıyaman Subaşı Çiğ Köfte (Bayındır Mah.)"/>
        <s v="Adıyaman Subaşı Çiğ Köfte, Kepez (Altınova Sinan Mah.)"/>
        <s v="Adıyaman Subaşı Çiğ Köfte, Kepez (Yeni Emek Mah.)"/>
        <s v="Adıyaman Subaşı Çiğ Köfte, Kepez (Yeni Mah.)"/>
        <s v="Adıyaman Subaşı Çiğ Köfte, Kepez (Yeşiltepe Mah.)"/>
        <s v="Adıyaman Subaşı Çiğ Köfte, Muratpaşa (Güvenlik Mah.)"/>
        <s v="Adıyaman Subaşı Çiğ Köfte, Muratpaşa (Sedir Mah.- Çallı)"/>
        <s v="Adıyaman Subaşı Çiğ Köfte, Muratpaşa (Yıldız Mah.)"/>
        <s v="Adıyaman Subaşı Çiğ Köfte, Serik (Merkez Mah.)"/>
        <s v="Adıyamanlı Çiğ Köfte Erkan Usta, Alanya (Güllerpınarı Mah.)"/>
        <s v="Adıyamanlı Çiğ Köfte Erkan Usta, Muratpaşa (Kızıltoprak Mah.)"/>
        <s v="Adıyamanlı Çiğ Köfte Erkan Usta, Serik (Orta Mah.)"/>
        <s v="Adıyamanlı Çiğ Köfteci Erkan Usta, Kepez (Yeni Emek Mah.)"/>
        <s v="Adıyörem Çiğ Köfte, Kepez (Emek Mah.)"/>
        <s v="Adios Köfte &amp; Sucuk, Kepez (Kültür Mah.)"/>
        <s v="Afc Chix Mix, Alanya (Saray Mah.)"/>
        <s v="Ağaçkakan Taco (Kültür Mah.)"/>
        <s v="Ağız Tadı Fast Food, Serik (Belek Mah.)"/>
        <s v="Aile Cafe &amp; Kahvaltı &amp; Tost 2, Muratpaşa (Meltem Mah.)"/>
        <s v="Aile Cafe Kahvaltı &amp; Tost &amp; Sandviç, Muratpaşa (Yıldız Mah.)"/>
        <s v="Aile Tost Evi, Kepez (Kanal Mah.)"/>
        <s v="Ailem Pide &amp; Kebap Salonu, Alanya (Saray Mah.)"/>
        <s v="Akabe Pide &amp; Lahmacun, Alanya (Cikcilli Mah.)"/>
        <s v="Akasya Döner &amp; Fast Food, Muratpaşa (Üçgen Mah.)"/>
        <s v="Akçakoca Köftecisi, Manavgat (Aşağı Pazarcı Mah.)"/>
        <s v="Akçalar 3 Etli Pide, Kepez (Zafer Mah.)"/>
        <s v="Akçalar Etli Pide, Muratpaşa (Kızılarık Mah.)"/>
        <s v="Akçalar Etli Pide, Muratpaşa (Kızıltoprak Mah.)"/>
        <s v="Akçalar Etli Pide, Muratpaşa (Yenigün Mah.)"/>
        <s v="Akçalar Gebizli Etli Pide, Kepez (Şafak Mah.)"/>
        <s v="Akçalar Restaurant, Kepez (Yeni Mah.)"/>
        <s v="Akdeniz Ev Yemekleri, Muratpaşa (Tahılpazarı Mah.)"/>
        <s v="Akdeniz Kebap &amp; Dürüm, Kepez (Sütçüler Mah.)"/>
        <s v="Aksu Köfte &amp; Piyaz &amp; Çorba, Kepez (Güneş Mah.)"/>
        <s v="Aksu Köfte &amp; Piyaz, Alanya (Güllerpınarı Mah.)"/>
        <s v="Aksu Köfte &amp; Piyaz, Muratpaşa (Yıldız Mah.)"/>
        <s v="Akşehir Pide &amp; Tandır, Muratpaşa (Cumhuriyet Mah.)"/>
        <s v="Akya Meze &amp; Midye, Konyaaltı (Arapsuyu Mah.)"/>
        <s v="Alaçatı Büfe, Konyaaltı (Liman Mah.)"/>
        <s v="Alaçatı Restorant, Alanya (Mahmutlar Mah.)"/>
        <s v="Alaiye Pilavcısı &amp; Sokak Lezzetleri, Alanya (Şekerhane Mah.)"/>
        <s v="Alâka Cafe &amp; Restaurant, Muratpaşa (Meydankavağı Mah.)"/>
        <s v="Alanya Baklava &amp; Çiğ Köfte, Alanya (Hacet Mah.)"/>
        <s v="Alanya Kanatçım Kebab &amp; Pide, Alanya (Güllerpınarı Mah.)"/>
        <s v="Alanya Lezzeti Şinas, Alanya (Hacet Mah.)"/>
        <s v="Alanya Şehzade İskender Evi, Alanya (Saray Mah.)"/>
        <s v="Alanya Şehzade Ocakbaşı &amp; Pide &amp; Kebap, Alanya (Saray Mah.)"/>
        <s v="Alanya Tadım Tantuni, Alanya (Oba Mah.)"/>
        <s v="Alanya Tadım Tantuni, Alanya (Saray Mah.)"/>
        <s v="Alanya Tadım Tantuni, Alanya (Şekerhane Mah.)"/>
        <s v="Alanya Tost, Alanya (Güllerpınarı Mah.)"/>
        <s v="Alaska Pizza, Muratpaşa (Gençlik Mah.)"/>
        <s v="Albayrak Kömürde Kızarmış Piliç, Muratpaşa (Güzeloba Mah.)"/>
        <s v="Alexi Kebap &amp; Döner, Muratpaşa (Elmalı Mah.)"/>
        <s v="Alfa + Plus Pide, Konyaaltı (Siteler Mah.)"/>
        <s v="Ali Baba Lahmacun &amp; Pide (Kültür Mah.)"/>
        <s v="Ali Dede Restaurant, Manavgat (Aydınevler Mah.)"/>
        <s v="Ali Şef Çorbacı &amp; Kebap, Serik (Belek Mah.)"/>
        <s v="Ali Usta Cafe &amp; Restaurant (Çankaya Mah.)"/>
        <s v="Ali Usta Yıldırım Pide &amp; Kebap, Muratpaşa (Konuksever Mah.)"/>
        <s v="Alican Kebap &amp; Pide, Alanya (Mahmutlar Mah.)"/>
        <s v="Alldöner, Alanya (Şekerhane Mah.)"/>
        <s v="Alo Acıktım, Muratpaşa (Yıldız Mah.)"/>
        <s v="Alo Kumru, Konyaaltı (Altınkum Mah.)"/>
        <s v="Alo Lahmacun Uğur &amp; Kebap (Fener Mah.)"/>
        <s v="Altat Köfte &amp; Tantuni, Muratpaşa (Üçgen Mah.)"/>
        <s v="Altınçınar Büfe, Konyaaltı (Pınarbaşı Mah.)"/>
        <s v="Altınkum Izgara, Konyaaltı (Altınkum Mah.)"/>
        <s v="Altınkum Kümes Tavuk &amp; Kebap , Konyaaltı (Altınkum Mah.)"/>
        <s v="Altınşiş Kebap Salonu, Muratpaşa (Gebizli Mah.)"/>
        <s v="Altınyaka Fırın &amp; Cafe, Konyaaltı (Hurma Mah.)"/>
        <s v="American Fat Burger, Muratpaşa (Çağlayan Mah.)"/>
        <s v="Anatolia Kitchens, Konyaaltı (Altınkum Mah.)"/>
        <s v="Andelya, Kepez (Ahatlı Mah.)"/>
        <s v="Angara Pilavcısı, Konyaaltı (Siteler Mah. )"/>
        <s v="Anka Köfte &amp; Kokoreç (Ahatlı Mah.)"/>
        <s v="Ant Ciğerci Remzi Usta Kebap &amp; Dürüm Evi, Kepez (Yeni Mah.)"/>
        <s v="Ant Duygum Döner &amp; Pizza &amp; Köfte (Arapsuyu Mah.)"/>
        <s v="Ant Elit Pide &amp; Kebap, Kepez (Şafak Mah. - Yeni Sanayi)"/>
        <s v="Ant Mimoza Pide &amp; Şiş Köfte, Muratpaşa (Varlık Mah.)"/>
        <s v="Ant Park Döner, Kepez (Erenköy Mah.)"/>
        <s v="Ant Sarıyer Börekçisi (Ahatlı Mah.)"/>
        <s v="Ant Sose Pide, Kepez (Yeşilyurt Mah.)"/>
        <s v="Ant Şampiyon Kokoreç &amp; Döner (Çallı )"/>
        <s v="Ant Vegas Kebap &amp; Kokoreç, Muratpaşa (Yüksekalan Mah.)"/>
        <s v="Ant Zirve Ev Yemekleri (Yıldız Mah.)"/>
        <s v="Ant Zirve Ev Yemekleri 2, Muratpaşa (Meltem Mah.)"/>
        <s v="Antakya Döner House, Kepez (Yeşilyurt Mah.)"/>
        <s v="Antakya Döner, Konyaaltı (Pınarbaşı Mah. - Üniversite)"/>
        <s v="Antalya Ekmek Unlu Mamüller, Konyaaltı (Liman Mah.)"/>
        <s v="Antalya Kaya Döner, Muratpaşa (Elmalı Mah.)"/>
        <s v="Antalya Kazan Biz Kepçe, Muratpaşa (Soğuksu Mah.)"/>
        <s v="Antalya Kokoreç, Muratpaşa (Yüksekalan Mah.)"/>
        <s v="Antalya Köfte &amp; Piyaz &amp; Çorba, Kepez (Şelale Mah.)"/>
        <s v="Antalya Kuyu Tandır &amp; Çorba, Muratpaşa (Balbey Mah.)"/>
        <s v="Antalya Pizza, Dokuma"/>
        <s v="Antalya Yörükoğlu Pide, Kepez (Erenköy Mah.)"/>
        <s v="Antep Çiğ Köfte Murat Usta, Alanya (Saray Mah.)"/>
        <s v="Antep Diyarı Künefe, Kepez (Sütçüler Mah.)"/>
        <s v="Antep Diyarı Künefe, Konyaaltı (Uncalı Mah.)"/>
        <s v="Antep Dürüm Evi, Manavgat (Yukarı Hisar Mah.)"/>
        <s v="Antep Künefecisi, Alanya (Mahmutlar Mah.)"/>
        <s v="Antep Pide &amp; Lahmacun, Muratpaşa (Sinan Mah.)"/>
        <s v="Antep's Baklavaları, Konyaaltı (Pınarbaşı Mah.)"/>
        <s v="Antepli Ali Usta, Muratpaşa (Varlık Mah.)"/>
        <s v="Antepli Altıneller, Kepez (Yeşiltepe Mah. - Dokuma)"/>
        <s v="Antepli Güllü Çelebi Közde Künefe, Konyaaltı (Toros Mah.)"/>
        <s v="Antepli Güneylierler Lokantası (Doğu Garajı Mevkii)"/>
        <s v="Antepli Kerem Usta'nın Yeri, Muratpaşa (Kızılarık Mah.)"/>
        <s v="Antepli'nin Yeri Çorba &amp; Kebap &amp; Künefe, Finike (Eski Mah.)"/>
        <s v="Antepli'nin Yeri Doyum Pide &amp; Kebap, Muratpaşa (Etiler Mah.)"/>
        <s v="Antica Pizzeria, Muratpaşa (Varlık Mah.)"/>
        <s v="Antika Döner, Serik (Merkez Mah.)"/>
        <s v="Apaydın Pide, Kepez (Yeniemek Mah.)"/>
        <s v="Apollo Kokoreç (Cumhuriyet Mah.)"/>
        <s v="Arap Nazmi Köfte &amp; Piyaz, Muratpaşa (Meltem Mah.)"/>
        <s v="Arda Cafe &amp; Fast Food, Muratpaşa (Sinan Mah.)"/>
        <s v="Arda Döner, Muratpaşa (Sinan Mah.)"/>
        <s v="Ardanın Sofrası, Kepez (Şafak Mah.- Yeni Sanayi)"/>
        <s v="Armisos, Kepez (Ulus Mah.)"/>
        <s v="As Sivas Pide &amp; Kebap &amp; Lahmacun, Muratpaşa (Kırcami Mah.)"/>
        <s v="As Sivas Pide, Muratpaşa (Güllük Mah.)"/>
        <s v="As Ünlü Kardeşler Pide &amp; Kebap (Gülveren Mah.)"/>
        <s v="Ascuola Pizza, Meltem"/>
        <s v="Asel Midye &amp; Kokoreç, Alanya (Şekerhane Mah.)"/>
        <s v="Asım Usta Kokoreç, Kemer (Arslanbucak Mah.)"/>
        <s v="Aspava Kokoreç 06, Kepez (Mehmet Akif Ersoy Mah.)"/>
        <s v="Asya 46 Pide &amp; Lahmacun, Muratpaşa (Cumhuriyet Mah.)"/>
        <s v="Asya Cafe &amp; Restaurant, Kemer (Tekirova Mah.)"/>
        <s v="Asya Kokoreç &amp; Köfte, Kumluca (Karşıyaka Mah.)"/>
        <s v="Aşiyan Pide &amp; Kebap, Muratpaşa (Konuksever Mah.)"/>
        <s v="Aşk-ı Künefe, Konyaaltı (Toros Mah.)"/>
        <s v="Ata Fast Food &amp; Kokoreç, Muratpaşa (Bayındır Mah.)"/>
        <s v="Atakent Etli Pide &amp; Kebap, Muratpaşa (Yenigöl Mah.)"/>
        <s v="Atalay Döner, Kepez (Habibler Mah.)"/>
        <s v="Ateş Döner Hatay Usulü, Kepez (Kültür Mah.)"/>
        <s v="Ateş Döner, Muratpaşa (Güzeloba Mah.)"/>
        <s v="Atk Pizza &amp; Fast Food, Döşemealtı (Çıplaklı Mah.)"/>
        <s v="Atlas Döner, Kepez (Özgürlük Mah.)"/>
        <s v="Atmaca Cafe, Altındağ"/>
        <s v="Auringon Pizzeria, Muratpaşa (Çağlayan Mah.)"/>
        <s v="Avcuoğlu Börek, Konyaaltı (Altınkum Mah.)"/>
        <s v="Avcuoğlu Börek, Muratpaşa (Tarım Mah.)"/>
        <s v="Avşar Simit, Muratpaşa (Gebizli Mah.)"/>
        <s v="Avşar Tantuni (Arapsuyu Mah.)"/>
        <s v="Avşar Tantuni, Muratpaşa (Tahılpazarı Mah.)"/>
        <s v="Ay Döner (Sütçüler Mah.)"/>
        <s v="Ay Kafe, Muratpaşa (Bahçelievler Mah.)"/>
        <s v="Ay Kızı Patisserie, Muratpaşa (Sinan Mah.)"/>
        <s v="Ayaz'ım Mutfak, Kepez (Yeşilyurt Mah.)"/>
        <s v="Ayda Çorba Kokoreç Kebap, Alanya (Dinek Mah.)"/>
        <s v="Aydın Döner, Kepez (Kültür Mah.)"/>
        <s v="Aydoğanlar 32 Pide &amp; Kebap, Kepez (Kanal Mah.)"/>
        <s v="Ayıntaplı Künefe, Kepez (Ahatlı Mah.)"/>
        <s v="Aylin Börek, Konyaaltı (Uncalı Mah.)"/>
        <s v="Ays'ha Cafe &amp; Ev Yemekleri, Muratpaşa (Güvenlik Mah.)"/>
        <s v="Aysau Fast Food , Kepez (Yeşilyurt Mah.)"/>
        <s v="Aysu Tavukçuluk, Kepez (Avni Tolunay Mah.)"/>
        <s v="Ayşegül Fast Food, Kepez (Yeni Emek Mah.)"/>
        <s v="Ayten'in Dürüm Evi, Kumluca (Meydan Mah.)"/>
        <s v="Ayvalık Tost (Kışla Mah. / Güllük Cad.)"/>
        <s v="Ayvalık Tost (Kültür Mah.)"/>
        <s v="Ayvalık Tost (Yıldız Mah.)"/>
        <s v="Ayvalık Tost, Konyaaltı (Liman Mah.)"/>
        <s v="Ayvalık Tost, Konyaaltı (Pınarbaşı Mah.)"/>
        <s v="Ayvalık Tost, Konyaaltı (Uluç Mah.)"/>
        <s v="Ayvalık Tost, Muratpaşa (Işıklar Mah.)"/>
        <s v="Ayvalık Tost, Muratpaşa (Şirinyalı Mah.)"/>
        <s v="Ayvalık Tost, Muratpaşa (Tahılpazarı Mah.)"/>
        <s v="Ayvalık Tost, Serik (Orta Mah.)"/>
        <s v="Ayvaz Balık Evi, Kepez (Avni Tolunay Mah.)"/>
        <s v="Ayvaz Balık Evi, Muratpaşa (Sedir Mah.)"/>
        <s v="Ayvaz Balıkçılık, Konyaaltı"/>
        <s v="Ayvaz Kömürde Piliç &amp; Fast Food &amp; Döner, Konyaaltı"/>
        <s v="Ayyıldız Döner, Kepez (Yenidoğan Mah.)"/>
        <s v="Ayyıldız Köftecim, Muratpaşa (Topçular Mah.)"/>
        <s v="B.E.S.T. City Burger"/>
        <s v="Baba Döner Fast Food &amp; Kokoreç, Muratpaşa (Soğuksu Mah.)"/>
        <s v="Baba Mutfağı, Muratpaşa (Sinan Mah.)"/>
        <s v="Baba Tost &amp; Köfte &amp; Döner (Teomanpaşa Mah.)"/>
        <s v="Babacan Kokoreç, Kepez (Emek Mah.)"/>
        <s v="Babacan Kokoreç, Kepez (Güneş Mah.)"/>
        <s v="Babom El Yapımı Çiğ Köfte, Muratpaşa (Sinan Mah.)"/>
        <s v="Back Love Tatlım Cafe, Kepez (Gülveren Mah.)"/>
        <s v="Bahattin Hasır Künefe &amp; Katmer, Muratpaşa (Güzeloba Mah.)"/>
        <s v="Bahçeli Cafe, Muratpaşa (Bahçelievler Mah.)"/>
        <s v="Baklava Dilimi, Konyaaltı (Siteler Mah.)"/>
        <s v="Baklavacı Ahmet 1995, Kepez (Hüsnü Karakaş Mah.)"/>
        <s v="Baklavacı Ahmet 1995, Kepez (Özgürlük Mah.)"/>
        <s v="Baklavacı Ahmet 1995, Muratpaşa (Üçgen Mah.)"/>
        <s v="Balaban Restaurant, Alanya (Güllerpınarı Mah.)"/>
        <s v="Balcan Fast Food, Kepez (Ahatlı Mah.)"/>
        <s v="Balcon Cafe (Sinan Mah.)"/>
        <s v="Balıkçı Müslüm Baba'nın Yeri, Kepez (Güneş Mah.)"/>
        <s v="Bana Bi Tost, Konyaaltı (Liman Mah.)"/>
        <s v="Barbekü Mangal Evi (Soğuksu Mah.)"/>
        <s v="Barışcan Kebap &amp; Döner &amp; Fast Food, Kepez (Altınova Sinan Mah.)"/>
        <s v="Barkod Restaurant, Alanya (Cumhuriyet Mah.)"/>
        <s v="Baş Döner, Manavgat (Aşağı Pazarcı Mah.)"/>
        <s v="Başak Pide &amp; Lahmacun, Muratpaşa (Etiler Mah.)"/>
        <s v="Başar Cafe &amp; Fast Food, Muratpaşa (Güvenlik Mah.)"/>
        <s v="Başkent 06 Kokoreç &amp; Köfte, Kepez (Özgürlük Mah.)"/>
        <s v="Başkent Kokoreç &amp; Izgara, Korkuteli (Kiremitli Mah.)"/>
        <s v="Başkent Kokoreç &amp; Köfte, Kepez (Erenköy Mah.)"/>
        <s v="Başkent Kokoreç, Kepez (Mehmet Akif Ersoy Mah.)"/>
        <s v="Battalbey Çiğ Köfte Kültür, Kepez (Yenidoğan Mah.)"/>
        <s v="Battalbey Çiğ Köfte, Kepez (Yeni Mah.)"/>
        <s v="Battalbey Çiğ Köftecisi, Alanya (Mahmutlar Mah.)"/>
        <s v="Bay LM Döner, Muratpaşa (Altındağ Mah.)"/>
        <s v="Bazlman Tost Canavarı, Muratpaşa (Fener Mah.)"/>
        <s v="BB Mutfak, Konyaaltı (Pınarbaşı Mah./ Akdeniz Üniv.)"/>
        <s v="BBQ Grill Cafe &amp; Gastro Pub (Soğuksu Mah.)"/>
        <s v="Belis'in Gözleme Evi, Kepez (Kültür Mah. - Ulusoy Cad.)"/>
        <s v="Bella Rita (Kültür Mah.)"/>
        <s v="Bereket Fast Food, Muratpaşa (Muratpaşa Mah.)"/>
        <s v="Berlin Döner , Kepez (Altınova Sinan Mah.)"/>
        <s v="Berlin Döner , Muratpaşa (Deniz Mah./Güllük Cad.)"/>
        <s v="Berlin Döner , Muratpaşa (Elmalı Mah./Kapalıyol)"/>
        <s v="Berlin Döner , Muratpaşa (Mehmetçik Mah./Aspendos Blv.)"/>
        <s v="Berlin Döner, Muratpaşa (Güzeloba Mah.)"/>
        <s v="Berlin Döner, Muratpaşa (Şirinyalı Mah.)"/>
        <s v="Bern's Coffee &amp; Kitchen, Alanya (Şekerhane Mah.)"/>
        <s v="Best Food, Kumluca (Yeni Mah.)"/>
        <s v="Bex Coffee &amp; Chocolate, Konyaaltı (Altınkum Mah.)"/>
        <s v="Bey Döner, Manavgat (Emek Mah.)"/>
        <s v="Bey Döner, Muratpaşa (Konuksever Mah.)"/>
        <s v="Beyaz Cafe, Döşemealtı (Yeniköy Mah.)"/>
        <s v="Beydili Pide &amp; Kebap (Zerdalilik Mah. / B. Onat Cad.)"/>
        <s v="Beyoğlu Döner &amp; Kebap &amp; Kumpir Rest, Alanya (Hacet Mah.)"/>
        <s v="Beyoğlu Pilav &amp; Şırdan, Manavgat (Aşağı Pazarcı Mah.)"/>
        <s v="Beyra Döner (Kültür Mah.)"/>
        <s v="Bi Dilim Baklava, Muratpaşa (Şirinyalı Mah.)"/>
        <s v="Bi Kumru Köfte, Kepez (Sütçüler Mah.)"/>
        <s v="Bi Lezzet , Konyaaltı (Altınkum mah.)"/>
        <s v="Bi Meze, Muratpaşa (Fener Mah.)"/>
        <s v="Bi Tost, Alanya (Mahmutlar Mah.)"/>
        <s v="Bi Tost, Konyaaltı (Öğretmenevleri Mah.)"/>
        <s v="Bi Tost, Muratpaşa (Yıldız Mah.)"/>
        <s v="Bi'mola Cafe, Kepez (Gazi Mah.)"/>
        <s v="Bia Chocolate (Şirinyalı Mah.)"/>
        <s v="Bidaha Meze, Alanya (Güller Pınarı Mah.)"/>
        <s v="Biff Bistro Restaurant, Alanya (Oba Mah.)"/>
        <s v="Big Bang Express , Kepez (Gülveren Mah.)"/>
        <s v="Big Boss Cafe Döner &amp; Fast Food, Muratpaşa (Kızıltoprak Mah.)"/>
        <s v="Big Burger, Muratpaşa (Sinan Mah.)"/>
        <s v="Big Launch, Muratpaşa (Meltem Mah.)"/>
        <s v="Bigboy Pizzeria &amp; Kebap &amp; Döner, Alanya (Kestel Mah.)"/>
        <s v="Birdal Pide, Serik (Orta Mah.)"/>
        <s v="Birgül Abla Karadeniz Ev Yemekleri, Muratpaşa (Cumhuriyet Mah.)"/>
        <s v="Birinci Nesil Mutfak Izgara &amp; Meze, Muratpaşa (Sinan Mah.)"/>
        <s v="Bistro Cikcilli Steak Hause, Alanya (Cikcilli Mah.)"/>
        <s v="Bitat Gaziantep Baklava, Manavgat (Aşağı Hisar Mah.)"/>
        <s v="Bitez Dondurma, Muratpaşa (Bahçelievler Mah.)"/>
        <s v="Bitmesin Tost &amp; Gözleme, Kepez (Yeşilyurt Mah.)"/>
        <s v="Bizim Pilavcı Anne Elinden, Muratpaşa (Fener Mah.)"/>
        <s v="Black Burger, Alanya (Mahmutlar Mah.)"/>
        <s v="Blacklion Cafe, Muratpaşa (Yeşilbahçe Mah.)"/>
        <s v="Bol Döküm Fast Food, Kepez (Varsak Karşıyaka Mah.)"/>
        <s v="Bol Kepçe Restaurant, Alanya (Mahmutlar Mah.)"/>
        <s v="Bolero Fast Food, Muratpaşa (Güzeloba Mah.)"/>
        <s v="Bonnie's Chocolate &amp; Mag (Fener Mah.)"/>
        <s v="Boom Burger, Kepez (Kültür Mah.)"/>
        <s v="Bor's Döner, Kepez (Kültür Mah.)"/>
        <s v="Botanik Pide &amp; Çorba &amp; Izgara, Manavgat (Ilıca Mah.)"/>
        <s v="Boy Boy Köfte, Muratpaşa (Cumhuriyet Mah.)"/>
        <s v="Bozo Burger, Alanya (Oba Mah.)"/>
        <s v="Bozo Kebap &amp; Steak Restaurant, Alanya (Oba Mah.)"/>
        <s v="Böğürtlen Lara, Muratpaşa (Fener Mah.)"/>
        <s v="Böğürtlen Pasta Evi, Muratpaşa (Tahılpazarı Mah.)"/>
        <s v="Böğürtlen, Konyaaltı (Öğretmenevleri)"/>
        <s v="Börekci Mustafa, Manavgat (Aşağı Pazarcı Mah.)"/>
        <s v="Börekçi Hasan Serpme Börek, Muratpaşa (Kızılsaray Mah.)"/>
        <s v="Brezel &amp; More, Muratpaşa (Fener Mah.)"/>
        <s v="Bubble Breath Lara, Muratpaşa (Şirinyalı Mah.)"/>
        <s v="Bubble Waffle &amp; Roll Ice, Alanya (Saray Mah.)"/>
        <s v="Buddy's Express, Konyaaltı (Pınarbaşı Mah. Akdeniz Üniv.)"/>
        <s v="Buffalo Burger (Güzeloba Mah.)"/>
        <s v="Buffalo Burger (Meltem Mah./Sahil Antalya)"/>
        <s v="Buffalo Burger, Kepez (Kültür Mah.)"/>
        <s v="Buffalo Burger, Manavgat (Aşağı Hisar Mah.)"/>
        <s v="Buffalo Burger, Muratpaşa (Kırcami Mah.)"/>
        <s v="+ Alfa Plus Pide, Kepez (Kültür Mah.)"/>
        <s v="Bulka Fırın Cafe, Konyaaltı (Hurma Mah.)"/>
        <s v="Bulut Restaurant, Kepez (Yükseliş Mah.)"/>
        <s v="Bumblebee Coffee, Konyaaltı (Pınarbaşı Mah./ Akdeniz Üniv.) Yeni"/>
        <s v="Burdur Şiş Kebap Evi, Kepez (Avni Tolunay Mah.)"/>
        <s v="Burdur'lu Soykan Pide &amp; Kebap , Kepez ( Kanal Mah.)"/>
        <s v="Burger Bros, Manavgat (Bahçelievler Mah.)"/>
        <s v="Burger Land's, Muratpaşa (Gençlik Mah.)"/>
        <s v="Burger Planet, Muratpaşa (Şirinyalı Mah.)"/>
        <s v="Burger State, Termessos Bulvarı"/>
        <s v="Bursa İnegöl Köfte, Muratpaşa (Güzeloba Mah.)"/>
        <s v="Business Kitchen, Muratpaşa (Etiler Mah.)"/>
        <s v="Büfe 155, Muratpaşa (Sinan Mah.)"/>
        <s v="Büyükent Pastanesi (Memurevleri Mah.)"/>
        <s v="By King Döner, Muratpaşa (Çağlayan Mah.)"/>
        <s v="By Trileçe, Muratpaşa (Çağlayan Mah.)"/>
        <s v="By Yıldız Dürüm, Manavgat (Aşağı Hisar Mah.)"/>
        <s v="By Yıldız Sanayi Tostu, Manavgat (Aşağı Hisar Mah.)"/>
        <s v="By Z Burger, Kepez (Güneş Mah.)"/>
        <s v="Cadde Börek, Muratpaşa (Üçgen Mah.)"/>
        <s v="Cadde Cafe Fast Food, Muratpaşa (Altındağ Mah.)"/>
        <s v="Cadde Döner &amp; Kokoreç, Kepez (Ünsal Mah.)"/>
        <s v="Cadde Pilavcısı, Kepez (Kültür Mh.)"/>
        <s v="CafCaf Cafe, Kepez (Fevzi Çakmak Mah.)"/>
        <s v="Cafe Amore, Konyaaltı (Liman Mah.)"/>
        <s v="Cafe Barcelona, Serik (Orta Mah.)"/>
        <s v="Cafe Bi Başka, Alanya (Güller Pınarı Mah.)"/>
        <s v="Cafe Chino, Alanya (Güllerpınarı Mah.)"/>
        <s v="Cafe De Chakra, Kepez (Ahatlı Mah.)"/>
        <s v="Cafe De Terra, Muratpaşa (Fener Mah.)"/>
        <s v="Cafe Gırgır, Döşemealtı (Yeniköy Mah.)"/>
        <s v="Cafe Local, Alanya (Saray Mah.)"/>
        <s v="Cafe Mood Ev Yemekleri, Alanya (Saray Mah.)"/>
        <s v="Cafe'Es Ev Yemekleri, Konyaaltı (Siteler Mah.)"/>
        <s v="Cafe's Lounge Marina, Gazipaşa (Pazarcı Mah.)"/>
        <s v="Cajun Corner, Kepez (Kültür Mah.)"/>
        <s v="Calzone Restaurant &amp; Cafe, Muratpaşa (Zerdalilik Mah.)"/>
        <s v="Can 01 Adana (Güzeloba Mah.)"/>
        <s v="Can Döner, Kepez (Kültür Mah.)"/>
        <s v="Can Evren Döner &amp; Fast Food, Muratpaşa (Çaybaşı Mah.)"/>
        <s v="Can Kardeşler Sulu Yemekler, Muratpaşa (Fener Mah.)"/>
        <s v="Can Küçükoğlu Pide &amp; Kebap &amp; Döner, Manavgat (Aşağı Hisar Mah.)"/>
        <s v="Canavar Gözleme, Alanya (Mahmutlar Mah.)"/>
        <s v="Canbay Balık, Muratpaşa (Güzelbağ Mah.)"/>
        <s v="Cantuni, Kepez (Kültür Mah.)"/>
        <s v="Cape Point, Muratpaşa (Meltem Mah.)"/>
        <s v="Carnaval Döner &amp; Burger, Konyaaltı (Gürsu Mah.)"/>
        <s v="CC Döner Fast Food, Kepez (Esentepe Mah.)"/>
        <s v="Celal Usta Ciğer &amp; Kebap, Kepez (Gülveren Mah.)"/>
        <s v="Cengiz Kasap, Muratpaşa (Kızıltoprak Mah.)"/>
        <s v="Centrum Hatay Döner, Muratpaşa (Tahılpazarı Mah.)"/>
        <s v="Charlotte Pastane &amp; Fırın (Yeşilbahçe Mah.)"/>
        <s v="Charlotte Pizza, Muratpaşa (Yeşilbahçe Mah.)"/>
        <s v="Check Point Pizza, Muratpaşa (Güzeloba Mah.)"/>
        <s v="Cheddars Tost &amp; Waffle Cafe, Muratpaşa (Kırcami Mah.)"/>
        <s v="Chef Avocado Fast Food (Kültür Mah.)"/>
        <s v="Chef Börek &amp; Cafe, Konyaaltı (Toros Mah.)"/>
        <s v="Chef Famous, Kepez (Yavuz Selim Mah.)"/>
        <s v="Chef House Bistro, Muratpaşa, (Gençlik Mah.)"/>
        <s v="Chef O Restaurant &amp; Cafe, Muratpaşa (Güzeloba Mah.)"/>
        <s v="Chef Tavuk, Konyaaltı (Toros Mah.)"/>
        <s v="Chef's Pizza, Kepez (Güneş Mah.)"/>
        <s v="Cheff Aydın Usta Kokoreç &amp; Kebap, Kepez (Gazi Mah.)"/>
        <s v="Chick'n Center , Muratpaşa (Yıldız Mah.)"/>
        <s v="Chicken Box (Ahatlı Mah.)"/>
        <s v="Chicken Döner, Kepez (Kuzeyyaka Mah.)"/>
        <s v="Chicken Stop , Konyaaltı (Kuşkavağı Mah.)"/>
        <s v="Chicken Stop (Güzeloba Mah.)"/>
        <s v="Chicken Stop, Kepez (Kültür Mah)"/>
        <s v="Chicken Stop, Muratpaşa (Kırcami Mah.)"/>
        <s v="Chicken's King, Muratpaşa (Soğuksu Mah.)"/>
        <s v="Chicky &amp; Dany (Ahatlı Mah.)"/>
        <s v="Chicky &amp; Dany, Muratpaşa (Gençlik Mah. - Işıklar Cad.)"/>
        <s v="Chikolli Chocolate &amp; Coffee, Manavgat (Aşağı Hisar Mah.)"/>
        <s v="Ciğerci Bahattin, Muratpaşa (Güzeloba Mah.)"/>
        <s v="Ciğerci Bekir Usta, Serik (Orta Mah.)"/>
        <s v="Ciğerci Burhan Usta, Kumluca (Bağlık Mah.)"/>
        <s v="Ciğerci Eyüp Usta, Muratpaşa (Çağlayan Mah.)"/>
        <s v="Ciğerci Eyüp Usta, Muratpaşa (Kızıltoprak Mah.)"/>
        <s v="Ciğerci Hasan Usta, Muratpaşa (Yıldız Mah.)"/>
        <s v="Ciğerci Lokman Usta (Teomanpaşa Mah.)"/>
        <s v="Ciğerci Mami, Manavgat (Kavaklı Mah.)"/>
        <s v="Ciğerci Mehmet Usta Kebap &amp; Dürüm (Yukarı Pazarcı Mah.)"/>
        <s v="Ciğerci Rıfat Usta, Kepez (Güneş Mah.)"/>
        <s v="Ciğerci Rıfat Usta, Muratpaşa (Kızılarık Mah.)"/>
        <s v="Ciğerci Sıddık Usta'nın Yeri Dürüm Evi 2, (Tahılpazarı Mah.)"/>
        <s v="Ciğerci Sıddık Usta'nın Yeri Kebap &amp; Dürüm Evi, (Elmalı Mah.)"/>
        <s v="Ciğerci Turan Usta, Alanya (Güllerpınarı Mah.)"/>
        <s v="Ciğerci Yiğit Usta, Kepez (Güneş Mah.)"/>
        <s v="Ciğergah Kebap &amp; Pide, Alanya (Mahmutlar Mah.)"/>
        <s v="Cihangir Pilavcısı, Kepez (Erenköy Mah.)"/>
        <s v="Cihanlar Şiş &amp; Piyaz, Muratpaşa (Yıldız Mah.)"/>
        <s v="Coffee Fabric, Muratpaşa (Güzeloba Mah.)"/>
        <s v="Coffee Gutta, Konyaaltı (Pınarbaşı Mah.)"/>
        <s v="Coffee Home, Muratpaşa (Üçgen Mah.)"/>
        <s v="Coffee On Store, Muratpaşa (Yeşilbahçe Mah.)"/>
        <s v="Concept Cafe, Kemer (Arslanbucak Mah.)"/>
        <s v="Corner Bakery Cafe, Muratpaşa (Güzeloba Mah.)"/>
        <s v="Corner Fast Food, Konyaaltı (Siteler Mah.)"/>
        <s v="Crepe Cafe, Konyaaltı (Liman Mah.)"/>
        <s v="Cuginos Coffee Shop (Sinan Mah.)"/>
        <s v="Cuvass Dürümistan, Manavgat (Sanayi Mah.)"/>
        <s v="Çağdaş Döner, Kepez (Kültür Mah.)"/>
        <s v="Çağdaş Kebap, Kepez (Kültür Mah.)"/>
        <s v="Çallı Döner &amp; Kebap, Muratpaşa (Güvenlik Mah.)"/>
        <s v="Çallı Kebap, Muratpaşa (Güvenlik Mah.)"/>
        <s v="Çam Pide, Muratpaşa (Güvenlik Mah.)"/>
        <s v="Çamlık Pide &amp; Kebap, Konyaaltı (Gürsu Mah.)"/>
        <s v="Çanakçı Döner, Konyaaltı (Akkuyu Mah.)"/>
        <s v="Çarşı Pide 4, Kumluca (Meydan Mah.)"/>
        <s v="Çarşı Restaurant, Kepez (Şafak Mah.)"/>
        <s v="Çatalçam Döner, Manavgat (Yayla Mah.)"/>
        <s v="Çay ve Ötesi, Konyaaltı ( Molla Yusuf Mah.)"/>
        <s v="Çay ve Ötesi, Konyaaltı ( Toros Mah.)"/>
        <s v="Çayboyu Kahvaltı &amp; Fast Food, Muratpaşa (Cumhuriyet Mah.)"/>
        <s v="Çeçen Unlu Mamülleri, Kepez (Barış Mah.)"/>
        <s v="Çelik Pide &amp; Kebap, Kepez (Altınova Orta Mah.)"/>
        <s v="Çeşme Kumrucusu Muhittin Usta, Muratpaşa (Zerdalilik Mah.)"/>
        <s v="Çeşmeli Efsane Kumrucu, Konyaaltı (Liman Mah.)"/>
        <s v="Çeşmeli Kumrucu, Muratpaşa (Haşimişcan Mah.)"/>
        <s v="Çevikoğlu Baklava, Kepez (Düdenbaşı Mah.)"/>
        <s v="Çevirme Noktası (Yüksekalan Mah.)"/>
        <s v="Çevreyolu Etli Pide, Kepez (Zafer Mah.)"/>
        <s v="Çınar Aksu Köfte Piyaz, Konyaaltı (Öğretmenevleri Mah.)"/>
        <s v="Çınar Döner &amp; Fast Food, Kepez (Kültür Mah.)"/>
        <s v="Çınar Döner &amp; Köfte &amp; Piyaz, Muratpaşa (Tahılpazarı Mah.)"/>
        <s v="Çınar Pide Kebap &amp; Lahmacun, Muratpaşa (Güzeloba Mah.)"/>
        <s v="Çınar'ın Babannesinin Ev Yemekleri, Manavgat (Y. Pazarcı Mah.)"/>
        <s v="Çınaraltı Kumrucusu, Muratpaşa (Mehmetçik Mah.)"/>
        <s v="Çıpa Balık Pişiricisi, Konyaaltı (Kuşkavağı Mah.)"/>
        <s v="Çıtır Baklava, Muratpaşa (Kışla Mah.)"/>
        <s v="Çıtır Pide &amp; Kebap, Kepez (Teomanpaşa Mah.)"/>
        <s v="Çıtır Pizza, Alanya (Oba Mah.)"/>
        <s v="Çıtır Tost"/>
        <s v="Çıtırık Gözleme, Kepez (Kültür Mah.)"/>
        <s v="Çiçek's Döner, Manavgat (Aşağı Hisar Mah.)"/>
        <s v="Çiftlik Döner, Muratpaşa (Haşimişcan Mah.)"/>
        <s v="Çiftlik Kokoreç &amp; Köfte, Kepez (Kanal Mah.)"/>
        <s v="+ Alfa Plus Pide, Muratpaşa (Kışla Mah.)"/>
        <s v="Çiğ Köfteci Ömer Usta, Alanya (Güllerpınarı Mah.)"/>
        <s v="Çiğ Köfteci Ömer Usta, Alanya (Kadıpaşa Mah.)"/>
        <s v="Çiğ Köfteci Ömer Usta, Alanya (Kızlarpınarı Mah.)"/>
        <s v="Çiğ Köfteci Ömer Usta, Alanya (Mahmutlar Mah.)"/>
        <s v="Çiğ Köfteci Ömer Usta, Alanya (Saray Mah.)"/>
        <s v="Çiğ Köfteci Ömer Usta, Alanya (Sugözü Mah.)"/>
        <s v="Çiğ Köfteci Ömer Usta, Alanya (Şekerhane Mah.)"/>
        <s v="Çiğ Köfteci Ömer Usta, Döşemealtı (Yeniköy Mah.)"/>
        <s v="Çiğ Köfteci Ömer Usta, Kepez (Atatürk Mah.)"/>
        <s v="Çiğ Köfteci Ömer Usta, Kepez (Çankaya Mah.)"/>
        <s v="Çiğ Köfteci Ömer Usta, Kepez (Karşıyaka Mah.)"/>
        <s v="Çiğ Köfteci Ömer Usta, Kepez (Özgürlük Mah.)"/>
        <s v="Çiğ Köfteci Ömer Usta, Kepez (Yeşiltepe Mah. - Dokuma)"/>
        <s v="Çiğ Köfteci Ömer Usta, Kepez (Yeşiltepe Mah.)"/>
        <s v="Çiğ Köfteci Ömer Usta, Konyaaltı (Arapsuyu Mah.)"/>
        <s v="Çiğ Köfteci Ömer Usta, Muratpaşa (Şarampol Mah.)"/>
        <s v="Çiğ Köfteci Ömer Usta, Serik (Kökez Mah.)"/>
        <s v="Çiğ Köfteci Ömer Usta, Serik (Orta Mah. - 82 Salı Pazarı)"/>
        <s v="Çiğdem Bahçesi, Konyaaltı (Pınarbaşı Mah.)"/>
        <s v="Çiğköfteci Ali Baba Adıyaman Çiğ Köfte (Güzeloba Mah.)"/>
        <s v="Çiğköfteci Ömer Usta, Muratpaşa (Güllük Mah.)"/>
        <s v="Çiğköftem, Alanya (Mahmutlar Mah.)"/>
        <s v="Çiğköftem, Konyaaltı (Liman Mah.)"/>
        <s v="Çiğköftem, Konyaaltı (Pınarbaşı Mah.)"/>
        <s v="Çikolata Evim, Alanya (Saray Mah.)"/>
        <s v="Çikolata Express, Manavgat (Aşağı Hisar Mah.)"/>
        <s v="Çok Simitçi, Muratpaşa (Çaybaşı Mah.)"/>
        <s v="Çorbacı Akay Pide &amp; Kebap, Alanya (Mahmutlar Mah.)"/>
        <s v="Çorbacı Kemal Usta, Kepez (Varsak Mah.)"/>
        <s v="Çorbacı Restaurant , Altınkum"/>
        <s v="Çömçe Karşıyakalı Pide, Kepez (Karşıyaka Mah./Çevreyolu)"/>
        <s v="Dağkapı Ciğer &amp; Kebap, Muratpaşa (Sinan Mah.)"/>
        <s v="Daily Detox, Muratpaşa (Çağlayan Mah.)"/>
        <s v="Dali Sandwich, Konyaaltı (Altınkum Mah.)"/>
        <s v="Dalton Ütü Tost, Kumluca (Yeni Mah.)"/>
        <s v="Damak İzi, Kumluca (Yeni Mah.)"/>
        <s v="Damak Pide &amp; Kebap, Muratpaşa (Kızılarık Mah.)"/>
        <s v="Damak Pide, Konyaaltı (Altınkum Mah.)"/>
        <s v="Damak Tadı Döner &amp; Fast Food, Kepez (Kanal Mah.)"/>
        <s v="Damax Adanalı Şemsi Usta, Konyaaltı (Altınkum Mah.)"/>
        <s v="Damla Cafe &amp; Ev Yemekleri, Muratpaşa (Yıldız Mah.)"/>
        <s v="Damla Pastanesi, Muratpaşa (Zerdalilik Mah.)"/>
        <s v="Damla Restaurant, Kepez (Güneş Mah.)"/>
        <s v="Daş Kelle'nin Yeri (Kuzeyyaka Mah.)"/>
        <s v="Davet 33 Tantuni, Alanya (Güllerpınarı Mah.)"/>
        <s v="Dea Del Caffe, Muratpaşa (Güzeloba Mah.)"/>
        <s v="Dedeoğlu 32, Kepez (Yeşilyurt Mah.)"/>
        <s v="Deer Burger, Muratpaşa (Kızılarık Mah.)"/>
        <s v="Defne Pide, Kepez (Güneş Mah.)"/>
        <s v="Değirmenci Baba Börek &amp; Mantı (Yeşilbahçe Mah.)"/>
        <s v="Değirmenci Baba, Manavgat (Aşağı Hisar Mah.)"/>
        <s v="Değirmenci Baba, Manavgat (Side Mah.)"/>
        <s v="Değirmenci Baba, Muratpaşa (Yıldız Mah.)"/>
        <s v="Değirmencioğlu Fırın Cafe, Muratpaşa (Etiler Mah.)"/>
        <s v="Değirmenönü Cafe &amp; Fast Food, Muratpaşa (Değirmenönü Cad.)"/>
        <s v="Deli Tantuni, Kemer (Merkez Mah.)"/>
        <s v="Denos Pizzeria, Konyaaltı (Siteler Mah.)"/>
        <s v="Deos Chicken, Muratpaşa (Fener Mah.)"/>
        <s v="Derya Deniz Balık Evi, Muratpaşa (Güzeloba Mah.)"/>
        <s v="Devr-i Şah Baklava, Alanya (Güllerpınarı Mah.)"/>
        <s v="Diana Döner, Muratpaşa (Soğuksu Mah.)"/>
        <s v="Dina Cook İlimon Cafe &amp; Bistro, Alanya (Hacet Mah.)"/>
        <s v="Dina Cook Tost &amp; Kahvaltı, Alanya (Hacet Mah.)"/>
        <s v="Dinazor Burger, Muratpaşa (Sinan Mah.)"/>
        <s v="Dino Döner, Kepez (Yeşiltepe Mah.)"/>
        <s v="Diriliş Tost ve Kumru Diyarı (Narenciye Mah.)"/>
        <s v="Doğa Park Kuyu Kokoreç, Manavgat (Sorgun Mah.)"/>
        <s v="Doğa Park Restaurant, Manavgat (Sorgun Mah.)"/>
        <s v="Doğa Sofrası, Konyaaltı (Arapsuyu Mah.)"/>
        <s v="Doğan Kaymaklı, Konyaaltı (Gürsu Mah.)"/>
        <s v="Doğu Garajı Kebap Evi, Muratpaşa (Yüksekalan Mah.)"/>
        <s v="Dois Döner, Alanya (Cumhuriyet Mah.)"/>
        <s v="Dois Döner, Alanya (Güllerpınarı Mah.)"/>
        <s v="Dokuma Büfe, Kepez (Özgürlük Mah.)"/>
        <s v="Dondurma Dükkanı, Konyaaltı (Gürsu Mah.)"/>
        <s v="Dondurma Dükkanı, Konyaaltı (Liman Mah.)"/>
        <s v="Dondurma Dükkanı, Muratpaşa (Fener Mah.)"/>
        <s v="Dondurma Dükkanı, Muratpaşa (Meltem Mah.)"/>
        <s v="Dondurma Dükkanı, Muratpaşa (Yeşilbahçe Mah.)"/>
        <s v="Dondurma Dükkanı, Muratpaşa, (Işıklar Cad.)"/>
        <s v="Dondurmix El Yapımı Gurme Dondurma (Yıldız Mah.)"/>
        <s v="Dorf Pizza, Serik (Kadriye Mah.)"/>
        <s v="Dospresso Donut &amp; Coffee, Merkez (Kılınçarslan Mah.)"/>
        <s v="Dostlar Sofrası Kebap &amp; Lahmacun &amp; Pide, (Kızılsaray Mah.)"/>
        <s v="Doy Doy Döner &amp; Cafe, Kepez (Altınova Orta Mah.)"/>
        <s v="Doy Doy Mersin Tantuni, Alanya (Kadıpaşa Mah.)"/>
        <s v="Doy Doy Pide &amp; Kebap (Hüsnü Karakaş Mah.)"/>
        <s v="Doyum Kebapçım, Konyaaltı (Öğretmenevleri)"/>
        <s v="Doyum Lokantası, Alanya (Şekerhane Mah.)"/>
        <s v="Doyuran Adam Köfte &amp; Kokoreç, Muratpaşa (Gebizli Mah.)"/>
        <s v="Döner Dünyası, Kepez (Kanal Mah.)"/>
        <s v="Döner House, Manavgat (Yukarı Hisar Mah.)"/>
        <s v="Döner X, Alanya (Şekerhane Mah.)"/>
        <s v="Döneraltı, Kepez (Kültür Mah.)"/>
        <s v="Dönerci Hakkı Baba (Termessos Bulv.)"/>
        <s v="Dönerci Musti, Kepez (Gündoğdu Mah.)"/>
        <s v="Dönerci Remzi Usta, Kepez (Yeni Mah.)"/>
        <s v="Dönerci'm Cafe &amp; Fast food, Kepez (Sütçüler Mah.)"/>
        <s v="Dönercim Deniz, Manavgat (Çolaklı Mah.)"/>
        <s v="Dönerse Senindir Dürüm &amp; Kebap Evi, Kepez (Yeşiltepe Mah.)"/>
        <s v="Dört Mevsim Izgara Salonu, Muratpaşa (Cumhuriyet Mah.)"/>
        <s v="Döşeme6 Tantuni , Döşemealtı (Çıplaklı Mah.)"/>
        <s v="Dr. Lezzet Pide (Güzeloba Mah.)"/>
        <s v="Dr. Lezzet Pide, Konyaaltı (Toros Mah.)"/>
        <s v="Dr. Pidem'o, Muratpaşa (Gebizli Mah.)"/>
        <s v="Dr. Pidem'o, Muratpaşa (Yenigün Mah.)"/>
        <s v="Dr. Pizza, Konyaaltı (Toros Mah.)"/>
        <s v="Dr. Pizza, Muratpaşa (Güzeloba Mah.)"/>
        <s v="Dr. Pizza, Muratpaşa (Kızıltoprak Mah.)"/>
        <s v="Dr. Pizzeria (Çağlayan Mah.)"/>
        <s v="Dr. Pizzeria (Güzeloba Mah.)"/>
        <s v="Duru Büfe &amp; Fast Food, Muratpaşa (Varlık Mah.)"/>
        <s v="Duru Pizza &amp; Lahmacun, Kepez (Kültür Mah.)"/>
        <s v="Duygu Döner &amp; Yemek (Güvenlik Mah.)"/>
        <s v="Dünya Döner, Manavgat (Side Mah.)"/>
        <s v="Dünya Döner, Muratpaşa (Soğuksu Mah.)"/>
        <s v="Dünya Döner, Muratpaşa (Tahılpazarı Mah.)"/>
        <s v="Dür-ye Döner Dürüm, Manavgat (Emek Mah.)"/>
        <s v="Dürüm &amp; Kebap Evi, Muratpaşa (Yenigün Mah.)"/>
        <s v="Dürüm Aşkı, Kepez (Yeni Mah.)"/>
        <s v="Dürüm House (Kültür Mah.)"/>
        <s v="Dürüm Keyfi, Aksu (Güzelyurt Mah.)"/>
        <s v="Dürüm Kolik, Muratpaşa (Şirinyalı Mah.)"/>
        <s v="Dürüm Matik, Manavgat (A. Hisar Mah.)"/>
        <s v="Dürüm Sevdası, Kepez (Kültür Mah.)"/>
        <s v="Dürümcü Afgan Baba, Muratpaşa (Fener Mah.)"/>
        <s v="Dürümcü Bedir Usta , Kepez (Şafak Mah.)"/>
        <s v="Dürümcü Bedir Usta , Konyaaltı (Altınkum Mah.)"/>
        <s v="Dürümcü Bedir Usta , Konyaaltı (Liman Mah.)"/>
        <s v="Dürümcü Bedir Usta , Muratpaşa (Şirinyalı Mah.)"/>
        <s v="Dürümcü Bedir Usta, Doğugarajı Mevkii"/>
        <s v="Dürümcü Bedir Usta, Kepez (Fevzi Çakmak Mah.)"/>
        <s v="Dürümcü Bedir Usta, Kepez (Kanal Mah.)"/>
        <s v="Dürümcü Bedir Usta, Kepez (Özgürlük Mah. - Dokuma)"/>
        <s v="Dürümcü Bedir Usta, Konyaaltı (Arapsuyu Mah.)"/>
        <s v="Dürümcü Bedir Usta, Konyaaltı (Uncalı Mah.)"/>
        <s v="Dürümcü Bedir Usta, Muratpaşa (Güzeloba Mah.)"/>
        <s v="Dürümcü Bedir Usta, Muratpaşa (Kırcami Mah.)"/>
        <s v="Dürümcü Bedir Usta, Muratpaşa (Meydankavağı Mah.)"/>
        <s v="Dürümcü Cafer Usta (Sedir Mah.)"/>
        <s v="Dürümcü Cafer Usta, Muratpaşa (Etiler Mah.)"/>
        <s v="Dürümcü Cemal Usta, Manavgat (Yukarı Hisar Mah.)"/>
        <s v="Dürümcü Hasan Usta, Alanya (Saray Mah.)"/>
        <s v="Dürümcü İbo, Muratpaşa (Sinan Mah.)"/>
        <s v="Dürümcü Müco , Kepez (Yeni Mah.)"/>
        <s v="Dürümcü Umut Usta, Manavgat (Aşağı Pazarcı Mah.)"/>
        <s v="Dürümcü Ümit Usta , Kepez (Kültür Mah.)"/>
        <s v="Dürümcüm, Muratpaşa (Altındağ Mah.)"/>
        <s v="DürümLand, Kepez (Kütükçü Mah.)"/>
        <s v="Edip Usta Pide &amp; Lahmacun, Kepez (Güneş Mah.)"/>
        <s v="Edo Meze &amp; Sokak Lezzetleri, Konyaaltı (Kuşkavağı Mah.)"/>
        <s v="Efe Fast Food, Aksu (Güzelyurt Mah.)"/>
        <s v="Efe Kebap &amp; Izgara, Güvenlik"/>
        <s v="Efezade Künefe &amp; Baklava, Muratpaşa (Muratpaşa Mah.)"/>
        <s v="Efsane Döner &amp; Fast Food, Kepez (Kültür Mah.)"/>
        <s v="Efsane Ev Yemekleri, Konyaaltı (Öğretmenevleri)"/>
        <s v="Efsane Kokoreç (Sedir Mah.)"/>
        <s v="Egeli Kızarmış Tavuk &amp; Kokoreç Evi , Kepez (Kanal Mah.)"/>
        <s v="Eh Chicken Döner, Kepez (Kültür Mah.)"/>
        <s v="Ekin Fırın &amp; Cafe, Kepez (Fabrikalar Mah.)"/>
        <s v="Ekincioğlu Pide &amp; Kebap, Kepez (Çankaya Mah.)"/>
        <s v="Ekincioğlu Pide &amp; Kebap, Kepez (Kültür Mah.)"/>
        <s v="Eklerci Batu, Muratpaşa (Sinan Mah.)"/>
        <s v="Ekleristan, Konyaaltı (Uncalı Mah.)"/>
        <s v="Ekrem Coşkun Döner, Alanya (Cumhuriyet Mah.)"/>
        <s v="Ekrem Coşkun Döner, Kepez (Sütçüler Mah.)"/>
        <s v="Ekspres Pizza, Muratpaşa (Cumhuriyet Mah.)"/>
        <s v="Elhamdülillah Lezzet Restaurant, Manavgat (Aşağı Hisar Mah.)"/>
        <s v="Elif Cafe &amp; Ev Yemekleri, Kepez (Emek Mah.)"/>
        <s v="Elif Pide &amp; Lahmacun, Muratpaşa (Üçgen Mah.)"/>
        <s v="Elif'in Mutfağı, Muratpaşa (Tahılpazarı Mah.)"/>
        <s v="Elinle Ye Kebap, Manavgat (Bahçelievler Mah.)"/>
        <s v="Elit Chef's Patisserie &amp; Lounge, Alanya (Oba Mah.)"/>
        <s v="Elit Döner, Manavgat (Yukarı Hisar Mah.)"/>
        <s v="Elit Tatlı Dünyası, Kepez (Erenköy Mah.)"/>
        <s v="Elit Tatlıcım , Kepez (Kanal Mah.)"/>
        <s v="Elite Restaurant, Alanya (Cumhuriyet Mah.)"/>
        <s v="Elzem Restaurant, Kepez (Gülveren Mah.)"/>
        <s v="Emin Pide Kebap Salonu, Muratpaşa (Gebizli Mah.)"/>
        <s v="Emir Cafe &amp; Fast Food, Kepez (Yeniemek Mah.)"/>
        <s v="Emir Gurme, Alanya (Mahmutlar Mah.)"/>
        <s v="Emoji Cafe, Muratpaşa (Sinan Mah.)"/>
        <s v="Emr-Et Kasap &amp; Izgara, Muratpaşa (Fener Mah.)"/>
        <s v="Emre Usta Döner &amp; Kebap, Kepez (Habibler Mah.)"/>
        <s v="Emsal Balık &amp; Izgara, Muratpaşa (Tahılpazarı Mah.)"/>
        <s v="Enberi Pizza, Alanya (Oba Mah.)"/>
        <s v="Enes Vitamin, Alanya (Avsallar Mah.)"/>
        <s v="Enfesto Pilav, Kepez (Kültür Mah.)"/>
        <s v="Enjoy Burger House, Alanya (Çarşı Mah.)"/>
        <s v="Er Döner &amp; Dürüm Evi, Muratpaşa (Soğuksu Mah.)"/>
        <s v="Erdem Büfe, Kepez (Çankaya Mah.)"/>
        <s v="Ergün Balık Pişiricisi &amp; Meze , Konyaaltı (Sarısu Mah.)"/>
        <s v="Erica Ocakbaşı &amp; Restaurant, Muratpaşa, (Çağlayan Mah.)"/>
        <s v="Ertan Usta Besta Kumrucusu, Muratpaşa (Fener Mah.)"/>
        <s v="Escobar Pizza, Kepez (Kültür Mah.)"/>
        <s v="Escobar Pizza, Muratpaşa (Kışla Mah.)"/>
        <s v="Escobar Pizza, Muratpaşa (Yeşilbahçe Mah.)"/>
        <s v="Eski Hisar Kebap &amp; Pide &amp; Çorba, Manavgat (Aşağı Hisar Mah.)"/>
        <s v="Ethembey Börek Dükkanı (Öğretmenevleri Mah.)"/>
        <s v="Ethembey Börek Dükkanı, Kepez (Altınova Orta Mah.)"/>
        <s v="Etli Ekmekçi, Muratpaşa (Deniz Mah.)"/>
        <s v="Evren Büfe, Konyaaltı (Altınkum Mah.)"/>
        <s v="Express Dürüm, Kepez (Kültür Mah.)"/>
        <s v="Eyfi Restaurant (Kültür Mah.)"/>
        <s v="Eylül Tanzim Kebap, Kepez (Kültür Mah.)"/>
        <s v="Eyüp Usta Baklavaları, Kepez (Yeni Emek Mah.)"/>
        <s v="Eyüp Usta Baklavaları, Muratpaşa (Cumhuriyet Mah.)"/>
        <s v="F &amp; M Mutfak"/>
        <s v="Fahrish Balık &amp; Fast Food (Siteler Mah.)"/>
        <s v="FarkEt Kasap &amp; Izgara &amp; Burger, Muratpaşa (Fener Mah.)"/>
        <s v="Fast Box (Kültür Mah.)"/>
        <s v="Fast Food 07, Manavgat (Aşağı Hisar Mah.)"/>
        <s v="Fast'ival Fast Food, Kepez (Kültür Mah.)"/>
        <s v="Fatma Sultan Ev Yemekleri, Muratpaşa (Haşimişcan Mah.)"/>
        <s v="Ferah Izgara, Kepez (Kültür Mah.)"/>
        <s v="Feroş Etli Ekmek, Konyaaltı (Altınkum Mah.)"/>
        <s v="Fethiyeli Gümüş Kasap, Kepez (Teomanpaşa Mah.)"/>
        <s v="Feyzet, Konyaaltı (Altınkum Mah.)"/>
        <s v="Fırıncıoğlu Pide, Kemer (Arslanbucak Mah.)"/>
        <s v="Fısıltı Cafe &amp; Ev Yemekleri, Muratpaşa (Haşimişcan Mah.)"/>
        <s v="Filab Coffee (Fener Mah.)"/>
        <s v="Filiz Pastanesi, Finike (Yeni Mah.)"/>
        <s v="Fitchi House 07 Orta Asya Yemeklerı, Muratpaşa (Gençlik Mah.)"/>
        <s v="Flash Restaurant, Alanya (Hacet Mah.)"/>
        <s v="Fodla Burger, Muratpaşa (Selçuk Mah.)"/>
        <s v="Food Court, Döşemealtı (Çıplaklı Mah.)"/>
        <s v="Foodie Pizza, Alanya (Hacet Mah.)"/>
        <s v="Fratelli Di Pizza, Muratpaşa (Fener Mah.)"/>
        <s v="Fratelli Di Pizza, Muratpaşa (Meydankavağı Mah.)"/>
        <s v="Fratelli Di Pizza, Uncalı"/>
        <s v="Froya Patisserie, Muratpaşa (Yeşilbahçe Mah.)"/>
        <s v="Froya Pizzeria, Muratpaşa (Kırcami Mah.)"/>
        <s v="Fuşya Cafe, Muratpaşa (Çağlayan Mah.)"/>
        <s v="Gala Kokoreç, Muratpaşa (Yüksekalan Mah.)"/>
        <s v="Galiplong Coffee Shop, Muratpaşa (Yeşilbahçe Mah.)"/>
        <s v="Gar Köfte, Kemer (Arslanbucak Mah.)"/>
        <s v="Garip Restaurant, Alanya (Mahmutlar Mah.)"/>
        <s v="Gavius Pizza, Alanya (Mahmutlar Mah.)"/>
        <s v="Gazi Döner 2, Gazipaşa (Pazarcı Mah.)"/>
        <s v="Gazi Tantuni, Muratpaşa (Şirinyalı Mah.)"/>
        <s v="Gaziantep Baklava &amp; Kadayıf, Manavgat (Aşağı Hisar Mah.)"/>
        <s v="Gaziantep Baklava Diyarı, Muratpaşa (Fener Mah.)"/>
        <s v="Gaziantep Başpınar Restaurant, Alanya (Kızlarpınarı Mah.)"/>
        <s v="Gaziantep Bozoğlu Baklava (Meltem Mah.)"/>
        <s v="Gaziantep Gözde Pide, Alanya (Kızlarpınarı Mah.)"/>
        <s v="Gaziantep Hanımağa Baklavacısı, Kepez (Şafak Mah.)"/>
        <s v="Gaziantep Kebap &amp; Pide &amp; Lahmacun, Kepez (Yükseliş Mah.)"/>
        <s v="Gaziantep Künefe Şöleni , Kepez (Karşıyaka Mah. / Çevreyolu)"/>
        <s v="Gaziantep Lahmacun &amp; Kebap Dünyası"/>
        <s v="Gaziantep Lezzet Pide &amp; Kebap &amp; Lahmacun, Kepez (Ünsal Mah.)"/>
        <s v="Gaziantep Yöresel Lezzetler, Muratpaşa (Soğuksu Mah.)"/>
        <s v="Gaziantep Zeugma Kebap &amp; Lahmacun Salonu, Kepez (Yükseliş Mah.)"/>
        <s v="Gaziantepli Bozoğlu Baklava &amp; Börek (Kırcami Mah.)"/>
        <s v="Gaziantepli Gökeroğlu Baklavaları, Muratpaşa (Çağlayan Mah.)"/>
        <s v="Gaziantepliler Kebapçısı, Kepez (Kültür Mah.)"/>
        <s v="Gaziantepliler Kebapçısı(Soğuksu Mah.)"/>
        <s v="Gebizli 07 Etli Pide &amp; Kebap, Muratpaşa (Yeşildere Mah.)"/>
        <s v="Gebizli Çapan Etli Pide, Kepez (Teomanpaşa Mah.)"/>
        <s v="Gebizli Elit Etli Pide, Muratpaşa (Çağlayan Mah.)"/>
        <s v="Gebizli Etli Pide &amp; Köfte &amp; Çorba, Muratpaşa (Meydankavağı Mah.)"/>
        <s v="Gedevet Izgara &amp; Kasap, Alanya (Cumhuriyet Mah.)"/>
        <s v="Gelatte, Muratpaşa (Kapalıyol Mah.)"/>
        <s v="Gencerler Etli Pide &amp; Kebap &amp; Döner, Konyaaltı (Gürsu Mah.)"/>
        <s v="General Burger, Muratpaşa (Sinan Mah.)"/>
        <s v="Getir Harbi Döner, Muratpaşa (Kızılsaray Mah.)"/>
        <s v="Getirbii Tost, Muratpaşa (Varlık Mah.)"/>
        <s v="Ghot Pizzeria, Muratpaşa (Fener Mah.)"/>
        <s v="Ghot Pizzeria, Yeşilbahçe"/>
        <s v="Giliğ Dondurma, Kepez (Özgürlük Mah.)"/>
        <s v="Glutensiz Çölyak Pastanesi, Muratpaşa (Yıldız Mah.)"/>
        <s v="Gobit Döner, Kepez (Yeşiltepe Mah. - Dokuma)"/>
        <s v="Gold Elite Gaziantep Baklava , Konyaaltı (Uncalı Mah.)"/>
        <s v="Gold Elite Gaziantep Baklava (Altındağ Mah.)"/>
        <s v="Gold Elite Gaziantep Baklava, Muratpaşa (Yıldız Mah.)"/>
        <s v="Golden Baklava, Muratpaşa (Yıldız Mah.)"/>
        <s v="Gonya Etli Ekmek &amp; Kebap, Muratpaşa (Gebizli Mah.)"/>
        <s v="Gorilla Göfte, Alanya (Saray Mah.)"/>
        <s v="Göçerler Fast Food, Kepez (Göçerler Mah.)"/>
        <s v="Göksel Tantuni (Çağlayan Mah.)"/>
        <s v="Gölkent 32 Etli Pide &amp; Kebap, Kepez (Yeniemek Mah.)"/>
        <s v="Gönüloğlu Kebap, Muratpaşa (Meltem Mah.)"/>
        <s v="Götür Mangal Evi, Muratpaşa (Güzeloba Mah.)"/>
        <s v="Gözaltı Xburger, Alanya (Şekerhane Mah.)"/>
        <s v="Gözleme Mantı &amp; Çorba 06 , Konyaaltı (Altınkum Mah.)"/>
        <s v="Grande Gusto, Muratpaşa (Şirinyalı Mah.)"/>
        <s v="Gurme Çorba Evi, Muratpaşa (Muratpaşa Mah.)"/>
        <s v="Gurme Dürüm, Aksu (Güzelyurt Mah.)"/>
        <s v="Gurme Fırın, Konyaaltı (Siteler Mah.)"/>
        <s v="Gurme Meze Evi, Konyaaltı (Öğretmenevleri)"/>
        <s v="Gusto Pizzeria, Muratpaşa (Fener Mah.)"/>
        <s v="Gül Kebap &amp; Pide, Kumluca (Yeni Mah.)"/>
        <s v="Gül Pide &amp; Restaurant, Alanya (Kızlarpınarı Mah.)"/>
        <s v="Gül Tantuni, Alanya (Güllerpınarı Mah.)"/>
        <s v="Güloğlu Pasta &amp; Cafe, Kepez (Yenidoğan Mah.)"/>
        <s v="Gülveren Pilavcısı, Kepez (Gülveren Mah.)"/>
        <s v="Gündoğdu Restaurant, Manavgat (Gündoğdu Mah.)"/>
        <s v="Güneş Pide, Kepez (Güneş Mah.)"/>
        <s v="Güven Pide, Kepez (Ahatlı Mah.)"/>
        <s v="Hacı Hakkı Bey İskender, Muratpaşa (Tahılpazarı Mah.)"/>
        <s v="Hacı Saad Kebap, Şirinyalı"/>
        <s v="Hacı Saad, Konyaaltı (Altınkum Mah.)"/>
        <s v="Hacıalioğlu Çiğ Köftecisi, Kaş (Kalkan Mah.)"/>
        <s v="Hacıalioğlu Çiğ Köftecisi, Manavgat (Örnek Mah.)"/>
        <s v="Hacıbey Baklavaları, Manavgat (Bahçelievler Mah.)"/>
        <s v="Hakan Usta Baklavaları, Alanya (Güllerpınarı Mah.)"/>
        <s v="Hakan Usta Baklavaları, Kumluca (Bağlık Mah.)"/>
        <s v="Hakan Usta Baklavaları, Muratpaşa (Etiler Mah.)"/>
        <s v="Hakiki Sarıyer Börekçisi, Konyaaltı (Altınkum Mah.)"/>
        <s v="Hakim Bey Kebap &amp; Döner Evi, Muratpaşa (Güzeloba Mah.)"/>
        <s v="Hale Pastaneleri, Korkuteli (Kiremitli Mah.)"/>
        <s v="Halime'nin Gözleme Evi, Kumluca (Meydan Mah.)"/>
        <s v="Halk Lokantası Ali'nin Yeri, Alanya (Şekerhane Mah.)"/>
        <s v="Hamarat Döner, Kepez (Karşıyaka Mah.)"/>
        <s v="Hamurişim, Kepez (Ulus Mah.)"/>
        <s v="Han Döner, Konyaaltı (Liman Mah.)"/>
        <s v="Han Kebapçısı, Muratpaşa (Tahılpazarı Mah.)"/>
        <s v="Hanedan Restaurant, Korkuteli (Kiremitli Mah.)"/>
        <s v="Hanımeli Fast Food, Kepez (Karşıyaka Mah. - Varsak)"/>
        <s v="Happy Chicken s, Muratpaşa (Güzeloba Mah.)"/>
        <s v="Har Döner, Konyaaltı (Toros Mah.)"/>
        <s v="Harbiye Dürüm, Muratpaşa (Balbey Mah.)"/>
        <s v="HARİBO Şekerleme , Kepez (Özdilek AVM.)"/>
        <s v="Harput Elazığ Hakiki Çiğ Köfte, Muratpaşa (Kızılsaray Mah.)"/>
        <s v="Has 82 Konya Etli Ekmek, Alanya (Hacet Mah.)"/>
        <s v="Has Gebizli Pide &amp; Köfte &amp; Piyaz (Tarım Mah.)"/>
        <s v="Has Hatay Döner &amp; Kebap, Alanya (Avsallar Mah.)"/>
        <s v="Has Hatay Döner, Alanya (Avsallar Mah.)"/>
        <s v="Has Hatay Döner, Işıklar"/>
        <s v="Has Künefe &amp; Baklava , Konyaaltı (Öğretmenevleri Mah.)"/>
        <s v="Hasan Usta Kebap &amp; Lahmacun &amp; Döner, Alanya (Şekerhane Mah.)"/>
        <s v="Hatay Barış Döner, Aksu (Güzelyurt Mah.)"/>
        <s v="Hatay İşi Ev Yemekleri &amp; Mezegiller, Konyaaltı (Pınarbaşı Mah.)"/>
        <s v="Hatay Kebap Muratpaşa (Kapalıyol Mah.)"/>
        <s v="Hatay Ocakbaşı, Kaş (Andifli Mah.)"/>
        <s v="Hatay Ocakbaşı, Kaş (Kalkan Mah.)"/>
        <s v="Hatay Sofrası Döner &amp; Kebap, Manavgat (Aşağı Pazarcı Mah.)"/>
        <s v="Hatay Usulü Döner, Alanya (Mahmutlar Mah.)"/>
        <s v="Hatay Zurna Döner, Kepez (Ahatlı Mah.)"/>
        <s v="Hataylı Harbi Ye Künefe &amp; Tantuni, Kepez (Kültür Mah.)"/>
        <s v="Hataylılar Lokantası, Kepez (Güneş Mah.)"/>
        <s v="Hataylım Sofrası, Alanya (Oba Mah.)"/>
        <s v="Havva Pilavcı (Soğuksu Mah.)"/>
        <s v="Havva Tantuni (Soğuksu Mah.)"/>
        <s v="Hay Döner, Manavgat (Ilıca Mah.)"/>
        <s v="Hayal Cafe &amp; Fast Food, Muratpaşa (Yenigün Mah.)"/>
        <s v="Hayal Et Bistro &amp; Fast Food, Kepez (Şafak Mah.)"/>
        <s v="HayalEt Restaurant, Muratpaşa (Altındağ Mah.)"/>
        <s v="Hayatın Dört Mevsimi Mutfakta, Muratpaşa (Varlık Mah.)"/>
        <s v="Hekimbey Restoran, Kepez (Yenidoğan Mah.)"/>
        <s v="Heyb-Et Dürüm &amp; Izgara, Kemer (Arslanbucak Mah.)"/>
        <s v="Hilmi Beken Restaurant, Döşemealtı (Altınkale Mah.)"/>
        <s v="Hira Kokoreç &amp; Köfte, Muratpaşa (Yüksekalan Mah.)"/>
        <s v="Hisar Döner, Manavgat (Aşağı Hisar Mah.)"/>
        <s v="HM Cağ Kebap-Etli Ekmek &amp; Tandır, Muratpaşa (Meydankavağı Mah.)"/>
        <s v="Hobi Mutfağı, Muratpaşa (Memurevleri Mah.)"/>
        <s v="Hoffmann Burger, Kepez (Atatürk Mah.)"/>
        <s v="Hola Cafe. Kepez (Gündoğdu Mah.)"/>
        <s v="Holly Food Döner, Manavgat (Aşağı Hisar Mah.)"/>
        <s v="Holy Garden Bistro, Konyaaltı (Öğretmenevleri Mah.)"/>
        <s v="Hot Chicken Hatay Usulü Döner, Manavgat (Aşağı Hisar Mah.)"/>
        <s v="Hotbut, Kepez (Kültür Mah.)"/>
        <s v="Hungry Birds, Muratpaşa (Sinan Mah.)"/>
        <s v="Hurma Balık Evi, Konyaaltı (Hurma Mah.)"/>
        <s v="Huzur Gözleme &amp; Kahvaltı &amp; Börek, Manavgat (Yukarı Pazarcı Mah.)"/>
        <s v="Il Gusto , Konyaaltı (Arapsuyu Mah.)"/>
        <s v="Islak Döner (Kültür Mah.)"/>
        <s v="Ispartalı Çam Restaurant, Kepez (Yeni Mah.)"/>
        <s v="Ispartalı Çam Restaurant, Konyaaltı (Toros Mah.)"/>
        <s v="Isus Pizza, Muratpaşa (Sinan Mah.)"/>
        <s v="Işıklar Çorbacısı, Kumluca (Karşıyaka Mah.)"/>
        <s v="Iva Gastrobar &amp; Sushi, Muratpaşa (Kılıçarslan Mah.)"/>
        <s v="İbrahim Efendi Dürümcü, Manavgat (Yukarı Pazarcı Mah.)"/>
        <s v="İceberry Cafe, Muratpaşa (Meltem Mah.)"/>
        <s v="İceberry, Konyaaltı (Uncalı Mah.)"/>
        <s v="İki Kerebiç (Yeşilbahçe Mah.)"/>
        <s v="İki Yedi Kumru &amp; Kokoreç, Alanya (Mahmutlar Mah.)"/>
        <s v="İkinci Bahar, Kepez (Güneş Mah.)"/>
        <s v="İkizler Kebap, Muratpaşa (Mehmetçik Mah.)"/>
        <s v="İkra Gözleme Evi, Alanya (Kadıpaşa Mah.)"/>
        <s v="İlhan Börek &amp; Cafe (Uncalı Mah.)"/>
        <s v="İlke Pide Dünyası, Kepez (Düdenbaşı Mah.)"/>
        <s v="İlkem Döner &amp; Pide &amp; Kebap Manavgat (Aşağı Pazarcı Mah.)"/>
        <s v="İnci Döner, Kepez (Gülveren Mah.)"/>
        <s v="İnci Kokoreç, Kepez (Yeşiltepe Mah.)"/>
        <s v="İnci Tulumba, Kepez (Teomanpaşa Mah.)"/>
        <s v="İnci Tulumba, Kepez (Yenidoğan Mah.)"/>
        <s v="İnci Tulumba, Kepez (Zafer Mah.)"/>
        <s v="İnci Tulumba, Muratpaşa (Tarım Mah.)"/>
        <s v="İpek Döner, Muratpaşa (Varlık Mah.)"/>
        <s v="İrfando Dondurmaları, Kepez (Karşıyaka Mah.)"/>
        <s v="İso Burger (Altınkum Mah.)"/>
        <s v="İso Burger (Fabrikalar Mah. - Özdilek)"/>
        <s v="İso Burger (Kültür Mah.)"/>
        <s v="İso Burger (Sütçüler Mah.)"/>
        <s v="İso Burger (Teomanpaşa Mah.)"/>
        <s v="İso Burger (Zerdalilik Mah.)"/>
        <s v="İsos Döner, Alanya (Saray Mah.)"/>
        <s v="İstanbul Cafe &amp; Restorant, Alanya (Şekerhane Mah.)"/>
        <s v="İstanbul Çiğ Köfte, Kepez (Yeşilyurt Mah.)"/>
        <s v="İstanbul Kokoreç, Kepez (Kültür Mah.)"/>
        <s v="İstanbul Pilavcısı, Alanya (Mahmutlar Mah.)"/>
        <s v="İva Sushi &amp; Bistro, Liman"/>
        <s v="İzmir Kokoreç, Manavgat (A. Pazarcı Mah.)"/>
        <s v="İzmir Kumrucusu, Muratpaşa (Tahılpazarı Mah.)"/>
        <s v="İzmir Söğüş House, Kepez (Kültür Mah.)"/>
        <s v="İzmirli Tostçu İbonun Yeri, Muratpaşa (Muratpaşa Mah.)"/>
        <s v="Jack Coffee , Kepez (Kültür Mah.)"/>
        <s v="Jasmin Cafe, Manavgat (Yayla Mah.)"/>
        <s v="Jet Food, Muratpaşa (Üçgen Mah.)"/>
        <s v="Joker Fast Food, Muratpaşa (Güzeloba Mah.)"/>
        <s v="Jumbo Tost, Muratpaşa (Yeşilbahçe Mah.)"/>
        <s v="Kaan Usta Pide &amp; Kebap, Kepez (Ayanoğlu Mah.)"/>
        <s v="Kabuk Midye &amp; Kokoreç, Konyaaltı (Gürsu Mah.)"/>
        <s v="Kafe's Döner, Manavgat (Aşağı Hisar Mah.)"/>
        <s v="Kahve Çekirdeği, Kepez (Karşıyaka Mah. - Çevreyolu)"/>
        <s v="Kaktüss Boutique Cafe, Alanya (Şekerhane Mah.)"/>
        <s v="Kale Cafe &amp; Fast Food, Alanya (Bektaş Mah.)"/>
        <s v="Kanatçı Ali Asker, Şirinyalı"/>
        <s v="Kanatçı Diren Usta (Güzeloba Mah.)"/>
        <s v="Kanka Büfe &amp; Fast Food, Kepez (Fabrikalar Mah.)"/>
        <s v="Kapalı Yol Dönercisi Dönercim Yusuf Usta, Muratpaşa (Üçgen Mah.)"/>
        <s v="Kapalıyol Pilavcısı, Muratpaşa (Elmalı Mah.)"/>
        <s v="Kaptan Balık Evi, Alanya (Hacet Mah.)"/>
        <s v="Kaptan Ev Yemekleri, Muratpaşa (Meltem Mah.)"/>
        <s v="Karadeniz Hamsi, Muratpaşa (Gençlik Mah. - Işıklar Cad.)"/>
        <s v="Karadeniz Pide &amp; Kebap, Konyaaltı (Uncalı Mah.)"/>
        <s v="Karadeniz Pide &amp; Kebap, Liman"/>
        <s v="Karadeniz Restaurant &amp; Pide, Muratpaşa (Fener Mah.)"/>
        <s v="Karadeniz Tavukçuluk, Muratpaşa (Güvenlik Mah.)"/>
        <s v="Karanfil Cafe &amp; Bistro, Muratpaşa (Haşimişcan Mah.)"/>
        <s v="Karataş Lahmacun &amp; Pide, Kepez (Kültür Mah.)"/>
        <s v="Karataş Pide &amp; Lahmacun (Habibler Mah.)"/>
        <s v="Kardelen Kasap Et &amp; Mangal, Manavgat (Aydınevler Mah.)"/>
        <s v="Kardelen Pizza, Finike (Yeni Mah.)"/>
        <s v="Kardeşler 63 Pide &amp; Dürüm Evi , Kepez (Yenidoğan Mah.)"/>
        <s v="Kardeşler Kebap, Kepez (Kültür Mah.)"/>
        <s v="Kardeşler Lahmacun Pide &amp; Kebap, Kepez (Teomanpaşa Mah.)"/>
        <s v="Kardeşler Pide &amp; Kebap, Manavgat (Bahçelievler Mah.)"/>
        <s v="Kardeşler Sarıyer Börekçisi, Manavgat (Aşağı Pazarcı Mah.)"/>
        <s v="Karşıyaka Kumrucusu, Muratpaşa (Şirinyalı Mah.)"/>
        <s v="Karşıyaka Pide &amp; Lahmacun &amp; Kebap, Kepez (Karşıyaka Mah.)"/>
        <s v="Kasap Şeref Izgara, Konyaaltı (Uncalı Mah.)"/>
        <s v="Kastamonu Kır Pidem , Kepez (Ahatlı Mah.)"/>
        <s v="Kaşar Tost, Konyaaltı (Öğretmenevleri)"/>
        <s v="Kaşkarlı Kasap Restoran, Konyaaltı (Uncalı Mah.)"/>
        <s v="Kaşkay Taş Fırından Pide &amp; Lahmacun, Konyaaltı (Uncalı Mah.)"/>
        <s v="Katmer Börek, Muratpaşa (Tarım Mah.)"/>
        <s v="Kavanoz Mezze Atelier, Muratpaşa (Çağlayan Mah.)"/>
        <s v="Kaya Pide, Muratpaşa (Elmalı Mah.)"/>
        <s v="Kayra Fırın, Muratpaşa (Çaybaşı Mah.)"/>
        <s v="Kayseri Etli Pide, Manavgat (Aşağı Hisar Mah.)"/>
        <s v="Kayseri Yöre Sofrası Börek &amp; Mantı (Güzeloba Mah.)"/>
        <s v="Kebap 32 , Konyaaltı (Gürsu Mah.)"/>
        <s v="Kebap Dünyası, Kepez (Şafak Mah.)"/>
        <s v="Kebap Kültür, Kepez (Kültür Mah.)"/>
        <s v="Kebap ve Ötesi (Kızıltoprak Mah.)"/>
        <s v="Kebapcızz (Yeşiltepe Mah.)"/>
        <s v="Kebapçı Alanya, Alanya (Mahmutlar Mah.)"/>
        <s v="Kebapçı İmdat, Muratpaşa (Soğuksu Mah.)"/>
        <s v="Kebapçı Mahmut Usta, Kepez (Şafak Mah.)"/>
        <s v="Kebapçı Müslüm Baba'nın Yeri, Kepez (Güneş Mah.)"/>
        <s v="Kebapçı Nabi, Muratpaşa (Etiler Mah.)"/>
        <s v="Kebapçı Şeyhmus, Muratpaşa (Yeşilbahçe Mah.)"/>
        <s v="Kemer Star Fast Food &amp; Restaurant, Kemer (Merkez Mah.)"/>
        <s v="Kent Künefe, Kepez (Gündoğdu Mah.)"/>
        <s v="Kepçe Aperatif &amp; Kahvaltı, Kepez (Kültür Mah.)"/>
        <s v="Kepçe Kayseri Mantısı &amp; Ev Yemekleri, Kepez (Kültür Mah.)"/>
        <s v="Kepçenin Yeri , Konyaaltı (Liman Mah.)"/>
        <s v="Kepez Taraftarlar Büfesi, Kepez (Gündoğdu Mah.)"/>
        <s v="+ Alfa Plus Pide, Muratpaşa (Yeşilbahçe Mah.)"/>
        <s v="Kervan 63 Pide &amp; Lahmacun Salonu, Kepez (Yenidoğan Mah.)"/>
        <s v="Kervan Sofrası, Kepez (Ulus Mah. - Dokuma)"/>
        <s v="Keskin Restaurant, Alanya (Saray Mah.)"/>
        <s v="Ketchup Fast Food &amp; Döner, Muratpaşa (Eski Sanayi Mah.)"/>
        <s v="Keyf - Alem Fast Food, Konyaaltı (Öğretmenevleri)"/>
        <s v="Keyf-i Hisar Restaurant, Muratpaşa (Memurevleri Mah.)"/>
        <s v="Keyf-İkram Fast Food, Kepez (Aydoğmuş Mah.)"/>
        <s v="Keyf'çiniz Tost Evi, Kumluca (Yeni Mah.)"/>
        <s v="Keyfi Künefe &amp; Katmer, Muratpaşa (Şirinyalı Mah.)"/>
        <s v="Kılavuz Restaurant &amp; Cafe , Kepez (Teomanpaşa Mah.)"/>
        <s v="Kırım Kebap &amp; Fast Food, Muratpaşa (Kızılsaray Mah.)"/>
        <s v="Kırmızı Beyaz Ev Yemekleri, Muratpaşa (Yıldız Mah.)"/>
        <s v="Kırmızı Beyaz Köfte Piyaz, Muratpaşa (Cumhuriyet Mah.)"/>
        <s v="Kırmızı Byz 07 Fast Food, Kepez (Özgürlük Mah.)"/>
        <s v="Kıyı Dürüm &amp; Kokoreç Evi, Muratpaşa (Zerdalilik Mah.)"/>
        <s v="Kıyı Midye, Konyaaltı (Altınkum Mah.)"/>
        <s v="Kıyı Midye, Muratpaşa (Etiler Mah.)"/>
        <s v="Kıymaz Pide, Konyaaltı (Arapsuyu Mah.)"/>
        <s v="Kızçelerin Annesi, Kumluca (Meydan Mah.)"/>
        <s v="Kızılırmak Pide Salonu, Muratpaşa (Konuksever Mah.)"/>
        <s v="Kilisli Mehmet Usta Kebap &amp; Dürüm, Muratpaşa (Bahçelievler Mah.)"/>
        <s v="King Restaurant, Alanya (Mahmutlar Mah.)"/>
        <s v="Kiraz Dondurma &amp; Waffle, Kepez (Şafak Mah.)"/>
        <s v="Koko House , Kepez (Kültür Mah.)"/>
        <s v="Kokoreçci Emin Pide &amp; Lahmacun, Kepez (Erenköy Mah.)"/>
        <s v="Kolcuoğlu Restaurant, Konyaaltı (Altınkum Mah.)"/>
        <s v="Konak Etli Ekmek, Alanya (Konaklı Mah.)"/>
        <s v="Konya Etli Ekmek, Alanya (Mahmutlar Mah.)"/>
        <s v="Konya Meram Etli Ekmek &amp; Lahmacun, Kepez(Mehmet Akif Ersoy Mah.)"/>
        <s v="Konya Mevlana Pide &amp; Kebap, Kepez (Yeşilyurt Mah.)"/>
        <s v="Konya Mevlana Sofrası (Molla Yusuf Mah.)"/>
        <s v="Konya Mevlana Sofrası, Manavgat (Aşağı Pazarcı Mah.)"/>
        <s v="Konyaaltı Tost (Öğretmenevleri Mah.)"/>
        <s v="01 Değirmenönü Börek &amp; Gözleme, Muratpaşa (Zümrütova Mah.)"/>
        <s v="Konyalı Kardeşler Lezzet Diyarı, Kepez (Yeşilyurt Mah.)"/>
        <s v="Konyalı Pide, Alanya (Mahmutlar Mah.)"/>
        <s v="Konyalılar Etli Ekmek, Alanya (Kadıpaşa Mah.)"/>
        <s v="Konyalılar Restaurant, Kepez (Fabrikalar Mah.)"/>
        <s v="Konyalım 42 Etli Etmek Dünyası, Manavgat (Aşağı Pazarcı Mah.)"/>
        <s v="Konyalım Etli Ekmek &amp; Kebap, Konyaaltı (Altınkum Mah.)"/>
        <s v="Konyalımm Etli Ekmek &amp; Kebap, Aksu (Güzelyurt Mah.)"/>
        <s v="Kor Ateş Pide &amp; Kebap &amp; Lahmacun (Doğugarajı Mevkii)"/>
        <s v="Korikos Tantuni (Kültür Mah.)"/>
        <s v="Korkuteli'li Köfteci Ömer, Döşemealtı (Bahçeyaka Mah.)"/>
        <s v="Köfte Dükkanı (Kızılarık Mah.)"/>
        <s v="Köfteci Baba, Kepez (Kültür Mah.)"/>
        <s v="Köfteci İlhan (Yeşilyurt Mah.)"/>
        <s v="Köfteci Kadir, Alanya (Mahmutlar Mah.)"/>
        <s v="Köfteci Muro , Kemer (Çamyuva Mah.)"/>
        <s v="Köfteci Ramiz, Muratpaşa (Altındağ Mah.)"/>
        <s v="Köfteci Ramiz, Muratpaşa (Sinan Mah.)"/>
        <s v="Köftecim, Kepez (Erenköy Mah.)"/>
        <s v="Köftelog, Kepez (Ahatlı Mah.)"/>
        <s v="Köprü Köfte &amp; Döner, Kepez (Kanal Mah.)"/>
        <s v="Köşe Kokoreç &amp; Köfte, Kepez (Barış Mah.)"/>
        <s v="Köşebaşı Kebap, Alanya (Saray Mah.)"/>
        <s v="Köşem Balıkçılık, Alanya (Kızlarpınarı Mah.)"/>
        <s v="Köy Çorbacısı Döner&amp;Pide&amp;Kebap (Şirinyalı Mah.)"/>
        <s v="Köz Kokoreç &amp; Döner (Teomanpaşa Mah.)"/>
        <s v="Kral Künefe , Kepez (Özgürlük Mah.)"/>
        <s v="Kral Künefe, Konyaaltı (Altınkum Mah.)"/>
        <s v="Kricket Burger, Konyaaltı (Gürsu Mah.)"/>
        <s v="Kule Kokoreç &amp; Pide &amp; Kebap Salonu, Kepez (Kültür Mah.)"/>
        <s v="Kumaş Balıkçılık, Konyaaltı (Uncalı Mah.)"/>
        <s v="Kumluca Ev Yemekleri, Kumluca (Meydan Mah.)"/>
        <s v="Kumpir Box, Muratpaşa (Tahılpazarı Mah.)"/>
        <s v="Kumru 07, Muratpaşa (Gençlik Mah. - Işıklar Cad.)"/>
        <s v="Kumrucu İso 35.5 (Altınkum Mah.)"/>
        <s v="Kumrucu İso 35.5 (Fabrikalar Mah. - Özdilek)"/>
        <s v="Kumrucu İso 35.5 (Kültür Mah.)"/>
        <s v="Kumrucu İso 35.5 (Sütçüler Mah.)"/>
        <s v="Kumrucu İso 35.5 (Teomanpaşa Mah.)"/>
        <s v="Kumrucu İso 35.5 (Zerdalilik Mah.)"/>
        <s v="Kumrucu Osman Karadeniz, Kumluca (Bağlık Mah.)"/>
        <s v="Kumrucu Yörükbeyi, Kumluca (Karşıyaka Mah.)"/>
        <s v="Kupx Waffle, Kepez (Kültür Mah.)"/>
        <s v="Kültür Çorbacı Restaurant, Kepez (Kültür Mah.)"/>
        <s v="Kültür Pide &amp; Izgara, Kepez (Kültür Mah.)"/>
        <s v="La Bella Pizza (Güvenlik Mah.)"/>
        <s v="La Bergamote Patisserie &amp; Cafe, Muratpaşa (Fener Mah.)"/>
        <s v="La Mia Pizza (Bahçelievler Mah.)"/>
        <s v="La Notte Pizza, Muratpaşa (Çağlayan Mah.)"/>
        <s v="La Rella Fastfood, Muratpaşa (Meltem Mah.)"/>
        <s v="La Spezia Bistro &amp; Restaurant, Manavgat (Side Mah.)"/>
        <s v="Lahmacun Diyarı (Altınkum Mah.)"/>
        <s v="Lalin Mutfak, Muratpaşa (Fener Mah.)"/>
        <s v="Lamees Restaurant &amp; Cafe, Alanya (Şekerhane Mah.)"/>
        <s v="Lara Efendy Mezze &amp; Balık, Muratpaşa (Çağlayan Mah.)"/>
        <s v="Lara Ocakbaşı, Muratpaşa (Çağlayan Mah.)"/>
        <s v="Lara Sultan Çorbacısı, Fener"/>
        <s v="Lara'da Pizza, Muratpaşa (Güzeloba Mah.)"/>
        <s v="Lavintage Fırın &amp; Cafe Restaurant, Konyaaltı (Öğretmenevleri)"/>
        <s v="Lavinya World Kitchen, Muratpaşa (Elmalı Mah.)"/>
        <s v="Legal Döner &amp; Fast Food, Kepez (Erenköy Mah.)"/>
        <s v="Lena Coffee &amp; Crepe , Konyaaltı (Arapsuyu Mah.)"/>
        <s v="Leymoon Fast Food, Muratpaşa (Meltem Mah.)"/>
        <s v="Leziz Kebap &amp; Pide, Kepez (Kültür Mah.)"/>
        <s v="01 Satır Kebap, Kepez (Fevzi Çakmak Mah.)"/>
        <s v="Lezzet-i Hisar, Muratpaşa (Varlık Mah.)"/>
        <s v="Lezzita Künefe &amp; Katmer, Muratpaşa (Güvenlik Mah.)"/>
        <s v="Lider Kokoreç, Muratpaşa (Sedir Mah.)"/>
        <s v="Lider Paça Restaurant, Alanya (Güllerpınarı Mah.)"/>
        <s v="Lider Paça Restaurant, Alanya (Mahmutlar Mah.)"/>
        <s v="Liman Çorbacısı , Konyaaltı (Liman Mah.)"/>
        <s v="Liman Serpme Börek, Konyaaltı (Liman Mah.)"/>
        <s v="Lina'nın Mutfağı, Döşemealtı (Yeşil Bayır Mah.)"/>
        <s v="Loft Food, Konyaaltı (Sarısu Mah.)"/>
        <s v="Lokanta Park, Alanya (Mahmutlar Mah.)"/>
        <s v="01 Tost 07 , Muratpaşa (Memurevleri Mah.)"/>
        <s v="Lokchef's, Kumluca (Yeni Mah.)"/>
        <s v="Lokmacho Creamery, Serik (Orta Mah.)"/>
        <s v="06 Dayının Yeri, Kepez (Avni Tolunay Mah.)"/>
        <s v="Lotus Fast Food, Muratpaşa (Varlık Mah.)"/>
        <s v="Loukma, Kepez (Fabrikalar Mah. - Kipa AVM)"/>
        <s v="Macaroni, Konyaaltı (Gürsu Mah.)"/>
        <s v="Magic Bistro, Muratpaşa (Meltem Mah.)"/>
        <s v="Mahalle Burger, Muratpaşa (Şirinyalı Mah.)"/>
        <s v="Makara Makarna, Kepez (Kültür Mah.)"/>
        <s v="Makarna Dünyası, Konyaaltı (Altınkum Mah.)"/>
        <s v="Makarnacım (Fener Mah.)"/>
        <s v="MaMy Pizza, Döşemealtı (Bahçeyaka Mah.)"/>
        <s v="Manavgat Mar Döner, Manavgat (Yukarı Pazarcı Mah.)"/>
        <s v="Manavgat Yaprak Döner, Manavgat (Aşağı Hisar Mah.)"/>
        <s v="Mandalina Cafe &amp; Bistro (Arapsuyu Mah.)"/>
        <s v="Mandalina Pancake Toast &amp; Sandwich, Muratpaşa (Güzeloba Mah.)"/>
        <s v="Mangal Keyfi, Muratpaşa (Sinan Mah.)"/>
        <s v="Mango Dürüm, Konyaaltı (Gürsu Mah.)"/>
        <s v="Manjoo Burger, Işıklar"/>
        <s v="Mantı ve Ötesi Cafe &amp; Mutfak, Muratpaşa (Yeşilbahçe Mah.)"/>
        <s v="Mantı ve Ötesi, Muratpaşa (Gebizli Mah.)"/>
        <s v="Mar Döner, Konyaaltı (Öğretmenevleri Mah.)"/>
        <s v="Mar Döner, Muratpaşa (Güllük Mah.)"/>
        <s v="Maribo Kokoreç &amp; Pide &amp; Pizza (Çağlayan Mah.)"/>
        <s v="Maribo Restaurant (Çağlayan Mah.)"/>
        <s v="Marlins Döner &amp; Çiğ Köfte, Manavgat (Yayla Mah.)"/>
        <s v="Mars Döner, Kepez (Gündoğdu Mah.)"/>
        <s v="Martı Balık Pişiricisi (Termessos Bulvarı)"/>
        <s v="Mavi Boncuk Cafe, Muratpaşa (Şirinyalı Mah.)"/>
        <s v="Mavilim Köfteci, Manavgat (Aşağı Pazarcı Mah.)"/>
        <s v="Maviş Kokoreç, Konyaaltı (Kuşkavağı Mah.)"/>
        <s v="Maya Fırın &amp; Cafe, Korkuteli (Uzunoluk Mah.)"/>
        <s v="MayAşkı Fırın &amp; Cafe (Gürsu Mah.)"/>
        <s v="Maydanoz Köfte Ekspres, Kepez (Kültür Mah.)"/>
        <s v="Maydanoz Köfte Ekspres, Muratpaşa (Güllük Mah.)"/>
        <s v="MC Sinos Tost &amp; Sandwich (Yüksekalan Mah.)"/>
        <s v="Meal Point, Muratpaşa (Yeşilova Mah.)"/>
        <s v="Mec - Burger, Konyaaltı (Liman Mah.)"/>
        <s v="Meet's Burger &amp; Cafe, Alanya (Tosmur Mah.)"/>
        <s v="Mega Döner, Muratpaşa (Varlık Mah.)"/>
        <s v="Mega Tantuni &amp; Kokoreç, Manavgat (Yukarı Hisar Mah.)"/>
        <s v="Mekan Döner, Alanya (Cumhuriyet Mah.)"/>
        <s v="Meltem Balıkçısı &amp; Meze Evi, Konyaaltı (Altınkum Mah.)"/>
        <s v="Meltem Döner, Muratpaşa (Muratpaşa Mah.)"/>
        <s v="Menekşe Balık, Muratpaşa (Meydankavağı Mah.)"/>
        <s v="Meral'in Mutfağı, Muratpaşa (Sinan Mah.)"/>
        <s v="Merkez Kokoreç, Muratpaşa (Cumhuriyet Mah.)"/>
        <s v="Merkez Pide, Kumluca (Meydan Mah.)"/>
        <s v="Mersin Gazi Tantuni, Muratpaşa (Tahılpazarı Mah.)"/>
        <s v="Mersin Tantuni, Muratpaşa (Varlık Mah.)"/>
        <s v="Meşhur Adıyaman Çiğ Köftecisi Kadir Usta , Kepez (Barış Mah.)"/>
        <s v="Meşhur Adıyaman Çiğ Köftecisi Kadir Usta , Kepez (Gündoğdu Mah.)"/>
        <s v="Meşhur Adıyaman Çiğ Köftecisi Kadir Usta , Kepez (Özgürlük Mah.)"/>
        <s v="Meşhur Adıyaman Çiğ Köftecisi Kadir Usta, (Varsak Karşıyaka Mah)"/>
        <s v="Meşhur Adıyaman Çiğ Köftecisi Kadir Usta, Alanya (Cikcilli Mah.)"/>
        <s v="Meşhur Adıyaman Çiğ Köftecisi Kadir Usta, Çıplaklı Mah."/>
        <s v="Meşhur Adıyaman Çiğ Köftecisi Ömer Aybak - (Uluç Mah.)"/>
        <s v="Meşhur Adıyaman Çiğ Köftecisi Ömer Aybak , Fabrikalar"/>
        <s v="Meşhur Adıyaman Çiğ Köftecisi Ömer Aybak , Gündoğdu Mah."/>
        <s v="Meşhur Adıyaman Çiğ Köftecisi Ömer Aybak , Hurma"/>
        <s v="Meşhur Adıyaman Çiğ Köftecisi Ömer Aybak , Kanal Mah."/>
        <s v="Meşhur Adıyaman Çiğ Köftecisi Ömer Aybak , Liman"/>
        <s v="Meşhur Adıyaman Çiğ Köftecisi Ömer Aybak (Arapsuyu Mah.)"/>
        <s v="Meşhur Adıyaman Çiğ Köftecisi Ömer Aybak (Atatürk Mah.)"/>
        <s v="Meşhur Adıyaman Çiğ Köftecisi Ömer Aybak (Çankaya Mah.)"/>
        <s v="Meşhur Adıyaman Çiğ Köftecisi Ömer Aybak (Doğugarajı Mevkii)"/>
        <s v="Meşhur Adıyaman Çiğ Köftecisi Ömer Aybak (Güllük Mah.)"/>
        <s v="Meşhur Adıyaman Çiğ Köftecisi Ömer Aybak (Gülveren Mah.)"/>
        <s v="Meşhur Adıyaman Çiğ Köftecisi Ömer Aybak (Güzeloba 2366 Sk.)"/>
        <s v="Meşhur Adıyaman Çiğ Köftecisi Ömer Aybak (Güzeloba Mah.)"/>
        <s v="Meşhur Adıyaman Çiğ Köftecisi Ömer Aybak (Hüsnü Karakaş Mah.)"/>
        <s v="Meşhur Adıyaman Çiğ Köftecisi Ömer Aybak (Kavaklı Mah.)"/>
        <s v="Meşhur Adıyaman Çiğ Köftecisi Ömer Aybak (Kızıltoprak Mah.)"/>
        <s v="Meşhur Adıyaman Çiğ Köftecisi Ömer Aybak (Kiremitli Mah.)"/>
        <s v="Meşhur Adıyaman Çiğ Köftecisi Ömer Aybak (Öğretmenevleri Mah.)"/>
        <s v="Meşhur Adıyaman Çiğ Köftecisi Ömer Aybak (Pınarbaşı Mah.)"/>
        <s v="Meşhur Adıyaman Çiğ Köftecisi Ömer Aybak (Soğuksu Mah.)"/>
        <s v="Meşhur Adıyaman Çiğ Köftecisi Ömer Aybak (Şafak Mah.)"/>
        <s v="Meşhur Adıyaman Çiğ Köftecisi Ömer Aybak (Ünsal Mah.)"/>
        <s v="Meşhur Adıyaman Çiğ Köftecisi Ömer Aybak (Yeşilbahçe Mah.)"/>
        <s v="Meşhur Adıyaman Çiğ Köftecisi Ömer Aybak (Yukarı Hisar Mah.)"/>
        <s v="Meşhur Adıyaman Çiğ Köftecisi Ömer Aybak (Yukarı Pazarcı Mah.)"/>
        <s v="Meşhur Adıyaman Çiğ Köftecisi Ömer Aybak (Yüksekalan Mah.)"/>
        <s v="Meşhur Adıyaman Çiğ Köftecisi Ömer Aybak (Zerdalilik Mah.)"/>
        <s v="Meşhur Adıyaman Çiğ Köftecisi Ömer Aybak, (Bahçelievler Mah.)"/>
        <s v="Meşhur Adıyaman Çiğ Köftecisi Ömer Aybak, (Cumhuriyet Mah.)"/>
        <s v="Meşhur Adıyaman Çiğ Köftecisi Ömer Aybak, (Fener Mah.-Yalı Cad.)"/>
        <s v="Meşhur Adıyaman Çiğ Köftecisi Ömer Aybak, (Gebizli Mah.)"/>
        <s v="Meşhur Adıyaman Çiğ Köftecisi Ömer Aybak, (Kızılarık Mah.)"/>
        <s v="Meşhur Adıyaman Çiğ Köftecisi Ömer Aybak, (Kuzeyyaka Mah.)"/>
        <s v="Meşhur Adıyaman Çiğ Köftecisi Ömer Aybak, (Mehmet Akif Mah.)"/>
        <s v="Meşhur Adıyaman Çiğ Köftecisi Ömer Aybak, (Sedir Mah.)"/>
        <s v="Meşhur Adıyaman Çiğ Köftecisi Ömer Aybak, (Siteler Mah.)"/>
        <s v="Meşhur Adıyaman Çiğ Köftecisi Ömer Aybak, (Yeni Mah.)"/>
        <s v="Meşhur Adıyaman Çiğ Köftecisi Ömer Aybak, Alanya (Saray Mah.)"/>
        <s v="Meşhur Adıyaman Çiğ Köftecisi Ömer Aybak, Alanya (Tosmur Mah.)"/>
        <s v="Meşhur Adıyaman Çiğ Köftecisi Ömer Aybak, Barınaklar"/>
        <s v="Meşhur Adıyaman Çiğ Köftecisi Ömer Aybak, Dokuma"/>
        <s v="Meşhur Adıyaman Çiğ Köftecisi Ömer Aybak, Kepez (Ayanoğlu Mah.)"/>
        <s v="Meşhur Adıyaman Çiğ Köftecisi Ömer Aybak, Kepez (Aydoğmuş Mah.)"/>
        <s v="Meşhur Adıyaman Çiğ Köftecisi Ömer Aybak, Kepez (Düdenbaşı Mah.)"/>
        <s v="Meşhur Adıyaman Çiğ Köftecisi Ömer Aybak, Kepez (Esentepe Mah.)"/>
        <s v="Meşhur Adıyaman Çiğ Köftecisi Ömer Aybak, Kepez (Fatih Mah.)"/>
        <s v="Meşhur Adıyaman Çiğ Köftecisi Ömer Aybak, Kepez (Kültür Mah.)"/>
        <s v="Meşhur Adıyaman Çiğ Köftecisi Ömer Aybak, Kepez (Kütükçü Mah.)"/>
        <s v="Meşhur Adıyaman Çiğ Köftecisi Ömer Aybak, Kepez (Sinan Mah.)"/>
        <s v="Meşhur Adıyaman Çiğ Köftecisi Ömer Aybak, Kepez (Varsak Mah.)"/>
        <s v="Meşhur Adıyaman Çiğ Köftecisi Ömer Aybak, Kepez (Yenidoğan Mah.)"/>
        <s v="Meşhur Adıyaman Çiğ Köftecisi Ömer Aybak, Kepez(Teomanpaşa Mah.)"/>
        <s v="Meşhur Adıyaman Çiğ Köftecisi Ömer Aybak, Kumluca (Yeni Mah.)"/>
        <s v="Meşhur Adıyaman Çiğ Köftecisi Ömer Aybak, Manavgat (Ilıca Mah.)"/>
        <s v="Meşhur Adıyaman Çiğ Köftecisi Ömer Aybak, Manavgat (Yayla Mah.)"/>
        <s v="Meşhur Adıyaman Çiğ Köftecisi Ömer Aybak, Muratpaşa (Etiler Mah)"/>
        <s v="Meşhur Adıyaman Çiğ Köftecisi Ömer Aybak, Serik (Merkez Mah.)"/>
        <s v="Meşhur Adıyaman Çiğ Köftecisi Yusuf Usta (A. Pazarcı Mah.)"/>
        <s v="Meşhur Adıyaman Çiğ Köftecisi, Kepez (Yeni Mah.)"/>
        <s v="Meşhur Adıyaman Çiğköftecisi Osman Usta, Serik (Merkez Mah.)"/>
        <s v="Meşhur Adıyaman Çiğköftecisi Samet Usta (A. Pazarcı Mah.)"/>
        <s v="Meşhur Ahmet Usta Pide &amp; Kebap, Kepez (Karşıyaka Mah. - Varsak)"/>
        <s v="Meşhur Aksu Köfte &amp; Piyaz, Kepez (Karşıyaka Mah./Çevreyolu)"/>
        <s v="Meşhur Aksu Köfte &amp; Piyaz, Muratpaşa (Güzeloba Mah.)"/>
        <s v="Meşhur Antalyalı Piyazcı Mustafa’nın Yeri"/>
        <s v="Meşhur Antep Sofrası, Alanya (Oba Mah.)"/>
        <s v="Meşhur Bizim Tostçu (Altınkum Mah.)"/>
        <s v="Meşhur Dönerci Aydın Usta (Bahçeyaka Mah.)"/>
        <s v="Meşhur Dönerci Aydın Usta (Gürsu Mah.)"/>
        <s v="Meşhur Dönerci Aydın Usta (Meltem Mah.)"/>
        <s v="Meşhur Dönerci Aydın Usta (Termessos Bulvarı)"/>
        <s v="Meşhur Feroş %100 Hatay Döneri , Konyaaltı (Altınkum Mah.)"/>
        <s v="Meşhur Paçacı Savaş, Muratpaşa (Tahılpazarı Mah.)"/>
        <s v="Metropol Cafe &amp; Fast Food &amp; Döner, Döşemealtı (Yeniköy Mah.)"/>
        <s v="Mevlana Lokantası, Muratpaşa (Etiler Mah.)"/>
        <s v="Mevlana Şinvari, Kepez (Sütçüler Mah.)"/>
        <s v="Meydan Cafe, Muratpaşa (Meydankavağı Mah.)"/>
        <s v="Meydan Pide &amp; Kebap, Manavgat (Side Mah.)"/>
        <s v="Meze Diyarı, Kemer (Merkez Mah.)"/>
        <s v="Meze Dükkanı, Muratpaşa (Şirinyalı Mah.)"/>
        <s v="Mezemix, Muratpaşa, (Yeşilbahçe Mah.)"/>
        <s v="Midye Farm, Muratpaşa (Yeşilbahçe Mah.)"/>
        <s v="Midyeci Ahmet, Muratpaşa (Çağlayan Mah.)"/>
        <s v="Midyeci Sülo, Alanya (Güllerpınarı Mah.)"/>
        <s v="Midyemis, Muratpaşa (Güzeloba Mah.)"/>
        <s v="MidyePark, Kepez (Yeşiltepe Mah.)"/>
        <s v="Mim Cafe, Muratpaşa (Sinan Mah.)"/>
        <s v="Mini Vitamin Cafe &amp; Kebap Evi, Alanya (Oba Mah.)"/>
        <s v="Miran Restaurant, Muratpaşa (Muratpaşa Mah.)"/>
        <s v="Miray Konyalı Etli Ekmek, Konyaaltı (Molla Yusuf Mah.)"/>
        <s v="Mirna Restaurant, Alanya (Şekerhane Mah.)"/>
        <s v="Mirza Usta Adana Sofrası, Manavgat (Ilıca Mah.)"/>
        <s v="Mis 58 Pide, Muratpaşa (Cumhuriyet Mah.)"/>
        <s v="Mitdo Cafe, Muratpaşa (Yenigün Mah.)"/>
        <s v="MM Burger &amp; Cafe, Alanya (Oba Mah.)"/>
        <s v="Mochiko Ice Cream, Konyaaltı (Pınarbaşı Mah. - Akdeniz Üni.)"/>
        <s v="Mochiko Ice Cream, Muratpaşa (Şirinyalı Mah.)"/>
        <s v="Mola Durağı , Kepez (Kültür Mah.)"/>
        <s v="Moneta Kumpir &amp; Waffle Cafe, Muratpaşa (Şirinyalı Mah.)"/>
        <s v="Moodfak, Muratpaşa (Çağlayan Mah.)"/>
        <s v="Motto Büfe, Kepez (Fabrikalar Mah.)"/>
        <s v="Mr. Asado Burger, Konyaaltı (Gürsu Mah.)"/>
        <s v="Mr. Kumpir , Konyaaltı (Kuşkavağı Mah.)"/>
        <s v="Munch Mezze&amp;Dessert Lab. (Fener Mah.)"/>
        <s v="Mutlu Döner, Kepez (Gülveren Mah.)"/>
        <s v="Mutlu Pide &amp; Kebap &amp; Lahmacun, Kepez (Kültür Mah.)"/>
        <s v="My Bodrum Döner, Alanya (Şekerhane Mah.)"/>
        <s v="My Chicken Center, Kepez (Kültür Mah.)"/>
        <s v="My Donos Döner &amp; Fast Food, Kemer (Yeni Mah.)"/>
        <s v="My Friends Burger &amp; Pancake, Muratpaşa (Şirinyalı Mah.)"/>
        <s v="My Tostçum, Alanya (Mahmutlar Mah.)"/>
        <s v="Mydonose İskenderun Döner, Kepez (Kültür Mah.)"/>
        <s v="Mymoon Fast Food, Kepez (Erenköy Mah.)"/>
        <s v="Nadide Sultan Mantı, Muratpaşa (Bahçelievler Mah.)"/>
        <s v="Napoli Pizza, Alanya (Güllerpınarı Mah.)"/>
        <s v="Nar Çiçeği Ev Yemekleri, Kumluca (Bağlık Mah.)"/>
        <s v="Native Ground Bistro &amp; Cafe, Serik (Orta Mah.)"/>
        <s v="Natural House, Alanya (Mahmutlar Mah.)"/>
        <s v="Naula Gurme, Alanya (Mahmutlar Mah.)"/>
        <s v="Nazar 32 Pide &amp; Kebap, Kepez (Yeni Mah.)"/>
        <s v="Nazar Çorba &amp; Kebap &amp; Pide, Muratpaşa (Fener Mah.)"/>
        <s v="Nazar Pastanesi, Kepez (Ahatlı Mah.)"/>
        <s v="Nazar Restaurant, Muratpaşa (Sinan Mah.)"/>
        <s v="Nd Tantuni &amp; Kumpir, Muratpaşa (Fener Mah.)"/>
        <s v="Neden2Tantuni &amp; Çiğköfte (Özgürlük Mah.)"/>
        <s v="Nefis Tantuni &amp; Köfte, Gazipaşa (İstiklal Mah.)"/>
        <s v="Nemo Balık &amp; Meze, Muratpaşa (Güzeloba Mah.)"/>
        <s v="Nezifoğlu Baklava, Muratpaşa (Altındağ Mah.)"/>
        <s v="Nil Mini Fırın &amp; Cafe, Konyaaltı (Siteler Mah.)"/>
        <s v="Nur Chef, Kepez (Kültür Mah.)"/>
        <s v="Nur Döner &amp; Tost &amp; Gözleme, Manavgat (Yayla Mah.)"/>
        <s v="Nur Pastanesi , Kepez (Yeşilyurt Mah.)"/>
        <s v="Nur Pastanesi , Konyaaltı (Bahtılı Mah.)"/>
        <s v="Nur Pastanesi , Konyaaltı (Liman Mah.)"/>
        <s v="Nur Pastanesi , Konyaaltı (Pınarbaşı Mah.)"/>
        <s v="Nur Pastanesi , Muratpaşa (Güvenlik Mah.)"/>
        <s v="Nur Pastanesi , Muratpaşa (Güzeloba Mah. / Rauf Denktaş Cad.)"/>
        <s v="Nur Pastanesi , Muratpaşa (Güzeloba Mah.)"/>
        <s v="Nur Pastanesi , Muratpaşa (Üçgen Mah.)"/>
        <s v="Nur Pastanesi (Altınkum Mah.)"/>
        <s v="Nur Pastanesi (Altınova Düden Mah.)"/>
        <s v="Nur Pastanesi (Atatürk Mah.)"/>
        <s v="Nur Pastanesi (Çamlıbel Mah.)"/>
        <s v="Nur Pastanesi (Çaybaşı Mah. / Meydan )"/>
        <s v="Nur Pastanesi (Dokuma Mah.)"/>
        <s v="Nur Pastanesi (Eski Sanayi Mah.)"/>
        <s v="Nur Pastanesi (Fener Mah. / B. Ecevit Blv.)"/>
        <s v="Nur Pastanesi (Kuzeyyaka Mah.)"/>
        <s v="Nur Pastanesi (Kültür Mah.)"/>
        <s v="Nur Pastanesi (Meltem Mah.)"/>
        <s v="Nur Pastanesi (Meydankavağı Mah.)"/>
        <s v="Nur Pastanesi (Özgürlük Mah.)"/>
        <s v="Nur Pastanesi (Şelale Mah.)"/>
        <s v="Nur Pastanesi (Teomanpaşa Mah.)"/>
        <s v="Nur Pastanesi (Termessos Bulv.)"/>
        <s v="Nur Pastanesi (Yeni Mah.)"/>
        <s v="Nur Pastanesi (Yenigün Mah.)"/>
        <s v="Nur Pastanesi (Yıldız Mah. / Soğuksu)"/>
        <s v="Nur Pastanesi (Yıldız Mah.)"/>
        <s v="Nur Pastanesi (Yüksekalan Mah.)"/>
        <s v="Nur Pastanesi (Zerdalilik Mah. / B.Onat)"/>
        <s v="Nur Pastanesi, Döşemealtı (Yeniköy Mah.)"/>
        <s v="Nur Pastanesi, Kemer (Arslanbucak Mah.)"/>
        <s v="Nur Pastanesi, Kepez (Ayanoğlu Mah.)"/>
        <s v="Nur Pastanesi, Kepez (Çankaya Mah.)"/>
        <s v="Nur Pastanesi, Kepez (Demirel Mah.)"/>
        <s v="Nur Pastanesi, Kepez (Erenköy Mah.)"/>
        <s v="Nur Pastanesi, Kepez (Güneş Mah.)"/>
        <s v="Nur Pastanesi, Kepez (Ulus Mah.)"/>
        <s v="Nur Pastanesi, Konyaaltı (Molla Yusuf Mah.)"/>
        <s v="Nur Pastanesi, Konyaaltı (Öğretmenevleri Mah.)"/>
        <s v="Nur Pastanesi, Kumluca (Meydan Mah.)"/>
        <s v="Nur Pastanesi, Muratpaşa (Ermenek Mah.)"/>
        <s v="Nur Pastanesi, Muratpaşa (Sedir Mah.)"/>
        <s v="Nur Pastanesi, Muratpaşa (Varlık Mah.)"/>
        <s v="Nur Pastanesi, Muratpaşa (Yeşilbahçe Mah.)"/>
        <s v="Nur Pastanesi, Serik (Belek Mah.)"/>
        <s v="Nur Pastanesi, Serik (Merkez Mah.)"/>
        <s v="Nur Pide Salonu, Kumluca (Merkez Mah.)"/>
        <s v="O'tacos Cafe/Bistro Restaurant (Fener Mah.)"/>
        <s v="Oba Fish &amp; Kebap, Alanya (Oba Mah.)"/>
        <s v="Oba Kırbaşı Kebap &amp; Baklava, Alanya (Oba Mah.)"/>
        <s v="Ohannes Burger, Kepez (Kültür Mah.)"/>
        <s v="Okan Usta Kebap &amp; Köfte &amp; Kokoreç, Kepez (Kütükçü Mah.)"/>
        <s v="Okyanus Balık Evi, Kepez (Yeni Mah.)"/>
        <s v="Oliveto Pizza, Muratpaşa (Fener Mah.)"/>
        <s v="‎Oltada Balık, Kepez (Kültür Mah.)"/>
        <s v="Online Tost, Kepez (Yeşiltepe Mah. - Dokuma)"/>
        <s v="Orhan Usta Döner &amp; Kebap Evi, Alanya (Tosmur Mah.)"/>
        <s v="Orkide Restaurant, Manavgat (Aşağı Pazarcı Mah.)"/>
        <s v="Ortaköy Waffle &amp; Kumpir, Manavgat (Aşağı Hisar Mah.)"/>
        <s v="Oses Çiğ Köfte, Alanya (Hacet Mah.)"/>
        <s v="Oses Çiğ Köfte, Alanya (Oba Mah.)"/>
        <s v="Oses Çiğ Köfte, Alanya (Şekerhane Mah.)"/>
        <s v="Oses Çiğ Köfte, Kepez (Güneş Mah.)"/>
        <s v="Oses Çiğ Köfte, Muratpaşa (Ali Çetinkaya Cad.)"/>
        <s v="Oses Çiğ Köfte, Muratpaşa (Şarampol Mah.)"/>
        <s v="Oses Çiğ Köfte, Serik (Orta Mah.)"/>
        <s v="Osmanlı Döner, Kepez (Yeni Mah.)"/>
        <s v="Osmanlı Serpme Börek , Konyaaltı (Siteler Mah.)"/>
        <s v="Otantik Cafe &amp; Fast Food, Muratpaşa (Elmalı Mah.)"/>
        <s v="Otostop, Kepez (Şafak Mah.)"/>
        <s v="Ottoman Pizza &amp; Fast Food , Kepez ( Göçerler Mah.)"/>
        <s v="Oylat Ev Yemekleri, Alanya (Cikcilli Mah.)"/>
        <s v="Ozbi Chicken &amp; Grill, Muratpaşa (Kızılarık Mah.)"/>
        <s v="Öküz Burger Homemade, Muratpaşa (Fener Mah.)"/>
        <s v="Ömer Usta Kadayıf &amp; Künefe, Kepez (Güneş Mah.)"/>
        <s v="Ömer'in Mutfağı, Konyaaltı (Altınkum Mah.)"/>
        <s v="Önder Börek, Muratpaşa (Yıldız Mah.)"/>
        <s v="Önder Restaurant, Kepez (Altınova Sinan Mah.)"/>
        <s v="Öz Adana Dürüm Matik, Alanya (Saray Mah.)"/>
        <s v="Öz Akdeniz 2, Kepez (Kültür Mah.)"/>
        <s v="Öz Akkelle Restaurant, Kumluca (Karşıyaka Mah.)"/>
        <s v="Öz Antep Baklavaları, Muratpaşa (Sinan Mah.)"/>
        <s v="Öz Balıklı Göl Pide &amp; Lahmacun, Muratpaşa (Cumhuriyet Mah.)"/>
        <s v="Öz Burdur Şiş &amp; Akman Aile Kebap (Kanal Mah.)"/>
        <s v="Öz Burdur Şiş Mehmet Akman Usta (Kanal Mah.)"/>
        <s v="Öz Burdur Şiş Pide &amp; Kebap, Muratpaşa (Kızılarık Mah.)"/>
        <s v="Öz Çınar Pide &amp; Kebap (Yeni Emek Mah.)"/>
        <s v="Öz Deniz Simit, Kepez (Kültür Mah.)"/>
        <s v="Öz Develi Cıvıklı Kebap &amp; Pide, Kepez (Kuzeyyaka Mah.)"/>
        <s v="Öz Doyum Döner, Manavgat (Aşağı Hisar Mah.)"/>
        <s v="Öz Hatay Dürüm, Muratpaşa (Şirinyalı Mah.)"/>
        <s v="Öz Kastamonu Kır Pidesi &amp; Börek (Kışla Mah.)"/>
        <s v="Öz Konya Restaurant, Manavgat (Örnek Mah.)"/>
        <s v="Öz Konyalılar, Kepez (Habibler Mah.)"/>
        <s v="Öz Köfteci Şeref'in Yeri (Şafak Mah.)"/>
        <s v="Öz Lavaş Dünyası Pide &amp; Lahmacun, Kepez (Yeniemek Mah.)"/>
        <s v="Öz Şanlıurfalılar Lahmacun &amp; Kebap (Zerdalilik Mah.)"/>
        <s v="Öz Yakamoz Döner &amp; Fast Food, Konyaaltı (Uncalı Mah.)"/>
        <s v="Özbayrakcı Meze, Muratpaşa (Şirinyalı Mah.)"/>
        <s v="Özçam Pide &amp; Kebap , Kepez (Yeni)"/>
        <s v="Özen Fast Food &amp; Pizza (Yeşiltepe Mah.)"/>
        <s v="Özgevrek Simit, Muratpaşa (Tahılpazarı Mah.)"/>
        <s v="Özikizler Künefe &amp; Katmer, Muratpaşa (Fener Mah.)"/>
        <s v="Özkırcami Köfte &amp; Piyaz, Muratpaşa (Kırcami Mah.)"/>
        <s v="Özlem Kebap &amp; Pide, Muratpaşa (Üçgen Mah.)"/>
        <s v="Özsüt, Konyaaltı (Gürsu Mah.)"/>
        <s v="Özsüt, Muratpaşa (Fener Mah. - Fener Cad.)"/>
        <s v="Özsüt, Muratpaşa (Yeşilbahçe Mah.)"/>
        <s v="Özyurt Mutfağı Izgara &amp; Pide, Muratpaşa (Meydankavağı Mah.)"/>
        <s v="Pacco Food Court, Konyaaltı (Arapsuyu Mah.)"/>
        <s v="Paçacı Lara, Muratpaşa (Fener Mah.)"/>
        <s v="Paçacı Sezer, Manavgat (Yukarı Pazarcı Mah.)"/>
        <s v="Paçacı Şaban, Konyaaltı (Öğretmenevleri Mah.)"/>
        <s v="Paçacı Şaban, Muratpaşa (Kızılsaray Mah.)"/>
        <s v="Paçacı Şemsi, Konyaaltı (Öğretmenevleri Mah.)"/>
        <s v="Paçacı Şemsi, Manavgat (Yukarı Hisar Mah.)"/>
        <s v="Paçacı Şemsi, Muratpaşa (Balbey Mah.)"/>
        <s v="Padok Cafe &amp; Bistro, Kepez (Yükseliş Mah.)"/>
        <s v="Pali Atelier, Muratpaşa (Çağlayan Mah.)"/>
        <s v="Pammuq, Konyaaltı (Gürsu Mah.)"/>
        <s v="06 Dönerci İsmail Usta Kebap Salonu, Kemer (Arslanbucak Mah.)"/>
        <s v="Pandastic Burger &amp; Coffee, Alanya (Şekerhane Mah.)"/>
        <s v="Panino Fabs , Konyaaltı (Kuşkavağı Mah.)"/>
        <s v="Park Kafe, Alanya (Fığla Mah.)"/>
        <s v="Parla Pastry &amp; Bakery, Muratpaşa (Yeşilbahçe Mah.)"/>
        <s v="PastaKargo, Konyaaltı (Gürsu Mah.)"/>
        <s v="Paşa Kokoreç, Kepez (Ayanoğlu Mah.)"/>
        <s v="Paşazade Sultanahmet Börekçisi, Muratpaşa (Zerdalilik Mah.)"/>
        <s v="Pattso Life, Muratpaşa (Haşimişcan Mah.)"/>
        <s v="Pelin Döner &amp; Çiğ Köfte, Kepez (Kütükçü Mah.)"/>
        <s v="Pelin Mantı, Konyaaltı (Uncalı Mah.)"/>
        <s v="Pelin Pastanesi, Kepez (Kütükçü Mah.)"/>
        <s v="Pepper Grill Restaurant, Manavgat (Side Mah.)"/>
        <s v="Perinin Yeri, Muratpaşa (Zerdalilik Mah.)"/>
        <s v="Pırpır Cafe, Muratpaşa (Güvenlik Mah.)"/>
        <s v="Pide Dünyası 07 (Güvenlik Mah.)"/>
        <s v="Pide Dünyası, Muratpaşa (Kızıltoprak Mah.)"/>
        <s v="Pidecim, Konyaaltı (Uncalı Mah.)"/>
        <s v="Pidelli Pide &amp; Lahmacun Salonu, Muratpaşa (Çaybaşı Mah.)"/>
        <s v="Pidemetre, Konyaaltı (Toros Mah.)"/>
        <s v="Pidex, Muratpaşa (Meydankavağı Mah.)"/>
        <s v="Pikan Fırın, Konyaaltı (Gürsu Mah.)"/>
        <s v="Pikan Fırın, Muratpaşa (Yeşilbahçe Mah.)"/>
        <s v="Pilavchı, Muratpaşa (Gençlik Mah. - Işıklar Cad.)"/>
        <s v="Pista Sepet Kahvaltı, Konyaaltı (Arapsuyu Mah.)"/>
        <s v="Pita Sarıyer Börek &amp; Cafe, Manavgat (Yukarı Hisar Mah.)"/>
        <s v="Piz &amp; Mak, Muratpaşa (Zerdalilik Mah.)"/>
        <s v="Pizza Argentina, Konyaaltı (Gürsu Mah.)"/>
        <s v="Pizza Bar &amp; Patso, Muratpaşa (Meltem Mah.)"/>
        <s v="Pizza Han Döner Aşkı, Kepez (Yeşilyurt Mah.)"/>
        <s v="Pizza Hero, Kepez (Atatürk Mah.)"/>
        <s v="Pizza Mama Marias, Kültür"/>
        <s v="Pizza Mama Marias, Muratpaşa, (Mehmetçik Mah.)"/>
        <s v="Pizza Napoli, Muratpaşa (Şirinyalı Mah.)"/>
        <s v="Pizza Pan , Kepez (Kültür)"/>
        <s v="Pizza Plaza (Arapsuyu Mah.)"/>
        <s v="Pizza Point, Muratpaşa (Etiler Mah.)"/>
        <s v="Pizza Rio &amp; Cafe, Korkuteli (Kiremitli Mah.)"/>
        <s v="Pizza State, Muratpaşa (Mehmetçik Mah.)"/>
        <s v="Pizza Stockholm, Hurma"/>
        <s v="Pizza Time, Manavgat (Yukarı Hisar Mah.)"/>
        <s v="Pizza Today, Konyaaltı (Gürsu Mah.)"/>
        <s v="Pizza Tomato , Kepez (Yeni Mah.)"/>
        <s v="Pizza Tomato, Elmalı (Karyağdı Mah.)"/>
        <s v="Pizza Tomato, Kumluca (Meydan Mah.)"/>
        <s v="Pizza Vos, Konyaaltı (Gürsu Mah.)"/>
        <s v="Pizza'cıı, Muratpaşa (Kızıltoprak Mah.)"/>
        <s v="Pizzacım, Kepez (Kültür Mah.)"/>
        <s v="Pizzacolik, Serik (Orta Mah.)"/>
        <s v="Pizzamia, Muratpaşa (Kızıltoprak Mah.)"/>
        <s v="Pizzanini, Muratpaşa (Şirinyalı Mah.)"/>
        <s v="Pizzaria Evim, Serik (Merkez Mah.)"/>
        <s v="Pizzaroni, Konyaaltı (Gürsu Mah.)"/>
        <s v="Pizzaroom , Kepez (Kültür Mah.)"/>
        <s v="Pizzaroom , Muratpaşa (Yıldız Mah.)"/>
        <s v="Pizzeria Gramofon, Alanya (Saray Mah.)"/>
        <s v="Pluss + Cafe, Kepez (Sütçüler Mah.)"/>
        <s v="Poff Kokoreç, Kaş (Andifli Mah.)"/>
        <s v="Poulet Ev Yemekleri, Konyaaltı (Pınarbaşı Mah. - Üniversite)"/>
        <s v="Praline Patisserie &amp; Bakery, Muratpaşa (Şirinyalı Mah.)"/>
        <s v="Pufidik Mutfak, Konyaaltı (Toros Mah.)"/>
        <s v="Pukka Waffle, Konyaaltı (Altınkum Mah.)"/>
        <s v="Pumpkin Vegan Cafe (Gençlik Mah.)"/>
        <s v="Pupa Yelken Restaurant, Muratpaşa (Güzeloba Mah.)"/>
        <s v="Qbik Burger &amp; Street Food, Konyaaltı (Altınkum Mah.)"/>
        <s v="Qubi Kokoreç, Konyaaltı (Akkuyu Mah.)"/>
        <s v="Quqla Cafe &amp; Mutfak (Emek Mah.)"/>
        <s v="Reborn, Konyaaltı (Liman Mah.)"/>
        <s v="Reçel Mutfak , Konyaaltı (Gürsu Mah.)"/>
        <s v="Rıhtım Döner, Kepez (Kültür Mah.)"/>
        <s v="Rıhtım Döner, Muratpaşa (Gençlik Mah. - Işıklar Cad.)"/>
        <s v="Rıhtım Döner, Muratpaşa (Kapalıyol Mah.)"/>
        <s v="Rıhtım Döner, Muratpaşa (Soğuksu Mah.)"/>
        <s v="Rıhtım Park Döner, Kepez (Kültür Mah.)"/>
        <s v="Rıza Usta Döner, Manavgat (Bahçelievler Mah.)"/>
        <s v="Robert's Coffee, Muratpaşa (Meltem Mah.)"/>
        <s v="Robin Cafe Bistro, Serik (Kökez Mah.)"/>
        <s v="Robin Food, Manavgat (Aşağı Hisar Mah.)"/>
        <s v="Rota Pizza (Kültür Mah.)"/>
        <s v="Rotto Pizza, Muratpaşa (Gençlik Mah. - Işıklar Cad.)"/>
        <s v="Route Burger House , Konyaaltı (Altınkum Mah.)"/>
        <s v="Route Burger House (Güzeloba Mah.)"/>
        <s v="Route Burger House (Şirinyalı Mah.)"/>
        <s v="Rude Chicken, Kepez (Kültür Mah.)"/>
        <s v="Rumi Mutfak, Muratpaşa (Meltem Mah.)"/>
        <s v="S.O.S Dürüm, Gazipaşa (Pazarcı Mah.)"/>
        <s v="S&amp;M Yufka, Muratpaşa (Kızıltoprak Mah.)"/>
        <s v="Sabiha Bacı Börek, Muratpaşa (Gebizli Mah.)"/>
        <s v="Sade Patisserie, Muratpaşa (Yeşilbahçe Mah.)"/>
        <s v="Sahilkent Etli Pide &amp; Kebap, Kepez (Yükseliş Mah.)"/>
        <s v="Sait İskender Döner, Konyaaltı (Altınkum Mah.)"/>
        <s v="Sakallı Başkan Food Pub &amp; Coffee, Alanya (Şekerhane Mah.)"/>
        <s v="Sakızlı Alaçatı Kumrucusu, Muratpaşa (Çağlayan Mah.)"/>
        <s v="Salad House (Çağlayan Mah.)"/>
        <s v="Salad House (Güzeloba Mah.)"/>
        <s v="Salad House, Konyaaltı (Gürsu Mah.)"/>
        <s v="Salash Cafe, Alanya (Şekerhane Mah.)"/>
        <s v="Salt Kafe, Muratpaşa (Çağlayan Mah.)"/>
        <s v="Samsat Çiğ Köfte, Kepez (Ünsal Mah.)"/>
        <s v="Samsat Çiğ Köfte, Muratpaşa (Çaybaşı Mah.)"/>
        <s v="Samsat Çiğ Köftecisi, Kepez (Sütçüler Mah.)"/>
        <s v="Samsat Ev Yemekleri &amp; Fast Food (Bayındır Mah.)"/>
        <s v="Samurai Kokoreç (Sinan Mah.)"/>
        <s v="San Simon Restaurants, Kumluca (Meydan Mah.)"/>
        <s v="Sanayi Tostçusu, Alanya (Mahmutlar Mah.)"/>
        <s v="Sandaviç Kralı (Barınaklar Mah.)"/>
        <s v="Sandaviç Kralı, Manavgat (Sorgun Mah.)"/>
        <s v="Sanitas Pizza Muratpaşa (Soğuksu Mah.)"/>
        <s v="Saray Çiftliği Et Pişiricisi (Çağlayan Mah.)"/>
        <s v="Saray Çorbacısı Kebap &amp; Pide &amp; Pizza, Muratpaşa (Şirinyalı Mah.)"/>
        <s v="Saray Kebap &amp; Döner &amp; Izgara, Muratpaşa (Varlık Mah.)"/>
        <s v="Saray Kebap &amp; Pide, Burhanettin Onat Cad"/>
        <s v="Sarıoğlu Etli Ekmek &amp; Döner, Kepez (Altınova Orta Mah.)"/>
        <s v="Sarmaşık Tost Evi, Kumluca (Bağlık Mah.)"/>
        <s v="Sayan Kardeşler 2 Döner &amp; Kebap, Alanya (Güllerpınarı Mah.)"/>
        <s v="Sb. Street Burger &amp; Grill, Kepez (Kültür Mah.)"/>
        <s v="Sb. Street Burger &amp; Grill, Konyaaltı (Toros Mah.)"/>
        <s v="Schiller Kaffee (Yeşilbahçe Mah.)"/>
        <s v="Schiller Kaffee &amp; Franco's Pizza (Güzeloba Mah.)"/>
        <s v="Schiller Kaffee &amp; Franco's Pizza (Liman Mah.)"/>
        <s v="Schiller Kaffeerösterei (Işıklar Cad.)"/>
        <s v="Sedir Restaurant, Konyaaltı (Öğretmenevleri)"/>
        <s v="Sedir Restaurant, Muratpaşa (Fener Mah.)"/>
        <s v="Sefa Fast Food &amp; Kahvaltı Salonu, Kepez (Şafak Mah.)"/>
        <s v="Sefa Pide &amp; Kebap, Kepez (Emek Mah.)"/>
        <s v="Seferoğlu Pastanesi, Muratpaşa (Güzeloba Mah.)"/>
        <s v="Seferoğlu Pastanesi, Muratpaşa (Kışla Mah.)"/>
        <s v="Selvet Fast Food, Kepez (Kütükçü Mah.)"/>
        <s v="Sembol Lahmacun &amp; Pide &amp; Kebap, Konyaaltı (Arapsuyu Mah.)"/>
        <s v="Serdar Cafe &amp; Fast Food, Muratpaşa (Varlık Mah.)"/>
        <s v="Serdar'ın Yeri Kebap, Muratpaşa (Kızılsaray Mah.)"/>
        <s v="Seven Moose Coffee, Kepez (Altınova Sinan Mah.)"/>
        <s v="Seydanlı Baklava, Kepez (Erenköy Mah.)"/>
        <s v="Seydanlı Baklava, Kepez (Güneş Mah.)"/>
        <s v="Seyyah Döner Lokantası, Alanya (Oba Mah.)"/>
        <s v="Shaggy Coffee, Kepez (Kültür Mah.)"/>
        <s v="Shakespeare (Gürsu Mah.)"/>
        <s v="Shakespeare Bistro (Fener Mah.)"/>
        <s v="Shakespeare, Alanya (Güller Pınarı Mah.)"/>
        <s v="Shakespeare, Kepez (Altınova Sinan Mah.)"/>
        <s v="Shakespeare, Muratpaşa (Yeşilbahçe Mah.)"/>
        <s v="Shaurma Döner, Kepez (Kültür Mah.)"/>
        <s v="Shiva Bowl &amp; Salad, Konyaaltı (Altınkum Mah.)"/>
        <s v="Shule Cafe &amp; Bistro, Manavgat (Aşağı Pazarcı Mah.)"/>
        <s v="Sıfır Yedi Osmanlı Tulumba Pasta &amp; Dondurma, (Memurevleri Mah.)"/>
        <s v="Sıfırbir Cafe, Alanya (Avsallar Mah.)"/>
        <s v="Sidemiss Pizza, Manavgat (Side Mah.)"/>
        <s v="Simit Fırın 07, Muratpaşa (Kırcami Mah.)"/>
        <s v="Sini Cafe &amp; Restaurant, Kaş (Kalkan Mah.)"/>
        <s v="Sivas Cem Pide, Muratpaşa (Bayındır Mah.)"/>
        <s v="Sivas Kepçeli Pide Lahmacun, Turgut Reis"/>
        <s v="Sivas Merkez Pide, Muratpaşa (Sedir Mah.)"/>
        <s v="Sivas Pide &amp; Lahmacun &amp; Kebap , Konyaaltı (Arapsuyu Mah.)"/>
        <s v="Sivas Sungur Pide &amp; Kebap &amp; Lahmacun, Muratpaşa (Sinan Mah.)"/>
        <s v="Smokey BBQ &amp; Burger (Çağlayan Mah.)"/>
        <s v="Smooth Coffee, Konyaaltı (Pınarbaşı Mah.- Üniversite)"/>
        <s v="Smooth Coffee, Muratpaşa (Yeşilbahçe Mah.)"/>
        <s v="Socrat's Pasta Evi (Yeşilbahçe Mah.)"/>
        <s v="Sofra Restaurant, Alanya (Avsallar Mah.)"/>
        <s v="Sos Tat Döner, Kepez (Kültür Mah.)"/>
        <s v="Sose Pide (Yeşilyurt Mah.)"/>
        <s v="Sose Pizza, Kepez (Yeşilyurt Mah.)"/>
        <s v="Sosyete Çiğ Köfte, Alanya (Güllerpınarı Mah.)"/>
        <s v="Sosyete Çiğ Köfte, Alanya (Güllerpınarı Mah.) Yeni-Devir"/>
        <s v="Soykan Pide &amp; Kebap &amp; Cafe, Kepez (Yeni Mah.)"/>
        <s v="Söyler Kebap &amp; Lahmacun, Kepez (Sütçüler Mah.)"/>
        <s v="Sporcu Gibi Beslen, Konyaaltı (Gürsu Mah.)"/>
        <s v="Stadyum Pide Fırını, Alanya (Oba Mah.)"/>
        <s v="Star Döner, Kepez (Karşıyaka Mah. - Varsak)"/>
        <s v="Star Kokoreç Pide &amp; Kebap Salonu, Manavgat (Milli Egemenlik Mah)"/>
        <s v="Star Köfte, Muratpaşa (Sinan Mah.)"/>
        <s v="Sudem Dondurma, Serik (Orta Mah.)"/>
        <s v="Sugoi Chinese Wok &amp; Sushi, Konyaaltı (Kuşkavağı Mah.)"/>
        <s v="Sugoi Sushi Express, Konyaaltı (Gürsu Mah.)"/>
        <s v="Sultan Balıkçılık, Muratpaşa (Güzeloba Mah.)"/>
        <s v="Sultan Et, Kemer (Yeni Mah.)"/>
        <s v="Sultanahmet Köftecisi, Alanya (Cumhuriyet Mah.)"/>
        <s v="Sultanzade Hatay Sofrası, Alanya (Mahmutlar Mah.)"/>
        <s v="Suna Teyzenin Mutfağı, Manavgat (Yukarı Hisar Mah.)"/>
        <s v="Sunar Cafe &amp; Kitchen, Muratpaşa (Şirinyalı Mah.)"/>
        <s v="Super Heroes Pizza, Muratpaşa (Meltem Mah.)"/>
        <s v="Supla, Muratpaşa (Şirinyalı Mah.)"/>
        <s v="Sushi Dotto (Arapsuyu Mah.)"/>
        <s v="Sushi Dotto (Şirinyalı Mah.)"/>
        <s v="Sushi Dotto, Konyaaltı (Liman Mah.)"/>
        <s v="Sushi Hanga, Muratpaşa (Çağlayan Mah.)"/>
        <s v="Sushi Lux, Alanya (Kestel Mah.)"/>
        <s v="Sushi Lux, Konyaaltı (Hurma Mah.)"/>
        <s v="Sushi Sea Cafe, Alanya (Mahmutlar Mah.)"/>
        <s v="Sushimate, Muratpaşa (Şirinyalı Mah.)"/>
        <s v="Süleyman Usta'nın Yeri, Serik (Kadriye Mah.)"/>
        <s v="Sürprizhane, Muratpaşa (Şirinyalı Mah.)"/>
        <s v="Sütbeyaz (Fener Mah.)"/>
        <s v="Şamata Cafe &amp; Fast Food, Kepez (Yeşilyurt Mah.)"/>
        <s v="Şampiyon 06 Ankara Döner, Muratpaşa (Sinan Mah.)"/>
        <s v="Şampiyon 06 Döner, Muratpaşa (Güllük Mah.)"/>
        <s v="Şampiyon Restaurant, Alanya (Güllerpınarı Mah.)"/>
        <s v="Şanlı Gurme Kebap, Kepez (Kültür Mah.)"/>
        <s v="Şanlıurfa Dergah Sofrası, Konyaaltı (Hurma Mah.)"/>
        <s v="Şanlıurfa Fazilet Lahmacun &amp; Kebap, Kepez (Güneş Mah.)"/>
        <s v="Şanlıurfa Kebap &amp; Lahmacun, Muratpaşa (Muratpaşa Mah.)"/>
        <s v="Şef'in Tavuğu, Muratpaşa (Tahılpazarı Mah.)"/>
        <s v="Şehr-i Mevlana Etli Ekmek, Kepez (Teomanpaşa Mah.)"/>
        <s v="Şehri Antep Baklavaları, Manavgat (Emek Mah.)"/>
        <s v="Şehri Gazi Künefe &amp; Katmer, Muratpaşa (Kızılarık Mah.)"/>
        <s v="Şelale Cafe &amp; Fast Food, Muratpaşa (Çağlayan Mah.)"/>
        <s v="Şelale Kebap, Manavgat (Yukarı Hisar Mah.)"/>
        <s v="Şimşek Köfte Tevfik Şimşek, Muratpaşa (Kızıltıoprak Mah.)"/>
        <s v="Şişci İsmail, Kepez (Zafer Mah.)"/>
        <s v="Şişci Musti, Kepez (Fevzi Çakmak Mah.)"/>
        <s v="Şişci Sebo'nun Yeri, Aksu (Güzelyurt Mah.)"/>
        <s v="Şişçi Barış, Manavgat (Yukarı Hisar Mah.)"/>
        <s v="Şişçi İsmail Dilek Kebap, Kepez (Şafak Mah.- Yeni Sanayi)"/>
        <s v="Şöhret'i Antep Baklavaları, Muratpaşa (100.Yıl Caddesi)"/>
        <s v="Şölen Pastanesi , Muratpaşa (Üçgen Mah.)"/>
        <s v="Tadım Evi, Manavgat (Aşağı Pazarcı Mah.)"/>
        <s v="Tadım Pide &amp; Kebap &amp; Döner, Kepez (Aydoğmuş Mah.)"/>
        <s v="Tadım Pide &amp; Kebap, Kepez (Yeşiltepe Mah.)"/>
        <s v="Tahsin Usta Künefe, Muratpaşa (Varlık Mah.)"/>
        <s v="Tam Tadım Pastanesi, Alanya (Cumhuriyet Mah.)"/>
        <s v="Tantunicim, Muratpaşa (Güllük Mah.)"/>
        <s v="Tarihi Diyarbakır Ciğercisi , Kepez (Gündoğdu Mah.)"/>
        <s v="Tarihi Hadrian Pilavcısı (Haşimişcan)"/>
        <s v="Tatlı Şeyler Butik Pasta, Konyaaltı (Siteler Mah.)"/>
        <s v="Tatlı Ye Tatlı Konuş, Muratpaşa (Varlık Mah.)"/>
        <s v="Tatlıcı Fehmi Usta, Muratpaşa (Barbaros Mah.)"/>
        <s v="Tatlıcı Fehmi Usta, Muratpaşa (Elmalı Mah.)"/>
        <s v="Tatlıcım Abdullah Usta, Muratpaşa (Yüksekalan Mah.)"/>
        <s v="Tatlımı Getir, Kepez (Kültür Mah.)"/>
        <s v="Tatlıses Çiğ Köfte, Alanya (Mahmutlar Mah.)"/>
        <s v="Tauq Chicken Restaurant, Konyaaltı (Altınkum Mah.)"/>
        <s v="Tavada Dürüm &amp; Fast Food, Konyaaltı (Altınkum Mah.)"/>
        <s v="Tavada Tavuk, Kepez (Fabrikalar Mah.)"/>
        <s v="Tavuk Diyarı, Muratpaşa (Sedir Mah.)"/>
        <s v="Tavuk Rüyası, Kumluca (Bağlık Mah.)"/>
        <s v="Tavukji, Konyaaltı (Altınkum Mah.)"/>
        <s v="Tavukji, Muratpaşa (Şirinyalı Mah.)"/>
        <s v="Tavuklu Pide Dünyası, Kemer (Beldibi Mah.)"/>
        <s v="07 Cadde Döner, Kepez (Güneş Mah.)"/>
        <s v="Taxim Kebap, Muratpaşa (Kızılsaray Mah.)"/>
        <s v="Tayfa Kokoreç 07, Muratpaşa (Bayındır Mah.)"/>
        <s v="Taze Şarküteri &amp; Meze, Muratpaşa (Güzeloluk Mah.)"/>
        <s v="Tbc The Burger Club, Muratpaşa (Fener Mah.)"/>
        <s v="Tbt Food Co., Muratpaşa (Fener Mah.)"/>
        <s v="Tea House Gözleme &amp; Burger &amp; Tost, Alanya (Mahmutlar Mah.)"/>
        <s v="Tekne Balık Pişiricisi , Konyaaltı (Molla Yusuf Mah.)"/>
        <s v="Tezgah Burger, Konyaaltı (Akkuyu Mah.)"/>
        <s v="Tezgah Burger, Konyaaltı (Gürsu Mah.)"/>
        <s v="Tezgah Burger, Muratpaşa (Şirinyalı Mah.)"/>
        <s v="Tezgah Sokak Lezzetleri, Muratpaşa (Çağlayan Mah.)"/>
        <s v="The Culture Döner , Kepez (Kültür Mah.)"/>
        <s v="The Grill House (Kuşkavağı Mah.)"/>
        <s v="The HotBox (Yenidoğan Mah.)"/>
        <s v="The Lux Coffee, Muratpaşa (Haşimişcan Mah.)"/>
        <s v="The Pizza , Konyaaltı (Liman Mah.)"/>
        <s v="The Tost, Kepez (Şafak Mah.)"/>
        <s v="Timur Baba Pide &amp; Kebap &amp; Lahmacun Salonu (Karşıyaka Mah.)"/>
        <s v="Tiritcizade Konya Mutfağı"/>
        <s v="Tmk Healthy, Muratpaşa (Şirinyalı Mah.)"/>
        <s v="Toast Kitchen Food &amp; Coffee, Muratpaşa (Şirinyalı Mah.)"/>
        <s v="Toast On, Muratpaşa (Çağlayan Mah.)"/>
        <s v="Toaster King, Aksu (Altıntaş Mah.)"/>
        <s v="Toastie (Yeşilova Mah.)"/>
        <s v="Tokyo Sushi, Konyaaltı (Sarısu Mah.)"/>
        <s v="Tonton Tantuni &amp; Döner, Kepez (Ayanoğlu Mah.)"/>
        <s v="Topçam Pide &amp; Kebap (Siteler Mah.)"/>
        <s v="Tophane Dönercisi, Muratpaşa (Elmalı Mah.)"/>
        <s v="Toprak Ana Gözleme, Muratpaşa (Sinan Mah.)"/>
        <s v="Toprak Mangal Evi , Kepez (Ünsal Mah.)"/>
        <s v="Torku Ziyafet Döner, Konyaaltı (Liman Mah.)"/>
        <s v="Torku Ziyafet Döner, Muratpaşa (Yeşilbahçe Mah.)"/>
        <s v="Tospik Tosthane, Muratpaşa (Tahılpazarı Mah.)"/>
        <s v="Tost &amp; Ötesi, Muratpaşa (Yüksekalan Mah.)"/>
        <s v="Tost Balans, Muratpaşa (Cumhuriyet Mah.)"/>
        <s v="Tost Dünyası, Kepez (Kültür Mah.)"/>
        <s v="Tost Evim, Muratpaşa, (Balbey Mah.)"/>
        <s v="Tost House, Kepez (Yenidoğan Mah.)"/>
        <s v="Tost Tost Cafe &amp; Ev Yemekleri, Muratpaşa (Yıldız Mah.)"/>
        <s v="Tost.com, Muratpaşa (Memurevleri Mah.)"/>
        <s v="Tostbaaa, Alanya (Kadıpaşa Mah.)"/>
        <s v="Tostbağaa Fırın-Cafe-Mutfak (Fener Mah.)"/>
        <s v="Tostbook, Muratpaşa (Yeşilbahçe Mah.)"/>
        <s v="Tostbucks, Kepez (Gazi Mah.)"/>
        <s v="Tostcu Zeki, Kumluca (Bağlık Mah.)"/>
        <s v="Tostcum, Alanya (Güllerpınarı Mah.)"/>
        <s v="Tostcumm, Muratpaşa (Kızıltoprak Mah.)"/>
        <s v="Tostçu Baba 78, Muratpaşa (Cumhuriyet Mah.)"/>
        <s v="Tostçu Edo, Konyaaltı (Kuşkavağı Mah.)"/>
        <s v="Tostçu Memo , Kepez (Kültür Mah.)"/>
        <s v="Tostçu Murat Usta, Muratpaşa (Varlık Mah.)"/>
        <s v="Tostçu Serkan, Kepez (Şafak Mah.)"/>
        <s v="Tostçu Tarık Usta, Muratpaşa (Tarım Mah.)"/>
        <s v="Tostçum, Manavgat (Bahçelievler Mah.)"/>
        <s v="Tostçuzade, Alanya (Kızlarpınarı Mah.)"/>
        <s v="Tosthane, Muratpaşa (Varlık Mah.)"/>
        <s v="Tostobur Co., Konyaaltı (Siteler Mah.)"/>
        <s v="Tostum Tost (Soğuksu Mah.)"/>
        <s v="Tostun Aşkı &amp; Fast Food, Kepez (Yeni Emek Mah.)"/>
        <s v="Tosun Dürüm, Kepez (Kültür Mah.)"/>
        <s v="Trafo Cafe, Kepez (Göksu Mah.)"/>
        <s v="Troy Burger &amp; More, Alanya (Cikcilli Mah.)"/>
        <s v="Tuncer Et Mangal &amp; Pide, Manavgat (Aşağıhisar Mah.)"/>
        <s v="Turbo Tost, Kepez (Kepez Mah.)"/>
        <s v="Turunç Fast Food, Kepez (Göksu Mah.)"/>
        <s v="Tutku Döner , Kepez ( Dokuma Mah.)"/>
        <s v="Tutku Et Döner Ekspress, Aksu (Güzelyurt Mah.)"/>
        <s v="Tutku Et Döner İskender, Alanya (Şekerhane Mah.)"/>
        <s v="Tutkum Et Döner, Kumluca (Yeni Mah.)"/>
        <s v="Türkmenoğlu Baklava &amp; Dondurma, Alanya (Mahmutlar Mah.)"/>
        <s v="Türkmenoğlu Baklava &amp; Dondurma, Alanya (Şekerhane Mah.)"/>
        <s v="Ucuza Döner, Kepez (Erenköy Mah.)"/>
        <s v="Uğur Etli Pide, Kepez (Kütükçü Mah.)"/>
        <s v="Uğur Ocakbaşı, Konyaaltı (Pınarbaşı Mah.)"/>
        <s v="Umay Cafe &amp; Fast Food, Muratpaşa (Yıldız Mah.)"/>
        <s v="Umut Büfe, Muratpaşa (Sinan Mah.)"/>
        <s v="Umut Cafe &amp; Fast Food, Aksu (Güzelyurt Mah.)"/>
        <s v="Umut Döner, Serik (Merkez Mah.)"/>
        <s v="Umut Restaurant, Manavgat (Mimar Sinan Mah.)"/>
        <s v="Umut Tost, Korkuteli (Uzunoluk Mah.)"/>
        <s v="Unlu Şeyler by Kubi, Muratpaşa (Fener Mah.)"/>
        <s v="Up To You Tost &amp; Sandviç, Kepez (Ahatlı Mah.)"/>
        <s v="Urfa Çıtır Lahmacun, Muratpaşa (Sinan Mah.)"/>
        <s v="Urfa Dilek Lahmacun &amp; Pide &amp; Kebap, Kepez (Karşıyaka Mah.)"/>
        <s v="Urfa İsot Kebap &amp; Lahmacun &amp; Künefe, Muratpaşa (Sinan Mah.)"/>
        <s v="Urfa Lahmacun &amp; Pide &amp; Kebap, Kepez (Emek Mah.)"/>
        <s v="Urfa Lezzet Sofrası, Muratpaşa (Fener Mah.)"/>
        <s v="Urfa Lider Lahmacun, Kepez (Ulus Mah.)"/>
        <s v="Urfa Sofrası , Konyaaltı (Uncalı Mah.)"/>
        <s v="Urfa Sofrası Pide &amp; Kebap Salonu, Manavgat (Ilıca Mah.)"/>
        <s v="Urfa Sultan Restaurant, Muratpaşa (Ermenek Mah.)"/>
        <s v="Urfa Sultan Sofrası (Hurma Mah.)"/>
        <s v="Urfa Sultan Sofrası, Konyaaltı (Liman Mah.)"/>
        <s v="Urfalı Çağdaş , Konyaaltı (Uncalı Mah.)"/>
        <s v="Usta Lahmacun &amp; Kebap, Muratpaşa (Perge Caddesi)"/>
        <s v="Ustasından Lahmacun &amp; Pide (Emek Mah.)"/>
        <s v="Ustasından Lahmacun &amp; Pide (Zafer Mah.)"/>
        <s v="Üç Maymun Cafe, Gazipaşa (Pazarcı Mah.)"/>
        <s v="Ülkü Fırın, Konyaaltı (Uncalı Mah.)"/>
        <s v="Ünal Tavukçuluk &amp; Tavuk Döner, Kumluca (Bağlık Mah.)"/>
        <s v="Üst Geçit Ev Yemekleri, Kepez (Kültür Mah.)"/>
        <s v="Üstat Pizza &amp; Fast Food (Atatürk Mah.)"/>
        <s v="Üzüm Fırın &amp; Cafe, Kepez (Sütçüler Mah.)"/>
        <s v="Valenss Cafe, Muratpaşa (Topçular Mah.)"/>
        <s v="Vanillart Waffle &amp; Coffee, Alanya (Şekerhane Mah.)"/>
        <s v="Vefa Lahmacun &amp; Pide &amp; Kebap, Kepez (Yeniemek Mah.)"/>
        <s v="Vera Cafe &amp; Patisserie, Muratpaşa (Zerdalilik Mah.)"/>
        <s v="Veranda Burger &amp; Bistro, Konyaaltı (Gürsu Mah.)"/>
        <s v="Veziroğlu Ocakbaşı, Muratpaşa (Yüksekalan Mah.)"/>
        <s v="Vilanel Bakery, Konyaaltı (Altınkum Mah.)"/>
        <s v="Vili Pizza, Kepez (Emek Mah.)"/>
        <s v="Viola Coffee Bistro, Serik (Orta Mah.)"/>
        <s v="Violet Kitchen &amp; Cafe, Muratpaşa (Yüksekalan Mah.)"/>
        <s v="Vip Mersin Tantuni, Manavgat (Ilıca Mah.)"/>
        <s v="Vitamin &amp; Mısır, Kepez (Fabrikalar Mah.)"/>
        <s v="Vitamin Kokoreç, Kepez (Karşıyaka Mah./Çevreyolu)"/>
        <s v="Vizyon Kokoreç, Kepez (Ahatlı Mah.)"/>
        <s v="Waffle Gurmesi, Manavgat (Aşağı Pazarcı Mah.)"/>
        <s v="Waffle Ortaköy Kumpir , Kepez (Fabrikalar Mah.)"/>
        <s v="Waffle Ortaköy Kumpir , Kepez (Kültür Mah.)"/>
        <s v="Waffle Se7en, Meltem"/>
        <s v="Waffle World (Güvenlik Mah.)"/>
        <s v="White Angel, Finike (Yeni Mah.)"/>
        <s v="White Angel, Kumluca (Meydan Mah.)"/>
        <s v="WM Fit Cafe, Konyaaltı (Altınkum Mah.)"/>
        <s v="X Burger, Alanya (Şekerhane Mah.)"/>
        <s v="X Express Fast Food, Döşemealtı (Yeniköy Mah.)"/>
        <s v="Xesnia Garden, Kepez (Göksu Mah.)"/>
        <s v="XL Burger Homemade, Demre (Gökyazı Mah.)"/>
        <s v="XL Burger House, Konyaaltı (Altınkum Mah.)"/>
        <s v="XL Burger House, Kumluca (Yeni Mah.)"/>
        <s v="Yağmur Pide &amp; Kebap, Kepez (Teomanpaşa Mah.)"/>
        <s v="Yaman Bey Pizza &amp; Kahvaltı &amp; Cafe (Y. Pazarcı Mah.)"/>
        <s v="Yanar Döner, Serik (Merkez)"/>
        <s v="Yasmin Mantı &amp; Börek &amp; Mutfak, Muratpaşa (Yeşilbahçe Mah.)"/>
        <s v="Yayladağ Pide &amp; Kebap, Alanya (Hacet Mah.)"/>
        <s v="Yaylalı Tost (Yeşilyurt Mah.)"/>
        <s v="Ye Bi Tost Cafe, Alanya (Hacet Mah.)"/>
        <s v="Ye Doy, Muratpaşa (Elmalı Mah.)"/>
        <s v="Yediveren Dibek Kahvesi Cafe &amp; Mutfak, Muratpaşa (Soğuksu Mah.)"/>
        <s v="Yemekteyizzz, Kepez (Kültür Mah.)"/>
        <s v="Yemen Kahvesi, Kumluca (Meydan Mah.)"/>
        <s v="Yemen Kahvesi, Muratpaşa (Bayındır Mah.)"/>
        <s v="Yeniçeri Waffle, Kepez (Ahatlı Mah.)"/>
        <s v="Yersen Ayvalık Tost, Muratpaşa (Zerdalilik Mah.)"/>
        <s v="YF Kardeşler Meşhur Adana Böreği, Muratpaşa (Şirinyalı Mah.)"/>
        <s v="Yıldırım Etli Pide &amp; Kebap, Muratpaşa (Kızıltoprak Mah.)"/>
        <s v="Yıldız Kardeşler Baklava, Muratpaşa (Cumhuriyet Mah.)"/>
        <s v="Yıldız Kızarmış Tavuk Evi, Muratpaşa (Bahçelievler Mah.)"/>
        <s v="Yıldız Kokoreç Cuma Usta, Kepez (Yeşilyurt Mah.)"/>
        <s v="Yıldız Pide &amp; Kebap, Serik (Belek Mah.)"/>
        <s v="Yılmaz Usta Kebap &amp; Dürüm, Kepez (Altınova Sinan Mah.)"/>
        <s v="Yicem Döner (Fener Mah.)"/>
        <s v="Yicem Pizza &amp; Ayvalık Tostu (Fener Mah.)"/>
        <s v="Yoğun Bakım, Muratpaşa (Etiler Mah.)"/>
        <s v="Yoğun Bakım, Serik (Merkez Mah.)"/>
        <s v="Yörükoğlu Cafe &amp; Kokoreç, Kepez (Habibler Mah.)"/>
        <s v="Yörükoğlu Köftecisi, Muratpaşa (Cumhuriyet Mah.)"/>
        <s v="Zagor Fast Food, Kepez (Atatürk Mah.)"/>
        <s v="Zahra Pizza, Kemer (Merkez Mah.)"/>
        <s v="Zamora, Muratpaşa (Zümrütova Mah.)"/>
        <s v="Zencefil Ev Yemekleri &amp; Cafe (Gürsu Mah.)"/>
        <s v="Zilli Öküz Homemade Burger, Konyaaltı (Altınkum Mah.)"/>
        <s v="Zilli Öküz Homemade Burger, Muratpaşa (Fener Mah.)"/>
        <s v="Zilli Öküz Homemade Burger, Muratpaşa (Meltem Mah.)"/>
        <s v="Zilli Tavuk, Konyaaltı (Pınarbaşı Mah. - Üniversite)"/>
        <s v="Zilli Tost, Kepez (Kültür Mah.)"/>
        <s v="Zirve Kokoreç Müjdat Ustanın Yeri, Muratpaşa (Kızılarık Mah.)"/>
        <s v="Ziyafet Çiğ Köfte, Kepez (Yenidoğan Mah.)"/>
        <s v="Ziyafet Çiğ Köfte, Manavgat (Aşağı Pazarcı Mah.)"/>
        <s v="Ziyafet Çiğ Köfte, Muratpaşa (Gebizli Mah.)"/>
        <s v="Ziyafet Çiğ Köfte, Muratpaşa (Yenigün Mah.)"/>
        <s v="Ziyafet Ocakbaşı &amp; Restaurant, Konyaaltı (Gürsu Mah.)"/>
        <s v="Zurna Döner (Teomanpaşa Mah.)"/>
        <s v="Zümrüt Restaurant, Konyaaltı (Arapsuyu Mah.)"/>
        <s v="Yargılı Pide &amp; Kebap, Kepez (Yükseliş Mah.)"/>
        <s v="Grid Cafe, Muratpaşa (Şirinyalı Mah.)"/>
        <s v="Antep Kebapçısı, Alanya (Mahmutlar Mah.)"/>
        <s v="Ayvalık Tost, Muratpaşa (Meydankavağı Mah.)"/>
        <s v="Usta Pizza &amp; Burger, Konyaaltı (Arapsuyu Mah.)"/>
        <s v="Azim Konya Sofrası, Kepez (Altınova Orta Mah.)"/>
        <s v="Kadıpaşa Dönercisi, Alanya (Kadıpaşa Mah.)"/>
        <s v="Balıkçı Faruk, Kemer (Yeni Mah.)"/>
        <s v="Evren Büfe, Muratpaşa (Yeşilbahçe Mah.)"/>
        <s v="Öz Antep Baklavaları, Konyaaltı (Arapsuyu Mah.)"/>
        <s v="Çiğ Köfteci Ömer Usta, Döşemealtı (Çıplaklı Mah.)"/>
        <s v="Çiğ Köfteci Ömer Usta, Serik (Orta Mah. - Atatürk Cad.)"/>
        <s v="Mirado, Kepez (Göksu Mah.)"/>
        <s v="Şanlıurfa Pide &amp; Kebap, Kepez (Yeşiltepe Mah. - Dokuma)"/>
        <s v="Gizem Döner, Kepez (Kuzeyyaka Mah.)"/>
        <s v="Çelebizade Baklava &amp; Börek &amp; Katmer, Alanya (Oba Mah.)"/>
        <s v="Chiko Pide &amp; Kebap, Alanya (Okurcalar Mah.)"/>
        <s v="Adıyaman Çiğ Köftecisi Kadir Usta, Muratpaşa (Güvenlik Mah.)"/>
        <s v="Harabe Kokoreç &amp; Midye, Kumluca (Meydan Mah.)"/>
        <s v="Vitamin 2 Kebap Evi, Alanya (Çarşı Mah.)"/>
        <s v="Ver Bi Dürüm, Döşemealtı (Bahçeyaka Mah.)"/>
        <s v="Meşhur Bursa Döner, Döşemealtı (Yeniköy Mah.)"/>
        <s v="Baş Börekçi, Kepez (Fabrikalar Mah.)"/>
        <s v="More Coffees Pizza &amp; Burger House, Kemer (Merkez)"/>
        <s v="Fit And Food, Muratpaşa (Fener Mah.)"/>
        <s v="Little Chicken, Alanya (Şekerhane Mah.)"/>
        <s v="Sandras Cafe, Kepez (Emek Mah.)"/>
        <s v="Tacoss Monami, Konyaaltı (Toros Mah.)"/>
        <s v="Emniyet Ekmek &amp; Unlu Mamüller, Döşemealtı (Yeniköy Mah.)"/>
        <s v="Rıhtım Döner, Kepez (Ahatlı Mah.)"/>
        <s v="Mercan Tanem Ev Yemekleri, Kepez (Kültür Mah.)"/>
        <s v="Ranch Food Co., Kepez (Yenidoğan Mah.)"/>
        <s v="Dolunay Kokoreç, Muratpaşa (Kızılarık Mah.)"/>
        <s v="Meşhur Adıyaman Çiğ Köftecisi Ömer Aybak, Muratpaşa (Güzeloba)"/>
        <s v="Çiğ Köfteci Ömer Usta, Alanya(Kadıpaşa Mah. ŞifaHast.Yanı)"/>
        <s v="Studio Burger, Alanya (Şekerhane Mah.)"/>
        <s v="Anatolia Dürüm, Kepez (Hüsnü Karakaş Mah.)"/>
        <s v="Ispanak Kafe, Muratpaşa (Tarım Mah.)"/>
        <s v="Nar Fırın, Döşemealtı (Yeniköy Mah.)"/>
        <s v="Eyüp Usta Baklavaları, Kepez (Teomanpaşa Mah.)"/>
        <s v="Smokey BBQ &amp; Burger, Konyaaltı (Arapsuyu Mah.)"/>
        <s v="Değirmenci Baba Börek &amp; Mantı, Muratpaşa (Gebizli Mah.)"/>
        <s v="Premium Waffle, Muratpaşa (Kırcami Mah.)"/>
        <s v="Ece Sofrası, Kemer (Yeni Mah.)"/>
        <s v="Aksaray Pide, Kepez (Kuzeyyaka Mah.)"/>
        <s v="Fave Lokantası, Muratpaşa (Cumhuriyet Mah.)"/>
        <s v="Kardelen Pasta &amp; Cafe, Kepez (Kültür Mah.)"/>
        <s v="Turuncu Tencere, Muratpaşa (Şirinyalı Mah.)"/>
        <s v="ED İskender, Muratpaşa (Kızılsaray Mah.)"/>
        <s v="Birinci Peron, Serik (Belek Mah.)"/>
        <s v="Sultan'ın Ev Yemekleri, Manavgat (Sanayi Mah.)"/>
        <s v="Dürümcü Erkan Usta, Döşemealtı (Çıplaklı Mah.)"/>
        <s v="Efsane Döner &amp; Kebap Evi, Kepez (Yeşiltepe Mah.)"/>
        <s v="Megal Cafe, Muratpaşa (Güvenlik Mah.)"/>
        <s v="Meşhur Oktay Usta, Muratpaşa (Güllük Mah.)"/>
        <s v="Doğu Garajı Kasabı, Muratpaşa (Çaybaşı Mah.)"/>
        <s v="Tavuuk, Muratpaşa (Çaybaşı Mah.)"/>
        <s v="Ayışığı Cafe, Muratpaşa (Güvenlik Mah.)"/>
        <s v="Adıyaman Çiğ Köftecisi Kadir Usta, Muratpaşa (Güzeloba Mah.)"/>
        <s v="Harput Pide &amp; Döner, Muratpaşa (Cumhuriyet Mah.)"/>
        <s v="Pilavcı Doğukan, Muratpaşa (Varlık Mah.)"/>
        <s v="Chicken House, Muratpaşa (Güzeloba Mah.)"/>
        <s v="Taze Mutfak, Muratpaşa (Şirinyalı Mah.)"/>
        <s v="Tatlıcı Ali Baba, Aksu (Güzelyurt Mah.)"/>
        <s v="Pileki Lezzet, Kepez (Yeşiltepe Mah.)"/>
        <s v="Lider Kokoreç, Kepez (Fabrikalar Mah.)"/>
        <s v="Kardeşler Balık Evi &amp; Sulu Yemek, Kepez (Fevzi Çakmak Mah.)"/>
        <s v="P &amp; P Pizza &amp; Pasta, Alanya (Şekerhane Mah.)"/>
        <s v="27 Gaziantep Baklavası, Muratpaşa (Kızılarık Mah.)"/>
      </sharedItems>
    </cacheField>
    <cacheField name="Satışa&#10;Açık Mı?" numFmtId="0">
      <sharedItems>
        <s v="DOĞRU"/>
        <s v="YANLIŞ"/>
      </sharedItems>
    </cacheField>
    <cacheField name="Mutfak" numFmtId="0">
      <sharedItems>
        <s v="Döner"/>
        <s v="Sokak Lezzetleri"/>
        <s v="Tost &amp; Sandviç"/>
        <s v="Dünya Mutfağı"/>
        <s v="Kahvaltı"/>
        <s v="Pizza"/>
        <s v="Köfte"/>
        <s v="Ev Yemekleri"/>
        <s v="Pide"/>
        <s v="Balık &amp; Deniz Ürünleri"/>
        <s v="Kebap"/>
        <s v="Burger"/>
        <s v="Çiğ Köfte"/>
        <s v="Tavuk"/>
        <s v="Lahmacun"/>
        <s v="Pasta &amp; Tatlı"/>
        <s v="Börek"/>
        <s v="Deniz Ürünleri"/>
        <s v="Kahve"/>
        <s v="Dondurma"/>
        <s v="Fit"/>
        <s v="İçecek"/>
        <s v="Mantı"/>
        <s v="Uzakdoğu Mutfağı"/>
        <s v="Steak"/>
        <s v="Menü"/>
        <s v="Salata"/>
        <s v="Uzak Doğu"/>
      </sharedItems>
    </cacheField>
    <cacheField name="TOPLAM&#10;SİPARİŞ" numFmtId="0">
      <sharedItems containsString="0" containsBlank="1" containsNumber="1" containsInteger="1">
        <n v="1316.0"/>
        <n v="17.0"/>
        <n v="12.0"/>
        <n v="37.0"/>
        <n v="3.0"/>
        <n v="125.0"/>
        <n v="1827.0"/>
        <n v="846.0"/>
        <n v="207.0"/>
        <n v="911.0"/>
        <n v="487.0"/>
        <n v="5.0"/>
        <n v="438.0"/>
        <n v="3061.0"/>
        <n v="230.0"/>
        <n v="740.0"/>
        <n v="496.0"/>
        <n v="389.0"/>
        <n v="1735.0"/>
        <n v="53.0"/>
        <n v="505.0"/>
        <n v="5084.0"/>
        <n v="633.0"/>
        <n v="332.0"/>
        <n v="66.0"/>
        <n v="173.0"/>
        <n v="336.0"/>
        <n v="23.0"/>
        <n v="4541.0"/>
        <n v="210.0"/>
        <n v="509.0"/>
        <n v="1236.0"/>
        <n v="2871.0"/>
        <n v="276.0"/>
        <n v="68.0"/>
        <n v="1511.0"/>
        <n v="284.0"/>
        <n v="530.0"/>
        <n v="18.0"/>
        <n v="267.0"/>
        <n v="26.0"/>
        <n v="71.0"/>
        <n v="2413.0"/>
        <n v="232.0"/>
        <n v="55.0"/>
        <n v="1181.0"/>
        <n v="1654.0"/>
        <n v="245.0"/>
        <n v="4759.0"/>
        <n v="123.0"/>
        <n v="1831.0"/>
        <n v="1950.0"/>
        <n v="46.0"/>
        <n v="952.0"/>
        <n v="50.0"/>
        <n v="268.0"/>
        <n v="19.0"/>
        <n v="132.0"/>
        <n v="918.0"/>
        <n v="599.0"/>
        <n v="150.0"/>
        <n v="11.0"/>
        <n v="99.0"/>
        <n v="4.0"/>
        <n v="179.0"/>
        <n v="460.0"/>
        <n v="1211.0"/>
        <n v="195.0"/>
        <n v="40.0"/>
        <n v="809.0"/>
        <n v="356.0"/>
        <n v="2.0"/>
        <n v="206.0"/>
        <n v="138.0"/>
        <n v="1856.0"/>
        <n v="169.0"/>
        <n v="122.0"/>
        <n v="598.0"/>
        <n v="242.0"/>
        <n v="723.0"/>
        <n v="24.0"/>
        <n v="2313.0"/>
        <n v="1232.0"/>
        <n v="870.0"/>
        <n v="63.0"/>
        <n v="155.0"/>
        <n v="39.0"/>
        <n v="328.0"/>
        <n v="51.0"/>
        <n v="757.0"/>
        <n v="178.0"/>
        <n v="1335.0"/>
        <n v="64.0"/>
        <n v="139.0"/>
        <n v="1374.0"/>
        <n v="159.0"/>
        <n v="278.0"/>
        <n v="6.0"/>
        <n v="282.0"/>
        <n v="193.0"/>
        <n v="8229.0"/>
        <n v="565.0"/>
        <n v="8.0"/>
        <n v="279.0"/>
        <n v="1.0"/>
        <n v="22.0"/>
        <n v="218.0"/>
        <n v="684.0"/>
        <n v="536.0"/>
        <n v="1145.0"/>
        <n v="2017.0"/>
        <n v="2515.0"/>
        <n v="350.0"/>
        <n v="7548.0"/>
        <n v="440.0"/>
        <n v="354.0"/>
        <n v="247.0"/>
        <n v="2179.0"/>
        <n v="650.0"/>
        <n v="1350.0"/>
        <n v="2646.0"/>
        <n v="785.0"/>
        <n v="83.0"/>
        <n v="56.0"/>
        <n v="183.0"/>
        <n v="57.0"/>
        <n v="369.0"/>
        <n v="666.0"/>
        <n v="3516.0"/>
        <n v="102.0"/>
        <n v="32.0"/>
        <n v="514.0"/>
        <m/>
        <n v="22394.0"/>
        <n v="1305.0"/>
        <n v="972.0"/>
        <n v="306.0"/>
        <n v="452.0"/>
        <n v="483.0"/>
        <n v="347.0"/>
        <n v="7.0"/>
        <n v="2726.0"/>
        <n v="126.0"/>
        <n v="497.0"/>
        <n v="446.0"/>
        <n v="6838.0"/>
        <n v="1392.0"/>
        <n v="157.0"/>
        <n v="69.0"/>
        <n v="749.0"/>
        <n v="1170.0"/>
        <n v="9324.0"/>
        <n v="115.0"/>
        <n v="2878.0"/>
        <n v="9442.0"/>
        <n v="171.0"/>
        <n v="4726.0"/>
        <n v="836.0"/>
        <n v="1196.0"/>
        <n v="294.0"/>
        <n v="1892.0"/>
        <n v="95.0"/>
        <n v="667.0"/>
        <n v="736.0"/>
        <n v="1269.0"/>
        <n v="872.0"/>
        <n v="176.0"/>
        <n v="223.0"/>
        <n v="1875.0"/>
        <n v="1119.0"/>
        <n v="197.0"/>
        <n v="20.0"/>
        <n v="794.0"/>
        <n v="2026.0"/>
        <n v="1847.0"/>
        <n v="35.0"/>
        <n v="589.0"/>
        <n v="3739.0"/>
        <n v="388.0"/>
        <n v="2887.0"/>
        <n v="821.0"/>
        <n v="1563.0"/>
        <n v="49.0"/>
        <n v="558.0"/>
        <n v="661.0"/>
        <n v="264.0"/>
        <n v="45.0"/>
        <n v="392.0"/>
        <n v="13.0"/>
        <n v="61.0"/>
        <n v="2233.0"/>
        <n v="4346.0"/>
        <n v="2945.0"/>
        <n v="27.0"/>
        <n v="393.0"/>
        <n v="208.0"/>
        <n v="77.0"/>
        <n v="10.0"/>
        <n v="91.0"/>
        <n v="236.0"/>
        <n v="137.0"/>
        <n v="991.0"/>
        <n v="3446.0"/>
        <n v="603.0"/>
        <n v="54.0"/>
        <n v="283.0"/>
        <n v="295.0"/>
        <n v="1789.0"/>
        <n v="2134.0"/>
        <n v="15.0"/>
        <n v="4220.0"/>
        <n v="5081.0"/>
        <n v="2904.0"/>
        <n v="1177.0"/>
        <n v="575.0"/>
        <n v="850.0"/>
        <n v="141.0"/>
        <n v="118.0"/>
        <n v="5348.0"/>
        <n v="9887.0"/>
        <n v="1398.0"/>
        <n v="1928.0"/>
        <n v="760.0"/>
        <n v="573.0"/>
        <n v="579.0"/>
        <n v="4449.0"/>
        <n v="1344.0"/>
        <n v="1020.0"/>
        <n v="1410.0"/>
        <n v="844.0"/>
        <n v="1315.0"/>
        <n v="1257.0"/>
        <n v="874.0"/>
        <n v="1703.0"/>
        <n v="70.0"/>
        <n v="311.0"/>
        <n v="101.0"/>
        <n v="1596.0"/>
        <n v="62.0"/>
        <n v="1912.0"/>
        <n v="33.0"/>
        <n v="5531.0"/>
        <n v="12615.0"/>
        <n v="144.0"/>
        <n v="1082.0"/>
        <n v="3098.0"/>
        <n v="140.0"/>
        <n v="1558.0"/>
        <n v="85.0"/>
        <n v="1136.0"/>
        <n v="1017.0"/>
        <n v="1137.0"/>
        <n v="9.0"/>
        <n v="450.0"/>
        <n v="346.0"/>
        <n v="219.0"/>
        <n v="2029.0"/>
        <n v="627.0"/>
        <n v="526.0"/>
        <n v="686.0"/>
        <n v="1717.0"/>
        <n v="2300.0"/>
        <n v="364.0"/>
        <n v="7562.0"/>
        <n v="888.0"/>
        <n v="290.0"/>
        <n v="9937.0"/>
        <n v="716.0"/>
        <n v="717.0"/>
        <n v="1624.0"/>
        <n v="81.0"/>
        <n v="87.0"/>
        <n v="1769.0"/>
        <n v="260.0"/>
        <n v="5760.0"/>
        <n v="366.0"/>
        <n v="810.0"/>
        <n v="652.0"/>
        <n v="192.0"/>
        <n v="930.0"/>
        <n v="2123.0"/>
        <n v="269.0"/>
        <n v="678.0"/>
        <n v="38.0"/>
        <n v="762.0"/>
        <n v="1433.0"/>
        <n v="786.0"/>
        <n v="164.0"/>
        <n v="1174.0"/>
        <n v="374.0"/>
        <n v="117.0"/>
        <n v="815.0"/>
        <n v="1203.0"/>
        <n v="683.0"/>
        <n v="710.0"/>
        <n v="52.0"/>
        <n v="1149.0"/>
        <n v="221.0"/>
        <n v="2826.0"/>
        <n v="969.0"/>
        <n v="4301.0"/>
        <n v="557.0"/>
        <n v="2888.0"/>
        <n v="42.0"/>
        <n v="1286.0"/>
        <n v="2262.0"/>
        <n v="287.0"/>
        <n v="641.0"/>
        <n v="2741.0"/>
        <n v="224.0"/>
        <n v="1150.0"/>
        <n v="75.0"/>
        <n v="1900.0"/>
        <n v="383.0"/>
        <n v="25.0"/>
        <n v="412.0"/>
        <n v="1384.0"/>
        <n v="1566.0"/>
        <n v="163.0"/>
        <n v="811.0"/>
        <n v="7894.0"/>
        <n v="72.0"/>
        <n v="476.0"/>
        <n v="701.0"/>
        <n v="146.0"/>
        <n v="334.0"/>
        <n v="30.0"/>
        <n v="353.0"/>
        <n v="1400.0"/>
        <n v="690.0"/>
        <n v="2080.0"/>
        <n v="829.0"/>
        <n v="816.0"/>
        <n v="194.0"/>
        <n v="41.0"/>
        <n v="900.0"/>
        <n v="535.0"/>
        <n v="44.0"/>
        <n v="240.0"/>
        <n v="838.0"/>
        <n v="16.0"/>
        <n v="10174.0"/>
        <n v="549.0"/>
        <n v="435.0"/>
        <n v="471.0"/>
        <n v="113.0"/>
        <n v="3202.0"/>
        <n v="5820.0"/>
        <n v="135.0"/>
        <n v="429.0"/>
        <n v="771.0"/>
        <n v="2590.0"/>
        <n v="1675.0"/>
        <n v="400.0"/>
        <n v="24792.0"/>
        <n v="600.0"/>
        <n v="1536.0"/>
        <n v="97.0"/>
        <n v="177.0"/>
        <n v="551.0"/>
        <n v="2329.0"/>
        <n v="256.0"/>
        <n v="1063.0"/>
        <n v="947.0"/>
        <n v="107.0"/>
        <n v="205.0"/>
        <n v="1285.0"/>
        <n v="1218.0"/>
        <n v="222.0"/>
        <n v="280.0"/>
        <n v="463.0"/>
        <n v="1544.0"/>
        <n v="229.0"/>
        <n v="1680.0"/>
        <n v="876.0"/>
        <n v="396.0"/>
        <n v="688.0"/>
        <n v="1752.0"/>
        <n v="613.0"/>
        <n v="776.0"/>
        <n v="424.0"/>
        <n v="5188.0"/>
        <n v="111.0"/>
        <n v="2035.0"/>
        <n v="1226.0"/>
        <n v="180.0"/>
        <n v="1159.0"/>
        <n v="862.0"/>
        <n v="585.0"/>
        <n v="516.0"/>
        <n v="200.0"/>
        <n v="233.0"/>
        <n v="375.0"/>
        <n v="133.0"/>
        <n v="1589.0"/>
        <n v="543.0"/>
        <n v="634.0"/>
        <n v="2542.0"/>
        <n v="917.0"/>
        <n v="402.0"/>
        <n v="36.0"/>
        <n v="580.0"/>
        <n v="316.0"/>
        <n v="67.0"/>
        <n v="895.0"/>
        <n v="826.0"/>
        <n v="116.0"/>
        <n v="672.0"/>
        <n v="490.0"/>
        <n v="246.0"/>
        <n v="367.0"/>
        <n v="288.0"/>
        <n v="523.0"/>
        <n v="314.0"/>
        <n v="1025.0"/>
        <n v="378.0"/>
        <n v="1013.0"/>
        <n v="731.0"/>
        <n v="129.0"/>
        <n v="944.0"/>
        <n v="1787.0"/>
        <n v="885.0"/>
        <n v="4215.0"/>
        <n v="345.0"/>
        <n v="14.0"/>
        <n v="1688.0"/>
        <n v="305.0"/>
        <n v="461.0"/>
        <n v="394.0"/>
        <n v="615.0"/>
        <n v="2558.0"/>
        <n v="946.0"/>
        <n v="423.0"/>
        <n v="360.0"/>
        <n v="31.0"/>
        <n v="814.0"/>
        <n v="494.0"/>
        <n v="704.0"/>
        <n v="58.0"/>
        <n v="3019.0"/>
        <n v="80.0"/>
        <n v="1613.0"/>
        <n v="2652.0"/>
        <n v="410.0"/>
        <n v="1065.0"/>
        <n v="628.0"/>
        <n v="399.0"/>
        <n v="286.0"/>
        <n v="217.0"/>
        <n v="187.0"/>
        <n v="312.0"/>
        <n v="459.0"/>
        <n v="825.0"/>
        <n v="636.0"/>
        <n v="1033.0"/>
        <n v="372.0"/>
        <n v="104.0"/>
        <n v="1574.0"/>
        <n v="7006.0"/>
        <n v="1280.0"/>
        <n v="1000.0"/>
        <n v="209.0"/>
        <n v="234.0"/>
        <n v="3831.0"/>
        <n v="2173.0"/>
        <n v="1053.0"/>
        <n v="340.0"/>
        <n v="8415.0"/>
        <n v="368.0"/>
        <n v="147.0"/>
        <n v="1836.0"/>
        <n v="2185.0"/>
        <n v="728.0"/>
        <n v="376.0"/>
        <n v="1545.0"/>
        <n v="1812.0"/>
        <n v="426.0"/>
        <n v="2306.0"/>
        <n v="1605.0"/>
        <n v="2367.0"/>
        <n v="906.0"/>
        <n v="8390.0"/>
        <n v="1271.0"/>
        <n v="984.0"/>
        <n v="2949.0"/>
        <n v="540.0"/>
        <n v="1961.0"/>
        <n v="2559.0"/>
        <n v="3284.0"/>
        <n v="935.0"/>
        <n v="1294.0"/>
        <n v="243.0"/>
        <n v="3836.0"/>
        <n v="609.0"/>
        <n v="2854.0"/>
        <n v="5526.0"/>
        <n v="2186.0"/>
        <n v="198.0"/>
        <n v="414.0"/>
        <n v="301.0"/>
        <n v="3241.0"/>
        <n v="511.0"/>
        <n v="645.0"/>
        <n v="1418.0"/>
        <n v="787.0"/>
        <n v="244.0"/>
        <n v="60.0"/>
        <n v="708.0"/>
        <n v="700.0"/>
        <n v="498.0"/>
        <n v="934.0"/>
        <n v="1090.0"/>
        <n v="800.0"/>
        <n v="1195.0"/>
        <n v="202.0"/>
        <n v="1055.0"/>
        <n v="43.0"/>
        <n v="2567.0"/>
        <n v="656.0"/>
        <n v="468.0"/>
        <n v="967.0"/>
        <n v="1237.0"/>
        <n v="259.0"/>
        <n v="250.0"/>
        <n v="303.0"/>
        <n v="1155.0"/>
        <n v="939.0"/>
        <n v="357.0"/>
        <n v="7592.0"/>
        <n v="1725.0"/>
        <n v="694.0"/>
        <n v="1368.0"/>
        <n v="343.0"/>
        <n v="300.0"/>
        <n v="1019.0"/>
        <n v="3484.0"/>
        <n v="297.0"/>
        <n v="90.0"/>
        <n v="152.0"/>
        <n v="763.0"/>
        <n v="3071.0"/>
        <n v="4306.0"/>
        <n v="127.0"/>
        <n v="640.0"/>
        <n v="744.0"/>
        <n v="238.0"/>
        <n v="524.0"/>
        <n v="211.0"/>
        <n v="1514.0"/>
        <n v="617.0"/>
        <n v="709.0"/>
        <n v="5655.0"/>
        <n v="534.0"/>
        <n v="1999.0"/>
        <n v="962.0"/>
        <n v="1029.0"/>
        <n v="5100.0"/>
        <n v="2322.0"/>
        <n v="387.0"/>
        <n v="1476.0"/>
        <n v="4899.0"/>
        <n v="174.0"/>
        <n v="403.0"/>
        <n v="1590.0"/>
        <n v="475.0"/>
        <n v="82.0"/>
        <n v="86.0"/>
        <n v="2913.0"/>
        <n v="1074.0"/>
        <n v="591.0"/>
        <n v="112.0"/>
        <n v="902.0"/>
        <n v="662.0"/>
        <n v="795.0"/>
        <n v="154.0"/>
        <n v="1971.0"/>
        <n v="248.0"/>
        <n v="78.0"/>
        <n v="2199.0"/>
        <n v="2283.0"/>
        <n v="228.0"/>
        <n v="28.0"/>
        <n v="990.0"/>
        <n v="109.0"/>
        <n v="1706.0"/>
        <n v="331.0"/>
        <n v="687.0"/>
        <n v="84.0"/>
        <n v="4156.0"/>
        <n v="3215.0"/>
        <n v="47.0"/>
        <n v="675.0"/>
        <n v="721.0"/>
        <n v="204.0"/>
        <n v="235.0"/>
        <n v="257.0"/>
        <n v="4781.0"/>
        <n v="330.0"/>
        <n v="145.0"/>
        <n v="665.0"/>
        <n v="8822.0"/>
        <n v="805.0"/>
        <n v="608.0"/>
        <n v="2078.0"/>
        <n v="2700.0"/>
        <n v="335.0"/>
        <n v="4290.0"/>
        <n v="318.0"/>
        <n v="448.0"/>
        <n v="296.0"/>
        <n v="166.0"/>
        <n v="359.0"/>
        <n v="92.0"/>
        <n v="73.0"/>
        <n v="2499.0"/>
        <n v="892.0"/>
        <n v="570.0"/>
        <n v="14596.0"/>
        <n v="1609.0"/>
        <n v="451.0"/>
        <n v="151.0"/>
        <n v="4254.0"/>
        <n v="407.0"/>
        <n v="1131.0"/>
        <n v="1144.0"/>
        <n v="418.0"/>
        <n v="1089.0"/>
        <n v="488.0"/>
        <n v="586.0"/>
        <n v="220.0"/>
        <n v="791.0"/>
        <n v="793.0"/>
        <n v="1256.0"/>
        <n v="1901.0"/>
        <n v="148.0"/>
        <n v="737.0"/>
        <n v="249.0"/>
        <n v="774.0"/>
        <n v="321.0"/>
        <n v="550.0"/>
        <n v="847.0"/>
        <n v="29.0"/>
        <n v="274.0"/>
        <n v="804.0"/>
        <n v="349.0"/>
        <n v="751.0"/>
        <n v="1035.0"/>
        <n v="4323.0"/>
        <n v="170.0"/>
        <n v="492.0"/>
        <n v="382.0"/>
        <n v="106.0"/>
        <n v="2932.0"/>
        <n v="337.0"/>
        <n v="76.0"/>
        <n v="1730.0"/>
        <n v="2660.0"/>
        <n v="621.0"/>
        <n v="533.0"/>
        <n v="48.0"/>
        <n v="1393.0"/>
        <n v="79.0"/>
        <n v="942.0"/>
        <n v="409.0"/>
        <n v="1039.0"/>
        <n v="1674.0"/>
        <n v="158.0"/>
        <n v="1262.0"/>
        <n v="706.0"/>
        <n v="3552.0"/>
        <n v="1428.0"/>
        <n v="1390.0"/>
        <n v="191.0"/>
        <n v="547.0"/>
        <n v="253.0"/>
        <n v="1642.0"/>
        <n v="823.0"/>
        <n v="2266.0"/>
        <n v="1086.0"/>
        <n v="4675.0"/>
        <n v="363.0"/>
        <n v="1265.0"/>
        <n v="1367.0"/>
        <n v="6098.0"/>
        <n v="1253.0"/>
        <n v="1005.0"/>
        <n v="5055.0"/>
        <n v="11044.0"/>
        <n v="339.0"/>
        <n v="1817.0"/>
        <n v="871.0"/>
        <n v="275.0"/>
        <n v="185.0"/>
        <n v="320.0"/>
        <n v="470.0"/>
        <n v="529.0"/>
        <n v="1091.0"/>
        <n v="1333.0"/>
        <n v="3631.0"/>
        <n v="564.0"/>
        <n v="239.0"/>
        <n v="3415.0"/>
        <n v="689.0"/>
        <n v="3573.0"/>
        <n v="1638.0"/>
        <n v="3068.0"/>
        <n v="6355.0"/>
        <n v="1647.0"/>
        <n v="2732.0"/>
        <n v="891.0"/>
        <n v="254.0"/>
        <n v="697.0"/>
        <n v="681.0"/>
        <n v="845.0"/>
        <n v="2753.0"/>
        <n v="512.0"/>
        <n v="2493.0"/>
        <n v="987.0"/>
        <n v="1185.0"/>
        <n v="447.0"/>
        <n v="74.0"/>
        <n v="824.0"/>
        <n v="1372.0"/>
        <n v="983.0"/>
        <n v="560.0"/>
        <n v="272.0"/>
        <n v="1325.0"/>
        <n v="607.0"/>
        <n v="289.0"/>
        <n v="3127.0"/>
        <n v="1567.0"/>
        <n v="4179.0"/>
        <n v="1779.0"/>
        <n v="2074.0"/>
        <n v="750.0"/>
        <n v="1132.0"/>
        <n v="1233.0"/>
        <n v="500.0"/>
        <n v="1851.0"/>
        <n v="2929.0"/>
        <n v="2401.0"/>
        <n v="489.0"/>
        <n v="517.0"/>
        <n v="1432.0"/>
        <n v="1247.0"/>
        <n v="93.0"/>
        <n v="184.0"/>
        <n v="65.0"/>
        <n v="695.0"/>
        <n v="852.0"/>
        <n v="507.0"/>
        <n v="995.0"/>
        <n v="671.0"/>
        <n v="397.0"/>
        <n v="1539.0"/>
        <n v="344.0"/>
        <n v="381.0"/>
        <n v="1655.0"/>
        <n v="96.0"/>
        <n v="386.0"/>
        <n v="923.0"/>
        <n v="954.0"/>
        <n v="1003.0"/>
        <n v="562.0"/>
        <n v="156.0"/>
        <n v="110.0"/>
        <n v="1216.0"/>
        <n v="2582.0"/>
        <n v="1167.0"/>
        <n v="103.0"/>
        <n v="2043.0"/>
        <n v="877.0"/>
        <n v="1024.0"/>
        <n v="11630.0"/>
        <n v="9427.0"/>
        <n v="6031.0"/>
        <n v="5147.0"/>
        <n v="1114.0"/>
        <n v="571.0"/>
        <n v="453.0"/>
        <n v="21.0"/>
        <n v="7451.0"/>
        <n v="333.0"/>
        <n v="1009.0"/>
        <n v="486.0"/>
        <n v="629.0"/>
        <n v="181.0"/>
        <n v="856.0"/>
        <n v="1636.0"/>
        <n v="635.0"/>
        <n v="569.0"/>
        <n v="6828.0"/>
        <n v="398.0"/>
        <n v="477.0"/>
        <n v="1157.0"/>
        <n v="632.0"/>
        <n v="481.0"/>
        <n v="188.0"/>
        <n v="2143.0"/>
        <n v="2859.0"/>
        <n v="1067.0"/>
        <n v="1094.0"/>
        <n v="271.0"/>
        <n v="2297.0"/>
        <n v="2353.0"/>
        <n v="1287.0"/>
        <n v="322.0"/>
        <n v="1497.0"/>
        <n v="4788.0"/>
        <n v="734.0"/>
        <n v="743.0"/>
        <n v="201.0"/>
        <n v="519.0"/>
        <n v="1095.0"/>
        <n v="4040.0"/>
        <n v="1060.0"/>
        <n v="1202.0"/>
        <n v="277.0"/>
        <n v="630.0"/>
        <n v="2400.0"/>
        <n v="1041.0"/>
        <n v="2377.0"/>
        <n v="803.0"/>
        <n v="252.0"/>
        <n v="1141.0"/>
        <n v="105.0"/>
        <n v="18522.0"/>
        <n v="465.0"/>
        <n v="4067.0"/>
        <n v="857.0"/>
        <n v="542.0"/>
        <n v="660.0"/>
        <n v="466.0"/>
        <n v="508.0"/>
        <n v="881.0"/>
        <n v="647.0"/>
        <n v="566.0"/>
        <n v="742.0"/>
        <n v="2252.0"/>
        <n v="352.0"/>
        <n v="1957.0"/>
        <n v="1360.0"/>
        <n v="3164.0"/>
        <n v="2075.0"/>
        <n v="390.0"/>
        <n v="2710.0"/>
        <n v="2254.0"/>
        <n v="34.0"/>
        <n v="1571.0"/>
        <n v="2868.0"/>
        <n v="315.0"/>
        <n v="467.0"/>
        <n v="1387.0"/>
        <n v="2655.0"/>
        <n v="427.0"/>
        <n v="395.0"/>
        <n v="657.0"/>
        <n v="262.0"/>
        <n v="1425.0"/>
        <n v="2772.0"/>
        <n v="1781.0"/>
        <n v="130.0"/>
        <n v="1921.0"/>
        <n v="196.0"/>
        <n v="890.0"/>
        <n v="4111.0"/>
        <n v="1209.0"/>
        <n v="1867.0"/>
        <n v="1292.0"/>
        <n v="781.0"/>
        <n v="3649.0"/>
        <n v="2654.0"/>
        <n v="371.0"/>
        <n v="251.0"/>
        <n v="342.0"/>
        <n v="1312.0"/>
        <n v="491.0"/>
        <n v="445.0"/>
        <n v="756.0"/>
        <n v="1099.0"/>
        <n v="1126.0"/>
        <n v="601.0"/>
        <n v="1537.0"/>
        <n v="2335.0"/>
        <n v="3382.0"/>
        <n v="3742.0"/>
        <n v="3712.0"/>
        <n v="308.0"/>
        <n v="7071.0"/>
        <n v="1342.0"/>
        <n v="2299.0"/>
        <n v="4588.0"/>
        <n v="1361.0"/>
        <n v="1172.0"/>
        <n v="693.0"/>
        <n v="994.0"/>
        <n v="597.0"/>
        <n v="2317.0"/>
        <n v="2293.0"/>
        <n v="727.0"/>
        <n v="59.0"/>
        <n v="827.0"/>
        <n v="6275.0"/>
        <n v="949.0"/>
        <n v="2642.0"/>
        <n v="1050.0"/>
        <n v="2823.0"/>
        <n v="1234.0"/>
        <n v="2867.0"/>
        <n v="1080.0"/>
        <n v="175.0"/>
        <n v="868.0"/>
        <n v="980.0"/>
        <n v="538.0"/>
        <n v="975.0"/>
        <n v="861.0"/>
        <n v="1520.0"/>
        <n v="2216.0"/>
        <n v="730.0"/>
        <n v="842.0"/>
        <n v="88.0"/>
        <n v="3708.0"/>
        <n v="1096.0"/>
        <n v="3360.0"/>
        <n v="136.0"/>
        <n v="1919.0"/>
        <n v="1077.0"/>
        <n v="576.0"/>
        <n v="620.0"/>
        <n v="124.0"/>
        <n v="745.0"/>
        <n v="594.0"/>
        <n v="1036.0"/>
        <n v="541.0"/>
        <n v="2536.0"/>
        <n v="2038.0"/>
        <n v="5538.0"/>
        <n v="2830.0"/>
        <n v="638.0"/>
        <n v="1700.0"/>
        <n v="89.0"/>
        <n v="780.0"/>
        <n v="1573.0"/>
        <n v="1189.0"/>
        <n v="3749.0"/>
        <n v="119.0"/>
        <n v="165.0"/>
        <n v="3842.0"/>
        <n v="1038.0"/>
        <n v="567.0"/>
        <n v="338.0"/>
        <n v="921.0"/>
        <n v="1698.0"/>
        <n v="1853.0"/>
        <n v="588.0"/>
        <n v="348.0"/>
        <n v="506.0"/>
        <n v="456.0"/>
        <n v="2212.0"/>
        <n v="789.0"/>
        <n v="1933.0"/>
        <n v="1479.0"/>
        <n v="851.0"/>
        <n v="1696.0"/>
        <n v="3862.0"/>
        <n v="896.0"/>
        <n v="436.0"/>
        <n v="592.0"/>
        <n v="379.0"/>
        <n v="317.0"/>
        <n v="1964.0"/>
        <n v="582.0"/>
        <n v="1348.0"/>
        <n v="190.0"/>
        <n v="1270.0"/>
        <n v="707.0"/>
        <n v="1048.0"/>
        <n v="2177.0"/>
        <n v="263.0"/>
        <n v="637.0"/>
        <n v="8686.0"/>
        <n v="4033.0"/>
        <n v="2274.0"/>
        <n v="434.0"/>
        <n v="1882.0"/>
        <n v="1732.0"/>
        <n v="1681.0"/>
        <n v="1803.0"/>
        <n v="797.0"/>
        <n v="1139.0"/>
        <n v="3305.0"/>
        <n v="1243.0"/>
        <n v="1220.0"/>
        <n v="807.0"/>
        <n v="143.0"/>
        <n v="828.0"/>
        <n v="552.0"/>
        <n v="167.0"/>
        <n v="1329.0"/>
        <n v="2166.0"/>
        <n v="4300.0"/>
        <n v="5599.0"/>
        <n v="149.0"/>
        <n v="1098.0"/>
        <n v="444.0"/>
        <n v="5116.0"/>
        <n v="1250.0"/>
        <n v="8945.0"/>
        <n v="963.0"/>
        <n v="121.0"/>
        <n v="1175.0"/>
        <n v="327.0"/>
        <n v="2994.0"/>
        <n v="1161.0"/>
        <n v="2197.0"/>
        <n v="2045.0"/>
        <n v="4964.0"/>
        <n v="2227.0"/>
        <n v="1267.0"/>
        <n v="11463.0"/>
        <n v="4071.0"/>
        <n v="6189.0"/>
      </sharedItems>
    </cacheField>
    <cacheField name="SON 2 &#10;HAFTA" numFmtId="0">
      <sharedItems containsString="0" containsBlank="1" containsNumber="1" containsInteger="1">
        <n v="111.0"/>
        <n v="11.0"/>
        <n v="6.0"/>
        <n v="24.0"/>
        <m/>
        <n v="2.0"/>
        <n v="64.0"/>
        <n v="110.0"/>
        <n v="7.0"/>
        <n v="23.0"/>
        <n v="249.0"/>
        <n v="102.0"/>
        <n v="27.0"/>
        <n v="8.0"/>
        <n v="70.0"/>
        <n v="3.0"/>
        <n v="259.0"/>
        <n v="22.0"/>
        <n v="4.0"/>
        <n v="52.0"/>
        <n v="55.0"/>
        <n v="87.0"/>
        <n v="100.0"/>
        <n v="39.0"/>
        <n v="15.0"/>
        <n v="5.0"/>
        <n v="124.0"/>
        <n v="134.0"/>
        <n v="253.0"/>
        <n v="81.0"/>
        <n v="148.0"/>
        <n v="13.0"/>
        <n v="1.0"/>
        <n v="9.0"/>
        <n v="31.0"/>
        <n v="12.0"/>
        <n v="61.0"/>
        <n v="65.0"/>
        <n v="19.0"/>
        <n v="35.0"/>
        <n v="76.0"/>
        <n v="34.0"/>
        <n v="50.0"/>
        <n v="18.0"/>
        <n v="10.0"/>
        <n v="97.0"/>
        <n v="66.0"/>
        <n v="25.0"/>
        <n v="693.0"/>
        <n v="56.0"/>
        <n v="161.0"/>
        <n v="136.0"/>
        <n v="320.0"/>
        <n v="69.0"/>
        <n v="78.0"/>
        <n v="89.0"/>
        <n v="48.0"/>
        <n v="49.0"/>
        <n v="16.0"/>
        <n v="1182.0"/>
        <n v="60.0"/>
        <n v="98.0"/>
        <n v="41.0"/>
        <n v="414.0"/>
        <n v="17.0"/>
        <n v="57.0"/>
        <n v="123.0"/>
        <n v="155.0"/>
        <n v="536.0"/>
        <n v="377.0"/>
        <n v="33.0"/>
        <n v="30.0"/>
        <n v="26.0"/>
        <n v="93.0"/>
        <n v="59.0"/>
        <n v="38.0"/>
        <n v="77.0"/>
        <n v="21.0"/>
        <n v="54.0"/>
        <n v="42.0"/>
        <n v="46.0"/>
        <n v="107.0"/>
        <n v="114.0"/>
        <n v="208.0"/>
        <n v="196.0"/>
        <n v="85.0"/>
        <n v="29.0"/>
        <n v="321.0"/>
        <n v="168.0"/>
        <n v="94.0"/>
        <n v="167.0"/>
        <n v="180.0"/>
        <n v="256.0"/>
        <n v="412.0"/>
        <n v="619.0"/>
        <n v="73.0"/>
        <n v="492.0"/>
        <n v="47.0"/>
        <n v="45.0"/>
        <n v="74.0"/>
        <n v="357.0"/>
        <n v="381.0"/>
        <n v="631.0"/>
        <n v="68.0"/>
        <n v="32.0"/>
        <n v="75.0"/>
        <n v="36.0"/>
        <n v="40.0"/>
        <n v="20.0"/>
        <n v="99.0"/>
        <n v="341.0"/>
        <n v="405.0"/>
        <n v="171.0"/>
        <n v="157.0"/>
        <n v="51.0"/>
        <n v="316.0"/>
        <n v="108.0"/>
        <n v="174.0"/>
        <n v="230.0"/>
        <n v="37.0"/>
        <n v="67.0"/>
        <n v="132.0"/>
        <n v="96.0"/>
        <n v="346.0"/>
        <n v="43.0"/>
        <n v="1110.0"/>
        <n v="44.0"/>
        <n v="146.0"/>
        <n v="53.0"/>
        <n v="604.0"/>
        <n v="163.0"/>
        <n v="142.0"/>
        <n v="88.0"/>
        <n v="95.0"/>
        <n v="1032.0"/>
        <n v="1784.0"/>
        <n v="103.0"/>
        <n v="351.0"/>
        <n v="14.0"/>
        <n v="261.0"/>
        <n v="83.0"/>
        <n v="80.0"/>
        <n v="28.0"/>
        <n v="86.0"/>
        <n v="82.0"/>
        <n v="71.0"/>
        <n v="58.0"/>
        <n v="127.0"/>
        <n v="109.0"/>
        <n v="90.0"/>
        <n v="198.0"/>
        <n v="129.0"/>
        <n v="145.0"/>
        <n v="709.0"/>
        <n v="62.0"/>
        <n v="131.0"/>
        <n v="636.0"/>
        <n v="247.0"/>
        <n v="151.0"/>
        <n v="193.0"/>
        <n v="439.0"/>
        <n v="200.0"/>
        <n v="282.0"/>
        <n v="119.0"/>
        <n v="115.0"/>
        <n v="331.0"/>
        <n v="212.0"/>
        <n v="250.0"/>
        <n v="246.0"/>
        <n v="269.0"/>
        <n v="112.0"/>
        <n v="252.0"/>
        <n v="181.0"/>
        <n v="135.0"/>
        <n v="304.0"/>
        <n v="372.0"/>
        <n v="270.0"/>
        <n v="152.0"/>
        <n v="430.0"/>
        <n v="104.0"/>
        <n v="955.0"/>
        <n v="84.0"/>
        <n v="63.0"/>
        <n v="176.0"/>
        <n v="72.0"/>
        <n v="195.0"/>
        <n v="244.0"/>
        <n v="328.0"/>
        <n v="336.0"/>
        <n v="424.0"/>
        <n v="427.0"/>
        <n v="498.0"/>
        <n v="300.0"/>
        <n v="409.0"/>
        <n v="184.0"/>
        <n v="298.0"/>
        <n v="126.0"/>
        <n v="166.0"/>
        <n v="183.0"/>
        <n v="285.0"/>
        <n v="255.0"/>
        <n v="92.0"/>
        <n v="506.0"/>
        <n v="153.0"/>
        <n v="226.0"/>
        <n v="130.0"/>
        <n v="284.0"/>
        <n v="189.0"/>
        <n v="79.0"/>
        <n v="141.0"/>
        <n v="715.0"/>
        <n v="91.0"/>
        <n v="410.0"/>
        <n v="101.0"/>
        <n v="307.0"/>
        <n v="117.0"/>
        <n v="203.0"/>
        <n v="279.0"/>
        <n v="211.0"/>
        <n v="128.0"/>
        <n v="133.0"/>
        <n v="210.0"/>
        <n v="164.0"/>
        <n v="205.0"/>
        <n v="116.0"/>
        <n v="138.0"/>
        <n v="340.0"/>
        <n v="232.0"/>
        <n v="549.0"/>
        <n v="121.0"/>
        <n v="237.0"/>
        <n v="173.0"/>
        <n v="248.0"/>
        <n v="218.0"/>
        <n v="106.0"/>
        <n v="113.0"/>
        <n v="165.0"/>
        <n v="178.0"/>
        <n v="342.0"/>
        <n v="319.0"/>
        <n v="1442.0"/>
      </sharedItems>
    </cacheField>
    <cacheField name="RESİMLİ&#10;ÜRÜN" numFmtId="3">
      <sharedItems containsSemiMixedTypes="0" containsString="0" containsNumber="1" containsInteger="1">
        <n v="16.0"/>
        <n v="0.0"/>
        <n v="10.0"/>
        <n v="33.0"/>
        <n v="15.0"/>
        <n v="8.0"/>
        <n v="24.0"/>
        <n v="12.0"/>
        <n v="23.0"/>
        <n v="11.0"/>
        <n v="13.0"/>
        <n v="1.0"/>
        <n v="7.0"/>
        <n v="29.0"/>
        <n v="5.0"/>
        <n v="38.0"/>
        <n v="37.0"/>
        <n v="18.0"/>
        <n v="9.0"/>
        <n v="6.0"/>
        <n v="2.0"/>
        <n v="17.0"/>
        <n v="4.0"/>
        <n v="22.0"/>
        <n v="14.0"/>
        <n v="3.0"/>
        <n v="27.0"/>
        <n v="36.0"/>
        <n v="32.0"/>
        <n v="20.0"/>
        <n v="26.0"/>
        <n v="30.0"/>
        <n v="34.0"/>
        <n v="19.0"/>
        <n v="21.0"/>
        <n v="25.0"/>
        <n v="44.0"/>
        <n v="35.0"/>
        <n v="55.0"/>
        <n v="40.0"/>
        <n v="68.0"/>
        <n v="46.0"/>
        <n v="52.0"/>
        <n v="48.0"/>
        <n v="28.0"/>
        <n v="149.0"/>
        <n v="81.0"/>
        <n v="78.0"/>
        <n v="58.0"/>
        <n v="71.0"/>
        <n v="80.0"/>
        <n v="53.0"/>
        <n v="54.0"/>
        <n v="42.0"/>
        <n v="47.0"/>
        <n v="51.0"/>
        <n v="39.0"/>
        <n v="43.0"/>
        <n v="31.0"/>
        <n v="45.0"/>
        <n v="62.0"/>
        <n v="79.0"/>
        <n v="66.0"/>
        <n v="122.0"/>
        <n v="41.0"/>
        <n v="109.0"/>
        <n v="70.0"/>
        <n v="83.0"/>
        <n v="49.0"/>
        <n v="97.0"/>
        <n v="65.0"/>
        <n v="64.0"/>
        <n v="121.0"/>
        <n v="89.0"/>
        <n v="101.0"/>
        <n v="56.0"/>
        <n v="50.0"/>
        <n v="60.0"/>
        <n v="72.0"/>
        <n v="76.0"/>
        <n v="61.0"/>
        <n v="69.0"/>
      </sharedItems>
    </cacheField>
    <cacheField name="RESİMSİZ&#10;ÜRÜN" numFmtId="3">
      <sharedItems containsSemiMixedTypes="0" containsString="0" containsNumber="1" containsInteger="1">
        <n v="2.0"/>
        <n v="13.0"/>
        <n v="11.0"/>
        <n v="5.0"/>
        <n v="10.0"/>
        <n v="8.0"/>
        <n v="14.0"/>
        <n v="58.0"/>
        <n v="60.0"/>
        <n v="6.0"/>
        <n v="19.0"/>
        <n v="26.0"/>
        <n v="37.0"/>
        <n v="43.0"/>
        <n v="21.0"/>
        <n v="57.0"/>
        <n v="38.0"/>
        <n v="33.0"/>
        <n v="98.0"/>
        <n v="39.0"/>
        <n v="30.0"/>
        <n v="12.0"/>
        <n v="18.0"/>
        <n v="76.0"/>
        <n v="59.0"/>
        <n v="15.0"/>
        <n v="27.0"/>
        <n v="29.0"/>
        <n v="16.0"/>
        <n v="3.0"/>
        <n v="85.0"/>
        <n v="9.0"/>
        <n v="40.0"/>
        <n v="4.0"/>
        <n v="7.0"/>
        <n v="61.0"/>
        <n v="31.0"/>
        <n v="54.0"/>
        <n v="20.0"/>
        <n v="23.0"/>
        <n v="44.0"/>
        <n v="0.0"/>
        <n v="28.0"/>
        <n v="17.0"/>
        <n v="46.0"/>
        <n v="35.0"/>
        <n v="25.0"/>
        <n v="53.0"/>
        <n v="51.0"/>
        <n v="24.0"/>
        <n v="22.0"/>
        <n v="1.0"/>
        <n v="55.0"/>
        <n v="50.0"/>
        <n v="89.0"/>
        <n v="47.0"/>
        <n v="36.0"/>
        <n v="34.0"/>
        <n v="71.0"/>
        <n v="45.0"/>
        <n v="88.0"/>
        <n v="79.0"/>
        <n v="82.0"/>
        <n v="103.0"/>
        <n v="42.0"/>
        <n v="131.0"/>
        <n v="73.0"/>
        <n v="49.0"/>
        <n v="120.0"/>
        <n v="78.0"/>
        <n v="56.0"/>
        <n v="69.0"/>
        <n v="32.0"/>
        <n v="141.0"/>
        <n v="48.0"/>
        <n v="41.0"/>
        <n v="64.0"/>
        <n v="68.0"/>
        <n v="72.0"/>
        <n v="118.0"/>
        <n v="96.0"/>
        <n v="74.0"/>
        <n v="77.0"/>
        <n v="86.0"/>
        <n v="119.0"/>
        <n v="91.0"/>
        <n v="81.0"/>
        <n v="75.0"/>
        <n v="108.0"/>
        <n v="65.0"/>
        <n v="63.0"/>
        <n v="99.0"/>
        <n v="52.0"/>
        <n v="126.0"/>
        <n v="161.0"/>
        <n v="94.0"/>
        <n v="70.0"/>
        <n v="93.0"/>
        <n v="102.0"/>
        <n v="66.0"/>
        <n v="95.0"/>
        <n v="110.0"/>
        <n v="80.0"/>
        <n v="92.0"/>
        <n v="111.0"/>
        <n v="139.0"/>
        <n v="122.0"/>
        <n v="62.0"/>
        <n v="138.0"/>
        <n v="140.0"/>
        <n v="67.0"/>
        <n v="158.0"/>
        <n v="90.0"/>
        <n v="117.0"/>
        <n v="87.0"/>
        <n v="97.0"/>
        <n v="107.0"/>
        <n v="124.0"/>
        <n v="194.0"/>
        <n v="213.0"/>
        <n v="84.0"/>
        <n v="115.0"/>
        <n v="146.0"/>
        <n v="83.0"/>
        <n v="147.0"/>
        <n v="185.0"/>
        <n v="112.0"/>
      </sharedItems>
    </cacheField>
    <cacheField name="TOPLAM&#10;ÜRÜN" numFmtId="3">
      <sharedItems containsSemiMixedTypes="0" containsString="0" containsNumber="1" containsInteger="1">
        <n v="18.0"/>
        <n v="13.0"/>
        <n v="21.0"/>
        <n v="15.0"/>
        <n v="10.0"/>
        <n v="8.0"/>
        <n v="47.0"/>
        <n v="74.0"/>
        <n v="75.0"/>
        <n v="30.0"/>
        <n v="14.0"/>
        <n v="19.0"/>
        <n v="41.0"/>
        <n v="37.0"/>
        <n v="43.0"/>
        <n v="69.0"/>
        <n v="38.0"/>
        <n v="33.0"/>
        <n v="98.0"/>
        <n v="39.0"/>
        <n v="29.0"/>
        <n v="12.0"/>
        <n v="87.0"/>
        <n v="59.0"/>
        <n v="28.0"/>
        <n v="40.0"/>
        <n v="16.0"/>
        <n v="85.0"/>
        <n v="17.0"/>
        <n v="7.0"/>
        <n v="61.0"/>
        <n v="36.0"/>
        <n v="20.0"/>
        <n v="56.0"/>
        <n v="32.0"/>
        <n v="54.0"/>
        <n v="42.0"/>
        <n v="23.0"/>
        <n v="44.0"/>
        <n v="11.0"/>
        <n v="35.0"/>
        <n v="24.0"/>
        <n v="26.0"/>
        <n v="9.0"/>
        <n v="27.0"/>
        <n v="49.0"/>
        <n v="48.0"/>
        <n v="6.0"/>
        <n v="25.0"/>
        <n v="45.0"/>
        <n v="53.0"/>
        <n v="51.0"/>
        <n v="22.0"/>
        <n v="4.0"/>
        <n v="76.0"/>
        <n v="46.0"/>
        <n v="55.0"/>
        <n v="60.0"/>
        <n v="58.0"/>
        <n v="5.0"/>
        <n v="89.0"/>
        <n v="50.0"/>
        <n v="3.0"/>
        <n v="31.0"/>
        <n v="57.0"/>
        <n v="34.0"/>
        <n v="95.0"/>
        <n v="2.0"/>
        <n v="88.0"/>
        <n v="70.0"/>
        <n v="79.0"/>
        <n v="109.0"/>
        <n v="72.0"/>
        <n v="84.0"/>
        <n v="64.0"/>
        <n v="63.0"/>
        <n v="118.0"/>
        <n v="131.0"/>
        <n v="73.0"/>
        <n v="120.0"/>
        <n v="78.0"/>
        <n v="52.0"/>
        <n v="65.0"/>
        <n v="141.0"/>
        <n v="1.0"/>
        <n v="68.0"/>
        <n v="66.0"/>
        <n v="62.0"/>
        <n v="81.0"/>
        <n v="96.0"/>
        <n v="91.0"/>
        <n v="77.0"/>
        <n v="86.0"/>
        <n v="119.0"/>
        <n v="71.0"/>
        <n v="230.0"/>
        <n v="104.0"/>
        <n v="102.0"/>
        <n v="110.0"/>
        <n v="94.0"/>
        <n v="116.0"/>
        <n v="82.0"/>
        <n v="99.0"/>
        <n v="105.0"/>
        <n v="126.0"/>
        <n v="161.0"/>
        <n v="93.0"/>
        <n v="83.0"/>
        <n v="111.0"/>
        <n v="124.0"/>
        <n v="139.0"/>
        <n v="201.0"/>
        <n v="133.0"/>
        <n v="121.0"/>
        <n v="186.0"/>
        <n v="174.0"/>
        <n v="177.0"/>
        <n v="123.0"/>
        <n v="113.0"/>
        <n v="132.0"/>
        <n v="67.0"/>
        <n v="122.0"/>
        <n v="158.0"/>
        <n v="187.0"/>
        <n v="145.0"/>
        <n v="117.0"/>
        <n v="97.0"/>
        <n v="107.0"/>
        <n v="103.0"/>
        <n v="194.0"/>
        <n v="213.0"/>
        <n v="101.0"/>
        <n v="130.0"/>
        <n v="80.0"/>
        <n v="146.0"/>
        <n v="137.0"/>
        <n v="163.0"/>
        <n v="147.0"/>
        <n v="185.0"/>
        <n v="112.0"/>
      </sharedItems>
    </cacheField>
    <cacheField name="Ratio" numFmtId="9">
      <sharedItems containsSemiMixedTypes="0" containsString="0" containsNumber="1">
        <n v="0.89"/>
        <n v="0.0"/>
        <n v="0.48"/>
        <n v="0.67"/>
        <n v="0.7"/>
        <n v="0.22"/>
        <n v="0.2"/>
        <n v="0.53"/>
        <n v="0.57"/>
        <n v="0.37"/>
        <n v="0.8"/>
        <n v="0.17"/>
        <n v="0.79"/>
        <n v="0.13"/>
        <n v="0.46"/>
        <n v="0.33"/>
        <n v="0.03"/>
        <n v="0.76"/>
        <n v="0.14"/>
        <n v="0.44"/>
        <n v="0.35"/>
        <n v="0.86"/>
        <n v="0.68"/>
        <n v="0.66"/>
        <n v="0.81"/>
        <n v="0.69"/>
        <n v="0.71"/>
        <n v="1.0"/>
        <n v="0.73"/>
        <n v="0.64"/>
        <n v="0.82"/>
        <n v="0.43"/>
        <n v="0.11"/>
        <n v="0.31"/>
        <n v="0.63"/>
        <n v="0.15"/>
        <n v="0.12"/>
        <n v="0.27"/>
        <n v="0.36"/>
        <n v="0.28"/>
        <n v="0.04"/>
        <n v="0.21"/>
        <n v="0.61"/>
        <n v="0.3"/>
        <n v="0.55"/>
        <n v="0.54"/>
        <n v="0.45"/>
        <n v="0.75"/>
        <n v="0.39"/>
        <n v="0.65"/>
        <n v="0.91"/>
        <n v="0.32"/>
        <n v="0.24"/>
        <n v="0.56"/>
        <n v="0.19"/>
        <n v="0.59"/>
        <n v="0.78"/>
        <n v="0.02"/>
        <n v="0.62"/>
        <n v="0.5"/>
        <n v="0.72"/>
        <n v="0.25"/>
        <n v="0.83"/>
        <n v="0.77"/>
        <n v="0.26"/>
        <n v="0.4"/>
        <n v="0.09"/>
        <n v="0.52"/>
        <n v="0.6"/>
        <n v="0.18"/>
        <n v="0.41"/>
        <n v="0.38"/>
        <n v="0.29"/>
        <n v="0.58"/>
        <n v="0.47"/>
        <n v="0.08"/>
        <n v="0.05"/>
        <n v="0.85"/>
        <n v="0.88"/>
        <n v="0.23"/>
        <n v="0.42"/>
        <n v="0.93"/>
        <n v="0.95"/>
        <n v="0.84"/>
        <n v="0.16"/>
        <n v="0.1"/>
        <n v="0.07"/>
        <n v="0.01"/>
        <n v="0.49"/>
        <n v="0.9"/>
        <n v="0.94"/>
        <n v="0.74"/>
        <n v="0.06"/>
        <n v="0.87"/>
        <n v="0.51"/>
        <n v="0.92"/>
        <n v="0.97"/>
        <n v="0.99"/>
        <n v="0.96"/>
      </sharedItems>
    </cacheField>
    <cacheField name="Yetkili" numFmtId="0">
      <sharedItems containsBlank="1">
        <s v="UĞUR SÜRMELİOĞLU"/>
        <s v="Murat Şenol"/>
        <s v="GÜLHAN BAHADIR"/>
        <s v="MEHMET KAZAR"/>
        <s v="MEHMET VOLKAN ALICI"/>
        <s v="HASİBE DUMAN"/>
        <s v="FATİME ÖZER"/>
        <s v="Şeyma Demir"/>
        <s v="AYTAÇ YÜRELİ"/>
        <s v="Mehmet Bilgiç"/>
        <s v="Ayçin Say"/>
        <s v="AHMET CENGİZ"/>
        <s v="HASAN KAŞ"/>
        <s v="Şehri Yıldırım"/>
        <s v="MEHMET KARAKUŞ"/>
        <s v="ALİ KARTAL"/>
        <s v="Recep Çevik"/>
        <s v="ALİ ÖZTÜRK"/>
        <s v="ABDULLAH KORAL DEMİRAL"/>
        <s v="DİDEM TANRIKULU"/>
        <s v="GÜLAY EREN TOYRAN"/>
        <s v="SEDA URAL"/>
        <s v="GİZEM AVŞAR"/>
        <s v="Özgür Kahraman"/>
        <s v="İBRAHİM HALİL ÇETİN"/>
        <s v="KÜBRA ARAZ"/>
        <s v="BAHADIR ÜNAL"/>
        <s v="Murat Öziç"/>
        <s v="FEYRUZ KAYA"/>
        <s v="MURAT ACI"/>
        <s v="MEHMET KÜÇÜKKAYA"/>
        <s v="ERDAL BULUT"/>
        <s v="İBRAHİM ÜSTÜNCÜ"/>
        <s v="Mert Can Ceylan"/>
        <s v="HÜSEYİN TUNÇ"/>
        <s v="Mehmet Ören"/>
        <s v="Osman Deniz"/>
        <s v="TURAN TOKLU"/>
        <s v="EMRAH TALU"/>
        <s v="NURSEN GÜL"/>
        <s v="ABDULLAH YILDIRIM"/>
        <s v="HATİCE PALTACI"/>
        <s v="Şahin Özdemir"/>
        <s v="HAKAN KARABURÇ"/>
        <s v="Osman Birsin Çağlayan"/>
        <s v="SENEM CİHANGİR"/>
        <s v="İSA DAMAKSIZ"/>
        <s v="Fadime Yıldırım"/>
        <s v="YILDIZ AKMAN"/>
        <s v="EVREN ÖKTEN"/>
        <s v="AYŞEGÜL TURAN"/>
        <s v="Agit Kaçar"/>
        <s v="Fatih Ahmet Tavuz"/>
        <s v="AHMET YAZICI"/>
        <s v="ABDÜLSAMED CIRİT"/>
        <s v="KORAY AKDAĞ"/>
        <s v="DİLEK ÖZAYDIN"/>
        <s v="OSMAN KÖSEOĞLU"/>
        <s v="SEZGİN AYAZ"/>
        <s v="Leyla Yavuz"/>
        <s v="MİRZA ALİM"/>
        <s v="Merve Yalçın"/>
        <s v="DUYGU YILMAZ"/>
        <s v="NESLİHAN ARİEL"/>
        <s v="KEZİBAN MIZRAK"/>
        <s v="EBRU TEZCAN"/>
        <s v="HASAN ÇAYLAN"/>
        <s v="Emre Yasin Uzun"/>
        <s v="DAMLA ÖZBEK"/>
        <s v="Abdussamat Yıldızhan"/>
        <s v="HÜSEYİN YUNUS TATLI"/>
        <s v="SALİH YILMAZ"/>
        <s v="EMİNE DENLİ"/>
        <s v="GÜLCAN YILDIZ"/>
        <s v="HATİCE KOCAKAVUK"/>
        <s v="Hüseyin Deniz"/>
        <s v="ÖZGE SOYLU"/>
        <s v="Ahmet Özcan"/>
        <s v="OSMAN YILMAZ"/>
        <s v="BÜLENT ÇELENK"/>
        <s v="RAMAZAN ZENGİN"/>
        <s v="AHMET SÜER"/>
        <s v="MUSTAFA KIZILBOĞA"/>
        <s v="AKINALP RAMAZAN PAMUK"/>
        <s v="GADRİYE ARICAN"/>
        <s v="OKAN TÜRK"/>
        <s v="HASAN SOYVURAL"/>
        <s v="Neslihan Temel"/>
        <s v="ALİ CANPOLAT"/>
        <s v="CELAL ÇAYIR"/>
        <s v="ALPEREN TEKİN"/>
        <s v="MUSTAFA KARAGÖZ"/>
        <s v="YAŞAR MAŞA"/>
        <s v="AHMET GÜNDÜZ"/>
        <s v="KEMAL AKKUŞ"/>
        <s v="Volkan Kazancı"/>
        <s v="EYAD FAWZY HUSSIEN I ABOUHARB"/>
        <s v="Abdullah Baştaş"/>
        <s v="GÖKHAN SEVİNÇ"/>
        <s v="MUHAMMED ÇALI"/>
        <s v="HATİCE SENA YILMAZ"/>
        <s v="Neslihan Çetin Kartop"/>
        <s v="RABİA NALAN ALBAYRAK"/>
        <s v="OĞUZHAN ŞENLER"/>
        <s v="MUSTAFA BAŞ"/>
        <s v="SEZGİN KİRLİ"/>
        <s v="ABDULLAH ÖZCAN"/>
        <s v="EMRE AKÇA"/>
        <s v="FATMA AKÇA"/>
        <s v="AHMET TIBIK"/>
        <s v="FİLİZ ŞAHİN"/>
        <s v="İBRAHİM DOĞMUŞ"/>
        <s v="ÖNDER ÖZKAN"/>
        <s v="Asiye İnkaya"/>
        <s v="ÖZGÜR GÖRNÜ"/>
        <s v="HALİS BATUR"/>
        <s v="Ahmet Akbaş"/>
        <s v="MEHMET İĞNE"/>
        <s v="UMUT ÜNSAL"/>
        <s v="Batuhan Şahin"/>
        <s v="NEŞE SEVİNCAN"/>
        <s v="ARMAĞAN OĞULCAN ÖZDEMİR"/>
        <s v="Salih Vedat Kaynar"/>
        <s v="Hikmet Şen"/>
        <s v="SÜLEYMAN ERGÜN"/>
        <s v="YUSUF ACIOĞLU"/>
        <s v="Tahsin Acıoğlu"/>
        <s v="Yusuf Acıoğlu"/>
        <s v="Mehmet Ali Gürbüz"/>
        <s v="ŞÜKRÜ PARILTI"/>
        <s v="RAMAZAN ALBAYRAK"/>
        <s v="GÖKÇEN PİRİMOĞLU"/>
        <s v="MEHMET BİLEN"/>
        <s v="Yener Beytüzün"/>
        <s v="ZEKERİYA KÖK"/>
        <s v="EMRAH KÜÇÜK"/>
        <s v="Ali Ekiz"/>
        <s v="Mehmet Ali Yıldırım"/>
        <s v="Pınar Alican"/>
        <s v="DURMUŞ ORTAPEHLİVAN"/>
        <s v="BURAK KOLDAŞ"/>
        <s v="METİN BOZOĞLAN"/>
        <s v="Sevban Kemal Dönmez"/>
        <s v="Bayram Özen"/>
        <s v="HALİME AĞIN"/>
        <s v="HAMZA ERDOĞAN"/>
        <s v="VEDAT İKİZ"/>
        <s v="OSMAN FATİH PINARBAŞI"/>
        <s v="HAMDİ İNAÇ"/>
        <s v="Bahattin Aldırtmaz"/>
        <s v="Mehmet Turan"/>
        <s v="İSMAİL AÇIK"/>
        <s v="KADİR ÇATIKKAŞ"/>
        <s v="YUSUF YILDIRIM"/>
        <s v="TAHSİN ÇINARLI"/>
        <s v="Necat Çiftçioğlu"/>
        <s v="ÖMER İPEK"/>
        <s v="Gökhan Kirmit"/>
        <s v="HAKAN BALSEVER"/>
        <s v="Ercan Aydın"/>
        <s v="SAVAŞ KAYA"/>
        <s v="Büşra Akgül"/>
        <s v="CEM ALİ EKİZ"/>
        <s v="HALİL AKKUŞ"/>
        <s v="İBRAHİM UYSAL"/>
        <s v="AHMET ÇETİN"/>
        <s v="Hafize Sever"/>
        <s v="Ramazan Özen"/>
        <s v="MURAT KILIÇ"/>
        <s v="SEVGİ KILIÇ"/>
        <s v="LATİFE SARAÇ"/>
        <s v="ALİ UYSAL"/>
        <s v="CENGİZ KURDAŞ"/>
        <s v="İBRAHİM HALİL ŞİMŞEK"/>
        <s v="MEHMET DOĞAN"/>
        <s v="KADİR CALAYİR"/>
        <s v="YUSUF ÇİÇEK"/>
        <s v="ALİ ÇOBAN"/>
        <s v="KEREM GÖZÜBÜYÜK"/>
        <s v="EYLEM DEMİRCAN"/>
        <s v="HÜSEYİN YILMAZ"/>
        <s v="Deniz Büyükdemir"/>
        <s v="EBUBEKİR ÖZDEMİR"/>
        <s v="HAKAN APAYDIN"/>
        <s v="Mehmet Kurtboğan"/>
        <s v="VOLKAN DEMİR"/>
        <s v="BİLGEN KENÇ"/>
        <s v="Özgül Kaygısız"/>
        <s v="NUMAN ŞİMŞEK"/>
        <s v="Cihan İpek"/>
        <s v="İSMAİL BOZTAŞ"/>
        <s v="Erdi Ünlü"/>
        <s v="TİMUÇİN ÖNAL"/>
        <s v="Hami Güler"/>
        <s v="Asim Altınel"/>
        <s v="ERCÜMENT GÜLDİKEN"/>
        <s v="MİKDAT EZGİN"/>
        <s v="Murat Demir"/>
        <s v="Uğur Kaçaroğlu"/>
        <s v="BAYRAM ESMER"/>
        <s v="COŞKUN DEMİR"/>
        <s v="HAYRİ DURMAZ"/>
        <s v="BAHRİ AKYILDIZ"/>
        <s v="MEHMET ALİ ATALAY"/>
        <s v="TOLGA ÇEVİKER"/>
        <s v="MURAT KEREM KÖKEN"/>
        <s v="MEHMET YAVUZ"/>
        <s v="ERSİN ORAL"/>
        <s v="Sevim Tepe"/>
        <s v="Cihan Çetin"/>
        <s v="ELİF YAĞMUR AVCUOĞLU KOCA"/>
        <s v="EBUBEKİR AVŞAR"/>
        <s v="Osman Avşar"/>
        <s v="KASHIF AMEER"/>
        <s v="KENAN YARBA"/>
        <s v="AYÇA ERARSLAN"/>
        <s v="MAHMUT YILDIRIM"/>
        <s v="Hande Çabuk"/>
        <s v="YILMAZ TUN"/>
        <s v="BEDRİ KAYA"/>
        <s v="Şahin Aydoğan"/>
        <s v="Mehmet Çelik"/>
        <s v="Hilmi Öziyci"/>
        <s v="MEHMET ALİ ÖZCAN"/>
        <s v="Yasin Uzan"/>
        <s v="GAMZE HORZUM"/>
        <s v="AYŞE GÜL ARDAHAN"/>
        <s v="Ayten Aytar"/>
        <s v="Muhammed Adsız"/>
        <s v="YAKUP YAZAR"/>
        <s v="AYTEKİN KEPEZ"/>
        <s v="ÜNAL ÇEVAK"/>
        <s v="BARIŞ İDİZ"/>
        <s v="OSMAN GÜLENÇ"/>
        <s v="YUSUF KAVCAR"/>
        <s v="MUSTAFA KERİMOĞLU"/>
        <s v="TUĞBA AYVAZ"/>
        <s v="FEDAYİ AYVAZ"/>
        <s v="Serpil Sülü"/>
        <s v="ADEM YILDIZ"/>
        <s v="MEHMET DUMAN"/>
        <s v="Sinan Gür"/>
        <s v="MÜSLÜM DAĞ"/>
        <s v="ERKAN BABAOĞLU"/>
        <s v="Furkan Kaan Kahraman"/>
        <s v="İSMAİL BABACAN"/>
        <s v="NURALLAH AYDIN"/>
        <s v="Ahmet İnanç"/>
        <s v="METEHAN KILIÇ"/>
        <s v="NURHAYAT ZENGİN"/>
        <s v="SEHER ŞİMŞEK"/>
        <s v="CİHAN KARAMAN"/>
        <s v="Recep Jontürk"/>
        <s v="Şafak Balcan"/>
        <s v="Samet Can Uzun"/>
        <s v="HANİFİ YAVUZ"/>
        <s v="Cemal Altunkaya"/>
        <s v="İSMAİL KARAALAN"/>
        <s v="AYHAN KESKİNKILIÇ"/>
        <s v="PEYMAN AHMADIKHAH"/>
        <s v="İLKAY ERDOĞAN"/>
        <s v="OĞUZHAN EVLİCE"/>
        <s v="EBRU AYDOĞMUŞ"/>
        <s v="Mine Alara Dalkılıç"/>
        <s v="BAHADIR TAŞ"/>
        <s v="GÖZDE YALÇINKAYA"/>
        <s v="Tuncer Taş"/>
        <s v="HALİSE AKTAŞ"/>
        <s v="FERDİ ÖZTÜRK"/>
        <s v="MEHMET EROĞLU"/>
        <s v="Mehmet Şan"/>
        <s v="Mehmet Zeybek"/>
        <s v="ZİYA ERDAL"/>
        <s v="Fırat Aslan"/>
        <s v="FURKAN OGÜN SALCAN"/>
        <s v="Melike İşler"/>
        <s v="YUSUF ÇAĞRI ALP"/>
        <s v="Mehmet Ertunç"/>
        <s v="KADİR ÇETİN"/>
        <s v="Zehra Bilal Uğur"/>
        <s v="YUNUS KARABULUT"/>
        <s v="ÖMER ÖZDEMİR"/>
        <s v="ALİ ERKEN"/>
        <s v="Metin Kaynak"/>
        <s v="Bahadır Tatlıdil"/>
        <s v="TALİP GÖKÇE"/>
        <s v="Tolga Zan"/>
        <s v="Süleyman Yalçınkaya"/>
        <s v="Adem Kınay"/>
        <s v="Aysel Akın"/>
        <s v="İBRAHİM SERT"/>
        <s v="SİBEL DİKMENLİ"/>
        <s v="MEHMET CAN AKBAY"/>
        <s v="ALAEDDİN ÖMÜR TEZGELDİ"/>
        <s v="İKRA DUYAR"/>
        <s v="UTKU ÖZOĞLU"/>
        <s v="MUSTAFA AKBABA"/>
        <s v="HAMID RAHIMI"/>
        <s v="MEHMET CAN NAMAL"/>
        <s v="MUZAFFER AKAY"/>
        <s v="FATMA AKGÜNGÖR"/>
        <s v="MEHMET ALİ YILDIZ"/>
        <s v="EBRU KAZMACI"/>
        <s v="BİRGÜL ÇİFTÇİ"/>
        <s v="ÖZLEM UĞUZ"/>
        <s v="VOLKAN PALAZOĞLU"/>
        <s v="ELİF KAPLAN"/>
        <s v="EFRAHİM İLHAN TEMİRHANOĞULLARI"/>
        <s v="SEFİRE KAYA"/>
        <s v="EDA ÖZ"/>
        <s v="ALEYNA DOSTABAKAN"/>
        <s v="MEMET MUSTAFA UÇAN"/>
        <s v="HAYRETTİN YAĞCIOĞLU"/>
        <s v="GENCAY DURAN ACAR"/>
        <s v="RAMIN MEHRABAN HERIS"/>
        <s v="ABDULLAH KAAN YÜCEL"/>
        <s v="SEMİH ALTUN"/>
        <s v="MEHMET KARAMANCI"/>
        <s v="Muhammet Enes BALIKÇI"/>
        <s v="RIZA EROL"/>
        <s v="MERT KÜÇÜKUNCU"/>
        <s v="NURHAYAT ERŞAN"/>
        <s v="YUSUF GÖZEL"/>
        <s v="HARUN KİMBİL"/>
        <s v="MEDİNE DEMİR"/>
        <s v="ÇAĞTAY ÖZER"/>
        <s v="SEVİL MURATOĞLU"/>
        <s v="Ahmet Umut Sarman"/>
        <s v="KUBİLAY AYDIN YAPICI"/>
        <s v="TARIK ÇAĞIMNI"/>
        <s v="AHMET GÜLGEN"/>
        <s v="RESUL KARA"/>
        <s v="YUNUS EMRE ATAŞ"/>
        <s v="ÖMER DOĞMUŞ"/>
        <s v="Sultan Can"/>
        <s v="İbrahim Bulut"/>
        <s v="Suat Karataş"/>
        <s v="HÜSEYİN KUBİLAY EKİNCİ"/>
        <s v="YUNUS AYBERK USTA"/>
        <s v="CENGİZ KIRATLI"/>
        <s v="MURAT AKIN"/>
        <s v="NERİMAN ELİF TÜRKAY"/>
        <s v="Necip İYİDAL"/>
        <s v="YURDABEY SARITAŞ"/>
        <s v="Bayram Boztaş"/>
        <s v="BAYRAM İPEK"/>
        <s v="DURMUŞ YILDIZ"/>
        <s v="BANU GİRGİN"/>
        <s v="GÜLLÜ YİĞİT"/>
        <s v="ADNAN ATAMAN"/>
        <s v="HAVVA ÇANTA"/>
        <s v="Şule Şahin"/>
        <s v="MUHAMMET MUSTAFA TAŞDEMİR"/>
        <s v="ALİ SAAT"/>
        <s v="Mehmet Olcay"/>
        <s v="HACI MEHMET DEMİREL"/>
        <s v="Recep Aygün"/>
        <s v="FUAT NART"/>
        <s v="DUYGU ARI"/>
        <s v="SİBEL ŞANAL"/>
        <s v="Hüseyin Koçak"/>
        <s v="FEVZİ SERDAR YEKTA"/>
        <s v="Erkan Özkan"/>
        <s v="MEHMET KARATAŞ"/>
        <s v="FIRAT ÇETİNTÜRK"/>
        <s v="GÖKHAN YİĞİT"/>
        <s v="İBRAHİM CAN"/>
        <s v="SÜZAN BÖLÜK"/>
        <s v="ŞEKİP SÜRMELİOĞLU"/>
        <s v="YONCA POLAT"/>
        <s v="LÜTFÜ KÜÇÜKOĞLU"/>
        <s v="NURİ YILMAZ"/>
        <s v="Osman Düger"/>
        <s v="Nihat Uyar"/>
        <s v="GÜLAY ÖZDEN"/>
        <s v="Ömer Murat Dayı"/>
        <s v="CİHAN CAN"/>
        <s v="CELAL ÇAKILKAYA"/>
        <s v="ASİYE AKCAN"/>
        <s v="SEZER BATMAZ"/>
        <s v="BÜLENT HIZARCIOĞLU"/>
        <s v="KEREP HOŞAF"/>
        <s v="MUSTAFA AKSOY"/>
        <s v="OĞUZHAN YAVUZ"/>
        <s v="SÜLEYMAN DEMİREL"/>
        <s v="Burak Arslan"/>
        <s v="FİSUN EVİRGEN"/>
        <s v="AYDIN KAYA"/>
        <s v="Semra Çankaya"/>
        <s v="MEHMET AKGÜN"/>
        <s v="UMUT USTAOĞLU"/>
        <s v="Hasan Uşaklar"/>
        <s v="ASLAN HOSSEINZADEH"/>
        <s v="MEHMET ŞEN"/>
        <s v="Serkan Çankaya"/>
        <s v="TURGUT GÜLTEKİN"/>
        <s v="Kerim Hakan Özen"/>
        <s v="RAMAZAN UÇU"/>
        <s v="BEKİR ASLAN"/>
        <s v="ERDAL KARATAŞ"/>
        <s v="MELİKE ÖNAYBIRAK"/>
        <s v="EYÜP ÖNAYBIRAK"/>
        <s v="SEYHAN KAYA"/>
        <s v="Nesrin Mustafaoğlu"/>
        <s v="Hasan Ali Ay"/>
        <s v="MEHMET ÖZDOĞAN"/>
        <s v="İHSAN ALKAN"/>
        <s v="SITKI ASLAN"/>
        <s v="OSMAN ERDEN"/>
        <s v="Turan Erşahan"/>
        <s v="ÇAĞLA BOZKURT"/>
        <s v="MURAT BİCERMAN"/>
        <s v="TUBA GEZER"/>
        <s v="KAZIM DOĞAN"/>
        <s v="IŞIN BEŞER"/>
        <s v="NESİBE GÜNEŞ"/>
        <s v="ERDAL İSKENDER"/>
        <s v="Abdülbaki Aksakal"/>
        <s v="Ufuk Özbek"/>
        <s v="SUZAN TÜRKMEN"/>
        <s v="Serkan Aydemir"/>
        <s v="BİNNAZ KOÇER ERARSLAN"/>
        <s v="Ali Galip TIRAŞ"/>
        <s v="Serap Şahin"/>
        <s v="Çağdaş Kaya"/>
        <s v="İLHAN ERİŞKİN"/>
        <s v="CÜNEYT KILINÇDOĞAN"/>
        <s v="İMDAT BOZKIR"/>
        <s v="Ali Gülbudak"/>
        <s v="Ali Çanakçı"/>
        <s v="GÜLPERİ BAŞKAN"/>
        <s v="BAHAR UĞUR"/>
        <s v="Hüseyin Çatalçam"/>
        <s v="Mehmet Aktaş"/>
        <s v="CAN EKİNCİ"/>
        <s v="Mesut İmren"/>
        <s v="NİHAT ÇEÇEN"/>
        <s v="BAYRAM ÇELİK"/>
        <s v="MUHİTTİN TÜRKMEN"/>
        <s v="Yüksel Dayanç"/>
        <s v="KAAN KARAKIŞ"/>
        <s v="ERKAN ÇEVİK"/>
        <s v="ÖZLEM ÇETİN"/>
        <s v="ADEM BİLGİÇ"/>
        <s v="MURAT KANBER"/>
        <s v="HAKAN OLGUNDENEY"/>
        <s v="Nazan İkidağ"/>
        <s v="SEMRA DAĞ"/>
        <s v="ADEM ÇAKIR"/>
        <s v="SEVDA AKBAŞ"/>
        <s v="AYŞE ŞULE BERKALP"/>
        <s v="BURAK ÖZMEN"/>
        <s v="RAMAZAN KARACA"/>
        <s v="Ünal Tutucu"/>
        <s v="BTN HARFİYAT NAKLİYE VE YIKIM İŞLERİ"/>
        <s v="ÖZKAN BAKAR"/>
        <s v="HÜSEYİN TURAN"/>
        <s v="KEZİBAN KAÇAR"/>
        <s v="NEVZAT TURAN"/>
        <s v="MUSTAFA ŞAHİNLİ"/>
        <s v="SEVGİ BALCI"/>
        <s v="SÜMEYYE EMEL ASLAN"/>
        <s v="HATİCE ÖNAL"/>
        <s v="SEMRE ALTUN"/>
        <s v="KÜBRA ÇETİN"/>
        <s v="FADİME KARATOPRAK"/>
        <s v="NİHAT ALTINTEL"/>
        <s v="MUHAMMED CAN ALTUN"/>
        <s v="NEVZAT KARAKAYA"/>
        <s v="FATİH VURAL"/>
        <s v="MUHARREM ALPTEKİN"/>
        <s v="OSMAN ALPAYDIN"/>
        <s v="ZEYNEP ÇİĞDEM OKAN"/>
        <s v="AYNUR DİKBIYIK"/>
        <s v="ŞERİF YALÇIN"/>
        <s v="ONURSAL ALTUNDİŞ"/>
        <s v="Büşra Eyüpoğlu"/>
        <s v="SELİN GÖKÇEN SAYAR"/>
        <s v="YASİN TETİK"/>
        <s v="HABİBE AKAY"/>
        <s v="Ramazan Yalın"/>
        <s v="Mehmet Küreşoğlu"/>
        <s v="ERHAN KARAKUŞ"/>
        <s v="İLKER ERSÖZ"/>
        <s v="Tunahan Arslan"/>
        <s v="EMİRCAN KILINÇ"/>
        <s v="Metin Hindioğlu"/>
        <s v="NİMET CAN"/>
        <s v="Emrah Dursun"/>
        <s v="NURETTİN SÜRMELİOĞLU"/>
        <s v="ŞEMSETTİN IŞIK"/>
        <s v="DERYA TÜRE"/>
        <s v="EKREM KESKİN"/>
        <s v="BEKİR ALTUN"/>
        <s v="Veli Daş"/>
        <s v="Necmi Şahin"/>
        <s v="TAMER ÜNAL"/>
        <s v="MURAT ERİŞ"/>
        <s v="HATİCE GEYİKCİ"/>
        <s v="Ersin Gökalp"/>
        <s v="AFAK KURAL"/>
        <s v="YİĞİT KARAMANCI"/>
        <s v="MUSTAFA ÖZEN"/>
        <s v="MÜKERREM ÇALIŞKAN"/>
        <s v="MEHMET ÖZKAN"/>
        <s v="Yılmaz Güneş"/>
        <s v="OSMAN DEMİR"/>
        <s v="GÜLTEN ALTINTAŞ"/>
        <s v="Suha Pattabanoğlu"/>
        <s v="ÖZKAN DEŞTİOĞLU"/>
        <s v="DİNARA GALIMOVA"/>
        <s v="HASSAN GHOLAMİ"/>
        <s v="SERKAN YARBA"/>
        <s v="Kazım Şafak"/>
        <s v="RÜKEN ÖZKAN"/>
        <s v="Gökdeniz Küçükaslan"/>
        <s v="Yaşar Barış Özbahar"/>
        <s v="ALİ YEKEN"/>
        <s v="MELTEM DİLGİN"/>
        <s v="KEMAL YILDIZ"/>
        <s v="GALİP BERKAY MANIŞ"/>
        <s v="RAMAZAN DİKMEN"/>
        <s v="FERDİ BAYIR"/>
        <s v="NİMET BOZOK"/>
        <s v="ALİ FEHMİ DEDEAL"/>
        <s v="ZEYCAN ÖZDEMİR"/>
        <s v="FERDİ ÜNVER"/>
        <s v="NESLİHAN GÖKTAŞ"/>
        <s v="Sametcan Gaygılı"/>
        <s v="Makbule Büyükşahin"/>
        <s v="MEHMET TÜRKYILMAZ"/>
        <s v="FATMA KARDUZ"/>
        <s v="AYŞE DİRİL"/>
        <s v="GÜL KOÇAK"/>
        <s v="MEHMET METİN EMRE"/>
        <s v="MEHMET TAHİR DEMİRÖZ"/>
        <s v="Tunçer Baharlı"/>
        <s v="MUSTAFA AYHAN"/>
        <s v="Hakkı Dere"/>
        <s v="DENİZ YILMAZ"/>
        <s v="MEHMET ERSİN ACAR"/>
        <s v="DUMAN BALLI"/>
        <s v="Hüseyin Okumuş"/>
        <s v="AYŞE AYKANAT"/>
        <s v="SÜLEYMAN ARIKAN"/>
        <s v="TEVFİK KOZAN"/>
        <s v="UMUT AKKAYA"/>
        <s v="Recep Kavak"/>
        <s v="ALİ GÖYNÜK"/>
        <s v="GÜRKAN OĞUZHAN"/>
        <s v="MUHAMMER ALİ DEMİR"/>
        <s v="FERİDE ALTIPARMAK"/>
        <s v="alperen kılınç"/>
        <s v="MÜSLÜM ÇOPUR"/>
        <s v="MEHMET KALKAN"/>
        <s v="FAHRETTİN ÜLKÜ"/>
        <s v="METİN KAYADELEN"/>
        <s v="HASAN ARSLAN"/>
        <s v="Hüseyin Çin"/>
        <s v="Tercan Taş"/>
        <s v="MEHMET DOĞRU"/>
        <s v="Emine Özdemir"/>
        <s v="YAHYA KEBBET"/>
        <s v="EMİNE SARIKAYA"/>
        <s v="AHMET TORAMAN"/>
        <s v="Askeri Kabaltında"/>
        <s v="MEHMET KUREŞOĞLU"/>
        <s v="MEHMET ZAHİD GÖNEN"/>
        <s v="NİHAT VURAL"/>
        <s v="HABİP ÖZDEMİR"/>
        <s v="Yilmaz vural"/>
        <s v="REYHAN YILDIRIM"/>
        <s v="MUSTAFA YILDIRIM"/>
        <s v="BARIŞ SAĞMAK"/>
        <s v="NINO ZERCU"/>
        <s v="İBRAHİM SÜREN"/>
        <s v="Musa Saz"/>
        <s v="ŞABAN KAVLAK"/>
        <s v="Hülya Polat"/>
        <s v="RECEP GÖKMEN"/>
        <s v="TEOMAN AVAR"/>
        <s v="EDİB KOYUN"/>
        <s v="TUNAHAN SARI"/>
        <s v="NURCAN ÇAT"/>
        <s v="HÜSEYİN KIRMIZIGÜL"/>
        <s v="DELİL İNAÇ"/>
        <s v="MELİH TEZCAN"/>
        <s v="Tufan Doğan"/>
        <s v="HALİL SUMU"/>
        <s v="MÜSLÜM PEKGENÇ"/>
        <s v="AVNİ GENÇER"/>
        <s v="TAHA YASİN RAMAZAN GENÇER"/>
        <s v="Samet Batuhan Gürel"/>
        <s v="HAYRİYE BENGİSU BELKE"/>
        <s v="OĞUZHAN DONANÇ"/>
        <s v="EMİNE CANLI"/>
        <s v="YASİN DOĞAN"/>
        <s v="METE KODAMAN"/>
        <s v="ASUMAN OKUDAN"/>
        <s v="HATİCE ONAY"/>
        <s v="TAHSİN ÖZTÜRK"/>
        <s v="ALİ CİNER"/>
        <s v="ÖZKAN ÇALAN"/>
        <s v="ZEHRA ÇIĞIL"/>
        <s v="CEREN ATALIK"/>
        <s v="Zeynep Gül"/>
        <s v="ZÜBEYDE ÇUHADAR"/>
        <s v="BAYRAM YARAMIŞ"/>
        <s v="KEMAL ÇELİK"/>
        <s v="MEHMET KARA"/>
        <s v="Mustafa İlker Şengül"/>
        <s v="YUNUS EMRE ÇAĞLAYAN"/>
        <s v="NEYTULLAH OĞUR"/>
        <s v="EMİNE TETİK"/>
        <s v="ERHAN DEMİRAĞ"/>
        <s v="HATİCE SEVİM"/>
        <s v="FATİH BALOĞLU"/>
        <s v="AYDIN ERDEM"/>
        <s v="Ertaş Ergün"/>
        <s v="UMUT KARATAŞ"/>
        <s v="HÜSNÜ ALİ ARSLAN"/>
        <s v="Ethem Uğuz"/>
        <s v="NUH ÖZEN"/>
        <s v="GÜLESER AKPINAR"/>
        <s v="MURAT ALİ ATLIOĞLU"/>
        <s v="BURAK PARLAR"/>
        <s v="AHMET HÜSREV ÖZDAMAR"/>
        <s v="RANA OSSI"/>
        <s v="İLKE ATAY GÜLTEKİN"/>
        <s v="Bahar Yanık"/>
        <s v="Fahriye Bilkay"/>
        <s v="KEVSER ULAŞ"/>
        <s v="Erdem Eker"/>
        <s v="KUBİLAY BEŞTEPE"/>
        <s v="HAKAN ALTAŞ"/>
        <s v="SELÇUK TEZCAN"/>
        <s v="ALİ TURGAY GÜMÜŞ"/>
        <s v="MUHAMMED FURKAN ATEŞ"/>
        <s v="SULTAN TOPRAK"/>
        <s v="Selma Üstünel"/>
        <s v="Onur Aras"/>
        <s v="ÖZGÜR AKCAN"/>
        <s v="RUSTAM BAZAROV"/>
        <s v="Fatih Alyüz"/>
        <s v="ERDAL KARAMAN"/>
        <s v="EMİNE ÖZGÜÇ"/>
        <s v="ÖNDER ÖZTÜRK"/>
        <s v="BİMEN ADIGÜZEL"/>
        <s v="GAZİ ÖCAL"/>
        <s v="UĞUR BÜLENT GÜROCAK"/>
        <s v="FERDİ YILMAZ"/>
        <s v="Murat Demirayak"/>
        <s v="GARİP KODAL"/>
        <s v="GÜLADİYE ÖZTURAN"/>
        <s v="MEHMET GÖREN"/>
        <s v="NECATİ CEM ERGÜN"/>
        <s v="İrem Sazak Yalçın"/>
        <s v="ARDA GÖKER"/>
        <s v="ZEYNEL ABİDİN ORHAN"/>
        <s v="KADİR DURAN"/>
        <s v="ÜMİT SADIÇ"/>
        <s v="AYŞENUR ÖZTÜNÇ"/>
        <s v="MEHMET HURŞİT TANRISEVER"/>
        <s v="Gözde Can Akgül"/>
        <s v="Başak Ilgın Yılmaz"/>
        <s v="MERVE KARAOĞLAN"/>
        <s v="MEHMET İLDEÇ"/>
        <s v="SEMA İLDEÇ"/>
        <s v="AYLA ÖZDEMİR"/>
        <s v="GÖKHAN ÖZBOZ"/>
        <s v="ORHAN GÖKER"/>
        <s v="CUMA ÇOBAN"/>
        <s v="ERSAN BURSALI"/>
        <s v="İBRAHİM ÇAPAN"/>
        <s v="ERCAN KARABULUT"/>
        <s v="Ramazan Dana"/>
        <s v="TURGUT TURGA"/>
        <s v="HACER AKKURT"/>
        <s v="ERKAN GENCER"/>
        <s v="IŞIL İREM KILINÇ"/>
        <s v="MURAT YILDIRIM"/>
        <s v="Sadet çoban"/>
        <s v="OYA YILMAZ"/>
        <s v="İSA BAHÇECİ"/>
        <s v="İsmail Giliğ"/>
        <s v="MÜRÜVVET ÖZEL"/>
        <s v="FİLİZ AK"/>
        <s v="Recep Koçak"/>
        <s v="EROL BAKIRCI"/>
        <s v="HÜSEYİN ÇALIŞKAN"/>
        <s v="Şenay Korkmaz"/>
        <s v="HÜSEYİN KARADUMAN"/>
        <s v="FURKAN KEMER"/>
        <s v="MERT ÖZALP"/>
        <s v="FİKRET ACAR"/>
        <s v="HURİYE ERCAN"/>
        <s v="MÜCAHİT AKSOY"/>
        <s v="ÖZLEM BAYSAN"/>
        <s v="Mehmet Emin Akbay"/>
        <s v="Cahide Uğurlu"/>
        <s v="MEHMET BARIŞ ÖZEYRANLI"/>
        <s v="Nazife Arslan"/>
        <s v="ABDULKERİM DURAN MURAT ÖZDEMİR ADİ ORTAKLIĞI"/>
        <s v="ÖZER GÖZÜM"/>
        <s v="HATİCE AYSUN SERT"/>
        <s v="İSMAİL ASLAN"/>
        <s v="EMİNE AKGÜL"/>
        <s v="Esra Mortaş"/>
        <s v="Bedia Yılmaz"/>
        <s v="Yılmaz Turan"/>
        <s v="Mustafa Andıç"/>
        <s v="ABDULBARİ SEVİM"/>
        <s v="MUHLİS GÜVEN"/>
        <s v="İLHAN CİNGÜ"/>
        <s v="ERDOĞAN KONUK"/>
        <s v="Ramazan Erten"/>
        <s v="Önay akyalçın"/>
        <s v="DERYA DEMİREL"/>
        <s v="NAZLI AKSOY"/>
        <s v="DÖNE YILMAZ"/>
        <s v="MUHAMMET AKGÜL"/>
        <s v="MUSTAFA DENER"/>
        <s v="MUSTAFA İŞLİYEN"/>
        <s v="HALİL SAVAŞ"/>
        <s v="HALİME USTA"/>
        <s v="ALİ ÜNALAN"/>
        <s v="YÜCEL HAMARAT"/>
        <s v="TUĞÇE CİVAN"/>
        <s v="Sevgi Demir"/>
        <s v="FEYZA SARI"/>
        <s v="ENDER TÜRKOĞLU"/>
        <s v="RAMAZAN AYKANAT"/>
        <s v="Volkan Erdem Alyanak"/>
        <s v="Mitaht Vural"/>
        <s v="Mahmut Feyzioğlu"/>
        <s v="BAHRİ KESKİNKILIÇ"/>
        <s v="Doğan Bilgin"/>
        <s v="KADİR KARAKÖK"/>
        <s v="MESUT DEVECİ"/>
        <s v="AYLA DEVECİ"/>
        <s v="BAHVER KARTAL"/>
        <s v="Özcan Demir"/>
        <s v="HASAN BALTACI"/>
        <s v="Ümit Dadük"/>
        <s v="Remziye Milli"/>
        <s v="CELAL VURAL"/>
        <s v="AHMET ALİ ÖZMEN"/>
        <s v="Hatice Demirtaş"/>
        <s v="SALAHATTİN ÇOKLUK"/>
        <s v="MUSTAFA GÖK"/>
        <s v="HAYDAR HIRFANOĞLU"/>
        <s v="Zeliha Balcıoğlu"/>
        <s v="ALİ DEMİRBİLEK"/>
        <s v="ELİF ZEREN"/>
        <s v="ALİ CAN"/>
        <s v="AYGÜL YÜRÜMEZ"/>
        <s v="MEHMET HOYRAZ"/>
        <s v="Hüseyin Çoban"/>
        <s v="HALİL MERTKAN"/>
        <s v="Seyedeh Sana Alem Najafi"/>
        <s v="Yeşim Işık"/>
        <s v="MEHMET HİLMİ BEKEN"/>
        <s v="MAŞALLAH YEŞİLBAŞAK"/>
        <s v="MUSTAFA DEMİRHAN"/>
        <s v="NURHAN KAYA"/>
        <s v="HAKAN AZMİ ÇETİN"/>
        <s v="YUSUF DERELİ"/>
        <s v="AZİZ AKBAŞ"/>
        <s v="FATİH KARAKEHYA"/>
        <s v="VOLKAN KÖYBAŞI"/>
        <s v="Sabri Istıl"/>
        <s v="BURHAN BAYAR"/>
        <s v="ABDULLAH ÖZKAN"/>
        <s v="SABRİYE KÖŞE"/>
        <s v="Cenk Çakmak"/>
        <s v="SERKAN SANLI"/>
        <s v="Yüksel Çam"/>
        <s v="YAKUP BİLGİÇ"/>
        <s v="İREM IŞIL KILINÇ"/>
        <s v="MURAT KAYA"/>
        <s v="OSMAN ÇİLLER"/>
        <s v="YALÇIN SAY"/>
        <s v="Ghulam Sakhi İkbal"/>
        <s v="CANSU TEMİZ"/>
        <s v="NARGIZA BULAN"/>
        <s v="SERÇİN TURUNÇ"/>
        <s v="NURAN ÖZDEMİR"/>
        <s v="Senem Yücal"/>
        <s v="İLKAY YILMAZ"/>
        <s v="MUSTAFA KOÇ"/>
        <s v="Erkan Sönmez"/>
        <s v="YUSUF ÇİFTÇİ"/>
        <s v="ŞEREF ÇAKIR"/>
        <s v="ALKIM BADEMKIRAN"/>
        <s v="ORKAN ÜSTÜNSOY"/>
        <s v="SEMANUR SARICA"/>
        <s v="OSMAN YILDIZ"/>
        <s v="ERDOĞAN BAYEN"/>
        <s v="MEHMET KAR"/>
        <s v="AHMET KAR"/>
        <s v="ALİ RIZA HÜRREMOĞLU"/>
        <s v="GİZEM BOZKURT"/>
        <s v="AHMET YAŞAR ÖZBEK"/>
        <s v="Erdoğan Çırak"/>
        <s v="KUMRU KÖSE"/>
        <s v="YILDIZ AKSAK"/>
        <s v="DAVUT POLAT"/>
        <s v="ANIL ÖĞÜÇOĞLU"/>
        <s v="Yılmaz Taştemel"/>
        <s v="NİHAT FURKAN ÖZKAN"/>
        <s v="INNA AÇÇILAR"/>
        <s v="BAKİYE ERYEŞİL"/>
        <s v="KAAN KANDİLLİ"/>
        <s v="HASAN NEŞAT ERTUĞRUL"/>
        <s v="Tuncay Uçar"/>
        <s v="ŞEMSETTİN AKBAŞ"/>
        <s v="GÜLDEN GÖRGEN"/>
        <s v="MEHMET GÖBÜT"/>
        <s v="İZZET TURGUT"/>
        <s v="ALİ ASKER KARĞIN"/>
        <s v="DİREN AYGÜN"/>
        <s v="Belma Öz"/>
        <s v="EMRAH YUCA"/>
        <s v="YAŞAR BAHADIR"/>
        <s v="TURGUT ÇATALKAYA"/>
        <s v="EMİRCAN ÇELEBİ"/>
        <s v="NEBAHAT ÇABUK"/>
        <s v="MUNİSE LOUİSE SARICAOĞLU"/>
        <s v="Halil Nane"/>
        <s v="ERSİN TAVUKÇU"/>
        <s v="NURHAYAT KILINÇ"/>
        <s v="RAMAZAN KUTLU"/>
        <s v="ORHAN KARATAŞ"/>
        <s v="Ramazan Karataş"/>
        <s v="SÜLEYMAN BERKAY ÖZCÜ"/>
        <s v="ERKAM KOCA"/>
        <s v="İbrahim Şen"/>
        <s v="FIRAT UYGAR"/>
        <s v="ERCAN İNAL"/>
        <s v="YAKUP KİMBİL"/>
        <s v="YASİN YILDIZ"/>
        <s v="Gülşen Gebel"/>
        <s v="Cem Bayram"/>
        <s v="Eda Eski"/>
        <s v="Mahdı Jamı"/>
        <s v="ATABEY ORUÇ"/>
        <s v="MEHMET ÇELİK"/>
        <s v="TOLGA ÖZCAN"/>
        <s v="SEDAT YİĞİT"/>
        <s v="AYTEN ARSLAN"/>
        <s v="HAYRULLAH KARACA"/>
        <s v="Erhan Büyükkahraman"/>
        <s v="GÖKSEL TÜRKMEN"/>
        <s v="ERKAN ERAT"/>
        <s v="ERCAN ERAT"/>
        <s v="ŞEYMA UZUN"/>
        <s v="MAHMUT TUTUŞ"/>
        <s v="SAİT KIRTIŞ"/>
        <s v="HASAN OĞUZ"/>
        <s v="ŞAHİN YILDIZ"/>
        <s v="YILDIRIM AYDEMİR"/>
        <s v="OSMAN ERTEKİN"/>
        <s v="NEHİR TAYFUR"/>
        <s v="Sedat Hüseyin Bener"/>
        <s v="SÜLEYMAN KOÇOĞLU"/>
        <s v="ZEYNEP ÇİÇEK"/>
        <s v="Ramazan Alper Ceran"/>
        <s v="Davut Keskin"/>
        <s v="FARUK ÖZGÜÇ"/>
        <s v="MERT İPEK"/>
        <s v="filiz müezzinoğlu"/>
        <s v="MEHMET FUAT KOCASARI"/>
        <s v="RAMAZAN YÜKSEL"/>
        <s v="Metin Düz"/>
        <s v="FİLİZ ÇAKAR"/>
        <s v="BATUHAN YILMAZ"/>
        <s v="RABİA İLHAN"/>
        <s v="ÖZGEN OĞRAK"/>
        <s v="FARİDA HASANOV"/>
        <s v="İBRAHİM KÖK"/>
        <s v="MEHMET TURGUT YILMAZ"/>
        <s v="Arif Kıymaz"/>
        <s v="ARZU ALTINSOY"/>
        <s v="ALİ RIZA KESKİN"/>
        <s v="MUSTAFA DEMİR"/>
        <s v="KARINA DERGUNOVA ÖZPAMUK"/>
        <s v="İHSAN UYAR"/>
        <s v="SALİH ATAŞ"/>
        <s v="NİHAR ÜNAL"/>
        <s v="Bayram Geldi"/>
        <s v="SELMA YERDİBİ"/>
        <s v="AZİZ USLAN"/>
        <s v="BELKIS ADALI"/>
        <s v="ARİF TÜRKUÇAR"/>
        <s v="Özlem Çetin"/>
        <s v="SULTAN ARSLAN SEZEN"/>
        <s v="BURHAN CİHAN"/>
        <s v="YAŞAR BAKIŞ"/>
        <s v="YASEMİN CEYLAN"/>
        <s v="AYŞE ÇALIŞKAN"/>
        <s v="AYŞE MART"/>
        <s v="FATİH KARAGÖZ"/>
        <s v="AYSEL BAYAM"/>
        <s v="Rıdvan Tunç"/>
        <s v="İSMAİL BAYKAL"/>
        <s v="CANAN YILMAZ"/>
        <s v="ÜMRAN KÜÇÜKYÜZBAŞI"/>
        <s v="İlhan Ayhan"/>
        <s v="TÜRKAN KILINÇ"/>
        <s v="ŞERMİN TATARHAN"/>
        <s v="Aksoy Akgün"/>
        <s v="FERAH POLAT"/>
        <s v="İSA ÖZEN"/>
        <s v="HASAN EROĞLU"/>
        <s v="EMİNE ERDEM"/>
        <s v="Ömer Aşar"/>
        <s v="Hani Balcıoğlu"/>
        <s v="Yusuf Karul"/>
        <s v="Mustafa Yarımkaya"/>
        <s v="ÇİĞDEM ABRAŞ"/>
        <s v="İsa Kılık"/>
        <s v="Hasan Şahin"/>
        <s v="ABDULLAH AKTAŞ"/>
        <s v="İDRİS ACAR"/>
        <s v="BELKIS KARADENİZ"/>
        <s v="Muhammet Bakırer"/>
        <s v="SÜLEYMAN KURT"/>
        <s v="Sedat Bitmiş"/>
        <s v="ZEYNEP ALTAY"/>
        <s v="TAYYAR BUCAK"/>
        <s v="ÖZCAN KADIOĞLU"/>
        <s v="İLKER EMEK"/>
        <s v="EŞREF ÜSTÜNMET"/>
        <s v="AYŞE GÖZÜTOK"/>
        <s v="MURAT GÜLEN"/>
        <s v="Nuran Doğan"/>
        <s v="Derya aslan"/>
        <s v="Mehmet Yeşilbudak"/>
        <s v="CANAN ÖZYENER"/>
        <s v="HATİCE ÖZTÜRK"/>
        <s v="ŞEYHMUS AKTAN"/>
        <s v="Cafer Karan"/>
        <s v="BÜŞRANUR ÖĞRÜNÇ"/>
        <s v="CAFER DİNLER"/>
        <s v="Nadiye Şengün Sungar"/>
        <s v="ÖZLEM YERGİN"/>
        <s v="BUSE KANDAMAR"/>
        <s v="TUNAHAN ÇINAR"/>
        <s v="ERDAL ÖZCAN"/>
        <s v="MELEK BABACAN"/>
        <s v="SELVİ DEREN SAĞIN"/>
        <s v="MUSTAFA KEMAL UYDURAN"/>
        <s v="Temel Koç"/>
        <s v="Göksel Emecen"/>
        <s v="HAVVA UÇAR"/>
        <s v="MEHMET ULAŞ"/>
        <s v="HAYRİYE KÖKBOYUN"/>
        <s v="Metin Erdem"/>
        <s v="TUNCEL ŞAYLAN"/>
        <s v="ALİ OKUDAN"/>
        <s v="EMRAH AKIN"/>
        <s v="DİLEK KÖRÜK"/>
        <s v="MELİH MAT"/>
        <s v="HASAN DERİN"/>
        <s v="ÖMER CANBERK ÖZBEK"/>
        <s v="SÜLEYMAN KAYA"/>
        <s v="İSMAİL KOPARAN"/>
        <s v="MUSTAFA KOÇAK"/>
        <s v="MUSTAFA KOCADEMİR"/>
        <s v="Oksana Gökalp"/>
        <s v="Furkan olgun"/>
        <s v="HASAN KOCA"/>
        <s v="Emine Yalçın"/>
        <s v="MERYEM SEZGİN"/>
        <s v="MESUT ÇİÇEK"/>
        <s v="ERSİN DEMİREL"/>
        <s v="AHMET UĞUR SÖĞÜT"/>
        <s v="ANIL ŞEVKET GÖKÇE"/>
        <s v="RABİA METLEK"/>
        <s v="İBRAHİM EKE"/>
        <s v="HACI MURAT CEYLAN"/>
        <s v="RAMAZAN ŞENGÜL"/>
        <s v="GÜLEY KAPLAN HAZIR"/>
        <s v="Yonca Deveci"/>
        <s v="Ercan Merthatun"/>
        <s v="MEHMET GÜNEŞ"/>
        <s v="YEŞİM GÖKÇENAY"/>
        <s v="MUSA TOLGA ATEŞ"/>
        <s v="MEHMET KARLIOĞLU"/>
        <s v="HATİCE SÜRMELİOĞLU"/>
        <s v="ÖMER KAPLAN"/>
        <s v="ÖMER YAVUZ"/>
        <s v="Çağla Deniz Dönmez"/>
        <s v="NECDET DEŞTİOĞLU"/>
        <s v="ALİ OSMAN LÜLECİ"/>
        <s v="Meral Yüksel"/>
        <s v="MEHMET ÇİFTÇİ"/>
        <s v="MEHMET ÖZİŞ"/>
        <s v="NAGİHAN YILMAZ"/>
        <s v="AYHAN İŞLER"/>
        <s v="Osman Yılmaz"/>
        <s v="ŞÜKRÜ DENLİ"/>
        <s v="GÖRKEM GÜZELKÜÇÜK"/>
        <s v="RIFAT IŞIKLI"/>
        <s v="Burak Gezer"/>
        <s v="Adnan Yavuz"/>
        <s v="Hatice Gergün"/>
        <s v="Sadi Fidan"/>
        <s v="Veli Çiçek"/>
        <s v="Cengiz Ateş"/>
        <s v="Elif Karagöz"/>
        <s v="Zozan Balcı"/>
        <s v="MEHMET KANATMIŞ"/>
        <s v="BEKİR ÖZBEK"/>
        <s v="Ebru Ünlü"/>
        <s v="ŞULE TURGUT"/>
        <s v="NESRİN YILDIRIM"/>
        <s v="Turan Derinsu"/>
        <s v="ERHAN SOLHAN"/>
        <s v="ÖZLEM KAHRAMAN"/>
        <s v="OĞUZHAN YÖRÜK"/>
        <s v="Süleyman Can"/>
        <s v="Tugay Aslan"/>
        <s v="Oğuz Bucak"/>
        <s v="Ersin Uslu"/>
        <s v="MUHAMMET YÜRÜK"/>
        <s v="HASAN DURTULUK"/>
        <s v="GÖKHAN TAMTÜRK"/>
        <s v="ROGSANA HUSEYNOVA"/>
        <s v="SELMA DERİN"/>
        <s v="HASAN ÖZÇAM"/>
        <s v="UMUT EMRE SAYAN"/>
        <s v="ŞEMSETTİN ÇELİK"/>
        <s v="Murat Çelik"/>
        <s v="HALİS KİRİŞ"/>
        <s v="VAHİT KAYA"/>
        <s v="Songül Kozak"/>
        <s v="ÖMER BAŞOĞLU"/>
        <s v="YUNUS ÇELİK"/>
        <s v="ELİF DENİZ"/>
        <s v="Resul Özbek"/>
        <s v="EMRAH AKAY"/>
        <s v="KAMER OVACIK"/>
        <s v="PELİN GÜRDAL"/>
        <s v="HALİL KILIÇARSLAN"/>
        <s v="MEHMET CAN ÖZDEMİR"/>
        <s v="BİRSEN POLAT"/>
        <s v="HALİL İBRAHİM SALTIK"/>
        <s v="MAIA MORKAYA"/>
        <s v="ERHAN DURMAZ"/>
        <s v="Tevfik Çiftçi"/>
        <s v="MEHMET BİÇE"/>
        <s v="HASAN BOZDOĞAN"/>
        <s v="ZEYNEP KAYNAK"/>
        <s v="BELMA TEKÇİFTÇİ"/>
        <s v="MURAT DURAN"/>
        <s v="ABDULLAH DENİZ"/>
        <s v="BİLAL ŞİŞİK"/>
        <s v="MUHAMMET KARADAŞ"/>
        <s v="ÖMER KARAKAYA"/>
        <s v="Mehmet Efe Yangözler"/>
        <s v="KAZİM DEMİR"/>
        <s v="Celalettin Karaman"/>
        <s v="AYDIN İNAN"/>
        <s v="MUSA SAVAŞ"/>
        <s v="MUHSİN YILMAZER"/>
        <s v="HÜSEYİN KÜÇÜKCOŞKUN"/>
        <s v="AHMED NASEER"/>
        <s v="ÜLKÜ YILMAZ"/>
        <s v="SONGÜL KAYA"/>
        <s v="Mustafa Karalar"/>
        <s v="AYŞE ÇİL"/>
        <s v="FURKAN MUTLU"/>
        <s v="MELİKŞAH BİLGE TÜRK YÖNLÜ"/>
        <s v="ÖZLEM ÖZMEN"/>
        <s v="CEMİLE MERMER"/>
        <s v="MERT TANER AKGÜN"/>
        <s v="Nazife Sezgin"/>
        <s v="MERVAN AKAY"/>
        <s v="Bayram Arıkan"/>
        <s v="HAMZEH MUSTAFA FARES ASALI"/>
        <s v="GAMZE ÇINAR"/>
        <s v="HAKAN ALTUN"/>
        <s v="MEHMET TAŞ"/>
        <s v="OKTAY ÖZDEMİR"/>
        <s v="Veysal Demir"/>
        <s v="Güinihal Şekerkaya"/>
        <s v="EMİL ABDULLAZADE"/>
        <s v="ALİ ACAN"/>
        <s v="Filiz Yeşiltaş"/>
        <s v="UĞUR KOLCU"/>
        <s v="KEREM GÖRHAN"/>
        <s v="Ahmet Mutlu"/>
        <s v="MEHMET BAKIRCI"/>
        <s v="ENGİN ÇAMLICALI"/>
        <s v="AYFER SEVİM"/>
        <s v="SEZEN KILINÇ"/>
        <s v="OKAN TUNÇ"/>
        <s v="Koray Deştioğlu"/>
        <s v="MERT DURMAZ"/>
        <s v="BARIŞ KOÇAK"/>
        <s v="OKTAY ÇALIŞKAN"/>
        <s v="ZELİHA DANIŞMAN"/>
        <s v="SEÇİL ÇELİK"/>
        <s v="MERT AKTAŞ"/>
        <s v="ZEYNEP KASAP"/>
        <s v="HÜSEYİN USLU"/>
        <s v="HASAN KAYA"/>
        <s v="ADEM TOKİS"/>
        <s v="ORHAN YILMAZ"/>
        <s v="Necati Dikbaş"/>
        <s v="Burak Başarım"/>
        <s v="FURKAN YALÇINER"/>
        <s v="MEHMET GÖK"/>
        <s v="Canan Okçuoğlu"/>
        <s v="Ramazan Göktaş"/>
        <s v="AHMET ÖZGÜMÜŞ"/>
        <s v="Veli Böyüközer"/>
        <s v="Serdar Batuhan Erdoğan"/>
        <s v="Şahmer Kalkan"/>
        <s v="Emine Taşar"/>
        <s v="Arif Ersoy"/>
        <s v="Leman Erişen"/>
        <s v="Uğur Çelikbaş"/>
        <s v="Neslihan Büyüktahtakın"/>
        <s v="Yasin Erdiç"/>
        <s v="Mahmut Kaçar"/>
        <s v="Salih Tuna"/>
        <s v="Harun İnceler"/>
        <s v="RAŞİT ÖZCAN"/>
        <s v="Belgin Kalkan"/>
        <s v="Feden Erçin"/>
        <s v="İsa Sarpdağ"/>
        <s v="Hatice Nur Göktaş"/>
        <s v="Merve Gülyapan"/>
        <s v="Görkem Sağır"/>
        <s v="Mesut Üstün"/>
        <s v="Ömer Doğan"/>
        <s v="Sevgi Ön"/>
        <s v="Emre Şimşek"/>
        <s v="Fahrettin Karateke"/>
        <s v="Ufuk Eritmen"/>
        <s v="Zihni Dinçer"/>
        <s v="ERCÜMENT ER"/>
        <s v="ALİ AKSARI"/>
        <s v="MEHMET CAN ÖZTÜRK"/>
        <s v="KERAMETTİN ŞENGÜN"/>
        <s v="OSMAN ÜNAL"/>
        <s v="ZAFER TİLKİ"/>
        <s v="ABDULLAH KARA"/>
        <s v="Yaşar Eşmen"/>
        <s v="MUSA HUZEYFE ŞİMŞEK"/>
        <s v="Hüseyin Diri"/>
        <s v="Onur Kaymak"/>
        <s v="Mustafa Ünlü"/>
        <s v="TUGAY TOKSÖZ"/>
        <s v="Cengiz Turna"/>
        <s v="Murat Karadiz"/>
        <s v="ERHAN KIZIL"/>
        <s v="Samet topal"/>
        <s v="RAMAZAN AKIN"/>
        <s v="ESAD ERSOY"/>
        <s v="TURĞAY ABUKAN"/>
        <s v="ABDULKADİR TANRITANIR"/>
        <s v="Gökhan Biçen"/>
        <s v="OKAN KAYA"/>
        <s v="Zehra Er"/>
        <s v="KADİR ŞAHİN"/>
        <s v="KÜBRA ALBAYRAK"/>
        <s v="MEDİNE ÖZKAN"/>
        <s v="HASAN ÇELİK"/>
        <s v="ÖZKAN DİKMEN"/>
        <s v="Kadriye Songür"/>
        <s v="MAHMUT MERT"/>
        <s v="Arslan Büyükçapar"/>
        <s v="DİLEK CEYLAN ÇAYIRLI"/>
        <s v="ADEM AKIN"/>
        <s v="ALİ DENİZ"/>
        <s v="OSMAN KUZU"/>
        <s v="Feride Dönmez"/>
        <s v="FAHRİYE ŞEN"/>
        <s v="Meliha Yavaş"/>
        <s v="Gizem Tatlı"/>
        <s v="BESİN OYLAT"/>
        <s v="ONUR GÜLER"/>
        <s v="ELİF ESRA DOYUK"/>
        <s v="ÖMER ALPTEKİN"/>
        <s v="MUSTAFA TATLI"/>
        <s v="GÜLŞEN BALYEN"/>
        <s v="EMİR ÖNDER"/>
        <s v="FİKRET YILMAZ"/>
        <s v="Tekin Antepli"/>
        <s v="BAYRAM AKKELLE"/>
        <s v="MİRAÇ VEYSEL YAŞAR"/>
        <s v="ÖMER ALTUNGÜL"/>
        <s v="FATİMA KANDEMİR"/>
        <s v="NURİ KANDEMİR"/>
        <s v="BEKTAŞ YILMAZ"/>
        <s v="Adem Kaçar"/>
        <s v="DENİZ ELBİR"/>
        <s v="OSMAN KEL"/>
        <s v="HASAN CEBESOY"/>
        <s v="MAHİR YÜCEBULUT"/>
        <s v="İBRAHİM ŞEN"/>
        <s v="MEHMET DEVECİ"/>
        <s v="ESMA GÜL BEYAZDAVAR"/>
        <s v="Hatice Kır"/>
        <s v="UFUK GÜLEÇ"/>
        <s v="AHMET TUNÇ"/>
        <s v="AYHAN SAYLICALIOĞLU"/>
        <s v="YASİN ÖZBAYRAKÇI"/>
        <s v="Birsen Çam"/>
        <s v="Rahime Yıldırım"/>
        <s v="GÜRCAN AYDIN"/>
        <s v="HASAN DURMAZ"/>
        <s v="MUSTAFA KAYA OKÇU"/>
        <s v="MEHMET BİÇEN"/>
        <s v="Sonay Yeşiltaş"/>
        <s v="DİDEM GÖRMEZ"/>
        <s v="MUSTAFA ÖNDER"/>
        <s v="TAYLAN ÖZKAN"/>
        <s v="SELAHATTİN DEDE"/>
        <s v="FERHAT AKDEMİR"/>
        <s v="SEZER FIRAT"/>
        <s v="İSMAİL ÇARDAKLI"/>
        <s v="Utku Emirsoy"/>
        <s v="BEKİR TEK"/>
        <s v="HASAN ERKAN KAYACAN"/>
        <s v="İLKER ALTAY"/>
        <s v="SELEN YAZICI"/>
        <s v="İSMAİL KEYVANOĞLU"/>
        <s v="PINAR MENGÜ"/>
        <s v="Emrah Batur"/>
        <s v="HALİL ŞAHİN"/>
        <s v="Cemre Ercan Akın"/>
        <s v="AYKUT ONUR İŞÖZÜ"/>
        <s v="NAZİFE SÖZEN"/>
        <s v="FATİH PİRECİOĞLU"/>
        <s v="MÜRÜVET ARIKAN"/>
        <s v="PELİN KADIGİL"/>
        <s v="BF GROUP GIDA TİCARET LİMİTED ŞİRKETİ"/>
        <s v="YASEMİN ATAÇ"/>
        <s v="CANAN BAŞARAN"/>
        <s v="NURDAN BAŞARAN"/>
        <s v="AHMET FURKAN GÜNEŞ"/>
        <s v="Haşim Belhan"/>
        <s v="Esra Balkarkaya"/>
        <s v="MURAT ÜLGER"/>
        <s v="SEDA YAŞA"/>
        <s v="İLHAN AL"/>
        <s v="RAİF KALAN"/>
        <s v="IŞIL ERKETİR"/>
        <s v="Haşim Ertuğ Uçar"/>
        <s v="ÖZLEM ÇINTANGİL"/>
        <s v="TÜLİN DİNÇER"/>
        <s v="Fırat Demir"/>
        <s v="Serim Öztorul"/>
        <s v="RAMAZAN KANDEMİR"/>
        <s v="Cumali Temel"/>
        <s v="Haki Aydemir - Uğur Can Aydemir"/>
        <s v="HACER TANGAT"/>
        <s v="Şükrü Erkara"/>
        <s v="Hanife Ahı"/>
        <s v="Cengiz Mollahüseyinoğlu"/>
        <s v="Yusuf İslam Kaya"/>
        <s v="ORHAN AŞÇI"/>
        <s v="Rıdvan Çınar"/>
        <s v="ALİ ENGİN BİZKEVELCİ"/>
        <s v="MEHMET KELEŞ"/>
        <s v="Meryem Mutlu"/>
        <s v="MEHMET EMİN GENÇER"/>
        <s v="MUHAMMET ERSİN YİLMAZ"/>
        <s v="Fahri Eriş"/>
        <s v="DÜNDAR SEYHAN"/>
        <s v="İLGİ DİNÇ"/>
        <s v="AYŞE ERGEN"/>
        <s v="FERAT ÖZATA"/>
        <s v="HADİYE EREM"/>
        <s v="FİTNAT YÜCEL WILLIAMS"/>
        <s v="BARIŞ YALAZ"/>
        <s v="Kubilay Tan"/>
        <s v="Ali Akçay"/>
        <s v="Kerem Kurt"/>
        <s v="FIRAT DEMİR"/>
        <s v="YETER GÜNEŞ"/>
        <s v="BATUHAN ŞAHİN"/>
        <s v="HİLMİ İHSAN ÇAĞLAR"/>
        <s v="YAŞAR İŞBİLEN"/>
        <s v="Ali Rıza Okatan"/>
        <s v="KUBİLAY ÜNVANLI"/>
        <s v="FİLİZ DOĞRU"/>
        <s v="DURMUŞ ALİ ŞAHİN"/>
        <s v="KURTULUŞ BEŞTEPE"/>
        <s v="RECEP KAYA"/>
        <s v="ERSİN DEMİR"/>
        <s v="Onur Hatipoğlu"/>
        <s v="DURMUŞ ALİ ÇIKLA"/>
        <s v="Emrah İstek"/>
        <s v="ŞAHBAN TEKİN"/>
        <s v="DOĞU KAAN FIRTINA"/>
        <s v="MUHİTTİN KURT"/>
        <s v="MUSTAFA KESKİN"/>
        <s v="SERTAN AÇIKGÖZ"/>
        <s v="VASFİ TORBALI"/>
        <s v="GÜRKAN ÜLKER"/>
        <s v="Atılım Utkan Çalışkan"/>
        <s v="FATMA TÜLEK"/>
        <s v="SANİYE ZAMAN"/>
        <s v="EBRU YAŞA KARAHASANOĞLU"/>
        <s v="ARZU UZUN"/>
        <s v="HAKAN KARAYİĞİT"/>
        <s v="GÖKHAN KİBAR"/>
        <s v="SELMA KANDELAKI"/>
        <s v="BİLAL ÖZKOL"/>
        <s v="TUĞBA BAŞKAN"/>
        <s v="CELALETTİN SOLAK"/>
        <s v="TANER BACIK"/>
        <s v="MUHAMMED SARI"/>
        <s v="Emre Sönmez"/>
        <s v="MUHAMMET ARAZİL"/>
        <s v="HÜSEYİN KADİR ÇELİK"/>
        <s v="ÇİĞDEM YETİŞKİN"/>
        <s v="HÜLYA OĞUZ"/>
        <s v="TURGAY BARAN"/>
        <s v="İRFAN BÜYÜKGEBİZ"/>
        <s v="İHSAN BÜYÜKGEBİZ"/>
        <s v="Mahmut Uğur"/>
        <s v="SAİM ÖZDEMİR"/>
        <s v="Seyfettin Serttaş"/>
        <s v="Recep Kılınç"/>
        <s v="ALİ CAN DAĞTEKİN"/>
        <s v="NECATİ YUVA"/>
        <s v="MÜNEVVER ÇİFTÇİ"/>
        <s v="Selman Dalgıç"/>
        <s v="ŞERİFE ERTEN"/>
        <s v="AYÇA NURSU YALÇIN"/>
        <s v="İLYAS KARARAN"/>
        <s v="FATMA BİLENGÖR"/>
        <s v="TEKİN ORAK"/>
        <s v="AHMET ÇİÇEK"/>
        <s v="Serkan Kılıç"/>
        <s v="Nurdan Apar Karakoyun"/>
        <s v="CEM İNGÜN"/>
        <s v="AHMET YILDIZ"/>
        <s v="HÜSEYİN KARABAĞ"/>
        <s v="Cem Can Battal"/>
        <s v="KEMAL SONGUR"/>
        <s v="HAKAN KÖKGIRAN"/>
        <s v="SERGEN SİPEROĞLU"/>
        <s v="Mahmut Yılmaz"/>
        <s v="BUĞRA ÖZKUBAT"/>
        <s v="ÖMÜR MACİT"/>
        <s v="Ahmet Soner Ok"/>
        <s v="Zuhal Çilgin"/>
        <s v="TUBA YURT"/>
        <s v="SALİHA ÜNAL"/>
        <s v="MEHMET SÖYLER"/>
        <s v="EMİR TURAN"/>
        <s v="İSA ÖZÇELİK"/>
        <s v="AHMET ALMA"/>
        <s v="MUSTAFA MADEN"/>
        <s v="SAVAŞ AKAR"/>
        <s v="ERGİN AÇIKGÖZ"/>
        <s v="ÜMRAN ERİK"/>
        <s v="HALUK DEMİRDELEN"/>
        <s v="SULTAN KABADAYI"/>
        <s v="ÖZLEM SUNAR BAĞLI"/>
        <s v="ALKIN AKALIN"/>
        <s v="EMRE ALTUĞ KANIŞ"/>
        <s v="AYSUN GÜÇLÜ UÇAR"/>
        <s v="Ahmet Can Yavuz"/>
        <s v="DİDEM KAHRAMAN KAN"/>
        <s v="ALBINA ZIATDINOVA"/>
        <s v="DENİZ AŞKER"/>
        <s v="Ayhan efe ekmen"/>
        <s v="ZEHRA KAZAN"/>
        <s v="BAHAR NEŞEM ÖZER"/>
        <s v="MEHMET CAN TEMURLENK"/>
        <s v="GAMZE POLAT"/>
        <s v="Alaaddin Sürmelioğlu"/>
        <s v="Mehmet KILIÇ"/>
        <s v="SAİT YILDIRIM"/>
        <s v="İSMAİL ARSLANBAY"/>
        <s v="BİLGEHAN YELLİCE"/>
        <s v="Emrah bozyel"/>
        <s v="PINAR YAVUZ"/>
        <s v="AHMET YAYOK"/>
        <s v="Ferit Yağar"/>
        <s v="HÜSEYİN ÖZKAN"/>
        <s v="Tevfik Şimşek"/>
        <s v="OSMAN ÖZTAŞ"/>
        <s v="MUSTAFA UYGUR"/>
        <s v="SABAHATTİN KÜÇÜKBAŞKAN"/>
        <s v="BARIŞ TOPUZ"/>
        <s v="ONUR ÖZTAŞ"/>
        <s v="NAİME KAHRAMAN ALAGÖZ"/>
        <s v="Mehmet Bayram"/>
        <s v="DİLBER ORHAN"/>
        <s v="MEHMET EMİN GÜLER"/>
        <s v="HÜSEYİN KARTAL"/>
        <s v="Tahsin ölmez"/>
        <s v="VELİ AKSAL"/>
        <s v="ABDURRAHMAN TANRIKULU"/>
        <s v="Ahmet Can"/>
        <s v="ONURCAN ŞİRİN"/>
        <s v="YUDUM KARABULUT UYANIK"/>
        <s v="FATMA KINAMA"/>
        <s v="Gökhan korkmaz"/>
        <s v="HÜSEYİN BUĞRA İNCESOYLAR"/>
        <s v="ABDULLAH SÜRME"/>
        <s v="BURAK YASİN ADIGÜZEL"/>
        <s v="EREN YAKIŞIR"/>
        <s v="HALİME ESEN"/>
        <s v="MURAT MERAL"/>
        <s v="CAHİT ÖZSU"/>
        <s v="TANER YAVRUÖZTÜRK"/>
        <s v="OĞUZHAN DÜLEK"/>
        <s v="ŞAKİR ARSLAN"/>
        <s v="Volkan Kulluk"/>
        <s v="UMUT DOĞUŞ GÖRGÖZ"/>
        <s v="MEHMET ARKIN GÜRBÜZ"/>
        <s v="Senem Yanangönül"/>
        <s v="Esra Kübra Tunca"/>
        <s v="NESLİHAN GÖRMÜŞ"/>
        <s v="FATİH ŞAHİN"/>
        <s v="Yener Man"/>
        <s v="Timur Karademir"/>
        <s v="KHALED AHMET KHALİL ABOURAHMA"/>
        <s v="HAZAL GÜNEŞ KARAKAŞ"/>
        <s v="Gizem Kılıç"/>
        <s v="DEVRAN OTYAKMAZ"/>
        <s v="TİMUR TRAMPAOĞLU"/>
        <s v="Ahmet Okur"/>
        <s v="TASNIM MOHSEN MOHAMED KATYLW"/>
        <s v="MURAT ZAFER YALAZ"/>
        <s v="FATİH TAN"/>
        <s v="SİBEL GÜRSOY"/>
        <s v="MERVE BÜYÜKKONUKLU"/>
        <s v="ANNA DEMİR"/>
        <s v="BAYRAM ATILGAN"/>
        <s v="Bülent Kaplan"/>
        <s v="Şükrü kaya"/>
        <s v="FATMA ACIOĞLU"/>
        <s v="Ecem Zorlu"/>
        <s v="Buğrahan TEMİZ"/>
        <s v="HAKKI ŞİRİN"/>
        <s v="SADİYE ÇELİK"/>
        <s v="İPEK KILIÇ"/>
        <s v="ENGİN ÜNVERDİ"/>
        <s v="Şerife Durmaz"/>
        <s v="Sinan Köse"/>
        <s v="DERYA TUNCAY"/>
        <s v="EMİN DELDAK"/>
        <s v="Sertaç Nuyan"/>
        <s v="NİMET ERSEL"/>
        <s v="Burçin Barış Erkut"/>
        <s v="EMRE ÖZSAVGA"/>
        <s v="ZİKRULLAH BAĞCI"/>
        <s v="Emine Divarcı"/>
        <s v="MAHİR GÜNGÖR"/>
        <s v="Bedriye Birlik"/>
        <s v="Murat Biçici"/>
        <s v="TARIK ÇETİN"/>
        <s v="TALİP ENES AKIN"/>
        <s v="ZİVER DİNCER"/>
        <s v="FARIBORZ MAHDAVI"/>
        <s v="Onur Duyan"/>
        <s v="Altan Kemal Yeşiltaş"/>
        <s v="YAVUZ ORMANOĞLU"/>
        <s v="OĞUZHANARIKAN"/>
        <s v="HAMZA TOPAL"/>
        <s v="MEHMET GÖKÇEN"/>
        <s v="Salih Öztürk"/>
        <s v="SEÇGÜL KARAKAŞ"/>
        <s v="Enise Tile"/>
        <s v="ÖMER ÖZALTIN"/>
        <s v="ERCAN ÇABUK"/>
        <s v="Emine Bilgen"/>
        <s v="GAZİ BAŞEĞMEZ"/>
        <s v="Salih Aslan"/>
        <s v="TEVHİDE EVGİN"/>
        <s v="UMUT UYSAL"/>
        <s v="MERT KARATAŞ"/>
        <s v="HALİS DÜZGÜN"/>
        <s v="Nutuya aksoy"/>
        <s v="Dilek Toköz"/>
        <s v="Ertuğrul Dağhan Altındal"/>
        <s v="YUSUF DEMİR"/>
        <s v="AZİZ KARADAŞ - MAHMUT ÇAĞIL ADİ ORTAKLIĞI"/>
        <s v="İSMAİL TUNÇ"/>
        <s v="MEHMET DEMİRCAN"/>
        <s v="ERHAN KILIÇ"/>
        <s v="İBRAHİM HALİL ASLAN"/>
        <s v="Özcan Kuş"/>
        <s v="SEVGİ YALÇINKAYA"/>
        <s v="RAMAZAN YAĞAR"/>
        <s v="Mehmet Sait Tuzlu"/>
        <s v="Ali Yıldız"/>
        <s v="Muhammed Nacak"/>
        <s v="İSMAİL KILIÇ"/>
        <s v="MAHNUR AVCI"/>
        <s v="HASAN ÖZGENÇ"/>
        <s v="HAKAN KAYA"/>
        <s v="İBRAHİM ÜNAL"/>
        <s v="SELMA YAZIMCI"/>
        <s v="MUSTAFA YÜCEL"/>
        <s v="CİHAN DENİZ"/>
        <s v="SEDA KAYA"/>
        <s v="İbrahim Tezcan ve Ort."/>
        <s v="FATİH TÜRKAN"/>
        <s v="FATİH ÇELTİK"/>
        <s v="Vladimir Constandoglo"/>
        <s v="İBRAHİM HALİL AKKUŞ"/>
        <s v="Ömer Faruk Ersoy"/>
        <s v="ABDULLAH ÇELTEK"/>
        <s v="OZAN DENİZ"/>
        <s v="ALİ YAVUZEL"/>
        <s v="Murat Samet Gürçay"/>
        <s v="Emre Aydın"/>
        <s v="DÖNDÜ UZUN"/>
        <s v="İrem Mermer"/>
        <s v="Fatih Aslan"/>
        <s v="UMUT DOST"/>
        <s v="İNAN İDDİĞ"/>
        <s v="YUNUS ESENDAL"/>
        <s v="İHSAN KARATAY"/>
        <s v="ERGÜN ERYAKICI"/>
        <s v="Mustafa Okan Topçu"/>
        <s v="Derya Abka"/>
        <m/>
        <s v="MİRAÇ KERMEN"/>
        <s v="UĞUR YAMAN"/>
        <s v="SELVİ BAŞER"/>
        <s v="SÜLEYMAN GÜNGÖRMÜŞ"/>
        <s v="Mehmet Yaşar Bilgi"/>
        <s v="Kamile Öztürk"/>
        <s v="Fırat Adanır"/>
        <s v="GITI ZARGARI"/>
        <s v="TALHA SONGUR"/>
        <s v="Aylin Turhan"/>
        <s v="Hüseyin Mücahid Sungur"/>
        <s v="PERİHAN DOĞAN"/>
        <s v="GÜVEN TÜYSÜZ"/>
        <s v="ABDULLAH ORUÇ"/>
        <s v="SERAP BOZLAR"/>
        <s v="TURHAN YILDIZ"/>
        <s v="SÜMEYYE YILDIZ"/>
        <s v="Saadet İnce"/>
        <s v="MEHMET YILDIZ"/>
        <s v="ENGİN EROĞLU"/>
        <s v="MEHMET SELÇUK KÖSEOĞLU"/>
        <s v="YUNUS DÜNDAR"/>
        <s v="VOLKAN MANDA"/>
        <s v="Sermin Berberoğlu"/>
        <s v="TAHİR YILDIRIM"/>
        <s v="ZAHRA ALABAŞ"/>
        <s v="MUSTAFA FERMAN YAŞA"/>
        <s v="Burak Malatya"/>
        <s v="YILMAZ OĞUZHANOĞULLARI"/>
        <s v="MUSTAFA YALÇIN"/>
        <s v="Serhat Yıldırım"/>
        <s v="BURCU DURU"/>
        <s v="MELTEM ŞENER"/>
        <s v="AYŞE NAZLI AVCI"/>
        <s v="Umut Can Gülen"/>
        <s v="Aslı Ulusoy"/>
        <s v="ASLI ULUSOY"/>
        <s v="Bahriye Çetinkaya"/>
        <s v="Yusuf Kızıldağ"/>
        <s v="MERT EFE KOCABAŞ"/>
        <s v="SERDAR SAYGILI"/>
        <s v="HAYDAR ÇELENK"/>
        <s v="RAMAZAN UÇ"/>
        <s v="ÖNDER GÜLER"/>
        <s v="FATMA BEKLEN"/>
        <s v="ATİLLA ÖZBAL"/>
        <s v="FARUK OK"/>
        <s v="VEDAT ATLIOĞLU"/>
        <s v="AYŞE USTA UĞUR"/>
        <s v="SEVGİ TOPAL"/>
        <s v="HAMZA KARAKOYUNLU"/>
        <s v="İBRAHİM TUNA"/>
        <s v="BEKİR DEMİRCAN"/>
        <s v="MUSTAFA YILMAZ"/>
        <s v="MEHMET KARACA"/>
        <s v="ECEM YAROĞLU"/>
        <s v="GÜLŞAH İSTANBUL VE MURAT MUHAMMET ALİ ÇAY ADİ ORTAKLIĞI"/>
        <s v="NAZİFE SEZGİN"/>
        <s v="GÜRBÜZ ÇANTAY"/>
        <s v="HAMDİ AKA"/>
        <s v="BURAK BARIŞ EROL"/>
        <s v="OSMAN AYDIN"/>
        <s v="AHMET CAN SAYGIN"/>
        <s v="OZAN SARO"/>
        <s v="FİLİZ AYGÜN"/>
        <s v="Erkan Taşkın"/>
        <s v="ARZU TOTOŞ"/>
        <s v="Hanife Bozkurt"/>
        <s v="Ayşe Kaya"/>
        <s v="ABDULKADİR ÇAĞLAYAN"/>
        <s v="BELKİYE KARA"/>
        <s v="ZELİHA ŞAHİN"/>
        <s v="SAMET KAYABAŞLI"/>
        <s v="SELİM ÇELİK"/>
        <s v="HÜSEYİN HAKKI TOKCAN"/>
        <s v="ENESCAN ALPEREN AKKURT"/>
        <s v="EYÜP ÖNER"/>
        <s v="HÜSEYİN DEDEŞ"/>
        <s v="ŞÜKRAN IŞIK"/>
        <s v="MEHMET DOLU"/>
        <s v="ALİ AKÇA"/>
        <s v="BÜLENT ÖNCEL"/>
        <s v="OZAN ORAKCI"/>
        <s v="ERGÜL ÇALBAY"/>
        <s v="İSMAİL ATEŞ"/>
        <s v="SONGÜL ÖZPİŞKİN"/>
        <s v="SERVET YUMUTURUĞ"/>
        <s v="SEVİM BÜŞRA KARTAL"/>
        <s v="GÜL ALGERİ"/>
        <s v="OKTAY YILMAZ"/>
        <s v="ISMAHAN ÖZEREN"/>
        <s v="CEMAL GÜMÜŞ"/>
        <s v="Bahri Yaylakirazı"/>
        <s v="İMRAN DİNLER"/>
        <s v="ERKAN CENGİZ"/>
        <s v="UĞUR SARI"/>
        <s v="ADNAN ŞİL"/>
        <s v="MÜJDE UYGUR"/>
        <s v="HACI BEKTAŞ NEGÜZEL"/>
      </sharedItems>
    </cacheField>
    <cacheField name="Telefon" numFmtId="0">
      <sharedItems containsSemiMixedTypes="0" containsString="0" containsNumber="1" containsInteger="1">
        <n v="5.317162173E9"/>
        <n v="5.013583038E9"/>
        <n v="5.510848751E9"/>
        <n v="5.076681213E9"/>
        <n v="5.303281402E9"/>
        <n v="5.52747101E9"/>
        <n v="2.422269595E9"/>
        <n v="5.384844336E9"/>
        <n v="2.429993767E9"/>
        <n v="2.425020191E9"/>
        <n v="2.4223033E9"/>
        <n v="2.422276757E9"/>
        <n v="5.528020742E9"/>
        <n v="2.422594217E9"/>
        <n v="2.423497353E9"/>
        <n v="2.422376161E9"/>
        <n v="2.422286307E9"/>
        <n v="2.423160581E9"/>
        <n v="2.423230002E9"/>
        <n v="2.42999017E9"/>
        <n v="5.45324555E9"/>
        <n v="5.332478286E9"/>
        <n v="5.348129499E9"/>
        <n v="2.422270902E9"/>
        <n v="2.423465353E9"/>
        <n v="5.37431128E9"/>
        <n v="5.528113272E9"/>
        <n v="5.395546272E9"/>
        <n v="2.423490758E9"/>
        <n v="2.422447464E9"/>
        <n v="2.428442796E9"/>
        <n v="2.423170758E9"/>
        <n v="5.396177421E9"/>
        <n v="2.422291234E9"/>
        <n v="5.510095999E9"/>
        <n v="5.46228071E9"/>
        <n v="5.455995841E9"/>
        <n v="2.423452023E9"/>
        <n v="2.422284141E9"/>
        <n v="2.425289394E9"/>
        <n v="5.352638489E9"/>
        <n v="2.422291001E9"/>
        <n v="5.4621451E9"/>
        <n v="2.423131301E9"/>
        <n v="2.423230101E9"/>
        <n v="5.319107109E9"/>
        <n v="5.316280701E9"/>
        <n v="2.423110701E9"/>
        <n v="2.425151991E9"/>
        <n v="2.4222137E9"/>
        <n v="5.526060749E9"/>
        <n v="5.526444507E9"/>
        <n v="5.415079625E9"/>
        <n v="5.432100999E9"/>
        <n v="5.427983576E9"/>
        <n v="5.378912338E9"/>
        <n v="5.537059607E9"/>
        <n v="5.416596961E9"/>
        <n v="5.458386907E9"/>
        <n v="5.393849596E9"/>
        <n v="5.447248185E9"/>
        <n v="5.362429353E9"/>
        <n v="5.510702555E9"/>
        <n v="2.423120535E9"/>
        <n v="5.337686113E9"/>
        <n v="5.452420405E9"/>
        <n v="5.526377915E9"/>
        <n v="5.416497707E9"/>
        <n v="5.346511432E9"/>
        <n v="2.542488157E9"/>
        <n v="5.442632221E9"/>
        <n v="5.469415668E9"/>
        <n v="5.386549499E9"/>
        <n v="5.453128262E9"/>
        <n v="5.335834338E9"/>
        <n v="5.368988192E9"/>
        <n v="5.528808585E9"/>
        <n v="5.428348976E9"/>
        <n v="5.495250032E9"/>
        <n v="5.531542702E9"/>
        <n v="2.427125002E9"/>
        <n v="5.32277499E9"/>
        <n v="5.380344911E9"/>
        <n v="5.424567769E9"/>
        <n v="5.414877939E9"/>
        <n v="5.431070728E9"/>
        <n v="5.435412017E9"/>
        <n v="2.423461017E9"/>
        <n v="2.423453336E9"/>
        <n v="5.303669644E9"/>
        <n v="5.5215632E9"/>
        <n v="5.496410032E9"/>
        <n v="2.427125488E9"/>
        <n v="5.516486881E9"/>
        <n v="5.070663807E9"/>
        <n v="5.495191004E9"/>
        <n v="5.523073307E9"/>
        <n v="5.414420713E9"/>
        <n v="2.427152091E9"/>
        <n v="5.459737707E9"/>
        <n v="5.362114668E9"/>
        <n v="2.425191192E9"/>
        <n v="5.510070011E9"/>
        <n v="2.423450731E9"/>
        <n v="5.469637466E9"/>
        <n v="5.344320513E9"/>
        <n v="5.457248818E9"/>
        <n v="5.388748475E9"/>
        <n v="2.422277476E9"/>
        <n v="2.4232599E9"/>
        <n v="2.422489568E9"/>
        <n v="5.386935346E9"/>
        <n v="5.387720679E9"/>
        <n v="2.4251368E9"/>
        <n v="2.422374114E9"/>
        <n v="5.336736342E9"/>
        <n v="5.321370417E9"/>
        <n v="2.422591444E9"/>
        <n v="5.516444465E9"/>
        <n v="2.42511464E9"/>
        <n v="5.336375444E9"/>
        <n v="5.551004576E9"/>
        <n v="2.425124707E9"/>
        <n v="2.425130202E9"/>
        <n v="2.425124535E9"/>
        <n v="2.425190709E9"/>
        <n v="2.425220708E9"/>
        <n v="2.42513606E9"/>
        <n v="5.444252009E9"/>
        <n v="5.522510007E9"/>
        <n v="2.422440753E9"/>
        <n v="5.449307882E9"/>
        <n v="2.425031636E9"/>
        <n v="2.427432007E9"/>
        <n v="5.303738808E9"/>
        <n v="5.35622656E9"/>
        <n v="5.349246504E9"/>
        <n v="5.456116729E9"/>
        <n v="2.42513414E9"/>
        <n v="2.422370139E9"/>
        <n v="2.423242019E9"/>
        <n v="5.462866675E9"/>
        <n v="2.422285909E9"/>
        <n v="2.429992889E9"/>
        <n v="5.421301002E9"/>
        <n v="5.324786739E9"/>
        <n v="5.443418679E9"/>
        <n v="2.423260721E9"/>
        <n v="2.422304608E9"/>
        <n v="5.454455259E9"/>
        <n v="2.422385615E9"/>
        <n v="5.436453907E9"/>
        <n v="5.32697475E9"/>
        <n v="2.429997739E9"/>
        <n v="2.423467599E9"/>
        <n v="5.465426687E9"/>
        <n v="5.353934236E9"/>
        <n v="2.42227604E9"/>
        <n v="5.372449183E9"/>
        <n v="2.422594442E9"/>
        <n v="5.333076597E9"/>
        <n v="2.42237609E9"/>
        <n v="5.432050707E9"/>
        <n v="5.412810503E9"/>
        <n v="2.422470113E9"/>
        <n v="2.423330202E9"/>
        <n v="2.423310411E9"/>
        <n v="2.425113399E9"/>
        <n v="5.344895483E9"/>
        <n v="5.324989107E9"/>
        <n v="2.427420904E9"/>
        <n v="5.303047787E9"/>
        <n v="5.448537908E9"/>
        <n v="2.422292707E9"/>
        <n v="2.422416161E9"/>
        <n v="2.423452383E9"/>
        <n v="2.4222927E9"/>
        <n v="2.422442701E9"/>
        <n v="5.530237121E9"/>
        <n v="5.52081325E9"/>
        <n v="5.443213014E9"/>
        <n v="2.424101011E9"/>
        <n v="5.013744507E9"/>
        <n v="2.423264343E9"/>
        <n v="5.41620082E9"/>
        <n v="5.32634787E9"/>
        <n v="5.436997562E9"/>
        <n v="2.422413815E9"/>
        <n v="5.52734287E9"/>
        <n v="2.423210758E9"/>
        <n v="2.422415448E9"/>
        <n v="2.42227614E9"/>
        <n v="2.422370022E9"/>
        <n v="5.326077253E9"/>
        <n v="5.357451601E9"/>
        <n v="5.469480746E9"/>
        <n v="2.428215555E9"/>
        <n v="2.428870608E9"/>
        <n v="2.423260006E9"/>
        <n v="5.326744927E9"/>
        <n v="5.355170703E9"/>
        <n v="2.423412626E9"/>
        <n v="5.353281928E9"/>
        <n v="5.54184745E9"/>
        <n v="5.443987469E9"/>
        <n v="5.425491886E9"/>
        <n v="2.422487276E9"/>
        <n v="2.429992757E9"/>
        <n v="2.422299745E9"/>
        <n v="2.423128866E9"/>
        <n v="2.423220222E9"/>
        <n v="2.422302133E9"/>
        <n v="2.422408383E9"/>
        <n v="5.448173525E9"/>
        <n v="5.359590777E9"/>
        <n v="2.42242242E9"/>
        <n v="5.422461677E9"/>
        <n v="5.455676202E9"/>
        <n v="2.42226108E9"/>
        <n v="2.423328945E9"/>
        <n v="2.42504741E9"/>
        <n v="2.422303228E9"/>
        <n v="5.435350107E9"/>
        <n v="5.350437576E9"/>
        <n v="2.42226201E9"/>
        <n v="5.3692138E9"/>
        <n v="5.454809827E9"/>
        <n v="2.422482626E9"/>
        <n v="2.422274002E9"/>
        <n v="2.422596663E9"/>
        <n v="2.429993083E9"/>
        <n v="2.422294488E9"/>
        <n v="2.422470274E9"/>
        <n v="2.423234484E9"/>
        <n v="5.49500577E9"/>
        <n v="2.427228678E9"/>
        <n v="5.36448602E9"/>
        <n v="5.06140667E9"/>
        <n v="2.422272535E9"/>
        <n v="2.422270727E9"/>
        <n v="2.423130077E9"/>
        <n v="2.422595859E9"/>
        <n v="2.423352283E9"/>
        <n v="5.411334041E9"/>
        <n v="2.423392207E9"/>
        <n v="5.455747248E9"/>
        <n v="2.42321203E9"/>
        <n v="2.42227188E9"/>
        <n v="5.383680744E9"/>
        <n v="5.30644206E9"/>
        <n v="5.451545545E9"/>
        <n v="5.358887437E9"/>
        <n v="5.060690206E9"/>
        <n v="2.425125414E9"/>
        <n v="5.050560827E9"/>
        <n v="5.380769888E9"/>
        <n v="5.395726301E9"/>
        <n v="2.422590049E9"/>
        <n v="5.4154025E9"/>
        <n v="5.313803125E9"/>
        <n v="2.425150503E9"/>
        <n v="2.422449154E9"/>
        <n v="5.453239984E9"/>
        <n v="5.377417574E9"/>
        <n v="5.522038686E9"/>
        <n v="5.39870399E9"/>
        <n v="5.550755507E9"/>
        <n v="5.324302293E9"/>
        <n v="5.531538282E9"/>
        <n v="5.449060007E9"/>
        <n v="2.422447072E9"/>
        <n v="2.429993525E9"/>
        <n v="5.343958284E9"/>
        <n v="5.433837498E9"/>
        <n v="5.330574648E9"/>
        <n v="5.345210713E9"/>
        <n v="2.423401919E9"/>
        <n v="5.302515807E9"/>
        <n v="2.4224495E9"/>
        <n v="5.356602E9"/>
        <n v="5.523009192E9"/>
        <n v="5.523009191E9"/>
        <n v="2.425191707E9"/>
        <n v="5.461800707E9"/>
        <n v="5.498137403E9"/>
        <n v="5.4615507E9"/>
        <n v="5.388784207E9"/>
        <n v="5.447890344E9"/>
        <n v="2.423111199E9"/>
        <n v="2.425116662E9"/>
        <n v="5.417676607E9"/>
        <n v="5.445143131E9"/>
        <n v="2.423462727E9"/>
        <n v="2.422488484E9"/>
        <n v="5.326578099E9"/>
        <n v="5.324470207E9"/>
        <n v="5.413202908E9"/>
        <n v="5.465561007E9"/>
        <n v="2.4250599E9"/>
        <n v="5.443613044E9"/>
        <n v="5.436905243E9"/>
        <n v="5.39678559E9"/>
        <n v="2.423227972E9"/>
        <n v="2.422445424E9"/>
        <n v="5.416590601E9"/>
        <n v="5.330798107E9"/>
        <n v="2.427220236E9"/>
        <n v="5.551811651E9"/>
        <n v="5.538053232E9"/>
        <n v="2.427461817E9"/>
        <n v="5.466066108E9"/>
        <n v="5.496072107E9"/>
        <n v="5.318470416E9"/>
        <n v="5.527247053E9"/>
        <n v="5.356625618E9"/>
        <n v="5.342149022E9"/>
        <n v="2.423495898E9"/>
        <n v="5.537900791E9"/>
        <n v="5.349853597E9"/>
        <n v="2.422275558E9"/>
        <n v="2.422277722E9"/>
        <n v="2.427476342E9"/>
        <n v="5.325019107E9"/>
        <n v="5.339545827E9"/>
        <n v="2.425144408E9"/>
        <n v="2.423245743E9"/>
        <n v="2.422488001E9"/>
        <n v="5.522199111E9"/>
        <n v="2.427434244E9"/>
        <n v="5.352983013E9"/>
        <n v="5.058305039E9"/>
        <n v="5.32052997E9"/>
        <n v="2.425652526E9"/>
        <n v="5.359353883E9"/>
        <n v="2.423490053E9"/>
        <n v="5.050148855E9"/>
        <n v="5.013341973E9"/>
        <n v="5.326535575E9"/>
        <n v="2.423212777E9"/>
        <n v="5.343593272E9"/>
        <n v="2.429993393E9"/>
        <n v="2.423432299E9"/>
        <n v="2.423328944E9"/>
        <n v="5.013633283E9"/>
        <n v="5.527117585E9"/>
        <n v="2.423212424E9"/>
        <n v="2.423493207E9"/>
        <n v="5.392062468E9"/>
        <n v="2.423129798E9"/>
        <n v="2.423467707E9"/>
        <n v="2.429993219E9"/>
        <n v="2.423230974E9"/>
        <n v="2.427433384E9"/>
        <n v="2.427429996E9"/>
        <n v="5.303475334E9"/>
        <n v="5.454325467E9"/>
        <n v="5.353474885E9"/>
        <n v="5.434684068E9"/>
        <n v="2.423521976E9"/>
        <n v="2.423262646E9"/>
        <n v="5.30133073E9"/>
        <n v="5.30697079E9"/>
        <n v="5.4491685E9"/>
        <n v="2.425130155E9"/>
        <n v="5.32466057E9"/>
        <n v="5.454195125E9"/>
        <n v="5.30079937E9"/>
        <n v="2.425125354E9"/>
        <n v="5.539311207E9"/>
        <n v="5.055350034E9"/>
        <n v="5.451860707E9"/>
        <n v="5.411040707E9"/>
        <n v="5.526565675E9"/>
        <n v="2.423210701E9"/>
        <n v="2.422272757E9"/>
        <n v="2.423130363E9"/>
        <n v="5.52481444E9"/>
        <n v="2.427425176E9"/>
        <n v="5.411069607E9"/>
        <n v="5.411666007E9"/>
        <n v="2.422268864E9"/>
        <n v="5.334619616E9"/>
        <n v="5.37581242E9"/>
        <n v="2.429660076E9"/>
        <n v="5.427407901E9"/>
        <n v="5.442810547E9"/>
        <n v="2.422476779E9"/>
        <n v="2.423123456E9"/>
        <n v="5.050257109E9"/>
        <n v="5.301765733E9"/>
        <n v="5.462280033E9"/>
        <n v="5.46546484E9"/>
        <n v="5.061253916E9"/>
        <n v="5.531244861E9"/>
        <n v="2.423395981E9"/>
        <n v="5.423560447E9"/>
        <n v="2.422474242E9"/>
        <n v="5.510346339E9"/>
        <n v="5.013210105E9"/>
        <n v="2.425044464E9"/>
        <n v="2.425029606E9"/>
        <n v="2.422372424E9"/>
        <n v="2.422262929E9"/>
        <n v="2.422448484E9"/>
        <n v="5.320598907E9"/>
        <n v="2.423495033E9"/>
        <n v="5.37995111E9"/>
        <n v="2.428871168E9"/>
        <n v="2.423234363E9"/>
        <n v="5.399393563E9"/>
        <n v="2.423352737E9"/>
        <n v="2.423380004E9"/>
        <n v="5.437707014E9"/>
        <n v="5.075411729E9"/>
        <n v="2.42338365E9"/>
        <n v="2.423264747E9"/>
        <n v="5.392372284E9"/>
        <n v="5.436843456E9"/>
        <n v="2.425110046E9"/>
        <n v="2.42339072E9"/>
        <n v="5.510925876E9"/>
        <n v="5.545364696E9"/>
        <n v="2.422381096E9"/>
        <n v="5.53945223E9"/>
        <n v="5.342948886E9"/>
        <n v="5.45380181E9"/>
        <n v="5.556342754E9"/>
        <n v="5.467131304E9"/>
        <n v="2.429664953E9"/>
        <n v="5.304277117E9"/>
        <n v="5.362186707E9"/>
        <n v="5.324999137E9"/>
        <n v="2.425025252E9"/>
        <n v="5.344736288E9"/>
        <n v="5.424429525E9"/>
        <n v="2.423462107E9"/>
        <n v="2.423342972E9"/>
        <n v="2.422280877E9"/>
        <n v="2.425040227E9"/>
        <n v="5.356227714E9"/>
        <n v="5.449120799E9"/>
        <n v="2.427422145E9"/>
        <n v="2.429990641E9"/>
        <n v="5.054629524E9"/>
        <n v="5.380145659E9"/>
        <n v="5.34524054E9"/>
        <n v="2.423402099E9"/>
        <n v="2.423117444E9"/>
        <n v="5.511916837E9"/>
        <n v="5.511286673E9"/>
        <n v="5.358200324E9"/>
        <n v="5.056219965E9"/>
        <n v="5.549954976E9"/>
        <n v="2.429990079E9"/>
        <n v="5.45445604E9"/>
        <n v="2.423494933E9"/>
        <n v="5.418415778E9"/>
        <n v="2.42354054E9"/>
        <n v="5.446062131E9"/>
        <n v="5.0764506E9"/>
        <n v="5.444882347E9"/>
        <n v="2.425388684E9"/>
        <n v="2.42229002E8"/>
        <n v="5.444172288E9"/>
        <n v="5.437284668E9"/>
        <n v="5.455481017E9"/>
        <n v="5.54151429E9"/>
        <n v="5.41287282E9"/>
        <n v="2.4251292E9"/>
        <n v="5.366669955E9"/>
        <n v="5.078633535E9"/>
        <n v="5.438241942E9"/>
        <n v="5.335532807E9"/>
        <n v="5.3216351E9"/>
        <n v="5.532811636E9"/>
        <n v="5.398119697E9"/>
        <n v="5.441002107E9"/>
        <n v="2.423340402E9"/>
        <n v="5.453161086E9"/>
        <n v="5.524819905E9"/>
        <n v="5.413760445E9"/>
        <n v="5.526890234E9"/>
        <n v="2.427220602E9"/>
        <n v="5.335456215E9"/>
        <n v="5.392493507E9"/>
        <n v="5.356357096E9"/>
        <n v="5.326012319E9"/>
        <n v="5.49553202E9"/>
        <n v="5.49553101E9"/>
        <n v="5.421050561E9"/>
        <n v="2.427460048E9"/>
        <n v="5.323072023E9"/>
        <n v="5.510199026E9"/>
        <n v="2.424176688E9"/>
        <n v="2.422292466E9"/>
        <n v="5.354006124E9"/>
        <n v="2.423218822E9"/>
        <n v="2.425046667E9"/>
        <n v="5.302219006E9"/>
        <n v="5.424426229E9"/>
        <n v="2.423261838E9"/>
        <n v="2.422272127E9"/>
        <n v="5.394103436E9"/>
        <n v="2.422293112E9"/>
        <n v="2.423442556E9"/>
        <n v="2.423119119E9"/>
        <n v="5.46613772E9"/>
        <n v="2.423262611E9"/>
        <n v="2.425111929E9"/>
        <n v="5.334928707E9"/>
        <n v="5.356990313E9"/>
        <n v="2.423370785E9"/>
        <n v="2.423381212E9"/>
        <n v="2.423211112E9"/>
        <n v="2.422422242E9"/>
        <n v="5.427426788E9"/>
        <n v="2.422379772E9"/>
        <n v="2.423440473E9"/>
        <n v="5.522614071E9"/>
        <n v="2.428145454E9"/>
        <n v="2.423441818E9"/>
        <n v="2.423495761E9"/>
        <n v="2.425120525E9"/>
        <n v="5.559844389E9"/>
        <n v="5.537229585E9"/>
        <n v="2.422447041E9"/>
        <n v="2.423347839E9"/>
        <n v="5.367771707E9"/>
        <n v="5.436461007E9"/>
        <n v="2.422291897E9"/>
        <n v="2.422200101E9"/>
        <n v="5.425587408E9"/>
        <n v="2.425154042E9"/>
        <n v="2.425059565E9"/>
        <n v="5.074068837E9"/>
        <n v="2.422286061E9"/>
        <n v="2.423230303E9"/>
        <n v="2.422375454E9"/>
        <n v="2.42244202E9"/>
        <n v="2.422473366E9"/>
        <n v="5.545332207E9"/>
        <n v="5.38832603E9"/>
        <n v="5.321004843E9"/>
        <n v="2.422476327E9"/>
        <n v="5.550075607E9"/>
        <n v="5.315133307E9"/>
        <n v="2.423610737E9"/>
        <n v="2.422294701E9"/>
        <n v="2.425138586E9"/>
        <n v="5.527208707E9"/>
        <n v="5.439753691E9"/>
        <n v="5.320520719E9"/>
        <n v="5.54249303E9"/>
        <n v="2.422260305E9"/>
        <n v="2.422048204E9"/>
        <n v="5.445433654E9"/>
        <n v="2.4232507E8"/>
        <n v="5.32680486E9"/>
        <n v="5.426877007E9"/>
        <n v="5.446571507E9"/>
        <n v="5.528070757E9"/>
        <n v="5.07678082E9"/>
        <n v="2.423493335E9"/>
        <n v="2.42229818E9"/>
        <n v="2.423222313E9"/>
        <n v="2.423493344E9"/>
        <n v="5.412628007E9"/>
        <n v="2.422274466E9"/>
        <n v="2.423443447E9"/>
        <n v="2.427535958E9"/>
        <n v="2.422381237E9"/>
        <n v="5.433461314E9"/>
        <n v="5.550070123E9"/>
        <n v="2.423265511E9"/>
        <n v="2.425025737E9"/>
        <n v="5.530593232E9"/>
        <n v="2.423234626E9"/>
        <n v="2.427429807E9"/>
        <n v="2.4222788E9"/>
        <n v="2.423230232E9"/>
        <n v="2.422270138E9"/>
        <n v="5.367003372E9"/>
        <n v="2.422902606E9"/>
        <n v="2.423230554E9"/>
        <n v="2.423223373E9"/>
        <n v="5.520067591E9"/>
        <n v="2.4232635E9"/>
        <n v="2.423444844E9"/>
        <n v="2.422299903E9"/>
        <n v="2.425022222E9"/>
        <n v="2.42349349E9"/>
        <n v="2.425025406E9"/>
        <n v="2.423226626E9"/>
        <n v="5.526830767E9"/>
        <n v="2.422482138E9"/>
        <n v="2.427420203E9"/>
        <n v="2.425137071E9"/>
        <n v="5.444883819E9"/>
        <n v="5.444752881E9"/>
        <n v="5.367760776E9"/>
        <n v="5.301463882E9"/>
        <n v="5.072745165E9"/>
        <n v="2.423348021E9"/>
        <n v="5.363402693E9"/>
        <n v="2.424631905E9"/>
        <n v="5.458806677E9"/>
        <n v="5.334027909E9"/>
        <n v="2.422277979E9"/>
        <n v="2.4222991E9"/>
        <n v="5.434839595E9"/>
        <n v="5.538035309E9"/>
        <n v="5.376130963E9"/>
        <n v="2.424708696E9"/>
        <n v="2.423280777E9"/>
        <n v="5.075435716E9"/>
        <n v="5.467310311E9"/>
        <n v="5.334309656E9"/>
        <n v="5.316683338E9"/>
        <n v="5.053112826E9"/>
        <n v="5.325190554E9"/>
        <n v="5.526715524E9"/>
        <n v="5.327728254E9"/>
        <n v="2.422423212E9"/>
        <n v="5.343503227E9"/>
        <n v="2.427430049E9"/>
        <n v="5.326840593E9"/>
        <n v="2.427461716E9"/>
        <n v="5.417416342E9"/>
        <n v="5.454249246E9"/>
        <n v="5.527307012E9"/>
        <n v="2.423122892E9"/>
        <n v="5.510195905E9"/>
        <n v="5.510223341E9"/>
        <n v="5.319043008E9"/>
        <n v="2.423233033E9"/>
        <n v="5.318215407E9"/>
        <n v="5.462270148E9"/>
        <n v="5.324436441E9"/>
        <n v="5.013178857E9"/>
        <n v="5.527744507E9"/>
        <n v="2.42516101E9"/>
        <n v="5.465629067E9"/>
        <n v="5.434905779E9"/>
        <n v="2.423230107E9"/>
        <n v="2.4232322E9"/>
        <n v="2.422282121E9"/>
        <n v="5.425327907E9"/>
        <n v="2.422446006E9"/>
        <n v="2.42229612E9"/>
        <n v="2.425049336E9"/>
        <n v="2.422270306E9"/>
        <n v="5.548540334E9"/>
        <n v="2.42334004E9"/>
        <n v="2.422297372E9"/>
        <n v="2.423311333E9"/>
        <n v="2.429990065E9"/>
        <n v="2.42503509E9"/>
        <n v="5.526893343E9"/>
        <n v="5.46676772E9"/>
        <n v="5.30254168E9"/>
        <n v="2.423382217E9"/>
        <n v="2.42228222E9"/>
        <n v="5.448144055E9"/>
        <n v="2.422470568E9"/>
        <n v="2.423239367E9"/>
        <n v="2.428552211E9"/>
        <n v="5.419384225E9"/>
        <n v="2.425110575E9"/>
        <n v="2.422443791E9"/>
        <n v="2.425114511E9"/>
        <n v="2.423239797E9"/>
        <n v="2.423127878E9"/>
        <n v="2.422290044E9"/>
        <n v="2.423221005E9"/>
        <n v="2.423233007E9"/>
        <n v="5.325714166E9"/>
        <n v="5.322835372E9"/>
        <n v="2.428146542E9"/>
        <n v="2.425285758E9"/>
        <n v="2.425289772E9"/>
        <n v="5.061807663E9"/>
        <n v="2.423164141E9"/>
        <n v="5.336407125E9"/>
        <n v="5.358304404E9"/>
        <n v="2.425139645E9"/>
        <n v="2.422373634E9"/>
        <n v="5.444712795E9"/>
        <n v="5.072359898E9"/>
        <n v="5.448418407E9"/>
        <n v="5.331977307E9"/>
        <n v="5.373015527E9"/>
        <n v="5.352820518E9"/>
        <n v="5.374803234E9"/>
        <n v="2.423442707E9"/>
        <n v="5.323103138E9"/>
        <n v="5.352811727E9"/>
        <n v="2.422220027E9"/>
        <n v="2.42238552E9"/>
        <n v="5.537805503E9"/>
        <n v="2.423396454E9"/>
        <n v="2.42324602E9"/>
        <n v="2.423227146E9"/>
        <n v="2.425654211E9"/>
        <n v="2.422282333E9"/>
        <n v="2.422284E9"/>
        <n v="5.510886837E9"/>
        <n v="5.013770101E9"/>
        <n v="2.422380005E9"/>
        <n v="2.423237121E9"/>
        <n v="2.423110785E9"/>
        <n v="2.4233303E9"/>
        <n v="5.078510836E9"/>
        <n v="5.422859797E9"/>
        <n v="5.445787999E9"/>
        <n v="5.547046456E9"/>
        <n v="5.300387288E9"/>
        <n v="5.332550727E9"/>
        <n v="5.425860742E9"/>
        <n v="5.411077889E9"/>
        <n v="5.396107708E9"/>
        <n v="2.423373333E9"/>
        <n v="5.396292442E9"/>
        <n v="5.372036919E9"/>
        <n v="5.4412341E9"/>
        <n v="5.323948797E9"/>
        <n v="2.422302244E9"/>
        <n v="2.423181881E9"/>
        <n v="5.393093592E9"/>
        <n v="2.424631141E9"/>
        <n v="2.422262255E9"/>
        <n v="5.372723075E9"/>
        <n v="5.337795243E9"/>
        <n v="2.42887712E9"/>
        <n v="5.394222509E9"/>
        <n v="2.425111452E9"/>
        <n v="5.446543633E9"/>
        <n v="5.30044541E9"/>
        <n v="2.427637574E9"/>
        <n v="2.423395299E9"/>
        <n v="5.448782072E9"/>
        <n v="2.42244123E9"/>
        <n v="2.423240707E9"/>
        <n v="5.374064879E9"/>
        <n v="2.428442017E9"/>
        <n v="5.313093576E9"/>
        <n v="5.336366307E9"/>
        <n v="2.425195207E9"/>
        <n v="5.345544554E9"/>
        <n v="2.423432423E9"/>
        <n v="5.425515412E9"/>
        <n v="2.42349406E9"/>
        <n v="2.426435969E9"/>
        <n v="5.418870745E9"/>
        <n v="5.309384702E9"/>
        <n v="5.421425018E9"/>
        <n v="5.307800738E9"/>
        <n v="2.422593459E9"/>
        <n v="5.348128432E9"/>
        <n v="5.397800095E9"/>
        <n v="2.422295522E9"/>
        <n v="2.422446789E9"/>
        <n v="5.532284528E9"/>
        <n v="5.531318023E9"/>
        <n v="2.425131789E9"/>
        <n v="5.526116355E9"/>
        <n v="5.309490731E9"/>
        <n v="5.307390731E9"/>
        <n v="2.422437894E9"/>
        <n v="2.422296383E9"/>
        <n v="2.425137948E9"/>
        <n v="5.375571022E9"/>
        <n v="5.327605982E9"/>
        <n v="2.422432888E9"/>
        <n v="2.4283613E9"/>
        <n v="5.373778286E9"/>
        <n v="5.317692231E9"/>
        <n v="5.359218449E9"/>
        <n v="2.425041986E9"/>
        <n v="2.422260777E9"/>
        <n v="5.469077207E9"/>
        <n v="5.076503068E9"/>
        <n v="2.423447475E9"/>
        <n v="2.427561169E9"/>
        <n v="2.423128007E9"/>
        <n v="5.528344407E9"/>
        <n v="2.422475979E9"/>
        <n v="5.522791889E9"/>
        <n v="5.411250607E9"/>
        <n v="2.42443301E9"/>
        <n v="5.345170305E9"/>
        <n v="2.423224141E9"/>
        <n v="5.394337179E9"/>
        <n v="2.423268101E9"/>
        <n v="5.330410921E9"/>
        <n v="2.427421878E9"/>
        <n v="5.066801714E9"/>
        <n v="2.427467317E9"/>
        <n v="5.346916831E9"/>
        <n v="5.467705507E9"/>
        <n v="5.539526165E9"/>
        <n v="2.427424898E9"/>
        <n v="2.422901111E9"/>
        <n v="2.422279669E9"/>
        <n v="5.33930457E9"/>
        <n v="2.422288444E9"/>
        <n v="5.539233197E9"/>
        <n v="2.4224848E9"/>
        <n v="5.446190127E9"/>
        <n v="5.439101031E9"/>
        <n v="2.425030341E9"/>
        <n v="5.364916062E9"/>
        <n v="5.346392727E9"/>
        <n v="5.41109192E9"/>
        <n v="2.4231111E9"/>
        <n v="5.326630653E9"/>
        <n v="5.32394082E9"/>
        <n v="5.071454892E9"/>
        <n v="2.427427045E9"/>
        <n v="2.422273996E9"/>
        <n v="5.321760109E9"/>
        <n v="5.464961241E9"/>
        <n v="5.462325548E9"/>
        <n v="2.423343073E9"/>
        <n v="5.54821981E9"/>
        <n v="2.422420749E9"/>
        <n v="5.367155533E9"/>
        <n v="2.422304465E9"/>
        <n v="2.422260477E9"/>
        <n v="5.383784827E9"/>
        <n v="5.412840707E9"/>
        <n v="2.423213298E9"/>
        <n v="2.425120102E9"/>
        <n v="5.051233281E9"/>
        <n v="5.305568905E9"/>
        <n v="5.070599344E9"/>
        <n v="5.432614696E9"/>
        <n v="2.42259596E9"/>
        <n v="5.469191409E9"/>
        <n v="5.418319178E9"/>
        <n v="5.542981421E9"/>
        <n v="5.396565241E9"/>
        <n v="5.071056631E9"/>
        <n v="2.423494222E9"/>
        <n v="2.423169014E9"/>
        <n v="5.52025016E9"/>
        <n v="2.42228808E9"/>
        <n v="2.427430009E9"/>
        <n v="2.4250346E9"/>
        <n v="5.541190787E9"/>
        <n v="5.532361273E9"/>
        <n v="2.425137517E9"/>
        <n v="2.423236267E9"/>
        <n v="2.423496985E9"/>
        <n v="2.423343838E9"/>
        <n v="5.30579977E9"/>
        <n v="5.356026662E9"/>
        <n v="2.425194344E9"/>
        <n v="5.394689885E9"/>
        <n v="2.422436308E9"/>
        <n v="2.422296955E9"/>
        <n v="2.422590753E9"/>
        <n v="5.452130753E9"/>
        <n v="5.060964115E9"/>
        <n v="2.422420777E9"/>
        <n v="2.422261441E9"/>
        <n v="2.423614545E9"/>
        <n v="2.427464627E9"/>
        <n v="2.428551516E9"/>
        <n v="2.422262726E9"/>
        <n v="2.42227306E9"/>
        <n v="2.427467029E9"/>
        <n v="2.427431307E9"/>
        <n v="2.423167717E9"/>
        <n v="2.423252705E9"/>
        <n v="2.423363636E9"/>
        <n v="5.523326735E9"/>
        <n v="5.319108537E9"/>
        <n v="5.322351667E9"/>
        <n v="5.334234058E9"/>
        <n v="5.52800902E9"/>
        <n v="5.528699019E9"/>
        <n v="5.397169013E9"/>
        <n v="2.423495638E9"/>
        <n v="2.422503232E9"/>
        <n v="5.376860731E9"/>
        <n v="2.423210407E9"/>
        <n v="2.423442288E9"/>
        <n v="5.397993161E9"/>
        <n v="5.349356801E9"/>
        <n v="2.425047007E9"/>
        <n v="2.4231701E9"/>
        <n v="5.426021289E9"/>
        <n v="2.425059966E9"/>
        <n v="5.337471711E9"/>
        <n v="5.523560738E9"/>
        <n v="5.305630207E9"/>
        <n v="2.42325784E9"/>
        <n v="2.422277272E9"/>
        <n v="2.423459219E9"/>
        <n v="2.425115002E9"/>
        <n v="2.423450777E9"/>
        <n v="5.531770001E9"/>
        <n v="2.423450996E9"/>
        <n v="5.527075733E9"/>
        <n v="2.423290606E9"/>
        <n v="2.423390444E9"/>
        <n v="5.078643434E9"/>
        <n v="5.534591056E9"/>
        <n v="2.4234407E9"/>
        <n v="5.5398229E9"/>
        <n v="2.42311072E9"/>
        <n v="2.423443507E9"/>
        <n v="2.423353507E9"/>
        <n v="2.422260518E9"/>
        <n v="2.428870119E9"/>
        <n v="2.423266479E9"/>
        <n v="5.359351779E9"/>
        <n v="5.550440888E9"/>
        <n v="2.423393783E9"/>
        <n v="5.465001887E9"/>
        <n v="2.425040505E9"/>
        <n v="2.425653283E9"/>
        <n v="2.425285134E9"/>
        <n v="5.354803093E9"/>
        <n v="2.422276669E9"/>
        <n v="2.427464246E9"/>
        <n v="2.422299011E9"/>
        <n v="5.359819771E9"/>
        <n v="2.425283543E9"/>
        <n v="5.325829159E9"/>
        <n v="2.423453898E9"/>
        <n v="2.427434029E9"/>
        <n v="2.422283755E9"/>
        <n v="2.424631916E9"/>
        <n v="2.423221881E9"/>
        <n v="5.530989595E9"/>
        <n v="5.525820882E9"/>
        <n v="5.461820707E9"/>
        <n v="2.423393939E9"/>
        <n v="5.464654989E9"/>
        <n v="5.424513767E9"/>
        <n v="2.429990107E9"/>
        <n v="5.327372801E9"/>
        <n v="5.372549984E9"/>
        <n v="5.300775007E9"/>
        <n v="2.425221974E9"/>
        <n v="2.423167375E9"/>
        <n v="2.42339009E9"/>
        <n v="2.42344201E9"/>
        <n v="2.422297565E9"/>
        <n v="2.422283939E9"/>
        <n v="2.422273333E9"/>
        <n v="5.324191507E9"/>
        <n v="2.42887793E9"/>
        <n v="2.422408287E9"/>
        <n v="5.050418741E9"/>
        <n v="2.42887765E9"/>
        <n v="2.428876644E9"/>
        <n v="5.428962014E9"/>
        <n v="2.422271101E9"/>
        <n v="2.4222701E9"/>
        <n v="2.423444408E9"/>
        <n v="2.423241044E9"/>
        <n v="2.429992688E9"/>
        <n v="2.423113311E9"/>
        <n v="2.422372267E9"/>
        <n v="2.427535131E9"/>
        <n v="2.422280666E9"/>
        <n v="2.429191556E9"/>
        <n v="2.425121315E9"/>
        <n v="5.06751824E9"/>
        <n v="2.423244416E9"/>
        <n v="2.423231121E9"/>
        <n v="2.422281881E9"/>
        <n v="5.49544706E9"/>
        <n v="5.392998157E9"/>
        <n v="5.528812122E9"/>
        <n v="5.411183307E9"/>
        <n v="5.359580638E9"/>
        <n v="5.52888205E9"/>
        <n v="5.465052707E9"/>
        <n v="5.427127873E9"/>
        <n v="2.425110116E9"/>
        <n v="2.425283446E9"/>
        <n v="5.465036001E9"/>
        <n v="2.429665494E9"/>
        <n v="5.441143277E9"/>
        <n v="5.441400742E9"/>
        <n v="5.01346616E9"/>
        <n v="5.315706004E9"/>
        <n v="5.396286866E9"/>
        <n v="5.52294438E9"/>
        <n v="5.421411007E9"/>
        <n v="5.531524495E9"/>
        <n v="5.392436373E9"/>
        <n v="5.070248506E9"/>
        <n v="5.510733953E9"/>
        <n v="2.422278585E9"/>
        <n v="2.42421222E9"/>
        <n v="2.42742205E9"/>
        <n v="5.416785317E9"/>
        <n v="2.422299E9"/>
        <n v="5.413211948E9"/>
        <n v="5.30652492E9"/>
        <n v="2.4222896E9"/>
        <n v="5.522503931E9"/>
        <n v="5.524210669E9"/>
        <n v="2.422289099E9"/>
        <n v="5.338101784E9"/>
        <n v="2.423240055E9"/>
        <n v="2.423248533E9"/>
        <n v="5.393046199E9"/>
        <n v="5.510774614E9"/>
        <n v="2.423225454E9"/>
        <n v="2.423166261E9"/>
        <n v="5.347343837E9"/>
        <n v="5.462150988E9"/>
        <n v="5.447873107E9"/>
        <n v="2.424312222E9"/>
        <n v="2.422262666E9"/>
        <n v="2.425040024E9"/>
        <n v="5.541846325E9"/>
        <n v="5.373400407E9"/>
        <n v="2.422434738E9"/>
        <n v="2.427423233E9"/>
        <n v="5.32369877E9"/>
        <n v="2.422298181E9"/>
        <n v="5.459704943E9"/>
        <n v="2.423214535E9"/>
        <n v="5.523976455E9"/>
        <n v="5.523375002E9"/>
        <n v="2.428891181E9"/>
        <n v="5.432725259E9"/>
        <n v="5.433626211E9"/>
        <n v="5.550238015E9"/>
        <n v="5.52661687E9"/>
        <n v="5.516444496E9"/>
        <n v="2.429991615E9"/>
        <n v="5.300707439E9"/>
        <n v="2.42325242E9"/>
        <n v="2.429668575E9"/>
        <n v="5.541908107E9"/>
        <n v="2.422590207E9"/>
        <n v="2.422282214E9"/>
        <n v="5.373320758E9"/>
        <n v="5.469654648E9"/>
        <n v="5.432827402E9"/>
        <n v="5.511489407E9"/>
        <n v="5.443292545E9"/>
        <n v="5.550093511E9"/>
        <n v="2.4250399E9"/>
        <n v="5.372833007E9"/>
        <n v="2.423220772E9"/>
        <n v="5.436702107E9"/>
        <n v="2.422297778E9"/>
        <n v="5.52353764E9"/>
        <n v="2.422278077E9"/>
        <n v="5.428967207E9"/>
        <n v="5.519742519E9"/>
        <n v="2.427501533E9"/>
        <n v="2.42312207E9"/>
        <n v="2.423111656E9"/>
        <n v="2.422448584E9"/>
        <n v="5.325161011E9"/>
        <n v="5.416520652E9"/>
        <n v="5.436485771E9"/>
        <n v="5.459574362E9"/>
        <n v="5.362391743E9"/>
        <n v="5.386876157E9"/>
        <n v="5.050298586E9"/>
        <n v="2.423250721E9"/>
        <n v="5.38549805E9"/>
        <n v="5.437272001E9"/>
        <n v="2.423493222E9"/>
        <n v="5.437464007E9"/>
        <n v="5.070622222E9"/>
        <n v="2.424177117E9"/>
        <n v="5.415325626E9"/>
        <n v="5.364985107E9"/>
        <n v="5.304474307E9"/>
        <n v="5.411410706E9"/>
        <n v="5.465429142E9"/>
        <n v="5.414177754E9"/>
        <n v="5.45743375E9"/>
        <n v="2.428872444E9"/>
        <n v="5.38822428E9"/>
        <n v="2.427431714E9"/>
        <n v="2.42321301E9"/>
        <n v="5.41534025E9"/>
        <n v="5.524974207E9"/>
        <n v="5.427749907E9"/>
        <n v="2.427228202E9"/>
        <n v="5.45743064E9"/>
        <n v="5.366154023E9"/>
        <n v="2.423264642E9"/>
        <n v="2.42349022E9"/>
        <n v="2.422422994E9"/>
        <n v="5.536168679E9"/>
        <n v="2.422280715E9"/>
        <n v="2.424214021E9"/>
        <n v="2.4222892E9"/>
        <n v="2.422384867E9"/>
        <n v="2.423211314E9"/>
        <n v="5.349828909E9"/>
        <n v="2.424213629E9"/>
        <n v="5.31585596E9"/>
        <n v="5.418683909E9"/>
        <n v="5.416436498E9"/>
        <n v="2.427532019E9"/>
        <n v="5.442288495E9"/>
        <n v="5.322754182E9"/>
        <n v="5.426393649E9"/>
        <n v="2.425020505E9"/>
        <n v="5.494781403E9"/>
        <n v="2.425121266E9"/>
        <n v="5.350667192E9"/>
        <n v="2.425140049E9"/>
        <n v="5.012807117E9"/>
        <n v="2.422272627E9"/>
        <n v="5.318191687E9"/>
        <n v="5.345108981E9"/>
        <n v="5.524023242E9"/>
        <n v="5.32202886E9"/>
        <n v="2.425387898E9"/>
        <n v="2.423169606E9"/>
        <n v="2.422262607E9"/>
        <n v="5.323006046E9"/>
        <n v="2.422121222E9"/>
        <n v="2.424707807E9"/>
        <n v="2.424523232E9"/>
        <n v="5.324645033E9"/>
        <n v="5.39367268E9"/>
        <n v="5.364503655E9"/>
        <n v="2.4222702E9"/>
        <n v="5.524694242E9"/>
        <n v="2.425024315E9"/>
        <n v="5.077486238E9"/>
        <n v="5.444365459E9"/>
        <n v="5.306620702E9"/>
        <n v="2.422412141E9"/>
        <n v="5.466596626E9"/>
        <n v="5.498060707E9"/>
        <n v="5.455962695E9"/>
        <n v="5.363363586E9"/>
        <n v="5.327491366E9"/>
        <n v="5.395493934E9"/>
        <n v="5.535071685E9"/>
        <n v="5.434570432E9"/>
        <n v="2.423231312E9"/>
        <n v="2.422271494E9"/>
        <n v="5.35748771E9"/>
        <n v="2.423181666E9"/>
        <n v="2.42345504E9"/>
        <n v="5.060993679E9"/>
        <n v="5.303800177E9"/>
        <n v="5.426335899E9"/>
        <n v="5.304276755E9"/>
        <n v="5.074884509E9"/>
        <n v="2.422278887E9"/>
        <n v="5.306038683E9"/>
        <n v="2.422591615E9"/>
        <n v="2.422296565E9"/>
        <n v="2.423450444E9"/>
        <n v="2.4234905E9"/>
        <n v="2.42349668E9"/>
        <n v="2.422440245E9"/>
        <n v="2.422286629E9"/>
        <n v="2.423405171E9"/>
        <n v="2.423251687E9"/>
        <n v="2.423323936E9"/>
        <n v="2.423123928E9"/>
        <n v="2.423340136E9"/>
        <n v="5.309493807E9"/>
        <n v="2.423244178E9"/>
        <n v="2.4232532E9"/>
        <n v="2.422275301E9"/>
        <n v="2.422384988E9"/>
        <n v="2.423129565E9"/>
        <n v="2.423432727E9"/>
        <n v="2.423253589E9"/>
        <n v="2.42339949E9"/>
        <n v="2.423212727E9"/>
        <n v="2.423261582E9"/>
        <n v="2.423211133E9"/>
        <n v="2.423344125E9"/>
        <n v="2.422422525E9"/>
        <n v="5.301902636E9"/>
        <n v="2.423224044E9"/>
        <n v="2.424213432E9"/>
        <n v="2.428141749E9"/>
        <n v="2.424177061E9"/>
        <n v="5.417898778E9"/>
        <n v="5.365672669E9"/>
        <n v="2.423310007E9"/>
        <n v="2.423391432E9"/>
        <n v="2.423450498E9"/>
        <n v="5.545057907E9"/>
        <n v="2.422283845E9"/>
        <n v="2.428877711E9"/>
        <n v="2.42351068E9"/>
        <n v="2.423341474E9"/>
        <n v="2.422422022E9"/>
        <n v="2.423217711E9"/>
        <n v="2.42715301E9"/>
        <n v="2.427126066E9"/>
        <n v="2.428876564E9"/>
        <n v="5.526969569E9"/>
        <n v="5.372637765E9"/>
        <n v="2.425124242E9"/>
        <n v="2.422270757E9"/>
        <n v="5.462668812E9"/>
        <n v="5.424121719E9"/>
        <n v="5.454403207E9"/>
        <n v="5.455290007E9"/>
        <n v="2.425140555E9"/>
        <n v="2.427428088E9"/>
        <n v="2.427469646E9"/>
        <n v="5.366136471E9"/>
        <n v="5.510206335E9"/>
        <n v="5.050328786E9"/>
        <n v="5.461091988E9"/>
        <n v="5.43430208E9"/>
        <n v="5.323998107E9"/>
        <n v="2.427224242E9"/>
        <n v="5.051175535E9"/>
        <n v="2.42999293E9"/>
        <n v="2.422476554E9"/>
        <n v="2.422272772E9"/>
        <n v="2.4234566E9"/>
        <n v="2.42512099E9"/>
        <n v="5.436471816E9"/>
        <n v="5.526464901E9"/>
        <n v="5.438359244E9"/>
        <n v="2.422290745E9"/>
        <n v="2.423460008E9"/>
        <n v="2.423420042E9"/>
        <n v="5.350650074E9"/>
        <n v="2.425043388E9"/>
        <n v="5.070164061E9"/>
        <n v="5.366000713E9"/>
        <n v="2.423462033E9"/>
        <n v="2.423446858E9"/>
        <n v="5.469183761E9"/>
        <n v="2.423250732E9"/>
        <n v="5.358675222E9"/>
        <n v="2.423268896E9"/>
        <n v="2.427423935E9"/>
        <n v="5.074186578E9"/>
        <n v="2.422480217E9"/>
        <n v="2.427430852E9"/>
        <n v="5.52563881E9"/>
        <n v="2.422262122E9"/>
        <n v="5.550480763E9"/>
        <n v="2.423114811E9"/>
        <n v="2.422276166E9"/>
        <n v="5.437144747E9"/>
        <n v="5.38300032E9"/>
        <n v="5.541445093E9"/>
        <n v="5.37963315E9"/>
        <n v="2.423238328E9"/>
        <n v="5.494944941E9"/>
        <n v="2.422412905E9"/>
        <n v="2.424313232E9"/>
        <n v="2.423242202E9"/>
        <n v="5.321532133E9"/>
        <n v="2.423110062E9"/>
        <n v="5.496226294E9"/>
        <n v="2.423255555E9"/>
        <n v="2.427462419E9"/>
        <n v="2.429993886E9"/>
        <n v="5.059957265E9"/>
        <n v="2.422280044E9"/>
        <n v="5.327780563E9"/>
        <n v="2.422475073E9"/>
        <n v="2.423451421E9"/>
        <n v="5.335538646E9"/>
        <n v="2.424193232E9"/>
        <n v="5.313732984E9"/>
        <n v="2.425110604E9"/>
        <n v="2.422291133E9"/>
        <n v="5.343520959E9"/>
        <n v="5.542889489E9"/>
        <n v="5.393550302E9"/>
        <n v="2.42311607E9"/>
        <n v="2.422473969E9"/>
        <n v="5.536670598E9"/>
        <n v="5.336640093E9"/>
        <n v="2.427428333E9"/>
        <n v="5.07610304E9"/>
        <n v="5.078312477E9"/>
        <n v="2.423464371E9"/>
        <n v="2.42226262E9"/>
        <n v="5.525786807E9"/>
        <n v="5.323061906E9"/>
        <n v="2.423220309E9"/>
        <n v="5.417163166E9"/>
        <n v="2.423169909E9"/>
        <n v="5.414715838E9"/>
        <n v="5.419870806E9"/>
        <n v="2.423120011E9"/>
        <n v="5.324099743E9"/>
        <n v="2.42237444E9"/>
        <n v="2.422262628E9"/>
        <n v="2.423168414E9"/>
        <n v="2.422262222E9"/>
        <n v="2.422286364E9"/>
        <n v="2.423220404E9"/>
        <n v="5.417492746E9"/>
        <n v="2.422590607E9"/>
        <n v="2.427462626E9"/>
        <n v="2.423250525E9"/>
        <n v="5.352622264E9"/>
        <n v="2.428879887E9"/>
        <n v="2.422294867E9"/>
        <n v="5.354215353E9"/>
        <n v="5.520727362E9"/>
        <n v="2.423141212E9"/>
        <n v="2.423181004E9"/>
        <n v="5.55877834E9"/>
        <n v="2.422414445E9"/>
        <n v="2.425134392E9"/>
        <n v="2.425020006E9"/>
        <n v="5.536443322E9"/>
        <n v="2.422260609E9"/>
        <n v="5.52570969E9"/>
        <n v="5.320574696E9"/>
        <n v="5.550980768E9"/>
        <n v="5.078103135E9"/>
        <n v="5.356205455E9"/>
        <n v="2.422297979E9"/>
        <n v="2.429991554E9"/>
        <n v="2.423265858E9"/>
        <n v="2.42259404E9"/>
        <n v="5.550653595E9"/>
        <n v="2.422415577E9"/>
        <n v="2.423346969E9"/>
        <n v="2.422272201E9"/>
        <n v="3.325013389E9"/>
        <n v="5.419359995E9"/>
        <n v="2.4223816E9"/>
        <n v="5.524836409E9"/>
        <n v="5.546608723E9"/>
        <n v="2.422483848E9"/>
        <n v="2.422293322E9"/>
        <n v="5.395737833E9"/>
        <n v="2.425030108E9"/>
        <n v="2.425721001E9"/>
        <n v="5.434084743E9"/>
        <n v="5.395673447E9"/>
        <n v="5.528963026E9"/>
        <n v="5.362336928E9"/>
        <n v="2.42323505E9"/>
        <n v="2.425200013E9"/>
        <n v="2.423231035E9"/>
        <n v="5.346102581E9"/>
        <n v="5.358807258E9"/>
        <n v="5.45244089E9"/>
        <n v="5.415502993E9"/>
        <n v="5.467658203E9"/>
        <n v="2.428257349E9"/>
        <n v="5.301733915E9"/>
        <n v="2.423235393E9"/>
        <n v="2.422447296E9"/>
        <n v="2.423220068E9"/>
        <n v="2.423400732E9"/>
        <n v="2.425029502E9"/>
        <n v="5.46931039E9"/>
        <n v="5.300284507E9"/>
        <n v="5.456898086E9"/>
        <n v="5.493249325E9"/>
        <n v="2.423249324E9"/>
        <n v="2.422595566E9"/>
        <n v="5.396830707E9"/>
        <n v="2.422121111E9"/>
        <n v="2.423246655E9"/>
        <n v="5.524657607E9"/>
        <n v="5.370632345E9"/>
        <n v="2.423494111E9"/>
        <n v="2.422481947E9"/>
        <n v="2.422262263E9"/>
        <n v="5.447935007E9"/>
        <n v="5.317824794E9"/>
        <n v="5.448667956E9"/>
        <n v="5.510560327E9"/>
        <n v="2.425153033E9"/>
        <n v="5.543150776E9"/>
        <n v="2.42230227E9"/>
        <n v="2.423246464E9"/>
        <n v="2.425116676E9"/>
        <n v="2.42340584E9"/>
        <n v="2.423162929E9"/>
        <n v="5.012082239E9"/>
        <n v="5.441134445E9"/>
        <n v="2.422485656E9"/>
        <n v="2.4251724E9"/>
        <n v="2.427535356E9"/>
        <n v="5.374887273E9"/>
        <n v="2.428442019E9"/>
        <n v="2.422380758E9"/>
        <n v="2.42244386E9"/>
        <n v="5.455285758E9"/>
        <n v="2.422291226E9"/>
        <n v="2.422430758E9"/>
        <n v="5.076184824E9"/>
        <n v="5.384544637E9"/>
        <n v="5.359449424E9"/>
        <n v="5.013210303E9"/>
        <n v="5.373209031E9"/>
        <n v="5.419376234E9"/>
        <n v="2.42326306E9"/>
        <n v="5.541585164E9"/>
        <n v="5.426696661E9"/>
        <n v="5.362234903E9"/>
        <n v="5.317669956E9"/>
        <n v="2.427427279E9"/>
        <n v="5.32263508E9"/>
        <n v="5.431260707E9"/>
        <n v="5.365969223E9"/>
        <n v="2.428141064E9"/>
        <n v="5.442665018E9"/>
        <n v="2.425286454E9"/>
        <n v="5.452550766E9"/>
        <n v="2.423161818E9"/>
        <n v="5.436472877E9"/>
        <n v="5.352509313E9"/>
        <n v="2.422595998E9"/>
        <n v="2.4232419E9"/>
        <n v="5.013325441E9"/>
        <n v="5.446893142E9"/>
        <n v="5.013141111E9"/>
        <n v="5.336635081E9"/>
        <n v="2.423181661E9"/>
        <n v="2.422277727E9"/>
        <n v="5.061767472E9"/>
        <n v="5.323283244E9"/>
        <n v="2.425144771E9"/>
        <n v="2.42290905E9"/>
        <n v="5.428337217E9"/>
        <n v="2.422430319E9"/>
        <n v="2.42240888E9"/>
        <n v="5.524622742E9"/>
        <n v="5.161665696E9"/>
        <n v="5.442161635E9"/>
        <n v="5.349100218E9"/>
        <n v="2.427465466E9"/>
        <n v="2.423112145E9"/>
        <n v="5.346138707E9"/>
        <n v="5.465220339E9"/>
        <n v="5.434632025E9"/>
        <n v="5.531775887E9"/>
        <n v="5.369969221E9"/>
        <n v="5.318128647E9"/>
        <n v="5.355140045E9"/>
        <n v="5.412414875E9"/>
        <n v="2.424175257E9"/>
        <n v="5.397810014E9"/>
        <n v="5.525393813E9"/>
        <n v="5.370227375E9"/>
        <n v="5.353864881E9"/>
        <n v="5.423332811E9"/>
        <n v="2.424700381E9"/>
        <n v="5.074442444E9"/>
        <n v="5.326838133E9"/>
        <n v="5.447357448E9"/>
        <n v="2.422442807E9"/>
        <n v="5.428435655E9"/>
        <n v="5.0705108E9"/>
        <n v="5.332960763E9"/>
        <n v="2.422297878E9"/>
        <n v="5.462200909E9"/>
        <n v="5.372551627E9"/>
        <n v="5.459078407E9"/>
        <n v="2.423169393E9"/>
        <n v="2.423171599E9"/>
        <n v="5.372208757E9"/>
        <n v="5.360616507E9"/>
        <n v="2.422379662E9"/>
        <n v="5.523928293E9"/>
        <n v="5.374778999E9"/>
        <n v="5.327083004E9"/>
        <n v="5.3001716E9"/>
        <n v="5.325429716E9"/>
        <n v="2.423230323E9"/>
        <n v="5.305951401E9"/>
        <n v="5.52600902E9"/>
        <n v="5.436930715E9"/>
        <n v="2.422298686E9"/>
        <n v="2.42227855E9"/>
        <n v="5.491007007E9"/>
        <n v="2.422422674E9"/>
        <n v="5.425423242E9"/>
        <n v="5.52864464E9"/>
        <n v="2.4222929E9"/>
        <n v="5.357786779E9"/>
        <n v="5.353037878E9"/>
        <n v="2.429993839E9"/>
        <n v="5.326914786E9"/>
        <n v="5.44794628E9"/>
        <n v="5.345897282E9"/>
        <n v="5.524175556E9"/>
        <n v="2.422277752E9"/>
        <n v="2.422440441E9"/>
        <n v="2.42311126E9"/>
        <n v="5.423608898E9"/>
        <n v="2.427334242E9"/>
        <n v="2.423227022E9"/>
        <n v="5.303095429E9"/>
        <n v="5.528849407E9"/>
        <n v="5.422020007E9"/>
        <n v="5.466920854E9"/>
        <n v="5.514024657E9"/>
        <n v="5.353453311E9"/>
        <n v="5.446779452E9"/>
        <n v="2.425112002E9"/>
        <n v="5.394309692E9"/>
        <n v="5.441313007E9"/>
        <n v="5.52152005E9"/>
        <n v="5.379133032E9"/>
        <n v="5.495030323E9"/>
        <n v="5.306977477E9"/>
        <n v="5.510485191E9"/>
        <n v="2.422379237E9"/>
        <n v="5.41760976E9"/>
        <n v="5.452424209E9"/>
        <n v="5.349280747E9"/>
        <n v="5.39447904E9"/>
        <n v="5.466885246E9"/>
        <n v="2.243352505E9"/>
        <n v="5.071735365E9"/>
        <n v="2.423382525E9"/>
        <n v="5.448769544E9"/>
        <n v="2.427468585E9"/>
        <n v="5.539550797E9"/>
        <n v="2.423450787E9"/>
        <n v="2.42462105E9"/>
        <n v="2.425115959E9"/>
        <n v="2.428879696E9"/>
        <n v="5.339559077E9"/>
        <n v="2.425118174E9"/>
        <n v="2.423254738E9"/>
        <n v="2.422292363E9"/>
        <n v="5.469152346E9"/>
        <n v="5.332027444E9"/>
        <n v="5.452642106E9"/>
        <n v="2.427770743E9"/>
        <n v="5.444425856E9"/>
        <n v="5.464247585E9"/>
        <n v="5.468786968E9"/>
        <n v="2.423112124E9"/>
        <n v="2.423253994E9"/>
        <n v="2.423120595E9"/>
        <n v="2.423256307E9"/>
        <n v="5.434142444E9"/>
        <n v="2.423354972E9"/>
        <n v="2.422296363E9"/>
        <n v="5.013291351E9"/>
        <n v="2.423510114E9"/>
        <n v="2.422593737E9"/>
        <n v="2.422593304E9"/>
        <n v="2.422470763E9"/>
        <n v="2.423117007E9"/>
        <n v="5.07465776E9"/>
        <n v="5.445051505E9"/>
        <n v="2.422280888E9"/>
        <n v="5.323202025E9"/>
        <n v="5.530028376E9"/>
        <n v="2.423267411E9"/>
        <n v="5.539200414E9"/>
        <n v="5.434143807E9"/>
        <n v="2.425118055E9"/>
        <n v="2.423257E9"/>
        <n v="5.070664468E9"/>
        <n v="2.426060887E9"/>
        <n v="5.425294008E9"/>
        <n v="5.445153507E9"/>
        <n v="5.358319777E9"/>
        <n v="2.423267933E9"/>
        <n v="2.427560655E9"/>
        <n v="5.367672527E9"/>
        <n v="2.423253737E9"/>
        <n v="5.411107424E9"/>
        <n v="5.333008407E9"/>
        <n v="2.422274632E9"/>
        <n v="2.422370061E9"/>
        <n v="2.424102525E9"/>
        <n v="2.42855444E9"/>
        <n v="2.428878888E9"/>
        <n v="5.06195208E9"/>
        <n v="5.421175007E9"/>
        <n v="5.427991507E9"/>
        <n v="2.42871555E9"/>
        <n v="2.422280704E9"/>
        <n v="2.428879555E9"/>
        <n v="2.423397313E9"/>
        <n v="2.427430989E9"/>
        <n v="2.427221666E9"/>
        <n v="5.469600296E9"/>
        <n v="2.42513142E9"/>
        <n v="5.451079507E9"/>
        <n v="5.32399779E9"/>
        <n v="5.530173833E9"/>
        <n v="5.364907631E9"/>
        <n v="5.442422339E9"/>
        <n v="2.428870085E9"/>
        <n v="5.352505607E9"/>
        <n v="5.074035214E9"/>
        <n v="5.383510107E9"/>
        <n v="2.423111314E9"/>
        <n v="5.426683212E9"/>
        <n v="5.536629962E9"/>
        <n v="5.442577727E9"/>
        <n v="5.346238331E9"/>
        <n v="5.453929933E9"/>
        <n v="2.423231177E9"/>
        <n v="2.427222727E9"/>
        <n v="2.423615007E9"/>
        <n v="2.423446374E9"/>
        <n v="2.423253813E9"/>
        <n v="2.428143989E9"/>
        <n v="5.373810977E9"/>
        <n v="2.422296373E9"/>
        <n v="2.422220099E9"/>
        <n v="2.423239009E9"/>
        <n v="2.42241404E9"/>
        <n v="2.423126363E9"/>
        <n v="2.425038616E9"/>
        <n v="5.305259297E9"/>
        <n v="5.550960954E9"/>
        <n v="5.370510053E9"/>
        <n v="5.304727108E9"/>
        <n v="2.422290405E9"/>
        <n v="5.442912805E9"/>
        <n v="2.422288787E9"/>
        <n v="2.4234331E9"/>
        <n v="5.424420977E9"/>
        <n v="2.423120801E9"/>
        <n v="2.422303322E9"/>
        <n v="2.423402185E9"/>
        <n v="2.425132223E9"/>
        <n v="5.300651869E9"/>
        <n v="2.423211975E9"/>
        <n v="5.392565708E9"/>
        <n v="5.434247221E9"/>
        <n v="5.394846315E9"/>
        <n v="2.425021913E9"/>
        <n v="5.453395781E9"/>
        <n v="2.425388501E9"/>
        <n v="5.526525507E9"/>
        <n v="5.013550405E9"/>
        <n v="2.428872022E9"/>
        <n v="5.322580718E9"/>
        <n v="2.424212114E9"/>
        <n v="5.362071495E9"/>
        <n v="5.530925872E9"/>
        <n v="2.428146222E9"/>
        <n v="5.384700749E9"/>
        <n v="5.30150677E9"/>
        <n v="2.4232677E9"/>
        <n v="2.42230395E9"/>
        <n v="5.354176621E9"/>
        <n v="2.422273004E9"/>
        <n v="2.422277755E9"/>
        <n v="5.303130056E9"/>
        <n v="5.530083628E9"/>
        <n v="5.45307098E9"/>
        <n v="5.52834707E9"/>
        <n v="5.366133208E9"/>
        <n v="5.466968233E9"/>
        <n v="5.317793833E9"/>
        <n v="5.336574907E9"/>
        <n v="5.424401314E9"/>
        <n v="2.423211444E9"/>
        <n v="2.428145111E9"/>
        <n v="5.523030768E9"/>
        <n v="2.423341707E9"/>
        <n v="5.372686568E9"/>
        <n v="5.318643964E9"/>
        <n v="2.422440016E9"/>
        <n v="5.32401124E9"/>
        <n v="5.394296141E9"/>
        <n v="5.360304289E9"/>
        <n v="5.444213007E9"/>
        <n v="5.438058214E9"/>
        <n v="5.467658523E9"/>
        <n v="5.337078543E9"/>
        <n v="2.423127272E9"/>
        <n v="5.31614509E9"/>
        <n v="2.42344607E8"/>
        <n v="5.44427741E9"/>
        <n v="5.462427395E9"/>
        <n v="5.304211763E9"/>
        <n v="5.436032853E9"/>
        <n v="5.528436696E9"/>
      </sharedItems>
    </cacheField>
    <cacheField name="İLÇE" numFmtId="0">
      <sharedItems>
        <s v="Muratpaşa"/>
        <s v="Manavgat"/>
        <s v="Kepez"/>
        <s v="Konyaaltı"/>
        <s v="Kaş"/>
        <s v="Kumluca"/>
        <s v="Alanya"/>
        <s v="Serik"/>
        <s v="Aksu"/>
        <s v="Kemer"/>
        <s v="Finike"/>
        <s v="Döşemealtı"/>
        <s v="Korkuteli"/>
        <s v="Gazipaşa"/>
        <s v="#YOK"/>
        <s v="Elmalı"/>
        <s v="Demre"/>
      </sharedItems>
    </cacheField>
    <cacheField name="MAHALLE" numFmtId="0">
      <sharedItems>
        <s v="Kışla"/>
        <s v="A. Pazarcı"/>
        <s v="Yeşiltepe"/>
        <s v="Yüksekalan"/>
        <s v="Sinan"/>
        <s v="Çağlayan"/>
        <s v="Kültür"/>
        <s v="Mehmetçik"/>
        <s v="Kuşkavağı"/>
        <s v="Şirinyalı"/>
        <s v="Akkuyu"/>
        <s v="Yeşilyurt"/>
        <s v="Liman"/>
        <s v="Güzeloba"/>
        <s v="Meydankavağı"/>
        <s v="Pınarbaşı"/>
        <s v="Fener"/>
        <s v="Avni Tolunay"/>
        <s v="Dutlubahçe"/>
        <s v="Varlık"/>
        <s v="Haşimişcan"/>
        <s v="Ahatlı"/>
        <s v="Kalkan"/>
        <s v="Altınova Orta"/>
        <s v="Altınkum"/>
        <s v="Eskicami"/>
        <s v="Gürsu"/>
        <s v="Doğuyaka"/>
        <s v="Özgürlük"/>
        <s v="Mahmutlar"/>
        <s v="Arapsuyu"/>
        <s v="Kadriye"/>
        <s v="Kuzeyyaka"/>
        <s v="Altındağ"/>
        <s v="Cikcilli"/>
        <s v="Gülveren"/>
        <s v="Güneş"/>
        <s v="Zerdalilik"/>
        <s v="Kırcami"/>
        <s v="Gebizli"/>
        <s v="Gazi"/>
        <s v="Göksu"/>
        <s v="Şelale"/>
        <s v="Yeni"/>
        <s v="Demircikara"/>
        <s v="Gençlik"/>
        <s v="Güvenlik"/>
        <s v="Güzelyurt"/>
        <s v="Siteler"/>
        <s v="Üçgen"/>
        <s v="Arslanbucak"/>
        <s v="Ayanoğlu"/>
        <s v="Bahçelievler"/>
        <s v="Zafer"/>
        <s v="Barış"/>
        <s v="Muratpaşa"/>
        <s v="Meltem"/>
        <s v="Altınova Sinan"/>
        <s v="Yeni Emek"/>
        <s v="Sedir"/>
        <s v="Yıldız"/>
        <s v="Orta 2. Bölge"/>
        <s v="Kadıpaşa"/>
        <s v="Kızıltoprak"/>
        <s v="Merkez"/>
        <s v="Saray"/>
        <s v="Belek"/>
        <s v="Kanal"/>
        <s v="Cumhuriyet"/>
        <s v="Yükseliş"/>
        <s v="Kızılarık"/>
        <s v="Şafak"/>
        <s v="Tahılpazarı"/>
        <s v="Sütçüler"/>
        <s v="Teomanpaşa"/>
        <s v="Güller Pınarı"/>
        <s v="Şekerhane"/>
        <s v="Hacet"/>
        <s v="Oba 1. Bölge"/>
        <s v="Aydınevler"/>
        <s v="Çankaya"/>
        <s v="Konuksever"/>
        <s v="Hurma"/>
        <s v="Erenköy"/>
        <s v="Akdeniz Üniversitesi"/>
        <s v="Elmalı"/>
        <s v="Soğuksu"/>
        <s v="Balbey"/>
        <s v="Habibler"/>
        <s v="Mehmet Akif Ersoy"/>
        <s v="Uncalı"/>
        <s v="Y.hisar"/>
        <s v="Eski"/>
        <s v="Etiler"/>
        <s v="Ulus"/>
        <s v="Yeşilbahçe"/>
        <s v="Deniz"/>
        <s v="Tekirova"/>
        <s v="Karşıyaka"/>
        <s v="Toros"/>
        <s v="Bayındır"/>
        <s v="Yenigöl"/>
        <s v="Çıplaklı"/>
        <s v="Dinek"/>
        <s v="Meydan"/>
        <s v="Topçular"/>
        <s v="Emek"/>
        <s v="Hüsnü Karakaş"/>
        <s v="Kiremitli"/>
        <s v="Yeni Doğan"/>
        <s v="Yeniköy"/>
        <s v="Öğretmenevleri"/>
        <s v="Kestel"/>
        <s v="A. Hisar"/>
        <s v="Varsak Karşıyaka Güney"/>
        <s v="Ilıca"/>
        <s v="Kızılsaray"/>
        <s v="Sanayi"/>
        <s v="Eski Hisar"/>
        <s v="Ünsal"/>
        <s v="Pazarcı"/>
        <s v="Çaybaşı"/>
        <s v="Esentepe"/>
        <s v="Güzeloba 1. Bölge"/>
        <s v="Yavuz Selim"/>
        <s v="Serik Meslek Yuksekokulu"/>
        <s v="Bağlık"/>
        <s v="Kavaklı"/>
        <s v="Y.pazarcı"/>
        <s v="Yenigün"/>
        <s v="Örnek"/>
        <s v="Kızlar Pınarı"/>
        <s v="Sugözü"/>
        <s v="Atatürk"/>
        <s v="Side Kuzey"/>
        <s v="Narenciye"/>
        <s v="Sorgun 2. Bölge"/>
        <s v="Kılınçarslan"/>
        <s v="Gündoğdu"/>
        <s v="Çolaklı"/>
        <s v="Fevzi Çakmak"/>
        <s v="Fabrikalar"/>
        <s v="Çamlıbel"/>
        <s v="Avsallar"/>
        <s v="Sarısu"/>
        <s v="Kuzdere"/>
        <s v="Selçuk"/>
        <s v="Uluç"/>
        <s v="Yeşildere"/>
        <s v="Göçerler"/>
        <s v="Varsak Karşıyaka Kuzey"/>
        <s v="Güzelbağ"/>
        <s v="Andifli"/>
        <s v="Altınkale"/>
        <s v="Tarım"/>
        <s v="Memurevleri"/>
        <s v="Düdenbaşı"/>
        <s v="Yayla"/>
        <s v="Bektaş"/>
        <s v="Zümrütova"/>
        <s v="Konaklı"/>
        <s v="Molla Yusuf"/>
        <s v="Bahçeyaka"/>
        <s v="Çamyuva"/>
        <s v="Barbaros"/>
        <s v="Kütükçü"/>
        <s v="Yeşilbayır"/>
        <s v="Orta 1. Bölge"/>
        <s v="Aşağıpazar"/>
        <s v="Yeşilova"/>
        <s v="Tosmur"/>
        <s v="Sarılar"/>
        <s v="Fatih"/>
        <s v="Side Güney"/>
        <s v="Bahtılı"/>
        <s v="Ermenek"/>
        <s v="#YOK"/>
        <s v="Fığla"/>
        <s v="Milli Egemenlik"/>
        <s v="Akdeniz Üniversitesi Sosyal Bilimler Meslek Yüksekokulu"/>
        <s v="Kökez"/>
        <s v="Oba 2. Bölge"/>
        <s v="Yeşilköy 1. Bölge"/>
        <s v="Beldibi"/>
        <s v="Güzeloluk"/>
        <s v="Altıntaş 1. Bölge"/>
        <s v="Mimar Sinan"/>
        <s v="Gökyazı"/>
        <s v="Altınova Düden"/>
        <s v="Okurcalar"/>
        <s v="Çarşı"/>
      </sharedItems>
    </cacheField>
    <cacheField name="ADRES" numFmtId="0">
      <sharedItems>
        <s v="Kızılsaray Mah. Milli Egemenlik Cad. No:1 Muratpaşa/ANTALYA"/>
        <s v="A. Pazarcı Mah. 1003 Sk. No:6/Z10 Manavgat/Antalya"/>
        <s v="Yeşiltepe Mah. Ziya Gökalp Cad. No:4 Kepez/ANTALYA"/>
        <s v="Yüksekalan Mah. Fahrettin Altay Cad. No:26/F Muratpasa/Antalya"/>
        <s v="Sinan Mah. Cebesoy Cd. No:18/B Muratpaşa/Antalya"/>
        <s v="Çağlayan Mah. 2007 Sk. No:9/2 Muratpaşa/Antalya"/>
        <s v="Kültür, Ulusoy Cd. 25/A, 07090 Bahtılı Köyü Köyü/Kepez/Antalya"/>
        <s v="Mehmetçik Mah. Termesos Bulv. No:23 Muratpaşa/ANTALYA"/>
        <s v="Kültür Mah. 3821 Sk. Birlik Apt. No:36/32"/>
        <s v="Kültür mah. 3844 sk. No:4/2"/>
        <s v="Kuşkavağı Mah. 563 Sk. No 13"/>
        <s v="Şirinyalı Mah. 1507 Sk. No:55/1 PK:07160 Lara Muratpaşa/Antalya"/>
        <s v="Ahatlı Mah. Ulusoy Cad. No:48 B"/>
        <s v="Öğretmenevleri, Ata aprt, Anadolu Cd D:No:98"/>
        <s v="Yeşilyurt Mah. 4340 Sk. No:3"/>
        <s v="A. Pazarcı Mah. Zübeyde Hanım Cad. No:12/B Manavgat/Antalya"/>
        <s v="Liman mah. Atatürk Bulv. Çınar Apt. No: 204 /B"/>
        <s v="Güzeloba, Havaalanı Cd. No:38/D, 07230 Muratpaşa/Antalya"/>
        <s v="Meydankavağı Mah. İsmail Cem Cad. No:56 Muratpaşa/ANTALYA"/>
        <s v="Pınarbaşı Mah. Pınarbaşı Cad. No:10"/>
        <s v="Şirinyalı, Kurt Apt, İsmet Gökşen Cd. 63/A, 07160 Muratpaşa/Antalya"/>
        <s v="Çağlayan Mah, Nazlı Apt, Bülent Ecevit Blv. D:No:123, 07230 Muratpaşa/Antalya"/>
        <s v="Güzeloba Mah. 2114 Sok. No:6/A Muratpaşa/Antalya"/>
        <s v="FENER MAH. BÜLENT ECEVİT BLV ALTAY APT. NO: 13/A"/>
        <s v="Fener Mah. Fener Cad. Lal Sitesi A Blok 45 A/A Muratpaşa/Antalya"/>
        <s v="Fener mahallesi.Bülent ecevit bulvarı.No:1937 sokak.No:47/B Muratpaşa/Antalya"/>
        <s v="Kültür Mah. 3816 Sk. No:20/A Kepez/Antalya"/>
        <s v="Avni Tolunay, Mahallesi, Hürriyet Cd. No:402"/>
        <s v="Dutlubahçe Mah. 761 sk. No:7 Muratpaşa/ANTALYA"/>
        <s v="Varlık Mah. 100. Yıl Blv. No:91 Muratpaşa/Antalya"/>
        <s v="Sinan Mah. 1255 Sk. Avcıoğlu İşhanı No:3/D Muratpaşa/Antalya"/>
        <s v="Ahatlı Mah. Ulıusoy Cad. Ptt No:36/C Kepez/Antalya"/>
        <s v="Güzeloba Mah. 2253 Sk. No:11/A Muratpaşa/Antalya"/>
        <s v="Sinan Mah. 1251 Sk. Atatürk Cad. No:4 Muratpaşa/Antalya"/>
        <s v="Akasya sokak no:5 Kalkan mah/Kaş/Antalya"/>
        <s v="Şirinyalı mah. 1523 sk. Durhan apt. 10/A ANTALYA, 07180 Muratpaşa/Antalya"/>
        <s v="Altınova Sinan Mah. Yunus Emre sk. No:34 Kepez/ANTALYA"/>
        <s v="Altınkum Mah. 448 Sk. No: 1/B"/>
        <s v="Eski Cami Mah. Kavaklı Kuyu Cad. Erkanlar Apt. No:43 İç Kapı No:21 Kumluca/ANTALYA"/>
        <s v="Gürsu Mah. 349 Sk. Papatya Apt. No 5"/>
        <s v="Yeşilyurt Mah. 4340 Sk. No 2"/>
        <s v="Mehmetçik Mah. Termessos Bulv. No:19/A Muratpaşa/Antalya"/>
        <s v="Ulus Mah. Mehmet Akif Cad. No:40 Kepez/ANTALYA"/>
        <s v="Gürsu, Villa Çetin, 306. Sk. No:3"/>
        <s v="Mahmutlar Mah. Barbaros Cad. No:23 Alanya/ANTALYA"/>
        <s v="Mahmutlar Mahallesi Tefik Çatar Caddesi Onur No:2 İç Kapı No:1 Alanya/Antalya"/>
        <s v="Toros Mah. Atatürk Bulv. M.Aygün Apt. No 46 C"/>
        <s v="Kadriye Mah. Turgut Özal Cad. No:13 Serik/Antalya"/>
        <s v="Tarım, Perge Blv. 11B, 07200 Muratpaşa/Antalya"/>
        <s v="Çağlayan Mah., 2048. Sok., No:46/A, Muratpaşa, Antalya, Türkiye"/>
        <s v="Kuzeyyaka Mah. Göksu Cad. No:76 Kepez/ANTALYA"/>
        <s v="Altındağ Mah. 149 Sk."/>
        <s v="Mehmetçik Mah. Termesos Bulv. No:21 Muratpaşa/ANTALYA"/>
        <s v="Cikcilli Mah.Eğriköprü Cad. No:11 Alanya/ANTALYA"/>
        <s v="Şafak Mah. 75 Yıl Cad. No:28 Kepez/ANTALYA"/>
        <s v="Teomanpaşa Mah. 2299 Sk No 3"/>
        <s v="Gülveren Mah. 3709 Sk. No 3 A"/>
        <s v="Zerdalilik Mah. Cebesoy Cad. No:55/C Muratpaşa/Antalya"/>
        <s v="Kırcami, Perge Blv. no: 91/A, 07100 Muratpaşa/Antalya"/>
        <s v="Gebizli Mah. Yunus Emre Cad. No:112/B Muratpaşa/ANTALYA"/>
        <s v="Sinan Mah. Cebesoy Cad. No:74/A Muratpaşa/Antalya"/>
        <s v="Gazi Mah. Muammer Aksoy Cad. No:8 Kepez/ANTALYA"/>
        <s v="Göksu Mah. Farabi Cad. No:15/BA Kepez/Antalya"/>
        <s v="Şelale Mah. Varsak Bey Cad No:2 Kepez/ANTALYA"/>
        <s v="Aliya İzzet Begoviç Cad. No 17 A"/>
        <s v="Demircikara Mah. Narenciye Cad. No:20/C Muratpaşa/Antalya"/>
        <s v="GENÇLİK MAH. TINAZTEPE CAD. 2 B MURATPAŞA/ANTALYA"/>
        <s v="Güvenlik Mah. Vatan Blv. Görgülü Apt. No: 25/B, 07000 Muratpaşa/Antalya"/>
        <s v="Zerdalilik Mah. Balıkçıoğlu Cd. No:29/A Muratpaşa/Antalya"/>
        <s v="Ahatlı Mah. Ulusoy Cad. No 98 C"/>
        <s v="Güzelyurt Mah. Şehit Kom. Er Mustafa Göktürk Cad. No:8/1A Aksu/Antalya"/>
        <s v="Yeni Mah. 2431 Sk. No: 34 Kepez/ANTALYA"/>
        <s v="Siteler Mah. 1355 Sk. No 15 / A"/>
        <s v="Üçgen Mah. Şarampol Cad. No:174 Muratpaşa/ANTALYA"/>
        <s v="Güvenlik Mah. Kazım Karabekir Cad. No 158"/>
        <s v="Arslanbucak Mah. Cumhuriyet Bulv. No 34 , Kemer"/>
        <s v="Aydoğmuş Mah. Fatih Terim Cad. No:78 Kepez/ANTALYA"/>
        <s v="Yeni Mah. 2431 sk. No:26 Kepez/ANTALYA"/>
        <s v="Çağlayan Mah. Hastane Cad. No:54/1 Manavgat/Antalya"/>
        <s v="Bahçelievler Mah. Teomanpaşa Cad. No:61 Muratpaşa/ANTALYA"/>
        <s v="Zerdalilik Mah. Burhanettin Onat Cad. No 74"/>
        <s v="Altındağ Mah. 100.Yıl Blv. No:35 Muratpaşa/ANTALYA"/>
        <s v="Zafer Mah. Mithat Paşa Cad. Selanik Apt. No:120/B"/>
        <s v="Barış Mah. 2906 Sk. 21 B Kepez/ANTALYA"/>
        <s v="Muratpaşa Mah. 565 sk. No:2 Muratpaşa/ANTALYA"/>
        <s v="Orta Mah. Pr. Dr. Yaşar Uçar Cad. No:10/B Serik/Antalya"/>
        <s v="Bayındır Mah. Toroslar Cad. Gülşen Eyican Apt. No:68/C Muratpaşa/Antalya"/>
        <s v="Altınova Sinan Mah. Kaşlılar sk. No:40 Kepez/ANTALYA"/>
        <s v="Yeni Emek Mah. Ceyhan Cad. No:91 Kepez/ANTALYA"/>
        <s v="Yeni Mah. Aliya İzzet Begoviç Cad. No:104/B Kepez/Antalya"/>
        <s v="Yeşiltepe Mah. Tevfik Fikret Cad. Civelek Apt. No:13/C Kepez/Antalya"/>
        <s v="Güvenlik Mah. 281 Sk. No:24/B Muratpaşa/Antalya"/>
        <s v="Sedir Mah. Vatan Blv. No 22 B"/>
        <s v="Yıldız Mah. Yıldız Cad. No:44 Muratpaşa/Antalya"/>
        <s v="Orta mahalle işler cad no 50 iç kapı no 4 Serik Antalya"/>
        <s v="Kadıpaşa Mah. İkizler Sk. Kutup Apt. No 26, Alanya"/>
        <s v="Kızıltoprak Mah. 921 sk. No:28 Muratpaşa/ANTALYA"/>
        <s v="Orta Mah. Atatürk Cad. No:85/A Serik/Antalya"/>
        <s v="Yeni Emek Mah. Ceyhan Cad. No:53 Kepez/ANTALYA"/>
        <s v="EMEK MAH. SAKARYA BLV. DURUKAN APT. NO: 346 A KEPEZ/ ANTALYA"/>
        <s v="Kültür, 3876. Sk. No: 64/B, 07100 Kepez/Antalya"/>
        <s v="Saray, Damlataş Cd. No 34 B"/>
        <s v="Kültür, 3876. Sk. No 62/2"/>
        <s v="vatan caddesi özler sokak no:3 (el işi pazari karşişi yapay şelale caprazi) BELEK"/>
        <s v="Yıldız Mah. 204 Sk. No:10 D Muratpaşa/Antalya"/>
        <s v="Yıldız Mah. 204 Sk. No:10 C Muratpaşa/Antalya"/>
        <s v="Kanal Mah. Yasemin Cad. No:7 E Kepez/ANTALYA"/>
        <s v="Saray Mah. Galatasaray Cad. No 1"/>
        <s v="Cikcilli Mah. Eğriköprü Cad. No:40 Alanya/ANTALYA"/>
        <s v="Üçgen Mah. Tonguç Cad. No:65 Muratpaşa/ANTALYA"/>
        <s v="A. Pazarcı Mah. Fevzi Paşa Cad. 1041 Sk. No:2/B Manavgat/Antalya"/>
        <s v="Zafer Mah. Mehmet Akif Cad. No:135 Kepez/ANTALYA"/>
        <s v="Kızılarık Mah. Gazi Blv. No:278/7 Muratpaşa/Antalya"/>
        <s v="Kızıltoprak Mah. 997 sk. No:2 Muratpaşa/ANTALYA"/>
        <s v="Kızıltoprak Mah. Yunus Emre Cad. No:60 Muratpaşa/ANTALYA"/>
        <s v="Şafak Mah. 4259 Sk. No 11 , Kepez"/>
        <s v="Yeni, Aliya Izzet Begoviç Cd, 07060 Kepez/Antalya"/>
        <s v="Tahılpazarı Mah. Adnan Menderes Bulv. No:7 Muratpaşa/ANTALYA"/>
        <s v="Sütçüler Mah. Yeşilırmak Cad. No:102 Kepez/ANTALYA"/>
        <s v="Kepez Güneş Mah. 15 Tem. Şehitler Cad. No 56"/>
        <s v="hasan akçalıoğlu cad. güllerpınarı mah. ismi sok. aksu köfte piyaz&#10; 14/a Antalya/Alanya"/>
        <s v="Yıldız Mahallesi, Yıldız Cd. felek Apt. 48/1, 07050 Muratpaşa/Antalya"/>
        <s v="Cumhuriyet Mah. Tonguç Cad. No:99 Muratpaşa/ANTALYA"/>
        <s v="Arapsuyu Mah. Arapsuyu Cad. No 11"/>
        <s v="Liman mah. Boğaçayı Cad. Kerim Apt. No:32 A"/>
        <s v="Mahmutlar Mah. Barbaros Cad. No:89 Alanya/ANTALYA"/>
        <s v="Şekerhane Mah. Hacet Cad. No 21"/>
        <s v="Meydankavağı Mah. Şehitler_1 Cad. B Blok No:17/A Muratpaşa/Antalya"/>
        <s v="Hacet Mah. Alaiye Cad. No:27 Alanya/ANTALYA"/>
        <s v="Güller Pınarı Mah. Recepli Sk. No 7 B"/>
        <s v="Hacet Mah. Alaiye Cad. No 9 / A"/>
        <s v="Saray Mah. Kalearkası sk. No:14 Alanya/ANTALYA"/>
        <s v="Oba Mah. Fidanlık Cad. No:16 Alanya/ANTALYA"/>
        <s v="Saray Mahallesi, Stad Caddesi, No: 18/A"/>
        <s v="Şekerhane Mah. Şevket Tokuş Cad. No :19"/>
        <s v="Güller Pınarı Mh. Yenilmez Cad. Çevik Apt. No 37 C"/>
        <s v="Sinan, Hüsnü Karakaş Cd. No 7, 07100 Muratpaşa/Antalya"/>
        <s v="Güzelbağ Güzelbağ mah, Havaalanı Cd. no 283, 07283 Muratpaşa/Antalya"/>
        <s v="Elmalı Mah. 21 Sok. Karabayır İşhanı No:11B Muratpaşa/Antalya"/>
        <s v="Siteler Mah. 1316 Sk. No:2/A Konyaaltı/Antalya"/>
        <s v="Kültür mah. 75. Yıl caddesi Mecid Beytüzün aprt. No 22, 07090 Kepez/Antalya"/>
        <s v="Aydınevler Mah. Hasan Fehmi Boztepe Cad. No:131/Z02 Manavgat/Antalya"/>
        <s v="Belek Mah. Cumhuriyet Cd. No:18/A Serik/Antalya"/>
        <s v="Çankaya, Barış Manço Blv. No:211-7, 07080 Kepez/Antalya"/>
        <s v="Konuksever mah 786 Erdoğan apt no 6 Yıldırım pide kebap salonu"/>
        <s v="Barış Cad. 4 B"/>
        <s v="Şekerhane Mah. Fakılar Sok. No 4 A"/>
        <s v="Yıldız Mah. Kazım Karabekir Cad. Emek Apt. No:65 B Muratpaşa/Antalya"/>
        <s v="Fener Mah. 1967 Sk. Erkan Apt. No:26/A Muratpaşa/Antalya"/>
        <s v="Pınarbaşı mah atatürk bulv no:20/1"/>
        <s v="Altınkum Mah. Gazi M. Kemal Bulv. İnanoğlu Apt. No:66"/>
        <s v="Gebizli Mah. 1115 Sk. No:20 Muratpaşa/ANTALYA"/>
        <s v="HURMA MAHALLESİ BOĞAÇAYI CADDESİ SEZERLER SİTESİ AB 1 79 AB, 07070 Konyaaltı/Antalya"/>
        <s v="Çağlayan, Bülent Ecevit Blv. No:123, 07230 Muratpaşa/Antalya"/>
        <s v="Altınkum Mah. 448 Sk. No 22"/>
        <s v="Ahatlı Mah. Ulusoy Cad. No 46 D"/>
        <s v="Siteler Mah. 1355 Sk. No 15 /1"/>
        <s v="Yeni, Aliya Izzet Begoviç Cd No:47, 07060 Kepez/Antalya"/>
        <s v="Kuşkavağı Mahallesi Kuşkavağı Cad. Erbil Apt. No 15 B"/>
        <s v="Şafak, 5025. Sk"/>
        <s v="Varlık Mah. Piri Reis Cad. No:17/A Muratpaşa/Antalya"/>
        <s v="Erenköy Mah. Şehit Üsteğmen Gökhan Korkut Cad. No:30 Kepez/ANTALYA"/>
        <s v="Ahatlı Mah. Ulusoy Cad. 3110 Sk. Bölükbaşı Apt. No:30/D Kepez/Antalya"/>
        <s v="Gülveren Mah. 3709 Sk No 16"/>
        <s v="sedir mah. vatan bulv. deniz apt. no:18 D"/>
        <s v="Yüksekalan Mah. 519 Sk. No:3 Muratpaşa/ANTALYA"/>
        <s v="Meltem Mah. 3840 Sk. No:18 Muratpaşa/Antalya"/>
        <s v="75. Yıl Cad. Sekadı Apt. No:69"/>
        <s v="Pınarbaşı Mah. Dumlupınar Bulv. Akdeniz Üniv. Olbia Çarşısı 442/8"/>
        <s v="Liman, Atatürk Blv. No: 228 A"/>
        <s v="Elmalı Mah. Hasan Subaşı Cad. No:9 Muratpaşa/ANTALYA"/>
        <s v="Soğuksu Mah. Toroslar Cad. No 41 A"/>
        <s v="Yüksekalan Mah. Fahrettin Altay Cad. No:24 Muratpaşa/ANTALYA"/>
        <s v="Şelale Mah. Sütçüler Cad. No:155 Kepez/ANTALYA"/>
        <s v="Balbey mah. Cengiz toytunç cad no 30&#10; Antalya kuyu tandır"/>
        <s v="Yeşiltepe, Tevfik Fikret Cd 49/B, 07020 Kepez/Antalya"/>
        <s v="Ahmet Vefik paşa Cad. No 141 , Kepez Erenköy"/>
        <s v="Saray Mah. Pelitlik Cad. no 6 D"/>
        <s v="Sütçüler Mah. 15 Temmuz Şehitler Cad. No:111 Kepez/ANTALYA"/>
        <s v="Uncalı, Çamlık Cd No:116A, 07070 Konyaaltı/Antalya"/>
        <s v="Y. Hisar Mah. 7017 Sk. No:7/A Manavgat/Antalya"/>
        <s v="Mahmutlar Mah. Barbaros Cad. No:106/C Alanya / ANTALYA"/>
        <s v="Sinan Mah. 1254 Sk. Mehmet Tanker İşhanı No:13/A Muratpaşa/Antalya"/>
        <s v="Pınarbaşı Mah. Atatürk Blv. No:26/A Konyaaltı/ANTALYA"/>
        <s v="Varlık mah. Turgut Reis cad. Uyan apt. No:31 Muratpaşa/Antalya"/>
        <s v="Yeşiltepe Mah. Tervfik Fikret Cad. No:69 Kepez/ANTALYA"/>
        <s v="Toros Mah. Atatürk Bulv. No 50 D"/>
        <s v="Yüksekalan Mah. F. Altay Cad. No:14 Muratpaşa/Antalya"/>
        <s v="Kızılarık Mah. 2818 sok 12 Muratpaşa/ANTALYA"/>
        <s v="Eski Mah. Atatürk Cad. No 32- Finike"/>
        <s v="Etiler Mah. Karacaoğlan Cad. No:104 Muratpaşa/ANTALYA"/>
        <s v="Varlık Mah. 100. Yıl Cad. No 54"/>
        <s v="Merkez Mah. 2153 Sk. No:2/A Serik/Antalya"/>
        <s v="Yeni Emek, Ceyhan Cd. No:61"/>
        <s v="Cumhuriyet Mah. Tonguç Cad. Gökçe Apt. No 89 İ"/>
        <s v="Meltem Mah. Sakıp Sabancı Blv. Stadyum No:14 Muratpaşa/Antalya"/>
        <s v="Sinan Mah. Cebesoy Cad. No:4/B Muratpaşa/Antalya"/>
        <s v="Şafak Mah. 5007 sk. No 62"/>
        <s v="Ulus Mah. Rasih Kaplan Cad. No:19 Kepez/ANTALYA"/>
        <s v="Kırcami mah.Sinanoğlu caddesi.1804 sokak Yusuf yeşilkaya apt no 9 /B"/>
        <s v="Deniz Mh. 124 Sk. No:25/1 Muratpaşa/Antalya"/>
        <s v="Gülveren Mah. 3713 Sk. Bağcı Apt. No:7/B"/>
        <s v="Meltem, Sakıp Sabancı Blv. No:14, 07030 Muratpaşa/Antalya"/>
        <s v="Şekerhane Mah. Hacet Cad. No 19"/>
        <s v="Arslanbucak Mah. Cumhuriyet Blv. No 126"/>
        <s v="Mehmet Akif Ersoy Mah. Yeşilırmak Cad. No:48 Kepez/ANTALYA"/>
        <s v="Cumhuriyet Mah. 629 sk. No:29 Muratpaşa/ANTALYA"/>
        <s v="Tekirova Mah. M. Kemal Atatürk Blv. No 38"/>
        <s v="Karşıyaka Mah. Hamam Sokak No 3"/>
        <s v="Konuksever Mah. Emrah Cad. 52 A Muratpaşa/ANTALYA"/>
        <s v="Toros mahallesi Pınarbaşı Caddesi No13/A iç kapı No1 ANTALYA"/>
        <s v="bayındır mah.Pınar cad.n:19/b muratpaşa/antalya"/>
        <s v="Yenigöl Mah. Serik Cad. No:36 Muratpaşa/ANTALYA"/>
        <s v="Habibler Mah. Sütçüler Cad. No:140 Kepez/ANTALYA"/>
        <s v="Güzeloba Mah. 2108 Sk. No:21/B Muratpaşa/Antalya"/>
        <s v="Çıplaklı Mah. Fatih Sultan Mehmet Cad. No:6 Döşemealtı/ANTALYA"/>
        <s v="Özgürlük Mah. 2658 sk. No:50 Kepez/ANTALYA"/>
        <s v="Altındağ Mahallesi, Durmaz Apt, 100 Yıl Blv 4/A, 07050 Muratpaşa/Antalya"/>
        <s v="Çağlayan, Barınaklar Blv. No : 112/A, 07230 Muratpaşa/Antalya"/>
        <s v="Altınkum mah. Atatürk Bulv. No 137"/>
        <s v="Tarım Mah. Perge Bulv. No:25 Muratpaşa/ANTALYA"/>
        <s v="Gebizli Mah. Yunus Emre Cad. No:102 Muratpaşa/ANTALYA"/>
        <s v="Arapsuyu Mah. Atatürk Blv. 5M Migros AVM"/>
        <s v="Tahılpazarı Mah. Şarampol Cad. No:84 Muratpaşa/ANTALYA"/>
        <s v="Sütçüler Mah. 15 Temmuz Şehitler Cd. No:113/A Kepez/Antalya"/>
        <s v="Bahçelievler Mah. Pamir Cad. No:36 Muratpaşa/ANTALYA"/>
        <s v="Kışla Mah. Cumhuriyet Cad. Şeref apt. No:67/A Muratpaşa/Antalya"/>
        <s v="Yeşilyurt, 4376. Sk. No:11, 07220 Bahtılı Köyü Köyü/Kepez/Antalya"/>
        <s v="Dinek Mah. Emirhan Blv. No:2 Alanya/ANTALYA"/>
        <s v="Kültür Mah., 3809 Sok., No:10, Kepez, Antalya, Türkiye,"/>
        <s v="Yasemin Cad., No:26 Kanal Mah., Kepez, Antalya, Türkiye"/>
        <s v="Ahatlı Mah. Ulusoy Cad. No 44 A"/>
        <s v="Uncalı Mah. 1242 Sok. Günsaray Sitesi, 8CB"/>
        <s v="Güvenlik Mah. Turgut Reis Cad. Kuzu Apt. No:141/B, 07100 Muratpaşa/Antalya"/>
        <s v="Yeşilyurt Mah. 3734 Sk. No 46 B"/>
        <s v="Avni Tolunay Mah. Hürriyet Cad. No 398, Kepez"/>
        <s v="Yeni Emek Mah. 2594 Sk. No:29 Kepez/ANTALYA"/>
        <s v="Meydan Mah. Ahmet Ali Ağa Blv. No 41"/>
        <s v="Kışla Mah. Güllük Cad. Duriye Baysal Apt. No 34"/>
        <s v="Kültür mah. 3805 Sk. 54/C"/>
        <s v="Liman Mah. Atatürk Bulv. No:206/A Konyaaltı/ANTALYA"/>
        <s v="Toros Mah. Pınarbaşı Cad. No:31 Konyaaltı/ANTALYA"/>
        <s v="Uluç Mah. Gazi Mustafa Kemal Bulv. No:130 Konyaaltı/ANTALYA"/>
        <s v="Gençlik Mah. Fevzi Çakmak Cad.4. Mahmut Çil Apt. No:79/2 Muratpaşa/Antalya"/>
        <s v="Fener Mah. 1967/1 Sk. Hamdi Bey Apt. No:4/A Muratpaşa/Antalya"/>
        <s v="Markantalya AVM"/>
        <s v="Orta Mah. Başöğretmen Cad. No:17 Serik/Antalya"/>
        <s v="Avni Tolunay Mah. Hürriyet Cad. No 252, Kepez"/>
        <s v="sedir mahallesi zambak caddesi 3.çallıoglu Apartmanı no:6/A"/>
        <s v="Avni Tolunay Mah. Hürriyet cad. no: 252"/>
        <s v="Yeni Doğan, 3066. Sk. No:2 D:6, 07090 Kepez/Antalya"/>
        <s v="Topçular Mah. Aspendos Bulv. No:123/D Muratpaşa/Antalya"/>
        <s v="Liman Mah. Atatürk Bulv. Bulvar Apt. No:263 A/1"/>
        <s v="Soğuksu Mah. Toroslar Cad. No:5 Muratpaşa/Antalya"/>
        <s v="Sinan Mah. 1251 Sk. No:24/A Muratpaşa/Antalya"/>
        <s v="Teomanpaşa Mah. 2205 Sk. No :34"/>
        <s v="Emek Mah. Sakarya Bulv. No:302 Kepez/ANTALYA"/>
        <s v="Güneş Mah. Ömer Halis Demir Cad. No:46 Kepez/ANTALYA"/>
        <s v="Zerdalilik Mah. Cebesoy Cad. No:23 Muratpaşa/ANTALYA"/>
        <s v="Gülveren Mah. 3760 Sk. İbrahım Giysi Apt. No 32 B"/>
        <s v="Güzeloba Mah. Havaalanı Cad. Sportzlife No:60 Muratpaşa/Antalya"/>
        <s v="BAHÇELİEVLER MAH. TURGUT REİS CAD. ELMALI APT. NO: 4 B MURATPAŞA/ ANTALYA"/>
        <s v="Siteler Mah. Emniyet Cad. No:122 Konyaaltı/ANTALYA"/>
        <s v="Hüsnü Karakaş Mah. Elmalılı Hamdi Yazır Cad. No:4 Kepez/ANTALYA"/>
        <s v="Özgürlük Mah. 2651 Sk. No:9 Kepez/ANTALYA"/>
        <s v="Üçgen Mah. Abdi İpekçi Cad. No:29 Muratpaşa/ANTALYA"/>
        <s v="Güller Pınarı Mah. Hasan Akçalıoğlu Cad. No 41"/>
        <s v="Ahatlı, Ulusoy Cd. No:100/D, 07020 Kepez/Antalya"/>
        <s v="Balbey Mah. 422 Sk. Yolcuhan İşhanı No:6/207 Muratpaşa/Antalya"/>
        <s v="Güneş Mah. 15 Temmuz Cad. No:58 Kepez/ANTALYA"/>
        <s v="Liman Mah. 52. Sk. No 9"/>
        <s v="Yıldız Mah. Kazım Karabekir Cad. Kitiş Apt. No:94/1 Muratpaşa/Antalya"/>
        <s v="Altınova Sinan Mah. Yunus Emre sk. No:40 Kepez/ANTALYA"/>
        <s v="Cumhuriyet Mah. Keykubat Bulv. No:219 Alanya/ANTALYA"/>
        <s v="Muratpaşa Mah. 564 Sk. No:38/C Muratpaşa/Antalya"/>
        <s v="Güvenlik Mah. Turgut Reis Cad. No:157/C Muratpaşa/Antalya"/>
        <s v="Özgürlük Mah. Tevfik Fikret Cad. No:70 A"/>
        <s v="Kiremitli mahallesi m.akif ersoy blv. No:37/B korkuteli/ antalya"/>
        <s v="Erenköy Mah. Şehit Üsteğmen Gökhan Korkut Cad. No:2 Kepez/ANTALYA"/>
        <s v="Mehmet Akif Ersoy Mah. Yeşilırmak Cad. No:82/E Kepez/ANTALYA"/>
        <s v="Yeni Doğan Mah. Dumlupınar Bulv. No 8"/>
        <s v="Yeni Mah. 2431 Sk. No:36 Kepez/ANTALYA"/>
        <s v="Mahmutlar Mah. Barbaros Cad. No:31 Alanya/ANTALYA"/>
        <s v="Altındağ Mah. 167 sk. No:4 Muratpaşa/ANTALYA"/>
        <s v="Fener Mah. 1968 Sk. No9/C Muratpaşa/Antalya"/>
        <s v="Pınarbaşı mahallesi Akdeniz Üniversitesi Kampüs Alanı"/>
        <s v="Kültür Mah. Ulusoy Cad. No 47 A"/>
        <s v="Kültür Mah. 75. yıl cad. Çetin Apt. No 20 A"/>
        <s v="Muratpaşa Mah. 576 Sk. No:1 Muratpaşa/ANTALYA"/>
        <s v="Altınova Sinan, Antalya Cd. No:1"/>
        <s v="Deniz Mah. Güllük Cad. No:27"/>
        <s v="Elmalı Mah. Şarampol Cad. No:23/B"/>
        <s v="Mehmetçik, Aspendos Blv. No:71"/>
        <s v="Havaalanı Cad. No:67 Muratpaşa / Antalya"/>
        <s v="Şirinyalı Mah. İsmet Gökşen Cad. Çınar Sitesi A Blok No: 104/A Muratpaşa - ANTALYA"/>
        <s v="ŞEKERHANE MAH. FATİH SK. SAMİ BEKAR NO: 2 -1A ALANYA/ ANTALYA"/>
        <s v="Yeni Mah. Ahmet Ali Ağa Blv. Belediye İş Hanı No 4"/>
        <s v="Altınkum, Sunis Blue Residence, Akdeniz Blv. No 164/D"/>
        <s v="Emek Mah. 3044 Sk. No:23 Manavgat/Antalya"/>
        <s v="Konuksever Mah. 819 Sk. No:34 Muratpaşa/Antalya"/>
        <s v="Yeniköy Mah. 74 Sk. No:23 Döşemealtı/ANTALYA"/>
        <s v="Zerdalilik, Burhanettin Onat Cd. 72/B, 07100 Muratpaşa/Antalya"/>
        <s v="Şekerhane Mah. HAcet Cad. 33 A"/>
        <s v="A. Pazarcı Mah. 1087 Sk. No:3/1 Manavgat/Antalya"/>
        <s v="Kültür mah. 3816 sk. Şimşek Apt, D:No:13/A, 07100 Kepez/Antalya"/>
        <s v="Şirinyalı Mah. İsmet Gökşen Cad. No:70/A Muratpaşa/Antalya"/>
        <s v="Şeht astsubay ÖMER HALİS DEMİR cad. BEKİR KINAY apt. no:27/D ANTALYA/KEPEZ"/>
        <s v="Fener Mah. 1968 Sk. No:37/A Muratpaşa/Antalya"/>
        <s v="Mahmutlar Mah. Namık Kemal Cad. No:14 Alanya/ANTALYA"/>
        <s v="Öğretmenevleri Mah. Anadolu Cad. No:66 Konyaaltı/ANTALYA"/>
        <s v="Yıldız Mah. Yıldız Cad. No:52/B Muratpaşa/Antalya"/>
        <s v="Gazi Mah. 6544 Sk. No:19 Kepez/ANTALYA"/>
        <s v="Şirinyalı Mah. Lara Cd. No: 173/c 07100 Muratpaşa/Antalya"/>
        <s v="Güller Pınarı Mah. Recepli sk. No:2 Alanya/ANTALYA"/>
        <s v="Oba Mah. Yüzbaşıoğlu sk. No:19 Alanya/ANTALYA"/>
        <s v="Kızıltoprak Mah. 939.sk No:11 Muratpaşa/ANTALYA"/>
        <s v="Sinan Mah. 1254. Sk. No:12, 07100 Muratpaşa/Antalya"/>
        <s v="Meltem Mah. Akdeniz Blv. No:10 Muratpaşa/ANTALYA"/>
        <s v="Kestel Mah. İsa Küçülmez Cad. No:31 Alanya/ANTALYA"/>
        <s v="Orta Mah. 1049 Sk. No:18 Serik/ANTALYA"/>
        <s v="Cumhuriyet Mah. 677 sk. No:27 Muratpaşa/ANTALYA"/>
        <s v="Cikcilli Mah. Eğriköprü Cad. No:34 Alanya/ANTALYA"/>
        <s v="A. Hisar Mah. Hisar Cad. No:19/Z01 Manavgat/Alanya"/>
        <s v="Bahçelievler Mah. Konyaaltı Cad. No:80 Muratpaşa/ANTALYA"/>
        <s v="Yeşilyurt Mah. 3734 Sk. No 46"/>
        <s v="Fener mah. Tekelioğlu cad. Aras sitesi 58/a bizimpilavcı"/>
        <s v="Mahmutlar Mah. Öğretmen Ahmet Keşoğlu Sk. No:14 Alanya/ANTALYA"/>
        <s v="Yeşilbahçe Mah. Metin Kasapoğlu Cad. No:6/C Muratpaşa/Antalya"/>
        <s v="Varsak karşıyaka mah.Süleyman demirel bulvarı no:143/E Kalenderoğlu apt. Kepez/Antalya"/>
        <s v="Mahmutlar Mah. Barbaros Cad. No:101 Alanya / ANTALYA"/>
        <s v="Güzeloba Mah. Lara Cad. No:188/B Muratpaşa/Antalya"/>
        <s v="Çağlayan Mah. 2007 Sk. Mustafa H. Göksoy Apt. No:9/1 Muratpaşa/Antalya"/>
        <s v="Kültür Mah. Ulusoy Cad. No:35/A Kepez Antalya"/>
        <s v="Ahatlı Mah. Ulusoy Cad. No 35 /B"/>
        <s v="Ilıca Mah. 266. Sokak No:1/A"/>
        <s v="Cumhuriyet mahallesi 678. Sokak no:1 Muratpaşa/Antalya"/>
        <s v="Oba, Oba mahallesi mesut caddesi, ahsen apartmanı no:15/A, 07450 Alanya/Antalya"/>
        <s v="Fener Mah. Tekelioğlu Cad. No:96/A Muratpaşa/Antalya"/>
        <s v="Tahılpazarı Mah. Adnan Menderes Bulv. No:21 Muratpaşa/ANTALYA"/>
        <s v="Öğretmenevleri Mah. Öğretmenler Cad. No:1/A Konyaaltı/Antalya"/>
        <s v="A. Pazarcı Mah. Zübeyde Hanım Cad. No:19/A Manavgat/Antalya"/>
        <s v="Kızılsaray Mah. Milli Egemenlik Cad. No:7 Muratpaşa/ANTALYA"/>
        <s v="Fener Mah. 1967 Sk. Çetin Apt. No:12/A Muratpaşa/Antalya"/>
        <s v="Şirinyalı Mah. Lara Cad. Bakırlı Apt. No:104/A Muratpaşa/Antalya"/>
        <s v="Saray Mah. İsmet Hilmi Balcı Cad. No 9"/>
        <s v="Pınarbaşı Mah. Dumlupınar Blv. No:10 Konyaaltı/ANTALYA"/>
        <s v="Güzeloba, Rauf Denktaş Cd No:20, 07230 Muratpaşa/Antalya"/>
        <s v="Meltem Mah. Akdeniz Blv. Ticari Üniteler No:10/21 Muratpaşa/Antalya"/>
        <s v="Kültür Mah. Hürriyet Cad. No 20"/>
        <s v="A. Hisar Mah. Güllük Cad. No:39/Z01 Manavgat/Antalya"/>
        <s v="Yeşilbahçe, Avni Tolunay Cd. No:62/B, 07160 Muratpaşa/Antalya"/>
        <s v="Kültür mah. Galip Kaya caddesi Şimşek Apt. No:13/A Kepez/Antalya"/>
        <s v="Hurma, 252. Sk. No:42"/>
        <s v="Yükseliş Mah. Kocatepe Cad. Yüce Apt. No 1A"/>
        <s v="Kanal Mah. Yasemin Cad. no:30 A"/>
        <s v="Antalya Caddesi No:61 Manavgat/Antalya"/>
        <s v="Sinan Mah., Hüsnü Karakaş Cad., No:7, Muratpaşa, Antalya, Türkiye,"/>
        <s v="Şirinyalı Mah. 1510 Sk. Şimşek Apt. No:14/A Muratpaşa/Antalya"/>
        <s v="Mehmetçik Mah., Muratpaşa, Antalya, Türkiye,"/>
        <s v="Güzeloba Mah. Örnekköy Cad. Gezi Yolu Alt Çarşı No:6/B Muratpaşa/Antalya"/>
        <s v="Etiler Mah. 829 No:3 Muratpaşa/ANTALYA"/>
        <s v="Sinan Mahallesi Arık Cd büyük andız apartmanı no:23/A Muratpaşa/Antalya"/>
        <s v="Memurevleri Mah. Güllük Cad. No:105/A Muratpaşa/Antalya"/>
        <s v="Çağlayan Mah. Bülent Ecevit Blv. No:124/B Muratpaşa/Antalya"/>
        <s v="Çağlayan Mah. 2033 Sk. No:10/B Muratpaşa/Antalya"/>
        <s v="Sanayi Sitesi 2009. Sokak No:5"/>
        <s v="Eski Hisar Mah. Güllük Cad. No:30 Manavgat/Antalya"/>
        <s v="Güneş Mah. Şehit Astsubay Ömer Halis Demir Cad. No:60B Kepez/Antalya"/>
        <s v="Üçgen Mah. Abdi İpekçi Cad. No:7 Muratpaşa/ANTALYA"/>
        <s v="Altındağ Mah. Trt Cad. Belkıs Apt. No:22/C Muratpaşa/Antalya"/>
        <s v="Ünsal Mah. 5120 sk. No:17 Kepez/ANTALYA"/>
        <s v="Kültür, 07090 Kepez/Antalya"/>
        <s v="Fevzi Çakmak Mah. Süleyman Demirel Blv. No:1 Kepez/ANTALYA"/>
        <s v="Liman Mah.42. sok. No 6"/>
        <s v="Orta Mah. Atatürk Cad. No:139 Serik/Antalya"/>
        <s v="Güller Pınarı Mah. Sahire Tüzün Cad. No:11 Alanya/ANTALYA"/>
        <s v="Güller Pınarı Mah. Keykubat Cad. No 83"/>
        <s v="Ahatlı Mah. 3146 Sok. Çetin Apt. No 31/3"/>
        <s v="Fener Mah. 1979 Sk. No:7 Muratpaşa/Antalya"/>
        <s v="Yeniköy Mah. Çiftlik Cad. No:164 Döşemealtı/ANTALYA"/>
        <s v="Saray Mah. Yunus Emre Cad. No 16"/>
        <s v="Saray Mah. Akmanlar Sok. No 7 C"/>
        <s v="Siteler Mahhallesi 1355 Sk. No 5"/>
        <s v="Pazarcı Mah. Uğur Mumcu Cad. No:35 Gazipaşa/ANTALYA"/>
        <s v="Kültür Mah. 75. Yıl Cad. No:48/B Kepez/Antalya"/>
        <s v="Zerdalilik Mah. 1383 Sk. No:2/1 Muratpaşa/Antalya"/>
        <s v="Havaalanı Cd. No: 47, 07230 Muratpaşa/Antalya"/>
        <s v="Kültür Mah. Ulusoy Cad. No:63/D Kepez/ANTALYA"/>
        <s v="Çaybaşı Mah. Ali Çetinkaya Cad. No:142 Muratpaşa/ANTALYA"/>
        <s v="Fener Mah. 1979 Sk. Karalar Apt. No:17/A Muratpaşa/Antalya"/>
        <s v="A. Hisar Mah. 4501 Sk. No:13 Manavgat/Antalya"/>
        <s v="Mahmutlar Mah. Barbaros Cad. No:57 Alanya/ANTALYA"/>
        <s v="Güzelbağ Mah. Akçay Sk. No:29/1 Muratpaşa/Antalya"/>
        <s v="Kültür, 3814. Sk. No:9, 07090 Kepez/Antalya"/>
        <s v="Meltem Mah. Meltem Blv. No:22 Muratpaşa/ANTALYA"/>
        <s v="Gürsu Mah. Gazi M. Kemal Bulv. No:21"/>
        <s v="Esentepe Mah. 4875 sk. No:49 Kepez/ANTALYA"/>
        <s v="Gülveren Mah. 3739 Sk. Öner Apt. No 6 A , Kepez"/>
        <s v="Kızıltoprak Mah. Yunus Emre Cad. No:28 Muratpaşa/ANTALYA"/>
        <s v="Tahılpazarı Mah. 466 sk. No:5 Muratpaşa/ANTALYA"/>
        <s v="Yeşilbahçe Mah. M. Kasapoğlu Cad. Hacı Kezban Sit. B Blok No:34 Muratpaşa/Antalya"/>
        <s v="Güzeloba Mah. 2347 Sk. No:2/1 Muratpaşa/Antalya"/>
        <s v="Kültür Mah. Ulusoy Cad. No:25/B Kepez/Antalya"/>
        <s v="Toros Mah. Pınarbaşı Cad. No:21/B Konyaaltı/Antalya"/>
        <s v="Yavuz Selim Mah. 6375 sk. No:2 Kepez/ANTALYA"/>
        <s v="Gençlik Mah. 1316 Sk. Çınar Apt. No:17/A Muratpaşa/Antalya"/>
        <s v="Güzeloba Mah. 2366 Sk. No:10/BA Muratpaşa/Antalya"/>
        <s v="Toros Mah. Pınarbaşı Cad. No:21B Konyaaltı/Antalya"/>
        <s v="Gazi Mah. Yeşilırmak Cad. No:206 Kepez/ANTALYA"/>
        <s v="Yıldız mah. Pirireis Cad. Çalışkan Apt. No:77"/>
        <s v="Ahatlı, 3140. Sk., 07090 Kepez/Antalya"/>
        <s v="Kuzeyyaka Mah. Ceyhan Cad. No:90 Kepez/ANTALYA"/>
        <s v="Kuşkavağı Mah. Akdeniz Bulv. No:158 A"/>
        <s v="Güzeloba Mah. Çağlayangil Cad. No:30 Muratpaşa/Antalya"/>
        <s v="Yeşilbahçe, Avni Tolunay Cd. No 62/A, 07160 Muratpaşa/Antalya"/>
        <s v="Soğuksu Mah. Tarık Akıltopu Cad. Koza Apt. No:26/A Muratpaşa/Antalya"/>
        <s v="Ahatlı, Ulusoy Cd. 46/A, 07090 Kepez/Antalya"/>
        <s v="Gençlik Mah. Işıklar Cad. No:36/A. Muratpaşa/Antalya"/>
        <s v="Hisar Cad., No:25, Manavgat, Antalya, Türkiye,"/>
        <s v="Güzeloba Mah. Havaalanı Cad. No:70/A Muratpaşa/Antalya"/>
        <s v="Orta Mah. Yaşar Uçar Cad. No:2/A Serik/Antalya"/>
        <s v="Antalya Kumluca Bağlık Mahallesi Özdemir Sok. No:11"/>
        <s v="Çağlayan Mah. Barınaklar Blv. Polat Apt. No:41/B Muratpaşa/Antalya"/>
        <s v="Kızıltoprak Mah. Aspendos Blv. No:59 Muratpaşa/ANTALYA"/>
        <s v="Yıldız Mah. Yıldız Cad. 232 Sk. No:25/A Muratpaşa/Antalya"/>
        <s v="Teomanpaşa, Necip Fazıl Kısakürek Cd No:47, 07320 Kepez/Antalya"/>
        <s v="Kavaklı mahallesi 6521 sokak no3/3 yaşam hastanesi yanı"/>
        <s v="Y. Pazarcı Mah. Kordon Cad. 4001 Sk. No:6/A Manavgat/Antalya"/>
        <s v="Güneş Mah. 15 Temmuz Cad. No:116 Kepez/ANTALYA"/>
        <s v="Kızılarık Mah. Köroğlu Blv. No:3 Muratpaşa/ANTALYA"/>
        <s v="Tahılpazarı Mah. 467 sk. No:2 Muratpaşa/ANTALYA"/>
        <s v="Elmalı Mah. 5 sk. No:5 Muratpaşa/ANTALYA"/>
        <s v="Güller Pınarı Mah. Emiroğlu Sk. No 16 B"/>
        <s v="Güneş Mah. Necip Fazıl Kısakürek Cad. No:105 A Kepez/ANTALYA"/>
        <s v="Mahmutlar Mah. Atatürk Cad. No:248 Alanya/ANTALYA"/>
        <s v="Erenköy Mah. Şehit Üsteğmen Gökhan Korkut Cad. No:1 Kepez/ANTALYA"/>
        <s v="Yıldız Mah. Hamidiye Cad. Aygün Apt. No:49/A Muratpaşa/Antalya"/>
        <s v="Güzeloba Mah. Çağlayangil Cad. No:6/B Muratpaşa/Antalya"/>
        <s v="PINARBAŞI MAH. DUMLUPINAR BLV. YAKUT YAŞAM ALANI NO: 496 KONYAALTI/ ANTALYA"/>
        <s v="Üçgen Mah. 96 sk. No:44 Muratpaşa/ANTALYA"/>
        <s v="Yeşilbahçe Mah. Portakal Çiçeği Cad. No:43/A Muratpaşa/Antalya"/>
        <s v="Arslanbucak Mah. Cumhuriyet Blv. No 126 A"/>
        <s v="güzeloba mah.havaalanı cad.shell select no:9 muratpaşa/antalya"/>
        <s v="Siteler Mah. Hürriyet Cad. No:17 Konyaaltı/ANTALYA"/>
        <s v="Liman Mah. Atatürk Bulv. M. Bileydi Apt. No 232"/>
        <s v="Sinan Mah. 1257 Sk. Börekçi Apt. No:4/B Muratpaşa/Antalya"/>
        <s v="Sanayi Mahallesi Ek Sanayi Sitesi 2008 Sokak No:1 Manavgat Antalya"/>
        <s v="Kültür Mah. 75. Yıl Cad. 30 A"/>
        <s v="Kültür Mah. Ulusoy cad. No 79 B"/>
        <s v="Soğuksu Mahallesi 300 sokak no 4/b Kayacan apt Muratpaşa /Antalya"/>
        <s v="Güvenlik Mah. Vatan Blv. Ayhan Apt. No:47/A Muratpaşa/Antalya"/>
        <s v="Güvenlik Mah. Vatan Bulv. No:29/D Muratpaşa/Antalya"/>
        <s v="Gürsu Mh., 338.sok No:22"/>
        <s v="Akkuyu Mah. Anadolu Cad. No 132"/>
        <s v="Meydan Mah. Ahmet Ali Ağa Blv. Aras Apt. No:17 İç Kapı NO:7A Kumluca ANTALYA"/>
        <s v="Şafak Mah. 5006 Sk. No 81 Kepez"/>
        <s v="Aşağı pazarcı mahallesi Zübeyde Hanım caddesi no:29/C"/>
        <s v="Molla Yusuf Mah. Uncalı Cad. 42 A"/>
        <s v="Toros Mah. Pınarbaşı Cad. No 33 A"/>
        <s v="Cumhuriyet Mah. 665 Sk. No 24"/>
        <s v="Barış Mah. Barış Manço Blv. No:7 Kepez/ANTALYA"/>
        <s v="Altınova Orta Mah. Antalya Cad. No:70 Kepez/ANTALYA"/>
        <s v="Zerdalilik Mh, Balıkçıoğlu Cd. No:12, 07100 Muratpaşa/Antalya"/>
        <s v="Liman mah. Barış Manço cad. Mimsa sitesi 18/B konyaaltı/Antalya"/>
        <s v="Haşimişcan Mah. Atatürk Cad. N0:8/D Muratpaşa/Antalya"/>
        <s v="Düdenbaşı Mah. Güneş Cad. No:30 Kepez/ANTALYA"/>
        <s v="Yüksekalan Mah. Mevlana Cad. 2. Başaran Apt. No:27/B Muratpaşa/Antalya"/>
        <s v="Zafer Mah. 2611 sk. No:1 Kepez/ANTALYA"/>
        <s v="Öğretmenevleri Mah. Atatürk Bulv. 901 sk. No:94 Konyaaltı/ANTALYA"/>
        <s v="Kültür mah. 3872 Sk. No:15/2 Kepez/Antalya"/>
        <s v="Tahılpazarı Mah. Çatalköprü Cad. No:16 Muratpaşa/ANTALYA"/>
        <s v="Güzeloba mahallesi havaalanı caddesi No:94/B Muratpaşa/ANTALYA"/>
        <s v="Y. Pazarcı Mah. 4070 Sk. No:5/Z01 Manavgat/Antalya"/>
        <s v="Kızıltoprak Mahallesi No:46/A Muratpaşa/Antalya"/>
        <s v="Kuşkavağı Mah. 551.sk No:10 Konyaaltı/ANTALYA"/>
        <s v="Kışla Mah. 35 sk. No:15 Muratpaşa/ANTALYA"/>
        <s v="Teomanpaşa Mah. Necip Fazıl Kısakürek cad. No 57 B"/>
        <s v="Oba Mah. Fabrika Cad. No:20 Alanya/ANTALYA"/>
        <s v="öğretmenevleri mah. Anadolu cad. Çamlık sit. A blk. No:84/B Konyaaltı"/>
        <s v="Kültür Mah. 75.Yıl Cad. 46/B Kepez/ANTALYA"/>
        <s v="A. Hisar Mah. Orhan Gazi Cad. No:2/B Manavgat/Antalya"/>
        <s v="Haşimişcan Mah. Atatürk Cad. 81 Muratpaşa/ANTALYA"/>
        <s v="Kanal Mah. Antalya Bulv. No:128 Kepez/ANTALYA"/>
        <s v="Kışla Mah. Milli Egemenlik Cad. No:10/B Muratpaşa/Antalya"/>
        <s v="Güller Pınarı Mah. Hasan Akçalıoğlu Cad. No:14/A Alanya/ANTALYA"/>
        <s v="Kadıpaşa Mah. Şevket Tokuş Cad. No:59 Alanya/ANTALYA"/>
        <s v="Kızlarpınarı mah. Kızlarpınarı cad. No:47/B Alanya/Antalya"/>
        <s v="Mahmutlar Mah. Menderes Blv. No:12 Alanya/ANTALYA"/>
        <s v="Saray Mah. Galatasaray Cad. No:33/C Alanya/Antalya"/>
        <s v="Sugözü Mah. Stad Cad. No:22/B Alanya/Antalya"/>
        <s v="Şekerhane Mah. Alaiye Cad. No:75 Alanya/ANTALYA"/>
        <s v="Yeniköy Mah. Atatürk Cad. No:527 Döşemealtı/ANTALYA"/>
        <s v="Atatürk Mah. 2625 sk. No:9 Kepez/ANTALYA"/>
        <s v="Çankaya Mah. Şehit Uzman Çavuş Erdoğan Sönmez Cad. No:5 Kepez/ANTALYA"/>
        <s v="Karşıyaka Mah. Sakarya Blv. No:248 Kepez/ANTALYA"/>
        <s v="Özgürlük Mah. Mehmet Akif Cad. No:13 Kepez/ANTALYA"/>
        <s v="Yeşiltepe Mah. Tevfik Fikret Cad. No:57 Kepez/ANTALYA"/>
        <s v="Arapsuyu mah. Atatürk Blv. No 49 C"/>
        <s v="Üçgen Mah. Abdi İpekçi Cad. No:61 Muratpaşa/ANTALYA"/>
        <s v="Çınaraltı"/>
        <s v="Orta Mah. Yaşar Uçar Cad. No:24/A Serik/Antalya"/>
        <s v="Pınarbaşı Mah. 702 Sok. B blok no 9/1"/>
        <s v="Güzeloba Mah. 2159/1 Sk. No:4/B Muratpaşa/Antalya"/>
        <s v="Altındağ Mah. Anafartalar Cad. 146 sk. No:65 Muratpaşa/ANTALYA"/>
        <s v="Mahmutlar Mah. Barbaros Cad. No:138/B Alanya / ANTALYA"/>
        <s v="Liman Mah. 31.nci Sk. Pınar Sit. No19/1"/>
        <s v="Pınarbaşı mahallesi Atatürk bulvarı gökay apt. No 34/1"/>
        <s v="Saray Mah. Yunus Emre Cad. No 31"/>
        <s v="A. Hisar Mah. Hisar Cad. No:15/Z01 Manavgat/Antalya"/>
        <s v="Çaybaşı Mah. Ali Çetinkaya Cad. No:166/B Muratpaşa/ANTALYA"/>
        <s v="Mahmutlar Mah. Kumru sk. No:2 Alanya/ANTALYA"/>
        <s v="Ayanoğlu Mahallesi Süleyman Demirel Bulvarı No:54/E"/>
        <s v="Altınkum Mah. G.Mustafa Kemal Bulv. 436 Sk. Sinem Apt. 27/1"/>
        <s v="Karşıyaka Mah. Gazi Blv. No:213 Kepez/ANTALYA"/>
        <s v="Sinan Mah. 1290 Sk. No:1 Muratpaşa/Antalya"/>
        <s v="Altınkum Mah ,444.sokak no 7 /A Konyaaltı Altınkum"/>
        <s v="Antalya/Kumluca Karşıyaka Mahallesi Hamam Sokak Uzanlar Apartmanı No:1 Daltonututost"/>
        <s v="Bağlık, Şekerci apt, Hasan Tuna Cd. No 2"/>
        <s v="Kızılarık Mah. 2769 sk. No:19 Muratpaşa/ANTALYA"/>
        <s v="Altınkum Mah."/>
        <s v="Kanal Mah. Ahmet Vefik Paşa Cad. No:116 Kepez/ANTALYA"/>
        <s v="Altınkum Mah. Anadolu Cad. No 79 A"/>
        <s v="Yıldız Mah. Yıldız Cad. No:42/C Muratpaşa/Antalya"/>
        <s v="Zerdalilik Mah. Balıkçıoğlu Cd. No:18/B Muratpaşa/Antalya"/>
        <s v="Güneş Mah. Şht. Ast. Ömer Halis Demir Cad. No:46 Kepez/ANTALYA"/>
        <s v="Kuzeyyaka Mah. Göksu cad."/>
        <s v="Güller Pınarı Mah. Oba Cad. No 37 Alanya"/>
        <s v="Güzeloba Mah. Havaalanı Cad. No:46/E Muratpaşa/Antalya"/>
        <s v="Yeşilyurt Mah. Antalyalı Hakkı Çavuş Cad. No:74 Kepez/ANTALYA"/>
        <s v="Kızılarık Mah. Gazi Blv. No:278 Muratpaşa/ANTALYA"/>
        <s v="Güneş Mah. Ömer Buyrukçu Cad. No 72"/>
        <s v="Yeşilbahçe Mah. Metin Kasapoğlu Cad. No:33/B Muratpaşa/Antalya"/>
        <s v="A.Hisar Mah. Demokrasi Blv. No:65 07600 Manavgat/Antalya"/>
        <s v="Side Mah. Yavuz Sultan Selim Bulvarı No:10/A Manavgat/Antalya"/>
        <s v="Yıldız Mah. Çakırlar Cad. Arıcanlar Apt. No:41 Muratpaşa/Antalya"/>
        <s v="Etiler Mah. 854 Sk. No:39 Muratpaşa/ANTALYA"/>
        <s v="Çaybaşı Mah. Değirmenönü Cad. Aksoy Apt. No:33/A Muratpaşa/Antalya"/>
        <s v="Merkez Mah. Lise CAd. No 5"/>
        <s v="Fener Mah. 1967 Sk. Hamdi Bey Apt. No:4/3 Muratpaşa/Antalya"/>
        <s v="Güzeloba Mh. Havaalanı Cd. No:45/A Muratpaşa/Antalya"/>
        <s v="Güllerpınarı mh. hasan akçalıoğlu cd. no 71"/>
        <s v="Soğuksu, 304. Sk. No:5, 07030 Muratpaşa/Antalya"/>
        <s v="Hacet Mah., Avni Efendi Sok., No:6C, Alanya, Antalya, Türkiye,"/>
        <s v="Sinan Mah. 1255 Sk. Sapmaz Çiftçioğlu İşhanı No:8/İ Muratpaşa/Antalya"/>
        <s v="Yeşiltepe Mah. Rasih Kaplan Cad. Oğuzoğlu Apt. No:94 İç Kapı No:2 Kepez/ANTALYA"/>
        <s v="Narenciye mahallesi Değirmen sokak no 10 /8&#10; Kumluca Antalya"/>
        <s v="Sorgun Mah. Hüseyin Avni Akın Cd. 8131 Sk. Manavgat/Antalya"/>
        <s v="Arapsuyu, Belediye Cd. 23/A, 07070 Konyaaltı/Antalya"/>
        <s v="Gürsu Mah. 355 Sk. L Blk. No:14"/>
        <s v="Yüksekalan Mah. 487 Sk. Levent Apt. No:1/G Muratpaşa/Antalya"/>
        <s v="Güller Pınarı Mah. Hacet Cad. No 40 C"/>
        <s v="Özgürlük Mah. Namık Kemal Blv. No:76/A Kepez/ANTALYA"/>
        <s v="Gürsu mah. Gazi Mustafa Kemal bulv. No:15/b Konyaalti/Antalya"/>
        <s v="Liman Mahallesi Bankamatikler Karşısı Dostluk Parkı İçi"/>
        <s v="Fener mah. Lara cad. Remziye çimen apt. No:207/b Muratpaşa/Antalya"/>
        <s v="Meltem Mah. Meltem bulvari no:4/1 (Anıl sitesi önü) Muratpaşa/Antalya"/>
        <s v="Metin Kasapoğlu Cad.No:38/A ANTALYA"/>
        <s v="Atatürk Cad. No:51/A ANTALYA"/>
        <s v="Yıldız Mah. Yıldız Cad. No:65/C Muratpaşa/Antalya"/>
        <s v="Kadriye Mah. 108 Sk. No:27/B Serik/Antalya"/>
        <s v="Kılınçarslan Mah. Atatürk Cad. No:68/1 Muratpaşa/Antalya"/>
        <s v="Kızılsaray Mah. Güllük Cd. 70 Sk. No:8/A Muratpaşa/Antalya"/>
        <s v="Altınova Orta Mah. Yüce Sk. No:11 Kepez/ANTALYA"/>
        <s v="Kadıpaşa Mah. Bostancıpınarı Cad. No:49 Alanya/ANTALYA"/>
        <s v="Hüsnü Karakaş Mah. (15 Temmuz Şehitleri Cad.) no 152"/>
        <s v="Öğretmenevleri Mah. 17. cad. No 5 Konyaaltı"/>
        <s v="Şekerhane, Şevkibey Sk."/>
        <s v="Gebizli Mah. 1115 sk. No:14 Muratpaşa/ANTALYA"/>
        <s v="Kanal Mah. Sakarya Blv. No:18 Kepez/ANTALYA"/>
        <s v="Yukarı Hisar Mah. 7016 Sk. No:4/A Manavgat/Antalya"/>
        <s v="Antalya Alanya şekerhane mahallesi bostancıpınarı caddesi no 54/A Döner-X &#10;  &#10; Alanya fenerium mağzası yanı &#10; (fenerbahçe store)"/>
        <s v="Kültür Mah. 75. Yıl Cad. No 44 C"/>
        <s v="Mehmetçik mah.Termessos bul.Okutan sitesi no 26"/>
        <s v="Gündoğdu Mah. Göksu Cad. No:41 Kepez/ANTALYA"/>
        <s v="Sütçüler Mahallesi Sütçüler Caddesi No 38 / B&#10; Kepez / Antalya"/>
        <s v="Çolaklı Mah. Antalya Cad. No:37/A Manavgat/Antalya"/>
        <s v="Yeşiltepe Mah. Ziya Gökalp Cad. No:24 Kepez/ANTALYA"/>
        <s v="Cumhuriyet Mah. 678 sk. No:27 Muratpaşa/ANTALYA"/>
        <s v="Çıplaklı Mah. Fatih Sultan Mehmet Cad. B Blok No 243"/>
        <s v="Güzeloba Mah. Havalimanı Cad. A Blok No:13/C Muratpaşa/Antalya"/>
        <s v="Toros, 15. Cd. No:37, 07070, 07070 Konyaaltı/Antalya"/>
        <s v="Güzeloba Mah. Havaalanı Cad. A Blok No:130 Muratpaşa/Antalya"/>
        <s v="Kızıltoprak Mah. 919 Sk. No:4 Muratpaşa/ANTALYA"/>
        <s v="Güzeloba, 2114. Sk. No 6, 07230 Muratpaşa/Antalya"/>
        <s v="Varlık Mah 100. Yıl Blv. No:85/1 Muratpaşa/Antalya"/>
        <s v="Kültür, 3840. Sk. No:5, 07090 Bahtılı Köyü Köyü/Kepez/Antalya"/>
        <s v="Güvenlik Mah. Kazım Karabekir Cad. Altaş Apt. No:170A Muratpaşa/Antalya"/>
        <s v="Side Mah. Kazım Karabekir Cd. No:59, 07330 Manavgat/Antalya"/>
        <s v="Yıldız Mah. Kazım Karabekir Cad. No:64/B Muratpaşa/Antalya"/>
        <s v="Tahılpazarı Mah. Şarampol Cad. No:90 Muratpaşa/ANTALYA"/>
        <s v="cumhuriyet polis merkezi karşısı"/>
        <s v="Yeni Mah. Aliya İzzet Begoviç Cad. No:10/B Kepez/Antalya"/>
        <s v="Kültür, Ulusoy Cd. no 41 D:C, 07090 Kepez/Antalya"/>
        <s v="Güzelyurt Mah. Serik Cad. No:14 Aksu/ANTALYA"/>
        <s v="Şirinyalı Mah. Eski Lara Yolu Şahanbey Apt. No:183/B Muratpaşa/Antalya"/>
        <s v="Eski Hisar Mah. Demokrasi Blv. No:73/Z01 Manavgat/Antalya"/>
        <s v="Kültür Mah. 75. Yıl Cad. 36 A"/>
        <s v="Fener Mah. 1967/1 Sk. No:4/B Muratpaşa/Antalya"/>
        <s v="Şafak Mah. 75. Yıl Cad. No 115 / 5"/>
        <s v="Altınkum Mah.449 Sk. Erhan Temel Apt."/>
        <s v="Liman Mah. 32. Sk.3B"/>
        <s v="Şirinyalı Mah. Tekelioğlu Cad. Bozyel Apt. No:30"/>
        <s v="Yüksekalan Mah. F.Altay Cd. Benlioğlu İşhanı No:8/A Muratpaşa/Antalya"/>
        <s v="Fevzi Çakmak Mah. Süleyman Demirel Blv. No:15 Kepez/ANTALYA"/>
        <s v="Kanal Mah. Ahmet Vefik Paşa Cad. No:18 Kepez/ANTALYA"/>
        <s v="Özgürlük Mah. Namık Kemal Bulv. Konak Apt. No:48"/>
        <s v="Arapsuyu Mah. Belediye Cad. No 30"/>
        <s v="Siteler Mah. Şehit Polis Memuru Muhammet Oğuz Kılınç Sk. Rüya No: 8 /8 Konyaaltı"/>
        <s v="Güzeloba mah lara cad.palmiye st.A blok No:423/B Muratpaşa/Antalya"/>
        <s v="YEŞİLBAHÇE MAHALLESİ AVNİ TOLUNAY CADDESİ FEHMİ DÖNMEZ APARTMANI No:78/A MURATPAŞA/ANTALYA"/>
        <s v="Meydankavagi Mah. 1599 sok no:1 Muratpaşa/Antalya"/>
        <s v="Sedir Mah. 729 Sk. Şahin Apt. No:3/B Muratpaşa/Antalya"/>
        <s v="Etiler Mahallesi Şair Dede Caddesi &amp;, 592. Sk. No:12, 07000 Muratpaşa/Antalya"/>
        <s v="Yukarı Hisar Mah. 7017 Sk. No:7 Manavgat/Antalya"/>
        <s v="Saray Mah. Damlataş Cad. No:28 Alanya/ANTALYA"/>
        <s v="Sinan Mah. 1256 Sk. Atılgan Apt. No:9/10 Muratpaşa/Antalya"/>
        <s v="Yeni Mah. Karatay Cad. Aziz Apt. No:46"/>
        <s v="A. Pazarcı Mah. 1018 Sk. No:12/A Muratpaşa/Antalya"/>
        <s v="Kültür Mah. 3806. Sk."/>
        <s v="Altındağ Mah. 100.Yıl Blv. No:8 Muratpaşa/ANTALYA"/>
        <s v="Kütükçü Mah. Barış Manço Blv. No:10/1 Kepez/ANTALYA"/>
        <s v="Güneş Mah. 15 Temmuz Caddesi No:56 Kepez/ANTALYA"/>
        <s v="Güzelyurt Mah. Şirinevler Cad. No:5/B Aksu/Antalya"/>
        <s v="Güvenlik Mah. Turgut Reis Bulv. No:167 Muratpaşa/Antalya"/>
        <s v="Muratpaşa Mah. Evliya Çelebi Cad. No:60 Muratpaşa/ANTALYA"/>
        <s v="Yeni Doğan Mah. 3066 Sk. No:11 Kepez/Antalya"/>
        <s v="Öğretmenevleri mah. Anadolu cad. M. Asal Apt. 66 A"/>
        <s v="Sedir Mah. Gazi Bulv. Yanyol No 138 A"/>
        <s v="Kanal Mah. Yasemin Cad. 27B"/>
        <s v="Kültür Mah. 75. Yıl Cad. No 76"/>
        <s v="Fabrikalar Mah. Şehit Barış Akkabak Cad. No:21 A Kepez/ANTALYA"/>
        <s v="Çankaya Mah. Barış Manço Blv. No:162 Kepez/ANTALYA"/>
        <s v="Kültür Mah. 3802 Sk. No:30 Kepez/ANTALYA"/>
        <s v="Sinan Mah. Hüsnü Karakaş Cad. No:2/z08 Muratpaşa/Antalya"/>
        <s v="UNCALI MAH. ÇAMLIK CAD. DEMIREL SITESI A BLOK NO: 113 AA İÇ KAPI NO: 1 KONYAALTI/ ANTALYA"/>
        <s v="Cumhuriyet Mah. Hüseyin Uçak sk. No:1 Alanya/ANTALYA"/>
        <s v="Sütçüler Mah. 15 Temmuz Şehitler Cad. No:119 Kepez/ANTALYA"/>
        <s v="Cumhuriyet Mah. 620 sk. No:17 Muratpaşa/ANTALYA"/>
        <s v="A. Hisar Mah. Demokrasi Bulv. No:47/B Manavgat/Antalya"/>
        <s v="Emek Mah. Sakarya Blv. No:350 Kepez/ANTALYA"/>
        <s v="Üçgen Mah. 106.sk No:2/A Muratpaşa/ANTALYA"/>
        <s v="Tahılpazarı Mah. 458 sk. No:7 Muratpaşa/ANTALYA"/>
        <s v="Bahçelievler Mah. Demokrasi Blv. No:84/Z01 Manavgat/Antalya"/>
        <s v="Oba Mah. Çarşamba Cad. No:15 Alanya/ANTALYA"/>
        <s v="Yukarı Hisar Mah. 7001 Sk. No:12/Z01 Manavgat/Antalya"/>
        <s v="Erenköy Mah. Şehit Üsteğmen Gökhan Korkut Cad. No:75 Kepez/ANTALYA"/>
        <s v="Kanal Mah. Yasemin Cad. no:30"/>
        <s v="Cumhuriyet Mah. Eğriköprü Cad. No:34 Alanya/ANTALYA"/>
        <s v="Gülveren Mah. 3709 Sk. Şeref Kır Apt. Apt. No:13"/>
        <s v="Gebizli Mah. Aşık Veysel Cad. No:8 Muratpaşa/ANTALYA"/>
        <s v="Yeni Emek Mah. Aliya İzzet Begoviç Cad. No:144 Kepez/ANTALYA"/>
        <s v="Mahmutlar Mah. Menderes Blv. No:17 Alanya/ANTALYA"/>
        <s v="Sinan mah. Arık cad. No:21/B Muratpaşa Antalya"/>
        <s v="Fener Mah. Tekelioğlu Cad. Doğan Apt. No:42/A Muratpaşa/Antalya"/>
        <s v="Habibler Mah. Sütçüler Cad. No:156 Kepez/ANTALYA"/>
        <s v="Tahılpazarı Mah. 458 sk. No:5 Muratpaşa/ANTALYA"/>
        <s v="Oba Mah. Atatürk Cad. No:35 Alanya/ANTALYA"/>
        <s v="Avsallar Mah. İncekum Cad. Ayşemin İş Hanı 51 B Alanya/ANTALYA"/>
        <s v="Gülveren Mah. 3709 Sok. Pınarbaşı apt. No: 3/A Kepez/Antalya"/>
        <s v="Şekerhane Mah. Hükümet Cad. No:83 Alanya/ANTALYA"/>
        <s v="Çankaya Mah. Barış Manço Blv. No:247 Kepez/ANTALYA"/>
        <s v="Sarısu Mah. 160 Sk. No 10"/>
        <s v="Çağlayan Mah, Barınaklar Blv. No:6, 07230 Muratpaşa/Antalya"/>
        <s v="Fener Mah. Tekelioğlu Cd. No:65, 07160 Muratpaşa/Antalya"/>
        <s v="Kültür mah. Galip Kaya Cad. Şimşek Apt. No:13/A Kepez/Antalya"/>
        <s v="Yeşilbahçe Mah. 1475 Sk. No:24/4B Muratpaşa/Antalya"/>
        <s v="Öğretmenevleri Mah. 935 Sk. No 4"/>
        <s v="Altınova Orta Mah. Altınova Bulv. No:92 Kepez/ANTALYA"/>
        <s v="Deniz Mah. 128.sk No:6 Muratpaşa/ANTALYA"/>
        <s v="Altınkum Mah. Gazi M. Kemal Bulv."/>
        <s v="Kültür Mah. Ulusoy Cad. No:41 C Kepez/ANTALYA"/>
        <s v="Kültür Mah. 75. Yıl Cad. Hasan Yücesan Apt. No 12"/>
        <s v="Kültür Mah. 3844 Sk. No 7 C"/>
        <s v="Yeni Emek Mah. Şelale Cad. 136/A Kepez/ANTALYA"/>
        <s v="Cumhuriyet Mah. 625 sk. No:18 Muratpaşa/ANTALYA"/>
        <s v="Arapsuyu Mah. Belediye Cad. Helin Apt. 25/A Konyaaltı"/>
        <s v="Siteler Mah. Şehit Polis Memuru Muhammet Oğuz Kılınç Sk. Rüya Evleri A Blk. No 8"/>
        <s v="Fener Mah. Bülent Ecevit Blv. Özgülkent Sitesi, D:B Blok No:24, 07160 Muratpaşa/Antalya"/>
        <s v="Kültür Mah. Hürriyet Cad. No:6/C"/>
        <s v="A.Hisar Mah. Mithat Paşa Cad. No:38/A Manavgat/Antalya"/>
        <s v="Kültür Mah. 3876 Sk. No:4 Kepez/ANTALYA"/>
        <s v="haşimişcan mah 1299.sk no:2 Zemin kat, 07100 Muratpaşa/Antalya"/>
        <s v="Altınkum Mah. Gazi M. Kemal Bulv. İnanoğlu Apt. No:66/B"/>
        <s v="Teoman paşa Mahallesi Necip Fazıl Kısakürek caddesi no 92 c Antalya kepez"/>
        <s v="ALTINKUM MAHALLESI ATATURK BULVARI ULUCINAR APT. NO:161/A KONYAALTI/ANTALYA"/>
        <s v="Arslanbucak mahallesi cumhuriyet bulvarı bacanaklar apt no 117/1"/>
        <s v="Haşim İşcan Mah. 1306 Sokak. No :19 Muratpaşa/ Antalya (Işıklar Atatürk Evi'nin karşı ara sokağı )"/>
        <s v="Fener mahallesi 1966.sok No:4/A Muratpaşa/Antalya"/>
        <s v="Yeni Mah. Fatih Blv. Antbirlik B Blok No:23 B Finike/ANTALYA"/>
        <s v="GENÇLİK MAH. 1320 SOKAK NO:3/B ANTALYA MURATPAŞA"/>
        <s v="Şekerhane Mah. , Hacet Cd. 32/A"/>
        <s v="Selçuk Mah. İskele Cad. No:25 Muratpaşa/Antalya"/>
        <s v="Yeniköy Mah. Atatürk Cad. No:604 Döşemealtı/ANTALYA"/>
        <s v="Hacet Mah. Eşref Kahvecioğlu No:63 Alanya/ANTALYA"/>
        <s v="Fener Mah. Tekelioğlu Cad. No:3/27 Muratpaşa/Antalya"/>
        <s v="Lara Karataş Apartmanı, Meydankavağı Mahallesi İsmail Cem Caddesi, 1596. Sk., 07000 Muratpaşa"/>
        <s v="Uncalı, Çamlık Cd, 07070 Konyaaltı/Antalya"/>
        <s v="Yeşilbahçe Mah. Portakal Çiçeği Cad. No:5/1 Muratpaşa/Antalya"/>
        <s v="Yeşilbahçe Mah. Portakal Çiçeği Cad. No:55/6 Muratpaşa/Antalya"/>
        <s v="ÇAĞLAYAN MAH. 2009 SOK. NO:9"/>
        <s v="Fahrettin Altay Cd.&#10; No:30/B&#10; MURATPAŞA/ANTALYA"/>
        <s v="Yeşilbahçe Mah. 1446 Sk. A Blok No: 7/B Muratpaşa / Antalya"/>
        <s v="Arslanbucak Mah. Cumhuriyet Blv. No 3"/>
        <s v="Mahmutlar mahallesi menderes bulvarı saruhan apartmanı 16/a Garip Restaurant Alanya/Antalya"/>
        <s v="Mahmutlar, Mehmet Çakır Cd. No 24/A, 07450 Alanya/Antalya"/>
        <s v="Yeni Mah. Atatürk Cad. No:8 Gazipaşa/ANTALYA"/>
        <s v="Şirinyalı mahallesi Sinanoğlu CAD ŞabanAli apt. No 20 c Muratpaşa Antalya"/>
        <s v="Fener Mah. Bülent Ecevit Blv. No:9/B Muratpaşa/Antalya"/>
        <s v="Kızlar Pınarı Mah. Kızlarpınarı Cad. No:10 Alanya/ANTALYA"/>
        <s v="Meltem, 3808. Sk. 13 A, 07030 Muratpaşa/Antalya"/>
        <s v="Kızlar Pınarı Mah. Yalçın Sk. No:14 Alanya/ANTALYA"/>
        <s v="Şafak mahallesi Azem Akkaya caddesi görgülü apartmanı no 15/A"/>
        <s v="Yükseliş Mah. 2116 sk. No:48 Kepez/ANTALYA"/>
        <s v="Karşıyaka Mah. Sakarya Bulv. Okutan İş Mrkz. No 266"/>
        <s v="Sarısu mah. 155 sk. Kantare Apt. No:9 / 1"/>
        <s v="Ünsal Mah. 5098 sk. No:19 Kepez/ANTALYA"/>
        <s v="Soğuksu Mah. 306 Sk. No:4 Muratpaşa/Antalya"/>
        <s v="Soğuksu Mah. Kazım Karabekir Cad. Doğu Apt. No:73/C Muratpaşa/Antalya"/>
        <s v="Yükseliş Mah. 2116 Sk. Akyüz Apt. No:32 Kepez/Antalya"/>
        <s v="Kırcami Mah. Sinanoğlu Cad. No:1/F Muratpaşa/Antalya"/>
        <s v="Şirinyalı mah İsmet Gökşen CAD no:102 /b Muratpaşa Antalya"/>
        <s v="Kültür, Hürriyet Cd. No:38, 07090 Kepez/Antalya"/>
        <s v="Toroslar Cd. Arabacılar Apt. No:20, 07030 Muratpaşa/Antalya"/>
        <s v="Yeşildere Mah. 2830 sk. No:30 Muratpaşa/ANTALYA"/>
        <s v="Teomanpaşa Mah. Osman Yüksel Serdengeçti Cad. No:38 Kepez/ANTALYA"/>
        <s v="Çağlayan Mah. Bülent Ecevit Blv. Palmiye Ateş Apt. No:128/A Muratpaşa/Antalya"/>
        <s v="Meydankavağı Mah. Aspendos Blv. No:10/G Muratpaşa/Antalya"/>
        <s v="Cumhuriyet MAh. Eğriköprü Cad. No:44 Alanya/ANTALYA"/>
        <s v="Kızılsaray Mah. Şarampol Cd. No:1 Muratpaşa/Antalya"/>
        <s v="Altınkum Mah. Anadolu Cad. No:36/A Konyaaltı ANTALYA"/>
        <s v="Sinan Mah. 1253 Sk. No:8/A Muratpaşa/Antalya"/>
        <s v="Kızılsaray Mah. Ulusoy Blv. No:52 Muratpaşa/ANTALYA"/>
        <s v="Varlık mahallesi 198 sokak no28/a"/>
        <s v="Fener Mah. 1946 Sk. No:24/B Muratpaşa/Antalya"/>
        <s v="Yeşilbahçe, Metin Kasapoğlu Cd. No:38, 07160 Muratpaşa/Antalya"/>
        <s v="Özgürlük, Namık Kemal Blv. No:62 D:B"/>
        <s v="Yıldız Mah. Hamidiye Cad. Cumhuriyet Apt. No:40/B Muratpaşa/Antalya"/>
        <s v="Yeşiltepe Mah. Rasih Kaplan Cad. No:87 Kepez/ANTALYA"/>
        <s v="Uncalı Mah. Uncalı cad. 242 Park Evleri No 67"/>
        <s v="Altındağ Mah. 100. Yıl Bulv. Ahmet Yıldız Apt. No:16/C Muratpaşa/Antalya"/>
        <s v="Yıldız Mah. Yıldız Cad. No:21/A Muratpaşa/Antalya"/>
        <s v="Yıldız Mah. Yıldız Cad. Özgüven Apt. no:6A"/>
        <s v="Gebizli Mah. Yunus Emre Cad. No:98 Muratpaşa/ANTALYA"/>
        <s v="SARAY MAHALLESİ HACIHAMDİOĞLU CADDESİ NO22"/>
        <s v="Göçerler Mah. Şehit Turgut Burkay Cad. No:4 Kepez/ANTALYA"/>
        <s v="Çağlayan Mah. Fener Cad. No:10/3 Muratpaşa/Antalya"/>
        <s v="Yeni Emek Mah. Ceyhan Cad. No:40 Kepez/ANTALYA"/>
        <s v="Meltem Mah. Akdeniz Blv. Ticari Üniteler No:10/37 Muratpaşa/Antalya"/>
        <s v="Güzeloba Mah. 2304 Sk. Örnekköy Antalya"/>
        <s v="Şekerhane, Müftüler caddesi, Demirciler Sk. 20/a"/>
        <s v="Altınkum, özlem apartmanı, 431. Sk. 10/A"/>
        <s v="Şirinyalı Mah. Lara Cad. Yıldız Ayhan Apt. No:106/A Muratpaşa/Antalya"/>
        <s v="Muratpaşa mah. Şarampol cad. 2. Büyükkök apt. No:118/A Muratpaşa/Antalya"/>
        <s v="Güzelyurt Mah. Serik Cad. No:16 Aksu/ANTALYA"/>
        <s v="Siteler Mah. 1327 Sk. No:21 Konyaaltı/ANTALYA"/>
        <s v="Öğretmenevleri Mah. Öğretmenler Cad. Maviköy Sitesi D:c blok No:2, 07100 Konyaaltı/Antalya"/>
        <s v="Eski cami mahallesi kavaklı kuyu caddesi no 18/ c"/>
        <s v="Kızlar Pınarı Mah. Kızlarpınarı Cad. No:15 Alanya/ANTALYA"/>
        <s v="Güller Pınarı Mah. Hasan Akçalıoğlu Cad. Hacet Kavşağı No 1A"/>
        <s v="Yeni Doğan Mah. Şehit Uz. Çvş. Ali Yılmaz Cad. No 2 B"/>
        <s v="Gülveren, saray apartmanı, 3713. Sk. no 3 D:b, 07070 Kepez/Antalya"/>
        <s v="Gündoğdu Mah. Atatürk Cad. Prizma Sit. D Apt. No:1D/4 Manavgat/Antalya"/>
        <s v="Güneş Mah. 15 Temmuz Cad. No:98 Kepez/ANTALYA"/>
        <s v="Ahatlı Mah. Ulusoy Cad. No 32"/>
        <s v="Tahılpazarı Mah. Şarampol Cad. No:76 Muratpaşa/ANTALYA"/>
        <s v="Şirinyalı Mahallesi Tekelioğlu Cd. Bașer Apt. 6/2, 07170 Muratpaşa/Antalya"/>
        <s v="Altınkum Mah. Gazi Mustafa Kemal Bulv. No:10/B1 Konyaaltı/Antalya"/>
        <s v="Kalkan, Şehitler Cd. No:47"/>
        <s v="Örnek mh 1517 sokak no5/b manavgat"/>
        <s v="BAHÇELİEVLER MAH. DEMOKRASİ BLV. NO: 38 İÇ KAPI NO: A MANAVGAT/ ANTALYA"/>
        <s v="Güller Pınarı Mah. Büyük Hasbahçe Cad. No:24/A Alanya/Antalya"/>
        <s v="Bağlık mah gödene cad özbey apt no:19 iç kapı no b"/>
        <s v="Etiler Mah. Karacaoğlan Cad. No:74 Muratpaşa/ANTALYA"/>
        <s v="Altınkum Mah. Atatürk Bulv. No:105/A Konyaaltı/ANTALYA"/>
        <s v="Güzeloba Mah. Havaalanı Caddesi Kaplan İş Merkezi No:39/B Muratpaşa/Antalya"/>
        <s v="Kiremitli Mah. Antalya Cad. No:32/A Korkuteli/Antalya"/>
        <s v="Meydan Mah. Narenciye Sk. Huzur Apt. No:2 İç Kapı No:A Kumluca/ANTALYA"/>
        <s v="Şekerhane Mahallesi Eczacılar Sokak No 13/A"/>
        <s v="Karşıyaka Mah. Sakarya Blv. No:174 Kepez/ANTALYA"/>
        <s v="Ulus Mah. Mithatpaşa Cad. No:31 Kepez/ANTALYA"/>
        <s v="Liman mahallesi Akdeniz Bulvarı 284 D"/>
        <s v="Tahılpazarı Mah. 470 sk. No:8 Muratpaşa/ANTALYA"/>
        <s v="Karşıyaka Mah. Mehmet Akif Ersoy Cad. No:15 Kepez/ANTALYA"/>
        <s v="Toros Mah. Üniversite Cad. N0 56 A"/>
        <s v="Balbey mahallesi 404.sokak Tolunay iş merkezi 2/A"/>
        <s v="Antalya özdilek park avm -1 kat haribo standı"/>
        <s v="Kızılsaray Mah. Milli Egemenlik Cad. No:7/A Muratpaşa/ANTALYA"/>
        <s v="Hacet mahallesi canlılar sokak no:15/b"/>
        <s v="Tarım mah, Şakir akdemir ap, Perge Blv. No:49/B, 07200 Muratpaşa/Antalya"/>
        <s v="Avsallar Mah. İncekum Cad. No:47 Alanya/ANTALYA"/>
        <s v="Sinan, 1255. Sk. 1/A, 07100 Muratpaşa/Antalya"/>
        <s v="Öğretmenevleri Mah. Atatürk Blv. No 1/140"/>
        <s v="Şekerhane Mah. Şevket Tokuş CAd. No 60 A"/>
        <s v="güzelyurt mahallesi serik caddesi 22/1 aksu antalya"/>
        <s v="Pınarbaşı Mah. 702 Sk. No 33"/>
        <s v="Elmalı Mah. 7. Sk. No:27/1 Muratpaşa/Antalya"/>
        <s v="Andifli Mah. Andifli Atatürk Blv. No:2 Kaş/ANTALYA"/>
        <s v="Kalkan Mah. Mustafa Kocakaya Cad. No:1/A"/>
        <s v="A. Pazarcı Mah. 1021 Sk. No:2/A Manavgat/Antalya"/>
        <s v="Mahmutlar Mah. Şükrü Top Cad. No:16 Alanya/ANTALYA"/>
        <s v="Ahatlı Mah. 3146 Sk. No 31"/>
        <s v="Kültür, Ahmet Kaya Apt, 75. Yıl Cd. 36/A, 07090 Kepez"/>
        <s v="Güneş Mah. Necip Fazıl Kısakürek Cad. No:277 Kepez/ANTALYA"/>
        <s v="Oba Mah. Yüzbaşıoğlu sk. No:15 Alanya/ANTALYA"/>
        <s v="Soğuksu Mah. Palmiye Cad. Hasan Acar Apt. No:20/C Çallı Muratpaşa, Antalya"/>
        <s v="Ilıca Mah. 318 Sk No:3/2 Manavgat/ANTALYA"/>
        <s v="Gebizli Mah. Yunus Emre Cad. No:90 Muratpaşa/ANTALYA"/>
        <s v="Şafak, 4261. Sk. No:4"/>
        <s v="Altındağ Mah. Turgut Reis Cad. No:32 Muratpaşa/ANTALYA"/>
        <s v="Varlık Mah. 100. Yıl Bulv. i Ünsal Apt. No 56 A"/>
        <s v="Yeni Doğan Mah. Şehit Ali Yılmaz Cad. No 10 /8"/>
        <s v="Altınkale Mah. Akdeniz Bulv. No:168 Döşemealtı/ANTALYA"/>
        <s v="Yüksekalan Mah. Mevlana Cad. 1. Başaran Apt. No:29/F Muratpaşa/Antalya"/>
        <s v="Tarım Mah. Perge Bulv. No:41 Muratpaşa/ANTALYA"/>
        <s v="Memurevleri mah 205.sk özel apt no:24c MURATPAŞA/ANTALYA"/>
        <s v="Atatürk Mah. Yıldırım Beyazıt Cad. No:135 Kepez/ANTALYA"/>
        <s v="Gündoğdu Mah. Seyhanlar Cad. No:9 Kent Meydanı Kepez/ANTALYA"/>
        <s v="A. Hisar Mah. 4501 Sk. No:25/B Manavgat/Antalya"/>
        <s v="Öğretmenevleri Mah. Çamlık Cad., No:2 953 Sok., No:1B"/>
        <s v="A. Hisar Mah. 4501 Sk. No:11/A Manavgat/Antalya"/>
        <s v="Kültür Mah. 3821 Sk. No 14 B"/>
        <s v="Sinan Mah. Cebesoy Cad. No:70/A Muratpaşa/Antalya"/>
        <s v="Hurma Mah. Boğaçayı Cad. Ayşe Hatun B No: 99 Konyaaltı/ANTALYA"/>
        <s v="yukarı pazarcı mah 4071 sk no:11 HUZUR GÖZLEME VE EV YEMEKLERİ"/>
        <s v="Arapsuyu Mah. Arapsuyu Cad. No 24 C"/>
        <s v="Yeni Mahalle 2431 Sokak No:50 Kepez/Antalya&#10; Ispartalı Çam Restaurant"/>
        <s v="Toros Mah. Pınarbaşı Cad. No:9 Konyaaltı/ANTALYA"/>
        <s v="Kılıçarslan Mah. Hamam Sk. No:25 Kaleiçi Muratpaşa/Antalya"/>
        <s v="Y.Pazarcı Mah. Kordon Cad. No:4/Z01 Manavgat/Antalya"/>
        <s v="uncalı mah. toroslar cad. City Lİfe 2 E Blk. No:76"/>
        <s v="Yeşilbahçe Mah. Metin Kasapoğlu Cad. Arkadaş A Blok No:71/A Muratpaşa/Antalya"/>
        <s v="Mahmutlar Mah. Tefik Çatar Cad. No:2 Alanya/ANTALYA"/>
        <s v="Güneş Mah. Şehit Ömer Halis Demir Cad. No:42 Kepez/ANTALYA"/>
        <s v="Mehmetçik Mah. Termessos Bulv. No:10 Muratpaşa/ANTALYA"/>
        <s v="Kadıpaşa Mah. İnci sk. No:8 Alanya/ANTALYA"/>
        <s v="Uncalı mah. Üniversite Cad. Günsaray Apt. No 6"/>
        <s v="Düdenbaşı Mah. Yeni Hal Yolu No:53 Kepez/ANTALYA"/>
        <s v="A. Pazarcı Mah. Fevzi Paşa Cad. No:5 Manavgat/Antalya"/>
        <s v="Gülveren Mah. 3713 Sk. No 37"/>
        <s v="Yeşiltepe Mah. Namik Kemal Blv. Nazmi Akgün Apt No:106/c, 07025 Kepez/Antalya"/>
        <s v="Teomanpaşa Mah. Necip Fazıl Kısakürek cad. No 43 B"/>
        <s v="Yeni Doğan Mah. Ulusoy Cad. No 14 B"/>
        <s v="Zafer Mah. Mehmet Akif Cad. No:141 Kepez/ANTALYA"/>
        <s v="Tarım Mah. Perge Bulv. No:53 Muratpaşa/ANTALYA"/>
        <s v="Varlık, 179. Sk. Emik Apt. 24 A, 07050 Muratpaşa/Antalya"/>
        <s v="Karşıyaka Mah. Karayusuf Cad. No:9 Kepez/ANTALYA"/>
        <s v="Altınkum mh, Belediye Cd. no 120/A, 07100 Konyaaltı/Antalya"/>
        <s v="Fabrikalar Mah. Fikri Erten Cad. 1 Özdilek AVM Kepez, Antalya"/>
        <s v="Kültür, 3805. Sk. Getin Apt. No:35/B, 07090 Kepez/Antalya"/>
        <s v="Sütçüler Mahallesi 15 Temmuz Şehitler Cad. A Apt. No:125A"/>
        <s v="Emek, Mısır Çarşısı A/1, 07060 Kepez/Antalya"/>
        <s v="Zerdalilik Mah. Balıkçıoğlu Cad. No:4/A Muratpaşa/Antalya"/>
        <s v="Saray Mah. Gülen Sok. No:6 Alanya/Antalya"/>
        <s v="Şekerhane Mahallesi Şevket Tokuş Caddesi No:16/E"/>
        <s v="Yeşilyurt mah. 75.yıl cad. No:71/A"/>
        <s v="Gülveren Mah. 3713 Sk. No 34 B"/>
        <s v="Mahmutlar Mah. Kumru sk. No:7 Alanya/ANTALYA"/>
        <s v="Liman Mah. Boğaçay Cd. No:65/A, 07130 Konyaaltı/Antalya"/>
        <s v="Tahılpazarı Mah. 465 sk. No:12 Muratpaşa/ANTALYA"/>
        <s v="Muratpaşa Mah. 562 Sk. No:4 Muratpaşa/ANTALYA"/>
        <s v="JACK COFFEE, KÜLTÜR MAHALLESİ 3806. SOKAK NO:6/A KEPEZ/ANTALYA"/>
        <s v="Yayla Mah. Remzi Güven Cad. No:72/2 Manavgat/Antalya"/>
        <s v="Güzeloba Mah. Rauf Denktaş Cad. Kaya Plaza No:11/A Muratpaşa/Antalya"/>
        <s v="Yeşilbahçe Mahallesi Portakal Çiçeği Bulvarı Hüseyin Acun Apt No : 41/A &#10; Muratpaşa / ANTALYA"/>
        <s v="Ayanoğlu Mah. General Hulusi Sayın Cad. No:12 A Kepez/ANTALYA"/>
        <s v="Gürsu mah 304 sokak no:4/1"/>
        <s v="A. Hisar Mah. Hisar Cad. No:29 Manavgat/Antalya"/>
        <s v="Karşıyaka Mah. Yıldırım Beyazıt Cad. No:48 Kepez/ANTALYA"/>
        <s v="Şekerhane Mah. Yunus Gücü sk. No:1 Alanya/ANTALYA"/>
        <s v="ŞEKERHANE MAH. YAYLA YOLU CAD. NO: 35 A ALANYA/ ANTALYA"/>
        <s v="Saray Mah. Atatürk Cad. No:104 Alanya/ANTALYA"/>
        <s v="Şirinyalı Mah. Lara Cd. No:64 07160 Muratpaşa/Antalya"/>
        <s v="Güzeloba Mah. 2209 Sk. No:3/A Muratpaşa/Antalya"/>
        <s v="FABRİKALAR MAH. NAMIK KEMAL BLV. AKTAŞ APT. NO: 33 A KEPEZ/ ANTALYA"/>
        <s v="Üçgen Mah. Tonguç Cad. No:63 Muratpaşa/ANTALYA"/>
        <s v="Elmalı Mah. 5 sk. No:8 Muratpaşa/ANTALYA"/>
        <s v="Hacet Mah. Büyükhasbahçe Cad. No:37 Alanya/ANTALYA"/>
        <s v="Kartal sitesi B blok no 3 KAPTAN EV YEMEKLERI .ANTALYA/MURATPAŞA"/>
        <s v="Gençlik Mah. Tevfik Işık Cad. No:7/A Muratpaşa/Antalya"/>
        <s v="Uncalı Mah. 24. Cad. No:65"/>
        <s v="Liman, Boğaçayı Cd. Metin Apt., 07000 Konyaaltı/Antalya"/>
        <s v="Fener Mah. Falez Cad. No:17/C Muratpaşa/Antalya"/>
        <s v="Güvenlik Mah. Kazım Karabekir Cad. Aşıkoğlu Apt. No:160/B Muratpaşa/Antalya"/>
        <s v="Haşim İşcan mahallesi arık caddesi No:12/F Muratpaşa/Antalya"/>
        <s v="Kültür, Ulusoy Cd. No:81"/>
        <s v="Habibler Mah. Sütçüler Cad. Odabaşı Apt. No 97"/>
        <s v="Aydınevler Mah. Hasan Fehmi Boztepe Cad. No:123 Manavgat/ANTALYA"/>
        <s v="Yeni Mah. Fatih Blv. No:35 A Finike/ANTALYA"/>
        <s v="Yeni Doğan mah. Uzm. Çavuş Ali Yılmaz Cad. No:42"/>
        <s v="Kültür Mah. 3806 Sk. Türeller Apt. No:13 Kepez/Antalya"/>
        <s v="Teomanpaşa Mah. Necip Fazıl Kısakürek Cad. No:57 Kepez/ANTALYA"/>
        <s v="Aydınevler Mah. Hasan Fehmi Boztepe Cad. No:123/Z02 Manavgat/Antalya"/>
        <s v="A. Pazarcı Mah. Zübeyde Hanım Cad. No:17/B Manavgat/Antalya"/>
        <s v="Şirinyalı Mah. 1524 Sk. Burcu Apt. No:7/B Muratpaşa/Antalya"/>
        <s v="Karşıyaka Mahallesi Yıldırım Beyazıt Caddesi No:32/B &#10; Kepez/Antalya"/>
        <s v="Uncalı Mah. Toroslar Cad. No:61/P Konyaaltı/Antalya"/>
        <s v="Ahatlı Mahallesi Ulusoy Caddesi No : 102/B"/>
        <s v="Öğretmenevleri Mah. Atatürk Bulv. 68 C Konyaaltı"/>
        <s v="Uncalı Mah. Uncalı CAd. Bayram Karabulut Sit. B Blok. No 74 A"/>
        <s v="Tarım Mah. Perge Yolu No:11 Muratpaşa/ANTALYA"/>
        <s v="Çağlayan Mah. 2047 Sk. No:7 Muratpaşa/Antalya"/>
        <s v="Çaybaşı Mah. Ali Çetinkaya Cad. No:78 Muratpaşa/ANTALYA"/>
        <s v="A. Hisar Mah. Gülveren Cad. No:12/A Manavgat/Antalya"/>
        <s v="Güzeloba, Havaalanı Cd. No:39, 07230 Muratpaşa/Antalya"/>
        <s v="Gürsu Mah. 355 Sk. M Blk. No:15"/>
        <s v="Şafak Mah. 5010 Sk. No 42"/>
        <s v="Kızıltoprak Mah. Mevlana Cd. Meydan Kavşağı Aksu Apt. No:4/A Muratpaşa/Antalya"/>
        <s v="Yeşiltepe Mah. Ziya Gökalp Cad. No:30/A Kepez/Antalya"/>
        <s v="Mahmutlar Mah. Atatürk Cad. No:137 Alanya/ANTALYA"/>
        <s v="Şafak Mah. 5014 Sk. No 15 , Kepez"/>
        <s v="Etiler Mah. Evliya Çelebi Cad. No:23 Muratpaşa/ANTALYA"/>
        <s v="Yeşilbahçe Mah. Metin Kasapoğlu Cad. 2.Baysal Apt. No:67 C Muratpaşa/ANTALYA"/>
        <s v="Yeni, Atatürk Blv. No:41, 07990 Kemer/Antalya"/>
        <s v="Kültür, Ulusoy Cd. No:43, 07090 Bahtılı Köyü Köyü/Kepez/Antalya"/>
        <s v="Kültür, Ulusoy Cd. No: 41/A, 07090 Kepez/Antalya"/>
        <s v="Liman Mah. Atatürk Bulv. Gürtaş Apt. No:226/A-1"/>
        <s v="Gündoğdu Mah. Göksu Cad. No:2/1 Kepez/ANTALYA"/>
        <s v="Yeşilbahçe Mah 1475 Sk. No:24/4B Muratpaşa/Antalya"/>
        <s v="Uzman Çavuş Ali Yılmaz Cad. No 16 B , Kepez"/>
        <s v="Ulus Mah. 2105 Sk 39 B"/>
        <s v="Saray Mah. Hacıhamdioğlu Cad. No 22"/>
        <s v="CUMHURİYET MAHALLESİ 680.SOKAK NO:33/1 ESKİ SANAYİİ İÇİ MURATPAŞA ANTALYA"/>
        <s v="Öğretmenevleri Mah. 914 Sk. No 5 A"/>
        <s v="MEMUR EVLERİ MAH 213 SOK NO 14/A MURATPAŞA/ANTALYA"/>
        <s v="Yeni mahalle mimar sinan Caddesi 43/14 07350 Kumluca/Antalya"/>
        <s v="Şirinyalı Mah. Sinanoğlu Cad. No:54/1 Muratpaşa/Antalya"/>
        <s v="Yeni Mah. Yeşilırmak Cad."/>
        <s v="Kızılsaray Mah. 73. Sk. No:2 Muratpaşa/ANTALYA"/>
        <s v="Yıldız Mah. Turgut Reis Cad. No:75/B Muratpaşa/Antalya"/>
        <s v="Cumhuriyet Mah. 680 Sk. No:75 Muratpaşa/ANTALYA"/>
        <s v="Özgürlük Mah. 2652 Sk. No 3"/>
        <s v="Zerdalilik Mah. Balıkçıoğlu Cd. No:33/A Muratpaşa/Antalya"/>
        <s v="Altınkum, Atatürk Blv. 140/A"/>
        <s v="Etiler Mah. Kızılırmak Cad. No:25 Muratpaşa/ANTALYA"/>
        <s v="Arapsuyu Mah. Arapsuyu Cad. No 32 B"/>
        <s v="Yeni Mah. Mimar Sinan Cad. No 22 Kumluca"/>
        <s v="Konuksever Mah. Kızılırmak Cad. Özkan Apt. No:125 A Muratpaşa/ANTALYA"/>
        <s v="Bahçelievler Mah. Turgut Reis Cad. No:13 Muratpaşa/ANTALYA"/>
        <s v="Mahmutlar Mah. Öğretmen Ahmet Keşoğlu Sk. No:2 Alanya/ANTALYA"/>
        <s v="Şafak Mah. 4261 Sk. No 4"/>
        <s v="Erenköy Mah. Ahmet Vefik Paşa Cad. No:139 Kepez/ANTALYA"/>
        <s v="Altınkum Mah. Akdeniz Bulv. Sunisblue Residans No 164"/>
        <s v="Konaklı Mah. 28 Sk. No 19 A"/>
        <s v="Mahmutlar Mah. Barbaros Cad. No:147/B Alanya/ANTALYA"/>
        <s v="Mehmet Akif Ersoy Mah. Mehmet Atay Cad. No:72 A Kepez/ANTALYA"/>
        <s v="Yeşilyurt Mah. 4331 Sk. Şenol Apt. No:18-17/C Kepez/Antalya"/>
        <s v="Molla Yusuf Mah."/>
        <s v="Aşağı Pazarcı Mah. Zübeyde Hanım Cad. No:33 Manavgat/ANTALYA"/>
        <s v="Öğretmenevleri Mah. Öğretmenler Cad. No 23"/>
        <s v="Zümrütova Mah Fener Cad. Zümrüt Sit. No:87/15 Muratpaşa/Antalya"/>
        <s v="Mahmutlar Mah. Atatürk Cad. No:191 Alanya/ANTALYA"/>
        <s v="Kadıpaşa Mah. Sugözü Cad. No:44 Alanya/ANTALYA"/>
        <s v="Fabrikalar Mah. Namık Kemal Bulv. No:19 Kepez/Antalya"/>
        <s v="A. Pazarcı Mah. Zübeyde Hanım Cad. No:14/Z01 Manavgat/Antalya"/>
        <s v="Altinkum mahallesi Anadolu caddesi no 53 / a konyaalti Antalya"/>
        <s v="Güzelyurt Mah. Şehir Mustafa Göktürk Cad. No:6/C Aksu/Antalya"/>
        <s v="Yüksekalan, kepekçi apartmanı, 488. Sk. no: 13/d, 07100 Muratpaşa/Antalya"/>
        <s v="Bahçeyaka Mah. Şehit Ahmet Küçükadalı Cad. No:9 Döşemealtı/ANTALYA"/>
        <s v="KIZILARIK MAHLLESİ.AŞIK VEYSEL CADDESİ NO:5/D MURATPAŞA/ANTALYA"/>
        <s v="Kültür Mh, 3806. Sk. No21"/>
        <s v="Yeşilyurt, 75. Yıl Cd. No:39, 07220 Kepez/Antalya"/>
        <s v="Mahmutlar Mah. Fevzi Çakmak Cad. No:79 Alanya/ANTALYA"/>
        <s v="Çamyuva Mahallesi Ahmet can caddesi no 21 kemer Antalya"/>
        <s v="Altındağ Mah. Güllük Cad. No:69 Muratpaşa/ANTALYA"/>
        <s v="Atatürk Cd 19A / Sinan Mah / Muratpaşa / 07100 Antalya"/>
        <s v="Kanal Mah. Ahmet Vefik Paşa Cad. No:98 Kepez/ANTALYA"/>
        <s v="Barış Mah. 2973 Sk. No:4 Kepez/ANTALYA"/>
        <s v="Saray Mah. Halimağa Sk. No 1 A"/>
        <s v="Kızlar Pınarı Mah. Spor Cad. No:6 Alanya/ANTALYA"/>
        <s v="Şirinyalı Mah. İsmet Gökşen Cad. Gül Turgut Apt. No:52/A Muratpaşa/Antalya"/>
        <s v="Necip Fazıl Kısakürek Cad. No 9 / C"/>
        <s v="Özgürlük Mah. Namık Kemal Blv. No 64 B"/>
        <s v="Altınkum Mah. Atatürk Blv."/>
        <s v="Gürsu Mah, Side Sit, Gazi Mustafa Kemal Blv. 87/FA, 07070 Konyaaltı"/>
        <s v="Kültür Mah. 3805 Sk. No 28"/>
        <s v="Uncalı Mah. Toroslar Cad. No 61"/>
        <s v="Meydan Mah. Ahmet Ali Ağa Bul.No 39"/>
        <s v="Haşimişcan Mah. Arık Cad. Mandıroğlu İş Merkezi No:2/A Muratpaşa/Antalya"/>
        <s v="Kültür, 3805. Sk. Getin Apt. D:35/B, 07090 Kepez/Antalya"/>
        <s v="Zerdalilik Mah. Balıkçıoğlu Cd. No:4, 07100 Muratpaşa/Antalya"/>
        <s v="Bağlık Mah. Yeni cami Sok.. No 5 , Kumluca"/>
        <s v="Karşıyaka Mah. Adnan Menderes Bulvarı No 34 B Kumluca"/>
        <s v="Kültür Mah. 3805 Sk. No:42 F Kepez/ANTALYA"/>
        <s v="Kültür Mah. 75. Yıl Cad. No 70 B"/>
        <s v="Kültür Mah. 3851 Sok. No:18/5 Kepez/Antalya"/>
        <s v="Güvenlik Mah. Kazım Karabekir Cad. No:114A Muratpaşa/Antalya"/>
        <s v="Fener Mah. Tekelioğlu Cad. No:39/A Muratpaşa/Antalya"/>
        <s v="Bahçelievler Mah. Teomanpaşa Cad. Türkmen Apt. No:73/C Muratpaşa/Antalya"/>
        <s v="çağlayan mahallesi. barınaklar bulvarı, Lara Cd. 47/A, 07030 Muratpaşa/Antalya"/>
        <s v="Meltem Mah. 3807 sk. No:13 Muratpaşa/ANTALYA"/>
        <s v="Side Mah. Fatih Sultan Mehmet Blv. No:23/Z01 Manavgat/Antalya"/>
        <s v="Altınkum Mah. Anadolu Cad. Sinan Apt. No:41 A"/>
        <s v="fener mah 1968 sok özkavak apt No:9/B Muratpaşa/Antalya"/>
        <s v="Şekerhane Mah. Alaiye Cad. No 79 / 2B"/>
        <s v="Çağlayan Mah. 2048 Sk. DEĞER APT 31/A"/>
        <s v="Çağlayan Mahallesi, Barınaklar Bulvarı, No:45, Muratpaşa/Antalya"/>
        <s v="Fener, Tekelioğlu Cd. No:65, 07100 Muratpaşa/Antalya"/>
        <s v="Öğretmenevleri Mh Atatürk Bul Zeki Plaza No:96/C Konyaaltı Antalya"/>
        <s v="Elmalı Mah. Milli Egemenlik Cad. No:38 Muratpaşa/ANTALYA"/>
        <s v="Erenköy Mah. Şehit Üsteğmen Gökhan Korkut Cad. No:77 Kepez/ANTALYA"/>
        <s v="Arapsuyu Mah. 609 Sk. Baysal Apt. No 6 F"/>
        <s v="Meltem Mah. Dumlupınar Blv. No:183 Muratpaşa/ANTALYA"/>
        <s v="Fevzi Çakmak Mah. Eşref Bitlis Cad. No:151 Kepez/ANTALYA"/>
        <s v="Varlık Mah. 100. Yıl Blv. Üst Geçit Altı Büfe No:106/1 Muratpaşa/Antalya"/>
        <s v="Güvenlik Mah. Kazımkarabekir Cad. No:182 Muratpaşa/ANTALYA"/>
        <s v="Sedir Mah. Vatan Cad. No:38 Muratpaşa/ANTALYA"/>
        <s v="Güller Pınarı Mah. Hacet Cad. No:28 Alanya/ANTALYA"/>
        <s v="Mahmutlar Mah. 135 Cad. No:91 Alanya/ANTALYA"/>
        <s v="Liman Mah. 32. Sk. Ofis Peker İş Merkezi"/>
        <s v="Liman Mah. 20. Sk Sİnem Apt. No 18 A"/>
        <s v="Yeşilbayır Mah. Atatürk Cad. No:34 C Döşemealtı/ANTALYA"/>
        <s v="Sarısu Mah. 169 Sk. Konyaaltı İş Merkz. 11 C , Konyaaltı"/>
        <s v="Mahmutlar Mah. Atatürk Cad. No:193 Alanya/ANTALYA"/>
        <s v="Memurevleri Mah. Tonguç cad. No 27"/>
        <s v="Karşıyaka Mah. Adnan Menderes Blv. No:50 Kumluca/Antalya"/>
        <s v="Orta Mah. 1030 Sk. No:3/105 Serik/Antalya"/>
        <s v="Avni Tolunay Mah. Hürriyet Cad. No:490 Kepez/ANTALYA"/>
        <s v="Varlık Mah. 192 Sk. No:2/B Muratpaşa/Antalya"/>
        <s v="Fabrikalar Fikri Erten Caddesi Kipa Avm, 07090 Kepez"/>
        <s v="Gürsu Mah."/>
        <s v="Meltem Mah. Akdeniz Bulv. No:2 Muratpaşa/ANTALYA"/>
        <s v="Şirinyalı Mah. Lara Cd. No:231 07160 Muratpaşa/Antalya"/>
        <s v="Kültür Mah. 3816. Sk Galip Kaya Cad. No 20 A, Kepez"/>
        <s v="Tomalar Mah. Hacı Kozak Cad. No:1 Döşemealtı/ANTALYA"/>
        <s v="İbrahim Sözen cad. İbrahim Torun apt. Z1"/>
        <s v="A. Hisar Mahallesi Antalya caddesi No:5 Manavgat/antalya"/>
        <s v="Arapsuyu Mah. Arapsuyu Cad. Deniz Apt. No 31"/>
        <s v="Güzeloba mahallesi çağlayangil caddesi no/36 mandalina PANCAKE"/>
        <s v="Sinan Mah. 1254 Sk. No:15/F Muratpaşa/Antalya"/>
        <s v="Gürsu Mah. Gazi Mustafa Kemal bulvari 25 A"/>
        <s v="Yeşilbahçe, 1482. Sk. NO:9/A, 07160 Muratpaşa/Antalya"/>
        <s v="Gebizli Mah. İbni Sina Cad. No:63 Muratpaşa/ANTALYA"/>
        <s v="Öğretmenevleri Mah. Atatürk Bulv. No:60 Konyaaltı/ANTALYA"/>
        <s v="Güllük Cad. No:20 Muratpaşa/ANTALYA"/>
        <s v="Çağlayan Mah. Barınak Bulv. No:89/A Muratpaşa/Antalya"/>
        <s v="Yayla Mah. Barbaros Cad. No:48/A Manavgat/Antalya"/>
        <s v="Mehmetçik Mah. Termessos Bulv. A1 Girişi No:18 A1-A Muratpaşa/Antalya"/>
        <s v="Şirinyalı Mah. 1524 Sk. No:7/A Muratpaşa/Antalya"/>
        <s v="A. Pazarcı Mah. 1014 Sk. No:11/Z03 Manavgat/Antalya"/>
        <s v="Kuşkavağı Mah. Belediye Cad. No 59"/>
        <s v="Uzunoluk mahallesi Mehmet Akif Ersoy Bulvarı Akmolla Apartmanı No 71/1"/>
        <s v="Gürsu Mah. 306 Sk. No 4"/>
        <s v="Kültür Mah. 3806 Sk. İmar Barışı İşlem Yapma No: 16"/>
        <s v="Deniz Mah. Güllük Cad. No:24 Muratpaşa/ANTALYA"/>
        <s v="YEŞİLOVA MAH. ASPENDOS BLV. NO: 218 /2- İÇ KAPI NO: - MURATPAŞA/ ANTALYA"/>
        <s v="Tosmur Mah. 8 sk. No:8 Alanya/ANTALYA"/>
        <s v="Varlık Mah. Teomanpaşa Cad. No:52/C Muratpaşa/Antalya"/>
        <s v="A. Hisar Mahallesi 7012. Sokak Yukarı D:No: 5/Z1, 07600 Manavgat/Antalya"/>
        <s v="Cumhuriyet Mah. Gazenfer Bilge Cad. No:19 Alanya/ANTALYA"/>
        <s v="Altınkum, 126/1, Gazi Mustafa Kemal Blv., 07070 Konyaaltı/Antalya"/>
        <s v="Muratpaşa Mah. Abdi İpekçi Cad. No:18 Muratpaşa/ANTALYA"/>
        <s v="Meydankavağı Mah. 12. Cad. D:32/A Muratpaşa/Antalya"/>
        <s v="Sinan Mah. 1254 Sk. Erdem Pasajı No:12/G Muratpaşa/Antalya"/>
        <s v="Cumhuriyet Mah. 662 sk. No:5 Muratpaşa/ANTALYA"/>
        <s v="Meydan Mah. Ahmet Ali Ağa Blv. No 7 A"/>
        <s v="Varlık Mah. 100 Yıl Blv No:81, 07050 Muratpaşa/Antalya"/>
        <s v="Barış Mah. 2906 Sk. No 21 B"/>
        <s v="Gündoğdu Mah. 2472 sk. No:1 Kepez/ANTALYA"/>
        <s v="Özgürlük Mah. Namık Kemal Bulv. No:68 B"/>
        <s v="Cikcilli Mah. Hacıbaba Cad. No:50 Alanya/ANTALYA"/>
        <s v="Uluç Mah. Gazim M. Kemal Bulv. Nadirkent Sit. E Blk. 107 E/B"/>
        <s v="Fabrikalar Mah. Fikri Erten Cad. No:143"/>
        <s v="Gündoğdu Mah. Yeşilırmak Cad. No:195 A"/>
        <s v="hurma mah. 252 sk yanık apt. 26/c konyaaltı"/>
        <s v="Kanal mah. Yasemin Cad. Nil Apt. No:7"/>
        <s v="Liman mah. Boğaçayı Cad. Eroğlu Apt. No:58/B"/>
        <s v="Kuşkavağı Mah. Kuşkavağı Cad. No 15"/>
        <s v="Atatürk Mah. Şelale Cad. 1 Acar Apt. No 70"/>
        <s v="Çankaya mah."/>
        <s v="Yüksekalan Mah. 487 Sk. Levent Apt. No:1/A Muratpaşa/Antalya"/>
        <s v="Kışla Mah. Şehit Binbaşı Cengiz Toyunc Cad. No 105"/>
        <s v="Gülveren Mah. 3713 Sk. Bağcı Apt. No:7/A"/>
        <s v="Güzeloba Mah. 2366 Sk. N Blok No:6/NB Muratpaşa/Antalya"/>
        <s v="Güzeloba mahallesi havaalanı caddesi 96.b muratpasa Antalya Ömer aybak cigkoftecisi &#10; Rus okuluna gelmeden sağda varhan market yani"/>
        <s v="Hüsnü Karakaş mah."/>
        <s v="Kavaklı Mah. 6522 Sk. No:6 Manavgat/Antalya"/>
        <s v="Kızıltoprak mah."/>
        <s v="Kiremitli Mah. Mehmet Akif Ersoy Blv. No:15 Korkuteli/Antalya"/>
        <s v="Pınarbaşı, Ş Tabur Apartmanı, Pınarbaşı Cd 38/a, 07070 Konyaaltı/Antalya"/>
        <s v="Soğuksu Mah. Kazım Karabekir Cad. No:23/C Muratpaşa/Antalya"/>
        <s v="Şafak mah."/>
        <s v="Ünsal Mah."/>
        <s v="Yukarı Hisar Mah. Hastane Cad. No:12/Z02 Manavgat/Antalya"/>
        <s v="Y. Pazarcı Mah. İbrahim Sırrı Sözen Cad. No:23/205 Manavgat/Antalya"/>
        <s v="Başaran Apartmanı, Mevlana Cd. No:29/H, 07100 Muratpaşa/Antalya"/>
        <s v="Zerdalilik Mah. Burhanettin Onat Cad. Sargınlar Apt. No:66/D Muratpaşa/Antalya"/>
        <s v="Bahçelievler Mah. Teomanpaşa Cad. No:92 Muratpaşa/ANTALYA"/>
        <s v="Cumhuriyet Mah. 625 sk. No:122 Muratpaşa/ANTALYA"/>
        <s v="Fener Mah. Fener Cad. Fener Sitesi D Blok No:47 D/B Muratpaşa/Antalya"/>
        <s v="Gebizli Mah. İbni Sina Cad. No:65 Muratpaşa/ANTALYA"/>
        <s v="Kızılarık Mah. 2773 Sk. Dervişoğlu 1 Apt. A Blok No:1 A/A Muratpaşa/ANTALYA"/>
        <s v="Kuzeyyaka Mah. Göksu Cad. Kevser Apt. 143 A"/>
        <s v="Mehmet Akif Ersoy Mah. 6710 sk No:14 Kepez/ANTALYA"/>
        <s v="Sedir Mah. Zambak Cad. No:47 Muratpaşa/ANTALYA"/>
        <s v="Siteler Mah. Emniyet Cad. No 128 AC"/>
        <s v="Yeni Mah. Aliya İzzet Begoviç Cad. No:34 Kepez/ANTALYA"/>
        <s v="Saray Mah. Yunus Emre Cad. No 47 B"/>
        <s v="Tosmur Mah. Dimçayı Cad. No:15 Alanya/ANTALYA"/>
        <s v="A Blok No: 146/F Işık Sit, Barınaklar Blv., 07230 Muratpaşa/Antalya"/>
        <s v="Özgürlük Mah. Namık Kemal Bulv. Konak Apt. No:44"/>
        <s v="Ayanoğlu Mah. Süleyman Demirel Blv. No:10 Kepez/ANTALYA"/>
        <s v="Aydoğmuş Mah. Süleyman Demirel Blv. No:189 Kepez/ANTALYA"/>
        <s v="Düdenbaşı Mah. 15 Temmuz Şehitler Cad. No:36/A Kepez/ANTALYA"/>
        <s v="Esentepe Mah. Kepez/ANTALYA"/>
        <s v="Fatih Mah. Antalya Blv. No:250 Kepez/ANTALYA"/>
        <s v="Kültür Mah. 3805 Sk. No 7 B"/>
        <s v="Kütükçü Mah. Barış Manço Blv. No:52 Kepez/ANTALYA"/>
        <s v="Altınova Sinan Mah. Ahmet sk. No:30 Kepez/ANTALYA"/>
        <s v="Varsak Karşıyaka Mah. Mehmet Akif Ersoy Cad. No:15 Kepez/ANTALYA"/>
        <s v="Yeni Doğan Mah. Şehit Uz. Çvş. Ali Yılmaz Cad. No:42"/>
        <s v="Teomanpaşa Mah. Necip Fazıl Kısakürek cad. No 9"/>
        <s v="Karşıyaka Mah. Hamam Sk. No 3"/>
        <s v="Ilıca Mah. Ilıca Blv. No:25/Z2 Manavgat/Antalya"/>
        <s v="Yayla Mah. Barbaros Cad. No:6/Z02 Manavgat/Antalya"/>
        <s v="hastane kavşağı"/>
        <s v="A. Pazarcı Mah. 1017 Sk. No:18 Manavgat/Antalya"/>
        <s v="Yeni Mah. 2449 Sk. No:33 Kepez/ANTALYA"/>
        <s v="Yeni Mah. Yaşar Uçar Cad. No:3 İçkapı No:103 Serik/Antalya"/>
        <s v="A. Pazarcı Mah. Zübeyde Hanım Cad. No:34 Manavgat/Antalya"/>
        <s v="Varsak Karşıyaka Mah. Oğuz Özkan Cad. No:32 Kepez/ANTALYA"/>
        <s v="Karşıyaka Mah. Sakarya Bulv. No:174 Kepez/ANTALYA"/>
        <s v="Güzelbağ Mah. Havaalanı Cd. No:214/B Muratpaşa/Antalya"/>
        <s v="Demirciler işhanı arkası"/>
        <s v="Oba Mah. Dadaşlar Cad. 15/C Alanya/ANTALYA"/>
        <s v="Altınkum, Gözde Apt, 432. Sk. D:11, 07070 Konyaaltı/Antalya"/>
        <s v="Atatürk Caddesi No 487 Antalya, 07190 Döşemealtı/Antalya"/>
        <s v="Gürsu Mah. Gazi Mustafa Kemal Bulv. No:43/B Konyaaltı/ANTALYA"/>
        <s v="Meltem Mahallesi 8.Cd. No:9 Antalyaspor Stadı Altı Muratpaşa/ANTALYA"/>
        <s v="Doğuyaka Mah. Termesos Blv. No:34 A, 07300 Muratpaşa/Antalya"/>
        <s v="Tahılpazarı Mah. 457 Sk. No:14 Muratpaşa/ANTALYA"/>
        <s v="Atatürk Cad., No:507, Döşemealtı, Antalya, Türkiye,"/>
        <s v="Etiler Mah. Evliya Çelebi Cad. No:28 Muratpaşa/ANTALYA"/>
        <s v="Sütçüler Mah. Güneş Cad. No:129 Kepez/ANTALYA"/>
        <s v="Meydankavağı Mah. Aspendos Bulv. No:12/E Muratpaşa/Antalya"/>
        <s v="Side Mah. Atatürk Blv. No:26 Manavgat/Antalya"/>
        <s v="Şirinyalı Mah. Dr. Refik Yangın Apt. Tekelioğlu Cd. No:26/B, 07230 Muratpaşa/Antalya"/>
        <s v="Yeşilbahçe Mah. Avni Tolunay Cad. Güllü Barsal Apt. No:70/B Muratpaşa/Antalya"/>
        <s v="Yeşilbahçe Mah. Avni Tolunay Cad. Güllü Barsal Apt. No:70/D Muratpaşa/Antalya"/>
        <s v="Çağlayan Mah. Barınaklar Blv. No:64/B Muratpaşa/Antalya"/>
        <s v="Güller Pınarı Mah. Hacet Cad. No 30"/>
        <s v="Sinan Mah. 1254 Sk. No:18 G Muratpaşa/ANTALYA"/>
        <s v="Oba mahallesi obagöl mevkii Mesut otel caddesi 36/a Alanya/Antalya"/>
        <s v="Muratpaşa Mah. 581 Sk. No:21 Muratpaşa/ANTALYA"/>
        <s v="Molla Yusuf mah. Uncalı cad. No:42"/>
        <s v="Şekerhane Mah. Hayate Hanım Cad. No:48 Alanya/ANTALYA"/>
        <s v="Ilıca Mahallesi Antalya Bulvarı 25/A Manavgat/Antalya"/>
        <s v="Cumhuriyet Mah. 644 sk. No:2 Muratpaşa/ANTALYA"/>
        <s v="Yenigün Mah. 1047 sk. No:1 Muratpaşa/ANTALYA"/>
        <s v="Oba Mah. Eczacılar Cad. No:1 Alanya/ANTALYA"/>
        <s v="Lara Cd. No:170 D:178, 07160 Muratpaşa/Antalya"/>
        <s v="Kültür mah. ulusoy cad. no:93/A"/>
        <s v="Şirinyalı mahallesi 1505 sokak şaban bey apt D:No1/A, 07100 Muratpaşa/Antalya"/>
        <s v="Çağlayan mah. 2054 sok. No:29/2 Muratpaşa/Antalya"/>
        <s v="Fabrikalar Mah. Gazi Blv. No:13/A Kepez/ANTALYA"/>
        <s v="Gürsu Mah. 355 Sk. N Blk. No:15"/>
        <s v="Kuşkavağı Mah. Akdeniz Bulv. No:158 B"/>
        <s v="Fener Mah. 1967 Sok. Erkan Apt. No:26/B Muratpaşa/Antalya"/>
        <s v="Gülveren Mah. 3760 Sk. no 16 B"/>
        <s v="Kültür Mah. Ulusoy Cad. No 21 A"/>
        <s v="Oba Mah. Hacı Karanfil sk. No:3 Alanya/ANTALYA"/>
        <s v="Kültür Mah. Ulusoy Cad. No:109 Kepez/ANTALYA"/>
        <s v="Yeni mah. Dr. Derviş Eroğlu Blv. No 48"/>
        <s v="Şirinyalı Mah. 1539 Sk. Atahan Apt. No:2/1 Muratpaşa/Antalya"/>
        <s v="Mahmutlar Mah. Kumru sk. No:3 Alanya/ANTALYA"/>
        <s v="Kültür, Ulusoy Cd. Dönmez Apt. 93/A"/>
        <s v="Erenköy Mah. Şehit Üsteğmen Gökhan Korkut Cad. No:82 Kepez/ANTALYA"/>
        <s v="Bahçelievler Mah. Konyaaltı Cad. No:44 Muratpaşa/ANTALYA"/>
        <s v="Güller pınar mahallesi yenilmez caddesi 18 c alanya"/>
        <s v="Hasan Tuna Caddesi No:16 Kumluca Antalya"/>
        <s v="Orta Mah. İşler Cad. No:57/D Serik/Antalya"/>
        <s v="Mahmutlar Mah. Atatürk Cad. No:212 Alanya/ANTALYA"/>
        <s v="Naula harabeleri girişi"/>
        <s v="Yeni Emek Mah. Aliya İzzet Begoviç Cad. No:79 Kepez/ANTALYA"/>
        <s v="Fener Mah. Tekelioğlu Cad. 1958 Sk. No:3/D Muratpaşa/Antalya"/>
        <s v="Ahatlı, Ulusoy Cd. Çavuşoğlu Apt. D:72/3,"/>
        <s v="Sinan Mah. 1254 Sk. No:11/C Muratpaşa/Antalya"/>
        <s v="Fener Mahallesi Tekelioğlu Caddesi No 55 Terracity A.V.M. MURATPAŞA/ANTALYA"/>
        <s v="Özgürlük Mah. Namık Kemal Bulv. No 72 B"/>
        <s v="İstiklal Mah. Atatürk Cad. No:49 Gazipaşa/ANTALYA"/>
        <s v="Altındağ Mah. 100.Yıl Blv. No:27 Muratpaşa/ANTALYA"/>
        <s v="Siteler Mah. Uncalı Cad. Erenköy N No: 13"/>
        <s v="Kültür Mah. 3821 Sk. No 11/2"/>
        <s v="Yayla Mah. Remzi Güven Cad. No:72/1 Manavgat/Antalya"/>
        <s v="YEŞİLYURT MAH. 75. YIL CAD. NO:73 MUSTAFA ÖZ APT. DÜKKAN:1 NUR PASTANESİ"/>
        <s v="Bahtılı Uluönder Atatürk Atatürk Cad. 334 A"/>
        <s v="Liman Mah. Boğaçay Cad. Eroğlu Apt. No:58"/>
        <s v="Pınarbaşı Mah. Pınarbaşı Cad. Kazım Tabur Apt. No:6"/>
        <s v="Güvenlik, Anafartalar Cd. no.141"/>
        <s v="Güzeloba, Rauf Denktaş Cd 47/A"/>
        <s v="2156. Sokak, 17 Güzeloba, Muratpaşa, Antalya"/>
        <s v="Üçgen Mah Şarampol Cad. No 155"/>
        <s v="Gürsu Mah. Gazi M. Kemal Bulv. No:77 A"/>
        <s v="Altınova Düden Mah. Antalya Cad. No 201 / 1"/>
        <s v="Atatürk Mah. Yıldırım Beyazıt Cad. No:137"/>
        <s v="Çamlıbel Mah. 4905 Sk. No 1B"/>
        <s v="Çaybaşı Mah. Ali Çetinkaya Cad. No 142"/>
        <s v="Zafer Mah. Mithatpaşa Cad. Manavoğlu Apt. No:128/B Kepez/Antalya"/>
        <s v="Cumhuriyet Mah ( Eski San. Mah.) Fatih Cad. No 53"/>
        <s v="Bülent Ecevit Bulv. No 84"/>
        <s v="Kuzeyyaka Mah. Göksu Cad. No 48"/>
        <s v="Bayındır, Toroslar Cd. Huzur Apt. No:70 D:No. 78"/>
        <s v="Meydavkavağı Mah. Perge Bulv. Abdullah İnci Apt. No:32 B"/>
        <s v="Özgürlük Mah. Namık Kemal Bulv. Uzhan Apt. No 46"/>
        <s v="Şelale mah. Sütçüler Cad. no 177 A"/>
        <s v="Teomanpaşa Mah. Necip Fazıl Kısakürek cad. No 44"/>
        <s v="Mehmetçik Mah. termessos Bulv. No 18 A2-B"/>
        <s v="Yeni Mah. Aliya İzzet Begoviç Cad. No 60"/>
        <s v="Yeni Gün Mah. Kızılırmak Cad. 1055 Sk. No 49/5"/>
        <s v="Yıldız Mah. Kazım Karabekir Cad. Emen Apt. No 96"/>
        <s v="Yıldız Mah. Yıldız Cad. No 16"/>
        <s v="Yüksekalan, Gözlü Apt, Adnan Menderes Blv. 92/3"/>
        <s v="Zerdalilik Mah. B. Onat Cad. No:60"/>
        <s v="Yeniköy Mah. Atatürk Cad. No:562 Döşemealtı/ANTALYA"/>
        <s v="Arslanbucak Mah. Cumhuriyet Cad. No:126 Kemer/ANTALYA"/>
        <s v="Ayanoğlu Mah. Süleyman Demirel Blv. No:46 B Kepez/ANTALYA"/>
        <s v="Çankaya Mah. Barış Manço Blv. No:174 Kepez/ANTALYA"/>
        <s v="Demirel Mah. Süleyman Demirel Blv. No:220 Kepez/ANTALYA"/>
        <s v="Kanal Mah. Ahmet Vefik Paşa Cad. No:94 Kepez/ANTALYA"/>
        <s v="Güneş Mah. Şehit Astsubay Ömer Halis Demir Cad. No:46 F Kepez/ANTALYA"/>
        <s v="Ulus Mah. Mehmet Akif Cad. No:44 Kepez/ANTALYA"/>
        <s v="Molla Yusuf , Mah. Uncalı Cad."/>
        <s v="Öğretmenevleri Mah. Öğretmenler Cad. Gürsel Apt. No 11"/>
        <s v="Merkez Mah., Halil Çıvgın Cad., No:6, Kumluca, Antalya, Türkiye,"/>
        <s v="Ermenek Mah. Şehit Ali Danıyar Cad. No:45 Mıuratpaşa/Antalya"/>
        <s v="Sedir Mah. Vatan Blv. No:24/A Muratpaşa/Antalya"/>
        <s v="Bahçelievler Mah. Teomanpaşa Cad. No:68 Muratpaşa/ANTALYA"/>
        <s v="Yeşilbahçe Mah. Avni Tolunay Cd. Güllü Baysal Apt. No 66"/>
        <s v="Belek Mah. Atıf Zengin Cad. No:11/A Serik/Antalya"/>
        <s v="Orta mahalle işler caddesi 54/2 nur pastanesi karakol karşısı serik"/>
        <s v="Merkez Mah Çarşi İçi Cad Küstür Apt No 7 Kumluca"/>
        <s v="Fener Mah. 1968 Sk. No:12/A Muratpaşa/Antalya"/>
        <s v="Oba Mah. 18 sk. No:36 Alanya/ANTALYA"/>
        <s v="Oba Mah. Gazipaşa Cad. No:44 Alanya/ANTALYA"/>
        <s v="Kültür Mah. 3805 sk. No:22 A Güven Apt."/>
        <s v="Kütükçü Mah. Barış Manço Blv. No:80 Kepez/ANTALYA"/>
        <s v="Yeni Mahalle Aliya İzzet Begoviç Cad. İnan Apt. No 17 C"/>
        <s v="Kültür Mahallesi Ulusoy Caddesi 41/B Solakoğlu Apt, Kepez/Antalya"/>
        <s v="Yeşiltepe Mah. Rasih Kaplan Cad. No:104 Kepez/ANTALYA"/>
        <s v="Tosmur Mah. Dimçayı Cad. No:33 B/B Alanya/ANTALYA"/>
        <s v="Aşağı Pazarcı Mah. Zübeyde Hanım Cad. No:23 Manavgat/ANTALYA"/>
        <s v="A. Hisar Mah. Hisar Cad. No:56/B Manavgat/Antalya"/>
        <s v="Hacet Mah. Büyük Hasbahçe Cad. No 3 A"/>
        <s v="Oba Mah. Fidanlık Cd. No:83/D Alanya/Antalya"/>
        <s v="Şekerhane Mah. Fakılar Sok. No 2 C"/>
        <s v="Güneş Mah. Şht. Ast. Ömer Halis Demir Cad. No:42 Kepez/ANTALYA"/>
        <s v="Yüksekalan Mah. Ali Çetinkaya Cad. No:65 Muratpaşa/ANTALYA"/>
        <s v="Muratpaşa Mah. Şarampol Cad. No:100 Muratpaşa/ANTALYA"/>
        <s v="Orta mahalle, İşler Cd. No:61, 07500 Serik/Antalya"/>
        <s v="Yeni Mah. Yeşilırmak Cad. No:167 Kepez/ANTALYA"/>
        <s v="Siteler Mah. Hürriyet Cad."/>
        <s v="Elmalı Mah. 15. sk. No:10 Muratpaşa/ANTALYA"/>
        <s v="Şafak Mah. 4261 Sk. No 4/ 10 Kepez"/>
        <s v="Göçerler Mah. 3412 sk. No:164"/>
        <s v="Hacet Mah. Eşref Kahvecioğlu No:54 Alanya/ANTALYA"/>
        <s v="Kızılarık Mah. 2773 sk. No:4 Muratpaşa/ANTALYA"/>
        <s v="Fener Mah, Tekelioğlu Cd. No:55 Yemek Katı, 07160 Muratpaşa/Antalya"/>
        <s v="Güneş Mah. 15 Temmuz Cad. No:114 Kepez/ANTALYA"/>
        <s v="Altınkum Mah. 436.sokak No: 20/A"/>
        <s v="Yıldız Mah. Yıldız Cad. 227 Sk. No:9 Muratpaşa/Antalya"/>
        <s v="Altınova Sinan Mah. Yunus Emre Cad. No:34 Kepez/ANTALYA"/>
        <s v="Saray Mah. Çangal Sk. No:5 B Alanya/ANTALYA"/>
        <s v="Kültür Mah. 3805 Sk. 9 D"/>
        <s v="Karşıyaka Mah. Adnan Menderes Bulvarı No 22 D Kumluca"/>
        <s v="Sinan Mah. Hüsnü Karakaş Cad. No:8/B Muratpaşa/Antalya"/>
        <s v="Cumhuriyet mahallesi 629 sokak no33/A MURATPAŞA/ANTALYA"/>
        <s v="Kanal Mah. Sakarya Bulv. No:42/A Kepez/Antalya"/>
        <s v="Kanal Mah. Sakarya Bulv. No:40 Kepez/Antalya"/>
        <s v="Kızılarık Mah. Köroğlu Blv. No:21 Muratpaşa/ANTALYA"/>
        <s v="Yeni Emek Mah. Aliye İzzet Begoviç Cad. no 89 A"/>
        <s v="Kültür mah 3809 sok no 23/1"/>
        <s v="Kuzeyyaka Mah. Göksu Cad. No:68 Kepez/ANTALYA"/>
        <s v="A. Hisar Mah. Orhan Gazi Cad. No:8/C Manavgat/Antalya"/>
        <s v="Şirinyalı Mah. Çınar Sit. 108/A Muratpaşa/ANTALYA"/>
        <s v="Kışla Mah. Şht. Binbaşı Cengiz Toytunç Cd. No:84/E, 07040 Muratpaşa/Antalya"/>
        <s v="Örnek Mah. Zübeyde Hanım Cad. No:60 Manavgat/Antalya"/>
        <s v="Habibler Mah. Düden Cad. No:46 Kepez/ANTALYA"/>
        <s v="Şafak Mah. Ahmet Hamdi Akseki Cad. No 11/A"/>
        <s v="Yeni Emek Mah. Şelale Cad. 146/A Kepez/ANTALYA"/>
        <s v="Sinan Mah. Cebesoy Cad. No:94/B Muratpaşa/Antalya"/>
        <s v="Molla Yusuf Mah. Uncalı Cad. No:50 AA Konyaaltı/ANTALYA"/>
        <s v="Şirinyalı Mah. Sinanoğlu Cad. Çınar Apt. No:62/A Muratpaşa/Antalya"/>
        <s v="Yeni , Karatay Cad. No39/1"/>
        <s v="Yeşiltepe, 2674. Sk. 2B, 07025, 07090 Kepez/Antalya"/>
        <s v="Tahılpazarı Mah. 458 sk. No:48 Muratpaşa/ANTALYA"/>
        <s v="Fener Mah. Tekelioğlu Cad. Astur Ceyhan Sitesi F Blok No:86/A Muratpaşa/Lara/Antalya"/>
        <s v="Kırcami Mah. Sinanoğlu Cad. No:1/G Muratpaşa/Antalya"/>
        <s v="Üçgen Mah. 96 sk. No:1 Muratpaşa/ANTALYA"/>
        <s v="Gürsu Mah. 355 Sk. N Blk. No:17"/>
        <s v="fener mahallesi fener caddesi beyaz dünya işmerkezi no:15 - Özsüt Muratpaşa / Antalya"/>
        <s v="Yeşilbahçe mah. Metin Kasapoğlu cad. Saadet apt, D:No:33/C, 07160 Muratpaşa/Antalya"/>
        <s v="Meydankavağı Mh. İsmail Cem Caddesi No:56/A, 07200 Muratpaşa/Antalya"/>
        <s v="Arapsuyu Mah. Akdeniz Bulv. No 90"/>
        <s v="Fener Mah. Tekelioğlu Cad. Tevfik Çimen Sit. A Blok No:15 A Muratpaşa/ANTALYA"/>
        <s v="Y. Pazarcı Mah. Kordon Cad. No:8/A Manavgat/Antalya"/>
        <s v="Öğretmenevleri Mah. Öğretmenler Cad. 999 Sk. No 27"/>
        <s v="Kızılsaray Mah. 457 Sk. No:14 Muratpaşa/ANTALYA"/>
        <s v="Öğretmenevleri Mah. Atatürk Blv. No:92/B1 Konyaaltı/Antalya"/>
        <s v="Eski hisar mah. Demokrasi blv. No:81/B Manavgat/Antalya"/>
        <s v="Balbey Mah. Şehit Binbaşı Cengiz Toytunç Cad. No:38/A Muratpaşa/Antalya"/>
        <s v="Yükseliş Mah. Gazi Blv. No:131 Kepez/ANTALYA"/>
        <s v="Çağlayan Mah. 2017 sk. No:21/A Muratpaşa/Antalya"/>
        <s v="Gürsu Mah. 355 Sk. L Blk. No:29"/>
        <s v="Arslanbucak Mah. Cumhuriyet Blv. No 6 C, Kemer"/>
        <s v="Şekerhane Mah. Yaylayolu Cad. Yeniveliler Sk. No 5 A"/>
        <s v="Kuşkavağı mah. Akdeniz Bul. 106 / B"/>
        <s v="Fığla Mah. Hacıkadirler Sk. No:4 Alanya/ANTALYA"/>
        <s v="Yeşilbahçe Mah. Portakal Çiçeği Blv. Mert Apt. No:19/A Muratpaşa/Antalya"/>
        <s v="Fevzi çakmak mahallesi Süleyman Demirel bulvarı No35 Kepez/ANTALYA"/>
        <s v="Zerdalilik Mah. Cebesoy Cad. No:69/A Muratpaşa/Antalya"/>
        <s v="Haşimişcan mahallesi Arık caddesi arzu Apt No: 12/D Muratpaşa/Antalya"/>
        <s v="Kütükçü Mah. Barış Manço Blv. No:12 A Kepez/ANTALYA"/>
        <s v="Uncalı Mah. Çamlık Cad. 126 A"/>
        <s v="Side Mah. Atatürk Bulvarı No:122 Manavgat/ANTALYA"/>
        <s v="Zerdalilik Mah. 1408.sk No:28/B Muratpaşa/ANTALYA"/>
        <s v="Güvenlik Mah. 281 Sk. No:10/B Muratpaşa/Antalya"/>
        <s v="Güvenlik Mahallesi Derya Caddesi Gencer Apt, D:8/A, 07050 Muratpaşa/Antalya"/>
        <s v="Siteler Mah. 1310 Sk. No 20"/>
        <s v="Çaybaşı Mah. Ali Çetinkaya Cad. No:166 Muratpaşa/ANTALYA"/>
        <s v="Toros Mah. Üniversite Cad. No 52 B Konyaaltı"/>
        <s v="Meydankavağı Mh, Ülker Plaza, 1565. Sk. D:17, 07200 Muratpaşa/Antalya"/>
        <s v="Gürsu Mah. No:3 Konyaaltı/Antalya"/>
        <s v="Yeşilbahçe Mah. Metin Kasapoğlu Cd. No: 281/6 Muratpaşa/Antalya"/>
        <s v="Arapsuyu Mah. 624 sk. No:2 Konyaaltı/ANTALYA"/>
        <s v="Y. Hisar Mah. Hastane Cad. No:18/B Manavgat/Antalya"/>
        <s v="Çaybaşı Mah. 1352/1 Sokak No:10/B Muratpaşa/Antalya"/>
        <s v="Gürsu Mah. 306 Sk. No 5"/>
        <s v="MELTEM MAHALLESİ TARIK AKIL TOPU CADDESİ ANT.BELDE SİTESİ 3.BLOK.NO 15/A, 07030 Muratpaşa/Antalya"/>
        <s v="ATATÜRK MAH. YILDIRIM BEYAZIT CAD. ÇETİN APT. NO: 135 A KEPEZ/ ANTALYA"/>
        <s v="Şirinyalı Mah. Eski Lara Caddesi No: 97/B, 07160 Muratpaşa/Antalya"/>
        <s v="Kültür Mah. 3820 Sk. Güler Apt. No: 1/7"/>
        <s v="Arapsuyu, 575. Sk. no8/a D:1, 07070 Konyaaltı/Antalya"/>
        <s v="Etiler Mah. Adnan Menderes Bulv. Sami Kaya İş Merkezi No:47/C Muratpaşa/Antalya"/>
        <s v="Kremitli mahallesi eski antalya caddesi no:29/1 Korkuteli/ANTALYA"/>
        <s v="Hurma, 195 Sk Polat Apt D:26/B, 07130 Konyaaltı/Antalya"/>
        <s v="Y. Hisar Mah. 7036 Sk. No:8/3 Manavgat/Antalya"/>
        <s v="Yeni Mah. 2443 Sk. No: 61/7"/>
        <s v="Karyağdı Mah. Terminal Cad. No:26/B Elmalı/Antalya"/>
        <s v="Kumluca Meydan Mah. Ahmet Ali Ağa BLV. NO:25"/>
        <s v="Gürsu Mah. 338 Sk. No 6"/>
        <s v="Kızıltoprak Mah. Ali Çetinkaya Cad. No:147 Muratpaşa/ANTALYA"/>
        <s v="Orta Mah. İşler Cad. No:21/1 Serik/Antalya"/>
        <s v="Şirinyalı mahallesi Tekelioğlu caddesi başer apt, D:no 6/A, 07060 Muratpaşa/Antalya"/>
        <s v="Merkez Mah. Şehit Murat Uzun Cad. No:8/A Serik/Antalya"/>
        <s v="Kültür Mah. Ulusoy Cad 3876 Sk. No 8"/>
        <s v="Yıldız Mah. Yıldız Cad."/>
        <s v="Saray Mah. Atatürk Cd. No:109 Alanya/Antalya"/>
        <s v="Sütçüler Mah. 15 Temmuz Şehitler Cad. No:125 B Kepez/ANTALYA"/>
        <s v="Andifli Mah. Sokullu Sok. No 7"/>
        <s v="Pınarbaşı Mah. Dumlupınar Bulv. Akdeniz Üniv. Kampüs Ceypark Sosyal Yaşam Alanı No 886"/>
        <s v="Şirinyalı mahallesi,1504. sokak, 4/1 ,07160 , Muratpaşa ,Antalya"/>
        <s v="Toros Mah. Toroslar Cad. Ataşehir No 17 D"/>
        <s v="Altınkum Mah. Belediye Cad. No:134 Konyaaltı/ANTALYA"/>
        <s v="Gençlik Mah. 1315 Sk. Çiloğulları Apt. No:40/4 Muratpaşa/Antalya"/>
        <s v="Güzeloba Mah. 2367 Sk. B BLok No:8/B A Muratpaşa/Antalya"/>
        <s v="Altınkum, 414. Sk. No: 4"/>
        <s v="Akkuyu mahallesi Anadolu Caddesi 118/6"/>
        <s v="Emek Mah. Yeşilırmak Cad. Yörükcanlar İş mrk. No 9 A"/>
        <s v="Liman Mah. Atatürk Bulv. No:277/B"/>
        <s v="Gürsu Mah. 304. Sk. No 6"/>
        <s v="Kültür Mah. 75. Yıl Cad. No 30 A"/>
        <s v="Haşimişcan, 12/A, Recep Peker Cd., 07010 Muratpaşa/Antalya"/>
        <s v="Tahılpazarı Mah. 467 Sk. Süleyman Melli İşhanı No:4/E Muratpaşa/Antalya"/>
        <s v="SOĞUKSU MAH. PALMİYE CAD. HASAN ACAR APT. NO: 20 D MURATPAŞA/ ANTALYA"/>
        <s v="Kültür, 75. Yıl Cd. No:30"/>
        <s v="Bahçelievler Mah demokrasi bulvarı 38/A Manavgat/Antalya"/>
        <s v="Meltem Mah. Akdeniz Bulv. No:10/9 Muratpaşa/ANTALYA"/>
        <s v="Meltem Mah. Meltem Blv. No:17 Muratpaşa/ANTALYA"/>
        <s v="Kökez Mah. 3002 Sk. No:10/E1 Serik/Antalya"/>
        <s v="Aşağı Hisar Mah. Gülveren Cad. No:18/B Manavgat/Antalya"/>
        <s v="Haşimişcan Mah. 1293 Sk. No:2/A Muratpaşa/Antalya"/>
        <s v="Altınkum Mah. Gazi M. Kemal Bulv. No:8/A"/>
        <s v="Kültür mah. 3829 sk. no 11"/>
        <s v="Meltem mah. 3822 sokak Barohan İş merkezi No:7F, 07030 Muratpaşa"/>
        <s v="Pazarcı Mah.Uğur Mumcu Cad.No:65-C Gazipaşa/Antalya"/>
        <s v="KIZILTOPRAK MAH. 930 SK. DURMAZLAR APT NO: 4 A- MURATPAŞA/ ANTALYA"/>
        <s v="Gebizli Mah. Yunus Emre Cad. No:96 Muratpaşa/ANTALYA"/>
        <s v="Yeşilbahçe Mah. Çınarlı Mah. Tokis Apt. No:47/A Muratpaşa/Antalya"/>
        <s v="Yükseliş Mah. Gazi Blv. No:153 Kepez/ANTALYA"/>
        <s v="Altınkum Mah. Belediye Cad. No 130"/>
        <s v="şekerhane mahallesi hacet caddesi no 17 antalya/alanya"/>
        <s v="Çağlayan Mah. Bülent Ecevit Blv. No:158/C 07230 Muratpaşa/Antalya"/>
        <s v="Çağlayan Mh. Bülent Ecevit Blv. No:123/B Muratpaşa/Antalya"/>
        <s v="Güzeloba Mah. 2114 Sok. No:6/B Muratpaşa/Antalya"/>
        <s v="Gürsu Mah. Atatürk Blv. Aybüke Sit. F Blok No:168 Akgül Apt. Konyaaltı/Antalya"/>
        <s v="Şekerhane Mah. Rami Sk. No 3 B Alanya"/>
        <s v="Çağlayan Mah. 2028 Sk. No::7/B Muratpaşa/Antalya"/>
        <s v="Ünsal Mah. 5110 sk. No:1 Kepez/ANTALYA"/>
        <s v="Çaybaşı Mah. 1343 Sk. No:1 Muratpaşa/ANTALYA"/>
        <s v="Sütçüler Mah. 15 Temmuz Şehitler Cad. No:162 Kepez/ANTALYA"/>
        <s v="Meydan Mah. Ahmetali Ağa Bulvarı , Shell petrol istasyonu 75/A Kumluca Antalya"/>
        <s v="Soğuksu Mah. 306 Sk. Mustafa Kılınç Apt. No:7/b Muratpaşa/Antalya"/>
        <s v="Çağlayan Mah. Barınaklar Bulv. No:116/B Muratpaşa/Antalya"/>
        <s v="ŞİRİNYALI MAH. LARA CAD. EKİNCİ APT. NO: 70 MURATPAŞA/ ANTALYA"/>
        <s v="100. Yıl Blv. No:103/1-B Muratpaşa/Antalya"/>
        <s v="Zerdalilik Mah. Burhanettin Onat Cad. No:62/A Muratpaşa/Antalya"/>
        <s v="Altınova Orta Mah. Çağıran sk. No:4 Kepez/ANTALYA"/>
        <s v="Bağlık Mah. Ketenliler Sk. No 4 B"/>
        <s v="Güller Pınarı Mah. Eşref Kahvecioğlu Cad. No 22 A"/>
        <s v="Toros Mah. Toroslar Cad. No 9"/>
        <s v="Yeşilbahçe Mah. Metin Kasapoğlu Cad. No:33/A Muratpaşa/Antalya"/>
        <s v="Güzeloba Mah. Çağlayangil Cad. N:47/A Muratpaşa/Antalya"/>
        <s v="Liman Mah. Akdeniz Blv. No:240/A Muratpaşa/Antalya"/>
        <s v="Haşimişcan Mah. Fevzi Çakmak Cad. No:17/B Muratpaşa/Antalya"/>
        <s v="Öğretmenevleri Mah. Atatürk Blv. No:66/A Konyaaltı/Antalya"/>
        <s v="Fener Mah. Falez Cd. N0:3 Muratpaşa/Antalya"/>
        <s v="Şafak Mah. 5009 Sk. No 65 / Kepez"/>
        <s v="Emek Mah. Sakarya Blv. No:342 Kepez/ANTALYA"/>
        <s v="Güzeloba Mah. Havaalanı Cad. No:11/2 Muratpaşa/Antalya"/>
        <s v="Kışla Mah. 54 Sk. No:14/A Muratpaşa/Antalya"/>
        <s v="Kütükçü Mah. 2973 sk. No:2 Kepez/ANTALYA"/>
        <s v="Arapsuyu Mah. Arapsuyu Cad. No 26 C"/>
        <s v="Kızılsaray Mah. 76 Sk. No:21 Muratpaşa/ANTALYA"/>
        <s v="Altınova Sinan Mah. Antalya Cad. No:2 Kepez/ANTALYA"/>
        <s v="Erenköy Mah. Şehit Üsteğmen Gökhan Korkut Cad. No:15/E Kepez/ANTALYA"/>
        <s v="Güneş Mah. 15 Temmuz Şehitler Cad. No:118/C Kepez/ANTALYA"/>
        <s v="Keykubat Bulv. No:219 Alanya/ANTALYA"/>
        <s v="Kültür, Bahtılı Köyü Köyü/, 3816. Sk. No:13"/>
        <s v="Gürsu Mah. 304. Sk. No: 2, 07070 Konyaaltı/Antalya"/>
        <s v="Fener Mah. Fener Cd. No:1, 07160 Muratpaşa/Antalya"/>
        <s v="Güller Pınarı Mah. Ahmet Tokuş Bulv. No:4 Alanya/Antalya"/>
        <s v="Altınova Sinan Mah. Serik Cad. No:371/1 Kepez/Antalya"/>
        <s v="Yeşilbahçe Mah., Metin Kasapoğlu Cd. No: 281/6, 07160 Muratpaşa/Antalya"/>
        <s v="Kültür Mah. Hürriyet Cad. No:6 B"/>
        <s v="Aşağı pazarcı Mh. 1001 Sk. No:19 Z1 Manavgat/Antalya"/>
        <s v="MEMUREVLERİ MAH. TONGUÇ CAD. H.GÖKSOY APT.NO:25/C"/>
        <s v="Avsallar Mah. Söğüt Cad. Yılmaz İş Hanı No:8 Alanya/ANTALYA"/>
        <s v="Side Mah. Atatürk Blv. No:56/1 Manavgat/Antalya"/>
        <s v="Kırcamii mah. Göller Cad. NO:1/2 07 Simit Fırını, Muratpaşa/ANTALYA"/>
        <s v="Kaş Kalkan Mah., Mustafa Kocakaya Cd. No 2"/>
        <s v="Bayındır Mah. 329 Sk. Arınur Apt. No:4/A Muratpaşa/Antalya"/>
        <s v="Varlık, Turgut Reis Cd. Özciğer Apt. D:49/A, 07050 Muratpaşa/Antalya"/>
        <s v="Sedir Mah. Zambak Cad. No:9 Muratpaşa/ANTALYA"/>
        <s v="Arapsuyu mah. Kuşkavağı Cad. Meryem Abay Apt. No: 38"/>
        <s v="Sinan Mah. 1251 Sk. Ersinyamaner Apt. No:26/A Muratpaşa/Antalya"/>
        <s v="Pınarbaşı Mah. Dumlupınar Bulv. Akdeniz Üniv. Ykut Çarşı No 496"/>
        <s v="Yeşilbahçe Mah. Lara Cad. Çiçek Sitesi C Blok No:5/D Muratpaşa/Antalya"/>
        <s v="Yeşilbahçe Mah. 1452 Sk. No:6/B Muratpaşa/Antalya"/>
        <s v="Avsallar Mah. Karaçaltı Caddesi No:15 Alanya/ANTALYA"/>
        <s v="Kültür Mah. Ulusoy cad. No:55 Kepez ANTALYA"/>
        <s v="GüllerPınarı mahallesi Oba caddesi Fuatyagcı Apt. 13/A ORMAN işletme müdürlügü Karsısı SOSYETE CİGKÖFTE &amp; CAFE"/>
        <s v="Yeni Mah. Karatay Cad. No:13 Kepez/ANTALYA"/>
        <s v="Sütçüler Mah. 15 Temmuz Şehitler Cad. No:133 Kepez/ANTALYA"/>
        <s v="Gürsu Mah. 358 Sk. Öz Hurma Sit. No 1 BC"/>
        <s v="Oba Mah. Kadılar Cad. No:2 Alanya/ANTALYA"/>
        <s v="Karşıyaka Mah. Süleyman Demirel Blv. No:265 Kepez/ANTALYA"/>
        <s v="Milli Egemenlik Mah. 9000 Sk. No:10 Manavgat/antalya"/>
        <s v="KUŞKAVAĞI MAH. 544 SK. NO: 6 KONYAALTI/ ANTALYA"/>
        <s v="Gürsu, 320. Sk. No:27A"/>
        <s v="Güzeloba mahallesi Havaalanı caddesi no:71"/>
        <s v="Yeni Mah. Akdeniz Cad. No:46 A Kemer/ANTALYA"/>
        <s v="Mahmutlar Mah. Atatürk Cad. No:131 Alanya/ANTALYA"/>
        <s v="Şirinyalı Mah. Sinanoğlu Cad. Aykaç Apt. No:34/B Muratpaşa/Antalya"/>
        <s v="Şirinyalı Mah. Lara Cad. No:34/1 Muratpaşa/Antalya"/>
        <s v="Arapsuyu Mh. Atatürk Blv. 5M Migros No:3/Z18 Konyaaltı/Antalya"/>
        <s v="Şirinyalı Mah.1537 Sk. No:4/A Muratpaşa/Antalya"/>
        <s v="Liman Mah. Boğaçay Cad. No 73 B"/>
        <s v="Çağlayan Mah. Bülent Ecevit Blv. No:157/B Muratpaşa/Antalya"/>
        <s v="KESTEL MAH. DOLAVLIK CAD. ZAHIDE GÖKÇEOGLU NO: 5B"/>
        <s v="Hurma Mah."/>
        <s v="Mahmutlar Mah. Barış Cad No:15 Alanya/ANTALYA"/>
        <s v="Şirinyalı mahallesi Lara cad. No:193 Muratpaşa Antalya"/>
        <s v="Kadriye Mah. 33 Sk. No:2/F Serik/Antalya"/>
        <s v="Fener Mah. Tekelioğlu Cad. No:55 Muratpaşa/Antalya"/>
        <s v="Yeşilyurt Mah. Antalyalı Hakkı Çavuş Cad. No:44 Kepez/ANTALYA"/>
        <s v="Sinan Mah. 1281 Sk. No:5 Muratpaşa/ANTALYA"/>
        <s v="Altındağ Mah. Teomanpaşa Cad. No:2 Muratpaşa/ANTALYA"/>
        <s v="Güller Pınarı Mah. Hacet Cad. No 16"/>
        <s v="Hurma mah. 195 sk. No:3 / B"/>
        <s v="Güneş Mah. Şehit Ömer Halis Demir Cad. No:104 Kepez/ANTALYA"/>
        <s v="Muratpaşa Mah. 567 Sk. No:18 Muratpaşa/ANTALYA"/>
        <s v="Teomanpaşa mahallesi necip Fazıl kısakürek cad no 65 kepez Antalya"/>
        <s v="Emek Mah. 3067 Sk. No:1/3 Manavgat/ANTALYA"/>
        <s v="Kızılarık Mah. Gazi Blv. No:342, 07310 Muratpaşa/Antalya"/>
        <s v="Çağlayan Mah. Barınaklar Blv. No126/1 Muratpaşa/Antalya"/>
        <s v="Y.Hisar Mah. Şelale Cad. No:26 Manavgat/Antalya"/>
        <s v="Kızıltoprak mahallesi.Aspendos bulvarı Eliçabuk apt.3/C Muratpaşa/ Antalya"/>
        <s v="Zafer Mah. Mithatpaşa Cad. No:136 Kepez/ANTALYA"/>
        <s v="Fevzi Çakmak Mah. Süleyman Demirel Blv. No:39 Kepez/ANTALYA"/>
        <s v="Güzelyurt Mah. Lara Cad. No:215 Aksu/ANTALYA"/>
        <s v="Y. Hisar Mahallesi, Şelale Caddesi, No:13/A Manavgat / Antalya"/>
        <s v="Şafak Mah. 75. Yıl Cad. Sanayi 28B Blok No 215"/>
        <s v="Varlık Mah. 100.Yıl Bulv. No:40 Muratpaşa/ANTALYA"/>
        <s v="Abdi ipekçi cad. No 23 A"/>
        <s v="A. Pazarcı Mah. Zübeyde Hanım Cad. No:29/Z03 Manavgat/Antalya"/>
        <s v="Aydoğmuş Mah. Süleyman Demirel Blv. Hacı Mehmet Apt. No:197 A Kepez/ANTALYA"/>
        <s v="Yeşiltepe Mah. Namık Kemal Blv. No:104/A Kepez/Antalya"/>
        <s v="varlık mah.100.yıl bulvarı no.55\c muratpaşa Antalya"/>
        <s v="Cumhuriyet Mah. Eğriköprü Cad. No:24 A Alanya/ANTALYA"/>
        <s v="Kışla Mah. Güllük Cad. No:32 Muratpaşa/ANTALYA"/>
        <s v="Gündoğdu Mah. Göksu Cad. 2457 Sk. Gül Atik Apt. No: 53/3"/>
        <s v="Haşimişcan Mah. Arık Cd. No:2 07100 Muratpaşa/Antalya"/>
        <s v="Siteler Mah. Uncalı Cad. A Blok No:43/AB Konyaaltı /Antalya"/>
        <s v="Varlık Mah. 202 Sk. Yazır Apt. No:4/C Muratpaşa/Antalya"/>
        <s v="3 KAPILAR YANI ALİ OĞUZ KONUK İŞ MERKEZİ"/>
        <s v="Elmalı Mah. Şarampol Cad. No:57/A Muratpaşa/Antalya"/>
        <s v="Yüksekalan Mah. 503 Sk. No:24/C Muratpaşa/Antalya"/>
        <s v="Kültür Mah. 3829 Sk. No:11/1 Kepez/Antalya"/>
        <s v="Mahmutlar Mah. Menderes Bulv. No:12 Alanya/ANTALYA"/>
        <s v="Altınkum Mah. Atatürk Bulv. No:132/A Konyaaltı/ANTALYA"/>
        <s v="Fabrikalar Mah. Dumlupınar Blv. No:49 Kepez/ANTALYA"/>
        <s v="Altınkum Mahallesi Gazi Mustafa Kemal bulvarı No:10 Konyaaltı/Antalya Türkiye"/>
        <s v="BELDİBİ MAH. BAŞKOMUTAN ATATÜRK CAD. NO: 102 İÇ KAPI NO: 1 KEMER/ ANTALYA"/>
        <s v="Güneş Mah. Ömer Halis Demir Cad. No:62 Kepez/ANTALYA"/>
        <s v="Kızılsaray Mah. 76 sk. No:20 Muratpaşa/ANTALYA"/>
        <s v="Bayındır Mah. Pınar Cad. No:15/A Muratpaşa/Antalya"/>
        <s v="Güzeloluk Mah. Yalı Caddesi 1830 Sokak Florya Sitesi Altı No:204 - A"/>
        <s v="Fener Mah. Bülent Ecevit Bulv. No:2 laura avm kat : 2 no : 213 Muratpaşa/ Antalya"/>
        <s v="Mahmutlar Mah. Atatürk Cad. No:133 Alanya/ANTALYA"/>
        <s v="1424 Sk. No 5"/>
        <s v="Akkuyu Mah. Anadolu Cad. No:154/BD Konyaaltı/Antalya"/>
        <s v="Gürsu Mah. 355 Sk. Casaba K Blok No:15 KA Konyaaltı/Antalya"/>
        <s v="Şirinyalı Mah. Lara Cad. Ersoy No:177/C Muratpaşa/Antalya"/>
        <s v="Kültür Mah. 3881 Sk. No 14"/>
        <s v="Kuşkavağı Mah. Akdeniz Bulv. No 116"/>
        <s v="Yeni Doğan Mah. Ulusoy Caddesi 3066. Sk No:18/C, 07090 Kepez/Antalya"/>
        <s v="Haşimişcan Mah. Recep Peker Cad. No:10/C Muratpaşa/Antalya"/>
        <s v="Liman Mah. 35. Cd. No: 18"/>
        <s v="Şafak Mah. 5040 sk. No:42 Kepez/ANTALYA"/>
        <s v="Varsak Karşıyaka Mah. Süleyman Demirel Blv. B1 No:91 Kepez/Antalya"/>
        <s v="Altınkum Mah. Atatürk Bulv. No:151"/>
        <s v="Şirinyalı Mah. İsmet Gökşen Cad. No:5 Muratpaşa/Antalya"/>
        <s v="Fener Mah. Lara Cad. Dua Apt. No:209/A Muratpaşa/Antalya"/>
        <s v="Çağlayan Mah 2024 Sok No:26/B"/>
        <s v="Atıntaş mah. Kardeşkentler cad. Havalımanı Yolu No:32/1 Aksu /Antalya"/>
        <s v="Yeşilova Mah. Aspendos Bulv. No:182 Muratpaşa/Antalya"/>
        <s v="SARISU MAH. 160 SK. NO: 10 A KONYAALTI/ ANTALYA"/>
        <s v="Ayanoğlu Mah. Süleyman Demirel Bulv. No:134 Kepez/ANTALYA"/>
        <s v="Siteler mah. 35. Cad. 14 Karacalar Apt. No:11 /A"/>
        <s v="Elmalı Mahallesi Cumhuriyet Caddesi Işık Apartmanı 46 b Muratpaşa Antalya"/>
        <s v="Sinan Mah. Recep Peker Cad. No:22/A Muratpaşa/Antalya"/>
        <s v="Ünsal Mah. 5036 Sk. 22/4"/>
        <s v="Liman Mahallesi Atatürk Bulvarı No:224/1 Konyaaltı-Antalya"/>
        <s v="Yeşilbahçe Mah. Metin Kasapoğlu Cad. Küçükkaya Sitesi B Blok No:28/A Muratpaşa Antalya"/>
        <s v="yüksekalan mahallesi 503 sokak no:4A"/>
        <s v="Cumhuriyet Mah. 638 Sk. No:23 Muratpaşa/ANTALYA"/>
        <s v="Kültür Mah. 3833 Sk. , Kepez"/>
        <s v="Balbey mahallesi 419.sokak Göçer işhanı 1/G Muratpaşa/Antalya"/>
        <s v="Yeşilyurt mah 4345 sok no:1/A"/>
        <s v="Yıldız Mah. Yıldız Cad. Bilgin Apt. No:18/C Muratpaşa/Antalya"/>
        <s v="Memurevleri Mah. Derya Cad. Gökçe Apt. No:9/B Muratpaşa/Antalya"/>
        <s v="Kadıpaşa Mah. Hüseyin Okan Sk. No 14"/>
        <s v="Fener Mah. 1968 Sk. No:41 Muratpaşa/Antalya"/>
        <s v="Yeşilbahçe Mah. 1480 Sk. Saraçoğlu Apt. No:5/1 Muratpaşa/Antalya"/>
        <s v="Gazi Mah. Sütçüler Cad. No:73 Kepez/ANTALYA"/>
        <s v="Kumluca Bağlık Mah. Jandarma Sok. No 33"/>
        <s v="Güller Pınarı Mah. Kerim Kaptanlar Sk. No 15"/>
        <s v="Kızıltoprak Mah. 914 Sk. Mevlana 1 Apt. No:2/C Muratpaşa/Antalya"/>
        <s v="Cumhuriyet Mah. Sokullu Cad. No:20 Muratpaşa/ANTALYA"/>
        <s v="Kültür Mah. Ulusoy Cad. No:71/A"/>
        <s v="Varlık Mah. 202 Sk. Kaplan Apt No:8/B, 07050 Muratpaşa/Antalya"/>
        <s v="Şafak Mah. 5009 Sk, Kepez"/>
        <s v="Tarım Mah. Perge Bulv. No:5 Muratpaşa/ANTALYA"/>
        <s v="Bahçelievler Mah. Demokrasi Blv. No:4/C Manavgat/Antalya"/>
        <s v="Kızlar Pınarı Mah. Spor Cad. No:2 Alanya/ANTALYA"/>
        <s v="Varlık Mah. 100.Yıl Bulv. No:113 Muratpaşa/ANTALYA"/>
        <s v="Uncalı cad siteler Mah. Mevlana sitesi no8/1 Konyaaltı antalya"/>
        <s v="Soğuksu Mah. Kazım Karabekir Cad. Kuloğlu Apt. No:109/A Muratpaşa/Antalya"/>
        <s v="Kültür Mah. 3805 Sk. No 25"/>
        <s v="Göksu mah. 6813 sok no : 2 A A KEPEZ/ANTALYA"/>
        <s v="Cikcilli Mah. 201 sk. No:4 Alanya/ANTALYA"/>
        <s v="Aşağıhisar Mah. 4501 sok. No:9/A Manavgat/Antalya"/>
        <s v="Kepez Mah. 3189/5 sk. No:21 Kepez/ANTALYA"/>
        <s v="Özgürlük Mah. Namık Kemal Bulv. Konak Apt. No:42"/>
        <s v="Pınarlı Mah. 24097 sk. No:5 Aksu/ANTALYA"/>
        <s v="ŞEKERHANE MAH. ŞEVKET TOKUŞ CAD. KIZILAY KAN BANKASI ALTI, AYGÜN APT. NO:29/A 25-METRELİK YOL ÜZERİ, ALANYA/ANTALYA"/>
        <s v="Kumluca Yeni Mah. Cumhuriyet Cad. No 4"/>
        <s v="Mahmutlar Mah. Mendere Bulv. No:14 Alanya/ANTALYA"/>
        <s v="Şekerhane Mah. Hacet Cad. No 37"/>
        <s v="Erenköy Mah. Şehit Üsteğmen Gökhan Korkut Cad. No:4 Kepez/ANTALYA"/>
        <s v="Kütükçü mah. Barış Manço Bulvarı, 2965. Sk. No:1, 07080 Kepez/Antalya"/>
        <s v="Pınarbaşı mahallesi Atatürk bulvarı Şükrü Kaymaz apartmanı 54/4 Konyaaltı/Antalya"/>
        <s v="Yıldız Mah. Yıldız Cad. Fatih Apt. No:23/C Muratpaşa/Antalya"/>
        <s v="Sinan Mah. Hüsnü Karakaş Cad.No:1/1 Muratpaşa/Antalya"/>
        <s v="Merkez Mah. Atatürk Cad. No:168/Z01 Serik/Antalya"/>
        <s v="Mimar Sinan Mah. Tınaztepe Cad. No:6/B Manavgat/Antalya"/>
        <s v="Şöförler cemiyeti altı umut fastfood"/>
        <s v="Fener Mah. 1968 Sk. Özdemir Apt. No:11/A Muratpaşa/Antalya"/>
        <s v="Ahatlı, Ulusoy Cd. No:96, 07090 Kepez/Antalya"/>
        <s v="Sinan Mah. Arık Cad. No:11/A Yüksel Apt. Muratpaşa/Antalya"/>
        <s v="Karşıyaka Mah. Sakarya Bulv. No:176 Kepez/ANTALYA"/>
        <s v="Sinan Mah. Cebesoy Cad. No:72/A Muratpaşa/Antalya"/>
        <s v="Emek Mah. 2176 Sk. No:2 Kepez/ANTALYA"/>
        <s v="Fener Mah. Bülent Ecevit Blv. No:14/A Muratpaşa/Antalya"/>
        <s v="Ulus Mah. Mithatpaşa Cad. No:9 Kepez/ANTALYA"/>
        <s v="Uncalı Mah. 23. Cad. Centek Sit. C Blk. No:2"/>
        <s v="Ilıca Mah. 318 Sk. No:3 Manavgat/Antalya"/>
        <s v="Ermenek Mah. 10 Sk. No:70/A Muratpaşa/Antalya"/>
        <s v="Hurma, Boğaçay Cd. 86/A, 07130 Konyaaltı/Antalya"/>
        <s v="Liman, Liman Mah. Boğaçay Cad, Erhan Apt 63/B, 07130 Konyaaltı/Antalya"/>
        <s v="Uncalı Mah. 32. Cadde Ahmet Çakmak Apt N:69/A"/>
        <s v="Tarım Mah, Perge Blv. No:63/3, 07100 Muratpaşa/Antalya"/>
        <s v="Emek Mah. Yeşilırmak Cad. No:13/A Kepez/Antalya"/>
        <s v="Zafer Mah. Mithatpaşa Cad. Biçimli Sit. No:80/A Kepez/Antalya"/>
        <s v="Pazarcı Mah. Uğur Mumcu Cad. No:18 Gazipaşa/ANTALYA"/>
        <s v="Uncalı mah. Toroslar cad. İncedağ G 72 E, 07100 Konyaaltı/Antalya"/>
        <s v="Bağlık Mah. Hasan Tuna Cad. No:4 Kumluca Antalya"/>
        <s v="Hürriyet CD 3821 şok mümtaz Adıgüzel apt no 14/c üstgeçit ev yemekleri"/>
        <s v="Atatürk Mah. Sakarya Bulv. No:157 Kepez/ANTALYA"/>
        <s v="Sütçüler Mah. 15 Temmuz Şehitler Cad. No:155 Kepez/ANTALYA"/>
        <s v="Topçular Mah. Aspendos Blv. No:165 Muratpaşa/ANTALYA"/>
        <s v="Şekerhane, Atatürk Blv. No:5"/>
        <s v="Yeni Emek Mah. Sakarya Blv. Saray Halı No:249 Kepez/Antalya"/>
        <s v="Zerdalilik Mah. Değirmenönü Cad. No:58/B Muratpaşa/Antalya"/>
        <s v="GÜRSU MAH. 304 SK. VERANDA CAFE BISTRO 52/2 KONYAALTI/ANTALYA"/>
        <s v="Altınkum Mah. 414 Sk. Turkish Ap. No 5"/>
        <s v="Orta Mah. Başöğretmen Cad. No:15/1 Serik/Antalya"/>
        <s v="Yüksekalan Mah. 486 Sk. No:4/C Muratpaşa/Antalya"/>
        <s v="Ilıca Mah. Cumhuriyet Cad. No:8/6 Manavgat/Antalya"/>
        <s v="Fabrikalar mahallesi, Dumlupınar bulvarı 49/1 Erasta Avm -1. Kat"/>
        <s v="Karşıya Mah. Sakarya Blv. 198 B"/>
        <s v="Ahatlı Mah. Ulusoy Cad. No:78 Kepez/ANTALYA"/>
        <s v="A. Pazarcı Mah. 1041 Sk. No:4/A Manavgat/Antalya"/>
        <s v="Fikri Erten Cad."/>
        <s v="Kültür mah. 3805 sk. 30 A"/>
        <s v="Tarık Akıltopu Cad., No:15, Muratpaşa, Antalya, Türkiye,"/>
        <s v="Güvenlik, 281. Sk. No:18, 07030 Muratpaşa/Antalya"/>
        <s v="Yeni mahalle 506 Sok Üçgen Apt. No:14"/>
        <s v="Kumluca ,Meydan Mah. Defne Cad."/>
        <s v="Altınkum Mah. 441 Sk. No 16, Konyaaltı"/>
        <s v="Şekerhane Mah."/>
        <s v="Yeniköy Mah. Çiftlik Cad. No:171 Döşemealtı/ANTALYA"/>
        <s v="Göksu Mah. Serik Cad. Demokrasi Kavşağı Kepez/ANTALYA"/>
        <s v="Gökyazı, Ertuğrul Günay Cd. No: 40 D"/>
        <s v="Altınkum, Gazi Mustafa Kemal Blv. 54/B"/>
        <s v="Özer Sok. No 15"/>
        <s v="Teomanpaşa Mah. Gazi Blv. No:309 A Kepez/ANTALYA"/>
        <s v="Y. Pazarcı Mah. İbrahim Sırrı Sözen Cad. No:27/2 Manavgat/Antalya"/>
        <s v="Merkez Mah. Yıldırım Beyazıt Cad. No:12/101 Serik/Antalya"/>
        <s v="Yeşilbahçe Mah. Portakal Çiçeği Cad. No:49/B Muratpaşa/Antalya"/>
        <s v="Hacet, Eşref Kahvecioğlu Cd. No:61"/>
        <s v="Yeşilyurt Mah. 4536 Sk. Sefa Apt. No 2"/>
        <s v="Hacet Mah. Canlılar Sk. Partal Apt. No 10 A"/>
        <s v="Elmalı Mah. 7 sk. No:14 Muratpaşa/ANTALYA"/>
        <s v="Soğuksu Mah. Toroslar Cad. No:34/A Muratpaşa/Antalya"/>
        <s v="Kültür Mah. 3864 Sk. 63 / 1 Kepez"/>
        <s v="Kumluca Meydan Mah. Ahmet Ali Ağa Blv. No 1"/>
        <s v="Güvenlik Mahallesi 282. Sokak Vakıf Apartmanı No: 33 B Muratpaşa/ANTALYA"/>
        <s v="Ahatlı Mah. Ulusoy Cad. No:94 Kepez/ANTALYA"/>
        <s v="Şirinyalı Mah. Sinanoğlu Cad. Ali Yiğitbaşı Apt. No:98/B Muratpaşa/antaltya"/>
        <s v="Kızıltoprak Mah. Yunus Emre Cad. No:44/A Muratpaşa/Antalya"/>
        <s v="Cumhuriyet Mah. 625 sk. No:9 Muratpaşa/ANTALYA"/>
        <s v="Yeşilyurt mah. 75.yıl cad."/>
        <s v="Belek Mah. Molla Fevzi Cad. No:12 Serik/Antalya"/>
        <s v="Altınova Orta Mah. Antalya Cad. No:181 Kepez/ANTALYA"/>
        <s v="Fener Mah. 1968 Sk. No:21/A Muratpaşa/Antalya"/>
        <s v="Orta Mah. İşler Cad. No:58/B İş Bankası Arkası Cadde Avm Karşısı 07500 Serik/ANTALYA"/>
        <s v="Habibler Mah. 5627 sk. No:4 Kepez/ANTALYA"/>
        <s v="Cumhuriyet mahallesi 662 sok çelik apt no:46/g Muratpaşa /Antalya"/>
        <s v="Atatürk Mah. Yıldırım Beyazıt Cad. No:105/A Kepez/ANTALYA"/>
        <s v="Merkez Mah. Lise Cad. 16 G - Kemer"/>
        <s v="Zümrütova Mah. Sinanoğlu Cad. No:37/A Muratpaşa/Antalya"/>
        <s v="Gürsu Mah. 370 Sk No 32/1"/>
        <s v="Altınkum Mahallesi, Gazi Mustafa Kemal Bulvarı Yaman Apt. No:28/A"/>
        <s v="Bülent Ecevit Bulvarı Laura Alışveriş Merkezi, 07760 Muratpaşa/Antalya"/>
        <s v="Yıldız Mah. Yıldız Cad. Deniz Apt. No:58/A Muratpaşa/Antalya"/>
        <s v="Pınarbaşı Mah. Dumlupınar Bulv. Akdeniz Üniv. Yakut Çarşı No 496"/>
        <s v="Kültür Mah. 3818 Sk. No 8"/>
        <s v="Kızılarık Mah. Gazi Blv. No:292 Muratpaşa/ANTALYA"/>
        <s v="Yeni Doğan Mah. Ulusoy Cad. No:6 Kepez/ANTALYA"/>
        <s v="A. Pazarcı Mah. Fevzi Paşa Cad. No:5/Z03 Manavgat/Antalya"/>
        <s v="Gebizli mahallesi 1115 sokak kardeşler apt no14 /A"/>
        <s v="Yenigün Mah. 1115 Sk. No:1 Muratpaşa/ANTALYA"/>
        <s v="Gürsu Mah. 306 Sk. No 2"/>
        <s v="Teomanpaşa, Necip Fazıl Kısakürek Cd No:48/B, 07090 Kepez/Antalya"/>
        <s v="Arapsuyu Mah. 607 Sk. No:30A Konyaaltı/ANTALYA"/>
        <s v="Yükseliş Mah. 2116 Sk. Etem Saygılı Apt. No:48 A Kepez/ANTALYA"/>
        <s v="Alanya mahmutlar mahallesi Barboros caddesi yaşar Uyar apartmanı 20a"/>
        <s v="Tarım Mah. Perge Blv. No:31 Muratpaşa/ANTALYA"/>
        <s v="Arapsuyu Mah. 605 Sok. Başaranlar Apt. B Blok No:11E Konyaaltı Antalya"/>
        <s v="Düden Mah. Antalya Cad. No:237 Kepez/ANTALYA"/>
        <s v="Kadıpaşa Mah. Bostancıpınarı Cad. No:55 B Alanya/ANTALYA"/>
        <s v="Yeni Mah. Dörtyol Blv. No:18F Kemer Antalya"/>
        <s v="Yeşilbahçe Mah. Lara Cad. No:1 Muratpaşa/Antalya"/>
        <s v="Arapsuyu Mah. Atatürk Blv. No:31 C Konyaaltı/ANTALYA"/>
        <s v="Çıplaklı Mah. İnönü Cad. No:194 Döşemealtı/ANTALYA"/>
        <s v="Orta Mah. Atatürk Cad. No:23 Serik/ANTALYA"/>
        <s v="Göksu Mah. Suphi Türel Cad. No:30 Kepez/ANTALYA"/>
        <s v="Yeşiltepe Mah. Rasih Kaplan Cad. No:98/A Kepez Antalya"/>
        <s v="Oba Mah. Fidanlık Cad. No:54/1A Alanya/ANTALYA"/>
        <s v="Okurcalar Mah. Kaş Karaburun Cad. Alanya/ANTALYA"/>
        <s v="Güvenlik Mah. 287 Sk. No:5 Muratpaşa/ANTALYA"/>
        <s v="Meydan Mah. Ahmet Ali Ağa Blv. No 29 A"/>
        <s v="Çarşı Mah. 1 Sok. No:6 Alanya Antalya"/>
        <s v="Bahçeyaka Mah. Atatürk Cad. No:25 Döşemealtı/ANTALYA"/>
        <s v="Yeniköy Mah. Cumhuriyet Cad. No:3 Döşemealtı/ANTALYA"/>
        <s v="Yeni Mah. Yeşil Irmak Cad. 2445 Sk. Onur Apt. No:1 A Kepez Antalya"/>
        <s v="Yeni Mah. Hükümet Cad. No:3 E Kemer/ANTALYA"/>
        <s v="FenerMah. Tekelioğlu Cad. Paksu Apt. No:67/B Muratpaşa/ANTALYA"/>
        <s v="Şekerhane Mah. Kalgıdım Sk. No:5 A Alanya/ANTALYA"/>
        <s v="EMEK MAH. 2193 SK. ÖMER APT NO: 4 İÇ KAPI NO: 1 KEPEZ/ ANTALYA"/>
        <s v="Toros Mah. Üniversite Cad. No 56"/>
        <s v="Yeniköy Mah. İnönü Cad. No:154 İç Kapı No:1 Döşemealtı/ANTALYA"/>
        <s v="Ahatlı mah. 3142 Sk. No 3 , Kepez"/>
        <s v="Kültür Mah. 3840 Sk. No 6 A"/>
        <s v="Yeni Doğan Mah. 3062 Sk. No:2 A Kepez/ANTALYA"/>
        <s v="Kızılarık Mah. Gazi Blv. No:340 Muratpaşa/ANTALYA"/>
        <s v="Güzeloba Mah. 2211 Sok. no:2B Muratpaşa Antalya"/>
        <s v="Kadıpaşa Mah. Sugözü Cad. No:40 D Alanya/ANTALYA"/>
        <s v="Hüsnü Karakaş Mah. Şehit Astsubay Ömer Halis Demir Cad. No:51 A Kepez/ANTALYA"/>
        <s v="Tarım Mah. Perge Blv. No:13 Muratpaşa/ANTALYA"/>
        <s v="Yeniköy Mah. Atatürk Cad. No:488 Döşemealtı/ANTALYA"/>
        <s v="Teomanpaşa Mah. Necip Fazıl Kısakürek Cad. No:15 A Kepez/ANTALYA"/>
        <s v="Arapsuyu Mah. 609 Sok Kaymaz Pansiyon No:12A Konyaaltı Antalya"/>
        <s v="Gebizli Mah. 1115 Sk. No:4 Muratpaşa/ANTALYA"/>
        <s v="Yeni Mah. Dr. Derviş Eroğlu Dörtyol Blv. No:18/H Kemer/Antalya"/>
        <s v="KUZEYYAKA MAH. YEŞİLIRMAK CAD. ÖZKAN APT. NO:331 C KEPEZ/ANTALYA"/>
        <s v="Cumhuriyet Mah. Eski Sanayi Sitesi 680 Sk. No:5 Muratpaşa/Antalya"/>
        <s v="Kültür Mah. Ulusoy Cd. No:95A Kepez Antalya"/>
        <s v="Şirinyalı Mah. 1502 Sk. No:5/A Muratpaşa/Antalya"/>
        <s v="Kızılsaray Mah. Yener Ulusoy Bulv. No:40/B Muratpaşa/Antalya"/>
        <s v="Belek Mah. Vatan Cad. No:5 Serik/ANTALYA"/>
        <s v="Sanayi Mah. 2041 Sk. No:22 Manavgat/ANTALYA"/>
        <s v="Çıplaklı Mah. İnönü Cad. No:234 Döşemealtı/ANTALYA"/>
        <s v="Güvenlik Mah. Kazım Karabekir Cad. No:192/A Muratpaşa/Antalya"/>
        <s v="Altındağ Mah. Güllük Cad. Öngün Apt. No:103/A Muratpaşa/Antalya"/>
        <s v="Çaybaşı Mah. Ali Çetinkaya Cad. No:50 Muratpaşa/ANTALYA"/>
        <s v="Çaybaşı Mah. Ali Çetinkaya Cad. No:130 Muratpaşa/ANTALYA"/>
        <s v="Güzeloba Mah. 2256 Sk. No:4 Muratpaşa/Antalya"/>
        <s v="Cumhuriyet Mah. Tonguç Cad. No:79 Muratpaşa/ANTALYA"/>
        <s v="Varlık mahallesi 198 sokak no28/a Muratpaşa/Antalya"/>
        <s v="Güzelyurt Mah. Şirinevler Cad. No:9 Aksu/ANTALYA"/>
        <s v="Yeşiltepe Mah. Ziya Gökalp Cad. No:37 Kepez/ANTALYA"/>
        <s v="Fabrikalar Mah. Namık Kemal Blv. No:23B Kepez Antalya"/>
        <s v="FEVZİ ÇAKMAK MAH. SÜLEYMAN DEMİREL BLV. NO: 45 E İÇ KAPI NO: E KEPEZ/ ANTALYA"/>
        <s v="Kızılarık Mah. Aşık Veysel Cad. No:7 Muratpaşa/ANTALYA"/>
      </sharedItems>
    </cacheField>
    <cacheField name="Geleneksel&#10;Zincir" numFmtId="0">
      <sharedItems>
        <s v="Geleneksel"/>
        <s v="Key"/>
      </sharedItems>
    </cacheField>
    <cacheField name="FOTOĞRAF SEGMENT" numFmtId="0">
      <sharedItems containsBlank="1">
        <m/>
        <s v="35+"/>
        <s v="26-35"/>
        <s v="16-25"/>
        <s v="0-15"/>
        <s v=" "/>
      </sharedItems>
    </cacheField>
    <cacheField name=" Aradık Mı?" numFmtId="0">
      <sharedItems>
        <b v="1"/>
        <b v="0"/>
      </sharedItems>
    </cacheField>
    <cacheField name="Kendi Fotosu&#10;Var" numFmtId="0">
      <sharedItems containsBlank="1">
        <b v="0"/>
        <b v="1"/>
        <m/>
      </sharedItems>
    </cacheField>
    <cacheField name="Randevu &#10;Durumu" numFmtId="0">
      <sharedItems containsBlank="1">
        <s v="Randevu Alındı"/>
        <m/>
        <s v="Çekim İstemiyor"/>
        <s v="Başka Şubeden Çekilecek"/>
        <s v="BlackList"/>
        <s v="Tadilat Var"/>
        <s v="İleride Randevu Alınacak"/>
        <s v="Sistemden Çıkmak İstiyor"/>
        <s v="Randevu İptal"/>
        <s v="Franchise"/>
        <s v="Ulaşılamadı"/>
        <s v="Dönüş Yapacak"/>
        <s v="Menü Güncellemesi Yapılacak"/>
        <s v="Restoran Silindi"/>
        <s v="Lokasyon Uzak"/>
        <s v="Personel Eksik"/>
        <s v="Devir"/>
      </sharedItems>
    </cacheField>
    <cacheField name="Randevu&#10;Alan" numFmtId="0">
      <sharedItems containsBlank="1">
        <s v="Hatem Soyaslan"/>
        <m/>
        <s v="Kübra Toprak"/>
        <s v="Serap Apaydın"/>
        <s v="Derya Tatlı"/>
        <s v="Adem Sezer"/>
        <s v="Enes"/>
        <s v="Emre Dalgıç"/>
        <s v="Betül Demir"/>
        <s v="Şura Özcan"/>
        <s v="Ayşegül Kır"/>
        <s v="Selcan Topçu"/>
        <s v="Ezgi Turan"/>
        <s v="Nazmiye Yuka"/>
        <s v="Ferhat Köksal"/>
        <s v="Sude Alkan"/>
        <s v="Zeliha Özer"/>
        <s v="Edanur Türkkan"/>
        <s v="Deneme"/>
        <s v="Tuğba Buyur"/>
        <s v="Eylem Ünal"/>
        <s v="Mertcan"/>
        <s v="Nurhayat Kabataş"/>
        <s v="Ayfer Altın"/>
        <s v="Kadriye Polat"/>
        <s v="Hatice Özer"/>
        <s v="Mavi aslan"/>
        <s v="özlem gümüş"/>
        <s v="Zahire Aydın"/>
        <s v="Senanur Çınar"/>
        <s v="Gül Değirmenci"/>
        <s v="Enes Günal"/>
        <s v="Simge Tüçay"/>
        <s v="Ecem Ünal"/>
        <s v="İpek Aytaç"/>
        <s v="Ravza Eğilmez"/>
        <s v="Funda Ünlü"/>
        <s v="Livanur Elibol"/>
        <s v="Duygu Telli"/>
        <s v="Sezer Arslan"/>
        <s v="Mertcan karaman"/>
        <s v="özlem arslan"/>
        <s v="Sıla Göksunaz Esen"/>
      </sharedItems>
    </cacheField>
    <cacheField name="Fotoğrafçı" numFmtId="0">
      <sharedItems containsBlank="1">
        <s v="Önder Örtel"/>
        <m/>
        <s v="Ahmet Balcı"/>
        <s v="Kaan Soytürk"/>
        <s v="Engin Akyurt"/>
        <s v="Ahmet Can Mülayim"/>
        <s v="Fatih Özpelit"/>
        <s v="Mukaddes Neşet"/>
        <s v="Ahmet Emeklioğlu"/>
        <s v="Ergin Avcı"/>
        <s v="Emre Çifcibaşı"/>
        <s v="önder"/>
        <s v="önder  "/>
        <s v="Ersin Çamkesen"/>
        <s v="tuba diker"/>
        <s v="AHMET"/>
        <s v="fatih özpelit "/>
        <s v="Yılmaz Çamkesen"/>
        <s v="Emrah Sarı"/>
        <s v="Önder "/>
      </sharedItems>
    </cacheField>
    <cacheField name="Not">
      <sharedItems containsDate="1" containsBlank="1" containsMixedTypes="1">
        <s v="TEYİT İÇİN ARANDI ÇEKİM GERÇEKLEŞMİŞ"/>
        <m/>
        <s v="ömer beyden randevu alındı."/>
        <s v="taciz boyutuna geçti yeter aramayı istemiyorum hergün hergün arıyorsunuz dediler/açmadı.kesinlikle istemiyorum bidaha ararsanız getiri kapattıracam dedi."/>
        <s v=" DİĞER ŞUBEDEKİ ÜRÜNLER MAKARNA DEĞİL ARKADAŞLAR, UYMUYOR FOTOĞRAFLAR O YÜZDEN YÜKLEYEMİYORUZ // 5322980224 istemiyor/haftaya salı randevu için aranacak/diğer şubesine çekim yapılmış eksik fotoğrafları var/şuan müsait zamnları yokmuş daha sonra dönüş yapı"/>
        <s v="devam alındı"/>
        <s v="hatalı no / geçen haftya çekim oldu diyor "/>
        <s v="pizza momo manias panelınde cekım yapmısız"/>
        <s v="yetkili yok  "/>
        <s v="05324757471:emre bey//antalya yetkilisiyle bu konuyla alakalı görüştük dha sonra onu planlıycaz dedi/MEŞGUL//açmadı  //ö.s arayın lütfen dedi.//05324033028aytaç bey fotoğraflarının olduğunu söyledi mail adresi verildi fotoğrafları gönderim sağlayacak."/>
        <s v="kendisi çekip atacak telefon çekimi yapacakmış ürün çıkaramam maliyeti çok dedi 05356386674 - / açılış saati 11:00 / ürünleri çıktıkça gönderecek / öğle ara / ben şuan çekim istemiyorum dedi "/>
        <s v="yarın aranıp cuma gününe randevu alınacak//devam çekimi için alıcaz"/>
        <s v="fotağraflrı varmış mail atacak "/>
        <s v="şuanlık hiç gerek yok der / yetkili yok 1 saat sonra aranacak "/>
        <s v="mail atacak.fotoğraflar için arandı müsait değillermiş. / haftaya fotoğraf işi ile ilgileneceğim dedi "/>
        <s v="fotoğraf göndercek teyit için arandı fotografı varmış ama 10 tanesiin sadece onları yükleyecek sonrasında bi arayacagaız hala digerlerini yüklememişse yeni bi randevu oluşturcaz//Unutmuş fotografları tekrar mail verildi atacak.yarım saat sonra tekrar aran"/>
        <s v="2 saat sonra tekrar arancak/açmadı//açmadı/no verildi fotoğraf kontrolü yapıp dönecekler/yarın müsait olurlarsa randevu için arayacaklar yoksa ertesi gün aranacak//mail verildi fotoğrafları.atacakyukarıdakiyle aynı ama frklıürünleri varmış orayı arayın de"/>
        <s v="tekrar randevu istemiyor/şuan sıkıntı olurmuş ürünleride çöpe atamam dedi / YETKİLİ / ürünler kışın pek olmuyor iki klaem çıkıyoer anca dedi kendisi yemeksepetinden alıp gönderecek "/>
        <s v="2 hafta sonra tekrar aranacak//mail atacak// RESİMLER HENÜZ ELİME ULAŞMADI RANDEVU DA ÇOK YOĞUNUM DİYE İSTEMİYOR BEN SİZE DÖNÜŞ SAĞLAYACAĞIM DEDİ.eylül 15 ten sonra arancak-2 saat sonra gelir dedi- vakit ayıramam dedi çekim istemiyor / fotoğraflar için ye"/>
        <s v="müsait değil daha sonra tekrar aranacak.//açmadı//yetk yok ama biz öyle bir şey düşünmüyoruz dedi / MAİLE ATACAK "/>
        <s v="açıyor ama ses gelmiyor//AÇMADI / yetkili yok daha sonra arancak.numara meşgul. / MAİLE ATACAK "/>
        <s v="MAİL VERILDİ - çalmıyor telefon "/>
        <s v="suratıma kapatıyor// terbiyesiz"/>
        <s v="terbiyesizce tersliyo/tersliyor hemen"/>
        <s v="cevapsız/tadılat var kapalı suan"/>
        <s v="devam çekimi için müsait değillermiş"/>
        <s v="TEYİT İÇİN ARANDI ÇEKİM hakkında bilgi alamdım öfkeliydi-fotografların hepsi çekildi"/>
        <s v="kendileri dönüş yapacaklar daHA ÖNCE RANDEVU OLUSTURULMUS ÇEKİM GERÇEKLEŞMEMİS FOTOGRAFCININ NUMARASI DA VARMIS"/>
        <s v="adres değişikliği not alındı//tüm ürünler çekilmiş"/>
        <s v="fotoğrafların paylaşılmayacağı için istemedi kendim çekip yollarım dedi//telefon kapalı//hala kapalı/ antalyada hava durumu yağışlı olduğu için randevu alınamadı yağış olmadığı gün tekrar alınacak"/>
        <s v="Yetkili yarım saate gelir/yetkili şuan yok//10dk sonra aranacak//ulaşılmıyor//yetkili yok pakete gitti 10 dkya gelir dediler// numara servis dışı/no geçiciolark kapalı //açmadı / açılış saati 17:00"/>
        <s v="feyruz beyin ortağıyla konuştum serkan bey o öğleden sonra gelecek o zaman ara/getirle problemleri varmış eğer hallorusa düşünecek/getir yemeği aktif kullanmıyolarmış2 saat sonra gelirmiş feyruz bey // feyruz beyin olmadığı söylendi.feyruz bey cok gelmezm"/>
        <s v="teyit için arandı çekim gerçekleşti"/>
        <n v="5.523100758E9"/>
        <s v="2 haftaya arama sağlansın menü güncellemesi yapacak ekle-çıkart yapmam gerek der/henüz sonlanmamış"/>
        <s v="Bülent Bey "/>
        <s v="7 de gelir kendisi o yüzden no verildi Gökhan Beye no verildi dönüş yapacak/ 5.30 6 gibi hep bereaber olacaklarmış kendisi arayacak/önumuzdekı hafta cuma arayın / yoğunluğum var dedi ustam yok güzel çekim sağlanmaz dedi istemiyorum dedi/ yetkili yok ne zö"/>
        <s v="teyit için arandı çekim gerçekleşti devam çekimi için müsait olunca hatem hanıma dönü sağlayacak//daha sonra"/>
        <s v="çekim muratpaşa subede yapılacak.."/>
        <s v="5336548085 daha önce randevusu alınmış ama gidilmemiş randevu için arandı tekrar verdiği adres gidilen yerle uyuşmadığı için randevu oluşturulamadı sinirlendi kapattı/İBRAHIM"/>
        <s v=" emrah bey no :05394888309 bır saate aranacak"/>
        <s v="şuan maddi olarak çok sıkıntılıyız bir ay kadar süre verirseniz daha toplarlanmış oluruz rahat bir şekilde çekimi de yaparız dedi "/>
        <s v="Benim temsilcim aşur bey var böyle bir talebim olursa ben ona söyerim der"/>
        <s v="meşgul- yetkiliye söyleyip 40 dk ya aranacak - sezonluk burası 1 ay a kadar kapanır dedi çekime gerek yok dedi"/>
        <s v="devam çekimi alındı"/>
        <s v="5497190101:osman bey meşgule atıyor\ açmadı//TEYİT İÇİN ARANDI ÇEKİM GERÇEKLEŞMİŞ"/>
        <s v="tüm ürünler çekildi"/>
        <s v="MAİL VERİLDİ"/>
        <s v="fotoğrafları hazırlanmış göndericekler/fotoğraflar gönderilecek.-RANDEVU OLUSTURULDU FOTOGRAFCI ERGIN AVCI/cekımstemıyorlar suan"/>
        <s v="evren bey no :05538239366 numara mesgul /kışa doğru ararsanız iyi olur der"/>
        <s v="adem bey 5433010280"/>
        <s v="teyit için arandı çekim gerçekleşti ama memnun değil ve logo koymak istemiş başka restoranların var benim logomu eklemeye izin vermediniz dedi fotoğraflarının kaldırlmasını istiyor/ fotoğraf çekimi istemiyor aramayın"/>
        <s v="5425352323 serkan bey"/>
        <s v="getirle problemi varmıs//gerek duymuyor kendi de atmak isterse saha sorumlusuna söylermiş / sistemi kapatmış "/>
        <s v="yetkili 4 gibi gelirmiş /saat 5te gelirmiş/5071222221"/>
        <s v="Aralık ayı ortasında aranacak çünkü kurye sorunu vs. varmış sistemi oturmamış. RANDEVU OLUŞTURULDU"/>
        <s v="Adıyaman Çiğ Köftecisi Ayhan Usta, Kepez (Ayanoğlu Mah.) şubesinden eklenmesini istiyor "/>
        <s v="okula yakın olduğum için şuan düzenlemelerim var okullar açıldıktan 15 gün sonra yapalım dedi/ürünleri eksikmiş ve çekim istemiyorum zamanım yok dedi./urun eksıklıgı var su an ıcın bır tek cığ koftesı mevcut kendı arıycak"/>
        <s v="Bekir Özbek kişisine devir edilmiş./dönüş yapacak/5511489407/istemiyorum ben resim gönderdim size dediler//meşgule attı / hangi şube olduğunu teyit için aradım ulaşamadım "/>
        <s v="ramazandan sonra düşünelim/biz uygun değiliz dedi/şuan müsait değiliz ona dedi/temmuz ayını geçince aranacak/istemiyoruz dediler belki kendileri dönüş yapar//amerikaya gitme durumları varmış işlemleri sürüyormuş bu yüzden şu an bir çekim yapamazlar devred"/>
        <s v="pazartesi günü çekim yapılmış "/>
        <s v="meşgul."/>
        <s v="yeterli"/>
        <s v="5424881572 hastayım ileride arayın görüşelim dedi bireysel.// meşgule attı// ayağı kırıkmış daha sonra tekrar aransın devam için//ayak gg/ açmadı."/>
        <s v="Çekimi gerçekleşti"/>
        <s v="merkezden alınacak"/>
        <s v="necati bey - 5418544511// çekilecek ürün kalmamış  "/>
        <s v="5064991446 hatice // çekilmeyen  2 ürünü var  "/>
        <s v="açmadı"/>
        <s v="eksik ürünüm yok dedi."/>
        <s v="meşgule atıyor "/>
        <s v="ileride olabilir belki dediler.ulaşılamadı./açmadı./açmadı.//02422414007 işletmesinin numarası Hatem hanıma dönüş yapıcaklar- DÖNÜŞ YAPACAK / bir hafta şehir dışında dönünce randevu oluşturulacak "/>
        <s v="bayram sonrası arancak/dün getiryemek tarafından çekildi dediler/ samsat ev yemekleri ile aynı oyüzden tekrar fotoğraf çekimine gerek yok dedi ahmet bey."/>
        <s v="öğle ara / ben hepsini çekip mailden atacağım dedi "/>
        <s v="alparslan bey dönüş yapacak/istemiyor/ oğlu işe konuşup dönüş sağlayacak /5467598908 boyle bır no yoktur dıyor alparslan beyın esı ıstemedıklerını belırttı/ ürünlerinin çöpe gitmesini istemiyormuş ikna olmadı "/>
        <s v="Mail atacak/mail adresi tekrar verildi fotoğrafların gönderimini sağlarım dedi."/>
        <s v="TÜM ÜRÜNLER ÇEKİLMİŞ"/>
        <s v="5321685832 bu numaradan işletişime geçilecek meşgul/fotoğrafları yüklenmiş"/>
        <s v="5417833302/ erkan aybak olarak bizim çekimimiz yapıldı ve yüklendi dedi fakat panelinde fotoğrafları yok "/>
        <s v="yetkili şehir dışında görüşüp dönüş sağlayacak "/>
        <s v="bir hafta sonra aranacak  RANDEVU ALINDI  / fotoğrafçı gitmemiş "/>
        <s v="Menüsüne ürün ekleyecekmiş ondan sonra devam çekimi olabilir der haftyaya aranacak/5424420717:abdullah bey/teyit için arandı çekim gerçekleşti//"/>
        <s v="şun istemiyoruz teşekkürler deyip kapattı "/>
        <s v="çekim gerçekleştimi diye teyit amacıyla aradım.çekim gerçekleştimi diye teyit amacıyla aradım yetkili yok.teyit için arandı yetkili yok."/>
        <s v="abisi tolga beyden randevu alındı "/>
        <s v="neslihan hanımın numarası 05365430220 musait degil suan / tek çalışıyorum hafta içi bir gün ararsanız iyi olur der 5 gibi ara- DÜŞÜNMEM GEREKİYOR DEDİ/ 1 saat sonra / getiryemekle baya bir sıkıntım var  kimseye ulaşamıyorum fotoğrafda istemiyorum dedi "/>
        <s v="İbretim Bey / 5525894238"/>
        <s v="haftaya istiyor/bnım ısletmede olmam lazım dedı bu yuzden onumuzdekı hafta ıcın ıstedı"/>
        <s v="2423463546 numara bu //uygulamada fotoğraf var dedi/istemiyor/ben sızı arayayım / şuan müsait değiliz gerek görürsem ben sizi ararım dedi / hayır istemiyorum deyip kapattı "/>
        <s v="tekrar arandı çekim istemiyor/gerek yok dedileriki ay sonra aranmak istiyolar/gerek duymuyorum kaç defa söylemem gerek der/ istemedi"/>
        <s v="şuanlık işim az ileride düşünelim dediler.// yetkili kişi yok./ ayıracak vaktim yok der/ ARANMASIN "/>
        <s v="12,13 mayıs gibi iletişime geçilecek/10günsonra tekrar arancak/tadillatayız on onbeş gün sonra arayın dediler//4de ara/ayıracak vaktim yok der KESİNLİKLE ARANMAYACAK"/>
        <s v="yetkililer yarın gelirmiş öğleden sonra/ istemiyor. / pişmiş bir şekilde ben çıkarıp çekim yaptıramam dedi "/>
        <s v="ahmet beyin numarası:05344931474  // 1 haftaya aranacak/1 Temmuzdan sonra tekrardan arancak duruma göre karar verecek/ytk hastanede//ikna etmiştim ama sonra saat uymadı 1-2 gibi istiyordu//pazartesi ya da salıya istiyor- randevu olusturuldu"/>
        <s v="devam alındı ana yemekler ve yan menü"/>
        <s v="açmıyor.//yarın aranacak//kendileri çekiyolarmış gerek yok dedi istemiyoruz dedi/ustaları yokmuş 15-20 güne belli olur dedi/henüz çalışan bulamamış devir de edebilirmiş/ kendisi uygun bie zamanda dönüş ağlayacakmış / benim için uygundeğil istemiyorum dedi"/>
        <s v="ne fotoğrafı ben en son ilk okulda kendi fotoğrafımı çekirdim menüdekilerimi çektireceğim dedi istemedi ."/>
        <n v="5.388532727E9"/>
        <s v="TEYİT İÇİN ARANDI Çekim gerçekleşti//Eksik kalan ürünler için devam çekimi Mikail bey"/>
        <s v="Çekim teyit için arandı  açmadı"/>
        <s v="Onur Bey/5314859882 mail iletildi profesyonel çekimleri var."/>
        <s v="ortagına soracakmış batuhan bey cep 5466685252 / açmadı/batuhan bey telefonu işletmede unutmuş gelince aratayım dedi çalışanı/yt yok gelınce aratcaklar"/>
        <s v="hepsi cekilmis"/>
        <s v="açmıyor/5528956407 telefon kapalı/1 hafta kapalılar / getir yemeği kullanmıyormuş "/>
        <s v="Anıl Bey/ yılbaşından sonra alınabilir "/>
        <s v="çekim istemiyor "/>
        <s v="602e8cd8e87c920bc686c36f/Alanya Tadım Tantuni, Alanya (Şekerhane Mah.)"/>
        <s v="tekrar aranacak- fotografcı fatih özpelit /Yusuf Acıoğlu        2425190709-05326271142"/>
        <s v="1 ay gibi bir süre sonra arayıp plan program yapalım ona göre randevu vereyim size der/ şuan değil ileride dedi önümüzdeki hafta gün belirlenecek / biz düşünmüyoruz dedi "/>
        <s v="sibel hanım teyit için arandı çekim gerçekleşti"/>
        <s v="getir birdaha beni rahatsız ederse bende sizi rahatsız ederim dedi"/>
        <s v="randevu olusturuldu "/>
        <s v="devam çekimi için ileride aranacak/devam çekimi istemiyo"/>
        <s v="devam çekimi için arandı belki ileride dedi/devam çekimi alındı. tüm ürünler tam"/>
        <s v="devam çekimi için arandı bütün rünleri çekilmiş ama sistemde hepsi yok/devam çekimi istemiyor"/>
        <s v="fotoğrafçı işten çıkmış - yetkili yok ben donus yaparım dedi - 1 saate aranacak yetkili yok dedi "/>
        <s v="merkezden alınıcak / 242 247 02 74 merkez barış bey ile görüştüm fotoğraflarınımail atacaklar "/>
        <s v="Diğer paneli için randevu alındı/tadılat var ben donus saglarım dedı/15 gun sonra aranılck menusu guncellenılcek 7 isim değişikliği olmuş makaroni pizzaroni / plansız tadilata başladığı için salı ya da çarşamba alınabilir /sayfanın acılm asını beklıyorlar"/>
        <s v="şuan için eleman sıkıntımız var 1 ay sonra arayın dedi.- numara mesgul /  ÜRÜNLERİMİ ÇIKARTIP ZİYAN EDEMEM DEDİ DEVAM ÇEKİMİ DE İSTEMİYOR"/>
        <s v="tadılat var ben donus saglarım dedı/15 gun sonra aranılck menusu guncellenılcek/sayfası  suan kapalı daha sonra aranılck / randevu oluşturup sürekli oyalıyor "/>
        <s v="2 saat sonra arayın daha gelmedi //05322012728//diğer şubeden çekilmiş onları kullanmamızı istiyor o yüzden iptal etti"/>
        <s v="çekimler sağlanmış "/>
        <s v="15 dakika sonra ara / açmıyor / getire daha dosyalarını göndermemiş daha sonra arayacak "/>
        <s v="5380685106-abdullah beyin numarası//gönderecekmiş.ajanstan bekliyomuş daha göndermemiş- SİNİRLENDİ KENDI FOTOGRAFIMI ATARIM DEDI "/>
        <s v="diğer hafta için randevu olusturulabilir/ benim menüm geniş uygun bir zamanda ben sizi çağıracağım zaten dedi"/>
        <s v="bu aralar biraz problemlerim var haftaya ara der"/>
        <s v="açmıyor.//ulaşılmıyor//abra kebapla aynı kişi ve ulaşılmıyor/geçici olarak servis dışı"/>
        <s v="Diğer şubedeki ürünlerle burası uyuşmuyor // 5442121851/1 hafta sonra arayın dedi//mesgul calıyor.//ramazandan sonra arayın bir görüşelim tekrardan dedi/şuan istemiyor/1-2 ay içinde yapamayız dedi yoğunluğumuz var dedi/ ÇEKİM GERÇEKLEŞMİŞ"/>
        <s v="SİNAN BEY/5072421562/kalan resimleri için devam çekimi istemedi//hala istemiyor ürünler ilk çekimde hep ziyan oldu diyo"/>
        <s v="devm çekimi alındı"/>
        <s v=" mail adresi verildi elindeki fotoğrafları atacak"/>
        <s v="teyit için arandı çekim gerçekleşti/getirden memnun değil"/>
        <s v="mail verildi kendisi çekiyormuş. yakında tamamlar gönderirim dedi- daha bitmedi fotograflar dedi ben bitirip atarım dedi "/>
        <s v="açmadı  "/>
        <s v="5fa5c5c766a584386cfdd58d Ant Zirve Ev Yemekleri (Yıldız Mah.) bu şubedenvçekilecek"/>
        <s v="5326037213 Ömer Bey "/>
        <s v="çekim istemiyor/şu zamnlar çok yoğunuz dedi düşünürsek ilerleyen zamanlarda ararız  dedi//motor kullanıyormuş sonra arayın dedi/çok yoğunuz eylül ekimden sonra arayın dediler- çekim istemiyorum dedi ben çeker sizlerle irtibata geçerim dedi / ÇEKİM İÇİN VA"/>
        <s v="teyit için arandı çekim gerçekleşti//birkaç saat sonra ara/şuan için düşünmüyoruz fotoğraf çekimi yaptıktan sonra o ürünler boşa gidiyor oyüzden diğer çekimde gerçekleşmedi eğer öyle bişey düşünürsek biz size dönüş sağlarız dediler./HATEMİN NUMARASI VERİL"/>
        <s v="devam çekimi randevusu alındı"/>
        <s v="dönüş yapacak/ytk yok//bu hafta olmaz önümüzdeki hafta olur dedi dönüş yapacak/akşamaa arancak//yetkiliyle görüşcek yarım saat sonra arancak/teyit için arandı yetkili yok bi saat sonra ara/ytk yoktu//1önümüzdeki ay olabilir dediler//1 SAAT SONRA ARA//yet "/>
        <s v="açmıyor//mail atcak/teyit için arandı açmadı-ulasılamadı"/>
        <s v="DAHA SONRA ARAYIN DEDİ ZAMAN VERMEDİ"/>
        <s v="ulaşılamadı farklı bir yere ait numara"/>
        <s v="numara kullanılmıyot "/>
        <s v="Bu konuyla çocukları ilgileniyormuş yarı saat sonra / diğer firmalarla çekim yaptık çok masraflı oluyor gerek yok der"/>
        <s v="ürünlerin tamamı çekilmiş."/>
        <s v="  "/>
        <s v="devam çekimi için aradık açmadı.devam çekimi istemiyoruz dedi."/>
        <s v="şuanlık bir kalsın dedi "/>
        <s v="1 de aranacak/fotoğraflar için arandı yetkili kişi yok//yetk yoktu hatemin no verildi dönecek-numara mesgul/yetkili akşam üzeri gelirmiş. / çok maliyetli oluyor ben çektirip atarım dedi "/>
        <s v="Şuanlık istemiyor//istemiyor//istemiyorum dedi ./ MEŞGUL / açmadı."/>
        <s v="/  ustası çeki ürün çıkartmamış çıkaramam demiş "/>
        <s v="İki işletmesi var piiza mutfağı ile randevu oluşturuldu fakat bura için ileri ki zamanlarda kendisi dönecek konsept değişikliği yağıyormuş hazır değilmiş fotoğraf çekimi için"/>
        <s v="bu hafta içi donus saglanabilir dedi yarın olmaz dedi / doğrusunu söylemek gerekirse istemiyorum dedi / fotoğrafları var mail atacak / fotoğrafları var mail adresine atacaklar "/>
        <s v="fotoğrafı var mı yok mu teyit edip dönüş yapacak"/>
        <s v="ustalar ile istişare etmiş işler durgun  ürünlerim ziyan olcak diye iptal ettirdi"/>
        <s v="ürün çekimi gerçekleşmis dedi takvimde yok  "/>
        <s v="numara yanlış///açmıyor/0 553 909 12 09// meşgule atıyor  "/>
        <s v="alındı//TEYİT İÇİN ARANDI ÇEKİM GERÇEKLEŞMİŞ"/>
        <s v="5379213431/öğleden sonra arancak/sistemde ki fiyatları değişmiyomuş aylar oldu ilgilenen yok dedi/yarım saat sonra aranacak/getirle sorunu çözülmeden randevu istemiyo//ekimin ortasında aranacak durumları kötüymüş/ getirle ilgili sorunları var ve düzelmemi"/>
        <s v="05539804007:timuçin bey akşam tekrar arancak//açmadı"/>
        <s v="karakolda tekrar aranacak/açmad- ulasılamadı /hat düşmüyor/hat düştü ama açmıyor /sistemi satışa açık değil"/>
        <s v="şifre problemi varmıs ilerde arama saglanacak"/>
        <s v=" TADİLAT BİTİNCE ARAAYACAK  / tadilat önümüzdeki hafta bitecekmiş  / tadilat hala bitmemiş haftaya diyor / yarın çok yoğun olurum haftaya gelin dedi "/>
        <s v="05325920066 cengiz bey bu konuyu müdürüme sormam gerekiyor yarın arayın dedi.Hatem hanımın numarası verildi dönüş yapacak.//fırat beyle görüşüldü müdürleri istememiş o yüzden istemiyorlar"/>
        <s v="sistemdeki adres yanlış - yenidoğan mah. 3066 sok no : 16 doğrusu/24 saat çalışıyorlarmış gecede olacakları için eksik eleman oluyor ilgilenemiyoruz biz çekip gönderelim dedi mail verildi. / 15 dk sonra ara "/>
        <s v="Bayramdan sonra aranmak ister"/>
        <s v="atatürk caddesinde ki şubesinde çekim istiyor "/>
        <s v="şuan için sipariş az alıyorum yaptığım ürünler çöpe gidecek daha sonrası için düşüyorum dedi/şuan düşünmüyorum dedi/bayramdan sonra dedı // istemiyorum dediler MENÜ DEĞİŞİKLİĞİ SAGLANDI "/>
        <s v="saat 11den önce arancak o saatten sonra açmazmış:05423302675//açmıyor/mail atacak//açmadı//Yoğunuz sonra arayın dedi/fotoğraflar için arandı ben fotoğrafları yükleyeceğim dedi."/>
        <s v="açmadı/5411484707/5423644979/kndıısı donus saglıycak"/>
        <s v="çekimler sağlanmış  "/>
        <s v="teyit için arandı çekim gerçekleşti/05422076412 osman bey cep//yeterli"/>
        <s v="Kaşif Bey / 5424750787 fotoğraflarını gönderecek- sonra arayın dedi kapattı/ AVM içinde olduğu için izin verilmemiş ."/>
        <s v="ıstemıyorum dedı//sadce döneri var"/>
        <s v="dükkanı okul karşısı olduğu için aşırı yoğunmuş o yüzden sistemi kapalıymış ama bir kaç güne açacakmış sistemini açtığı zaman da 1-1buçuk hafta içerisinde hangi ürünleri siparişe açacağım hangisini açmayacağım bi bakayım ona göre ieltişime geçelim der. 1h"/>
        <n v="5.52733E9"/>
        <s v="İSTEMİYORUM DEDİ KALANLAR BİZE YETER DEDİ"/>
        <s v="bedri bey 537 306 36 27 "/>
        <s v="5304260732:şahin beyin numarası//bayramdan sonra arancak//1 hazir4andan sonra/kendisi dönecekmiş/haftaya arayın randevu alalım dediler//yetkili yok öğleden sonra arancakben dönerim dedi//işletme kapalıymış temaslı olduğu için//haftaya aranacak/şahin bey y"/>
        <s v="fotoğrafları varmış eğer kabul edilmezse geri aranıp randevu oluşturulacak//05446310042 iibrahim bey tekrar mail verildi -bır saat sonra aranacak / 2 buöukta tekrar ara "/>
        <s v="mail adresi verildi Hatem hanımın numarası da verildi  fotoğraflar kontrol edilip dönüş yapacak.//tekrardan mail verildi ilgilenememiş ama gönderecekmiş"/>
        <s v="ürünlerin çoğu çekilmiş kalan ürünler çokta öneml, değil dedi "/>
        <s v="numara yanlış/5550000226 kendisi çekim yapıp yükleyecekmiş"/>
        <s v="ilerde arayın der"/>
        <s v="Hasan Bey"/>
        <s v="muhammed bey öğleden sonra gelirmiş/1 2 saat sonra arayın yetk.yok dedi/5446570713/mail atacak- mail adresi tekrardan veridi "/>
        <s v="05446570713 muhamed beyin numarası/çekimleri yapılmış ama yoğunlktan dolayı hepsi olmamış kalanlarının fotoğraflarını mail ile yollancak mail verildi//yetk no meşgule attı"/>
        <s v="ana şubeden fotoları aldıktan sonra yollayacaklar/mail adresi verildi fotoğrafların gönderimi sağlanacak."/>
        <s v="temmuz da aransın dedi / yetkili yok//ulaşılamadı-il dışındaymış haftaya aransın dedi- numara mesgul/yetkili öğleden sonra gelir halil bey / ilk tamam dedi sonra hepsi ile uğşamam gerek yok dedi internetten alın dedi "/>
        <s v="kalan ürünlere gerek dedi "/>
        <s v="Merkez şubesiyle görüşülecek / 549 368 0 00 halil bey fotoğraf ajansı kendisi yok çalışanı görüşüp mail atılmasını sağlayacak "/>
        <s v="fotoğraf kontrolü sağlayacak yarın ara/mail atacaklar//5326367790 barış bey açmadı/açtılar ses vermediler.Açmadı.- istemiyorum dedi "/>
        <s v="TEYİT AMAÇLI ARANDI ÇEKİM GERÇEKLEŞMİŞ//  05325831122 yetkili no açmadı//ürünlerin hepsi çekilmiş"/>
        <s v="ulaşılmıyor\aricak\arifcakmış/varmış fotoları yollayacak//5425555000 Yusuf beyin no mail tekrar verildi- ben karar veremiyorum dedi merkezin onaylaması gerekiyor "/>
        <s v="polat bey yetkili"/>
        <s v="dinledi dinledi cevap vermed/paket le fotoğraf birebir olmuyor dedi müşteriler sıkıntı yapıyor dedi// sistem kurulu değil daha sonra tekrar aranacak./ Siparişe göre ürün hazırladığı için bu zor olur dedi "/>
        <s v="1 saat sonra arancak//serpil hanım yurtdışındaymış bilal bey cuma günü aranmak istiyor//05333962543:şahin ayvaz/devam çekimi istemediler"/>
        <s v="1 saat sonra ara dedi yetkili suan yokmus/hataı no/ 4. AYDA RANDEVU OLUŞTURULMUŞ FAKAT TAKVİMDE YOK ÇEKİMDE YAPILMAMIŞ. /fotoğrafsız şekildede benim bir sürü fotoğrafım var dedi nu şekilde bir sürü maliyet olur dedi istemiyor "/>
        <s v="sürekli randevu alıp iptal ediyor alınmayacak bir daha"/>
        <s v="5534505017 mehmet bey "/>
        <s v="05323006660 /eleman eksiği varmış en kısa zamanda halledip randevu için iletişime geçecekmiş.//Eleman eksiği varmış yardımcı olacak birilerinin olması gerekiyormuş o yüzden  kendisi arayacak  baska panel üzerinden inceleme yapıp dönüş saglayacak"/>
        <s v="İPTALDEN RANDEVU ALINDIdevam çekimi istedi aradım şuan iki ürünüm kaldı sadece ona gelirlerse ayıpo olur ayın 22 si gibi ararsanz menü eklemeyi düşümüyorum o zaman lolurmu dedi.ulaşılamadı.// BİZİM ÜRÜNLERİMİZ ÇEKİLDİ GEREK YOK GELMESİNLER BOŞUNA DEDİLER "/>
        <s v="devam çekimi için iki ürün çıkarabilirim dediler ileride belki aranabilir- paneli kapatmış personel eksikjligim var dedi ben sızlere gerı donus saglarım dedi"/>
        <s v="getirden memnun değil"/>
        <s v="gerek yok ona dedi/istemiyor gerek yok diyor son kararı"/>
        <s v="fotoğraf istemiyorum zaten gerekli satışı yapıyorum dedi "/>
        <s v="5435138910 NURULLAH BEYDEN RANDEVU ALINDI."/>
        <s v="TEYİT AMAÇLI ARANDI ÇEKİM GERÇEKLEŞMİŞ"/>
        <s v="panele ürün eklemesi olacak o0m zaman dönüş saglayacaklar"/>
        <s v="işletme kapanmış "/>
        <s v="5363100091 İsmail Bey"/>
        <s v="5376735613 4ten sonra aranacak ali bey ilgileniyormuş/eksık kalan urunlerı maıl atcak / alanya aya gidildiğinde devam çekimi alınabilir "/>
        <s v="restorandakilerle görüşüp dönüş yapacak//gerek duymuyor/boş vakti olmuyomuş eğer uygun olursa kendisi dönecekmiş/uygun zamanda çekim yaptırcaz /suan cekim için musait degiller daha ilerki tarihlerde dönüş yapılsınşuan uygun değiliz dediler//dukkandakılerl"/>
        <s v="ben sistemi biliyorum kendinizi yormayın istemiyorum çekim dedi."/>
        <n v="5.469264097E9"/>
        <s v="iki kez iptal etmiş şimdide istemiyor/1 saat sonra/sürekli bu konu hakkında arıyomuşuz ben döüş yapıcam size dediismail bey yokmuş numarada bu zaten ama daha gelmedi dendi//İstemiyor kesinlikle"/>
        <s v="getiri yoğun kullanmıyorum o yüzden fotoğraf çekimine de gerek yok /gerek yok dedi"/>
        <s v="Beyza gülşah"/>
        <s v="daha sonra aranacak//05551104848 hasan  bey "/>
        <s v="15-20 güne arancak cenaze durumları var"/>
        <s v="kendisi çektircekmiş/akşam üstü arancakşuan çalışıyoruz dedi sadece, sürekli aranıyormuş kendi atacak/çekim istemiyor atcakmış. / GEREK GÖRMÜYORUM DEDİ "/>
        <s v="mail atacak "/>
        <s v="yarın müsait değilmiş"/>
        <s v="şuan istemiyoruz dünde aradınız dedi/barbekü mangal evi ile aynı aramayın kendisi dönüş yapacak/ilgilenmiyorum dediler//açmadı/iki buçuk üç gibi arayın der"/>
        <s v="vaktimiz yok dedi"/>
        <s v="TEYİT AMAÇLI ARANDI ÇEKİM GERÇEKLEŞMİŞ devam çekimi temmuz sonlarına doğru aranacak//ulaşılamıyor"/>
        <s v="dilek hanım akşam üzer"/>
        <s v="dönecek  /12 gbı donus saglanılck"/>
        <s v="Merkez şube Altunova da profesyonel çekimler varmış ama paylaşmak yasak old. için mailden gönderemiyor.  /Yusuf Bey/5425072430 / 536 512 4866 merkez arzu hanım fakat fotoğraflar için aradım ama ulaşamadım "/>
        <s v="Merkez şube Altunova da profesyonel çekimler varmış ama paylaşmak yasak old. için mailden gönderemiyor.  /Yusuf Bey/5425072430"/>
        <s v="elinde fotoğrafları mevcut maile atacak "/>
        <s v="sistem üzerinde fotoğrafları mevcut helen hanım 05060971492"/>
        <s v="5373494207- HAFTA İÇİ BİRGÜN İÇİN ALINABİLİR. - mesgul "/>
        <s v="05365712750 ara //  devam çekimi için kendileri dönüş yapıcaklar/devam alındı"/>
        <s v="5386116963/d.ç istemiyo"/>
        <s v="biraz sonra arayın dedi oglen 1 2 gıbı gelırmıs//05417693459 tolga bey"/>
        <s v="272 277 2777 afyon şubesi tekrar alınacak / Ferhat Bey 5304454127"/>
        <s v="devam çekimi için arandı mevcut foto varmış mail adresimiz atıldı//tekrar mail verildi atacak "/>
        <s v="teyit için arandı çekim gerçekleşti-hepsi çekilmiş"/>
        <s v="mail verildi  "/>
        <s v="05554472662alaettin ömür bey numarası kendileri onayladı restorandan ömer bey veya dilek hanımla görüşülüp tarih oluşturulacak/ulaşılamadı./ulaşılamadı. mail adresi verildi/10 dk sonra arancak-ulasılamadı"/>
        <s v="fatih özpelşit/dç istemez"/>
        <s v="fatih özpelit fotografcı /sistemdeki no aranmasın 5387326840 hamit bey devam çekimi oluşturuldu"/>
        <s v="salı aranacak//açmadı"/>
        <s v="mail verildi kendi fotosu varmış"/>
        <s v="açmadı "/>
        <s v="çekim gerçekleştimi diye aradım meşgule attı.murat beyden randevu alındı, devam çekimi alındı."/>
        <s v="Haftaya olur randvu dedi haftaya aranacak//meşgul//5342941071 / olgun beyle gorosuldu cekim yapılmış/1 hafta sonra aranacak devam çekimi istiyor/kesinlikle istemiyorum bidaha ararsanız getiri kapattıracam dedi."/>
        <s v="15 dk ya aranacak "/>
        <s v="fotoğrafı varmış gönderecek//göndermiş kabul edilmemiş çekim de istemiyor kesinlikle//tel kapalı"/>
        <s v="numara kullanılmıyor."/>
        <s v="KENDİ FOTOGRAFLARINI GÖNDERECEK"/>
        <s v="b"/>
        <s v="5538268807/Hem yetkili hastaymış hem de ustası işten ayrılmış çekimi o yüzden bi süre ertelemek istedi bi 10 15 gün sonra arayabilirsiniz duruma göre hareket edelim der- ustası ne zaman geleceği bilinmiyor başka bir zaman dedi - şuan düşünmüyorum dedi / y"/>
        <s v="devam çekimi için aradık yetkili yok..Devam için arandı ama çekilmemiş ürünlerin ustası yokmuş satışta değilmiş  şu an düşünmüyorlar.//7 akşam ara"/>
        <s v="3 kere aranmış istemediğini söylemiş kararlı istememkte"/>
        <s v="yeni işletme açacakmış daha sonra aranacak 3 haftaya / malzemem eksik haftaya görüşelim dedi "/>
        <s v="yt yok 1 saat sonra gelecek"/>
        <s v="1 gibi /5415407235  mail verildi "/>
        <s v="açtı kapattı//menü değişikliği yapılacak"/>
        <s v="Böğürtlen Pasta Evi, Muratpaşa (Tahılpazarı Mah.) ve Böğürtlen, Konyaaltı (Öğretmenevleri) aynu franchise sayılır yanı. çekimler bögürtlen pasta evinde yapılmış. devam çekimi içinde orası ile görüşülüp çekilenler buraya eklensin dediler."/>
        <s v="YETERİ KADAR ÜRÜN ÇEKİLMİŞ"/>
        <s v="Böğürtlen Pasta Evi, Muratpaşa (Tahılpazarı Mah.) ve Böğürtlen Lara, Muratpaşa (Fener Mah.) aynu franchise sayılır yanı. çekimler bögürtlen pasta evinde yapılmış. devam çekimi içinde orası ile görüşülüp çekilenler buraya eklensin dediler."/>
        <s v="10/A    5393690634- 9-10 da gelirse olur  dedi ürünüm kalmıyor dedi gerek yok olmasa da olur dedi "/>
        <s v="TEYİT İÇİN ARANDI ÇEKİM GERÇEKLEŞTİ"/>
        <s v="fotoğrafları var mai adresine iletecek "/>
        <s v="no verildi dönüş yapacaklar//mail verildi prof fotoları varmış atacak.fotoğraflar için arandı meşgul.//fırat beyle görüşüldü sevil hanıma soracak fotoları dönecek hatem hanıma"/>
        <s v="mail adresi verildi ahmet bey no: 05305890880"/>
        <s v="hatem hanıma dönüş sağlayacak "/>
        <s v="60a5987902f4a4275f6b803b        Buffalo Burger, Kepez (Kültür Mah.) şubesinden alınabilir "/>
        <s v="yetkili yok dönüş yapacak//12buçukta arayın yetkili yok denildi//yetkili yok 3 4 gibi gelir denildi//numara verildi yetkiliye söyleyip geri dönüş yapacak// fotoğrafları var atacak// yetk pek gelmiyor ama sonra arayın dedi"/>
        <s v="devam çekimi iptal çekim istemiyor "/>
        <s v="randevu için 17 mart 15.40 ta ara//fotoların paylaşılmamasından dolayı çekim istemiyor kendisi mail atcak// yetkili yok //fotoğraflar için arandı fotoğraflar tamamlanınca mail adresine atılacak."/>
        <s v="1 AY ÖNCE ÇEKİM BU ŞUBEDEN YAPILMIŞ "/>
        <s v="getir yemkle çalışıyormuş irtibat halindelermiş gerekli olmadığını söyledi/menüleri tam hazır değilmiş ve günlük yemek çıkarttıkları için menüde değişiklik oluyomuş /getirden memnun değil dogru durust sıparıs de alamıyor zaten o yuzden ıstemıyor"/>
        <s v="Özgür bey vefat etmiş aytuğ beyle görüşüldü istemediğini belirtti"/>
        <s v="10 gün sonra arancak  "/>
        <s v="1 saat sonra aranıcak devam çekimi için termoss bulvarı- hepsi çekilmiş "/>
        <s v="kendisi numaramızı aldı dönüş yapacak/şuan düşünmüyoruz ramazandan sonra belki dedi//açmadı// şuan bi toplantım var yarın 10 gibi arayın dedi./şu sıralar çok yoğun müsait olduğu zaman dönüş yapacak kendisi/müsait değillermiş/bu konuyla alakalı herhangi bi"/>
        <s v="faruk bey oğluymuş numara aldı babası çok müsait değilmiş o gelince arayacakmış / şuan için istemiyorum ben dedi / bir sebebim yok istemiyorum dedi "/>
        <s v="devam cekimi randevusu olusturuldu "/>
        <s v="mail adresine gönderilcek"/>
        <s v="2 gibi tekrar ara olumlu"/>
        <s v="adres 7/A olarak güncellendi// hastanedeymiş  "/>
        <s v="fotografcı kendisi randevu vermiş / ocak ayanın ilk haftası istedi / numara kullanılmamkta "/>
        <s v="Hazırlığımız yok ustam yok ben uygun bi gün için size dönüş yapacağım der"/>
        <s v="İŞLETME İÇİN 10 GÜN SONRA ARANIP RANDEVU OLUSTURULABİLİR"/>
        <s v="5511462489 Mustafa açmadı"/>
        <s v="ben size iletirim dedi "/>
        <s v="İŞLETME YOĞUN OLDUGU İÇİN RANDEVU İPTAL OLMUŞ DAHA SONRA UYGUN OLDUKLARINDA OLUSTURULABİLİR."/>
        <s v="mail verildi "/>
        <s v="hepsi çekilmiş"/>
        <s v="devredeceğim der"/>
        <s v="getir yemekle bır problemi var fiyat degısıklıgı yapamıyorum dedi genel merkezımızın numarası verildi / getirle sorun düzelmmemiş ve kapatmışlar "/>
        <s v="Çekime gerek yok sadece 2 çeşit yemeğim var diyor.  /her gün farklı yemek çıkarttığı için şekim sağlayamayız dedi "/>
        <s v="franchise bir şubeyiz merkez ile görüşme sağlamanız gerekmektedir der"/>
        <s v="teyit için arandı ytk yok//3 gibi ara- müsait degilim dedi kapattı /müsait degilmiş."/>
        <s v="yetk yok 1 saat sonra ara/05380109900 şekip bey/istemiyor ben 21 yıldır burdayım herkez bilir beni gerek duymuyorum/yetkili yok / paneli kapalı "/>
        <s v="Seda hanım - 5510819104"/>
        <s v="zaman ayıramam ona dedi ne dediysem ikna olmuyo"/>
        <s v="1 2  hafta sonra "/>
        <s v="Çalmadan kapanıyor"/>
        <s v="O BÖLGEYE GİDİLİNCE RANDEVU ALINABİLİR "/>
        <s v="devam çekimi "/>
        <s v="11:30 da arancak/5362177887 ilay hanım arandı açmadılar//2saat sonra ara dedi/yarım saat sonra aranmak istedi. Şu an istemiyor.ulaşılamadı-SUAN İSTEMİYORUM DEDİ BEN İSTEDİGİMİZ ZAMAN SİZLERE GERİ DONUS YAPARIM DEDİ"/>
        <s v="mail atacak//kalan ürünler çekilecek kendi çekimlerinden beğenmediklerini de çektirmek istiyor//tüm ürünler çekimiş"/>
        <s v="açmadı/ytk yok 6 gibi arancak//buna ayıracak zamanı yokmuş"/>
        <s v="ben sizi ayarlayıp arıcam dedi./ durmuş beyden randevu alındı."/>
        <s v="ben isteyince size dönüş sağlarım dedi. "/>
        <s v="mail atacak//tekrar mail verildi/mail adresi verildi."/>
        <s v="bayramdan sonra düşünüyormuş "/>
        <s v="korona olmuş 15 gün sonra aranıcaklar/sayfam kapalı ama aramadılar bile der önce sayfamı açın ondan sonra çekim olur/uyuyormuş 2 gibi aranacak/maile atcak"/>
        <s v="devam çekimi için tekrardan randevu alındı// tüm ürünler çekilmiş"/>
        <s v="ulaşılmıyor//ulaşılmıyor//ürünleri ziyan olacağı için istemiyor/meşgıul/istemiyor getirlede sorun yaşamış / açılış saati 13:00 / paket servisi şeklinde çalışıyorum n-siz gelince n-bunu tabaklamam gerekiyor tekrar ben bunu kime satayım dedi ziyan olur dedi"/>
        <s v="alev hanım 4 gibi tekrardan / personel sıkıntımı çözdükten sonra ben arayacağım dedi "/>
        <s v="Ahmet Beyle görüşüldü, fotoğraflar paylaşılmadığı için iptal etmiş.istemiyor. "/>
        <s v="4 ay önce getir yemek tarafından çekim sağlandı panelde resimlerimiz var dedi "/>
        <s v="mail atacak05558489464bi saat sonra arancak//akşama doğru gelirmiş yetk"/>
        <s v="istemiyorum gerek yok dedi konuşmama bile izin vermedi."/>
        <s v="12 den sonra ara//frenchas/1de arancak/5425943540 hüseyin bey yeni ytkli merkezle görüşüp döncekmiş no verildi/merkezle fotoğraflar hakkında görüşüp mail adresine iletecek. / mail adresine atıyorlar"/>
        <s v="TEYİT İÇİN ARANDI ÇEKİM GERÇEKLEŞMİŞ//dükkanım kapalı daha sonra arayın dedi/donus saglıyck"/>
        <n v="5.343115939E9"/>
        <s v="5050959002/aykut bey// devam çekimi iptal ustası trafik kazası geçirmiş ileride aranabilir/NUMARASINI ARADIMAYKUT BEY YOK DEDİLER."/>
        <s v="Şu an elimde yok ben olunca atarım dedi istemiyorum çekim dedi.//yetk yok şu an herkes çok yoğun sonra arayın dedi/İlgilenmiyoruz dedi ."/>
        <s v="sonra aranacak//yetkili kişi yok daha sonra arayın dediler//öğleden sonra aranacak murat bey/1 dakika hatta bekletip yüzüme kapattılar/fotoğraf yollayacaklar"/>
        <s v="ulaşılamadı / MEŞGULE ATTI "/>
        <s v="şimdilik kalsındedi SAAT 2 GİBİ ARA"/>
        <s v="TEYİT AMAÇLI ARANDI GERÇEKLEŞMİŞ"/>
        <s v="panelde fotoğrafları mevcut "/>
        <s v="ALİ BEY ARANACAK NO:05072831113 cumartesi arayın der- KESİNLİKLE ARANMASIN  PAKETÇİSİ YOKMUŞ  İSTEMİYORUM DEDİ ARANMASIN "/>
        <s v="yetkili kaan beyden randevu alındı ciğerci yiğit bey  no  : 05351063307"/>
        <s v="RANDEVU ALINABİLİR DÖNÜŞ SAGLANSIN"/>
        <s v="istemiyorum gerekirse iletişime geçerim der / teşekkür ederim şimdilik ertelemek istiyorum bu durumu dedi / tuba hanım şuan sağlık sorunu yaşıuormuş bu durumu daha sonraya erteleyelim dedi "/>
        <s v="fotoğrafları varmış//YET YOK//gönderilcek//teyit için aradım açmadı"/>
        <s v="İŞLETMESI KAPALI SUAN DAHA SONRASI ICIN ARANILCK"/>
        <s v="ulaşılamadı "/>
        <s v="MUSTAFA UYGUR dan devir almış orda ki resimlerin kullanılmasını istiyor"/>
        <s v="5318323777 serkan bey/ 3 den sonra"/>
        <s v="ilerde aranabilir randevu için  "/>
        <s v="haftaya randevu alınacak saat 3 ile 5 te istiyor-randevu olusturuldu"/>
        <s v="Şehir dışına çıkmak zorunda kaldım ileride ben size dönüş yaparım der/sağlık sorunları yüzünden şehir dışına çıkmış 1 aya anca dönerim dedi// çağdaş bey devretmiş/ meşgule attı. / devrettiği kşnin numarası yok "/>
        <s v="randevu alındı 30 agustosa ertelendi "/>
        <s v="cüneyt bey:05063210809, cüneyt beye ulaşılmadı"/>
        <s v="çekim sağlanmış "/>
        <s v="istemiyor yt. şehir dışında/patron ıstemıyor / ortakları ile görüşüp dönüş yapacak / ramazandan sonra yapalım dedi "/>
        <s v="açılış saati 11:30/ teyit için arandı çekim gerçekleşmiş."/>
        <s v="yusuf bey ay sonunda aranmak istiyor henüz oturmadı işletmemiş der"/>
        <s v="devam çekimi için randevu alındı/ eksik ürünü kalmamış"/>
        <s v="restoranımda tadilat olacak lütfen diğer geldiğiniz zaman arayın der / ürün eksiğim var tamamlayınca arayacağım dedi "/>
        <s v="Burak Bey, 5380599414 ileride tekrar aranacak yoğunmuş / 1 saat sonra aranacak / düşünmüyoruz dedi / istemişyorum bunu demiştim dedi "/>
        <s v="5dak"/>
        <s v="fotoğrafları var - aranamasın dedi / çwkim istemedi kendileri çekip göndermek istedi "/>
        <s v="kumru ekmeği kargo ile geldiği için salı yada çarş günü istiyor./kumru ekmegı gelmemıs daha kendı bızı arıycak/daha tadılat var ve urun eksıgı bıtmemıs/tadilat bitmemiş kendisi dönecekmiş zaten/açmıyor"/>
        <s v="2 saat sonra"/>
        <s v="panelde fotoğraflar mevcut "/>
        <s v="bi kaç güne tekrar görüşelim dedi///daha sonra istiyoryetkılıyle grusme saglayın dedı arandı yetkılı ama acmadı adem bey nosu 05377070262  /şimdi düşünmüyoruz kışa doğru dedi - ulasılamadı /ulaşılamadı./ ben kendimi ayarlamam gerekirdedi. / cuma günü sıkı"/>
        <s v="Murat Bey/5527197563"/>
        <s v="işletme kapalı "/>
        <s v="şuanda tam olarak faaliyete başlamamış / getiri kapatmış "/>
        <s v="5468243067 / nazan hn. 1 saate ara\ilgilenmiyor/müsait değildi pazartesi aranmak istiyo bu numaradan arayalım // daha sonra arancak//Bölge limit ayarlarıyla ilgili sorun varmış çekim istemiyor./ GEREKYOK İSTEMİYORUM DEDİ "/>
        <s v="termesos bulvarı oyak sitesi yanı olarak adres güncellendi/devam çekimi oluşturulmuş fakat gidilmemiş o yüzden tekrardan randevu istemiyor ikna etmek için farklı fotoğrafçı yönlendireyim sizlere katkısı verimli olacaktır vs dememe rağmen ikna olmadı"/>
        <s v="siparişteyim müsait değilim der//öğlede sonra ara//şikayeti iletildi çözüldüğünde aranacak-YARIN ARANACAK SUAN MUSAİT DEGİLİM DEDİ/iş saatındeyız gunduz arayın / açılış saati 12:30 / benden habersiz indirim yapmışşınız panelde bu hiç hoş değil çıkmak isti"/>
        <s v="TEYİT İÇİN ARANDI ÇEKİLMİŞ"/>
        <s v="başka birine devretmişler getiri kullanmıcaklarmış"/>
        <s v="ben de prof.fotograflar var dedi mail adresi verildi 1 hafta sonra teyit için aranacak - getir yemek panelini kapatmak istiyoruz dedi sacma sacma adresler yanlıs numaralar veriliyor çekim istemiyorum dedi / getiryemeği 3 aydır durdurmuş "/>
        <s v="numara hatalı//istemiyor küçük dükkanmış"/>
        <s v="çekim istemiyor reklama gerek yok dedi yüzüme kapattı / Gelsin bir bakarızişim olmazsa çeker dedi fotoğtafçı sizin için geleek kesin bir saat söylerseniz mutlu olurum deyince açıkcası çektirmek istemiyorum dedi "/>
        <s v="yetkili mahmut bey mail atcak//MAİL VERİLDİ-ulasılamadı- çekim istemiyorum dedi ben yollarım dedi "/>
        <s v="çakim sağlanmış "/>
        <s v="mail atmış "/>
        <s v="mazı dağı şubesindeki fotoğraflar kullanılabilir"/>
        <s v="DEVAM İÇİN ARANDI KENDİSİ İŞLERİ AÇILINCA DÖNÜŞ SAGLAYACAK"/>
        <s v="işletme kapanmak üzereymiş "/>
        <s v="franchise aramayın / fiyatlar yüzünden getiri 1 aydır kullanmıyormuş "/>
        <s v="30dk ya donus saglanacak suan programı bakayım dedi - 1 saate aranacak ustasına soracakmıs- ulasılamadı - fotografları mevcutmus mail adresi verildi "/>
        <s v="TEYİT İÇİN ARANDI  AÇMADI/Devam çekimi alındı./menü genişletecegiz devamı ileride yapacagız dediler."/>
        <s v="5510734110/ çekim sağlanmış baya ürünün çekimi sağlandı dedi panele yüklendikten sonra ürün varsa devam çekimi alınabilir."/>
        <s v="zaten işler durgun malzeme fiyatları çok pahalı şuan çekim sağlayamam dedi "/>
        <s v="53213755107//cevapsız/ortalama bütün ürünlerin çekimlerini yapmışlar"/>
        <s v="YETERİ KADAR ÜRÜNÜ ÇEKİLMİŞ ÇEKİM İSTEMİYOR"/>
        <s v="TEYİT İÇİN ARANDI  ÇEKİMİ GERÇEKLEŞTİ"/>
        <s v="getirden  nefret ediyormuş saçma buluyormuş/30 lere aranmış"/>
        <s v="sistem düzenleme işi var kendisi dönecek"/>
        <s v="randevu olusturuldu ergin avcı fotografcı kalan resimler için mail verildi "/>
        <s v=" 05365635537 MAİL VERİLDİ  KALAN ÜRÜNLERİ YOLLAYACAKLAR/ devam çekimi için arandı nimet bey biz o kalan ürünlerin hepsini hergün satmıyoruz çekim için hazırlasak baya maliyetli olacak oyüzden istemiyoruz dedi."/>
        <s v="çekim yapıldı/kültür deki işletmesiyle aynı ürünler"/>
        <s v="mail verildi fotoğraflarının kontrolünü sağlayıp yollyacak 2 gün içersinde aranacakk  fotoğrafları yoksa  randevu oluşturulacak/fotoğraflara bakamamış daha bulunca yollaycak bulursam yollarım dedi bulamzsam kalır dedi çekim istemedi-eleman eksıklıgı var d"/>
        <s v="Ayşe Hanım/5316644591  Sipariş gelmediği için panellerini kapatmışlar"/>
        <s v="fotoğrafçı kaza yaptı konuşup geri 30 ağustoa alındı"/>
        <s v="TEYİT İÇİN ARANDI  ÇEKİMİ GERÇEKLEŞTİ/ ÇEKİMİ YAPILMAMIŞ BAYA ÜRÜNÜ VAR 15-20 GÜN SONRA DEVAM ÇEKİMİ İSTEYEBİLİR// devam çekimi istemiyor"/>
        <s v="Yetkili askerde  1.5 ay sonra gelecek "/>
        <s v="5428982636 erdoğan bey devam çekimi / açmadı "/>
        <s v="mail gönderecek"/>
        <s v="yetkili yarım saate gelir dedi - numara mesgul / çekimleri kendileri yapmaya karar vermiş "/>
        <s v="meşgul/reklama ihtiyacımız yok işimiz iyi çok şükür dedi"/>
        <s v="yetkili yok 1 saate ara\4 den sonra/mail atıcak /mail atmışlar//5322780148 Alican bey eşi bu numaradan arayın dedi- yukledık dedı ben sıze donus yaparım dedı "/>
        <s v="nedeni yok çekim istemiyorum dedi / yetkili yok anatlyaya gitmiş "/>
        <s v="5423025566 devam çekimi alındı//fullenmiş"/>
        <s v="açmadı."/>
        <s v="mail adresi verildi  fotoğraflar gönderilecek."/>
        <s v="devam çekimi için randevu alındı//salı gününe istiyoe randevuyu cuma aranacak yeni randevu oluşturulacak//haftaya aranacak/alındı"/>
        <s v="yetkili yarın il dısından gelecekmiş yarın aranacak - ulasılamadı / 5327331152 suha "/>
        <s v="kendisi çekim yaptırıp göndercek/yakın zamanda aranmasın çekim yaptıracak// mail verildi - ulasılamadı "/>
        <s v="5327201365 tekrar arandı istemiyor/fotoğraflar paylaşılmadığı için istemmiyor-İSTEMİYORUM DEDİ / hatice hanım : 05447215180 RANDEVU ALINDI ./ fotoğrafları paylaşılmadığı için istemiyor"/>
        <s v="21 hazirandan sonra aranacak 4 üründen fazla ürünü var//fotoğrafları kendi yüklemek istiyor- ulasılamadı / açılış saati 11:00"/>
        <s v="kendi fotoları var atacak/ fotoğrafları göndermişler /serpil hanım ile görüşüldü konu ile alakalı biligisi yok. ali beye iletecek numaramı.."/>
        <s v="yukardaki ile aynı numara"/>
        <s v="ışıklar şubesi aransın der/ açmadı"/>
        <s v="05462123002 yetkili no/ 5327342100/TEYİT İÇİN ARANDI  ÇEKİMİ GERÇEKLEŞTİ"/>
        <s v="aradım açmadı"/>
        <s v="TEYİT İÇİN ARANDI  AÇMADI//tercihe bağlı sakın aramayın"/>
        <s v="çekimi dün yapılmış//eksikler için randevu alındı Fahrettin beyle görüşüldü//TEYİT İÇİN ARADIM AÇMADI"/>
        <s v="sezon açıldığında aranacak// şuan istemiyorum diyo/saat 5 den sonra arancak//müsait değil/biz düşünürsek ulaşırız size dediler//yetk yok dönelim dedi/ yetkili 1 saat sonra döner / 05426652509 Mustafa bey ben size dönüş yaparım dedi./ şuan müsait değilim m"/>
        <s v="HAFTADA GELEN BİR RANDEVU ZATEN İSTEMİYORUM DEDİ"/>
        <s v="05309620737 sametcan bey //açtı kapatı/ 5de ara/pakete çıkmış / zaten iş yok bir ürün çıkarıp çektiremem dedi "/>
        <s v="cuma günü 6 dan sonra randevu ıstıyor "/>
        <s v="1 HAFTA SONRA"/>
        <s v="5320580766 / çok önce çekim yapılmış "/>
        <s v="numara yanlış/0532 204 8204/cevapsız//açmıyor//açmıyor//açmadı/tunçer beyle görüşüp dönüş yapacak//tuncer beyin numarası 05336527979arandı ulaşılamadı."/>
        <s v="sparşteymiş"/>
        <s v="0242 326 07 21//5442121851 hamdi bey/şuanda yapacak durmumuz yok dedi/ 3 işletmesi varmış  ortalama 2 ay müsait olmazmış/1 ay yapacak durumumuz yok ürünlerin hazırlıpğını yapmak gerekiyor der. "/>
        <s v="TEYİT İÇİN ARANDI  ÇEKİMİ GERÇEKLEŞTİ eklenmeyen ürünleri var"/>
        <s v="benim menum fotografsiz kalsin dedi ikna olmadi pazartesi aranmak istiyo perşembe mi cumamı görüşelim dedi/ilerde belki düşünebilirm dediler// İstemiyorum diyor//direkt meşgul-ARANDIGI NUMARA MESGUL7 açmadı."/>
        <s v="telefon kapalı"/>
        <s v="5529417716 / şuan sistemi dondurdum dedi "/>
        <s v="1 GİBİ ARANCAK//daha sonra arancak\\1 hafta sonra arayın diyor.// meşgul/5432589461 süleyman bey/istemiyor"/>
        <s v="17 mart 14.30 da//15 dakika sonra ara//dönüş sağlayacak //süleyman beye dönüş yapıp bize dönüş sağlayacak//05432589461 1 hafta sonra tekrar aranacak./istemiyor"/>
        <n v="5.529417716E9"/>
        <s v="yarım saat sonra ara "/>
        <s v="Yetkilinin bir çok işletmesi var, Salad House'lar çekilmiş ama Dr. Pizzeria lar çekilmemiş // fotograf boyutları yüksekmiş wetranfer ile göndermesi önerisinde bulunduk. göndereceklermiş.- randevu olusturuldu sıddık yakar / çekim yapılmış "/>
        <s v="mail atacak//ajanstan alıp göndercek- mail adresine yüklenmiş "/>
        <s v="TEYİT İÇİN ARANDI  ÇEKİMİ GERÇEKLEŞTİ// devam için aradım ilerde istiyor hatem hanımın numarası verildi/daha sonra ara- 2-3 hafta gelirim dedi burda olmayacam dedi o zman yababiliriz dedi "/>
        <s v="çekim istemiyolar / eleman eksikliğim var daha sonra dedi 05418500705 RECEP BEY / biz istemiyoruz teşekkür ederiz dedi "/>
        <s v="Mail Panel ile sorunları var- fotograf falan istemiyorum dedi sadece ürünleri eklemek istiyorum dedi genel merkezin numarası verildi / paneli kapalı / esnaf lokantası olduğum için menüm günlük değişiyor fotoğraf atamam dedi "/>
        <s v="meşgul//kendisi menüsü değiştikten sonra fotoları ulaştırcak/5555859119"/>
        <s v="açmıyor/açmadı/ 0551 593 89 88/suan ıcın musaıt degıller ıstemıyorlr / numara hatalı "/>
        <s v="RANDEVU ALINABİLİR BOŞ BİR GÜNÜNE"/>
        <s v="HABERLERİ YOKMUŞ GÖRÜŞÜCEKLAER TEKRAR ARANCAK bir hafta sonra aranacak düğüm var dedi "/>
        <s v="şuan müsait değilim dedi çekim istemiyor "/>
        <s v="kendileri haftaya dönüş sağlayacaklar"/>
        <s v="Fırat beyle iletişime geçildi"/>
        <s v="açmadı //açmadı"/>
        <s v="müsait değil daha sonra aranacak"/>
        <s v="öğleden sonra "/>
        <s v="Kendi fotoğrafları varmış mail atarım der."/>
        <s v="yarın sabah saatlerinde aranacak/5346467203 yılmaz beygetirle sorunları var"/>
        <s v="Getiri aktif kullanmıyoruz o yüzden fotoğrafa gerek yok der"/>
        <s v="2 şube varmış 17sinden sonra işler düzeldiğinde düşünürüz arkadaşlar ulaşsınlar ileri tarihte dedi5372551627 //fotoğrafları çektikçe gönderim sağlayacak//fotoğraflar için arandı yetkili kişi yok. / fotoğraf yükletmek gibi bir düşüncesi yokmuş / kendisi çe"/>
        <s v="Muhammet Emin SÜRMELİ YENİ SABİHİ / Daha öncesinde ürün çıkartmadığı için iptal olmuş yağış nedeniyle de erteleme talep ettiğimiz için 4 kere randevu oluşturdunuz ertelediniz istemiyorum artık dedi "/>
        <s v="5528928584 ismail / yeni menü oluşturmuş alanyaya gidildiğinde alınabilir "/>
        <s v="bir hafta sonra tekrar aransın kesin istiyor sabah saatlerinde uygunlar.// elemanım yok istemiyorum çekim dedi yüzüme kapatı-DAHA SONRA DEDİ İSTEMİYORUM DEDİ"/>
        <s v="1 saat sonra aranacak"/>
        <s v="mail atmış//teyit için aradım meşgul  sonra ara//açmadı"/>
        <s v="yemeksepeti ile çekim yapmış mail atacak "/>
        <s v="YETERİ KADAR ÜRÜNÜ ÇEKİLMİŞ DEVAM ÇEKİMİNE GEREK DUYMUYOR"/>
        <s v="Hüseyin beyden randevu alındı."/>
        <s v="TEYİT İÇİN ARANDI  ÇEKİMİ GERÇEKLEŞTİ/dc ıstemez yeterlı bu bıze dedı"/>
        <s v="her gün 3 çeşit ürün çıkarıyormuş kendisi çekip mail atacak "/>
        <s v="eleman eksikmiş. ileride aransın görüşelim dedi//meşgule attı./açmadı.// ULASILAMADI/542 502 50 52/ meşgule attı.açmadı."/>
        <s v="bir ay sonra aranacak//1 hazirandan sonra aranacak/şuan için istemiyor iğsterse kendisi dönecek RANDEVU ALINDI / patronları kaza yaptığı için iptal edildi / şuanda işletmede değilim ben olmadan olmaz dedi "/>
        <s v="müsait değilmiş/net bir şekilde isemiyor"/>
        <s v="şehir dışındaymış gelince dönecek / ilgilenmiyorum sağolun dedi "/>
        <s v="mail atılmıs fotolar uygun görülmemiş  cekim istemedi"/>
        <s v="çekim istiyor bütün ürünlerin fotoğrafları mevcut değil bu yüzden "/>
        <s v="bir haftaya tadilat bitermiş aranacak "/>
        <s v="KARANTİNADA OLDUĞU İÇİN İPTAL OLDU KENDİSİ DÖNÜŞ YAPACAK/alındı- fotografçıdan kaynaklı iptal /"/>
        <s v="haftaya cuma alınabilir bu hafta hastane işleri oldugundan dolayı haftaya cuma alınabilir "/>
        <s v="d.ç alındı"/>
        <s v="kasım 1 de menüm güncellelncek yeni ürünler gelecerk dedi o zaman yapalım dedi "/>
        <s v="aykut "/>
        <s v="yetkili nuh bey "/>
        <s v="öğleden sonra ara "/>
        <s v="güldane hanım"/>
        <s v="Zübeyde hanım işletmeyi hamburger ve ızgara olarak ayıracaklarmış bölge sorumlusu ile görüşülmüş 10 gün sonra tekrar aransın işlemler tammalandıysa randevu kesin oluşturulacak/yetkili 12 den sonra gelir dendi/1 saat sonra ara - menü güncellenecek- hatem h"/>
        <s v="tuncay  bey"/>
        <s v="tüm ürünler çekilmiş balıklardan mevsiimi olmayanlar eksik sadece"/>
        <s v="telefon kapalı/ulaşılamıyor / bu şube için de yüklenmesini istiyor / numara kullanılmamakta "/>
        <s v="ulaşılamadı/5325439767 fatih /yt memlekette suan ıcın olmaz daha sonraya erteleyelım dedı"/>
        <s v="mail atacak//mail tekrar verildi"/>
        <s v="TEYİT İÇİN ARANDI  ÇEKİMİ GERÇEKLEŞTİ/istemiyorum dedi."/>
        <s v="önumuzdekı hafta aranılck / grup gelecek o zmana ayarlayalım dedi "/>
        <s v="2 hafta sonra aranacak henüz değil diyor/1 ay sonra "/>
        <s v="gerek duymadı devam çekimine  "/>
        <s v="uzay "/>
        <s v="5419455265//sorununun çözüldüğünü söylemişler ama çözülmemiş tekrar şikayet oluşturuldu"/>
        <s v="gürsu mah 10. cad kavur aprt no1/2/ 5324631999"/>
        <s v="devam çekimi için arandıbu işlerde ilgilenen arkadaş şuand aburada değil dedi daha sonra arayın/devam çekimi randevusu alındı"/>
        <s v="yetkili sait beyden randevu alındı ahmet bey : 05324351980"/>
        <s v="numara kullanılmamaktadır"/>
        <s v="maile atcak//mail atılcak/mail atacak"/>
        <s v="ali bey 5418580852"/>
        <n v="5.308992385E9"/>
        <s v="çekimleri beğenmedik diğer restoranlarda o yüzden istemiyoruz resimsiz kalsın"/>
        <s v="öğleden sonra gelir kendisi şu an burda değil.//mail atıcak/gönderim sağlamış bütün resimleri yüklenmemiş tekrar yollayacak//Kalan fotoğrafları yollayacak//yetk yok çalışanı iletecek"/>
        <s v="ulaşılmadı no hatalı"/>
        <s v="3 kez rndevu oluşturup erteleme talep etti "/>
        <s v="melih bey - 5303143180 / 5323938577 ali bey mail verildi"/>
        <s v="yetkililer 10 dk sonra gelecek /yarın arancak  / 11 buçuk 12 gibi ara /5320620512 hafta sonu ıcın ıstenıldı ama baska zaman hberleseblrız dedı / öğleden sonra ara /akşam üzeri gelir / yetkili henüz şehir dışından dönmemiş"/>
        <s v="TEYİT İÇİN ARANDI  ÇEKİMİ GERÇEKLEŞTİ/6TANE ÇEKİLMEMİŞ ÜRÜNÜ VARdevam çekimi için alındı//fotoğrafçı kororna iptal kesin randevu ilerleyen tarihlerde.//İPTALDEN ALINDI"/>
        <s v="/devam çekimi alındı"/>
        <s v="İsrafil Bey ile görüşüldü gelecek ay çekim yaptıracagız ayın 15 inde arayıp teyit edip mail verebilirsiniz dediler.- yetkili yok ezgi hanımın numarası verildi ben dönüş sağlarım dedi "/>
        <s v="5 gibi aranıcak/geri dönüş yapcak/önder bey no:5325606436 mail sms ile yollandı"/>
        <s v="kendileri dönüş yapacak başka şubesi daha var/ akşam saatlerinde aranacaksaat 6 da aransın dendi//biraz daha sonra ara// yetkili kişi yok.//Fırın bozulmuş sistemi kapatmak zorunda kalmışlar halledince açacaklarmış - istemiyorum dedi "/>
        <s v="kendisi dönüş yapacak//önder bey 1-2 saat içinde gelecek//müsait değiller//kendılerı donus yapacak/ytk yok/dönüş yapacak"/>
        <s v="Devam cekim rendevusu alındı-ERGİN AVCI fotografçı"/>
        <s v="FROYA PATISSERIE ÇEKİLMİŞ, PASTA TATLI ÇEKİLDİ AMA FROYA PIZZA ÇEKİLMEMİŞ // çekim yapıldı yaklaşık bi, ay önce geldiler hatta sistemde resimler gözüküyo dedi bana olmadıgına ikna edemedim adamı 05354537696/ Pizza için panel kapalı açılınca daha sonrasınd"/>
        <s v="açmıyor//ulaşılmıyor//mail atacak/fotoğrafları yokmuş istemedi çekimde ilgilenmedi/meşgule attı// şuan müsait değilim dediler/ uyuyordu kusura bakmayın daha sonra arayın dedi./telefonu kapattı./Dinledi dinledi kapattı telefonu."/>
        <s v="kısa dogru aranmak ıstıyor suan musaıt degılım dedi - yetkili yok yarın gelir dedi "/>
        <s v="kendi fotografları var 10 güne gelecekmiş olmazsa cekim gerçekleşebilir / yarın der/mehmet bey maıle atcak- mail adresi tekrardan verildi biz yeni fotograflar çektirdik dedi "/>
        <s v="şehir dışına çıkıcakmış ilerleyen zmnalarda iletişime geçilmesini istiyor 4 ürünü var/pakete cıkmış 20 dk sonra gelirmiş.//açmıyorlar/ ortağımla görüşeceğim öylr bir talebimiz olursa ben dönerim size der"/>
        <s v="yaRIN ARANCAK"/>
        <s v="il dışındaymış haftaya randevu istiyo//istemiyor/05064307923/bir hafta sonra aransın -numara mesgul- temsi halinde çekilirse olur dedi porsüyon halinde olmaz dedi / PANELİ KAPALI "/>
        <s v="DEVAM ALINDI. çekim yapıldımı diye teyit amacıyla arandı  devam çekimi gerçekleşmiş."/>
        <s v="yetkili//mail atacak"/>
        <s v="eşi istemiyormuş"/>
        <s v="açmıyor// meşgule attı"/>
        <s v="yarın iletişime geçilecek//daha sonra arayın dedi\5346365045meşgul//FOTOĞRAF ÇEKİMİ YAPILDI"/>
        <s v="panele fotoğraflar yükleninde devam çekimi istiyor  "/>
        <s v="almanyaya gitmiş yetkili "/>
        <s v="mail verildi.-randevu olusturuldu"/>
        <s v="getiri kapatacakmış bir daha randevu alınmayacak"/>
        <s v="dönüş yapacak //teyir için arandı ytk yok//05320521308"/>
        <s v="5358356076/müsait değilmiş dükkanda değilim sonra filan dedi."/>
        <s v="Beyza Gülşa//TEYİT İÇİN ARANDI ÇEKİM GERÇEKLEŞMİŞ//meşgule attı//yetk 5 gibi gelir/ devam çekimi alındı hacer hanımdan."/>
        <s v="Zaten burası bahsi geçen şube nasıl buradan fotoğraflar çekilecek? // Gencerler Etli Pide &amp; Kebap &amp; Döner, Konyaaltı Gürsu şubesinden alınacak/5331361000/haftaiçi aranacak // İstemiyor\\istemiyor."/>
        <s v="kendi fotoğraflarını gönderecekler"/>
        <s v="ÖZGÜR BEY DEN RANDEVU ALINDI"/>
        <s v="05375601051 fotoğrafları beğenmemişler kendileri göndericekler"/>
        <s v="devam çekimi istemiyot"/>
        <s v="5417899877 Erdoğan bey/bu konu ile bi desteğe ihtiyaçları yokmuş- ulasılamadı"/>
        <s v="düşünmüyorum dedi "/>
        <s v="2 saate aranacak  / çekim sağlanmış birkç ürünü kalmış "/>
        <s v="yarım saat sonra "/>
        <s v="05301824273 tunahan bey   kuryem kaza yapmış o yüzden çok yoğunluğum oluştu çekime vakit ayıramayacağım ama haftaya mutlaka randevu oluşturalım der"/>
        <s v="5322068272 fikret bey/5369303442 gökhan bey   10/B 05528080733 şevval hanımdan devam çekimi alındı// fotoğrafçı ulaşamadığı için ertelendi yarına/mehmet "/>
        <s v="mail adresi verildi fotoğrafı varsa yollayacak yoksa dönüş yapacak.//geri dönüş sağlanacak/ytk yokmuş2 saat sonra ara yetkili yokmuş/541 930 77 38/yt yok pazartesi ara/1 saat sonra gelir/5388882747 PANELDEKI FIYAT DEGIIKLIGI YUZUNDEN GETIRI KULLNMISLR"/>
        <s v="kurye sıkıntısı varmış-iki hafta sonra arayın dedi suan müsait degilim"/>
        <s v="iki şubesi var artık aranmak istemiyor lütfen aramayın"/>
        <s v="başak hanım"/>
        <s v="Beyza Gülşa / fotoğrafçı gitmediği için çok tepkililer "/>
        <s v="5056436219// çekimler sağlanılmış  "/>
        <s v=" yoğunlarmış uğarşcak zamnları yokmuş//sistemi oturtamamışlar ilerleyen zamanlarda belki// gerek yok aramayın - ulasılamadı "/>
        <s v="hıc urunumuz yok dedı "/>
        <s v="daha önceden de aramıştınız biz istemediğimizi belirttik sağalun dedi kapadı aramayın/istemediğini belirtip güzel bi dille de azarladı ARAMAYIN bidaha /Getirden siparişler az geldiği için kapatmayı düşünüyorlarmış./ paneli kapalı "/>
        <s v="dükkkanda tadilat var dedi haftaya aranacak / şuan pazar alışverişindeyim 2 3 saat sonra ara der yetkili murat bey / alanyaya gidildiği zaman alınacak "/>
        <s v="FATİH ÖZPELİT"/>
        <s v="5416560613 bedia hanım15 dakika sonra arancak- NUMARA MESGUL "/>
        <s v="ulaşılmıyor//ULASILMIYOR."/>
        <s v="kendi çekip atcak hasan  bey "/>
        <s v="15 gün sonra aranacak kurryesi yomkmuş/1 ay sonra arayın dedi . menü güncellemesi henüz olmamıs"/>
        <s v="5548283463 şükrü bey daha sonra ddi"/>
        <s v="5374064879murat bey restoran müdürü/ 3 işletme var hacı saad ve pizzanini fotoğrafları mevcut. tavukji çekimi bayramdan sonra yapılacak. fotografları göndermesi için mail verildi.Fotoğraflar için arandı getir sisteminden çıkmak istiyorum dedi."/>
        <s v="henüz aktif hale getirmeiş ayrıva fotoğrafları da varmış "/>
        <s v="05422808980 EŞİ EYÜP - CENAZEDE O YÜZDEN DAHA SONRA ARANACAK"/>
        <s v="başka bi işletmeye ait no"/>
        <s v="Mail adresi verildi// mail adresi tekrar verildi. gönderecek"/>
        <s v="12-1 gibi gelir yetkili//işletme yetkilisi henüz gelmedi/5-6 gibi arancak//suan olmaz ileride gelin devama dedi/istemiyor."/>
        <s v="gerek yok ben uğraşamam dedi "/>
        <s v="devam çekimi alındı  /şubat 15 e kadar alınmayacak "/>
        <s v="süleyman bey"/>
        <s v="mail verildi-bıır hafta sonra aransın dedi- çekim istemiyorum dedi istersem ben donus saglarım dedi / şuan için böyle bir şeye imkanım yok dedi "/>
        <s v="yoğunmuş müsait oldğumda arayacağım diyor."/>
        <s v="fotografcı ergın avcı randevu olusturuldu / çekim sağlanmış "/>
        <s v="TEYİT AMAÇLI ARANDI ÇEKİM GERÇEKLEŞTİ"/>
        <s v="5324181833 5336635534 "/>
        <s v="fotoları yok bayramdan sonrası için randevu istiyor//fotolar var dedi randevu istemiyor mail verildiYETKİLİ KARANTİNADA YARIN BU SAATLERDE ARANSIN / mail adresi iletildi "/>
        <s v="yt mesut bey randevuyu onayladı saat için 2den sonra aranacak ustasıyla görüşecek/ustamın bırı ızınde ben sızı arayım"/>
        <s v="açmıyor//05076833407yetkili kişi dha sonra görüşelim dedi/"/>
        <s v="Müsait değilim sonra arayın dedi/ORTAĞI ÇEKİM İSTEMİYOR VAZGEÇTİLER"/>
        <s v="numara kullanılmamakta"/>
        <s v="dönecek //öğleden sonra tekrar arancak//celal beyin annesi fatoş hanım çıktı saat 16.00 da arancak//16 da arancak//5439550261 cella bey ama müsait değildi sonra ara/devam çekimi için aradım gerek yok çünkü diğer fotoğraflarla aynı olacak dedi."/>
        <s v="hazırlık yapamamışlar kendileri dönecek duruma göre- ustalarımız eksik dedi o yuzden ben sizlere donus saglarım dedi  7 ustam hala yok ustam olmadan çok sıkıntı yaşarım dedi ustası gelince dönüş sağlayacak "/>
        <s v="yetkili yok 1 saate aranacak / Mustafa bey eşini kaybetmiş 40 50 gün sonra anca dükkana gelir der"/>
        <n v="5.380538575E9"/>
        <s v="numarayı aldılar onlar dönüş sağlayacaklar//nisanın 20 sinden sonra randevu istiyor//0535 273 2528 üsamettin bey arandı açmadılar/açmadı/4-5 gibi aranacak/getiri kapatmışlar"/>
        <s v="getir yemek sistemini kullanmıyor."/>
        <s v="05458461443:ali beyin numarası:HAZİRANDA ARANCAK//restoran da 2 kişi çalışıyor çekim için vakit ayıramam eleman almam lazım ona da durumum yok dereylül sonu aranmak istiyo / AÇMADI / Başka zaman yapalım uygun değiliz dedi.yine başka zamana dedi şuan olmaz"/>
        <s v="05458461443:ali beyin numarası:HAZİRANDA ARANCAK//ne zaman açılacağı belli değilmiş kesin bişey diyemiyorum dereylül sonu aranmak istiyo- kasım gıbı gelirseniz daha uygun olur dedi musait degiliz dedi / başka zaman yapalım dedi.yine başka zamana diyor."/>
        <n v="5.55558568E9"/>
        <s v="ulaşılmıyor/feytullah bey devir almış eylülden sonra aranmasını istiyor şuan için uygun değiliz dedi.yemek sepeti gibi değilsiniz fiyatlandırmada sıkıntı oluyor dedi istemiyorum dedi."/>
        <s v="mail verildi //tekrar mail verildi1 ay olmuş göndereli hala yüklenmemiş profosyonel ve yazısız logosuzmuş resimleri- elimizde fotograflar var ben size yukledıgım zaman sızlere ulasırım / bir çok kez göndermiş tekrar gönderecek "/>
        <s v="saat 4-5 gibi tekrar aranacak///randevuya gidilmemiş sakın aramayın çok sinirli /gerek görmüyorum dedi "/>
        <s v="sinan bey ile görüşüldü çekim yapıp yollayacaklarmış/Ben kendim çekip yollayacağım dedi mail adresi verildi././/kendimde yapmıycam çekimde istemiyorum dedi ikna edemedik beni aramayın dedi.. aranmasın"/>
        <s v="cekım ıstemıor panelı kullanmıyorlrl"/>
        <s v="numara servis dışı "/>
        <s v="tekrar arncak"/>
        <s v="volkan bey no : 05320573692 "/>
        <s v="konyaaltında ki şubeye randevu alındı buryada aynıları eklencek"/>
        <s v="mail verildi göndermiş- eşi pınar hanım fotograflar yuklendimi bilmiyorum dedi yarın saat 4-5 gibi müsait olur dedi o zaman aranacak "/>
        <s v="ürünlerim pahalı ürünler ramazandan sonra yoğunluk olur o zmn yapalım dedi "/>
        <s v="çoçugu hastalanmıs bugün , yarın sabah 10 gibi arayabilirsiniz dedi "/>
        <s v="Mail tekrar verildi//cenk bey:05332730010//tüm ürünleri çıkarmam zor şimdilik düşünmüyorum belki başka zaman dedi//pzt gunu aranacak ses problemı/ varmış hem kendılerı de musaıt degılmıs.//ürünlerin maaliyeti fazla olduğu için kendisi çekin yapcak"/>
        <s v="devam çekimi  / serkan beyle görüşüp tekrar aranacak "/>
        <s v="meşgul//acmıyor.//istemiyor"/>
        <s v="kendisi çektirip gönderecek "/>
        <s v="teyit için arandı ytk yok"/>
        <s v="10 dk ya aranacak - 3-4 gün sonra aranacak suan müsait degilim dedi yogunum dedi 3-4 güne arayabilirsiniz dedi / mail adresine atacak "/>
        <s v="ibrahim "/>
        <s v="Mail  atacak/ mail attım ben bi kaç ürün kalmıştı dedi./fotoğraflar için arandı açmadı."/>
        <s v="ekim ayının sonuna doğru arayın çatı tadilat vs işlemler olacak der - 30 dk ya aranacak /sezonluk burası 1 ay a kadar kapanır dedi çekime gerek yok dedi"/>
        <s v="öğlen gelir / cemil bey abisi ve ablası ile görüşüp dönüş sağlayacak / başka zamana erteleyelim hiç müsait değilim dedi "/>
        <s v="bütün ürünleri çekildi ancak yüklenmemiş mail adresi verildi"/>
        <s v="devam çekimi  "/>
        <s v="mail atacak/mail paylasılck "/>
        <s v="tatildeymiş geldiğinde dönüş yapacaktadilat varmış ben dönerim dedi"/>
        <s v="anıl bey inci tulumba yeni doğan mah şubede çekilmiş ordan yüklenebilir"/>
        <s v="çok yogunlarmış daha sonra arayın dedi//5444676345 istediği gibi çekmediler istemiyorum dedi"/>
        <s v="mail verildi"/>
        <s v="Français, genel merkezden yönlendiriliyormuş ."/>
        <s v="daha sonra istedi/akşama doğru arancak/5326140127 sena /merkezden alınıyor"/>
        <s v="franchise"/>
        <s v="ortaklarıyla görüşüp dönecek/5412840707/merkezden alınıyor"/>
        <s v="kumrucu iso ile aynı/fotoğrafları gönderilmiş çekimlere gerek yokmuş/"/>
        <s v="açmadı/merkezden"/>
        <s v="5357373370 coşkun bey / tü ürünler çekilmiş "/>
        <s v="ulaşılamadı. sorununun çöülmesini istedi. şikeyet iletildi"/>
        <s v="Yasin bey ile görüşüldü "/>
        <s v="cuma dönüş yapılsın//kendisi atacak//teyit amaçlı arandı yetkili yok kendisiyle görüşeyim dedi - ben kendisine dönüs saglarım dedi sizi arar dedi / murat bey 1 gibi gelirmiş  / mail atacakmış haftaya tekrar aranmasın "/>
        <s v="mail verildi//teyit için arandı ytk yok/yetkili 12 gibi orda olurmuş/hatem hanımın numarası verildi dönüş yapcaklar-yarım saate aranacak- yetkili yok ogleden sonra gelir dedi / Yıldız hanım istememiş "/>
        <s v="işletme yetkilisi yok işletme müdürü hüseyin beyden randevu alındı 5320676885"/>
        <s v="3 4 gibi ara "/>
        <s v="telefon çalmadan kapanıyor//numara kullanılmamaktadır/arandı numara kullanılmamaktadır internetten bakıldı bulunamadı"/>
        <s v="bir saat sonra aranıcak/05070145428 hüseyin bey 1 hafta sonra aranacak.// meşgul// 18 eylülde ara - tadillataymış 1 hafta sonra tekrar aranacak - 15 dk ya aranacak / randevu iptal haftaya istiyor cuma gidi aransın."/>
        <s v="mail atacaktekrardan arancak müsait degillermiş//((5325758448 bakiye hanım antalya / defalarca mail atmış yüklemesini talep ediyor "/>
        <s v="yetkili karantinada"/>
        <s v="Anlatıldı fotografları logoluymuş logosuz halini ayarlayabilirse gönderecek. Eşimle konuşayım olmazsa sizi arayım dediler.- mail adresi verildi 2 hafta sonra aranacak teyit amaçlı /Bölge konusunda sıkıntı yaşıyoruz. Bölge limitlerimiz çok uzak yerlerden d"/>
        <s v="5386186472 ayşe hanım / dönüş yapacak- ŞUAN DEĞİL İLERLEYEN ZAMANLARDA OLABİLİR DEDİ- MÜSAİT DEĞİLİM/ MEŞGULE ATTI "/>
        <s v="KENDİ FOTOĞRAFI VAR//Süleyman bey5327775763 3 gibi tekrar ara- istemiyorum dedi "/>
        <s v="no bırakıldı isterse dönecek"/>
        <s v="mail adresne atacak "/>
        <s v="suratıma kapattı"/>
        <s v="getir kullanmıyorum zaten memnunda değilim gerek yok dedi//yemek sepetinden alcak fotoğrafları"/>
        <s v="devam çekimi istemiyor"/>
        <s v="haftaya salı veya çrş tekrar aranacak Birol Beyle görüşüldü. / öğleden sonra ara / elimde fotoğraflarım var gelip alırsanız yüklersiniz yoksa mailden fln atamam dedi "/>
        <s v="5324969432 halil bey/ açmadı// mail adresi gönderildi fotoğrafları atacak"/>
        <s v="çekimler sağlanmış// tüm ürünleri çekildi çekilmeyenler ise elimde yoklar yapmıyoruz dediler"/>
        <s v="eylül sonu gibi aranmak istiyor getirçarşı ile de çalışmak istiyormuş- getir çarsıyada üye olmak istiyormus haftaya salı aranacak olumlu /derya bey rahatsızmış 15 gün sonra aranacak/hala rahatsızmış restoran açık degıl cok fazla aranıyormus 10 gun sonra t"/>
        <s v="5454338777 Hakan "/>
        <s v="suan gelmedi dedi daha sonra arayın dedi yogunuz dedi"/>
        <s v="30 dk ya aranacak süleyman beyle görüşüp dönüş saglarım size dedi - 1 saate arayın dedi suan gelmedı daha dedi - gerek yok istemiyorum dedi "/>
        <s v="17 den sonra müsait oluyolarmış5 6 gibi arancak/no bırakıldı//duymuyorum seni deyip kapattı"/>
        <s v="5442121287/KNDILERI DONUS SAGLIYCKLAR / hafta içleri çok yoğun oluyoruz haftasonu olursa olabilir dedi "/>
        <s v="devir olma işlemi var"/>
        <s v="mail adresi verildi oraya yüklerim dedi 05353233916"/>
        <s v="açmıyor"/>
        <s v="devam çekimi istemiyor  /( çekim sağlanmış ama kalan ürünleri olmuş şuan çekim istemiyor "/>
        <s v="tek usta ile çalışıyormuş daha sonra randevu istiyor./devir İŞLETME YETKİLİSİ RABİA HANIM PAZARTESİ TADİLATI BİTECEK"/>
        <s v="15 20 gün sonra randevu oluşturulabilir usta değişikşiği olacak / 5339541313 cem beyin numarası ama açmadı / cem bey gelince dönecek "/>
        <s v="mailden gönderecek"/>
        <s v="profesyonel çekimleri varmış."/>
        <s v="maile atacak//tekrar mail verildi////yemeksepetinden alabilirse fotoları atacak mail verildi  2423120058 aranacaksa bu numaranın aranmasını istiyor kayıtlı numara meşgul edilmesin  -ulasılanıyor"/>
        <s v="açmadı///5057914739/suan musaıt degıller"/>
        <s v="meşgule attı//yemek sepetide çekim yapmış çok zamanını almış şuan öyle bir zamanım yok diyor/açmadı.-çalisıyorum dedi kapattı "/>
        <s v="onlar dönüş sağlayacak//yetkili kişi yokmuş// numara meşgul//Ben yetkiliye durumu anlatırım numaranız var dönüş yaparız dedi// Mail verildi fotoları atacak"/>
        <s v="dükkanda yangın çıkmış süre istiyormuş, tekrar iletişime geçecekmiş. //daha sonra aranacak//PZT günü aranacak.//haftaya arayın yetkili il dışında/5333624499/fotoğrafları varmış yollayacak kabul edilmezse aranıprandevu verilcek- biilgisayar simdi gectı eli"/>
        <s v="Kendisi çekim yapıp gönderecek "/>
        <s v="bayramdan sonra istedi "/>
        <s v="meşgul//mail atıcak//çekim yapıp göndercek//ruhsat işleri varmış birkça gün sonra bietecekmiş sonra çekim yapacak gönderecek- ben çeker gonderirim dedi aramayın yogunum dedi "/>
        <s v="ben size donus yaparım dedi- numara eksık yada hatalı "/>
        <s v="çekim istemiyor 05419480386:mehmet beyin nosu 1  saat sonra arancak kalabalıkmış//kesin bir şekilde isstemiyor"/>
        <s v="sait bey no : 5453531115 mail adresine atılacak olmazsa çekim saglanacak cmrt günü aranacak / 5549297991 fatih bey ilgileniyormuş"/>
        <s v="ses baya cızırtılı geliyor  "/>
        <s v="açıış saati 11:00/ çekim gerçekleşmiş."/>
        <s v="2 saat sonra arancak//istemiyo-istemiyor ARANMASIN"/>
        <s v="randevu istiyor//toplu siparişleri oluyor 10 15 gün sonra arancak//personel eksikliği var ileri tarihte randevu istiyor// yemek çıkarabilcek imkanım yok olursa dönerim sizlere dedi- şuan ona vakit ayıramam dedi 1 ay sonra aranacak / her gün birkaç ürün çı"/>
        <s v="temmuz ortalarına doğru arancak devam çekimi için//menü güncellemesi 10 gün sonra ara / fotoğraf için şuan uygun değiliz dedi"/>
        <s v="mail atacak"/>
        <s v="61619287b646352777245360        + Alfa Plus Pide, Kepez (Kültür Mah.) şubesindeki fotoğraflar kullanılacak "/>
        <s v="ellerinde fotoğraf varmış mail atacaklar "/>
        <s v="cenazeleri olduğu içim acil şehir dşına çıkmak zorunda kalmışlar daha sonra aranacak / istemiyor ben ürünü çıkaramam dedi yoğun olmuyor elimizde kalır oyüzden istemiyrum dedi."/>
        <s v="öğleden sonra aranacak saat 2-3 gibi / yarım saat sonra ara/5357254837 davut - şehir dışındaım dedi haftaya aranacak / hala şehir dışındayım / yetkili yok / getiryemeği kapatmış "/>
        <s v="faruk bey 05315009061 / tüm ürünler çekilmiş "/>
        <s v="bayramdan sonra kendi fotolarını atacak.Fotoğraflar için arandı mail adresi verildi.-okullar acılacak dedi vakit ayıramam ben sizlere gonderirim dedi siz haber veririm dedi  / fotoğraflarını mail atacaklar "/>
        <s v="Teyit için arandı çekimi gerçekleşti ama hepsi yüklenmemiş"/>
        <s v="ramazan bey yokmuş iletecek kendisine/fotoğraflar için arandı açmadı."/>
        <s v="YARIN ARANCAK- müsait degilim dedi ben müsait oldugumda sizlere geri donus saglarım dedi / mail adresi iletildi gönderecek / biz şuanda müsait değiliz müsait olunca bilgi, veririz dedi"/>
        <s v="süleyman bey 5435712466"/>
        <s v="15 gün sonra olabilir dedi tam yerleşmemişler"/>
        <s v="önümüzdeki ay dedi  "/>
        <s v="hazırda fotoğrafları varmış mail atacak "/>
        <s v="msil atacaklar"/>
        <s v="Yaza doğru istiyor ,şu anda masraflı oluyormuş hepsini hazırlamak."/>
        <s v="daha sonra dedi //bayramdan sonra dedi//1 saaat sonra ara//kendisi çekecekmişfotografı var gözüküyodu telefon çekimi yapcakmış şimidde randevu için ogleden sonra aranmak istiyo//kendisi çekim yapcak//mail verildi kendiis atacak-"/>
        <s v="muratpaşa şubesinden istedi çekimi "/>
        <s v="Yusuf Bey/5422205467"/>
        <s v="haftaya / fottoğrafçı gitmemiş "/>
        <s v="ürünlerimin hepsini çıkartamam bana çok masraflı olur dedi- 1 iki saate aranacak yetkili yok dedi "/>
        <s v="dönecek eşine sorup// 1 saat sonra aramısınız dedi//çekim istemiyor vaktimiz yok/ bir iki hafta sonra arayın-elaman eksıkligim var dedi ayın soınunda aranırsa sevınırım dedi- numara eksik yada hatalı "/>
        <s v="kendileri hazırlık yapacak denmiş aradık açmadı uygunluga göre aransın/numara eksik veya hatalı./ açolış saati 12:00 / numara hatalı "/>
        <s v="5077143440 Mustafa"/>
        <s v="pazartesi günü arayıp yeni randevu alınacak.teşekkür ederim istemiyorum dedi/2 saat sonra arayın dedi/şuan için düşünmüyormuş-yetkili yok dedi kapattı-İSTEMİYORMUŞ- çekim istemiyorum dedi / şuan için uygun değilim dedi "/>
        <s v="şuan onun için vaktim zamanım hiç birşeyim yok der gerek duymuyorum der"/>
        <s v="bilal bey 5079501170/cenazesi varmış erteleme için kendim dönerim dedi / 1 saat sonra ararsanız işişare yapıp size haber veririz dedi / burhan bey köyde üç güne kadar gelir / bilal bey paket servisi olduğu için tabağa koy pakete koy müşteri kaybı olur düş"/>
        <s v="5320559202 yaşar bey /yarın ıcın musaıt degıller daha sonasıo ıcın aranabılır/ mail verildi"/>
        <s v="şuan müsait değillermiş onlar müsait oldukları zaman dönüş yapacaklarmış// devam için arandı yet yok"/>
        <s v="ürün çıkartamam hiç bir şekilde sizlere der"/>
        <s v="12 de arancak/10 dk sonra// yetkili yok yarın 13.30 da rayın dedi- ben atarım dedi çekim istemiyorum dedi saolun dedi- çekim istemiyorum dedi biz atarız dedi "/>
        <s v=" "/>
        <s v="05423941863  kalanları kendileri çekicek çok gösterişli ürünlermiş maliyeti baya olurmuş o yüzden"/>
        <s v="çekim istemiyorum çünkü zamanında biz Aşır beyle fotoğraf çekimi gerçekleştirmiştik o yüzden ikinci defa çekime gerek duymuyorum der (Aşır bey dediği sanırım saha temsilcisi)"/>
        <s v="RANDEVU ALINMIŞ İPTAL ETMİŞ SÜREKLİ ARIYOSUNUZ İSTEMİYORUM SUAN YOGUNUZ OLURSA ANCA EYLÜLDE DEDİ ÇEKİMLER DEVAM ETMEZ DEDİK TAMAM O ZAMAN İSTEMİYORUM DEDİİ.-kışa dogru aranacak  suanlık istemiyorum dedi"/>
        <s v="İsa Bey / 5549288181"/>
        <s v="Merkezde var fotoğraflar / şermin hanımla görüştüm merkezle görüşüp hateme dönüş sağlayacak "/>
        <s v="ramazan sonra arayın dedi "/>
        <s v="ulaşılmadı"/>
        <s v="EŞİM UYGUN GÖRMĞYOR O YÜZDEN GEREK YOK DER//istemiyor ikna etmeye çalıştım tersledi"/>
        <s v="açmadı/şefin numarası 5418175308 şükran  / yılbasına yakın aransın "/>
        <s v="5359267375 bilmiyorum nasıl olcak bilmiyorum nasıl çektircez yoğunuz bilmiyorum dediler istemiyorlar- ulasılamıyor"/>
        <s v="cevapsız//0544 337 0090 ulaşılamadı//mailden atacak"/>
        <s v="teyit için arandı ytk yok-ulasılamadı"/>
        <s v="12 vde arancak bir saate aranacak- ben yüklerim dedi kapattı / mail adresine gönderecek  "/>
        <s v="5454787477 adem "/>
        <s v="cuma günü aranacak//lazgin bey 05325915476 bu numaradan ulaşılacak ben aradım açmıyor//mail yollamış "/>
        <s v="yetkili başka şubedeymiş/merkezden alınacak"/>
        <s v="açmadı//merkez şubeden alın dedi"/>
        <s v="başka şubesi ile görüşüldü kendisi dönüş yapacak/merkezden alınacak"/>
        <s v="diğer bayiyi arayın yetkili kişi için 0532 591 5476//maili yolladı merkez dedi/ "/>
        <s v="cevapsız"/>
        <s v="mail adresine atacak "/>
        <s v="mail atacak//tekrar verildi"/>
        <s v=" o kadar ürünü çıkarınca heba olur dedi ail adresine iletecek "/>
        <s v="Enes Bey ile görüşüldü ikna edildi bayramdan sonra kesin çekim istiyor/ 05438131107//devam çekimi istemedi"/>
        <s v="ptesi yada slıya randevu oluşturulacak/ergin beye devam çekimi alındı//çekim gerçekleşmiş "/>
        <s v="açmadı.5525961990 KURTULUŞ BEY /yt yok gelınce arayaqcaklr/15  gun sonra aranılck"/>
        <s v="numara istedi kendisi dönecek / pizza ustası izindeymiş 10 gün sonra "/>
        <s v="kendi fotoğrafları var "/>
        <s v="2427535191/haftaya tekrar aranıp son kez bu hafta içerisinde manavgatta çekimgerçekleştireceğiz denilebilir"/>
        <s v="5339539719 ali//kendisi dönecek///// Teli açmadı//açmıyor//meşgule atıyor/temmuz ayında yeni şubeleri açılcak sarısu mah. o zaman görüşme sağlancak o zaman kadar aramayın"/>
        <n v="5.335597197E9"/>
        <s v="akşam üzeri ara der 5 gibi"/>
        <s v="sistemden kontrol edildi ayrıca arandı tüm ürünlerin çekimi yapılmış"/>
        <s v="kalan ürünler için maile gönderimini sağlıycaklar- yetkili yok dedi "/>
        <s v="YT NUMARAMIZI ILETTIK BIZE DONUS SAGLIYCKLR"/>
        <s v="devam çekimi alındı/menü güncellemesi yaptıktan sonra size dönüş sağlarız dedi. / 3 de ara"/>
        <s v="Caner bey / panelde fotğrafı var "/>
        <s v="daha öncesinden bilgim var teşekkür ederim istemiyorum /maile göderdim dedi"/>
        <s v="bilen zaten biliyor çekime gerek yok der"/>
        <s v="gelmesin geçen de geldiler ben geri gönderdim dedi "/>
        <s v="Ali bey //yoğunluğundan dolayı randv iptal edildi ilerleyen tarihe olabilir-ulasıoamadı / çekimin yapılıp yapılmadığını öğrenmek için arandı ulaşılamadı "/>
        <s v="Erdal bey : 05350242414 erdal beyden randevu alındı."/>
        <s v="5452897263 murat bey "/>
        <s v="kendisi çekip atacak çekim istemiyor kesinlikle/ilgilenen arkadaşın eşi doğum yapmış o yüzden yollamamışlar görüşüp yollayacaklar- numara mesgul "/>
        <s v="çekim istemiyor artık aranamasın dedi/ çekim gerçekleştimi diye teyit amacıyla aradım açmadı."/>
        <s v="MAİL ATMIŞ "/>
        <s v="istemiyor//10 kere aradınız istemiyorum dedi7 çok yoğunuz telefonlar susmuyor başka zaman biz istemiyoruz zaten "/>
        <s v="1 saat sonra tekrar arayın."/>
        <s v="15 gün sonra tekrar arayın//15 20 gün sonra ara / ben sizi arayım dedi./yetkili yok geldiği zaman sizi ararım der- ulasılamadı /ulaşılamadı./ vodafona kayıtlı böyle bir numara yok "/>
        <s v="mail varmıs mail gönderecek"/>
        <s v="Bülent Bey/Başka panelleri de mevcut "/>
        <s v="oradaki numara davut beye ait ve işten çıkmış aramayın "/>
        <s v="Ayhan Bey"/>
        <s v="1 ay sonra aranabilir "/>
        <s v="tekrar aranacak //başlayacağım fotoğrafınıza kapatın şunu dedi / bir daha arasanız şikayet edeceğim dedi aranmasın "/>
        <s v="mustafa bey no : 05340789594 "/>
        <s v="5325511801 abbas bey 1AY SONRASI İÇİN OLABİLİR DEVAM ÇEKİMİ DEDİ ŞUAN İÇİN MENÜ GÜNCELLEMESİ OLACAKMIŞ. / haftaya salı aranacak / bir daha kalan ürünü için aranmasın "/>
        <s v="Yemek Sepeti ile çekim yapmış onlr resmı gonderecekmiş oda panele yukleyecekmıs"/>
        <s v="MAİL PAYLASILDI"/>
        <s v="Tekrar çekim istemiyor çünkü yoğunluk oluyormuş çekim sırasında olursa sadece yağmurlu günde olabilir deid."/>
        <s v="05459104883//"/>
        <s v="devam çekimi-haftaya aranılck"/>
        <n v="5.368287415E9"/>
        <s v="fotoğraflar paylaşılmadığı için istemediler//fotoğraflar paylaşılmadığı için istemediler//İlyas beyle görüşüldü getiryemği henüz aktif etmemişler sorunu halledince görüşelim dedi./ kendi fotoğrafı varmış mail adresi paylaşıldı "/>
        <s v="yetkili kişi şuan düsünmüyorum dedi/tekrar aradık ama açmadı//yetk yok 20dk sonra ara//açmadı/ sistemden kontrol sağladım paneli kapalı  / mail atacak "/>
        <s v="getirin önce kendi taleplerini karşılamasını istiyor kestirdi istemiyorum diye tekrar aranmasını bir süre tavsiye etmem :)/tekrar aradık ama açmadı"/>
        <s v="tekrardan randevu alıncak haftaya"/>
        <s v="kendisi çekip atacak//teyit için arandı ytk yok// fotoğraflar çekilmemiş çekilince göndericekler/ibrahim bey yokmuş gelince aratayım dedi numara bırakıldı"/>
        <s v="şu anda hastası varmış çekim mümkün değil ileride der. / akşam üzeri 5 gibi ara / Şuan az kişi çalışıyoruz zaten gerek yok dedi"/>
        <s v="israf oluyor dedi mail verildi fotoğraf atacak "/>
        <s v="5320157724/getirden memnun değillermiş fazla indirim yapıyolarmış buda bizi zarara uğratıyor dedi / ercen bey gerek yok dedi"/>
        <s v="5426455120 Edip bey//bu hafta göndercek/ 3 4 gibi arayın dendi/fevzi bey /5301479400"/>
        <s v="kendi fotoğrad çekimi yapacakmış /İLLA KENDİ ÇEKİMİMİ KENDİM YAPACAGIM DEDİ HİÇ BİR ALTERNATİFİ KABUL ETMEDİ. KENDİ YAPIP GÖNDERECEKMİŞ. İKNA EDİLMİYOR../Ben kendim çekip yollayacağım dedi mail adresi verildi.//kendimde yapmıycam çekimde istemiyorum dedi "/>
        <s v="gerek görmüyorum hiçbir firmayı kabul etmedim dedi"/>
        <s v="yüksel bey yoktu ipta sebebi öğrenilemdi/yüksel bey yokmuş/ randevu iptaldi aradım yetkili yoktu//ulaşılamıyor- istemiyorum dedi aranmasın / mail verildi"/>
        <s v="menüm güncellenecek fotografları mail adresinize atarim dedi bir hafta on gün içinde atarım dedi  teyit amaçlı aranacak 2 haftaya - daha yükleme sağlamadım ben size dönecem dedi "/>
        <s v="yok yok istemiyorum deyip kapattısadece döner satıyomuş olmaz dedi // yetkili yok / çekimi teyit etmek için aradım yetkili yokmuş tersleyip kapattılaar"/>
        <s v="kendi fotograflarım var dedi teşekkür ederim dedi "/>
        <s v="Babası ali bey ile görüşüldü1 haftadır sistemi kullanmıyoruz, paket servisi fiyat konusunda anlaşamadık. Şu an devam edip etmeyeceğimiz belli değil .//istemediklerini söylediler/meşgul."/>
        <s v="kurye sıkntısı yaşıyorlarmış/çalıyor açmadı./ KENDİ FOTOĞRAFI VAR MAİL VERİLDİ "/>
        <s v="5066900695 RANDV. İPTAL ETTİK KARDEŞİM İSTEMİYORUM DİYEREK TERSLEDİ - donus saglanacak dedi / BALIK ÇOK PAHALI BİR ÜRÜN BEN BUNU KARŞILAYAMAM DEDİ "/>
        <s v="ulaşılamadı//ulaşılamadı//telefon kapalı//ulaşılamıyo//kapalı/05464505020 açmadı"/>
        <s v=" Hatem hanımın numarasına dönüş sağlıyacakl/ergin avcı alındı/program yapıyoruz ama ayarlayamıyorum plansız işlerim çıkıyor dedi ilerleyen süreçte dönüş yapacakmış.- numara mesgul /sebebı için arandı ulasılamadı / ocak ayında tekrar alınacak "/>
        <s v="franchaise"/>
        <s v="5538320700 Turan bey/randevu talebinde bulunmamış"/>
        <s v="tolga bey: 5455012562 artı ürünlerini mail olarak atacak"/>
        <s v="çarşambaya ertelendi "/>
        <s v="hesaplarla ilgili sıkıntı var ürünleri açıp kapatmadada sorunları var"/>
        <s v="şuanlık olumlu bakmıyor ikna edilebilir"/>
        <s v="fotoğraf çekimi gerçekleştimi diye teyit amaçlı arandı çekim gerçekleşmiş."/>
        <s v="daha öncede konuşmuştuk ben istemiyorum dedi "/>
        <s v="mail verildi çekip yollayacak/53 teki ile aynı  yetkili/yoğunluk varmış"/>
        <s v="düşünmüyorum//kac kere aradınız sipariş hattımı meşgul edıyosunuz dedı bızler ıcın sorun oluyor dedı İSTEMİYORUM DEDI/ilgilenmiyorum çok yoğunum dedi / fotoğraf istemiyorum öyle bir düşüncem yok şuanda dedi"/>
        <s v="sadece 5 ürün var çekilmeyen onlarda menü / yetkilinin kardeşi Kübra hanım ile görüşme sağladım abisine iletecek gün içerisinde dönüş sağlayacaklar"/>
        <n v="5.32431016E9"/>
        <s v="ramazan dolayısıyla kapalıyız bayramdan sonra olabilir dedi "/>
        <s v="hüseyin bey vefat etmişler oğlu devralıcaklar//cafer beyle görüşülcek yarın 1.30da//bir hafta sonra aranıcak devam için//5 dk önce çıkmış yarın ara/yarın saat 12 ve 3 arasında görüşülecek.cafer bey öğlen saati dedi sonra konuşalım dedi."/>
        <s v="yt 20 dk sonra gelecek/5455246307 açmadı "/>
        <s v="mail atıldı//mail verildi/fotoğraflar büyük olduğu için yükleme yapamıyor wetransfer ile gönderimini sağlayacak pazar günü."/>
        <s v="devam çekimi alındı / getir yenek iyice saçlamadı hiç boşuna zahmet etmeyin dedi ,"/>
        <n v="5.539472217E9"/>
        <s v="sadece kokoreçlerim 3/4 ekmekleri eksik."/>
        <s v="fotoğrafçı iştern çıkmış - Ali beyin oglu ahmet bey ilgileniyormuş numara mesgul /sonra arayın dedi/ 2 DEN SONRA GELECEK "/>
        <s v="habib bey"/>
        <s v="çekim yapılmış//istemedi"/>
        <s v="yt yopk yarın aranılck"/>
        <s v="vefa bey ile görüşüldü dahada eklenecek ürünlerim var devam ileride olur dedi.."/>
        <n v="5.323752128E9"/>
        <s v="Yetkiliye iletecek dönüş sağlaması için/getiryemekten büssürü şikayeti var / yetkili yoktu çalışanı gelince iletecek "/>
        <s v="sistemde fotoğrafları var"/>
        <s v="geri dönüş sağlayacaklar//ilk çekimi beğenmemiş tekrar alındı"/>
        <s v="dönüş sağlıycak//6gibi ara/ devam çekimi alındı."/>
        <s v="alındı// randevuya gecikmemesi gerekiyor fotoğrafçının saat 16dan sonra yoğun oluyorlar"/>
        <s v="emrah bey istemiyor"/>
        <s v="05454422646  /20 gün sonra aranacak / Randevu alındı ahmet beyden."/>
        <s v="çekim sağlandı geçen hafta dedi / 606c568f71d0ce576ed45ce1        My Bodrum Döner, Alanya (Oba Mah.) diğer şubesi bu ama satışa kapalı "/>
        <s v="fotoğraf ajansı ile çalışıyormuş mail aracak "/>
        <s v="ozan bey"/>
        <s v="5303089034 koray bey"/>
        <s v="yertkilinin yiğeni kaza geçirmiş o yüzden iptal edilmiş kendisi dönüş sağlayacakpanelimi düzenleyin olur tabiki dedi//açmadı//bayramda gelsinler diyor tersleyerek / ulaşılamadı//meşgule attı/korona oldum beni aramayın diyerek kızdı ben istersem size dönüş"/>
        <s v="devam çekimi oluşturuldu"/>
        <s v="Menüsünün açılmasını bekliyor çekim ondan sonra gerçekleşir//ona hiç vaktim yok dedi//ona bizim  vaktimiz yok dedi randevu alındı ama başka bi güne devam çekimi de olabilir/istemiyor7 daha sonra personel eksik dedi."/>
        <s v="yarın tekrar aranacak//yarın saat 1 gibi arayın dedi//hasan beyle görüşüp haber edicek bazı fotoğraflar profosyonel bazıları telefon çekimibabasına sorup haber vercek yarın tekrar arayın dedi/aradık açmadılar. 3 saat sonra arayın şuan yoğunuz dediler.- HA"/>
        <s v="dönüş yapacaklar "/>
        <s v="kendisi dönüş yapacak///4 5 gibi ararsanız iyi olur sipaiş yoğunluğu oluyor bu saatlerde/aksam ustu arayın/burak bey tek çalısıyormus su an ıcın olmaz ılerde 7 ben bu numaradan dönüş sağlayayım dedi 05077277731burak bey açmadı."/>
        <s v="ustaları olmadığı için iptal dönüş yapıcak- personel eksikliği var ben dönüş sağlarım dedi / ustası hala yok "/>
        <s v="5459525008 devam çekimi alındı. "/>
        <s v="ben ugraşamam onlarla çeken bi restoran olursa ordan alır koyarız dedi"/>
        <s v="haftaya çarşamba kesin radnv istiyor-geçiçi olarak numara kapatıldı-randevu olusturuldu"/>
        <s v="zafer bey / 5322946810/fotografcı gdemedıgı ıcın ertelemesı saglanıldı"/>
        <s v="Selçuk Bey / 5327651815/ açmadı."/>
        <s v="5534446190 arif bey// Burdur'da işletme açmış kalanlarıda orda çekilmesini istiyor"/>
        <s v="saat 4 de gelir yetk."/>
        <s v="yetkili düğündeymiş/5332859094 Ali bey pazartesi aranacak nisanın ilk haftası ara//iş yerini düzene koyup ondan sonra getirle çalışamyı düşünüyorum toparladıktan sonra yapalım dedi/ço fazla yoğunmuş haftaya çarşamba perşeme aranabilir belki randevu oluştu"/>
        <s v="geri kalan ürünlerin merkezden alınmasını istiyorlar"/>
        <s v="Hala şehir dışındaymış işletme ne durumda bilmiyorum der haftaya aranabilir/5330350232 yetkili şehir dışında"/>
        <s v="5427991507 raşit bey işletme yetkili reklamcısıyla görüşüp mail atacak"/>
        <s v="0533 769 9138 yüzyüze görüşmeden hiç bişey yapamayız der//açmadı / nur pastaneleri genel merkezi ile görüşün dedi "/>
        <s v="95 şubesi varmış "/>
        <s v="0505 845 8868 meşgul//genel merkezi arayın dedi numara istedim bölge sorumlunuzda vardır dedi"/>
        <s v="merkeze bağlı"/>
        <s v="2426431606 merkez no"/>
        <s v="553 248 9394 ali bey görüşüldü genel merkezle görüşeyim sizi ararım dedi"/>
        <s v="05433557223 yetkili meşgule attı //meşgul"/>
        <s v="Franchise//bireysel olarak mı diye teyit amaçlı aradım franchise"/>
        <s v="5383586606 biz ısparta için aradık antalyada çekim olsun dediler. toplantıdaydı görüşülemedi tekrar aransın fotograflar genel merkezden yüklendiyse kendi bireysel işletiyorsa randevu alınsın."/>
        <n v="5.425969101E9"/>
        <s v="hatem hanımın numarası verildi fotoğrafların olup olmadığına baktıktan sonra dönüş sağlayacakben bi bakayım dedi dcg/abdullah bey no:5069050988/urunun bol oldugu gun ıcın bıze doncek/pazartesı gunu tekrar arancak/ işleri varmış uygunluğunu ayarlayaıp aram"/>
        <n v="5.533351755E9"/>
        <s v="istemedi/ yaşpastanın süslemesi her gün aynı gelmiyor bu yüzden müşteriler sıkıntı yaratıyor dedi "/>
        <s v="BAŞKA ŞUBEDEN ÇEKİMİ YAPILMIŞ ÜRÜNLER AYNI"/>
        <s v="randevu oluşturuldu ama yarım saat sonra tekrar ara "/>
        <s v="no hatalı"/>
        <s v="mail atacaklar "/>
        <s v="ersin bey- ulaşılamadı"/>
        <s v="yetkili yok ekim 15 de gelir dedi o geldıgınde arayın dedi kapattı /5322564334 mehmet bey/tahtakale avm karşısı"/>
        <n v="5.347983046E9"/>
        <s v="yeni açılmış biraz düzen oturması lazımmş//personel  eksikliği varmış bi süre buna zaman ayıramazmış"/>
        <s v="devam çekimi istemedi  "/>
        <s v="5326890718 devam çekimi alındı"/>
        <s v="no verildi dönüş yapacak /  malzemesi gelmediği için iptal oldu önümüzdeki hafta içi oluşturulacak /kadir bey dönüş sağlayacak İSTEDİKLERİNDE DÖNÜŞ SAGLAYACAKLAR / cenk bey abisine iletecek o dönüş yapacak "/>
        <s v="bütün ürünler çekilmiş"/>
        <s v="işleri varmış 1 ayaa anca toparlnırmış kendisi dönüş yapcak//şuan müsait değilmiş/hastaları varmış 1ay sonra aransın/ çoçuğum hasta daha sonra arayın dedi."/>
        <s v="fotoğrafları varmış//tekrar arancak//müsait değilim sonra ara dedi-ulasılamadı / "/>
        <s v="0 532 743 62 29"/>
        <s v="5435061507 ozan bey 10 gün içinde dönüş yapın dedi tekrar ozan beyi arayın onur bey kaza geçirmiş//fotoğrafları çektirdik onlar yeterli, devamçekimi istemiyoruz dedi. / çekim sağlanmış "/>
        <s v="MAİL GÖNDERMEMİŞLER // yetk. yok numara verildi//mail verildi gönderecek"/>
        <s v="çarşamba günü aranıp tekrar randevu oluşturulacak//şuan müsait değil daha sonra kendi dönüş yapcak//istemiyor"/>
        <s v="kendi fotorafları varmıs  oğlum iletir dedi"/>
        <s v="05539722171 devam çekimi alındı"/>
        <s v="ona vakit ayıramam der"/>
        <s v="çekim yapılmış"/>
        <s v="adres no:42 olarak takvimde güncellendi"/>
        <s v="mail atıldı fotoğraf var mı bakacak sonradan teyit için aranabilir.//kardeşi ilgileniyor şehir dışındaymış sonra arayın görüşelim dedi/fotoğraflar için arandı korona olmuş oyüzden konuşamadı daha sonra tekrar aransın."/>
        <s v="4-5 gibi müsait oluyolarmış//ses anlasılmıyor tekrar aranacak//mail atacak/yok yok gerek yok fotografa dedı / mail atmış ama kabul edilmemiş biz tarafından çekim de istemiyor "/>
        <s v="2 saat sonra ara/5324063814 trafikteymiş sonra arayın dedi/meşgule attı//TEYİT İÇİN ARANDI YETKİLİ YOK//1 temmuzdan sonra aranıp randevu oluşturulcak/5 dkk sonra arancak/mail verildi"/>
        <s v="15 dk ya gelir dedi siparişe gitti dedi - çekim istemiyorum dedi - çekim istemiyorum dedi yok tesekkürler dedi "/>
        <s v="panelde fotografları mevcut"/>
        <s v="5464554094 mert bey no meşgul//TEYİT AMAÇLI ARANDI ÇEKİM GERÇEKLEŞTİ"/>
        <s v="yetkili sehir dısındaymıs 2 güne arasanız yardımcı olurum sizlere dedi / yetkili öğleden sonra gelecek /yarım saat 1 saat sonra /yarın öğlen 3 4 gibi/yt numarası yok yenı ıse gırdım denıldı yt de bu sefer aksam gelır dedı"/>
        <s v="B / polat bey"/>
        <s v="zaten yeterince siparişimiz oluyor gerek yok sabah saatlerinde daha müsait oldugunu o zaman aramamız gerektini söyledi// gerek duymuyormuş çok yoğunum kapatmak zorundayım . dedi/kesinlikle istemiyoruz çok yoğunuz bizi aramayın dendi. ARAMAKTAN ÇOK SIKILMI"/>
        <s v="yarım saat sonra / bu hafta olmaz eleman sıkıntım var dedi "/>
        <s v="email verildi-ulasılamadı"/>
        <s v="resim çekimi istemiyor getirde ki kapak fotoğrafının değişmesini istiyor/yollayacak fotoğraflarını mail verildi"/>
        <s v="tekin "/>
        <s v="5347381602 selim bey fotoğraflarını bulamazsa randevu için arayack"/>
        <s v="5353959489 aydın bey devralmış randevu oluşturuldu//teyit edildi gerçekleşti"/>
        <s v="cekım saglanıldı"/>
        <s v="5354611083 İsmail bey "/>
        <s v="Şube müdürü/ 5519390191 Serkan Bey açmadı / bal bey işlketmesi ile menüler aynı "/>
        <s v="getiri kullanmıyomuş"/>
        <s v="devam ceıkımı"/>
        <s v="değerlendirip dönüş yapacakmış./// DEVAM ÇEKİMİ İÇİN MUHAKAK ARA"/>
        <s v="1 buçuk ay önce fotografları göndermiş yüklenmemi,ş. şimdi tekrar mail verildi bir kez daha göndereceklermiş. Panelle ilgili problemleri var ögrenmesi, kavraması gerekiyormuş temsilcisi asla ilgilenmiyor, geleceğim deyip gitmiyormuş ve telefon numarası şa"/>
        <s v="yetkili yok akşama doğru gelebilir/akşama doğru arancak/ytk yokmuş/ytk yokmuş iletecek dönüş yapacaklar//yetkili öğleden sonra gelir/akşamüstü ara der / paneli kapalı "/>
        <s v="no verildi ürünleri fazla dönüş yapacaklar aramayın/5069301907 k 7 de gelir kendisi o yüzden no verildi Gökhan Beye no verildi dönüş yapacak / mehmet bey yok aradık açmadı / ben çekim düşünmüyorum zaten yoğunum ustamın buna ayıracak vakti yok dedi "/>
        <s v="baki bey yt işletmede olmayacakmış yarın bi dahaki gelişinizde arayın der"/>
        <s v="ramazandan sonra istedi "/>
        <s v="5417257570//çeki istemiyor"/>
        <s v="emre bey çekim istemiyormuş "/>
        <s v="Haşim beyden randevu alındı."/>
        <s v="trafikte sonra arancak/ no verildi dönücek / açılış saati 11:00 / ben yükleme yapacağım dedi "/>
        <s v="tekrar mail verildi//yetk no vermedi sabah saatlerinde ancak ulaşırsınız kendisine dedi"/>
        <s v="kayıtlı numara yok "/>
        <s v="5436336736 bu panelşı ıcın daha sona arıycak gırıs yapmakta problem yasıyormus. farklı bır panelı daha mevcut orda cekım yapmısız/ açıp konuşmadı / ŞUAN ÇALIŞIYORUM 6 DAN SONRA ARAYIN DEDİ. / elimde malzemem yok bir dahaki gelişin,zde tekarar görüşelim de"/>
        <s v="Melisa Hanım/5418970806/ çekim sağlanmış "/>
        <s v="pizzaların hepsini yapamam dediler/5417608315 istemiyor/ düdşünürsem ben iletişime geçerim dedi / pizzaları tek tek çıkaram dedi / ben daha öncede söyledim maliyeti fazla istemiyorum en fazla 3 veya 4 pizza çıkarabilirim dedi."/>
        <s v="numara mesgul / terbiyesiz aranmasın "/>
        <s v="açmadı //05053287237 esının numarası//pazartesı gunu aranacak.//mail atacak"/>
        <s v="Eşi rahatsızmış ve eleman eksikliği varmış bu yüzden yoğun oluyorlarmış ilerleyen zamanda yapalım dediler"/>
        <s v="turan beyin numaras5336548085 devam çekimi murat paşadan alındı.."/>
        <s v="İBRAHIM/ no çalmadı."/>
        <s v="fotoğraflar için mail adresi verildi./ öğleden sonra gelirler der 8.4 km"/>
        <s v="müdürüyle görüşcek//11 gibi arancak/fotoğrafları varmış mil verildi"/>
        <s v="hepsinin fotografı çekildi"/>
        <s v="müsait değilim haftaiçi arayın/10 kere aranmış istemediğinide belirtmiş"/>
        <s v="Haftaya çarşamba için istedi./3 gıbı ıletısıme gecılcek / sizin istediğiniz saatler bana uymuyor beniki size uymuyor dah sonra arayın dedi "/>
        <s v="2 personeli kaza yapmış erteleme talep etti haftaya aranacak.//ramazandan sonra yapalım personel eksikliğim var/getir panelinden memnun değil fatura sorunları varmış/birazda sinirli armayın"/>
        <s v="bir daha asla randevu olusturulmayacak / merkezin numarasını paylaşmadı ne çkim i,stiyor ne de fotoğraf yollanmak "/>
        <s v="mali müşavir ahmet bey diğer şubelerden foto alıp atcak / Çekimi yapmış yükleyecekmiş "/>
        <s v="5383504625 AYIN BİRİNE ERTELENDİ-randevu olusturuldu şuan  tadilattalar"/>
        <s v="getirle ilgili çok fazla sorunları var fotoğrafta istemiyor"/>
        <s v="Yoğun oldukları saatte randevu oluşturmak istiyorlar kendileri bizleri arayacaklar no verildi."/>
        <s v="pizza kısmı şu anda kapalıymış diğer panelleri için randevu alındı. / bayramda sonra oluşturabiliriz ama şuan olmaz dedi "/>
        <s v="açmıyor /kendileri çekim yapıyor//ytk yok-ulasılamadı"/>
        <s v="Mail atacak//fotoğraflar telefon çekimi şuan personel eksikliği var o yüzden bize dönüş yapacak /patronları düğünde imiş bize geri dönüş yapacaklarını söylediler - 8.4 km / personel eksikliği var bir ay sonra görüşelim dedi "/>
        <s v="kalan kısmı için de kendi atacak mail verildi"/>
        <s v="yetkili 2 saat sonra gelir"/>
        <s v="geçersiz no"/>
        <s v="ürünlerin tamamı çekilmiş "/>
        <s v="05327743683 aydın bey"/>
        <s v="SUAN ICIN ISTEMIYOR KNDISI DONUS SGLIYCAKLR/ kendisi fotoğraf için arayacak / fotoğrafları kendim yüklemek istiyorum dedi "/>
        <s v="Ramazandan sonra aranabilir / açması "/>
        <s v="5443243347 fotoğrafları göndermiş  "/>
        <s v="indirim günlerinden dolayı sadece salı ve perşembe günleri randevu oluşturabileceğini söyledi/ yeterli ürünü yok/ devam çekimi istemiyor"/>
        <s v="devam çekimi izeynep hnm 5308872320/5537386360 muammer bey"/>
        <s v="devir edecekmiş gerek yok dedi "/>
        <s v="Çağdaş dönerden alınacak"/>
        <s v="05356098651 30/03 te ara//yarım saat sonra aranacak// Ayşe hanımla görüşüldü devam çekimi randv alındı"/>
        <s v="2214411/5467409491 onur özdemir  3 DEFA RANDEVU ALINDI SÜREKLİ İPTAL EDİYORLAR"/>
        <s v="bayındır mah. pamiye cad. no:60"/>
        <s v="hat düşmüyor/cağdaş doner işletmesındekı fotograflr kullanılck"/>
        <s v="yetkili yok 532 5210385 no açmadı "/>
        <s v="cevapsız//pazartesi aranacak//meşgul//akşam saatlerinde arancak/ sabah arandım istemiyorum dedi/ bu çok maliyetli olur dedi yemeksepetine de hayır dedi size de hayıt diyorum dedi kendisi çektikçe pylaşacakmış "/>
        <s v="kendileri çektirip gönderecek"/>
        <s v="uygun bir gün belirleyip döneceğim der / yetkili 5 e doğru gelecekmiş "/>
        <s v="//05325405785//foto atacaklar// numara kullanılmamaktadır"/>
        <s v=" Ömer Bey-05422023315 Hatem hanımın numarası verildi dönüş sağlayacak.//devir edilmiş"/>
        <s v="mail atacak//teyit için arandı ytk yok"/>
        <s v="ustaları yok ileride randevu istiyor/numara verildi dönüş yapılcak / Yarın 12 gibi yetkili gelecek / şuan işleri çok yoğunmuş daha sonra değerlendirelim bu durumu dedi / bayramdan sonra yapalım dedi "/>
        <s v="ymeklerinin cok çıktıgı birgün kendisi arayacak "/>
        <s v="5333420493 sertan bey mail verildi - mesgul "/>
        <s v="devam çekimi"/>
        <s v="bugün mail atmış ürünleri "/>
        <n v="5.342736729E9"/>
        <s v="yeni randevu için aradık meşgule atıyor.. 3 kere iptal etmiş../akşam 6 gibi aranacak çok yoğunlarmış./ vakitleri yokmuş konuşmak için oyüzden konuşmadı.// açmıyorlar / şuan eleman eksikiliğim var çekime hiç vaktim yok istemiyorum dedi "/>
        <s v="biz randevusunu aldığımızda ürün çekimleri yüklenmemişti randevu günü yüklenmiş.  eksik kalan ürünler için çekim yapılıyopr."/>
        <s v="yt yıok///aramayın atmış"/>
        <s v="fotoğrafları var mail atacaklar "/>
        <s v="yarım saate arancak/ yetkili yok / mail adresine iletecekler "/>
        <s v="şuanda müsait değilmiş kendisi arayacak/getir yemeği açmıyor şuan/ iki aydır dükkanı kapalıymış "/>
        <s v="cuma arancak//oluşturlmuş gidilmemiş istemiyor"/>
        <s v="Ramazan beyle görüşüldü muzaffer beye soracak 2 saat sonra ara./ aralık gibi aranmak istiyor/ saat 17:00 de açılıyor / açmadı/ açmadı."/>
        <s v="5428330707-devm cekımı"/>
        <s v="getir yemek uygulama kapalı madurum ilgilenende yok sıkıntım giderilmeden şuan bunu düşünemem dedi//kalıcı olarak kapalı"/>
        <s v="mail atacaknisan ayında fotograf atcak diye gözüküyo aradım ulaşılamaıyo// Bayramdan sonra maile fotoğrafları atacak.//fotoğraflar için arandı ulaşılamadı."/>
        <s v="dönüş yapacaklar / ellerinde fotoğraf varmış mail atacaklar "/>
        <s v="randevu alinmis ama bir sey yazmiyor/tekrar randevu alınacak//ramazandan sonra aranacak//daha sonra//pakete gitti 30dak geliriptal gördügüm için aradım çekim yapıldıgını söyledi//istemedi"/>
        <s v="daha sonra aranacak//fotoğraflar verilmediği için istemiyor//bana fotoları vereceksiniz olur yoksa gerek yok teşekkürler dedi dinlemedi/ taner bey no:5442689405 iki saat sonra müsait olurum dedi- bır saate aranacak- fotograf cektirmiyecem dedi yüzüme kapa"/>
        <s v="zaten daha önce çekilmiş sadece isim değişikliği olmuş çekilen resimler kullanılsın der"/>
        <s v="fotoğraflar mail atılmış//tekrardan mail verildi gül hanıma atıldı"/>
        <s v="teyit için arandı ytk yok05493249325-Çiğdem Hanım'ın numarası mail verildi fotoğrafları varmış atacak // 05493249325 didem hanım  yarın aranıp sorula bilir"/>
        <s v="O şubede de fotoğraf çekilmemiş // güzeloba şubesi aransın dedi çiğdem hanım orada "/>
        <s v="kürşat bey ile randevu oluşturuldu"/>
        <s v="5342601955/ çekim istemiyormuş  "/>
        <s v="tatilden haftaya dönecek dönünce randevu oluşturulacak/dönüş yapacak/tadilattalar-numara mesgul- ben sizlere donus saglarım dedi / pazartesi aranacak / çekim sağlandı "/>
        <s v="2422481947/ Hatem hanımın numarası verildi dönüş sağlanacak yetkili yok."/>
        <s v="yetkili hastaymış geldiği zaman dönedcekmiş"/>
        <s v="surtatıma kapattı "/>
        <s v="tekrar randevu alınacak//devam çekim istemiyor / eksik ürünüm yok dedi "/>
        <s v="15dak sonra aranacak şuan müsait değilmiş-aradım tek döner satıyorlarmış gerek yokmuş //gerek yok devir almış"/>
        <s v="1 ay sonra olabilir dedi"/>
        <s v="5366633880 Eda hanım"/>
        <s v="yer değişikliği yapılacakmış sistem açık değil sistem açıldığı takdirde kontrol edilip aranabilir açık olmadığı sürece aranmasın"/>
        <s v="selman bey 5378870963 / mail atacak"/>
        <s v="selda hanım yetkili"/>
        <s v="seda hanıma merkezden ulaşmamız gerektiğini söylediler//02422295826 merkez numarası/5497163154 ahmet bey/ulaşılamadı/ulaşılmadı/5446987220 ahmet bey ulaşılmad/no bırakıldı dönecekler"/>
        <s v="mail verildi//teyit için arandı gönderiyor// "/>
        <s v=" 1 saate arayın "/>
        <s v="yenimenü ekleyip çekim tapmışlar mail atacaklar "/>
        <s v="Çarşamba günü aranacak,bir işletme daha açacaklarmış sanırım. / öğleden sonra ara  / 1 saat sonra / ben çekip kendim göndermek istiyorum sizin çekimleriniz çokta profosyanel değil dedi "/>
        <s v="d.ç alındı/kendı fotograflrı vrdır"/>
        <s v="yazın tatlı çıkartmıyormuş kışın çıkartıyormuş/tatlıları hala çıkmıyor/eşi ramazan bey ile görüşüldü 1 saat sonra arayın dedi - ulasılamadı  / çekim sağlanmış "/>
        <s v="açmadı. şuan menü değişiklikleri var ilerde olabilir dedi"/>
        <s v="tekrardan aranıp randevu alınacak/ fotoğraf cekimi  yapıldı "/>
        <s v="devam çekimi gerçekleşmemiş yet şehir dışında daha sonra aranıp sorulsun// istemiyor"/>
        <s v="TEYİT İÇİN ARANDI AÇMADI//açmadı-iptal olmuş randevu- numara mesgul / gerek duymuyorum der avantajlarından bahsettim yinede hiç gerek yok der"/>
        <s v="5360349174 AÇMIYOR.//daha sonra arayın//cem bey yokmuş// devam çekimi için arandı ulaşılamıyor/devam çekimi / eksik ürünü kalmamış "/>
        <s v="1 saat sonra aranacak/ytk yoktu//yet yok 1saat sonra ara gelmiş olur belkikemsl bey sıcajk bakmıyomuş//kesinlikle istemiyor."/>
        <s v="kndı fotografları var"/>
        <s v="çakim yapılmış ama fotoğrafları beğenmediği için kaldırtmış tekrar çekim istemiyor "/>
        <s v="suan işletmenin elektirik problrmi var işletme aktif calısamıyor"/>
        <s v="numara mesgul / mail verildi gönderşm sağlayacak ,"/>
        <s v="yüzüme kapattı//tersleyip kapattı / bir daha beni fotoğraf çekimi için ararsanız ağızımı çok kötü bozacağım dedi "/>
        <s v="5333057550 gün içerisinde dönecek/ulaşılamıyor."/>
        <s v="böye kalsın istemiyorum dedi "/>
        <s v="düşünmüyor şuan "/>
        <s v="1349 ile aynı//çalışanı kemal bey tekrar tekrar belirtti kesinlikle istemiyor dedi"/>
        <s v="15 gibi gelirmiş / yetkili gelince arayacaklar "/>
        <s v="eksik kalan urunlerı maıl atcak / çekim sağlanmış lkalan ürünü var ama avm izin vermiyor "/>
        <s v="numara mesgul /turan bey oğluymuş ama çok yoğun daha sonra arayın der / servis saati çok yoğunum daha sonra arayın dedi "/>
        <s v="1 hafta 10 gün sonra arayın dedi bir isim degisikligi yapacaz dedi / sistemden kontrol sağladım paneli kapalı /daha sonra "/>
        <s v="kendi fotosu var ilerde düşünüyor fotoğraf çekimi/5327987272 mail adresi verdi bana formatınızı atın dedi ona göre bizde fotoğraflarımızı gönderelim dedi alkin.akalin@gmail.com//mail adresine fotoğraf//Ahmet bey iletecekgöndrecek"/>
        <s v="istemiyor devam çekimi /açmadı."/>
        <s v="ulaşılamıyor/ulaşılamıyor.fotoğraf cekildi ancak henüz ürünlerin fotoğrafları güncellenmedi sistemde"/>
        <s v="Açmıyor/1 saat sonra aranacak batuhan bey ilgileniyor - 5310820503 müsait değilmiş öğleden sonra ara der/gerı donus saglıycam dedı/meşgule attı."/>
        <s v="açmıyor//ses gelmiyor//açmadı02423241800 döndü hanımla görüşüldü biz kendimiz fotografçıya çekim yaptırdık dedi email aderesi verildi/fotoğraflar tamamlandıktan sonra gönderim sağlanacak mail adresi verildi."/>
        <s v="dönüş sağlanacak/ efe bey 5367181615 haftaya olabilir der"/>
        <s v="Mustafa Bey/5456090890 devam cekımı&#10;"/>
        <n v="5.32431394E9"/>
        <s v="yetkili kaza yapmış annesi yanına gidince arattıracak "/>
        <s v="konuşurken yüzüme kapattı tekrar arancak"/>
        <s v="5374643124 yavaş yavaş çekeyim göndereyim dediler."/>
        <s v="tadilat devam ediyormuş 1 ay sonra aranmasını istiyor.//ulaşılamadı-saat iki üç gibi ara dedi-bır saate gelir dedi bir saate aranacak/saat 6 da gelir/Tadilat bitmedi dönüş sağlayacaklar / 5426017975 mehmet beyin nosu açmadı "/>
        <s v="getirle görüştüğünü ve iptal ettiklerini belirrti 1 1 buçuk ay önce "/>
        <s v="şuan o işlere zaman ayıracak müsaitlikte değiliz dedi "/>
        <s v="mark antalya avm / 5316780864 bilgehan bey"/>
        <s v="tatilde ytkli bayramdan sonra aranacak// numaranızı kaydettim ben size dönüş sağlarım der-suan dusunmuyorum dedi kapattı / ilerleyen zamanlarda dönüş sağlayacak / birdaha rahatsız edilmek istemiyormuş "/>
        <s v="5419548480 açmadı"/>
        <s v="mail verıldı"/>
        <s v="emel hanım 5433162229"/>
        <s v="05415351995 mehmet bey yarın 4 te aranmak istiyo kendileri"/>
        <s v="mail adresi verildi ben yükleme saglarım dedi 1 hafta sonra aranacak teyit amaçlı "/>
        <s v="yok sağolun zaten sistemi kullanmıyoruz der, ilerde kullanıp kullanmayacağını sordum yok ya kullanmıyorum sağolun der kapatır"/>
        <s v="devam çekimi alındı// cumartesi aranıp ürünleri varmı yokmu teyit edilecek ibrahim bey 05319612385"/>
        <s v="kalan ürünleri ben kendim çektirmedim gerek yok dediler"/>
        <s v="mehmet bey 05340772467 - ulaşılamadı  / müsait bir zmanımd ben zaten sizi arayacağım dedi "/>
        <s v="biraz düşünüp kara verecekmiş / GEREK YOK DEYİP SURATIMA KAPATTI "/>
        <s v="ürünlerin çiğ çekilmesini istiyor böyle bişe olmayacağından dolayı çekim istemiyor olarak düzeltildi/ bir sürü hazırlık yaptım ama kimse gelmdi ürünlerim çöp oldu tekrar istemiyorum dedi ikna edilmeye çalışildi ikna olmadı çok kızgın "/>
        <s v="getiri kullanmıyorlarmışsistemsel sktlar yüzünden lapattım dedi"/>
        <s v="cekım ıstmıyor cekılenlerdende memnun degıl / daha önce çekilmiş ama memnun kalmamış tekrar çekim istemiyor "/>
        <s v="5437805550 / mail atacak / mailde atmış yüklemek için talepdede bulunmuş en kısa zamanda yüklenmesini istiyor "/>
        <s v="tüm ürünlerim aynı anda çıkmıyor gelse bile fotoğrafçı mağdur olur dedi ben çektirip sizlere atayım dedi "/>
        <s v="konyaaltı şubeside varmış menü ayarlaması yapacakmış ama bi süre böyle bir şey düşünmüyor:BAYRAMDAN SONRA//şuan için  gerek yok"/>
        <s v="5424349758// devam çekimi istemedi  "/>
        <s v="5303748913/İşletme sahibi murat bey daha sonrasında istememiş. Zaten çok fazla siparişimiz yok gerek duymuyoruz."/>
        <s v="ramazandan sonra "/>
        <s v="erdoğan beyin cep telefonu:05323713374-meşguldü//pazartesi aranacak//açmıyor/teli açmıyor//ulaşılamıyor// açmadı / fotoğrafları varmış mail atacaklar "/>
        <s v="1 hafta sonra arayın randevu oluşturalım dedi dedi Burak bey /1 hafda sonra arancak// öğleden sonraa aranıcak/ getir fiyat değişikliği yapmıyormuş şikayetci sistemden çıkacakmış"/>
        <s v="açmıyor//açmıyor//mail adresi verildi fotoğrafları atacak//açmadı//açmadı//fotoları bulursa bu hafta içinde gönderecek/yemeksepetinden fotoğraf bekliyorum göndereceğim der"/>
        <s v="şuan sağlık problemi varmış düzeldiği zaman dönüş sağlayacak /önumuzdekı hafta ıletısıme gecılcek"/>
        <s v="menüm güncellendi bir hafta sonra tekrar aranacak/Menüsünün onaylanmasını bekliyormuş,hangi ürünlerin çekiminin yapılacağını ayarladıktan sonra bizleri arayacak. - numara mesgul / hatem hanıma dönüş yapayım der"/>
        <s v="şuan eleman eksiği var bir kaç hafta sonra aranıp alınacak mutlaka / şuan kapalılarmış daha sonra görüşülecek / işletme şuan geçici olarak kapalı "/>
        <s v="Özgür Bey mailden atacak "/>
        <s v="serdar bey yetkili haftaya istedi takvim açılınca aranıp alınacak"/>
        <s v="başka şubemizde çekilmişti der ama tam emin değil akşama doğru 4 gibi bi aranacak tekrar sorulacak eğer çekilmemişse randevu oluşturulacak"/>
        <s v="müsait değilim der/ulaşımıyor/5442894004 / tüm ürünleri çekildi "/>
        <s v="şuan getiri kullanamıyolar/ 3 ten sonra ara./ 20 gün sonrası için istiyor neşe hanım şuan için ustası izinliymiş."/>
        <s v="yetkili yok yarın aranacak  devam için aranabilir / 5558826680 orhan bey ilgileniyormuş fakat açmadı "/>
        <s v="açmadı//açmadı"/>
        <s v="Ahmet Bey / 5418478707"/>
        <s v="ulaşılamadı 7 farklı bir yer çıkıyor "/>
        <s v="numara yalış 3442 doğrusu arandı açmadı//kendifotoğrafları var"/>
        <s v="5453644640verildi 1 saat "/>
        <s v="5333440770/////////Maile gönderimini yapmış-  / 3 ay önce mail atmış / tekrar resimleri atacak fotograf çekimleri maliyetli olur diyor."/>
        <s v="mail atılmış/ fotoğraflar gönderilmiş"/>
        <s v="devam çekimi için dönecek/müsait değilmiş yarın için başka zamana dedi. ay sonuna randevu olusturulabilir"/>
        <s v="5326703721// açmadı/meşgulle attı/meşgule attı//açmadı/fotoğraflar paylaşılmadığı için istemedi kararını değiştirirse dönüş yapacak/yetkili yok onunla görüşünce dönecekler.MAİL VERİLDİ."/>
        <s v="yemeksepeti de çekmiş sevmemiş bu işi istemiyor "/>
        <s v="teyit için arandı çekim yapılmış fakat ürünler yanlış koyulmuş yarın tekrar arancak"/>
        <s v="MAİL VERILDI"/>
        <s v="çekim yapılmış "/>
        <s v="mesgul/istemiyoruz sağolun dedi//yok yok istemiyoruz biz dedi.daha önce bu konuyu görüştük istemiyorum dedi."/>
        <s v="mail atıldı "/>
        <s v="istememkte ısrarcı/yemek sepetine telefon çekimleri fotoğrafı göndermiş kabul edilmiş siz nasıl kabul etmiyosunuz diyor//MAİL VERİLDİ / mail atılmış "/>
        <s v="20 dk sonra aranacak eşiyle görüşecekmiş/devam çekimi için arandı menüye eklemeler olacak 10 gün sonra arayın"/>
        <s v="buğrahan bey randevuyu istiyor ama önce bi düzen oturtması gerekiyormuş ondan sonra kendisi dönecek arayıp sık sık rahatsız etmeyin / buğra bey akşam gelirmiş"/>
        <s v="19 martta tekrar aranacak randevu içi//meşgul//hat düşmüyor"/>
        <s v="mail gönderildi "/>
        <s v="Daha sonra yapalım bu çalışmayı dedi engin bey."/>
        <s v="şuan müsait dğilim sonra arayın dedi / şuan tadilattayım zaten kendim fotoğrafçıuım ben çekip atacağım dedi "/>
        <s v="mail adresi verildi kendisi gönderecek- çok sinirli istemiyorum dedi kapattı ARANMASIN"/>
        <s v="kendısı cekım yaptıkca gondercek"/>
        <s v="tekrar aranacak/5352384842 sertaç bey "/>
        <s v="5300613823/oğuzhan bey- menü değişikliği yapacak ilerde istiyor//açmadı//açmadı// aranacak-bır ıkı saate aranacak- donus saglıyacak / haftaya pazartesi arayın randevu oluşturualım der/açmadı. / tadilattalarmış önümüzdeki ay bitermiş"/>
        <s v="Yetkili hastaymış daha sonra tekrar alınaca haftaya aranabilir / telefonu kapalı "/>
        <s v="fatih özpelit"/>
        <s v="kendisi uygu 0olduğunda arayacak birkaç problemi varmış "/>
        <s v="meşgul/erteleme istedi/ikna olmuyor istemiyor//istemiyorum diyor getiri de bazen açmıyor/ DÜŞÜNMÜYORMUŞ"/>
        <s v="ben sonra ararım şuan işim var dedi  / yetkilinin işi varmış daha sonra dedi "/>
        <s v="şuan tadilattaymış bir süre ara vermiş "/>
        <s v="12.30da arancak//5den sonra ara//açmadı//öğle vakti beni 3den sonra ararsanız o şekilde konuşalım dedi //devam için az ürünü var // no verildi dönecek"/>
        <s v="fotografcı fatih özpelit "/>
        <s v="mail verildi.fotoğraflar için arandı ulaşılamadı."/>
        <s v="açmadı//yanlış numara/yanlış no dedi kapattı/ mail adresi verildi / gidip çekim sağlamamızı istemedi "/>
        <s v="hatalı numara/02423352505/Ahmet Bey/5426979244"/>
        <s v="Mail verildi kendisi gönderecek."/>
        <s v="Tarık Bey / 5334462122"/>
        <s v="Haftaya istiyor /5 dk dönüş yapcak / YARIM SAAT SONRA / şuan için düşünmüyorum dedi "/>
        <s v="Müsait değilim deyip suratıma kapattı "/>
        <s v="Süleyman Bey mail verildi- cok yogun çalısıyoruz dedi ben sızlere geri donus saglarım dedi / direk meşgule düşüyor "/>
        <s v="öğleden sonra 2 gibi tatlılarımın çoğunluğu geliyor der ona göre arayın der birde perşembeden sonra aranmak istiyor- numara mesgul / sağlık problemim var şuan 2 hafta sonra aranabilir- 2 HAFTA SONRA ARANACAK YARIN OLMAZ DEDİ 3 GÜN ÖNCEDEN HABER VERİRSENİZ"/>
        <s v="çekim istemiyorum dedi - tekrardan mail verildi ben yüklerım dedi çekim istemiyor "/>
        <s v="ben çekip mail atarım size diyor//getirden şikayetçi fiyatları güncellememişler bu yüzden sistemi açmıyorlar"/>
        <s v="çekip göndereceklermiş "/>
        <s v="ilkay bey yetkili"/>
        <s v="2 buçukta aranacak yetkili yok dedi / çekim olmasada olur kalsın dedi "/>
        <s v="DEVAM CEKİMİ ALİNDI / çekim sağlanmış "/>
        <s v="teyit amaçlı aradık açmadı.//yine açmadı-büşra hanım devir almış 05060559516 iki hafta sonra aranmasını ıstedı menüm güncellenecek dedi"/>
        <s v="TEYİT İÇİN ARANDI YETKİLİ YOK/teyit için arandı yetkili bir saat sonra gelir/teyit için arandı çekim gerçekleşmemiş ilerleyen günlerde dönüş  olabilir//5428122124 15 temmuz oldugu için iptal oldu bayramdan//       sonra aranıp randevu oluşturulacak// şuan"/>
        <s v="şuan çok yoğunlar tekrar dönüş sağlanacak|\12 de ara// düşünmüyoruz.kesinlikle istemiyo//Ali bey ile görüşüldü 12de aranıcak/ ismail bey 12 den sonra gelir dedi./ daha sonra arayın dediler şuan yoğunuz sipariş telefonu bu dediler başka ulaşabileceğim numa"/>
        <s v="yanlış numara dedi kapattı// çok yoğun olduğunu söyledi ama fotoğraflarım var ben bi ara yüklerim dedi. mail adresi atıldı.//fotoğraflar için arandı erhan beyin 12 de geleceği söylendi.//yoğunuz ama atcaz fotoları dedi/fotoğraflar için arandı mail adresi "/>
        <s v="panelde fotoğrafları var"/>
        <s v="Lokasyon uzak "/>
        <s v="mail adresi atıldı//fotoğrafları yok çekimi kışın istiyor/ getiryemekle sorunları varmış çıkacakmış "/>
        <s v="1 ay sonrası için devam çekimi olabilir// Zamanım olmuyor ve personel eksik ben dönüş yapacağımd er / kalan ürünlerim için işler açıldığı zaman gelin der "/>
        <s v="Halil Bey/5332674263 / kendi fotoğraflarını gönderecekmiş mail veirldi"/>
        <s v="sistemsel sıkıntı yaşadıkları için çekim istemiyor// sorunun halledilmesi için numara verildi./7 sistem bozuk/ ŞUAN İÇİN ÖYLE BİR İHTİYCI YOKMUŞ"/>
        <s v="kendi foroğrafları varmış maile atacak"/>
        <s v="numara hatalı/ (0242) 312 74 74 bağlanmadı/merkezden alınacak"/>
        <s v="istemiyor/fotoğraf ikonundan da bahsettim yine istemiyor/ İSTEMEDİ "/>
        <s v="hasan bey 5437603445 açmadı/ FOTOĞRAFI VAR MAİL ATMIŞ /göndermiş   - 24 aralık cuma gününe ertelemesi sağlandı "/>
        <s v="devam çekimi  ,"/>
        <d v="2022-04-01T00:00:00Z"/>
        <s v="teyit amaçlı aradım profosyonel çekim gönderim sağlıcak / menü değişikliğinden sonra çekim yapılabiir "/>
        <s v="mail adresi verildi- numara mesgul "/>
        <s v="mail adresi verildi"/>
        <s v="DEVAM ÇEKİMİ İÇİN ARANDI İKİ HAFTA SONRA İSTİYOR/çok yoğun daha sonra// şuan istemiyorum dedi - ulasılamadı  / panelde ürünler eksil açılınca  alınabilir "/>
        <s v="mail adresi verildi çok yogunum dedi "/>
        <s v="eşi fotoğrafçıymış kendisi atacak//şuan çok yoğun sonra çekimi yapıp atıcak"/>
        <s v="o kadar ürün çıkaramam dedi//fotoğrafçı sabahtan akşama kadar burda olursa olur diyor diğer türlü kabul etmiyor/yt yok / fotoğraf için aradıysanız kapatın dedi "/>
        <s v="5079992001 Mesut"/>
        <s v="Mail atmamışlar // açmadı / kendileri mail atacak "/>
        <s v="evrak işleri varmış işleri bitmediği için randevu iptali gerçekleşmiş bayramdan sonra tekrar randevu istiyor./devir edilmiş"/>
        <s v="5050859303//açmıyor/ daha önce randevusu olusturulmus cekıme gıdılmemış   tekrar randevu olusturalım dendınde ıstemedıgını bildirdi /ÇEKİM İSTEMİYORDAN RANDEVU ALINDI/TEYİT İÇİN ARANDI ÇEKİM GERÇEKLEŞTİ"/>
        <s v="2-2buçuk gibi ara/ 5544831627 ergün bey"/>
        <s v="en az 7 kere randevu oluşturulmuş giden olmamış iatemiyo//profosyenel fotoğrafları varmış mail verildi//Savaş Bey 5325752320 yarın arayın dedi yoğunlarmış/ alındı / çwkim olmuş "/>
        <s v="HAFTAYA OLUSTURULABİLİR"/>
        <s v="yarın 11-12 müsait olur dedi / açıp konuşmuyor / açmadı / yt yok gerliş saati de belli olmaz/yt yok dedı tkrar n zman grusebılırız dedım zannetmıyorum deyıp kapattı"/>
        <s v="Ürünleri çıkarmak maliyetli olacak piyasanın hali bellir diyor,istemiyor"/>
        <s v="düşünmüyoruz der"/>
        <s v="TEYİT İÇİN ARANDI ÇEKİMLERDEN MEMNUN DEĞİL iLERDE BELKİ YENİ RANDEVU OLUŞTURABİLİR  SORUNU ÇÖZÜLÜRSE//fotoğrafların bazıları yanlış konulmuş."/>
        <s v="eksik ürünleri için alındı"/>
        <s v="TEYİT İÇİN ARANDI ÇEKİM GERÇEKLEŞTİ//5-6 gibi aransın/5 den sonra aranacak./devam çekimi için arandı kalan fotoğrafları bilerek çektirmedik istemiyoruz fotoğraf çekimi dendi. / panelde fotoğrafları yüklü "/>
        <s v="ulasılmadı - geri dönüs saglanacak ben calısanlarla konusayım geri donus saglarım dedi / açmıyor- ulasılamadı /açmıyor / BAZEN YOĞUN OLUYOR BAZENHİÇ OLMUYOR TEK ÇEKİM İÇİN DE ÜRÜN ÇIKARMAK İSTEMEM DOĞRUSU DEDİ KENDİSİ GÖNEDERECEK "/>
        <s v="şuanda kapalıymış üniversite bölgesi olduğu için okullar açılınca açacak o zamn dönüş yapılsın eylül ayında/pandemi dolayısı ile kapalı işletme müdürü ile de mahkemelik olmuşlar ne zaman açılır bilmiyorlar- mail adresi verildi pzt gunu aranacak teyit için"/>
        <s v=" FOTOĞRAFLARI YOK //müsait değillermiş 1 saat sonra tekrar arayın dedi /yarım saat sonra aranacak "/>
        <s v="Hafize Hanım "/>
        <s v="şuanda ev taşıyorum biz müsait olunca size dönüş yaparız dedieşim rahatsız siz bizi aramayın ihtiyacımız olursa biz ararız dendi bide neden her gün her gün arıyosunuz dendi//çok yoğunuz yetk yok dedi/elemanları yokmuş kendileri çalışıyormuş gün içerisinde"/>
        <s v="5382510107 / çekim sağlanmış "/>
        <s v="mustafa bey ile görüşüldü daha sonra dönüş sağlanacak//1 saat sonra ara yetkili yok/çekim istemiyoruz dedi//pazartesi günleri boş oluyorlarmış o güne randevu oluşturulcak// getiryemek için fotoğraflarımız var dedi ama randevu sistemde yok.- istemiyorum de"/>
        <s v="devam için aradım açmadı/devam randevusu alındı//açmadı"/>
        <s v="1 tane kızarmış ürünüm var zaten onada hiç gerek yok der getirçarşıyla biz işlemleri gerçekleştirdik der/ pazartesi ara"/>
        <s v="temmuzun 7si gibi aranacak//açmadı// açmadı/ SİSTEMİ KAPALI "/>
        <s v="dükkanı devir ediyoum"/>
        <s v="mail tekrar verildi gönderim yapacakmış..//fotoğraflar için arandı meşgul."/>
        <s v="yetkili yok./Müsait değiliz dedi./yetkili 12 gibi gelir dedi./1 saat sonra aransın//ne dediysem istemedi"/>
        <s v="ulasılamadı"/>
        <s v="TEYİT İÇİN ARANDI AÇMADI"/>
        <s v="getir uygulamam şuan kapalı açtığımda görüşelim dedi"/>
        <s v="Zilli Tavuk ile yetkili aynıymış Yılmaz beye ulaşamıyoruz Yiğit bey de şu anlık dursun dedi çekimler ürünler farklı ama çekim sağlanamadı/Saat 1-2 gibi gelir/15 dk sonra ara / yılmaz bey 12 1 gibi geliyormuş / 1 saat sonra ara "/>
        <s v="daha öncesinde randevu oluşturmusuz gelmıs fotografcı ama cekmeden gıtmıs o yuzden ıstemıyorlar "/>
        <s v="Franchise olabilir ama fotoğrfları elimizde yok // fotoğraf konusunda aradım ulaşamadım "/>
        <s v="Zilli Öküz Homemade Burger, Konyaaltı (Altınkum Mah.) ile  yetkili aynı fakat ürünler farklıymış şu anda istemiyorlar "/>
        <s v="TEYİT İÇİN ARANDI ULAŞILMADI"/>
        <s v="1 hazirandan  sonra arancak/5325081463 harun bey açmadı//15dkka sonra ara//şuan çok yoğunlar istemiyorlar/temmuz başında aranacak/ustalarımla bi görüşeyim saat aralığını size bilgi vereyim der,//kendi fotoğrafları var atacak- ulasılamadı "/>
        <s v="İSTEMİYORUM DEDİ"/>
        <s v="akşama doğru aranacak "/>
        <s v="yetkili gökhan bey tadilat var şuan diğer hafta prş günü olursa olabilir dedi "/>
        <s v="malzeme yeniliği yapıyormuş gelince kendisi bizi aryacak "/>
        <s v="teşekkürler  istemiyorum"/>
        <s v="bir düşünüp size döneyim dedi / açmadı "/>
        <s v="yetkili murat bey  05073353950 den randevu alındı "/>
        <s v="fotoğrafı varmış bulduğu zaman atacak "/>
        <s v="kayıtlı böyle bir numara yok "/>
        <s v="5337321170 gökhan bey bayramdan sonra görüşelim"/>
        <s v="şuan bunun için uygun değiliz ustamız yok dedi "/>
        <s v="yetkili 5 gibi gelirmiş "/>
        <s v="ürün çıkaracak durumum yok dedi "/>
        <s v="kapalı "/>
        <s v="saolun istemiyorum dedi "/>
        <s v="onunla uğraşacak vaktim yok dedi "/>
        <s v="TOPTANCIYMIŞ "/>
        <s v="numara hatalı "/>
        <s v="bayram sonu olsa daha iyi olur tüm ürünlerimi hazırlarım dedi / menüye ekleme yapmış bu hafta gelecekmiş haftaya aranabilir "/>
      </sharedItems>
    </cacheField>
    <cacheField name="Randevu Alma &#10;Tarihi" numFmtId="164">
      <sharedItems containsDate="1" containsString="0" containsBlank="1">
        <d v="2021-05-28T00:00:00Z"/>
        <m/>
        <d v="2021-12-09T00:00:00Z"/>
        <d v="2022-03-07T00:00:00Z"/>
        <d v="2021-12-16T00:00:00Z"/>
        <d v="2021-06-16T00:00:00Z"/>
        <d v="2021-08-27T00:00:00Z"/>
        <d v="2021-03-16T00:00:00Z"/>
        <d v="2021-06-24T00:00:00Z"/>
        <d v="2021-04-05T00:00:00Z"/>
        <d v="2021-10-22T00:00:00Z"/>
        <d v="2021-12-03T00:00:00Z"/>
        <d v="2021-05-27T00:00:00Z"/>
        <d v="2021-10-27T00:00:00Z"/>
        <d v="2021-03-30T00:00:00Z"/>
        <d v="2021-10-07T00:00:00Z"/>
        <d v="2021-09-15T00:00:00Z"/>
        <d v="2021-08-30T00:00:00Z"/>
        <d v="2021-06-14T00:00:00Z"/>
        <d v="2021-09-03T00:00:00Z"/>
        <d v="2021-05-17T00:00:00Z"/>
        <d v="2021-11-18T00:00:00Z"/>
        <d v="2022-03-15T00:00:00Z"/>
        <d v="2021-05-25T00:00:00Z"/>
        <d v="2021-11-04T00:00:00Z"/>
        <d v="2022-05-25T00:00:00Z"/>
        <d v="2021-11-30T00:00:00Z"/>
        <d v="2022-04-08T00:00:00Z"/>
        <d v="2022-04-15T00:00:00Z"/>
        <d v="2021-06-11T00:00:00Z"/>
        <d v="2022-02-17T00:00:00Z"/>
        <d v="2021-11-09T00:00:00Z"/>
        <d v="2021-06-28T00:00:00Z"/>
        <d v="2021-04-26T00:00:00Z"/>
        <d v="2021-10-15T00:00:00Z"/>
        <d v="2021-06-30T00:00:00Z"/>
        <d v="2021-04-07T00:00:00Z"/>
        <d v="2021-11-03T00:00:00Z"/>
        <d v="2022-03-29T00:00:00Z"/>
        <d v="2021-08-03T00:00:00Z"/>
        <d v="2022-04-12T00:00:00Z"/>
        <d v="2021-11-22T00:00:00Z"/>
        <d v="2021-04-14T00:00:00Z"/>
        <d v="2021-12-06T00:00:00Z"/>
        <d v="2022-03-21T00:00:00Z"/>
        <d v="2021-10-28T00:00:00Z"/>
        <d v="2021-08-24T00:00:00Z"/>
        <d v="2021-11-20T00:00:00Z"/>
        <d v="2021-10-13T00:00:00Z"/>
        <d v="2021-08-04T00:00:00Z"/>
        <d v="2021-10-12T00:00:00Z"/>
        <d v="2021-10-04T00:00:00Z"/>
        <d v="2021-09-25T00:00:00Z"/>
        <d v="2021-09-29T00:00:00Z"/>
        <d v="2021-06-02T00:00:00Z"/>
        <d v="2021-09-17T00:00:00Z"/>
        <d v="2021-03-26T00:00:00Z"/>
        <d v="2021-10-05T00:00:00Z"/>
        <d v="2021-11-17T00:00:00Z"/>
        <d v="2021-07-15T00:00:00Z"/>
        <d v="2021-07-12T00:00:00Z"/>
        <d v="2021-03-31T00:00:00Z"/>
        <d v="2022-03-18T00:00:00Z"/>
        <d v="2021-03-22T00:00:00Z"/>
        <d v="2021-07-01T00:00:00Z"/>
        <d v="2021-05-21T00:00:00Z"/>
        <d v="2021-04-09T00:00:00Z"/>
        <d v="2022-04-14T00:00:00Z"/>
        <d v="2021-11-10T00:00:00Z"/>
        <d v="2021-08-25T00:00:00Z"/>
        <d v="2022-01-19T00:00:00Z"/>
        <d v="2021-11-01T00:00:00Z"/>
        <d v="2021-08-21T00:00:00Z"/>
        <d v="2021-07-26T00:00:00Z"/>
        <d v="2021-03-17T00:00:00Z"/>
        <d v="2021-11-08T00:00:00Z"/>
        <d v="2022-03-03T00:00:00Z"/>
        <d v="2021-06-25T00:00:00Z"/>
        <d v="2022-02-14T00:00:00Z"/>
        <d v="2022-01-04T00:00:00Z"/>
        <d v="2021-06-08T00:00:00Z"/>
        <d v="2021-07-08T00:00:00Z"/>
        <d v="2021-10-18T00:00:00Z"/>
        <d v="2021-12-07T00:00:00Z"/>
        <d v="2021-10-14T00:00:00Z"/>
        <d v="2022-02-08T00:00:00Z"/>
        <d v="2021-10-29T00:00:00Z"/>
        <d v="2021-12-08T00:00:00Z"/>
        <d v="2022-04-19T00:00:00Z"/>
        <d v="2021-06-07T00:00:00Z"/>
        <d v="2021-10-26T00:00:00Z"/>
        <d v="2022-03-16T00:00:00Z"/>
        <d v="2021-08-19T00:00:00Z"/>
        <d v="2021-11-26T00:00:00Z"/>
        <d v="2021-10-01T00:00:00Z"/>
        <d v="2021-03-11T00:00:00Z"/>
        <d v="2021-12-15T00:00:00Z"/>
        <d v="2021-04-08T00:00:00Z"/>
        <d v="2021-06-29T00:00:00Z"/>
        <d v="2021-06-22T00:00:00Z"/>
        <d v="2022-01-05T00:00:00Z"/>
        <d v="2022-01-24T00:00:00Z"/>
        <d v="2021-09-30T00:00:00Z"/>
        <d v="2021-07-07T00:00:00Z"/>
        <d v="2022-03-25T00:00:00Z"/>
        <d v="2021-08-23T00:00:00Z"/>
        <d v="2021-04-20T00:00:00Z"/>
        <d v="2021-10-30T00:00:00Z"/>
        <d v="2021-09-24T00:00:00Z"/>
        <d v="2021-09-27T00:00:00Z"/>
        <d v="2021-10-21T00:00:00Z"/>
        <d v="2022-02-18T00:00:00Z"/>
        <d v="2021-11-25T00:00:00Z"/>
        <d v="2021-11-02T00:00:00Z"/>
        <d v="2021-09-23T00:00:00Z"/>
        <d v="2021-10-11T00:00:00Z"/>
        <d v="2022-01-07T00:00:00Z"/>
        <d v="2022-02-23T00:00:00Z"/>
        <d v="2021-10-20T00:00:00Z"/>
        <d v="2022-03-23T00:00:00Z"/>
        <d v="2021-09-20T00:00:00Z"/>
        <d v="2021-06-04T00:00:00Z"/>
        <d v="2021-12-25T00:00:00Z"/>
        <d v="2022-01-17T00:00:00Z"/>
        <d v="2022-01-22T00:00:00Z"/>
        <d v="2022-04-04T00:00:00Z"/>
        <d v="2021-09-13T00:00:00Z"/>
        <d v="2022-05-20T00:00:00Z"/>
        <d v="2022-04-25T00:00:00Z"/>
        <d v="2022-02-24T00:00:00Z"/>
        <d v="2021-07-06T00:00:00Z"/>
        <d v="2021-06-01T00:00:00Z"/>
        <d v="2022-04-01T00:00:00Z"/>
        <d v="2021-11-05T00:00:00Z"/>
        <d v="2022-05-19T00:00:00Z"/>
        <d v="2022-05-05T00:00:00Z"/>
        <d v="2021-11-23T00:00:00Z"/>
        <d v="2021-08-06T00:00:00Z"/>
        <d v="2022-02-16T00:00:00Z"/>
        <d v="2021-05-11T00:00:00Z"/>
        <d v="2022-01-28T00:00:00Z"/>
        <d v="2021-06-18T00:00:00Z"/>
        <d v="2021-09-06T00:00:00Z"/>
        <d v="2021-05-20T00:00:00Z"/>
        <d v="2022-04-20T00:00:00Z"/>
        <d v="2022-02-07T00:00:00Z"/>
        <d v="2021-04-01T00:00:00Z"/>
        <d v="2022-01-14T00:00:00Z"/>
        <d v="2021-07-29T00:00:00Z"/>
        <d v="2022-02-21T00:00:00Z"/>
        <d v="2021-09-01T00:00:00Z"/>
        <d v="2021-08-12T00:00:00Z"/>
        <d v="2021-08-14T00:00:00Z"/>
        <d v="2021-03-29T00:00:00Z"/>
        <d v="2021-07-19T00:00:00Z"/>
        <d v="2021-09-16T00:00:00Z"/>
        <d v="2021-05-26T00:00:00Z"/>
        <d v="2021-11-24T00:00:00Z"/>
        <d v="2021-08-16T00:00:00Z"/>
        <d v="2021-07-02T00:00:00Z"/>
        <d v="2021-12-20T00:00:00Z"/>
        <d v="2021-04-02T00:00:00Z"/>
        <d v="2021-06-09T00:00:00Z"/>
        <d v="2021-10-02T00:00:00Z"/>
        <d v="2022-05-12T00:00:00Z"/>
        <d v="2021-05-18T00:00:00Z"/>
        <d v="2022-02-28T00:00:00Z"/>
        <d v="2021-12-14T00:00:00Z"/>
        <d v="2021-12-13T00:00:00Z"/>
        <d v="2022-01-31T00:00:00Z"/>
        <d v="2021-06-21T00:00:00Z"/>
        <d v="2021-12-24T00:00:00Z"/>
        <d v="2021-10-19T00:00:00Z"/>
        <d v="2022-01-21T00:00:00Z"/>
        <d v="2022-01-10T00:00:00Z"/>
        <d v="2021-08-05T00:00:00Z"/>
        <d v="2021-03-23T00:00:00Z"/>
        <d v="2022-04-28T00:00:00Z"/>
        <d v="2021-06-03T00:00:00Z"/>
        <d v="2021-01-04T00:00:00Z"/>
        <d v="2022-05-06T00:00:00Z"/>
        <d v="2021-07-28T00:00:00Z"/>
        <d v="2021-07-05T00:00:00Z"/>
        <d v="2021-10-25T00:00:00Z"/>
        <d v="2022-02-22T00:00:00Z"/>
        <d v="2022-01-13T00:00:00Z"/>
        <d v="2022-01-27T00:00:00Z"/>
        <d v="2022-03-02T00:00:00Z"/>
        <d v="2022-03-19T00:00:00Z"/>
        <d v="2021-04-21T00:00:00Z"/>
        <d v="2022-01-12T00:00:00Z"/>
        <d v="2021-11-29T00:00:00Z"/>
        <d v="2021-06-23T00:00:00Z"/>
        <d v="2021-11-11T00:00:00Z"/>
        <d v="2021-08-20T00:00:00Z"/>
        <d v="2022-01-11T00:00:00Z"/>
        <d v="2022-04-13T00:00:00Z"/>
        <d v="2021-10-06T00:00:00Z"/>
        <d v="2021-06-10T00:00:00Z"/>
        <d v="2021-10-08T00:00:00Z"/>
        <d v="2021-03-15T00:00:00Z"/>
        <d v="2021-08-31T00:00:00Z"/>
        <d v="2021-11-16T00:00:00Z"/>
        <d v="2021-12-28T00:00:00Z"/>
        <d v="2022-02-19T00:00:00Z"/>
        <d v="2022-05-11T00:00:00Z"/>
        <d v="2021-10-16T00:00:00Z"/>
        <d v="2022-02-11T00:00:00Z"/>
        <d v="2021-04-16T00:00:00Z"/>
        <d v="2021-04-19T00:00:00Z"/>
        <d v="2021-04-06T00:00:00Z"/>
        <d v="2022-01-26T00:00:00Z"/>
        <d v="2021-12-17T00:00:00Z"/>
        <d v="2021-11-13T00:00:00Z"/>
        <d v="2021-04-27T00:00:00Z"/>
        <d v="2021-09-21T00:00:00Z"/>
        <d v="2021-04-13T00:00:00Z"/>
        <d v="2021-05-19T00:00:00Z"/>
        <d v="2021-08-18T00:00:00Z"/>
        <d v="2021-07-27T00:00:00Z"/>
        <d v="2021-08-13T00:00:00Z"/>
        <d v="2021-04-22T00:00:00Z"/>
        <d v="2021-11-12T00:00:00Z"/>
        <d v="2021-08-10T00:00:00Z"/>
        <d v="2021-09-14T00:00:00Z"/>
        <d v="2021-10-23T00:00:00Z"/>
        <d v="2022-01-08T00:00:00Z"/>
        <d v="2021-12-10T00:00:00Z"/>
        <d v="2022-03-22T00:00:00Z"/>
        <d v="2022-03-08T00:00:00Z"/>
        <d v="2021-09-07T00:00:00Z"/>
        <d v="2022-04-22T00:00:00Z"/>
        <d v="2021-04-15T00:00:00Z"/>
        <d v="2021-06-15T00:00:00Z"/>
        <d v="2022-05-18T00:00:00Z"/>
        <d v="2021-07-09T00:00:00Z"/>
        <d v="2022-03-05T00:00:00Z"/>
        <d v="2021-07-14T00:00:00Z"/>
        <d v="2022-02-26T00:00:00Z"/>
        <d v="2021-03-18T00:00:00Z"/>
        <d v="2021-07-16T00:00:00Z"/>
        <d v="2021-08-26T00:00:00Z"/>
        <d v="2022-03-09T00:00:00Z"/>
        <d v="2021-05-10T00:00:00Z"/>
        <d v="2021-12-30T00:00:00Z"/>
        <d v="2021-09-02T00:00:00Z"/>
        <d v="2021-12-23T00:00:00Z"/>
        <d v="2021-08-09T00:00:00Z"/>
        <d v="2021-11-19T00:00:00Z"/>
        <d v="2021-12-22T00:00:00Z"/>
        <d v="2021-12-21T00:00:00Z"/>
        <d v="2022-04-09T00:00:00Z"/>
        <d v="2022-04-16T00:00:00Z"/>
        <d v="2021-12-01T00:00:00Z"/>
        <d v="2022-02-15T00:00:00Z"/>
        <d v="2022-02-25T00:00:00Z"/>
        <d v="2021-05-24T00:00:00Z"/>
        <d v="2021-12-04T00:00:00Z"/>
        <d v="2022-04-21T00:00:00Z"/>
      </sharedItems>
    </cacheField>
    <cacheField name="Randevu &#10;Tarihi" numFmtId="164">
      <sharedItems containsDate="1" containsString="0" containsBlank="1">
        <d v="2021-06-01T00:00:00Z"/>
        <m/>
        <d v="2021-12-09T00:00:00Z"/>
        <d v="2022-03-08T00:00:00Z"/>
        <d v="2021-12-22T00:00:00Z"/>
        <d v="2021-06-18T00:00:00Z"/>
        <d v="2021-08-30T00:00:00Z"/>
        <d v="2021-03-19T00:00:00Z"/>
        <d v="2021-06-29T00:00:00Z"/>
        <d v="2021-04-07T00:00:00Z"/>
        <d v="2021-12-06T00:00:00Z"/>
        <d v="2021-05-31T00:00:00Z"/>
        <d v="2021-10-28T00:00:00Z"/>
        <d v="2021-12-08T00:00:00Z"/>
        <d v="2021-04-01T00:00:00Z"/>
        <d v="2021-10-11T00:00:00Z"/>
        <d v="2021-09-16T00:00:00Z"/>
        <d v="2021-12-20T00:00:00Z"/>
        <d v="2021-08-31T00:00:00Z"/>
        <d v="2021-06-16T00:00:00Z"/>
        <d v="2021-09-06T00:00:00Z"/>
        <d v="2021-05-19T00:00:00Z"/>
        <d v="2021-11-22T00:00:00Z"/>
        <d v="2022-03-16T00:00:00Z"/>
        <d v="2021-05-27T00:00:00Z"/>
        <d v="2021-11-05T00:00:00Z"/>
        <d v="2022-05-26T00:00:00Z"/>
        <d v="2021-12-03T00:00:00Z"/>
        <d v="2022-04-09T00:00:00Z"/>
        <d v="2022-04-18T00:00:00Z"/>
        <d v="2021-06-15T00:00:00Z"/>
        <d v="2022-02-18T00:00:00Z"/>
        <d v="2021-11-11T00:00:00Z"/>
        <d v="2021-06-30T00:00:00Z"/>
        <d v="2021-04-26T00:00:00Z"/>
        <d v="2021-10-18T00:00:00Z"/>
        <d v="2021-07-01T00:00:00Z"/>
        <d v="2021-11-04T00:00:00Z"/>
        <d v="2022-04-02T00:00:00Z"/>
        <d v="2021-08-06T00:00:00Z"/>
        <d v="2022-04-13T00:00:00Z"/>
        <d v="2021-11-24T00:00:00Z"/>
        <d v="2021-04-16T00:00:00Z"/>
        <d v="2021-12-07T00:00:00Z"/>
        <d v="2022-03-22T00:00:00Z"/>
        <d v="2021-11-01T00:00:00Z"/>
        <d v="2021-10-19T00:00:00Z"/>
        <d v="2021-08-27T00:00:00Z"/>
        <d v="2021-11-23T00:00:00Z"/>
        <d v="2021-10-14T00:00:00Z"/>
        <d v="2021-10-12T00:00:00Z"/>
        <d v="2021-10-05T00:00:00Z"/>
        <d v="2021-09-28T00:00:00Z"/>
        <d v="2021-09-30T00:00:00Z"/>
        <d v="2021-06-04T00:00:00Z"/>
        <d v="2021-09-20T00:00:00Z"/>
        <d v="2021-03-30T00:00:00Z"/>
        <d v="2021-10-29T00:00:00Z"/>
        <d v="2021-04-09T00:00:00Z"/>
        <d v="2021-10-06T00:00:00Z"/>
        <d v="2021-11-18T00:00:00Z"/>
        <d v="2021-07-26T00:00:00Z"/>
        <d v="2021-07-14T00:00:00Z"/>
        <d v="2021-04-02T00:00:00Z"/>
        <d v="2022-03-19T00:00:00Z"/>
        <d v="2021-03-24T00:00:00Z"/>
        <d v="2021-10-13T00:00:00Z"/>
        <d v="2021-07-05T00:00:00Z"/>
        <d v="2021-05-25T00:00:00Z"/>
        <d v="2021-04-13T00:00:00Z"/>
        <d v="2021-04-28T00:00:00Z"/>
        <d v="2022-04-15T00:00:00Z"/>
        <d v="2021-10-15T00:00:00Z"/>
        <d v="2021-11-15T00:00:00Z"/>
        <d v="2021-03-23T00:00:00Z"/>
        <d v="2022-01-21T00:00:00Z"/>
        <d v="2021-11-02T00:00:00Z"/>
        <d v="2021-08-25T00:00:00Z"/>
        <d v="2021-07-27T00:00:00Z"/>
        <d v="2021-11-09T00:00:00Z"/>
        <d v="2021-11-12T00:00:00Z"/>
        <d v="2022-03-05T00:00:00Z"/>
        <d v="2021-07-02T00:00:00Z"/>
        <d v="2022-02-16T00:00:00Z"/>
        <d v="2022-01-07T00:00:00Z"/>
        <d v="2021-06-10T00:00:00Z"/>
        <d v="2021-04-12T00:00:00Z"/>
        <d v="2022-02-10T00:00:00Z"/>
        <d v="2021-12-10T00:00:00Z"/>
        <d v="2022-02-09T00:00:00Z"/>
        <d v="2022-04-21T00:00:00Z"/>
        <d v="2021-06-09T00:00:00Z"/>
        <d v="2022-03-17T00:00:00Z"/>
        <d v="2021-08-24T00:00:00Z"/>
        <d v="2021-06-14T00:00:00Z"/>
        <d v="2021-11-30T00:00:00Z"/>
        <d v="2021-03-16T00:00:00Z"/>
        <d v="2021-06-08T00:00:00Z"/>
        <d v="2021-06-25T00:00:00Z"/>
        <d v="2022-01-27T00:00:00Z"/>
        <d v="2021-10-01T00:00:00Z"/>
        <d v="2021-07-16T00:00:00Z"/>
        <d v="2022-03-28T00:00:00Z"/>
        <d v="2021-08-26T00:00:00Z"/>
        <d v="2021-10-25T00:00:00Z"/>
        <d v="2021-04-22T00:00:00Z"/>
        <d v="2022-01-22T00:00:00Z"/>
        <d v="2021-04-03T00:00:00Z"/>
        <d v="2021-04-27T00:00:00Z"/>
        <d v="2021-09-29T00:00:00Z"/>
        <d v="2021-10-22T00:00:00Z"/>
        <d v="2022-02-21T00:00:00Z"/>
        <d v="2021-11-26T00:00:00Z"/>
        <d v="2021-11-03T00:00:00Z"/>
        <d v="2021-09-24T00:00:00Z"/>
        <d v="2022-01-12T00:00:00Z"/>
        <d v="2022-02-24T00:00:00Z"/>
        <d v="2021-10-21T00:00:00Z"/>
        <d v="2022-03-25T00:00:00Z"/>
        <d v="2021-09-21T00:00:00Z"/>
        <d v="2021-06-07T00:00:00Z"/>
        <d v="2022-03-24T00:00:00Z"/>
        <d v="2021-03-29T00:00:00Z"/>
        <d v="2021-12-27T00:00:00Z"/>
        <d v="2022-01-19T00:00:00Z"/>
        <d v="2022-01-28T00:00:00Z"/>
        <d v="2022-04-05T00:00:00Z"/>
        <d v="2021-09-14T00:00:00Z"/>
        <d v="2021-07-29T00:00:00Z"/>
        <d v="2021-10-20T00:00:00Z"/>
        <d v="2022-05-23T00:00:00Z"/>
        <d v="2022-04-27T00:00:00Z"/>
        <d v="2022-02-25T00:00:00Z"/>
        <d v="2021-07-09T00:00:00Z"/>
        <d v="2022-03-18T00:00:00Z"/>
        <d v="2021-04-15T00:00:00Z"/>
        <d v="2021-06-03T00:00:00Z"/>
        <d v="2022-04-04T00:00:00Z"/>
        <d v="2021-11-08T00:00:00Z"/>
        <d v="2022-05-20T00:00:00Z"/>
        <d v="2021-07-08T00:00:00Z"/>
        <d v="2021-08-12T00:00:00Z"/>
        <d v="2022-02-17T00:00:00Z"/>
        <d v="2021-12-17T00:00:00Z"/>
        <d v="2021-05-18T00:00:00Z"/>
        <d v="2021-12-13T00:00:00Z"/>
        <d v="2022-01-31T00:00:00Z"/>
        <d v="2021-06-21T00:00:00Z"/>
        <d v="2021-09-07T00:00:00Z"/>
        <d v="2022-02-08T00:00:00Z"/>
        <d v="2021-11-10T00:00:00Z"/>
        <d v="2021-06-23T00:00:00Z"/>
        <d v="2021-04-05T00:00:00Z"/>
        <d v="2022-01-17T00:00:00Z"/>
        <d v="2021-08-02T00:00:00Z"/>
        <d v="2022-02-22T00:00:00Z"/>
        <d v="2021-09-02T00:00:00Z"/>
        <d v="2021-08-16T00:00:00Z"/>
        <d v="2021-08-19T00:00:00Z"/>
        <d v="2021-03-31T00:00:00Z"/>
        <d v="2021-11-25T00:00:00Z"/>
        <d v="2021-06-27T00:00:00Z"/>
        <d v="2021-09-17T00:00:00Z"/>
        <d v="2021-05-28T00:00:00Z"/>
        <d v="2021-12-21T00:00:00Z"/>
        <d v="2021-04-06T00:00:00Z"/>
        <d v="2021-08-05T00:00:00Z"/>
        <d v="2021-10-08T00:00:00Z"/>
        <d v="2022-05-13T00:00:00Z"/>
        <d v="2022-03-04T00:00:00Z"/>
        <d v="2021-12-16T00:00:00Z"/>
        <d v="2021-04-23T00:00:00Z"/>
        <d v="2021-03-15T00:00:00Z"/>
        <d v="2021-12-14T00:00:00Z"/>
        <d v="2022-02-01T00:00:00Z"/>
        <d v="2021-10-04T00:00:00Z"/>
        <d v="2021-06-24T00:00:00Z"/>
        <d v="2022-01-25T00:00:00Z"/>
        <d v="2021-08-10T00:00:00Z"/>
        <d v="2021-03-26T00:00:00Z"/>
        <d v="2022-04-29T00:00:00Z"/>
        <d v="2021-03-18T00:00:00Z"/>
        <d v="2022-05-09T00:00:00Z"/>
        <d v="2022-01-20T00:00:00Z"/>
        <d v="2021-09-08T00:00:00Z"/>
        <d v="2021-12-01T00:00:00Z"/>
        <d v="2021-11-19T00:00:00Z"/>
        <d v="2021-12-15T00:00:00Z"/>
        <d v="2022-01-13T00:00:00Z"/>
        <d v="2022-04-14T00:00:00Z"/>
        <d v="2021-10-07T00:00:00Z"/>
        <d v="2021-06-11T00:00:00Z"/>
        <d v="2022-01-24T00:00:00Z"/>
        <d v="2021-10-27T00:00:00Z"/>
        <d v="2021-03-17T00:00:00Z"/>
        <d v="2021-09-01T00:00:00Z"/>
        <d v="2021-03-25T00:00:00Z"/>
        <d v="2021-11-17T00:00:00Z"/>
        <d v="2021-12-30T00:00:00Z"/>
        <d v="2021-12-31T00:00:00Z"/>
        <d v="2022-05-12T00:00:00Z"/>
        <d v="2022-03-23T00:00:00Z"/>
        <d v="2022-02-14T00:00:00Z"/>
        <d v="2021-04-20T00:00:00Z"/>
        <d v="2021-04-21T00:00:00Z"/>
        <d v="2021-04-08T00:00:00Z"/>
        <d v="2021-06-28T00:00:00Z"/>
        <d v="2021-11-16T00:00:00Z"/>
        <d v="2021-12-24T00:00:00Z"/>
        <d v="2021-04-29T00:00:00Z"/>
        <d v="2021-09-22T00:00:00Z"/>
        <d v="2021-04-14T00:00:00Z"/>
        <d v="2021-05-24T00:00:00Z"/>
        <d v="2021-07-28T00:00:00Z"/>
        <d v="2021-08-17T00:00:00Z"/>
        <d v="2022-03-02T00:00:00Z"/>
        <d v="2021-08-13T00:00:00Z"/>
        <d v="2021-09-15T00:00:00Z"/>
        <d v="2021-08-23T00:00:00Z"/>
        <d v="2021-10-26T00:00:00Z"/>
        <d v="2021-08-11T00:00:00Z"/>
        <d v="2022-04-24T00:00:00Z"/>
        <d v="2022-03-14T00:00:00Z"/>
        <d v="2021-05-20T00:00:00Z"/>
        <d v="2022-03-09T00:00:00Z"/>
        <d v="2021-09-10T00:00:00Z"/>
        <d v="2022-04-25T00:00:00Z"/>
        <d v="2021-04-19T00:00:00Z"/>
        <d v="2021-05-17T00:00:00Z"/>
        <d v="2021-11-29T00:00:00Z"/>
        <d v="2022-05-19T00:00:00Z"/>
        <d v="2021-08-18T00:00:00Z"/>
        <d v="2022-04-22T00:00:00Z"/>
        <d v="2021-07-06T00:00:00Z"/>
        <d v="2021-07-07T00:00:00Z"/>
        <d v="2021-03-22T00:00:00Z"/>
        <d v="2022-03-10T00:00:00Z"/>
        <d v="2021-09-27T00:00:00Z"/>
        <d v="2022-03-21T00:00:00Z"/>
        <d v="2022-01-04T00:00:00Z"/>
        <d v="2021-07-12T00:00:00Z"/>
        <d v="2021-09-03T00:00:00Z"/>
        <d v="2021-08-01T00:00:00Z"/>
        <d v="2021-05-26T00:00:00Z"/>
      </sharedItems>
    </cacheField>
    <cacheField name="Anket&#10;Durum" numFmtId="0">
      <sharedItems containsBlank="1">
        <m/>
        <s v="Hemen Randevu İstiyorum"/>
        <s v="İleride Randevu İstiyorum"/>
        <s v="Fotoğraflarım Var"/>
      </sharedItems>
    </cacheField>
    <cacheField name="1. Arama" numFmtId="0">
      <sharedItems containsBlank="1">
        <m/>
        <s v="Görüşüldü"/>
        <s v="Tekrar Aranacak"/>
        <s v="Ulaşılamadı"/>
        <s v="Dönüş Yapacak"/>
        <s v="Yetkili Yok"/>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581" sheet="Hedef Liste"/>
  </cacheSource>
  <cacheFields>
    <cacheField name="Restaurant ID" numFmtId="0">
      <sharedItems>
        <s v="605e04551a40c448083875ad"/>
        <s v="623c21c9b7d66ecf1749936e"/>
        <s v="61aa1ee50e81ea78c09b2df1"/>
        <s v="6220ac01fa2e0f4112053b24"/>
        <s v="60cf56e24876bb5c61b9c1d3"/>
        <s v="6050635acd69790dd4c21dbf"/>
        <s v="5fd4b735eceda3aae41e35cc"/>
        <s v="6155e3833a59d98e3530dc6c"/>
        <s v="6155e3123592bcc6f753a29a"/>
        <s v="5fa43ee1b82e0eafcfc65e03"/>
        <s v="5fa4408eb3982c27aba0317f"/>
        <s v="6220b734e9fa38820650c4ff"/>
        <s v="5fb5377921cc6b7202d19053"/>
        <s v="5fbff3a10868bb759a19b68f"/>
        <s v="60eb620248bb3778d7b6c370"/>
        <s v="61de231b91e3f03a9b35c9bb"/>
        <s v="60800082df4d78e747ed4bc3"/>
        <s v="5f9dd61e4f83057cc7f7bc32"/>
        <s v="5f50ebae3b7b0542315c9763"/>
        <s v="6077fbc8574496e4d14b8889"/>
        <s v="5fbe2833a9c8365e72adad31"/>
        <s v="5f5f4128f2f31e3210c66429"/>
        <s v="5f55e7921fcf335b6c81b7bb"/>
        <s v="5f4f4d1e0f8c874fbdfd8514"/>
        <s v="615c15ebdd546e2c61e709ff"/>
        <s v="60fe55409d8c89474ec87e9f"/>
        <s v="5fa2ffcb3c0fb55fae0659b9"/>
        <s v="619505c41370ebac2143190f"/>
        <s v="603385f4fbe5053573aa8079"/>
        <s v="602bbbb87b6e5c92a2783860"/>
        <s v="6149c34e8cfa1e4c2d0364fd"/>
        <s v="605888cd3abb06da3733c8e9"/>
        <s v="5f5f3ad04686128c2ac969ef"/>
        <s v="5fc8b6f396d4c483f6cb3ea9"/>
        <s v="5fd71eaa2d7fe332e563af53"/>
        <s v="5fbb907a34703f31dac198c4"/>
        <s v="603bb54f7c87b48dacaffb51"/>
        <s v="5f5f4252356069484db33453"/>
        <s v="604bbd2d34b8b44b700952e0"/>
        <s v="60eb4e0ea74bb53d33b7d5de"/>
        <s v="622f0a4c6bd69b286ee40096"/>
        <s v="61224987432dcbce6fb89b08"/>
        <s v="5feb1b41ad8a3824982594f5"/>
        <s v="5fafe969f3746f9db8bd8511"/>
        <s v="608bb8da588eb08d2a4bcd17"/>
        <s v="612e6a07a7c395e9f39be2ff"/>
        <s v="611eb0dceebc2eedfcd5ce95"/>
        <s v="60b7c0de727c01322efbfffe"/>
        <s v="601815b2caa06123708007f9"/>
        <s v="6080458f07047f2f74b51418"/>
        <s v="620f671b21b4f33ce92f0543"/>
        <s v="5f5f39c2879723cf44826474"/>
        <s v="5f9be8a184b0786c17bc9ae3"/>
        <s v="620a2795865a70192a8ffedb"/>
        <s v="5fe381e0cd276074b99ff2a7"/>
        <s v="6079e23138cb15b573359a35"/>
        <s v="608696d810cf06a210f774ac"/>
        <s v="621744f50fa310607f934df3"/>
        <s v="607e9f31d415f03b83ad41d3"/>
        <s v="6025c7d321f176829a39e59e"/>
        <s v="5fc76897c535c590b6457b61"/>
        <s v="61f8ef55757395bf20e1ab31"/>
        <s v="61864a64e8b697f3259145a7"/>
        <s v="623da97aea70b3608e2772c7"/>
        <s v="60a651cc804061d884942534"/>
        <s v="623a413f12a6eb38a1254ad8"/>
        <s v="60a656346236f16fc968b3b4"/>
        <s v="6004d8d9dda07b4b7e534886"/>
        <s v="607ed21c58e43535d8986d95"/>
        <s v="61e94f8a387be2679b5226c6"/>
        <s v="6207cf4ae0e3c9a0aa4a23a8"/>
        <s v="60194ba3a9c5cf403fc4f219"/>
        <s v="619e20a2742d17f1084d1f37"/>
        <s v="603a322071783647b6144ebd"/>
        <s v="62237c4da4f15247400c075a"/>
        <s v="6040d2df56cff1204dd82f96"/>
        <s v="60d2299e0bfb6c4d90a3e7e4"/>
        <s v="5feb11220e63fe08decb0a31"/>
        <s v="61cf8290d5a1d551498798a2"/>
        <s v="6050b85ad28531ff5f544cdd"/>
        <s v="60d22329e647f834c87b72d0"/>
        <s v="608163bd3e525451686a18a7"/>
        <s v="605072d894bb4e6e9c7ae633"/>
        <s v="601be29ea49ed37df557fb08"/>
        <s v="6046593e972cd06025c37dae"/>
        <s v="5fb56e58b7a8af2302e630f5"/>
        <s v="624dcd38325db154bad13525"/>
        <s v="60537f4205149013ee19d9d9"/>
        <s v="608427514eb0b73259da31b5"/>
        <s v="5fc63162e6e547e3398a4f90"/>
        <s v="6177f9d98aa3054ea236a29a"/>
        <s v="619f8fc374a1d1e8af5548bf"/>
        <s v="5ff32fa8eeb85d16dacf164e"/>
        <s v="6238e498f3920255bc6b0e2a"/>
        <s v="614eea06f3b406f9fb0afaba"/>
        <s v="6017f446d32da6d3cad22f5a"/>
        <s v="60ec3f450c1947237b91051d"/>
        <s v="6204ff5681c92ba6726ae84b"/>
        <s v="61cf73f2c211a25b42d9e961"/>
        <s v="6054a6dc0405e9cddaba0361"/>
        <s v="61fbed2b05e6735b2f85c362"/>
        <s v="6186b378f79ba536109a0f5e"/>
        <s v="6234d997252f03e8395e0ae9"/>
        <s v="61de193cfcc54d293967251a"/>
        <s v="616d71581eeb3624fc288b9c"/>
        <s v="5fe9a92e8d4d71acb0aec4ed"/>
        <s v="6053c4f30bc94e40a31f354a"/>
        <s v="623f052a7ee9829b1510ace7"/>
        <s v="61a0909599e4145e95375597"/>
        <s v="6245ec637151f5e7d3e86420"/>
        <s v="60c1ea06a8d67d4749fef237"/>
        <s v="621cec0c0cf8609f3de9b9da"/>
        <s v="622b5224704f8c6e64098cb7"/>
        <s v="6034d704355ffa1dce8b58c1"/>
        <s v="60769d608de1bcbf2cd86a31"/>
        <s v="6017d96ef55f400344ca6e76"/>
        <s v="60cc688975a6b869d8b3fadf"/>
        <s v="605dc8af4c11b0b1e93ac44a"/>
        <s v="61719f1b4f4f49c9660f2e95"/>
        <s v="5f837c1f962a9610dcccb359"/>
        <s v="60b4cdb23997bb2d89ffb558"/>
        <s v="6050c8e3808b162accc1a107"/>
        <s v="6192611215812d0c7b567116"/>
        <s v="603c32299ae2e82a73337f27"/>
        <s v="5f4f561da9de50012f0dba66"/>
        <s v="6156b2ce8ddfe54a6f880030"/>
        <s v="606f22221c22a06ca767bdb6"/>
        <s v="61559aef1ef0eba3326355bd"/>
        <s v="61cd86c019012a27b91398a2"/>
        <s v="6037f7afb0aaa5345c81eba5"/>
        <s v="60d316c5d9f575efe539725e"/>
        <s v="624bed61418aa7e7370f14dd"/>
        <s v="60b5003face3ee393cbed755"/>
        <s v="60c0aecf5a60785f8ae36a05"/>
        <s v="604b51694fbb43436e3104fd"/>
        <s v="604b531c8c36e71089657c31"/>
        <s v="608d5056e9dc91b36d56f5c8"/>
        <s v="602e92b8e77af60784149184"/>
        <s v="602e8cd8e87c920bc686c36f"/>
        <s v="60bf2fff40dfe009e8d929b1"/>
        <s v="620f45dbc9c98633a803eefa"/>
        <s v="5feda4d537c1db52d455e01c"/>
        <s v="6245da9af27b050d29e0065e"/>
        <s v="611fc96bf2062e1a8991bf6d"/>
        <s v="5f565c3b4769a6b4cb4e3a87"/>
        <s v="60dad3badf16f3591098b837"/>
        <s v="6082b47bf23091f8f96cab33"/>
        <s v="5fe4d51256b07da9d1f91609"/>
        <s v="6023e055641c30854d30d605"/>
        <s v="6037a88166fc6063b0a0d41f"/>
        <s v="61b0adcc1363c3cef6cb3cd3"/>
        <s v="60335809c85ce40e4985e440"/>
        <s v="60eb4fbd726157a419d9a76e"/>
        <s v="5fa306967d922ba84433562f"/>
        <s v="60ddff938c56d057f94a5a14"/>
        <s v="603c27dc8ed5089cbc151dc2"/>
        <s v="60eb510154fcb7a8509d90c5"/>
        <s v="5facf9b14e59f68129959e94"/>
        <s v="6220e878b4053c3de139fe0e"/>
        <s v="61dc0992582c0a5dc8b8716b"/>
        <s v="5fa106dd430e01254abd5fa5"/>
        <s v="62082edc9ad23119fd1b3214"/>
        <s v="62081fd2444dba7365637a83"/>
        <s v="6040d09856cff1173cd82ee6"/>
        <s v="5fc8b8e743628c7ef06f6ce9"/>
        <s v="5f837a7ffb9c24d0e34f4be4"/>
        <s v="5fd9f24d8e37391deb131f19"/>
        <s v="60645e272f111e18818e6bd5"/>
        <s v="605207e136e00252cc9977fa"/>
        <s v="609677a2d081553f88981c43"/>
        <s v="5fbfc7577042f13a201daeae"/>
        <s v="6208295608c327504fe9bee0"/>
        <s v="5fafc6cdb288b308b17420f4"/>
        <s v="624de6aa08270817e1b949a3"/>
        <s v="5fa5c5c766a584386cfdd58d"/>
        <s v="6144977307b601000d287934"/>
        <s v="5fbe8e9fa9c836833badb6a5"/>
        <s v="6220de44cedbfb2357a13136"/>
        <s v="611ec09c51d7d87eaa5e168a"/>
        <s v="607080677e51878e47fe478b"/>
        <s v="603cb40e87fccf0eadd50637"/>
        <s v="607444756e92e86fb25a4d60"/>
        <s v="6102b06b5e8d82af60cf3add"/>
        <s v="602be2b729d1d35fd58aede3"/>
        <s v="5f8360bafb4bf05cc3322e9b"/>
        <s v="60299dbd46a843ad506e8c34"/>
        <s v="60a97ab5bdb8907163dc7033"/>
        <s v="606e181571d0ce5c10d4e7b7"/>
        <s v="62174eb9c20eb916e148e049"/>
        <s v="6034b12c768a97674a351996"/>
        <s v="602e60dfa6bb7364154e68de"/>
        <s v="6005546cb73db502bb995b03"/>
        <s v="6034b24131282187876f3f77"/>
        <s v="605359a0e7317c33228ac9b2"/>
        <s v="61c2e59815978960ba292653"/>
        <s v="6210e4fb49c101abca79568a"/>
        <s v="5f55eb24de36fcb403bf743b"/>
        <s v="6058c0297c32c53bdeb95990"/>
        <s v="6148827930bfc814f543c840"/>
        <s v="60be76c28d789cdd14b4a015"/>
        <s v="601823f4b9e68534395c2714"/>
        <s v="6242bd7ccbc5f4f3c87773d7"/>
        <s v="602bcc66c85ce43b2584dd17"/>
        <s v="5fd3b0180f950fcf8bd892a2"/>
        <s v="61b08b8065ab5803e0592826"/>
        <s v="60759f96eed47061fe291cc3"/>
        <s v="60759de9e63db4d6dff2fbf6"/>
        <s v="606dbe96ccecbb83bd0de7ca"/>
        <s v="61d56877d708ce1eeb4ccad7"/>
        <s v="61b736378f01170ebf5187b8"/>
        <s v="5ffc8712e2d9e01097036186"/>
        <s v="5fc514ba0641b2964cfab6d4"/>
        <s v="5f807d0100b31a6d4e16fa48"/>
        <s v="6037fd9f3bc2907d492c158c"/>
        <s v="609bca44aa74f762f5f84cca"/>
        <s v="60a6a15ad8960c4d3a0d1ffb"/>
        <s v="619b58bc3bd6125cd2e1d300"/>
        <s v="609bb54b11096d7c8f58a4d6"/>
        <s v="60af8e615c81ab31fbd01a60"/>
        <s v="62458fffc936af1e5420686c"/>
        <s v="622734d412f560ddea55f2b1"/>
        <s v="614830846b9fa181fe8d1ebd"/>
        <s v="6102bfe1e442a98049796e03"/>
        <s v="61e9362baa89c7a52b127ead"/>
        <s v="61925de61370eb2cb9e9adf2"/>
        <s v="6220ddcbbd0c4534d4bea880"/>
        <s v="604de9700c0d1255e2e6394f"/>
        <s v="6055d7868425a4873082a3c6"/>
        <s v="5f835c5ecdf1d82ca4c841ce"/>
        <s v="61f54a967c338452e54e5d46"/>
        <s v="608c54fb8a63968d770449ba"/>
        <s v="61eff6fca6b5ba7a2b6356e5"/>
        <s v="623a057ebe2f0c1dd772c237"/>
        <s v="5fd4c1f414bd8861dcaabc66"/>
        <s v="6124e43a3364a46830bfdc8e"/>
        <s v="5ff865103c3b6e33eb617ef2"/>
        <s v="6088622194bee0c175833b4d"/>
        <s v="6076ec98892b869909a173fe"/>
        <s v="5f840a26c1a12254390958f4"/>
        <s v="61cf1f9bc57ad99ea35582e0"/>
        <s v="603a13ac629a2529596a2cb4"/>
        <s v="5f82f95cec14c4919b031948"/>
        <s v="60a96da72731720d455ac53a"/>
        <s v="60dc49b2058181bd1c941a27"/>
        <s v="60588ef0a2ff9f9b0379fa07"/>
        <s v="5ffb6784e348f6428aa2650e"/>
        <s v="620819586cb263ca34681f96"/>
        <s v="61fe6db2d58c84b2beb3af78"/>
        <s v="60afa16a397f804d902b8607"/>
        <s v="5fd75acf9894b58ec3ea2df2"/>
        <s v="5fd761ea31411a515f458fe5"/>
        <s v="5fd31877e6a6e4b977313851"/>
        <s v="604338c695464a8594840860"/>
        <s v="60433df6d1bc9e6fb751111e"/>
        <s v="61559ad6bd565762b65119e2"/>
        <s v="603e4a8ad6d0adb341920d58"/>
        <s v="60af936f9ad6d9a52ca841be"/>
        <s v="604735aa50b0c5281ce7692b"/>
        <s v="60bb88415d71083ad08b08cb"/>
        <s v="6200f0cae5b1a26ae099aaaa"/>
        <s v="6059b5164a6b0aac9ce4b996"/>
        <s v="5f9d946c4754fede3c9bd20e"/>
        <s v="5f9d968c85129f00be782dc5"/>
        <s v="5f837cfe83cb6ed75b3c59a0"/>
        <s v="5feb30f7f351dccaa166f924"/>
        <s v="5f909abf7893558aee70287a"/>
        <s v="60b65ca8ff62dc3641c082b0"/>
        <s v="60b1fe17f6e30afac7d09b1c"/>
        <s v="5fec904cdc26c74202d08eca"/>
        <s v="606cbdde785c374c5d38a94a"/>
        <s v="61d6b7b81d5efc72a2cf1f3b"/>
        <s v="61c365943ce9fec387e8d9bd"/>
        <s v="6076dc4715d0a60aa4ed4ac5"/>
        <s v="620754897d99aeecad7b8317"/>
        <s v="62455f2abc50d15b7fa5d384"/>
        <s v="6173ff534a3d059ea156c37f"/>
        <s v="6214fa932c28f85fd8187b88"/>
        <s v="61e6a252e03e763ec7db762f"/>
        <s v="61e53367b840372a056a5631"/>
        <s v="60b4b09c4ff77ff5eba6fa0d"/>
        <s v="5f52594e97c7ae8365e3c1b8"/>
        <s v="61b7157037205fb518e2c438"/>
        <s v="620bbca3fcbf352ffb8cdc55"/>
        <s v="611e9279f6cd24767785da79"/>
        <s v="5fa7e8e07bc469d599188244"/>
        <s v="6171699540fa1e69c7318dd4"/>
        <s v="622093c686b42db194c71432"/>
        <s v="6240e6989cc851710c4be222"/>
        <s v="5fe5918c1a12f955ddf7caa7"/>
        <s v="6229e32df51f3daf87eed484"/>
        <s v="61cf57f3c57ad9b897716b92"/>
        <s v="603c2f8eb8478366170f19ef"/>
        <s v="619f955b4cb7b30adf9de25d"/>
        <s v="602d5498efa02d5bc2c021d7"/>
        <s v="608c527268f46842c67b5c60"/>
        <s v="621e4de27428636209090160"/>
        <s v="60aeb190cb518b60c9ace8e6"/>
        <s v="604909d511862191c3c3a7d2"/>
        <s v="61b9cd80f668874d6680de9a"/>
        <s v="62419719f3f36b5f5b5d464c"/>
        <s v="5fa7e6e9a4b60482cdcac72d"/>
        <s v="622610101edcd864bb154622"/>
        <s v="5fe6189287a63b5cc8316c90"/>
        <s v="620f5e4acb6043ae83fd16bd"/>
        <s v="5ff7c4faf21cfba57298450e"/>
        <s v="5ff7caea3b0c6d45e70dcbc9"/>
        <s v="5ff7cd1d3c3b6e8a54616465"/>
        <s v="5ff7c82b37b18178b006c980"/>
        <s v="618bbd573cad2718ada1eec2"/>
        <s v="618bba4aadfb06c166333500"/>
        <s v="607e91e77f0e462c3b02c52f"/>
        <s v="61c1c5578dbd05104a59efd5"/>
        <s v="60eb65970c19475dff7facee"/>
        <s v="618e6f9948e6b1f3f526ac22"/>
        <s v="60f169d998080239b430c03d"/>
        <s v="61ea5ac9129b4d780e7f8597"/>
        <s v="5f835e2914f47239b67dea65"/>
        <s v="60c0bc2e4d4076b9b37bde80"/>
        <s v="60391fc6303c9508602f4b62"/>
        <s v="5f579d6c3d4a646dedac7e3d"/>
        <s v="61e7bcf75deb0f2394efe559"/>
        <s v="601aa354ca3f5a34344211f9"/>
        <s v="5fa50b7051c1c4a31fdfce68"/>
        <s v="616407f4de1a5b3a01b007fa"/>
        <s v="60bf9b4df9819247f546f0dd"/>
        <s v="60dc5f72ff292d8042203d37"/>
        <s v="60794f30e8f1afe395edba91"/>
        <s v="61bc9c9810687d4e71f99745"/>
        <s v="5fcf84b23b60a56a1b852cbf"/>
        <s v="60afd744f49fab27042dfd93"/>
        <s v="607d47a3117f7c1d830eb871"/>
        <s v="5ff35347345867c1aa478379"/>
        <s v="6047888350b0c57323e77c42"/>
        <s v="62335309f2686597e24d8e75"/>
        <s v="61779df94f4f49cc5ec0347a"/>
        <s v="61e011c40a3b835c7fa99dd5"/>
        <s v="6243289c94899785b14c5504"/>
        <s v="620e7fe2777a1e3fa313f682"/>
        <s v="5fec8a7c12a850dde8bc4a8e"/>
        <s v="61dea44bb7dcb08bf7085b2b"/>
        <s v="602e8b1296550028a80e6e65"/>
        <s v="6083008977de8afa38033f25"/>
        <s v="5ffb655f3cc99f42c9cc8eb4"/>
        <s v="6089b9455d77c0bbd2df1ac3"/>
        <s v="61d6b5ba2111b505785776f6"/>
        <s v="61937492ce71df50a30fbfa5"/>
        <s v="61d805d50d9db5f18ce57b75"/>
        <s v="60969374d081553f60981d9d"/>
        <s v="60acd62e8d9c88132491470b"/>
        <s v="5fe5de86a415e98fac3bd6f6"/>
        <s v="621dcb5c3831a1a6b91c22e8"/>
        <s v="620100b37b6ffd180db536be"/>
        <s v="620657431b7ce6547ebe1122"/>
        <s v="6196357efa98f63c952e9039"/>
        <s v="5fed98b54f55ab176b9d75cf"/>
        <s v="624496f0e670bc244729f3ba"/>
        <s v="5f7f1b8fb238a1a2f6896737"/>
        <s v="60c9b6d2a47d6d57843d75a8"/>
        <s v="6079596b10bf22f24bb5a5f8"/>
        <s v="5ff3539a333ef51d68b05e49"/>
        <s v="60bf58cb288f2954a3c8b0c4"/>
        <s v="605c587edce773619f10dfbe"/>
        <s v="623dabe929686997bf8c591e"/>
        <s v="60d333ca7c312d97e85fc189"/>
        <s v="60cca1d6311e12833d71d46c"/>
        <s v="619cd1d7b4bb2367e14d27b6"/>
        <s v="5f51a845db3207980f921da7"/>
        <s v="5fb6a2989b5192087c695fb7"/>
        <s v="60a5987902f4a4275f6b803b"/>
        <s v="608738855e38d4235b0bb049"/>
        <s v="5f51f6d8bac389328a7a08a9"/>
        <s v="61619287b646352777245360"/>
        <s v="6245a2f17ee98272a83e136a"/>
        <s v="60233156ed139294487a8864"/>
        <s v="6228a37a1931da8567cd2936"/>
        <s v="601606b44e3bdf7e6a6778f8"/>
        <s v="5fc2a83643de1e9302f33aec"/>
        <s v="61e5e17daeae2d57157ddeb3"/>
        <s v="620f47c567b01139cf8860f2"/>
        <s v="61616a63b8abc1fd1cb438f7"/>
        <s v="5f85a0f4a32e9971993964be"/>
        <s v="60ed55e7e833913c051d90ac"/>
        <s v="6052109fb45d10a7b771bed8"/>
        <s v="61fcde3f2f885bf5aed67a63"/>
        <s v="5fdcd0f127054205eb0fcfae"/>
        <s v="61d41a2bc57ad9ff5a60eacf"/>
        <s v="608938cd42f08a42529ec8f3"/>
        <s v="6054c1866bf301005535666b"/>
        <s v="60800c00c298affc7194eb3d"/>
        <s v="624361f56dbb4bf9b5054b03"/>
        <s v="605378ba4642ff526275540a"/>
        <s v="612a1f616a242f25240affe4"/>
        <s v="612e56508f24927d1fa3df51"/>
        <s v="5f7f1d7ffda822943608bb6c"/>
        <s v="62260020f8f98d62b48202ba"/>
        <s v="620936da9ad23173632bfa21"/>
        <s v="61b712bdaf54f51d9c3a6ab0"/>
        <s v="617ea882189e0a1ba262ca78"/>
        <s v="60bf48419abe5c77134db4c9"/>
        <s v="6144ee034897b0e693995684"/>
        <s v="60dba6b5ba7dcfaf8df4b59d"/>
        <s v="60b1e0e822a53e300094eb6f"/>
        <s v="608c6472c720f1dc92550df2"/>
        <s v="622740981f1215ef858dafa5"/>
        <s v="603e28f4bd73dd249ce65bd8"/>
        <s v="606c0f510c5b649738d70d60"/>
        <s v="602c51bfc85ce4126384ec41"/>
        <s v="61dbf40df31fd053e5626a35"/>
        <s v="5fad2bc77b705e9753a2b3b0"/>
        <s v="60472fb09756a018f2da2146"/>
        <s v="60be7a7499791e8d6385bf4c"/>
        <s v="6203a92d3eeacdc3aab626b2"/>
        <s v="60c0ccf7288f294623c8cb28"/>
        <s v="61d5fda97d44de514c598d72"/>
        <s v="61e52b7b2273e986abf48041"/>
        <s v="5f8369fd38338b0d6fdec738"/>
        <s v="61e80d3c484eb95fb0d045fe"/>
        <s v="6220e529f9bb8c25681c1fc5"/>
        <s v="6161d3e616560f9090281792"/>
        <s v="61f12eca4a0164ee5323abf4"/>
        <s v="6124edbba685370d71523f5d"/>
        <s v="617028cc41c589664e7e6d99"/>
        <s v="5fc4a5664a4ba0b8e8f44875"/>
        <s v="618a20f0ddcdc5d3dcf69ecf"/>
        <s v="60b77f2d766d4fac8e434f9c"/>
        <s v="5f5655036c2c59d91df6bb7e"/>
        <s v="5fc7c949e9bd320c04b922ca"/>
        <s v="6238aae1ff0c5c1c02dccf7b"/>
        <s v="61813cd10fc8198171d93245"/>
        <s v="61c312f3b9ace12947ae9670"/>
        <s v="60421a7b763a423b22868d1f"/>
        <s v="624aa94a7b4a6625cdc3eedb"/>
        <s v="62435aa630157a0f294c43cc"/>
        <s v="6075666a70a505f7a9ec207d"/>
        <s v="5fc0cfdaed5236d1b3ca230a"/>
        <s v="5f5257464769a628d74e14b8"/>
        <s v="6228693fedca31b0e07c7c82"/>
        <s v="5fa67a1a63f3e11ed7e12691"/>
        <s v="619dd95273b554eafda1f962"/>
        <s v="6201056f7fbc6076766dac14"/>
        <s v="5f55e84aeea0d82a560be19d"/>
        <s v="61bb04134ae4551939298757"/>
        <s v="5f525be67650dd1f11775828"/>
        <s v="60afc19031915381b7962c24"/>
        <s v="602e28c9efa02d619ec038cd"/>
        <s v="620e0f93f9e8b19f2053e1b6"/>
        <s v="622c786c429ef40dfbde3a93"/>
        <s v="61619d246626511082dd36c6"/>
        <s v="5ffc19135f23496c1373c281"/>
        <s v="61e29bf442bba016a1682eec"/>
        <s v="605dce198b08d18073fa8c3a"/>
        <s v="5f83745a1cfa98b2162d141d"/>
        <s v="61d5c11bbcf8614ad76b711d"/>
        <s v="6034fad6680e6830bb4bbce2"/>
        <s v="60b88e40204b5570ae9243be"/>
        <s v="61fe6f2b6f75da9529a4edcc"/>
        <s v="6070720d8725a4a4bf1a81b7"/>
        <s v="60706e49a858fe3fe146afc4"/>
        <s v="60b4d7f04ff77f05b9a6fed1"/>
        <s v="6245c981c3807d4661285066"/>
        <s v="61769ab3a82cb97ab31c9595"/>
        <s v="6141dc36b8bb883a59fd3804"/>
        <s v="60a660ed756b5d1282fcc8b6"/>
        <s v="61e939f2a3d48e21c9c5838f"/>
        <s v="6239ef93fe99ae3eb1dfac4a"/>
        <s v="61fd432f8725000fee5f203d"/>
        <s v="61af5c0e8f49c8b3ae2c3284"/>
        <s v="609bcce4d635e31b080491b3"/>
        <s v="61d2c7ca9bc9e9e68b3c26ee"/>
        <s v="60db2a3a348f5b3d1e969a7e"/>
        <s v="60758a81998fe23113d7d08c"/>
        <s v="5faa8d27ebfa7c76f52e8803"/>
        <s v="616008328a6e66863a5da7ee"/>
        <s v="611a54d5d711e7f087ab1ca5"/>
        <s v="6079f153d415f00a1fabe12a"/>
        <s v="60b15bd877221812fff50efb"/>
        <s v="612371b3dd853f3120cfa45b"/>
        <s v="6246f0465480c7c58a20a37d"/>
        <s v="60eb3f4d8998cc079a6f0d84"/>
        <s v="608d330fe9dc91f27b56f4e6"/>
        <s v="622b69b9d5b9abc782dae175"/>
        <s v="62065cd916c13d2b1cc37f9c"/>
        <s v="61e7ba70d18da0a1ab931f86"/>
        <s v="6082d1ebea6074bf9e12be31"/>
        <s v="6208338b335d1d5490f01286"/>
        <s v="62289a77e09cb79fdc019d0e"/>
        <s v="6145b8042d6989617377965c"/>
        <s v="61c35ff50775a91dff7b6b88"/>
        <s v="6020ef2271c5455ba501eb87"/>
        <s v="60d35a56243ca15cf4a66714"/>
        <s v="614d98f0ed1b5d495decd07b"/>
        <s v="62078f5a7aa84fd3f3b1287a"/>
        <s v="5fb54fc7eb159a16cfa06fa5"/>
        <s v="6075a9b9f925b04694f27e58"/>
        <s v="60c7799c5383bcb5e166f88a"/>
        <s v="61de0c65356f84f9dfb3ac93"/>
        <s v="621f170cc63d134b5ec1b89c"/>
        <s v="602aae868653ef0df5d0c9f3"/>
        <s v="60802f20a1b8be3582d629bd"/>
        <s v="604a07cf0392aa125b237042"/>
        <s v="6100541cb453d6ab2ab7dbcc"/>
        <s v="60744e44da9d22d0fa833463"/>
        <s v="62208270a9be9eb5b35c58fc"/>
        <s v="608fccb4045b958308352670"/>
        <s v="5f8fffd83025fe553e56ce43"/>
        <s v="60326296c85ce438e485cb6d"/>
        <s v="608144de2536b6171df30563"/>
        <s v="604b7fe0c0b9615aa169db7b"/>
        <s v="620ce7f8fd7414d8c24b0ac8"/>
        <s v="60d34136717e1b683fa4dce5"/>
        <s v="6231c8d64ba18eae1802c283"/>
        <s v="60788f90e8f1af327aed9a3d"/>
        <s v="6234aa04ad77abc3ca554058"/>
        <s v="60562276ec3b9c31497cd450"/>
        <s v="623493b508a1bb14a7ca73b6"/>
        <s v="6234af1f48d52eeabfc2d789"/>
        <s v="61e8149bba348146699c5488"/>
        <s v="620d45223dcc2ed420116d30"/>
        <s v="60e56109382dd67d677f034a"/>
        <s v="61d6c87f87fe57737e1c6a71"/>
        <s v="61d4808ce22269fc0a8e183d"/>
        <s v="615029ed85a4479991a0c574"/>
        <s v="622ba00c6bd69b1d5489761c"/>
        <s v="61aa191d898b1b046d41ea9e"/>
        <s v="6220d5e183eb1c319029fc3d"/>
        <s v="60b68fa21d8d004a12b0fc89"/>
        <s v="615af37be1feb76bb0547843"/>
        <s v="61adb7ec259d8e1643434747"/>
        <s v="62090374766fd098792e10b0"/>
        <s v="605f42bf6fe61664fbe1a53d"/>
        <s v="607d7ead574496f0574c7894"/>
        <s v="602e6c2c5eff108b770e6db8"/>
        <s v="61717182b318252e293d2a04"/>
        <s v="6164129c2480a0d447ae2313"/>
        <s v="60a567995196d46ea969e399"/>
        <s v="6160169a853e861f15847546"/>
        <s v="6081261679796f77d75ab7d6"/>
        <s v="60a9031d4473c547eb20bcd5"/>
        <s v="6023fe2a6edcf7288b738cd1"/>
        <s v="5f9deb24911dec3e7772cfba"/>
        <s v="605323c0c95ba73719dfa685"/>
        <s v="6076961b8d60242e0ece369f"/>
        <s v="60a20937fe6fd868412c1eec"/>
        <s v="623351278cfe1e845dc1a099"/>
        <s v="602686115e0d8cacd3296043"/>
        <s v="6226162657fd44a50b1c03b4"/>
        <s v="60ace4905318282c56d9d92b"/>
        <s v="60dd95f126a46646536a5e0a"/>
        <s v="607e9cfb6af4c4579b830735"/>
        <s v="60ad4569f87e17964f052610"/>
        <s v="615af8b209827189363d8154"/>
        <s v="60d04cb3d711ace898e71127"/>
        <s v="601bd8dc9b217f95e9b3ef92"/>
        <s v="6054c676c927999b789e5416"/>
        <s v="5fbaaa891fe99b35bec34763"/>
        <s v="60bf62ef437b75769cfe8384"/>
        <s v="62456a9ce73c79eaec8c1195"/>
        <s v="61a1daca09e21c6b4e72cdeb"/>
        <s v="618e18a600737d22f3786778"/>
        <s v="603286f58364b82b1c997461"/>
        <s v="5fdc76618eb58d163241683f"/>
        <s v="5fdc794404827b60ea54a839"/>
        <s v="5fdc7d2596f1b873c9075f28"/>
        <s v="6076df54cd039c36aec7a866"/>
        <s v="61e14099511e410de47da2ae"/>
        <s v="60a6205a99e1c94a5a3e120e"/>
        <s v="60be78282fd0ca85a865dceb"/>
        <s v="611fb5315fde495c39f6d855"/>
        <s v="617f0ab72f3f4bfa51067e46"/>
        <s v="5ffc6ba0937d1bc2f4bd5411"/>
        <s v="607ea38cacad6c3dc1169ce3"/>
        <s v="5f5f3d878489357900a9dbdf"/>
        <s v="6025c39b2f6cd85f777d969f"/>
        <s v="6025c5d955fa616acffcb9d5"/>
        <s v="60d5ed53f48833959162c999"/>
        <s v="622c8233d5b9ab352cf46983"/>
        <s v="60472f1ab997c4c7d21bca92"/>
        <s v="61960a173b5abcf6993345c6"/>
        <s v="6196082ebc7e861dfe9eebe5"/>
        <s v="5f843cb28599559a441565da"/>
      </sharedItems>
    </cacheField>
    <cacheField name="Restoran&#10;Adı" numFmtId="0">
      <sharedItems>
        <s v="07 Gizem Döner, Muratpaşa (Kızılsaray Mah.)"/>
        <s v="07 Manavgat Döner, Manavgat (A. Pazarcı Mah.)"/>
        <s v="07 Midye, Kepez (Yeşiltepe Mah.)"/>
        <s v="07 Mola Kafe, Muratpaşa (Yüksekalan Mah.)"/>
        <s v="1. Nesil Sokak Lezzetleri, Muratpaşa (Sinan Mah.)"/>
        <s v="10'LAR Makarna, Muratpaşa (Çağlayan Mah.)"/>
        <s v="10LAR Food'n Beverage, Muratpaşa (Çağlayan Mah.)"/>
        <s v="112 Pizza, Kepez (Kültür Mah.)"/>
        <s v="112 Pizza, Muratpaşa (Mehmetçik Mah.)"/>
        <s v="1453 Çorbacı Edo (Kültür Mah.)"/>
        <s v="1453 Köfteci Edo (Kültür Mah.)"/>
        <s v="1453 Köfteci Edo, Konyaaltı (Kuşkavağı Mah.)"/>
        <s v="3070 Fit Mutfak (Şirinyalı Mah.)"/>
        <s v="32 Kardelen Pide &amp; Kebap (Ahatlı Mah.)"/>
        <s v="3Tek Meze, Konyaaltı (Öğretmenevleri Mah.)"/>
        <s v="42 Konyalı Kardeşler Lezzet Diyarı, Kepez (Yeşilyurt Mah.)"/>
        <s v="42 Konyalılar Etli Ekmek Dünyası, Manavgat (Aşağı Pazarcı Mah.)"/>
        <s v="55 Samsun Pide (Liman Mah.)"/>
        <s v="55 Samsun Pide &amp; Pizza, Güzeloba"/>
        <s v="61 Hamsi Tava, Muratpaşa (12.Cadde)"/>
        <s v="63 Ervan Urfa Sofrası (Pınarbaşı Mah.)"/>
        <s v="7 Köfte &amp; Et, Muratpaşa (Şirinyalı Mah.)"/>
        <s v="A + New Concept Pide (Çağlayan Mah.)"/>
        <s v="A + New Concept Pide, Muratpaşa (Güzeloba Mah.)"/>
        <s v="A la Dantel Köfteli Lezzetler (Fener Mah.)"/>
        <s v="A La Vita Burger, Muratpaşa (Fener Mah.)"/>
        <s v="A La Vita Pizza, Fener"/>
        <s v="A Little Cook &amp; Coffee (Fener Mah.)"/>
        <s v="Abaküs Cafe &amp; Food, Kepez (Kültür Mah.)"/>
        <s v="Abalı Tavuk &amp; Kebap &amp; Kokoreç, Kepez (Avni Tolunay Mah.)"/>
        <s v="Abim Restaurant, Muratpaşa (Dutlubahçe Mah.)"/>
        <s v="Abla Gözleme &amp; Tost, Muratpaşa (Varlık Mah.)"/>
        <s v="Abooby Food &amp; Drink, Muratpaşa (Sinan Mah.)"/>
        <s v="Abra Kebap &amp; Fast Food (Ahatlı Mah.)"/>
        <s v="Abu Sivas Pide &amp; Köfte, Muratpaşa (Güzeloba Mah.)"/>
        <s v="Acı Tantuni (Sinan Mah.)"/>
        <s v="Acıktım Izgara, Kaş (Kalkan Mah.)"/>
        <s v="Acıktım Sivas Pide &amp; Köfte, Muratpaşa (Şirinyalı Mah.)"/>
        <s v="Acıktım, Kepez (Altınova Sinan Mah.)"/>
        <s v="Acılı Tantuni, Konyaaltı (Altınkum Mah.)"/>
        <s v="Acılım Çiğ Köfte, Kumluca (Eskicami Mah.)"/>
        <s v="Acil Kahvaltı, Konyaaltı (Gürsu Mah.)"/>
        <s v="Acil Lahmacun &amp; Pide &amp; Kebap (Yeşilyurt Mah.)"/>
        <s v="Acity Chicken (Kültür Mah.)"/>
        <s v="Acity Chicken, Muratpaşa (Mehmetçik Mah.)"/>
        <s v="Ada Döner, Kepez (Ulus Mah.)"/>
        <s v="Ada Mangal Köfte &amp; Lahmacun, Konyaaltı (Gürsu Mah.)"/>
        <s v="Adahan Kebap &amp; Steak, Alanya (Mahmutlar Mah.)"/>
        <s v="Adana &amp; Kebap &amp; Ciğer, Alanya (Mahmutlar Mah.)"/>
        <s v="Adana Kebapçısı 01, Konyaaltı (Toros Mah.)"/>
        <s v="Adana Sofrası &amp; Restaurant, Serik (Kadriye Mah.)"/>
        <s v="Adanadayım Kebap (Perge Caddesi)"/>
        <s v="Adanadayım Kebap, Muratpaşa (Çağlayan Mah.)"/>
        <s v="Adanalı Kebapçı Kadir Usta, Kepez (Kuzeyyaka Mah.)"/>
        <s v="Adanalı Kebapçı Kazım Ocakbaşı (Altındağ Mah.)"/>
        <s v="Adanalı Onbaşı Restaurant, Muratpaşa (Termessos Bulvarı)"/>
        <s v="Address Cikcilli Restaurant, Alanya (Cikcilli Mah.)"/>
        <s v="Adem Usta Döner &amp; Pide, Kepez (Şafak Mah.)"/>
        <s v="Adıyaman Çiğ Köfte Ali Baba, Kepez (Teomanpaşa Mah.)"/>
        <s v="Adıyaman Çiğ Köfte Bayram Usta, Kepez (Gülveren Mah.)"/>
        <s v="Adıyaman Çiğ Köfte Noktası (Zerdalilik Mah.- Cebesoy Cad.)"/>
        <s v="Adıyaman Çiğ Köfteci Abdülsamed, Muratpaşa (Kırcami Mah.)"/>
        <s v="Adıyaman Çiğ Köftecisi Asaf Usta, Muratpaşa (Gebizli Mah.)"/>
        <s v="Adıyaman Çiğ Köftecisi Ayhan Usta (Sinan Mah. - Cebesoy Cad.)"/>
        <s v="Adıyaman Çiğ Köftecisi Ayhan Usta, Kepez (Ayanoğlu Mah.)"/>
        <s v="Adıyaman Çiğ Köftecisi Ayhan Usta, Kepez (Göksu Mah.)"/>
        <s v="Adıyaman Çiğ Köftecisi Ayhan Usta, Kepez (Şelale Mah.)"/>
        <s v="Adıyaman Çiğ Köftecisi Ayhan Usta, Kepez (Yeni Mah.)"/>
        <s v="Adıyaman Çiğ Köftecisi Ayhan Usta, Muratpaşa (Demircikara Mah.)"/>
        <s v="Adıyaman Çiğ Köftecisi Ayhan Usta, Muratpaşa (Gençlik Mah.)"/>
        <s v="Adıyaman Çiğ Köftecisi Ayhan Usta, Muratpaşa (Güvenlik Mah.)"/>
        <s v="Adıyaman Çiğ Köftecisi Ayhan Usta, Muratpaşa (Zerdalilik Mah.)"/>
        <s v="Adıyaman Çiğ Köftecisi Aziz Usta, Kepez (Ahatlı Mah.)"/>
        <s v="Adıyaman Çiğ Köftecisi Bayram Usta, Aksu (Güzelyurt Mah.)"/>
        <s v="Adıyaman Çiğ Köftecisi Bayram Usta, Kepez (Yeni Mah.)"/>
        <s v="Adıyaman Çiğ Köftecisi Bayram Usta, Konyaaltı (Siteler Mah.)"/>
        <s v="Adıyaman Çiğ Köftecisi Bayram Usta, Muratpaşa (Üçgen Mah.)"/>
        <s v="Adıyaman Çiğ Köftecisi Kadir Usta (Güvenlik Mah.)"/>
        <s v="Adıyaman Çiğ Köftecisi Kadir Usta, Kemer (Arslanbucak Mah.)"/>
        <s v="Adıyaman Çiğ Köftecisi Kadir Usta, Kepez (Aydoğmuş Mah.)"/>
        <s v="Adıyaman Çiğ Köftecisi Kadir Usta, Kepez (Yeni Mah.)"/>
        <s v="Adıyaman Çiğ Köftecisi Kadir Usta, Manavgat (Çağlayan Mah.)"/>
        <s v="Adıyaman Çiğ Köftecisi Kadir Usta, Muratpaşa (Bahçelievler Mah.)"/>
        <s v="Adıyaman Çiğ Köftecisi Kadir Usta, Muratpaşa (Zerdalilik Mah.)"/>
        <s v="Adıyaman Çiğköfte, Muratpaşa (Altındağ Mah.)"/>
        <s v="Adıyaman Çiğköftecisi (Zafer Mah.)"/>
        <s v="Adıyaman Çiğköftecisi Kadir Usta, Kepez (Güneş Mah.)"/>
        <s v="Adıyaman Çiğköftesi Resume, Muratpaşa (Muratpaşa Mah.)"/>
        <s v="Adıyaman Osmanlı Çiğ Köfte, Serik (Orta Mah.)"/>
        <s v="Adıyaman Subaşı Çiğ Köfte (Bayındır Mah.)"/>
        <s v="Adıyaman Subaşı Çiğ Köfte, Kepez (Altınova Sinan Mah.)"/>
        <s v="Adıyaman Subaşı Çiğ Köfte, Kepez (Yeni Emek Mah.)"/>
        <s v="Adıyaman Subaşı Çiğ Köfte, Kepez (Yeni Mah.)"/>
        <s v="Adıyaman Subaşı Çiğ Köfte, Kepez (Yeşiltepe Mah.)"/>
        <s v="Adıyaman Subaşı Çiğ Köfte, Muratpaşa (Güvenlik Mah.)"/>
        <s v="Adıyaman Subaşı Çiğ Köfte, Muratpaşa (Sedir Mah.- Çallı)"/>
        <s v="Adıyaman Subaşı Çiğ Köfte, Muratpaşa (Yıldız Mah.)"/>
        <s v="Adıyaman Subaşı Çiğ Köfte, Serik (Merkez Mah.)"/>
        <s v="Adıyamanlı Çiğ Köfte Erkan Usta, Alanya (Güllerpınarı Mah.)"/>
        <s v="Adıyamanlı Çiğ Köfte Erkan Usta, Muratpaşa (Kızıltoprak Mah.)"/>
        <s v="Adıyamanlı Çiğ Köfte Erkan Usta, Serik (Orta Mah.)"/>
        <s v="Adıyamanlı Çiğ Köfteci Erkan Usta, Kepez (Yeni Emek Mah.)"/>
        <s v="Adıyörem Çiğ Köfte, Kepez (Emek Mah.)"/>
        <s v="Adios Köfte &amp; Sucuk, Kepez (Kültür Mah.)"/>
        <s v="Afc Chix Mix, Alanya (Saray Mah.)"/>
        <s v="Ağaçkakan Taco (Kültür Mah.)"/>
        <s v="Ağız Tadı Fast Food, Serik (Belek Mah.)"/>
        <s v="Aile Cafe &amp; Kahvaltı &amp; Tost 2, Muratpaşa (Meltem Mah.)"/>
        <s v="Aile Cafe Kahvaltı &amp; Tost &amp; Sandviç, Muratpaşa (Yıldız Mah.)"/>
        <s v="Aile Tost Evi, Kepez (Kanal Mah.)"/>
        <s v="Ailem Pide &amp; Kebap Salonu, Alanya (Saray Mah.)"/>
        <s v="Akabe Pide &amp; Lahmacun, Alanya (Cikcilli Mah.)"/>
        <s v="Akasya Döner &amp; Fast Food, Muratpaşa (Üçgen Mah.)"/>
        <s v="Akçakoca Köftecisi, Manavgat (Aşağı Pazarcı Mah.)"/>
        <s v="Akçalar 3 Etli Pide, Kepez (Zafer Mah.)"/>
        <s v="Akçalar Etli Pide, Muratpaşa (Kızılarık Mah.)"/>
        <s v="Akçalar Etli Pide, Muratpaşa (Kızıltoprak Mah.)"/>
        <s v="Akçalar Etli Pide, Muratpaşa (Yenigün Mah.)"/>
        <s v="Akçalar Gebizli Etli Pide, Kepez (Şafak Mah.)"/>
        <s v="Akçalar Restaurant, Kepez (Yeni Mah.)"/>
        <s v="Akdeniz Ev Yemekleri, Muratpaşa (Tahılpazarı Mah.)"/>
        <s v="Akdeniz Kebap &amp; Dürüm, Kepez (Sütçüler Mah.)"/>
        <s v="Aksu Köfte &amp; Piyaz &amp; Çorba, Kepez (Güneş Mah.)"/>
        <s v="Aksu Köfte &amp; Piyaz, Alanya (Güllerpınarı Mah.)"/>
        <s v="Aksu Köfte &amp; Piyaz, Muratpaşa (Yıldız Mah.)"/>
        <s v="Akşehir Pide &amp; Tandır, Muratpaşa (Cumhuriyet Mah.)"/>
        <s v="Akya Meze &amp; Midye, Konyaaltı (Arapsuyu Mah.)"/>
        <s v="Alaçatı Büfe, Konyaaltı (Liman Mah.)"/>
        <s v="Alaçatı Restorant, Alanya (Mahmutlar Mah.)"/>
        <s v="Alaiye Pilavcısı &amp; Sokak Lezzetleri, Alanya (Şekerhane Mah.)"/>
        <s v="Alâka Cafe &amp; Restaurant, Muratpaşa (Meydankavağı Mah.)"/>
        <s v="Alanya Baklava &amp; Çiğ Köfte, Alanya (Hacet Mah.)"/>
        <s v="Alanya Kanatçım Kebab &amp; Pide, Alanya (Güllerpınarı Mah.)"/>
        <s v="Alanya Lezzeti Şinas, Alanya (Hacet Mah.)"/>
        <s v="Alanya Şehzade İskender Evi, Alanya (Saray Mah.)"/>
        <s v="Alanya Şehzade Ocakbaşı &amp; Pide &amp; Kebap, Alanya (Saray Mah.)"/>
        <s v="Alanya Tadım Tantuni, Alanya (Oba Mah.)"/>
        <s v="Alanya Tadım Tantuni, Alanya (Saray Mah.)"/>
        <s v="Alanya Tadım Tantuni, Alanya (Şekerhane Mah.)"/>
        <s v="Alanya Tost, Alanya (Güllerpınarı Mah.)"/>
        <s v="Alaska Pizza, Muratpaşa (Gençlik Mah.)"/>
        <s v="Albayrak Kömürde Kızarmış Piliç, Muratpaşa (Güzeloba Mah.)"/>
        <s v="Alexi Kebap &amp; Döner, Muratpaşa (Elmalı Mah.)"/>
        <s v="Alfa + Plus Pide, Konyaaltı (Siteler Mah.)"/>
        <s v="Ali Baba Lahmacun &amp; Pide (Kültür Mah.)"/>
        <s v="Ali Dede Restaurant, Manavgat (Aydınevler Mah.)"/>
        <s v="Ali Şef Çorbacı &amp; Kebap, Serik (Belek Mah.)"/>
        <s v="Ali Usta Cafe &amp; Restaurant (Çankaya Mah.)"/>
        <s v="Ali Usta Yıldırım Pide &amp; Kebap, Muratpaşa (Konuksever Mah.)"/>
        <s v="Alican Kebap &amp; Pide, Alanya (Mahmutlar Mah.)"/>
        <s v="Alldöner, Alanya (Şekerhane Mah.)"/>
        <s v="Alo Acıktım, Muratpaşa (Yıldız Mah.)"/>
        <s v="Alo Kumru, Konyaaltı (Altınkum Mah.)"/>
        <s v="Alo Lahmacun Uğur &amp; Kebap (Fener Mah.)"/>
        <s v="Altat Köfte &amp; Tantuni, Muratpaşa (Üçgen Mah.)"/>
        <s v="Altınçınar Büfe, Konyaaltı (Pınarbaşı Mah.)"/>
        <s v="Altınkum Izgara, Konyaaltı (Altınkum Mah.)"/>
        <s v="Altınkum Kümes Tavuk &amp; Kebap , Konyaaltı (Altınkum Mah.)"/>
        <s v="Altınşiş Kebap Salonu, Muratpaşa (Gebizli Mah.)"/>
        <s v="Altınyaka Fırın &amp; Cafe, Konyaaltı (Hurma Mah.)"/>
        <s v="American Fat Burger, Muratpaşa (Çağlayan Mah.)"/>
        <s v="Anatolia Kitchens, Konyaaltı (Altınkum Mah.)"/>
        <s v="Andelya, Kepez (Ahatlı Mah.)"/>
        <s v="Angara Pilavcısı, Konyaaltı (Siteler Mah. )"/>
        <s v="Anka Köfte &amp; Kokoreç (Ahatlı Mah.)"/>
        <s v="Ant Ciğerci Remzi Usta Kebap &amp; Dürüm Evi, Kepez (Yeni Mah.)"/>
        <s v="Ant Duygum Döner &amp; Pizza &amp; Köfte (Arapsuyu Mah.)"/>
        <s v="Ant Elit Pide &amp; Kebap, Kepez (Şafak Mah. - Yeni Sanayi)"/>
        <s v="Ant Mimoza Pide &amp; Şiş Köfte, Muratpaşa (Varlık Mah.)"/>
        <s v="Ant Park Döner, Kepez (Erenköy Mah.)"/>
        <s v="Ant Sarıyer Börekçisi (Ahatlı Mah.)"/>
        <s v="Ant Sose Pide, Kepez (Yeşilyurt Mah.)"/>
        <s v="Ant Şampiyon Kokoreç &amp; Döner (Çallı )"/>
        <s v="Ant Vegas Kebap &amp; Kokoreç, Muratpaşa (Yüksekalan Mah.)"/>
        <s v="Ant Zirve Ev Yemekleri (Yıldız Mah.)"/>
        <s v="Ant Zirve Ev Yemekleri 2, Muratpaşa (Meltem Mah.)"/>
        <s v="Antakya Döner House, Kepez (Yeşilyurt Mah.)"/>
        <s v="Antakya Döner, Konyaaltı (Pınarbaşı Mah. - Üniversite)"/>
        <s v="Antalya Ekmek Unlu Mamüller, Konyaaltı (Liman Mah.)"/>
        <s v="Antalya Kaya Döner, Muratpaşa (Elmalı Mah.)"/>
        <s v="Antalya Kazan Biz Kepçe, Muratpaşa (Soğuksu Mah.)"/>
        <s v="Antalya Kokoreç, Muratpaşa (Yüksekalan Mah.)"/>
        <s v="Antalya Köfte &amp; Piyaz &amp; Çorba, Kepez (Şelale Mah.)"/>
        <s v="Antalya Kuyu Tandır &amp; Çorba, Muratpaşa (Balbey Mah.)"/>
        <s v="Antalya Pizza, Dokuma"/>
        <s v="Antalya Yörükoğlu Pide, Kepez (Erenköy Mah.)"/>
        <s v="Antep Çiğ Köfte Murat Usta, Alanya (Saray Mah.)"/>
        <s v="Antep Diyarı Künefe, Kepez (Sütçüler Mah.)"/>
        <s v="Antep Diyarı Künefe, Konyaaltı (Uncalı Mah.)"/>
        <s v="Antep Dürüm Evi, Manavgat (Yukarı Hisar Mah.)"/>
        <s v="Antep Künefecisi, Alanya (Mahmutlar Mah.)"/>
        <s v="Antep Pide &amp; Lahmacun, Muratpaşa (Sinan Mah.)"/>
        <s v="Antep's Baklavaları, Konyaaltı (Pınarbaşı Mah.)"/>
        <s v="Antepli Ali Usta, Muratpaşa (Varlık Mah.)"/>
        <s v="Antepli Altıneller, Kepez (Yeşiltepe Mah. - Dokuma)"/>
        <s v="Antepli Güllü Çelebi Közde Künefe, Konyaaltı (Toros Mah.)"/>
        <s v="Antepli Güneylierler Lokantası (Doğu Garajı Mevkii)"/>
        <s v="Antepli Kerem Usta'nın Yeri, Muratpaşa (Kızılarık Mah.)"/>
        <s v="Antepli'nin Yeri Çorba &amp; Kebap &amp; Künefe, Finike (Eski Mah.)"/>
        <s v="Antepli'nin Yeri Doyum Pide &amp; Kebap, Muratpaşa (Etiler Mah.)"/>
        <s v="Antica Pizzeria, Muratpaşa (Varlık Mah.)"/>
        <s v="Antika Döner, Serik (Merkez Mah.)"/>
        <s v="Apaydın Pide, Kepez (Yeniemek Mah.)"/>
        <s v="Apollo Kokoreç (Cumhuriyet Mah.)"/>
        <s v="Arap Nazmi Köfte &amp; Piyaz, Muratpaşa (Meltem Mah.)"/>
        <s v="Arda Cafe &amp; Fast Food, Muratpaşa (Sinan Mah.)"/>
        <s v="Arda Döner, Muratpaşa (Sinan Mah.)"/>
        <s v="Ardanın Sofrası, Kepez (Şafak Mah.- Yeni Sanayi)"/>
        <s v="Armisos, Kepez (Ulus Mah.)"/>
        <s v="As Sivas Pide &amp; Kebap &amp; Lahmacun, Muratpaşa (Kırcami Mah.)"/>
        <s v="As Sivas Pide, Muratpaşa (Güllük Mah.)"/>
        <s v="As Ünlü Kardeşler Pide &amp; Kebap (Gülveren Mah.)"/>
        <s v="Ascuola Pizza, Meltem"/>
        <s v="Asel Midye &amp; Kokoreç, Alanya (Şekerhane Mah.)"/>
        <s v="Asım Usta Kokoreç, Kemer (Arslanbucak Mah.)"/>
        <s v="Aspava Kokoreç 06, Kepez (Mehmet Akif Ersoy Mah.)"/>
        <s v="Asya 46 Pide &amp; Lahmacun, Muratpaşa (Cumhuriyet Mah.)"/>
        <s v="Asya Cafe &amp; Restaurant, Kemer (Tekirova Mah.)"/>
        <s v="Asya Kokoreç &amp; Köfte, Kumluca (Karşıyaka Mah.)"/>
        <s v="Aşiyan Pide &amp; Kebap, Muratpaşa (Konuksever Mah.)"/>
        <s v="Aşk-ı Künefe, Konyaaltı (Toros Mah.)"/>
        <s v="Ata Fast Food &amp; Kokoreç, Muratpaşa (Bayındır Mah.)"/>
        <s v="Atakent Etli Pide &amp; Kebap, Muratpaşa (Yenigöl Mah.)"/>
        <s v="Atalay Döner, Kepez (Habibler Mah.)"/>
        <s v="Ateş Döner Hatay Usulü, Kepez (Kültür Mah.)"/>
        <s v="Ateş Döner, Muratpaşa (Güzeloba Mah.)"/>
        <s v="Atk Pizza &amp; Fast Food, Döşemealtı (Çıplaklı Mah.)"/>
        <s v="Atlas Döner, Kepez (Özgürlük Mah.)"/>
        <s v="Atmaca Cafe, Altındağ"/>
        <s v="Auringon Pizzeria, Muratpaşa (Çağlayan Mah.)"/>
        <s v="Avcuoğlu Börek, Konyaaltı (Altınkum Mah.)"/>
        <s v="Avcuoğlu Börek, Muratpaşa (Tarım Mah.)"/>
        <s v="Avşar Simit, Muratpaşa (Gebizli Mah.)"/>
        <s v="Avşar Tantuni (Arapsuyu Mah.)"/>
        <s v="Avşar Tantuni, Muratpaşa (Tahılpazarı Mah.)"/>
        <s v="Ay Döner (Sütçüler Mah.)"/>
        <s v="Ay Kafe, Muratpaşa (Bahçelievler Mah.)"/>
        <s v="Ay Kızı Patisserie, Muratpaşa (Sinan Mah.)"/>
        <s v="Ayaz'ım Mutfak, Kepez (Yeşilyurt Mah.)"/>
        <s v="Ayda Çorba Kokoreç Kebap, Alanya (Dinek Mah.)"/>
        <s v="Aydın Döner, Kepez (Kültür Mah.)"/>
        <s v="Aydoğanlar 32 Pide &amp; Kebap, Kepez (Kanal Mah.)"/>
        <s v="Ayıntaplı Künefe, Kepez (Ahatlı Mah.)"/>
        <s v="Aylin Börek, Konyaaltı (Uncalı Mah.)"/>
        <s v="Ays'ha Cafe &amp; Ev Yemekleri, Muratpaşa (Güvenlik Mah.)"/>
        <s v="Aysau Fast Food , Kepez (Yeşilyurt Mah.)"/>
        <s v="Aysu Tavukçuluk, Kepez (Avni Tolunay Mah.)"/>
        <s v="Ayşegül Fast Food, Kepez (Yeni Emek Mah.)"/>
        <s v="Ayten'in Dürüm Evi, Kumluca (Meydan Mah.)"/>
        <s v="Ayvalık Tost (Kışla Mah. / Güllük Cad.)"/>
        <s v="Ayvalık Tost (Kültür Mah.)"/>
        <s v="Ayvalık Tost (Yıldız Mah.)"/>
        <s v="Ayvalık Tost, Konyaaltı (Liman Mah.)"/>
        <s v="Ayvalık Tost, Konyaaltı (Pınarbaşı Mah.)"/>
        <s v="Ayvalık Tost, Konyaaltı (Uluç Mah.)"/>
        <s v="Ayvalık Tost, Muratpaşa (Işıklar Mah.)"/>
        <s v="Ayvalık Tost, Muratpaşa (Şirinyalı Mah.)"/>
        <s v="Ayvalık Tost, Muratpaşa (Tahılpazarı Mah.)"/>
        <s v="Ayvalık Tost, Serik (Orta Mah.)"/>
        <s v="Ayvaz Balık Evi, Kepez (Avni Tolunay Mah.)"/>
        <s v="Ayvaz Balık Evi, Muratpaşa (Sedir Mah.)"/>
        <s v="Ayvaz Balıkçılık, Konyaaltı"/>
        <s v="Ayvaz Kömürde Piliç &amp; Fast Food &amp; Döner, Konyaaltı"/>
        <s v="Ayyıldız Döner, Kepez (Yenidoğan Mah.)"/>
        <s v="Ayyıldız Köftecim, Muratpaşa (Topçular Mah.)"/>
        <s v="B.E.S.T. City Burger"/>
        <s v="Baba Döner Fast Food &amp; Kokoreç, Muratpaşa (Soğuksu Mah.)"/>
        <s v="Baba Mutfağı, Muratpaşa (Sinan Mah.)"/>
        <s v="Baba Tost &amp; Köfte &amp; Döner (Teomanpaşa Mah.)"/>
        <s v="Babacan Kokoreç, Kepez (Emek Mah.)"/>
        <s v="Babacan Kokoreç, Kepez (Güneş Mah.)"/>
        <s v="Babom El Yapımı Çiğ Köfte, Muratpaşa (Sinan Mah.)"/>
        <s v="Back Love Tatlım Cafe, Kepez (Gülveren Mah.)"/>
        <s v="Bahattin Hasır Künefe &amp; Katmer, Muratpaşa (Güzeloba Mah.)"/>
        <s v="Bahçeli Cafe, Muratpaşa (Bahçelievler Mah.)"/>
        <s v="Baklava Dilimi, Konyaaltı (Siteler Mah.)"/>
        <s v="Baklavacı Ahmet 1995, Kepez (Hüsnü Karakaş Mah.)"/>
        <s v="Baklavacı Ahmet 1995, Kepez (Özgürlük Mah.)"/>
        <s v="Baklavacı Ahmet 1995, Muratpaşa (Üçgen Mah.)"/>
        <s v="Balaban Restaurant, Alanya (Güllerpınarı Mah.)"/>
        <s v="Balcan Fast Food, Kepez (Ahatlı Mah.)"/>
        <s v="Balcon Cafe (Sinan Mah.)"/>
        <s v="Balıkçı Müslüm Baba'nın Yeri, Kepez (Güneş Mah.)"/>
        <s v="Bana Bi Tost, Konyaaltı (Liman Mah.)"/>
        <s v="Barbekü Mangal Evi (Soğuksu Mah.)"/>
        <s v="Barışcan Kebap &amp; Döner &amp; Fast Food, Kepez (Altınova Sinan Mah.)"/>
        <s v="Barkod Restaurant, Alanya (Cumhuriyet Mah.)"/>
        <s v="Baş Döner, Manavgat (Aşağı Pazarcı Mah.)"/>
        <s v="Başak Pide &amp; Lahmacun, Muratpaşa (Etiler Mah.)"/>
        <s v="Başar Cafe &amp; Fast Food, Muratpaşa (Güvenlik Mah.)"/>
        <s v="Başkent 06 Kokoreç &amp; Köfte, Kepez (Özgürlük Mah.)"/>
        <s v="Başkent Kokoreç &amp; Izgara, Korkuteli (Kiremitli Mah.)"/>
        <s v="Başkent Kokoreç &amp; Köfte, Kepez (Erenköy Mah.)"/>
        <s v="Başkent Kokoreç, Kepez (Mehmet Akif Ersoy Mah.)"/>
        <s v="Battalbey Çiğ Köfte Kültür, Kepez (Yenidoğan Mah.)"/>
        <s v="Battalbey Çiğ Köfte, Kepez (Yeni Mah.)"/>
        <s v="Battalbey Çiğ Köftecisi, Alanya (Mahmutlar Mah.)"/>
        <s v="Bay LM Döner, Muratpaşa (Altındağ Mah.)"/>
        <s v="Bazlman Tost Canavarı, Muratpaşa (Fener Mah.)"/>
        <s v="BB Mutfak, Konyaaltı (Pınarbaşı Mah./ Akdeniz Üniv.)"/>
        <s v="BBQ Grill Cafe &amp; Gastro Pub (Soğuksu Mah.)"/>
        <s v="Belis'in Gözleme Evi, Kepez (Kültür Mah. - Ulusoy Cad.)"/>
        <s v="Bella Rita (Kültür Mah.)"/>
        <s v="Bereket Fast Food, Muratpaşa (Muratpaşa Mah.)"/>
        <s v="Berlin Döner , Kepez (Altınova Sinan Mah.)"/>
        <s v="Berlin Döner , Muratpaşa (Deniz Mah./Güllük Cad.)"/>
        <s v="Berlin Döner , Muratpaşa (Elmalı Mah./Kapalıyol)"/>
        <s v="Berlin Döner , Muratpaşa (Mehmetçik Mah./Aspendos Blv.)"/>
        <s v="Berlin Döner, Muratpaşa (Güzeloba Mah.)"/>
        <s v="Berlin Döner, Muratpaşa (Şirinyalı Mah.)"/>
        <s v="Bern's Coffee &amp; Kitchen, Alanya (Şekerhane Mah.)"/>
        <s v="Best Food, Kumluca (Yeni Mah.)"/>
        <s v="Bex Coffee &amp; Chocolate, Konyaaltı (Altınkum Mah.)"/>
        <s v="Bey Döner, Manavgat (Emek Mah.)"/>
        <s v="Bey Döner, Muratpaşa (Konuksever Mah.)"/>
        <s v="Beyaz Cafe, Döşemealtı (Yeniköy Mah.)"/>
        <s v="Beydili Pide &amp; Kebap (Zerdalilik Mah. / B. Onat Cad.)"/>
        <s v="Beyoğlu Döner &amp; Kebap &amp; Kumpir Rest, Alanya (Hacet Mah.)"/>
        <s v="Beyoğlu Pilav &amp; Şırdan, Manavgat (Aşağı Pazarcı Mah.)"/>
        <s v="Beyra Döner (Kültür Mah.)"/>
        <s v="Bi Dilim Baklava, Muratpaşa (Şirinyalı Mah.)"/>
        <s v="Bi Kumru Köfte, Kepez (Sütçüler Mah.)"/>
        <s v="Bi Lezzet , Konyaaltı (Altınkum mah.)"/>
        <s v="Bi Meze, Muratpaşa (Fener Mah.)"/>
        <s v="Bi Tost, Alanya (Mahmutlar Mah.)"/>
        <s v="Bi Tost, Konyaaltı (Öğretmenevleri Mah.)"/>
        <s v="Bi Tost, Muratpaşa (Yıldız Mah.)"/>
        <s v="Bi'mola Cafe, Kepez (Gazi Mah.)"/>
        <s v="Bia Chocolate (Şirinyalı Mah.)"/>
        <s v="Bidaha Meze, Alanya (Güller Pınarı Mah.)"/>
        <s v="Biff Bistro Restaurant, Alanya (Oba Mah.)"/>
        <s v="Big Bang Express , Kepez (Gülveren Mah.)"/>
        <s v="Big Boss Cafe Döner &amp; Fast Food, Muratpaşa (Kızıltoprak Mah.)"/>
        <s v="Big Burger, Muratpaşa (Sinan Mah.)"/>
        <s v="Big Launch, Muratpaşa (Meltem Mah.)"/>
        <s v="Bigboy Pizzeria &amp; Kebap &amp; Döner, Alanya (Kestel Mah.)"/>
        <s v="Birdal Pide, Serik (Orta Mah.)"/>
        <s v="Birgül Abla Karadeniz Ev Yemekleri, Muratpaşa (Cumhuriyet Mah.)"/>
        <s v="Birinci Nesil Mutfak Izgara &amp; Meze, Muratpaşa (Sinan Mah.)"/>
        <s v="Bistro Cikcilli Steak Hause, Alanya (Cikcilli Mah.)"/>
        <s v="Bitat Gaziantep Baklava, Manavgat (Aşağı Hisar Mah.)"/>
        <s v="Bitez Dondurma, Muratpaşa (Bahçelievler Mah.)"/>
        <s v="Bitmesin Tost &amp; Gözleme, Kepez (Yeşilyurt Mah.)"/>
        <s v="Bizim Pilavcı Anne Elinden, Muratpaşa (Fener Mah.)"/>
        <s v="Black Burger, Alanya (Mahmutlar Mah.)"/>
        <s v="Blacklion Cafe, Muratpaşa (Yeşilbahçe Mah.)"/>
        <s v="Bol Döküm Fast Food, Kepez (Varsak Karşıyaka Mah.)"/>
        <s v="Bol Kepçe Restaurant, Alanya (Mahmutlar Mah.)"/>
        <s v="Bolero Fast Food, Muratpaşa (Güzeloba Mah.)"/>
        <s v="Bonnie's Chocolate &amp; Mag (Fener Mah.)"/>
        <s v="Boom Burger, Kepez (Kültür Mah.)"/>
        <s v="Bor's Döner, Kepez (Kültür Mah.)"/>
        <s v="Botanik Pide &amp; Çorba &amp; Izgara, Manavgat (Ilıca Mah.)"/>
        <s v="Boy Boy Köfte, Muratpaşa (Cumhuriyet Mah.)"/>
        <s v="Bozo Burger, Alanya (Oba Mah.)"/>
        <s v="Bozo Kebap &amp; Steak Restaurant, Alanya (Oba Mah.)"/>
        <s v="Böğürtlen Lara, Muratpaşa (Fener Mah.)"/>
        <s v="Böğürtlen Pasta Evi, Muratpaşa (Tahılpazarı Mah.)"/>
        <s v="Böğürtlen, Konyaaltı (Öğretmenevleri)"/>
        <s v="Börekci Mustafa, Manavgat (Aşağı Pazarcı Mah.)"/>
        <s v="Börekçi Hasan Serpme Börek, Muratpaşa (Kızılsaray Mah.)"/>
        <s v="Brezel &amp; More, Muratpaşa (Fener Mah.)"/>
        <s v="Bubble Breath Lara, Muratpaşa (Şirinyalı Mah.)"/>
        <s v="Bubble Waffle &amp; Roll Ice, Alanya (Saray Mah.)"/>
        <s v="Buddy's Express, Konyaaltı (Pınarbaşı Mah. Akdeniz Üniv.)"/>
        <s v="Buffalo Burger (Güzeloba Mah.)"/>
        <s v="Buffalo Burger (Meltem Mah./Sahil Antalya)"/>
        <s v="Buffalo Burger, Kepez (Kültür Mah.)"/>
        <s v="Buffalo Burger, Manavgat (Aşağı Hisar Mah.)"/>
        <s v="Buffalo Burger, Muratpaşa (Kırcami Mah.)"/>
        <s v="+ Alfa Plus Pide, Kepez (Kültür Mah.)"/>
        <s v="Bulka Fırın Cafe, Konyaaltı (Hurma Mah.)"/>
        <s v="Bulut Restaurant, Kepez (Yükseliş Mah.)"/>
        <s v="Bumblebee Coffee, Konyaaltı (Pınarbaşı Mah./ Akdeniz Üniv.) Yeni"/>
        <s v="Burdur Şiş Kebap Evi, Kepez (Avni Tolunay Mah.)"/>
        <s v="Burdur'lu Soykan Pide &amp; Kebap , Kepez ( Kanal Mah.)"/>
        <s v="Burger Bros, Manavgat (Bahçelievler Mah.)"/>
        <s v="Burger Land's, Muratpaşa (Gençlik Mah.)"/>
        <s v="Burger Planet, Muratpaşa (Şirinyalı Mah.)"/>
        <s v="Burger State, Termessos Bulvarı"/>
        <s v="Bursa İnegöl Köfte, Muratpaşa (Güzeloba Mah.)"/>
        <s v="Business Kitchen, Muratpaşa (Etiler Mah.)"/>
        <s v="Büfe 155, Muratpaşa (Sinan Mah.)"/>
        <s v="Büyükent Pastanesi (Memurevleri Mah.)"/>
        <s v="By King Döner, Muratpaşa (Çağlayan Mah.)"/>
        <s v="By Trileçe, Muratpaşa (Çağlayan Mah.)"/>
        <s v="By Yıldız Dürüm, Manavgat (Aşağı Hisar Mah.)"/>
        <s v="By Yıldız Sanayi Tostu, Manavgat (Aşağı Hisar Mah.)"/>
        <s v="By Z Burger, Kepez (Güneş Mah.)"/>
        <s v="Cadde Börek, Muratpaşa (Üçgen Mah.)"/>
        <s v="Cadde Cafe Fast Food, Muratpaşa (Altındağ Mah.)"/>
        <s v="Cadde Döner &amp; Kokoreç, Kepez (Ünsal Mah.)"/>
        <s v="Cadde Pilavcısı, Kepez (Kültür Mh.)"/>
        <s v="CafCaf Cafe, Kepez (Fevzi Çakmak Mah.)"/>
        <s v="Cafe Amore, Konyaaltı (Liman Mah.)"/>
        <s v="Cafe Barcelona, Serik (Orta Mah.)"/>
        <s v="Cafe Bi Başka, Alanya (Güller Pınarı Mah.)"/>
        <s v="Cafe Chino, Alanya (Güllerpınarı Mah.)"/>
        <s v="Cafe De Chakra, Kepez (Ahatlı Mah.)"/>
        <s v="Cafe De Terra, Muratpaşa (Fener Mah.)"/>
        <s v="Cafe Gırgır, Döşemealtı (Yeniköy Mah.)"/>
        <s v="Cafe Local, Alanya (Saray Mah.)"/>
        <s v="Cafe Mood Ev Yemekleri, Alanya (Saray Mah.)"/>
        <s v="Cafe'Es Ev Yemekleri, Konyaaltı (Siteler Mah.)"/>
        <s v="Cafe's Lounge Marina, Gazipaşa (Pazarcı Mah.)"/>
        <s v="Cajun Corner, Kepez (Kültür Mah.)"/>
        <s v="Calzone Restaurant &amp; Cafe, Muratpaşa (Zerdalilik Mah.)"/>
        <s v="Can 01 Adana (Güzeloba Mah.)"/>
        <s v="Can Döner, Kepez (Kültür Mah.)"/>
        <s v="Can Evren Döner &amp; Fast Food, Muratpaşa (Çaybaşı Mah.)"/>
        <s v="Can Kardeşler Sulu Yemekler, Muratpaşa (Fener Mah.)"/>
        <s v="Can Küçükoğlu Pide &amp; Kebap &amp; Döner, Manavgat (Aşağı Hisar Mah.)"/>
        <s v="Canavar Gözleme, Alanya (Mahmutlar Mah.)"/>
        <s v="Canbay Balık, Muratpaşa (Güzelbağ Mah.)"/>
        <s v="Cantuni, Kepez (Kültür Mah.)"/>
        <s v="Cape Point, Muratpaşa (Meltem Mah.)"/>
        <s v="Carnaval Döner &amp; Burger, Konyaaltı (Gürsu Mah.)"/>
        <s v="CC Döner Fast Food, Kepez (Esentepe Mah.)"/>
        <s v="Celal Usta Ciğer &amp; Kebap, Kepez (Gülveren Mah.)"/>
        <s v="Cengiz Kasap, Muratpaşa (Kızıltoprak Mah.)"/>
        <s v="Centrum Hatay Döner, Muratpaşa (Tahılpazarı Mah.)"/>
        <s v="Charlotte Pastane &amp; Fırın (Yeşilbahçe Mah.)"/>
        <s v="Charlotte Pizza, Muratpaşa (Yeşilbahçe Mah.)"/>
        <s v="Check Point Pizza, Muratpaşa (Güzeloba Mah.)"/>
        <s v="Cheddars Tost &amp; Waffle Cafe, Muratpaşa (Kırcami Mah.)"/>
        <s v="Chef Avocado Fast Food (Kültür Mah.)"/>
        <s v="Chef Börek &amp; Cafe, Konyaaltı (Toros Mah.)"/>
        <s v="Chef Famous, Kepez (Yavuz Selim Mah.)"/>
        <s v="Chef House Bistro, Muratpaşa, (Gençlik Mah.)"/>
        <s v="Chef O Restaurant &amp; Cafe, Muratpaşa (Güzeloba Mah.)"/>
        <s v="Chef Tavuk, Konyaaltı (Toros Mah.)"/>
        <s v="Chef's Pizza, Kepez (Güneş Mah.)"/>
        <s v="Cheff Aydın Usta Kokoreç &amp; Kebap, Kepez (Gazi Mah.)"/>
        <s v="Chick'n Center , Muratpaşa (Yıldız Mah.)"/>
        <s v="Chicken Box (Ahatlı Mah.)"/>
        <s v="Chicken Döner, Kepez (Kuzeyyaka Mah.)"/>
        <s v="Chicken Stop , Konyaaltı (Kuşkavağı Mah.)"/>
        <s v="Chicken Stop (Güzeloba Mah.)"/>
        <s v="Chicken Stop, Kepez (Kültür Mah)"/>
        <s v="Chicken Stop, Muratpaşa (Kırcami Mah.)"/>
        <s v="Chicken's King, Muratpaşa (Soğuksu Mah.)"/>
        <s v="Chicky &amp; Dany (Ahatlı Mah.)"/>
        <s v="Chicky &amp; Dany, Muratpaşa (Gençlik Mah. - Işıklar Cad.)"/>
        <s v="Chikolli Chocolate &amp; Coffee, Manavgat (Aşağı Hisar Mah.)"/>
        <s v="Ciğerci Bahattin, Muratpaşa (Güzeloba Mah.)"/>
        <s v="Ciğerci Bekir Usta, Serik (Orta Mah.)"/>
        <s v="Ciğerci Burhan Usta, Kumluca (Bağlık Mah.)"/>
        <s v="Ciğerci Eyüp Usta, Muratpaşa (Çağlayan Mah.)"/>
        <s v="Ciğerci Eyüp Usta, Muratpaşa (Kızıltoprak Mah.)"/>
        <s v="Ciğerci Hasan Usta, Muratpaşa (Yıldız Mah.)"/>
        <s v="Ciğerci Lokman Usta (Teomanpaşa Mah.)"/>
        <s v="Ciğerci Mami, Manavgat (Kavaklı Mah.)"/>
        <s v="Ciğerci Mehmet Usta Kebap &amp; Dürüm (Yukarı Pazarcı Mah.)"/>
        <s v="Ciğerci Rıfat Usta, Kepez (Güneş Mah.)"/>
        <s v="Ciğerci Rıfat Usta, Muratpaşa (Kızılarık Mah.)"/>
        <s v="Ciğerci Sıddık Usta'nın Yeri Dürüm Evi 2, (Tahılpazarı Mah.)"/>
        <s v="Ciğerci Sıddık Usta'nın Yeri Kebap &amp; Dürüm Evi, (Elmalı Mah.)"/>
        <s v="Ciğerci Turan Usta, Alanya (Güllerpınarı Mah.)"/>
        <s v="Ciğerci Yiğit Usta, Kepez (Güneş Mah.)"/>
        <s v="Ciğergah Kebap &amp; Pide, Alanya (Mahmutlar Mah.)"/>
        <s v="Cihangir Pilavcısı, Kepez (Erenköy Mah.)"/>
        <s v="Cihanlar Şiş &amp; Piyaz, Muratpaşa (Yıldız Mah.)"/>
        <s v="Coffee Fabric, Muratpaşa (Güzeloba Mah.)"/>
        <s v="Coffee Gutta, Konyaaltı (Pınarbaşı Mah.)"/>
        <s v="Coffee Home, Muratpaşa (Üçgen Mah.)"/>
        <s v="Coffee On Store, Muratpaşa (Yeşilbahçe Mah.)"/>
        <s v="Concept Cafe, Kemer (Arslanbucak Mah.)"/>
        <s v="Corner Bakery Cafe, Muratpaşa (Güzeloba Mah.)"/>
        <s v="Corner Fast Food, Konyaaltı (Siteler Mah.)"/>
        <s v="Crepe Cafe, Konyaaltı (Liman Mah.)"/>
        <s v="Cuginos Coffee Shop (Sinan Mah.)"/>
        <s v="Cuvass Dürümistan, Manavgat (Sanayi Mah.)"/>
        <s v="Çağdaş Döner, Kepez (Kültür Mah.)"/>
        <s v="Çağdaş Kebap, Kepez (Kültür Mah.)"/>
        <s v="Çallı Döner &amp; Kebap, Muratpaşa (Güvenlik Mah.)"/>
        <s v="Çallı Kebap, Muratpaşa (Güvenlik Mah.)"/>
        <s v="Çam Pide, Muratpaşa (Güvenlik Mah.)"/>
        <s v="Çamlık Pide &amp; Kebap, Konyaaltı (Gürsu Mah.)"/>
        <s v="Çanakçı Döner, Konyaaltı (Akkuyu Mah.)"/>
        <s v="Çarşı Pide 4, Kumluca (Meydan Mah.)"/>
        <s v="Çarşı Restaurant, Kepez (Şafak Mah.)"/>
        <s v="Çatalçam Döner, Manavgat (Yayla Mah.)"/>
        <s v="Çay ve Ötesi, Konyaaltı ( Molla Yusuf Mah.)"/>
        <s v="Çay ve Ötesi, Konyaaltı ( Toros Mah.)"/>
        <s v="Çayboyu Kahvaltı &amp; Fast Food, Muratpaşa (Cumhuriyet Mah.)"/>
        <s v="Çeçen Unlu Mamülleri, Kepez (Barış Mah.)"/>
        <s v="Çelik Pide &amp; Kebap, Kepez (Altınova Orta Mah.)"/>
        <s v="Çeşme Kumrucusu Muhittin Usta, Muratpaşa (Zerdalilik Mah.)"/>
        <s v="Çeşmeli Efsane Kumrucu, Konyaaltı (Liman Mah.)"/>
        <s v="Çeşmeli Kumrucu, Muratpaşa (Haşimişcan Mah.)"/>
        <s v="Çevikoğlu Baklava, Kepez (Düdenbaşı Mah.)"/>
        <s v="Çevirme Noktası (Yüksekalan Mah.)"/>
        <s v="Çevreyolu Etli Pide, Kepez (Zafer Mah.)"/>
        <s v="Çınar Aksu Köfte Piyaz, Konyaaltı (Öğretmenevleri Mah.)"/>
        <s v="Çınar Döner &amp; Fast Food, Kepez (Kültür Mah.)"/>
        <s v="Çınar Döner &amp; Köfte &amp; Piyaz, Muratpaşa (Tahılpazarı Mah.)"/>
        <s v="Çınar Pide Kebap &amp; Lahmacun, Muratpaşa (Güzeloba Mah.)"/>
        <s v="Çınar'ın Babannesinin Ev Yemekleri, Manavgat (Y. Pazarcı Mah.)"/>
        <s v="Çınaraltı Kumrucusu, Muratpaşa (Mehmetçik Mah.)"/>
        <s v="Çıpa Balık Pişiricisi, Konyaaltı (Kuşkavağı Mah.)"/>
        <s v="Çıtır Baklava, Muratpaşa (Kışla Mah.)"/>
        <s v="Çıtır Pide &amp; Kebap, Kepez (Teomanpaşa Mah.)"/>
        <s v="Çıtır Pizza, Alanya (Oba Mah.)"/>
        <s v="Çıtır Tost"/>
        <s v="Çıtırık Gözleme, Kepez (Kültür Mah.)"/>
        <s v="Çiçek's Döner, Manavgat (Aşağı Hisar Mah.)"/>
        <s v="Çiftlik Döner, Muratpaşa (Haşimişcan Mah.)"/>
        <s v="Çiftlik Kokoreç &amp; Köfte, Kepez (Kanal Mah.)"/>
        <s v="+ Alfa Plus Pide, Muratpaşa (Kışla Mah.)"/>
        <s v="Çiğ Köfteci Ömer Usta, Alanya (Güllerpınarı Mah.)"/>
        <s v="Çiğ Köfteci Ömer Usta, Alanya (Kadıpaşa Mah.)"/>
        <s v="Çiğ Köfteci Ömer Usta, Alanya (Kızlarpınarı Mah.)"/>
        <s v="Çiğ Köfteci Ömer Usta, Alanya (Mahmutlar Mah.)"/>
        <s v="Çiğ Köfteci Ömer Usta, Alanya (Saray Mah.)"/>
        <s v="Çiğ Köfteci Ömer Usta, Alanya (Sugözü Mah.)"/>
        <s v="Çiğ Köfteci Ömer Usta, Alanya (Şekerhane Mah.)"/>
        <s v="Çiğ Köfteci Ömer Usta, Döşemealtı (Yeniköy Mah.)"/>
        <s v="Çiğ Köfteci Ömer Usta, Kepez (Atatürk Mah.)"/>
        <s v="Çiğ Köfteci Ömer Usta, Kepez (Çankaya Mah.)"/>
        <s v="Çiğ Köfteci Ömer Usta, Kepez (Karşıyaka Mah.)"/>
        <s v="Çiğ Köfteci Ömer Usta, Kepez (Özgürlük Mah.)"/>
        <s v="Çiğ Köfteci Ömer Usta, Kepez (Yeşiltepe Mah. - Dokuma)"/>
        <s v="Çiğ Köfteci Ömer Usta, Kepez (Yeşiltepe Mah.)"/>
        <s v="Çiğ Köfteci Ömer Usta, Konyaaltı (Arapsuyu Mah.)"/>
        <s v="Çiğ Köfteci Ömer Usta, Muratpaşa (Şarampol Mah.)"/>
        <s v="Çiğ Köfteci Ömer Usta, Serik (Kökez Mah.)"/>
        <s v="Çiğ Köfteci Ömer Usta, Serik (Orta Mah. - 82 Salı Pazarı)"/>
        <s v="Çiğdem Bahçesi, Konyaaltı (Pınarbaşı Mah.)"/>
        <s v="Çiğköfteci Ali Baba Adıyaman Çiğ Köfte (Güzeloba Mah.)"/>
        <s v="Çiğköfteci Ömer Usta, Muratpaşa (Güllük Mah.)"/>
        <s v="Çiğköftem, Alanya (Mahmutlar Mah.)"/>
        <s v="Çiğköftem, Konyaaltı (Liman Mah.)"/>
        <s v="Çiğköftem, Konyaaltı (Pınarbaşı Mah.)"/>
        <s v="Çikolata Evim, Alanya (Saray Mah.)"/>
        <s v="Çikolata Express, Manavgat (Aşağı Hisar Mah.)"/>
        <s v="Çok Simitçi, Muratpaşa (Çaybaşı Mah.)"/>
        <s v="Çorbacı Akay Pide &amp; Kebap, Alanya (Mahmutlar Mah.)"/>
        <s v="Çorbacı Kemal Usta, Kepez (Varsak Mah.)"/>
        <s v="Çorbacı Restaurant , Altınkum"/>
        <s v="Çömçe Karşıyakalı Pide, Kepez (Karşıyaka Mah./Çevreyolu)"/>
        <s v="Dağkapı Ciğer &amp; Kebap, Muratpaşa (Sinan Mah.)"/>
        <s v="Daily Detox, Muratpaşa (Çağlayan Mah.)"/>
        <s v="Dali Sandwich, Konyaaltı (Altınkum Mah.)"/>
        <s v="Dalton Ütü Tost, Kumluca (Yeni Mah.)"/>
        <s v="Damak İzi, Kumluca (Yeni Mah.)"/>
        <s v="Damak Pide &amp; Kebap, Muratpaşa (Kızılarık Mah.)"/>
        <s v="Damak Pide, Konyaaltı (Altınkum Mah.)"/>
        <s v="Damak Tadı Döner &amp; Fast Food, Kepez (Kanal Mah.)"/>
        <s v="Damax Adanalı Şemsi Usta, Konyaaltı (Altınkum Mah.)"/>
        <s v="Damla Cafe &amp; Ev Yemekleri, Muratpaşa (Yıldız Mah.)"/>
        <s v="Damla Pastanesi, Muratpaşa (Zerdalilik Mah.)"/>
        <s v="Damla Restaurant, Kepez (Güneş Mah.)"/>
        <s v="Daş Kelle'nin Yeri (Kuzeyyaka Mah.)"/>
        <s v="Davet 33 Tantuni, Alanya (Güllerpınarı Mah.)"/>
        <s v="Dea Del Caffe, Muratpaşa (Güzeloba Mah.)"/>
        <s v="Dedeoğlu 32, Kepez (Yeşilyurt Mah.)"/>
        <s v="Deer Burger, Muratpaşa (Kızılarık Mah.)"/>
        <s v="Defne Pide, Kepez (Güneş Mah.)"/>
        <s v="Değirmenci Baba Börek &amp; Mantı (Yeşilbahçe Mah.)"/>
        <s v="Değirmenci Baba, Manavgat (Aşağı Hisar Mah.)"/>
        <s v="Değirmenci Baba, Manavgat (Side Mah.)"/>
        <s v="Değirmenci Baba, Muratpaşa (Yıldız Mah.)"/>
        <s v="Değirmencioğlu Fırın Cafe, Muratpaşa (Etiler Mah.)"/>
        <s v="Değirmenönü Cafe &amp; Fast Food, Muratpaşa (Değirmenönü Cad.)"/>
        <s v="Deli Tantuni, Kemer (Merkez Mah.)"/>
        <s v="Denos Pizzeria, Konyaaltı (Siteler Mah.)"/>
        <s v="Deos Chicken, Muratpaşa (Fener Mah.)"/>
        <s v="Derya Deniz Balık Evi, Muratpaşa (Güzeloba Mah.)"/>
        <s v="Devr-i Şah Baklava, Alanya (Güllerpınarı Mah.)"/>
        <s v="Diana Döner, Muratpaşa (Soğuksu Mah.)"/>
        <s v="Dina Cook İlimon Cafe &amp; Bistro, Alanya (Hacet Mah.)"/>
        <s v="Dina Cook Tost &amp; Kahvaltı, Alanya (Hacet Mah.)"/>
        <s v="Dinazor Burger, Muratpaşa (Sinan Mah.)"/>
        <s v="Dino Döner, Kepez (Yeşiltepe Mah.)"/>
        <s v="Diriliş Tost ve Kumru Diyarı (Narenciye Mah.)"/>
        <s v="Doğa Park Kuyu Kokoreç, Manavgat (Sorgun Mah.)"/>
        <s v="Doğa Park Restaurant, Manavgat (Sorgun Mah.)"/>
        <s v="Doğa Sofrası, Konyaaltı (Arapsuyu Mah.)"/>
      </sharedItems>
    </cacheField>
    <cacheField name="Satışa&#10;Açık Mı?" numFmtId="0">
      <sharedItems>
        <s v="DOĞRU"/>
        <s v="YANLIŞ"/>
      </sharedItems>
    </cacheField>
    <cacheField name="Mutfak" numFmtId="0">
      <sharedItems>
        <s v="Döner"/>
        <s v="Sokak Lezzetleri"/>
        <s v="Tost &amp; Sandviç"/>
        <s v="Dünya Mutfağı"/>
        <s v="Kahvaltı"/>
        <s v="Pizza"/>
        <s v="Köfte"/>
        <s v="Ev Yemekleri"/>
        <s v="Pide"/>
        <s v="Balık &amp; Deniz Ürünleri"/>
        <s v="Kebap"/>
        <s v="Burger"/>
        <s v="Çiğ Köfte"/>
        <s v="Tavuk"/>
        <s v="Lahmacun"/>
        <s v="Pasta &amp; Tatlı"/>
        <s v="Börek"/>
        <s v="Deniz Ürünleri"/>
        <s v="Kahve"/>
        <s v="Dondurma"/>
        <s v="Fit"/>
        <s v="İçecek"/>
      </sharedItems>
    </cacheField>
    <cacheField name="TOPLAM&#10;SİPARİŞ" numFmtId="0">
      <sharedItems containsString="0" containsBlank="1" containsNumber="1" containsInteger="1">
        <n v="1316.0"/>
        <n v="17.0"/>
        <n v="12.0"/>
        <n v="37.0"/>
        <n v="3.0"/>
        <n v="125.0"/>
        <n v="1827.0"/>
        <n v="846.0"/>
        <n v="207.0"/>
        <n v="911.0"/>
        <n v="487.0"/>
        <n v="5.0"/>
        <n v="438.0"/>
        <n v="3061.0"/>
        <n v="230.0"/>
        <n v="740.0"/>
        <n v="496.0"/>
        <n v="389.0"/>
        <n v="1735.0"/>
        <n v="53.0"/>
        <n v="505.0"/>
        <n v="5084.0"/>
        <n v="633.0"/>
        <n v="332.0"/>
        <n v="66.0"/>
        <n v="173.0"/>
        <n v="336.0"/>
        <n v="23.0"/>
        <n v="4541.0"/>
        <n v="210.0"/>
        <n v="509.0"/>
        <n v="1236.0"/>
        <n v="2871.0"/>
        <n v="276.0"/>
        <n v="68.0"/>
        <n v="1511.0"/>
        <n v="284.0"/>
        <n v="530.0"/>
        <n v="18.0"/>
        <n v="267.0"/>
        <n v="26.0"/>
        <n v="71.0"/>
        <n v="2413.0"/>
        <n v="232.0"/>
        <n v="55.0"/>
        <n v="1181.0"/>
        <n v="1654.0"/>
        <n v="245.0"/>
        <n v="4759.0"/>
        <n v="123.0"/>
        <n v="1831.0"/>
        <n v="1950.0"/>
        <n v="46.0"/>
        <n v="952.0"/>
        <n v="50.0"/>
        <n v="268.0"/>
        <n v="19.0"/>
        <n v="132.0"/>
        <n v="918.0"/>
        <n v="599.0"/>
        <n v="150.0"/>
        <n v="11.0"/>
        <n v="99.0"/>
        <n v="4.0"/>
        <n v="179.0"/>
        <n v="460.0"/>
        <n v="1211.0"/>
        <n v="195.0"/>
        <n v="40.0"/>
        <n v="809.0"/>
        <n v="356.0"/>
        <n v="2.0"/>
        <n v="206.0"/>
        <n v="138.0"/>
        <n v="1856.0"/>
        <n v="169.0"/>
        <n v="122.0"/>
        <n v="598.0"/>
        <n v="242.0"/>
        <n v="723.0"/>
        <n v="24.0"/>
        <n v="2313.0"/>
        <n v="1232.0"/>
        <n v="870.0"/>
        <n v="63.0"/>
        <n v="155.0"/>
        <n v="39.0"/>
        <n v="328.0"/>
        <n v="51.0"/>
        <n v="757.0"/>
        <n v="178.0"/>
        <n v="1335.0"/>
        <n v="64.0"/>
        <n v="139.0"/>
        <n v="1374.0"/>
        <n v="159.0"/>
        <n v="278.0"/>
        <n v="6.0"/>
        <n v="282.0"/>
        <n v="193.0"/>
        <n v="8229.0"/>
        <n v="565.0"/>
        <n v="8.0"/>
        <n v="279.0"/>
        <n v="1.0"/>
        <n v="22.0"/>
        <n v="218.0"/>
        <n v="684.0"/>
        <n v="536.0"/>
        <n v="1145.0"/>
        <n v="2017.0"/>
        <n v="2515.0"/>
        <n v="350.0"/>
        <n v="7548.0"/>
        <n v="440.0"/>
        <n v="354.0"/>
        <n v="247.0"/>
        <n v="2179.0"/>
        <n v="650.0"/>
        <n v="1350.0"/>
        <n v="2646.0"/>
        <n v="785.0"/>
        <n v="83.0"/>
        <n v="56.0"/>
        <n v="183.0"/>
        <n v="57.0"/>
        <n v="369.0"/>
        <n v="666.0"/>
        <n v="3516.0"/>
        <n v="102.0"/>
        <n v="32.0"/>
        <n v="514.0"/>
        <m/>
        <n v="22394.0"/>
        <n v="1305.0"/>
        <n v="972.0"/>
        <n v="306.0"/>
        <n v="452.0"/>
        <n v="483.0"/>
        <n v="347.0"/>
        <n v="7.0"/>
        <n v="2726.0"/>
        <n v="126.0"/>
        <n v="497.0"/>
        <n v="446.0"/>
        <n v="6838.0"/>
        <n v="1392.0"/>
        <n v="157.0"/>
        <n v="69.0"/>
        <n v="749.0"/>
        <n v="1170.0"/>
        <n v="9324.0"/>
        <n v="115.0"/>
        <n v="2878.0"/>
        <n v="9442.0"/>
        <n v="171.0"/>
        <n v="4726.0"/>
        <n v="836.0"/>
        <n v="1196.0"/>
        <n v="294.0"/>
        <n v="1892.0"/>
        <n v="95.0"/>
        <n v="667.0"/>
        <n v="736.0"/>
        <n v="1269.0"/>
        <n v="872.0"/>
        <n v="176.0"/>
        <n v="223.0"/>
        <n v="1875.0"/>
        <n v="1119.0"/>
        <n v="197.0"/>
        <n v="20.0"/>
        <n v="794.0"/>
        <n v="2026.0"/>
        <n v="1847.0"/>
        <n v="35.0"/>
        <n v="589.0"/>
        <n v="3739.0"/>
        <n v="388.0"/>
        <n v="2887.0"/>
        <n v="821.0"/>
        <n v="1563.0"/>
        <n v="49.0"/>
        <n v="558.0"/>
        <n v="661.0"/>
        <n v="264.0"/>
        <n v="45.0"/>
        <n v="392.0"/>
        <n v="13.0"/>
        <n v="61.0"/>
        <n v="2233.0"/>
        <n v="4346.0"/>
        <n v="2945.0"/>
        <n v="27.0"/>
        <n v="393.0"/>
        <n v="208.0"/>
        <n v="77.0"/>
        <n v="10.0"/>
        <n v="91.0"/>
        <n v="236.0"/>
        <n v="137.0"/>
        <n v="991.0"/>
        <n v="3446.0"/>
        <n v="603.0"/>
        <n v="54.0"/>
        <n v="283.0"/>
        <n v="295.0"/>
        <n v="1789.0"/>
        <n v="2134.0"/>
        <n v="15.0"/>
        <n v="4220.0"/>
        <n v="5081.0"/>
        <n v="2904.0"/>
        <n v="1177.0"/>
        <n v="575.0"/>
        <n v="850.0"/>
        <n v="141.0"/>
        <n v="118.0"/>
        <n v="5348.0"/>
        <n v="9887.0"/>
        <n v="1398.0"/>
        <n v="1928.0"/>
        <n v="760.0"/>
        <n v="573.0"/>
        <n v="579.0"/>
        <n v="4449.0"/>
        <n v="1344.0"/>
        <n v="1020.0"/>
        <n v="1410.0"/>
        <n v="844.0"/>
        <n v="1315.0"/>
        <n v="1257.0"/>
        <n v="874.0"/>
        <n v="1703.0"/>
        <n v="70.0"/>
        <n v="311.0"/>
        <n v="101.0"/>
        <n v="1596.0"/>
        <n v="62.0"/>
        <n v="1912.0"/>
        <n v="33.0"/>
        <n v="5531.0"/>
        <n v="12615.0"/>
        <n v="144.0"/>
        <n v="1082.0"/>
        <n v="3098.0"/>
        <n v="140.0"/>
        <n v="1558.0"/>
        <n v="85.0"/>
        <n v="1136.0"/>
        <n v="1017.0"/>
        <n v="1137.0"/>
        <n v="9.0"/>
        <n v="450.0"/>
        <n v="346.0"/>
        <n v="219.0"/>
        <n v="2029.0"/>
        <n v="627.0"/>
        <n v="526.0"/>
        <n v="686.0"/>
        <n v="1717.0"/>
        <n v="2300.0"/>
        <n v="364.0"/>
        <n v="7562.0"/>
        <n v="888.0"/>
        <n v="290.0"/>
        <n v="9937.0"/>
        <n v="716.0"/>
        <n v="717.0"/>
        <n v="1624.0"/>
        <n v="81.0"/>
        <n v="87.0"/>
        <n v="1769.0"/>
        <n v="260.0"/>
        <n v="5760.0"/>
        <n v="366.0"/>
        <n v="810.0"/>
        <n v="652.0"/>
        <n v="192.0"/>
        <n v="930.0"/>
        <n v="2123.0"/>
        <n v="269.0"/>
        <n v="678.0"/>
        <n v="38.0"/>
        <n v="762.0"/>
        <n v="1433.0"/>
        <n v="786.0"/>
        <n v="164.0"/>
        <n v="1174.0"/>
        <n v="374.0"/>
        <n v="117.0"/>
        <n v="815.0"/>
        <n v="1203.0"/>
        <n v="683.0"/>
        <n v="710.0"/>
        <n v="52.0"/>
        <n v="1149.0"/>
        <n v="221.0"/>
        <n v="2826.0"/>
        <n v="969.0"/>
        <n v="4301.0"/>
        <n v="557.0"/>
        <n v="2888.0"/>
        <n v="42.0"/>
        <n v="1286.0"/>
        <n v="2262.0"/>
        <n v="287.0"/>
        <n v="641.0"/>
        <n v="2741.0"/>
        <n v="224.0"/>
        <n v="1150.0"/>
        <n v="75.0"/>
        <n v="1900.0"/>
        <n v="383.0"/>
        <n v="25.0"/>
        <n v="412.0"/>
        <n v="1384.0"/>
        <n v="1566.0"/>
        <n v="163.0"/>
        <n v="811.0"/>
        <n v="7894.0"/>
        <n v="72.0"/>
        <n v="476.0"/>
        <n v="701.0"/>
        <n v="146.0"/>
        <n v="334.0"/>
        <n v="30.0"/>
        <n v="353.0"/>
        <n v="1400.0"/>
        <n v="690.0"/>
        <n v="2080.0"/>
        <n v="829.0"/>
        <n v="816.0"/>
        <n v="194.0"/>
        <n v="41.0"/>
        <n v="900.0"/>
        <n v="535.0"/>
        <n v="44.0"/>
        <n v="240.0"/>
        <n v="838.0"/>
        <n v="16.0"/>
        <n v="10174.0"/>
        <n v="549.0"/>
        <n v="435.0"/>
        <n v="471.0"/>
        <n v="113.0"/>
        <n v="3202.0"/>
        <n v="5820.0"/>
        <n v="135.0"/>
        <n v="429.0"/>
        <n v="771.0"/>
        <n v="2590.0"/>
        <n v="1675.0"/>
        <n v="400.0"/>
        <n v="24792.0"/>
        <n v="600.0"/>
        <n v="1536.0"/>
        <n v="97.0"/>
        <n v="177.0"/>
        <n v="551.0"/>
        <n v="2329.0"/>
        <n v="256.0"/>
        <n v="1063.0"/>
        <n v="947.0"/>
        <n v="107.0"/>
        <n v="205.0"/>
        <n v="1285.0"/>
        <n v="1218.0"/>
        <n v="222.0"/>
        <n v="280.0"/>
        <n v="463.0"/>
        <n v="1544.0"/>
        <n v="229.0"/>
        <n v="1680.0"/>
        <n v="876.0"/>
        <n v="396.0"/>
        <n v="688.0"/>
        <n v="1752.0"/>
        <n v="613.0"/>
        <n v="776.0"/>
        <n v="424.0"/>
        <n v="5188.0"/>
        <n v="111.0"/>
        <n v="2035.0"/>
        <n v="1226.0"/>
        <n v="180.0"/>
        <n v="1159.0"/>
        <n v="862.0"/>
        <n v="585.0"/>
        <n v="516.0"/>
        <n v="200.0"/>
        <n v="233.0"/>
        <n v="375.0"/>
        <n v="133.0"/>
        <n v="1589.0"/>
        <n v="543.0"/>
        <n v="634.0"/>
        <n v="2542.0"/>
        <n v="917.0"/>
        <n v="402.0"/>
        <n v="36.0"/>
        <n v="580.0"/>
        <n v="316.0"/>
        <n v="67.0"/>
        <n v="895.0"/>
        <n v="826.0"/>
        <n v="116.0"/>
        <n v="672.0"/>
        <n v="490.0"/>
        <n v="246.0"/>
        <n v="367.0"/>
        <n v="288.0"/>
        <n v="523.0"/>
        <n v="314.0"/>
        <n v="1025.0"/>
        <n v="378.0"/>
        <n v="1013.0"/>
        <n v="731.0"/>
        <n v="129.0"/>
        <n v="944.0"/>
        <n v="1787.0"/>
        <n v="885.0"/>
        <n v="4215.0"/>
        <n v="345.0"/>
        <n v="14.0"/>
        <n v="1688.0"/>
        <n v="305.0"/>
        <n v="461.0"/>
        <n v="394.0"/>
        <n v="615.0"/>
        <n v="2558.0"/>
        <n v="946.0"/>
        <n v="423.0"/>
        <n v="360.0"/>
        <n v="31.0"/>
        <n v="814.0"/>
        <n v="494.0"/>
        <n v="704.0"/>
        <n v="58.0"/>
        <n v="3019.0"/>
        <n v="80.0"/>
        <n v="1613.0"/>
        <n v="2652.0"/>
      </sharedItems>
    </cacheField>
    <cacheField name="SON 2 &#10;HAFTA" numFmtId="0">
      <sharedItems containsString="0" containsBlank="1" containsNumber="1" containsInteger="1">
        <n v="111.0"/>
        <n v="11.0"/>
        <n v="6.0"/>
        <n v="24.0"/>
        <m/>
        <n v="2.0"/>
        <n v="64.0"/>
        <n v="110.0"/>
        <n v="7.0"/>
        <n v="23.0"/>
        <n v="249.0"/>
        <n v="102.0"/>
        <n v="27.0"/>
        <n v="8.0"/>
        <n v="70.0"/>
        <n v="3.0"/>
        <n v="259.0"/>
        <n v="22.0"/>
        <n v="4.0"/>
        <n v="52.0"/>
        <n v="55.0"/>
        <n v="87.0"/>
        <n v="100.0"/>
        <n v="39.0"/>
        <n v="15.0"/>
        <n v="5.0"/>
        <n v="124.0"/>
        <n v="134.0"/>
        <n v="253.0"/>
        <n v="81.0"/>
        <n v="148.0"/>
        <n v="13.0"/>
        <n v="1.0"/>
        <n v="9.0"/>
        <n v="31.0"/>
        <n v="12.0"/>
        <n v="61.0"/>
        <n v="65.0"/>
        <n v="19.0"/>
        <n v="35.0"/>
        <n v="76.0"/>
        <n v="34.0"/>
        <n v="50.0"/>
        <n v="18.0"/>
        <n v="10.0"/>
        <n v="97.0"/>
        <n v="66.0"/>
        <n v="25.0"/>
        <n v="693.0"/>
        <n v="56.0"/>
        <n v="161.0"/>
        <n v="136.0"/>
        <n v="320.0"/>
        <n v="69.0"/>
        <n v="78.0"/>
        <n v="89.0"/>
        <n v="48.0"/>
        <n v="49.0"/>
        <n v="16.0"/>
        <n v="1182.0"/>
        <n v="60.0"/>
        <n v="98.0"/>
        <n v="41.0"/>
        <n v="414.0"/>
        <n v="17.0"/>
        <n v="57.0"/>
        <n v="123.0"/>
        <n v="155.0"/>
        <n v="536.0"/>
        <n v="377.0"/>
        <n v="33.0"/>
        <n v="30.0"/>
        <n v="26.0"/>
        <n v="93.0"/>
        <n v="59.0"/>
        <n v="38.0"/>
        <n v="77.0"/>
        <n v="21.0"/>
        <n v="54.0"/>
        <n v="42.0"/>
        <n v="46.0"/>
        <n v="107.0"/>
        <n v="114.0"/>
        <n v="208.0"/>
        <n v="196.0"/>
        <n v="85.0"/>
        <n v="29.0"/>
        <n v="321.0"/>
        <n v="168.0"/>
        <n v="94.0"/>
        <n v="167.0"/>
        <n v="180.0"/>
        <n v="256.0"/>
        <n v="412.0"/>
        <n v="619.0"/>
        <n v="73.0"/>
        <n v="492.0"/>
        <n v="47.0"/>
        <n v="45.0"/>
        <n v="74.0"/>
        <n v="357.0"/>
        <n v="381.0"/>
        <n v="631.0"/>
        <n v="68.0"/>
        <n v="32.0"/>
        <n v="75.0"/>
        <n v="36.0"/>
        <n v="40.0"/>
        <n v="20.0"/>
        <n v="99.0"/>
        <n v="341.0"/>
        <n v="405.0"/>
        <n v="171.0"/>
        <n v="157.0"/>
        <n v="51.0"/>
        <n v="316.0"/>
        <n v="108.0"/>
        <n v="174.0"/>
        <n v="230.0"/>
        <n v="37.0"/>
        <n v="67.0"/>
        <n v="132.0"/>
        <n v="96.0"/>
        <n v="346.0"/>
        <n v="43.0"/>
        <n v="1110.0"/>
        <n v="44.0"/>
        <n v="146.0"/>
        <n v="53.0"/>
        <n v="604.0"/>
        <n v="163.0"/>
        <n v="142.0"/>
        <n v="88.0"/>
        <n v="95.0"/>
        <n v="1032.0"/>
        <n v="1784.0"/>
        <n v="103.0"/>
        <n v="351.0"/>
        <n v="14.0"/>
        <n v="261.0"/>
        <n v="83.0"/>
        <n v="80.0"/>
        <n v="28.0"/>
        <n v="86.0"/>
        <n v="82.0"/>
        <n v="71.0"/>
        <n v="58.0"/>
        <n v="127.0"/>
        <n v="109.0"/>
        <n v="90.0"/>
      </sharedItems>
    </cacheField>
    <cacheField name="RESİMLİ&#10;ÜRÜN" numFmtId="3">
      <sharedItems containsSemiMixedTypes="0" containsString="0" containsNumber="1" containsInteger="1">
        <n v="16.0"/>
        <n v="0.0"/>
        <n v="10.0"/>
        <n v="33.0"/>
        <n v="15.0"/>
        <n v="8.0"/>
        <n v="24.0"/>
        <n v="12.0"/>
        <n v="23.0"/>
        <n v="11.0"/>
        <n v="13.0"/>
        <n v="1.0"/>
        <n v="7.0"/>
        <n v="29.0"/>
        <n v="5.0"/>
        <n v="38.0"/>
        <n v="37.0"/>
        <n v="18.0"/>
        <n v="9.0"/>
        <n v="6.0"/>
        <n v="2.0"/>
        <n v="17.0"/>
        <n v="4.0"/>
        <n v="22.0"/>
        <n v="14.0"/>
        <n v="3.0"/>
        <n v="27.0"/>
        <n v="36.0"/>
        <n v="32.0"/>
        <n v="20.0"/>
        <n v="26.0"/>
        <n v="30.0"/>
        <n v="34.0"/>
        <n v="19.0"/>
        <n v="21.0"/>
        <n v="25.0"/>
        <n v="44.0"/>
        <n v="35.0"/>
        <n v="55.0"/>
        <n v="40.0"/>
        <n v="68.0"/>
        <n v="46.0"/>
        <n v="52.0"/>
        <n v="48.0"/>
        <n v="28.0"/>
      </sharedItems>
    </cacheField>
    <cacheField name="RESİMSİZ&#10;ÜRÜN" numFmtId="3">
      <sharedItems containsSemiMixedTypes="0" containsString="0" containsNumber="1" containsInteger="1">
        <n v="2.0"/>
        <n v="13.0"/>
        <n v="11.0"/>
        <n v="5.0"/>
        <n v="10.0"/>
        <n v="8.0"/>
        <n v="14.0"/>
        <n v="58.0"/>
        <n v="60.0"/>
        <n v="6.0"/>
        <n v="19.0"/>
        <n v="26.0"/>
        <n v="37.0"/>
        <n v="43.0"/>
        <n v="21.0"/>
        <n v="57.0"/>
        <n v="38.0"/>
        <n v="33.0"/>
        <n v="98.0"/>
        <n v="39.0"/>
        <n v="30.0"/>
        <n v="12.0"/>
        <n v="18.0"/>
        <n v="76.0"/>
        <n v="59.0"/>
        <n v="15.0"/>
        <n v="27.0"/>
        <n v="29.0"/>
        <n v="16.0"/>
        <n v="3.0"/>
        <n v="85.0"/>
        <n v="9.0"/>
        <n v="40.0"/>
        <n v="4.0"/>
        <n v="7.0"/>
        <n v="61.0"/>
        <n v="31.0"/>
        <n v="54.0"/>
        <n v="20.0"/>
        <n v="23.0"/>
        <n v="44.0"/>
        <n v="0.0"/>
        <n v="28.0"/>
        <n v="17.0"/>
        <n v="46.0"/>
        <n v="35.0"/>
        <n v="25.0"/>
        <n v="53.0"/>
        <n v="51.0"/>
        <n v="24.0"/>
        <n v="22.0"/>
        <n v="1.0"/>
        <n v="55.0"/>
        <n v="50.0"/>
        <n v="89.0"/>
        <n v="47.0"/>
        <n v="36.0"/>
        <n v="34.0"/>
        <n v="71.0"/>
        <n v="45.0"/>
        <n v="88.0"/>
        <n v="79.0"/>
        <n v="82.0"/>
        <n v="103.0"/>
        <n v="42.0"/>
        <n v="131.0"/>
        <n v="73.0"/>
        <n v="49.0"/>
        <n v="120.0"/>
        <n v="78.0"/>
        <n v="56.0"/>
        <n v="69.0"/>
        <n v="32.0"/>
        <n v="141.0"/>
        <n v="48.0"/>
        <n v="41.0"/>
        <n v="64.0"/>
        <n v="68.0"/>
        <n v="72.0"/>
        <n v="118.0"/>
        <n v="96.0"/>
      </sharedItems>
    </cacheField>
    <cacheField name="TOPLAM&#10;ÜRÜN" numFmtId="3">
      <sharedItems containsSemiMixedTypes="0" containsString="0" containsNumber="1" containsInteger="1">
        <n v="18.0"/>
        <n v="13.0"/>
        <n v="21.0"/>
        <n v="15.0"/>
        <n v="10.0"/>
        <n v="8.0"/>
        <n v="47.0"/>
        <n v="74.0"/>
        <n v="75.0"/>
        <n v="30.0"/>
        <n v="14.0"/>
        <n v="19.0"/>
        <n v="41.0"/>
        <n v="37.0"/>
        <n v="43.0"/>
        <n v="69.0"/>
        <n v="38.0"/>
        <n v="33.0"/>
        <n v="98.0"/>
        <n v="39.0"/>
        <n v="29.0"/>
        <n v="12.0"/>
        <n v="87.0"/>
        <n v="59.0"/>
        <n v="28.0"/>
        <n v="40.0"/>
        <n v="16.0"/>
        <n v="85.0"/>
        <n v="17.0"/>
        <n v="7.0"/>
        <n v="61.0"/>
        <n v="36.0"/>
        <n v="20.0"/>
        <n v="56.0"/>
        <n v="32.0"/>
        <n v="54.0"/>
        <n v="42.0"/>
        <n v="23.0"/>
        <n v="44.0"/>
        <n v="11.0"/>
        <n v="35.0"/>
        <n v="24.0"/>
        <n v="26.0"/>
        <n v="9.0"/>
        <n v="27.0"/>
        <n v="49.0"/>
        <n v="48.0"/>
        <n v="6.0"/>
        <n v="25.0"/>
        <n v="45.0"/>
        <n v="53.0"/>
        <n v="51.0"/>
        <n v="22.0"/>
        <n v="4.0"/>
        <n v="76.0"/>
        <n v="46.0"/>
        <n v="55.0"/>
        <n v="60.0"/>
        <n v="58.0"/>
        <n v="5.0"/>
        <n v="89.0"/>
        <n v="50.0"/>
        <n v="3.0"/>
        <n v="31.0"/>
        <n v="57.0"/>
        <n v="34.0"/>
        <n v="95.0"/>
        <n v="2.0"/>
        <n v="88.0"/>
        <n v="70.0"/>
        <n v="79.0"/>
        <n v="109.0"/>
        <n v="72.0"/>
        <n v="84.0"/>
        <n v="64.0"/>
        <n v="63.0"/>
        <n v="118.0"/>
        <n v="131.0"/>
        <n v="73.0"/>
        <n v="120.0"/>
        <n v="78.0"/>
        <n v="52.0"/>
        <n v="65.0"/>
        <n v="141.0"/>
        <n v="1.0"/>
        <n v="68.0"/>
        <n v="66.0"/>
        <n v="62.0"/>
        <n v="81.0"/>
        <n v="96.0"/>
      </sharedItems>
    </cacheField>
    <cacheField name="Ratio" numFmtId="9">
      <sharedItems containsSemiMixedTypes="0" containsString="0" containsNumber="1">
        <n v="0.89"/>
        <n v="0.0"/>
        <n v="0.48"/>
        <n v="0.67"/>
        <n v="0.7"/>
        <n v="0.22"/>
        <n v="0.2"/>
        <n v="0.53"/>
        <n v="0.57"/>
        <n v="0.37"/>
        <n v="0.8"/>
        <n v="0.17"/>
        <n v="0.79"/>
        <n v="0.13"/>
        <n v="0.46"/>
        <n v="0.33"/>
        <n v="0.03"/>
        <n v="0.76"/>
        <n v="0.14"/>
        <n v="0.44"/>
        <n v="0.35"/>
        <n v="0.86"/>
        <n v="0.68"/>
        <n v="0.66"/>
        <n v="0.81"/>
        <n v="0.69"/>
        <n v="0.71"/>
        <n v="1.0"/>
        <n v="0.73"/>
        <n v="0.64"/>
        <n v="0.82"/>
        <n v="0.43"/>
        <n v="0.11"/>
        <n v="0.31"/>
        <n v="0.63"/>
        <n v="0.15"/>
        <n v="0.12"/>
        <n v="0.27"/>
        <n v="0.36"/>
        <n v="0.28"/>
        <n v="0.04"/>
        <n v="0.21"/>
        <n v="0.61"/>
        <n v="0.3"/>
        <n v="0.55"/>
        <n v="0.54"/>
        <n v="0.45"/>
        <n v="0.75"/>
        <n v="0.39"/>
        <n v="0.65"/>
        <n v="0.91"/>
        <n v="0.32"/>
        <n v="0.24"/>
        <n v="0.56"/>
        <n v="0.19"/>
        <n v="0.59"/>
        <n v="0.78"/>
        <n v="0.02"/>
        <n v="0.62"/>
        <n v="0.5"/>
        <n v="0.72"/>
        <n v="0.25"/>
        <n v="0.83"/>
        <n v="0.77"/>
        <n v="0.26"/>
        <n v="0.4"/>
        <n v="0.09"/>
        <n v="0.52"/>
        <n v="0.6"/>
        <n v="0.18"/>
        <n v="0.41"/>
        <n v="0.38"/>
        <n v="0.29"/>
        <n v="0.58"/>
        <n v="0.47"/>
        <n v="0.08"/>
        <n v="0.05"/>
        <n v="0.85"/>
        <n v="0.88"/>
        <n v="0.23"/>
        <n v="0.42"/>
        <n v="0.93"/>
        <n v="0.95"/>
        <n v="0.84"/>
        <n v="0.16"/>
      </sharedItems>
    </cacheField>
    <cacheField name="Yetkili" numFmtId="0">
      <sharedItems>
        <s v="UĞUR SÜRMELİOĞLU"/>
        <s v="Murat Şenol"/>
        <s v="GÜLHAN BAHADIR"/>
        <s v="MEHMET KAZAR"/>
        <s v="MEHMET VOLKAN ALICI"/>
        <s v="HASİBE DUMAN"/>
        <s v="FATİME ÖZER"/>
        <s v="Şeyma Demir"/>
        <s v="AYTAÇ YÜRELİ"/>
        <s v="Mehmet Bilgiç"/>
        <s v="Ayçin Say"/>
        <s v="AHMET CENGİZ"/>
        <s v="HASAN KAŞ"/>
        <s v="Şehri Yıldırım"/>
        <s v="MEHMET KARAKUŞ"/>
        <s v="ALİ KARTAL"/>
        <s v="Recep Çevik"/>
        <s v="ALİ ÖZTÜRK"/>
        <s v="ABDULLAH KORAL DEMİRAL"/>
        <s v="DİDEM TANRIKULU"/>
        <s v="GÜLAY EREN TOYRAN"/>
        <s v="SEDA URAL"/>
        <s v="GİZEM AVŞAR"/>
        <s v="Özgür Kahraman"/>
        <s v="İBRAHİM HALİL ÇETİN"/>
        <s v="KÜBRA ARAZ"/>
        <s v="BAHADIR ÜNAL"/>
        <s v="Murat Öziç"/>
        <s v="FEYRUZ KAYA"/>
        <s v="MURAT ACI"/>
        <s v="MEHMET KÜÇÜKKAYA"/>
        <s v="ERDAL BULUT"/>
        <s v="İBRAHİM ÜSTÜNCÜ"/>
        <s v="Mert Can Ceylan"/>
        <s v="HÜSEYİN TUNÇ"/>
        <s v="Mehmet Ören"/>
        <s v="Osman Deniz"/>
        <s v="TURAN TOKLU"/>
        <s v="EMRAH TALU"/>
        <s v="NURSEN GÜL"/>
        <s v="ABDULLAH YILDIRIM"/>
        <s v="HATİCE PALTACI"/>
        <s v="Şahin Özdemir"/>
        <s v="HAKAN KARABURÇ"/>
        <s v="Osman Birsin Çağlayan"/>
        <s v="SENEM CİHANGİR"/>
        <s v="İSA DAMAKSIZ"/>
        <s v="Fadime Yıldırım"/>
        <s v="YILDIZ AKMAN"/>
        <s v="EVREN ÖKTEN"/>
        <s v="AYŞEGÜL TURAN"/>
        <s v="Agit Kaçar"/>
        <s v="Fatih Ahmet Tavuz"/>
        <s v="AHMET YAZICI"/>
        <s v="ABDÜLSAMED CIRİT"/>
        <s v="KORAY AKDAĞ"/>
        <s v="DİLEK ÖZAYDIN"/>
        <s v="OSMAN KÖSEOĞLU"/>
        <s v="SEZGİN AYAZ"/>
        <s v="Leyla Yavuz"/>
        <s v="MİRZA ALİM"/>
        <s v="Merve Yalçın"/>
        <s v="DUYGU YILMAZ"/>
        <s v="NESLİHAN ARİEL"/>
        <s v="KEZİBAN MIZRAK"/>
        <s v="EBRU TEZCAN"/>
        <s v="HASAN ÇAYLAN"/>
        <s v="Emre Yasin Uzun"/>
        <s v="DAMLA ÖZBEK"/>
        <s v="Abdussamat Yıldızhan"/>
        <s v="HÜSEYİN YUNUS TATLI"/>
        <s v="SALİH YILMAZ"/>
        <s v="EMİNE DENLİ"/>
        <s v="GÜLCAN YILDIZ"/>
        <s v="HATİCE KOCAKAVUK"/>
        <s v="Hüseyin Deniz"/>
        <s v="ÖZGE SOYLU"/>
        <s v="Ahmet Özcan"/>
        <s v="OSMAN YILMAZ"/>
        <s v="BÜLENT ÇELENK"/>
        <s v="RAMAZAN ZENGİN"/>
        <s v="AHMET SÜER"/>
        <s v="MUSTAFA KIZILBOĞA"/>
        <s v="AKINALP RAMAZAN PAMUK"/>
        <s v="GADRİYE ARICAN"/>
        <s v="OKAN TÜRK"/>
        <s v="HASAN SOYVURAL"/>
        <s v="Neslihan Temel"/>
        <s v="ALİ CANPOLAT"/>
        <s v="CELAL ÇAYIR"/>
        <s v="ALPEREN TEKİN"/>
        <s v="MUSTAFA KARAGÖZ"/>
        <s v="YAŞAR MAŞA"/>
        <s v="AHMET GÜNDÜZ"/>
        <s v="KEMAL AKKUŞ"/>
        <s v="Volkan Kazancı"/>
        <s v="EYAD FAWZY HUSSIEN I ABOUHARB"/>
        <s v="Abdullah Baştaş"/>
        <s v="GÖKHAN SEVİNÇ"/>
        <s v="MUHAMMED ÇALI"/>
        <s v="HATİCE SENA YILMAZ"/>
        <s v="Neslihan Çetin Kartop"/>
        <s v="RABİA NALAN ALBAYRAK"/>
        <s v="OĞUZHAN ŞENLER"/>
        <s v="MUSTAFA BAŞ"/>
        <s v="SEZGİN KİRLİ"/>
        <s v="ABDULLAH ÖZCAN"/>
        <s v="EMRE AKÇA"/>
        <s v="FATMA AKÇA"/>
        <s v="AHMET TIBIK"/>
        <s v="FİLİZ ŞAHİN"/>
        <s v="İBRAHİM DOĞMUŞ"/>
        <s v="ÖNDER ÖZKAN"/>
        <s v="Asiye İnkaya"/>
        <s v="ÖZGÜR GÖRNÜ"/>
        <s v="HALİS BATUR"/>
        <s v="Ahmet Akbaş"/>
        <s v="MEHMET İĞNE"/>
        <s v="UMUT ÜNSAL"/>
        <s v="Batuhan Şahin"/>
        <s v="NEŞE SEVİNCAN"/>
        <s v="ARMAĞAN OĞULCAN ÖZDEMİR"/>
        <s v="Salih Vedat Kaynar"/>
        <s v="Hikmet Şen"/>
        <s v="SÜLEYMAN ERGÜN"/>
        <s v="YUSUF ACIOĞLU"/>
        <s v="Tahsin Acıoğlu"/>
        <s v="Yusuf Acıoğlu"/>
        <s v="Mehmet Ali Gürbüz"/>
        <s v="ŞÜKRÜ PARILTI"/>
        <s v="RAMAZAN ALBAYRAK"/>
        <s v="GÖKÇEN PİRİMOĞLU"/>
        <s v="MEHMET BİLEN"/>
        <s v="Yener Beytüzün"/>
        <s v="ZEKERİYA KÖK"/>
        <s v="EMRAH KÜÇÜK"/>
        <s v="Ali Ekiz"/>
        <s v="Mehmet Ali Yıldırım"/>
        <s v="Pınar Alican"/>
        <s v="DURMUŞ ORTAPEHLİVAN"/>
        <s v="BURAK KOLDAŞ"/>
        <s v="METİN BOZOĞLAN"/>
        <s v="Sevban Kemal Dönmez"/>
        <s v="Bayram Özen"/>
        <s v="HALİME AĞIN"/>
        <s v="HAMZA ERDOĞAN"/>
        <s v="VEDAT İKİZ"/>
        <s v="OSMAN FATİH PINARBAŞI"/>
        <s v="HAMDİ İNAÇ"/>
        <s v="Bahattin Aldırtmaz"/>
        <s v="Mehmet Turan"/>
        <s v="İSMAİL AÇIK"/>
        <s v="KADİR ÇATIKKAŞ"/>
        <s v="YUSUF YILDIRIM"/>
        <s v="TAHSİN ÇINARLI"/>
        <s v="Necat Çiftçioğlu"/>
        <s v="ÖMER İPEK"/>
        <s v="Gökhan Kirmit"/>
        <s v="HAKAN BALSEVER"/>
        <s v="Ercan Aydın"/>
        <s v="SAVAŞ KAYA"/>
        <s v="Büşra Akgül"/>
        <s v="CEM ALİ EKİZ"/>
        <s v="HALİL AKKUŞ"/>
        <s v="İBRAHİM UYSAL"/>
        <s v="AHMET ÇETİN"/>
        <s v="Hafize Sever"/>
        <s v="Ramazan Özen"/>
        <s v="MURAT KILIÇ"/>
        <s v="SEVGİ KILIÇ"/>
        <s v="LATİFE SARAÇ"/>
        <s v="ALİ UYSAL"/>
        <s v="CENGİZ KURDAŞ"/>
        <s v="İBRAHİM HALİL ŞİMŞEK"/>
        <s v="MEHMET DOĞAN"/>
        <s v="KADİR CALAYİR"/>
        <s v="YUSUF ÇİÇEK"/>
        <s v="ALİ ÇOBAN"/>
        <s v="KEREM GÖZÜBÜYÜK"/>
        <s v="EYLEM DEMİRCAN"/>
        <s v="HÜSEYİN YILMAZ"/>
        <s v="Deniz Büyükdemir"/>
        <s v="EBUBEKİR ÖZDEMİR"/>
        <s v="HAKAN APAYDIN"/>
        <s v="Mehmet Kurtboğan"/>
        <s v="VOLKAN DEMİR"/>
        <s v="BİLGEN KENÇ"/>
        <s v="Özgül Kaygısız"/>
        <s v="NUMAN ŞİMŞEK"/>
        <s v="Cihan İpek"/>
        <s v="İSMAİL BOZTAŞ"/>
        <s v="Erdi Ünlü"/>
        <s v="TİMUÇİN ÖNAL"/>
        <s v="Hami Güler"/>
        <s v="Asim Altınel"/>
        <s v="ERCÜMENT GÜLDİKEN"/>
        <s v="MİKDAT EZGİN"/>
        <s v="Murat Demir"/>
        <s v="Uğur Kaçaroğlu"/>
        <s v="BAYRAM ESMER"/>
        <s v="COŞKUN DEMİR"/>
        <s v="HAYRİ DURMAZ"/>
        <s v="BAHRİ AKYILDIZ"/>
        <s v="MEHMET ALİ ATALAY"/>
        <s v="TOLGA ÇEVİKER"/>
        <s v="MURAT KEREM KÖKEN"/>
        <s v="MEHMET YAVUZ"/>
        <s v="ERSİN ORAL"/>
        <s v="Sevim Tepe"/>
        <s v="Cihan Çetin"/>
        <s v="ELİF YAĞMUR AVCUOĞLU KOCA"/>
        <s v="EBUBEKİR AVŞAR"/>
        <s v="Osman Avşar"/>
        <s v="KASHIF AMEER"/>
        <s v="KENAN YARBA"/>
        <s v="AYÇA ERARSLAN"/>
        <s v="MAHMUT YILDIRIM"/>
        <s v="Hande Çabuk"/>
        <s v="YILMAZ TUN"/>
        <s v="BEDRİ KAYA"/>
        <s v="Şahin Aydoğan"/>
        <s v="Mehmet Çelik"/>
        <s v="Hilmi Öziyci"/>
        <s v="MEHMET ALİ ÖZCAN"/>
        <s v="Yasin Uzan"/>
        <s v="GAMZE HORZUM"/>
        <s v="AYŞE GÜL ARDAHAN"/>
        <s v="Ayten Aytar"/>
        <s v="Muhammed Adsız"/>
        <s v="YAKUP YAZAR"/>
        <s v="AYTEKİN KEPEZ"/>
        <s v="ÜNAL ÇEVAK"/>
        <s v="BARIŞ İDİZ"/>
        <s v="OSMAN GÜLENÇ"/>
        <s v="YUSUF KAVCAR"/>
        <s v="MUSTAFA KERİMOĞLU"/>
        <s v="TUĞBA AYVAZ"/>
        <s v="FEDAYİ AYVAZ"/>
        <s v="Serpil Sülü"/>
        <s v="ADEM YILDIZ"/>
        <s v="MEHMET DUMAN"/>
        <s v="Sinan Gür"/>
        <s v="MÜSLÜM DAĞ"/>
        <s v="ERKAN BABAOĞLU"/>
        <s v="Furkan Kaan Kahraman"/>
        <s v="İSMAİL BABACAN"/>
        <s v="NURALLAH AYDIN"/>
        <s v="Ahmet İnanç"/>
        <s v="METEHAN KILIÇ"/>
        <s v="NURHAYAT ZENGİN"/>
        <s v="SEHER ŞİMŞEK"/>
        <s v="CİHAN KARAMAN"/>
        <s v="Recep Jontürk"/>
        <s v="Şafak Balcan"/>
        <s v="Samet Can Uzun"/>
        <s v="HANİFİ YAVUZ"/>
        <s v="Cemal Altunkaya"/>
        <s v="İSMAİL KARAALAN"/>
        <s v="AYHAN KESKİNKILIÇ"/>
        <s v="PEYMAN AHMADIKHAH"/>
        <s v="İLKAY ERDOĞAN"/>
        <s v="OĞUZHAN EVLİCE"/>
        <s v="EBRU AYDOĞMUŞ"/>
        <s v="Mine Alara Dalkılıç"/>
        <s v="BAHADIR TAŞ"/>
        <s v="GÖZDE YALÇINKAYA"/>
        <s v="Tuncer Taş"/>
        <s v="HALİSE AKTAŞ"/>
        <s v="FERDİ ÖZTÜRK"/>
        <s v="MEHMET EROĞLU"/>
        <s v="Mehmet Şan"/>
        <s v="Mehmet Zeybek"/>
        <s v="ZİYA ERDAL"/>
        <s v="Fırat Aslan"/>
        <s v="FURKAN OGÜN SALCAN"/>
        <s v="Melike İşler"/>
        <s v="YUSUF ÇAĞRI ALP"/>
        <s v="Mehmet Ertunç"/>
        <s v="KADİR ÇETİN"/>
        <s v="Zehra Bilal Uğur"/>
        <s v="YUNUS KARABULUT"/>
        <s v="ÖMER ÖZDEMİR"/>
        <s v="ALİ ERKEN"/>
        <s v="Metin Kaynak"/>
        <s v="Bahadır Tatlıdil"/>
        <s v="TALİP GÖKÇE"/>
        <s v="Tolga Zan"/>
        <s v="Süleyman Yalçınkaya"/>
        <s v="Adem Kınay"/>
        <s v="Aysel Akın"/>
        <s v="İBRAHİM SERT"/>
        <s v="SİBEL DİKMENLİ"/>
        <s v="MEHMET CAN AKBAY"/>
        <s v="ALAEDDİN ÖMÜR TEZGELDİ"/>
        <s v="İKRA DUYAR"/>
        <s v="UTKU ÖZOĞLU"/>
        <s v="MUSTAFA AKBABA"/>
        <s v="HAMID RAHIMI"/>
        <s v="MEHMET CAN NAMAL"/>
        <s v="MUZAFFER AKAY"/>
        <s v="FATMA AKGÜNGÖR"/>
        <s v="MEHMET ALİ YILDIZ"/>
        <s v="EBRU KAZMACI"/>
        <s v="BİRGÜL ÇİFTÇİ"/>
        <s v="ÖZLEM UĞUZ"/>
        <s v="VOLKAN PALAZOĞLU"/>
        <s v="ELİF KAPLAN"/>
        <s v="EFRAHİM İLHAN TEMİRHANOĞULLARI"/>
        <s v="SEFİRE KAYA"/>
        <s v="EDA ÖZ"/>
        <s v="ALEYNA DOSTABAKAN"/>
        <s v="MEMET MUSTAFA UÇAN"/>
        <s v="HAYRETTİN YAĞCIOĞLU"/>
        <s v="GENCAY DURAN ACAR"/>
        <s v="RAMIN MEHRABAN HERIS"/>
        <s v="ABDULLAH KAAN YÜCEL"/>
        <s v="SEMİH ALTUN"/>
        <s v="MEHMET KARAMANCI"/>
        <s v="Muhammet Enes BALIKÇI"/>
        <s v="RIZA EROL"/>
        <s v="MERT KÜÇÜKUNCU"/>
        <s v="NURHAYAT ERŞAN"/>
        <s v="YUSUF GÖZEL"/>
        <s v="HARUN KİMBİL"/>
        <s v="MEDİNE DEMİR"/>
        <s v="ÇAĞTAY ÖZER"/>
        <s v="SEVİL MURATOĞLU"/>
        <s v="Ahmet Umut Sarman"/>
        <s v="KUBİLAY AYDIN YAPICI"/>
        <s v="TARIK ÇAĞIMNI"/>
        <s v="AHMET GÜLGEN"/>
        <s v="RESUL KARA"/>
        <s v="YUNUS EMRE ATAŞ"/>
        <s v="ÖMER DOĞMUŞ"/>
        <s v="Sultan Can"/>
        <s v="İbrahim Bulut"/>
        <s v="Suat Karataş"/>
        <s v="HÜSEYİN KUBİLAY EKİNCİ"/>
        <s v="YUNUS AYBERK USTA"/>
        <s v="CENGİZ KIRATLI"/>
        <s v="MURAT AKIN"/>
        <s v="NERİMAN ELİF TÜRKAY"/>
        <s v="Necip İYİDAL"/>
        <s v="YURDABEY SARITAŞ"/>
        <s v="Bayram Boztaş"/>
        <s v="BAYRAM İPEK"/>
        <s v="DURMUŞ YILDIZ"/>
        <s v="BANU GİRGİN"/>
        <s v="GÜLLÜ YİĞİT"/>
        <s v="ADNAN ATAMAN"/>
        <s v="HAVVA ÇANTA"/>
        <s v="Şule Şahin"/>
        <s v="MUHAMMET MUSTAFA TAŞDEMİR"/>
        <s v="ALİ SAAT"/>
        <s v="Mehmet Olcay"/>
        <s v="HACI MEHMET DEMİREL"/>
        <s v="Recep Aygün"/>
        <s v="FUAT NART"/>
        <s v="DUYGU ARI"/>
        <s v="SİBEL ŞANAL"/>
        <s v="Hüseyin Koçak"/>
        <s v="FEVZİ SERDAR YEKTA"/>
        <s v="Erkan Özkan"/>
        <s v="MEHMET KARATAŞ"/>
        <s v="FIRAT ÇETİNTÜRK"/>
        <s v="GÖKHAN YİĞİT"/>
        <s v="İBRAHİM CAN"/>
        <s v="SÜZAN BÖLÜK"/>
        <s v="ŞEKİP SÜRMELİOĞLU"/>
        <s v="YONCA POLAT"/>
        <s v="LÜTFÜ KÜÇÜKOĞLU"/>
        <s v="NURİ YILMAZ"/>
        <s v="Osman Düger"/>
        <s v="Nihat Uyar"/>
        <s v="GÜLAY ÖZDEN"/>
        <s v="Ömer Murat Dayı"/>
        <s v="CİHAN CAN"/>
        <s v="CELAL ÇAKILKAYA"/>
        <s v="ASİYE AKCAN"/>
        <s v="SEZER BATMAZ"/>
        <s v="BÜLENT HIZARCIOĞLU"/>
        <s v="KEREP HOŞAF"/>
        <s v="MUSTAFA AKSOY"/>
        <s v="OĞUZHAN YAVUZ"/>
        <s v="SÜLEYMAN DEMİREL"/>
        <s v="Burak Arslan"/>
        <s v="FİSUN EVİRGEN"/>
        <s v="AYDIN KAYA"/>
        <s v="Semra Çankaya"/>
        <s v="MEHMET AKGÜN"/>
        <s v="UMUT USTAOĞLU"/>
        <s v="Hasan Uşaklar"/>
        <s v="ASLAN HOSSEINZADEH"/>
        <s v="MEHMET ŞEN"/>
        <s v="Serkan Çankaya"/>
        <s v="TURGUT GÜLTEKİN"/>
        <s v="Kerim Hakan Özen"/>
        <s v="RAMAZAN UÇU"/>
        <s v="BEKİR ASLAN"/>
        <s v="ERDAL KARATAŞ"/>
        <s v="MELİKE ÖNAYBIRAK"/>
        <s v="EYÜP ÖNAYBIRAK"/>
        <s v="SEYHAN KAYA"/>
        <s v="Nesrin Mustafaoğlu"/>
        <s v="Hasan Ali Ay"/>
        <s v="MEHMET ÖZDOĞAN"/>
        <s v="İHSAN ALKAN"/>
        <s v="SITKI ASLAN"/>
        <s v="OSMAN ERDEN"/>
        <s v="Turan Erşahan"/>
        <s v="ÇAĞLA BOZKURT"/>
        <s v="MURAT BİCERMAN"/>
        <s v="TUBA GEZER"/>
        <s v="KAZIM DOĞAN"/>
        <s v="IŞIN BEŞER"/>
        <s v="NESİBE GÜNEŞ"/>
        <s v="ERDAL İSKENDER"/>
        <s v="Abdülbaki Aksakal"/>
        <s v="Ufuk Özbek"/>
        <s v="SUZAN TÜRKMEN"/>
        <s v="Serkan Aydemir"/>
        <s v="BİNNAZ KOÇER ERARSLAN"/>
        <s v="Ali Galip TIRAŞ"/>
        <s v="Serap Şahin"/>
        <s v="Çağdaş Kaya"/>
        <s v="İLHAN ERİŞKİN"/>
        <s v="CÜNEYT KILINÇDOĞAN"/>
        <s v="İMDAT BOZKIR"/>
        <s v="Ali Gülbudak"/>
        <s v="Ali Çanakçı"/>
        <s v="GÜLPERİ BAŞKAN"/>
        <s v="BAHAR UĞUR"/>
        <s v="Hüseyin Çatalçam"/>
        <s v="Mehmet Aktaş"/>
        <s v="CAN EKİNCİ"/>
        <s v="Mesut İmren"/>
        <s v="NİHAT ÇEÇEN"/>
        <s v="BAYRAM ÇELİK"/>
        <s v="MUHİTTİN TÜRKMEN"/>
        <s v="Yüksel Dayanç"/>
        <s v="KAAN KARAKIŞ"/>
        <s v="ERKAN ÇEVİK"/>
        <s v="ÖZLEM ÇETİN"/>
        <s v="ADEM BİLGİÇ"/>
        <s v="MURAT KANBER"/>
        <s v="HAKAN OLGUNDENEY"/>
        <s v="Nazan İkidağ"/>
        <s v="SEMRA DAĞ"/>
        <s v="ADEM ÇAKIR"/>
        <s v="SEVDA AKBAŞ"/>
        <s v="AYŞE ŞULE BERKALP"/>
        <s v="BURAK ÖZMEN"/>
        <s v="RAMAZAN KARACA"/>
        <s v="Ünal Tutucu"/>
        <s v="BTN HARFİYAT NAKLİYE VE YIKIM İŞLERİ"/>
        <s v="ÖZKAN BAKAR"/>
        <s v="HÜSEYİN TURAN"/>
        <s v="KEZİBAN KAÇAR"/>
        <s v="NEVZAT TURAN"/>
        <s v="MUSTAFA ŞAHİNLİ"/>
        <s v="SEVGİ BALCI"/>
        <s v="SÜMEYYE EMEL ASLAN"/>
        <s v="HATİCE ÖNAL"/>
        <s v="SEMRE ALTUN"/>
        <s v="KÜBRA ÇETİN"/>
        <s v="FADİME KARATOPRAK"/>
        <s v="NİHAT ALTINTEL"/>
        <s v="MUHAMMED CAN ALTUN"/>
        <s v="NEVZAT KARAKAYA"/>
        <s v="FATİH VURAL"/>
        <s v="MUHARREM ALPTEKİN"/>
        <s v="OSMAN ALPAYDIN"/>
        <s v="ZEYNEP ÇİĞDEM OKAN"/>
        <s v="AYNUR DİKBIYIK"/>
        <s v="ŞERİF YALÇIN"/>
        <s v="ONURSAL ALTUNDİŞ"/>
        <s v="Büşra Eyüpoğlu"/>
        <s v="SELİN GÖKÇEN SAYAR"/>
        <s v="YASİN TETİK"/>
        <s v="HABİBE AKAY"/>
        <s v="Ramazan Yalın"/>
        <s v="Mehmet Küreşoğlu"/>
        <s v="ERHAN KARAKUŞ"/>
        <s v="İLKER ERSÖZ"/>
        <s v="Tunahan Arslan"/>
        <s v="EMİRCAN KILINÇ"/>
        <s v="Metin Hindioğlu"/>
        <s v="NİMET CAN"/>
        <s v="Emrah Dursun"/>
        <s v="NURETTİN SÜRMELİOĞLU"/>
        <s v="ŞEMSETTİN IŞIK"/>
        <s v="DERYA TÜRE"/>
        <s v="EKREM KESKİN"/>
        <s v="BEKİR ALTUN"/>
        <s v="Veli Daş"/>
        <s v="Necmi Şahin"/>
        <s v="TAMER ÜNAL"/>
        <s v="MURAT ERİŞ"/>
        <s v="HATİCE GEYİKCİ"/>
        <s v="Ersin Gökalp"/>
        <s v="AFAK KURAL"/>
        <s v="YİĞİT KARAMANCI"/>
        <s v="MUSTAFA ÖZEN"/>
        <s v="MÜKERREM ÇALIŞKAN"/>
        <s v="MEHMET ÖZKAN"/>
        <s v="Yılmaz Güneş"/>
        <s v="OSMAN DEMİR"/>
        <s v="GÜLTEN ALTINTAŞ"/>
        <s v="Suha Pattabanoğlu"/>
        <s v="ÖZKAN DEŞTİOĞLU"/>
        <s v="DİNARA GALIMOVA"/>
        <s v="HASSAN GHOLAMİ"/>
        <s v="SERKAN YARBA"/>
        <s v="Kazım Şafak"/>
        <s v="RÜKEN ÖZKAN"/>
        <s v="Gökdeniz Küçükaslan"/>
      </sharedItems>
    </cacheField>
    <cacheField name="Telefon" numFmtId="0">
      <sharedItems containsSemiMixedTypes="0" containsString="0" containsNumber="1" containsInteger="1">
        <n v="5.317162173E9"/>
        <n v="5.013583038E9"/>
        <n v="5.510848751E9"/>
        <n v="5.076681213E9"/>
        <n v="5.303281402E9"/>
        <n v="5.52747101E9"/>
        <n v="2.422269595E9"/>
        <n v="5.384844336E9"/>
        <n v="2.429993767E9"/>
        <n v="2.425020191E9"/>
        <n v="2.4223033E9"/>
        <n v="2.422276757E9"/>
        <n v="5.528020742E9"/>
        <n v="2.422594217E9"/>
        <n v="2.423497353E9"/>
        <n v="2.422376161E9"/>
        <n v="2.422286307E9"/>
        <n v="2.423160581E9"/>
        <n v="2.423230002E9"/>
        <n v="2.42999017E9"/>
        <n v="5.45324555E9"/>
        <n v="5.332478286E9"/>
        <n v="5.348129499E9"/>
        <n v="2.422270902E9"/>
        <n v="2.423465353E9"/>
        <n v="5.37431128E9"/>
        <n v="5.528113272E9"/>
        <n v="5.395546272E9"/>
        <n v="2.423490758E9"/>
        <n v="2.422447464E9"/>
        <n v="2.428442796E9"/>
        <n v="2.423170758E9"/>
        <n v="5.396177421E9"/>
        <n v="2.422291234E9"/>
        <n v="5.510095999E9"/>
        <n v="5.46228071E9"/>
        <n v="5.455995841E9"/>
        <n v="2.423452023E9"/>
        <n v="2.422284141E9"/>
        <n v="2.425289394E9"/>
        <n v="5.352638489E9"/>
        <n v="2.422291001E9"/>
        <n v="5.4621451E9"/>
        <n v="2.423131301E9"/>
        <n v="2.423230101E9"/>
        <n v="5.319107109E9"/>
        <n v="5.316280701E9"/>
        <n v="2.423110701E9"/>
        <n v="2.425151991E9"/>
        <n v="2.4222137E9"/>
        <n v="5.526060749E9"/>
        <n v="5.526444507E9"/>
        <n v="5.415079625E9"/>
        <n v="5.432100999E9"/>
        <n v="5.427983576E9"/>
        <n v="5.378912338E9"/>
        <n v="5.537059607E9"/>
        <n v="5.416596961E9"/>
        <n v="5.458386907E9"/>
        <n v="5.393849596E9"/>
        <n v="5.447248185E9"/>
        <n v="5.362429353E9"/>
        <n v="5.510702555E9"/>
        <n v="2.423120535E9"/>
        <n v="5.337686113E9"/>
        <n v="5.452420405E9"/>
        <n v="5.526377915E9"/>
        <n v="5.416497707E9"/>
        <n v="5.346511432E9"/>
        <n v="2.542488157E9"/>
        <n v="5.442632221E9"/>
        <n v="5.469415668E9"/>
        <n v="5.386549499E9"/>
        <n v="5.453128262E9"/>
        <n v="5.335834338E9"/>
        <n v="5.368988192E9"/>
        <n v="5.528808585E9"/>
        <n v="5.428348976E9"/>
        <n v="5.495250032E9"/>
        <n v="5.531542702E9"/>
        <n v="2.427125002E9"/>
        <n v="5.32277499E9"/>
        <n v="5.380344911E9"/>
        <n v="5.424567769E9"/>
        <n v="5.414877939E9"/>
        <n v="5.431070728E9"/>
        <n v="5.435412017E9"/>
        <n v="2.423461017E9"/>
        <n v="2.423453336E9"/>
        <n v="5.303669644E9"/>
        <n v="5.5215632E9"/>
        <n v="5.496410032E9"/>
        <n v="2.427125488E9"/>
        <n v="5.516486881E9"/>
        <n v="5.070663807E9"/>
        <n v="5.495191004E9"/>
        <n v="5.523073307E9"/>
        <n v="5.414420713E9"/>
        <n v="2.427152091E9"/>
        <n v="5.459737707E9"/>
        <n v="5.362114668E9"/>
        <n v="2.425191192E9"/>
        <n v="5.510070011E9"/>
        <n v="2.423450731E9"/>
        <n v="5.469637466E9"/>
        <n v="5.344320513E9"/>
        <n v="5.457248818E9"/>
        <n v="5.388748475E9"/>
        <n v="2.422277476E9"/>
        <n v="2.4232599E9"/>
        <n v="2.422489568E9"/>
        <n v="5.386935346E9"/>
        <n v="5.387720679E9"/>
        <n v="2.4251368E9"/>
        <n v="2.422374114E9"/>
        <n v="5.336736342E9"/>
        <n v="5.321370417E9"/>
        <n v="2.422591444E9"/>
        <n v="5.516444465E9"/>
        <n v="2.42511464E9"/>
        <n v="5.336375444E9"/>
        <n v="5.551004576E9"/>
        <n v="2.425124707E9"/>
        <n v="2.425130202E9"/>
        <n v="2.425124535E9"/>
        <n v="2.425190709E9"/>
        <n v="2.425220708E9"/>
        <n v="2.42513606E9"/>
        <n v="5.444252009E9"/>
        <n v="5.522510007E9"/>
        <n v="2.422440753E9"/>
        <n v="5.449307882E9"/>
        <n v="2.425031636E9"/>
        <n v="2.427432007E9"/>
        <n v="5.303738808E9"/>
        <n v="5.35622656E9"/>
        <n v="5.349246504E9"/>
        <n v="5.456116729E9"/>
        <n v="2.42513414E9"/>
        <n v="2.422370139E9"/>
        <n v="2.423242019E9"/>
        <n v="5.462866675E9"/>
        <n v="2.422285909E9"/>
        <n v="2.429992889E9"/>
        <n v="5.421301002E9"/>
        <n v="5.324786739E9"/>
        <n v="5.443418679E9"/>
        <n v="2.423260721E9"/>
        <n v="2.422304608E9"/>
        <n v="5.454455259E9"/>
        <n v="2.422385615E9"/>
        <n v="5.436453907E9"/>
        <n v="5.32697475E9"/>
        <n v="2.429997739E9"/>
        <n v="2.423467599E9"/>
        <n v="5.465426687E9"/>
        <n v="5.353934236E9"/>
        <n v="2.42227604E9"/>
        <n v="5.372449183E9"/>
        <n v="2.422594442E9"/>
        <n v="5.333076597E9"/>
        <n v="2.42237609E9"/>
        <n v="5.432050707E9"/>
        <n v="5.412810503E9"/>
        <n v="2.422470113E9"/>
        <n v="2.423330202E9"/>
        <n v="2.423310411E9"/>
        <n v="2.425113399E9"/>
        <n v="5.344895483E9"/>
        <n v="5.324989107E9"/>
        <n v="2.427420904E9"/>
        <n v="5.303047787E9"/>
        <n v="5.448537908E9"/>
        <n v="2.422292707E9"/>
        <n v="2.422416161E9"/>
        <n v="2.423452383E9"/>
        <n v="2.4222927E9"/>
        <n v="2.422442701E9"/>
        <n v="5.530237121E9"/>
        <n v="5.52081325E9"/>
        <n v="5.443213014E9"/>
        <n v="2.424101011E9"/>
        <n v="5.013744507E9"/>
        <n v="2.423264343E9"/>
        <n v="5.41620082E9"/>
        <n v="5.32634787E9"/>
        <n v="5.436997562E9"/>
        <n v="2.422413815E9"/>
        <n v="5.52734287E9"/>
        <n v="2.423210758E9"/>
        <n v="2.422415448E9"/>
        <n v="2.42227614E9"/>
        <n v="2.422370022E9"/>
        <n v="5.326077253E9"/>
        <n v="5.357451601E9"/>
        <n v="5.469480746E9"/>
        <n v="2.428215555E9"/>
        <n v="2.428870608E9"/>
        <n v="2.423260006E9"/>
        <n v="5.326744927E9"/>
        <n v="5.355170703E9"/>
        <n v="2.423412626E9"/>
        <n v="5.353281928E9"/>
        <n v="5.54184745E9"/>
        <n v="5.443987469E9"/>
        <n v="5.425491886E9"/>
        <n v="2.422487276E9"/>
        <n v="2.429992757E9"/>
        <n v="2.422299745E9"/>
        <n v="2.423128866E9"/>
        <n v="2.423220222E9"/>
        <n v="2.422302133E9"/>
        <n v="2.422408383E9"/>
        <n v="5.448173525E9"/>
        <n v="5.359590777E9"/>
        <n v="2.42242242E9"/>
        <n v="5.422461677E9"/>
        <n v="5.455676202E9"/>
        <n v="2.42226108E9"/>
        <n v="2.423328945E9"/>
        <n v="2.42504741E9"/>
        <n v="2.422303228E9"/>
        <n v="5.435350107E9"/>
        <n v="5.350437576E9"/>
        <n v="2.42226201E9"/>
        <n v="5.3692138E9"/>
        <n v="5.454809827E9"/>
        <n v="2.422482626E9"/>
        <n v="2.422274002E9"/>
        <n v="2.422596663E9"/>
        <n v="2.429993083E9"/>
        <n v="2.422294488E9"/>
        <n v="2.422470274E9"/>
        <n v="2.423234484E9"/>
        <n v="5.49500577E9"/>
        <n v="2.427228678E9"/>
        <n v="5.36448602E9"/>
        <n v="5.06140667E9"/>
        <n v="2.422272535E9"/>
        <n v="2.422270727E9"/>
        <n v="2.423130077E9"/>
        <n v="2.422595859E9"/>
        <n v="2.423352283E9"/>
        <n v="5.411334041E9"/>
        <n v="2.423392207E9"/>
        <n v="5.455747248E9"/>
        <n v="2.42321203E9"/>
        <n v="2.42227188E9"/>
        <n v="5.383680744E9"/>
        <n v="5.30644206E9"/>
        <n v="5.451545545E9"/>
        <n v="5.358887437E9"/>
        <n v="5.060690206E9"/>
        <n v="2.425125414E9"/>
        <n v="5.050560827E9"/>
        <n v="5.380769888E9"/>
        <n v="5.395726301E9"/>
        <n v="2.422590049E9"/>
        <n v="5.4154025E9"/>
        <n v="5.313803125E9"/>
        <n v="2.425150503E9"/>
        <n v="2.422449154E9"/>
        <n v="5.453239984E9"/>
        <n v="5.377417574E9"/>
        <n v="5.522038686E9"/>
        <n v="5.39870399E9"/>
        <n v="5.550755507E9"/>
        <n v="5.324302293E9"/>
        <n v="5.531538282E9"/>
        <n v="5.449060007E9"/>
        <n v="2.422447072E9"/>
        <n v="2.429993525E9"/>
        <n v="5.343958284E9"/>
        <n v="5.433837498E9"/>
        <n v="5.330574648E9"/>
        <n v="5.345210713E9"/>
        <n v="2.423401919E9"/>
        <n v="5.302515807E9"/>
        <n v="2.4224495E9"/>
        <n v="5.356602E9"/>
        <n v="5.523009192E9"/>
        <n v="5.523009191E9"/>
        <n v="2.425191707E9"/>
        <n v="5.461800707E9"/>
        <n v="5.498137403E9"/>
        <n v="5.4615507E9"/>
        <n v="5.388784207E9"/>
        <n v="5.447890344E9"/>
        <n v="2.423111199E9"/>
        <n v="2.425116662E9"/>
        <n v="5.417676607E9"/>
        <n v="5.445143131E9"/>
        <n v="2.423462727E9"/>
        <n v="2.422488484E9"/>
        <n v="5.326578099E9"/>
        <n v="5.324470207E9"/>
        <n v="5.413202908E9"/>
        <n v="5.465561007E9"/>
        <n v="2.4250599E9"/>
        <n v="5.443613044E9"/>
        <n v="5.436905243E9"/>
        <n v="5.39678559E9"/>
        <n v="2.423227972E9"/>
        <n v="2.422445424E9"/>
        <n v="5.416590601E9"/>
        <n v="5.330798107E9"/>
        <n v="2.427220236E9"/>
        <n v="5.551811651E9"/>
        <n v="5.538053232E9"/>
        <n v="2.427461817E9"/>
        <n v="5.466066108E9"/>
        <n v="5.496072107E9"/>
        <n v="5.318470416E9"/>
        <n v="5.527247053E9"/>
        <n v="5.356625618E9"/>
        <n v="5.342149022E9"/>
        <n v="2.423495898E9"/>
        <n v="5.537900791E9"/>
        <n v="5.349853597E9"/>
        <n v="2.422275558E9"/>
        <n v="2.422277722E9"/>
        <n v="2.427476342E9"/>
        <n v="5.325019107E9"/>
        <n v="5.339545827E9"/>
        <n v="2.425144408E9"/>
        <n v="2.423245743E9"/>
        <n v="2.422488001E9"/>
        <n v="5.522199111E9"/>
        <n v="2.427434244E9"/>
        <n v="5.352983013E9"/>
        <n v="5.058305039E9"/>
        <n v="5.32052997E9"/>
        <n v="2.425652526E9"/>
        <n v="5.359353883E9"/>
        <n v="2.423490053E9"/>
        <n v="5.050148855E9"/>
        <n v="5.013341973E9"/>
        <n v="5.326535575E9"/>
        <n v="2.423212777E9"/>
        <n v="5.343593272E9"/>
        <n v="2.429993393E9"/>
        <n v="2.423432299E9"/>
        <n v="2.423328944E9"/>
        <n v="5.013633283E9"/>
        <n v="5.527117585E9"/>
        <n v="2.423212424E9"/>
        <n v="2.423493207E9"/>
        <n v="5.392062468E9"/>
        <n v="2.423129798E9"/>
        <n v="2.423467707E9"/>
        <n v="2.429993219E9"/>
        <n v="2.423230974E9"/>
        <n v="2.427433384E9"/>
        <n v="2.427429996E9"/>
        <n v="5.303475334E9"/>
        <n v="5.454325467E9"/>
        <n v="5.353474885E9"/>
        <n v="5.434684068E9"/>
        <n v="2.423521976E9"/>
        <n v="2.423262646E9"/>
        <n v="5.30133073E9"/>
        <n v="5.30697079E9"/>
        <n v="5.4491685E9"/>
        <n v="2.425130155E9"/>
        <n v="5.32466057E9"/>
        <n v="5.454195125E9"/>
        <n v="5.30079937E9"/>
        <n v="2.425125354E9"/>
        <n v="5.539311207E9"/>
        <n v="5.055350034E9"/>
        <n v="5.451860707E9"/>
        <n v="5.411040707E9"/>
        <n v="5.526565675E9"/>
        <n v="2.423210701E9"/>
        <n v="2.422272757E9"/>
        <n v="2.423130363E9"/>
        <n v="5.52481444E9"/>
        <n v="2.427425176E9"/>
        <n v="5.411069607E9"/>
        <n v="5.411666007E9"/>
        <n v="2.422268864E9"/>
        <n v="5.334619616E9"/>
        <n v="5.37581242E9"/>
        <n v="2.429660076E9"/>
        <n v="5.427407901E9"/>
        <n v="5.442810547E9"/>
        <n v="2.422476779E9"/>
        <n v="2.423123456E9"/>
        <n v="5.050257109E9"/>
        <n v="5.301765733E9"/>
        <n v="5.462280033E9"/>
        <n v="5.46546484E9"/>
        <n v="5.061253916E9"/>
        <n v="5.531244861E9"/>
        <n v="2.423395981E9"/>
        <n v="5.423560447E9"/>
        <n v="2.422474242E9"/>
        <n v="5.510346339E9"/>
        <n v="5.013210105E9"/>
        <n v="2.425044464E9"/>
        <n v="2.425029606E9"/>
        <n v="2.422372424E9"/>
        <n v="2.422262929E9"/>
        <n v="2.422448484E9"/>
        <n v="5.320598907E9"/>
        <n v="2.423495033E9"/>
        <n v="5.37995111E9"/>
        <n v="2.428871168E9"/>
        <n v="2.423234363E9"/>
        <n v="5.399393563E9"/>
        <n v="2.423352737E9"/>
        <n v="2.423380004E9"/>
        <n v="5.437707014E9"/>
        <n v="5.075411729E9"/>
        <n v="2.42338365E9"/>
        <n v="2.423264747E9"/>
        <n v="5.392372284E9"/>
        <n v="5.436843456E9"/>
        <n v="2.425110046E9"/>
        <n v="2.42339072E9"/>
        <n v="5.510925876E9"/>
        <n v="5.545364696E9"/>
        <n v="2.422381096E9"/>
        <n v="5.53945223E9"/>
        <n v="5.342948886E9"/>
        <n v="5.45380181E9"/>
        <n v="5.556342754E9"/>
        <n v="5.467131304E9"/>
        <n v="2.429664953E9"/>
        <n v="5.304277117E9"/>
        <n v="5.362186707E9"/>
        <n v="5.324999137E9"/>
        <n v="2.425025252E9"/>
        <n v="5.344736288E9"/>
        <n v="5.424429525E9"/>
        <n v="2.423462107E9"/>
        <n v="2.423342972E9"/>
        <n v="2.422280877E9"/>
        <n v="2.425040227E9"/>
        <n v="5.356227714E9"/>
        <n v="5.449120799E9"/>
        <n v="2.427422145E9"/>
        <n v="2.429990641E9"/>
        <n v="5.054629524E9"/>
        <n v="5.380145659E9"/>
        <n v="5.34524054E9"/>
        <n v="2.423402099E9"/>
        <n v="2.423117444E9"/>
        <n v="5.511916837E9"/>
        <n v="5.511286673E9"/>
        <n v="5.358200324E9"/>
        <n v="5.056219965E9"/>
        <n v="5.549954976E9"/>
        <n v="2.429990079E9"/>
        <n v="5.45445604E9"/>
        <n v="2.423494933E9"/>
        <n v="5.418415778E9"/>
        <n v="2.42354054E9"/>
        <n v="5.446062131E9"/>
        <n v="5.0764506E9"/>
        <n v="5.444882347E9"/>
        <n v="2.425388684E9"/>
        <n v="2.42229002E8"/>
        <n v="5.444172288E9"/>
        <n v="5.437284668E9"/>
        <n v="5.455481017E9"/>
        <n v="5.54151429E9"/>
        <n v="5.41287282E9"/>
        <n v="2.4251292E9"/>
        <n v="5.366669955E9"/>
        <n v="5.078633535E9"/>
        <n v="5.438241942E9"/>
        <n v="5.335532807E9"/>
        <n v="5.3216351E9"/>
        <n v="5.532811636E9"/>
        <n v="5.398119697E9"/>
        <n v="5.441002107E9"/>
        <n v="2.423340402E9"/>
        <n v="5.453161086E9"/>
        <n v="5.524819905E9"/>
        <n v="5.413760445E9"/>
        <n v="5.526890234E9"/>
        <n v="2.427220602E9"/>
        <n v="5.335456215E9"/>
        <n v="5.392493507E9"/>
        <n v="5.356357096E9"/>
        <n v="5.326012319E9"/>
        <n v="5.49553202E9"/>
        <n v="5.49553101E9"/>
        <n v="5.421050561E9"/>
        <n v="2.427460048E9"/>
        <n v="5.323072023E9"/>
        <n v="5.510199026E9"/>
        <n v="2.424176688E9"/>
        <n v="2.422292466E9"/>
        <n v="5.354006124E9"/>
        <n v="2.423218822E9"/>
        <n v="2.425046667E9"/>
        <n v="5.302219006E9"/>
        <n v="5.424426229E9"/>
        <n v="2.423261838E9"/>
        <n v="2.422272127E9"/>
        <n v="5.394103436E9"/>
        <n v="2.422293112E9"/>
        <n v="2.423442556E9"/>
        <n v="2.423119119E9"/>
        <n v="5.46613772E9"/>
        <n v="2.423262611E9"/>
        <n v="2.425111929E9"/>
        <n v="5.334928707E9"/>
        <n v="5.356990313E9"/>
        <n v="2.423370785E9"/>
        <n v="2.423381212E9"/>
        <n v="2.423211112E9"/>
        <n v="2.422422242E9"/>
        <n v="5.427426788E9"/>
        <n v="2.422379772E9"/>
        <n v="2.423440473E9"/>
        <n v="5.522614071E9"/>
        <n v="2.428145454E9"/>
        <n v="2.423441818E9"/>
        <n v="2.423495761E9"/>
        <n v="2.425120525E9"/>
        <n v="5.559844389E9"/>
        <n v="5.537229585E9"/>
        <n v="2.422447041E9"/>
        <n v="2.423347839E9"/>
        <n v="5.367771707E9"/>
        <n v="5.436461007E9"/>
        <n v="2.422291897E9"/>
      </sharedItems>
    </cacheField>
    <cacheField name="İLÇE" numFmtId="0">
      <sharedItems>
        <s v="Muratpaşa"/>
        <s v="Manavgat"/>
        <s v="Kepez"/>
        <s v="Konyaaltı"/>
        <s v="Kaş"/>
        <s v="Kumluca"/>
        <s v="Alanya"/>
        <s v="Serik"/>
        <s v="Aksu"/>
        <s v="Kemer"/>
        <s v="Finike"/>
        <s v="Döşemealtı"/>
        <s v="Korkuteli"/>
        <s v="Gazipaşa"/>
      </sharedItems>
    </cacheField>
    <cacheField name="MAHALLE" numFmtId="0">
      <sharedItems>
        <s v="Kışla"/>
        <s v="A. Pazarcı"/>
        <s v="Yeşiltepe"/>
        <s v="Yüksekalan"/>
        <s v="Sinan"/>
        <s v="Çağlayan"/>
        <s v="Kültür"/>
        <s v="Mehmetçik"/>
        <s v="Kuşkavağı"/>
        <s v="Şirinyalı"/>
        <s v="Akkuyu"/>
        <s v="Yeşilyurt"/>
        <s v="Liman"/>
        <s v="Güzeloba"/>
        <s v="Meydankavağı"/>
        <s v="Pınarbaşı"/>
        <s v="Fener"/>
        <s v="Avni Tolunay"/>
        <s v="Dutlubahçe"/>
        <s v="Varlık"/>
        <s v="Haşimişcan"/>
        <s v="Ahatlı"/>
        <s v="Kalkan"/>
        <s v="Altınova Orta"/>
        <s v="Altınkum"/>
        <s v="Eskicami"/>
        <s v="Gürsu"/>
        <s v="Doğuyaka"/>
        <s v="Özgürlük"/>
        <s v="Mahmutlar"/>
        <s v="Arapsuyu"/>
        <s v="Kadriye"/>
        <s v="Kuzeyyaka"/>
        <s v="Altındağ"/>
        <s v="Cikcilli"/>
        <s v="Gülveren"/>
        <s v="Güneş"/>
        <s v="Zerdalilik"/>
        <s v="Kırcami"/>
        <s v="Gebizli"/>
        <s v="Gazi"/>
        <s v="Göksu"/>
        <s v="Şelale"/>
        <s v="Yeni"/>
        <s v="Demircikara"/>
        <s v="Gençlik"/>
        <s v="Güvenlik"/>
        <s v="Güzelyurt"/>
        <s v="Siteler"/>
        <s v="Üçgen"/>
        <s v="Arslanbucak"/>
        <s v="Ayanoğlu"/>
        <s v="Bahçelievler"/>
        <s v="Zafer"/>
        <s v="Barış"/>
        <s v="Muratpaşa"/>
        <s v="Meltem"/>
        <s v="Altınova Sinan"/>
        <s v="Yeni Emek"/>
        <s v="Sedir"/>
        <s v="Yıldız"/>
        <s v="Orta 2. Bölge"/>
        <s v="Kadıpaşa"/>
        <s v="Kızıltoprak"/>
        <s v="Merkez"/>
        <s v="Saray"/>
        <s v="Belek"/>
        <s v="Kanal"/>
        <s v="Cumhuriyet"/>
        <s v="Yükseliş"/>
        <s v="Kızılarık"/>
        <s v="Şafak"/>
        <s v="Tahılpazarı"/>
        <s v="Sütçüler"/>
        <s v="Teomanpaşa"/>
        <s v="Güller Pınarı"/>
        <s v="Şekerhane"/>
        <s v="Hacet"/>
        <s v="Oba 1. Bölge"/>
        <s v="Aydınevler"/>
        <s v="Çankaya"/>
        <s v="Konuksever"/>
        <s v="Hurma"/>
        <s v="Erenköy"/>
        <s v="Akdeniz Üniversitesi"/>
        <s v="Elmalı"/>
        <s v="Soğuksu"/>
        <s v="Balbey"/>
        <s v="Habibler"/>
        <s v="Mehmet Akif Ersoy"/>
        <s v="Uncalı"/>
        <s v="Y.hisar"/>
        <s v="Eski"/>
        <s v="Etiler"/>
        <s v="Ulus"/>
        <s v="Yeşilbahçe"/>
        <s v="Deniz"/>
        <s v="Tekirova"/>
        <s v="Karşıyaka"/>
        <s v="Toros"/>
        <s v="Bayındır"/>
        <s v="Yenigöl"/>
        <s v="Çıplaklı"/>
        <s v="Dinek"/>
        <s v="Meydan"/>
        <s v="Topçular"/>
        <s v="Emek"/>
        <s v="Hüsnü Karakaş"/>
        <s v="Kiremitli"/>
        <s v="Yeni Doğan"/>
        <s v="Yeniköy"/>
        <s v="Öğretmenevleri"/>
        <s v="Kestel"/>
        <s v="A. Hisar"/>
        <s v="Varsak Karşıyaka Güney"/>
        <s v="Ilıca"/>
        <s v="Kızılsaray"/>
        <s v="Sanayi"/>
        <s v="Eski Hisar"/>
        <s v="Ünsal"/>
        <s v="Pazarcı"/>
        <s v="Çaybaşı"/>
        <s v="Esentepe"/>
        <s v="Güzeloba 1. Bölge"/>
        <s v="Yavuz Selim"/>
        <s v="Serik Meslek Yuksekokulu"/>
        <s v="Bağlık"/>
        <s v="Kavaklı"/>
        <s v="Y.pazarcı"/>
        <s v="Yenigün"/>
        <s v="Örnek"/>
        <s v="Kızlar Pınarı"/>
        <s v="Sugözü"/>
        <s v="Atatürk"/>
        <s v="Side Kuzey"/>
        <s v="Narenciye"/>
        <s v="Sorgun 2. Bölge"/>
      </sharedItems>
    </cacheField>
    <cacheField name="ADRES" numFmtId="0">
      <sharedItems>
        <s v="Kızılsaray Mah. Milli Egemenlik Cad. No:1 Muratpaşa/ANTALYA"/>
        <s v="A. Pazarcı Mah. 1003 Sk. No:6/Z10 Manavgat/Antalya"/>
        <s v="Yeşiltepe Mah. Ziya Gökalp Cad. No:4 Kepez/ANTALYA"/>
        <s v="Yüksekalan Mah. Fahrettin Altay Cad. No:26/F Muratpasa/Antalya"/>
        <s v="Sinan Mah. Cebesoy Cd. No:18/B Muratpaşa/Antalya"/>
        <s v="Çağlayan Mah. 2007 Sk. No:9/2 Muratpaşa/Antalya"/>
        <s v="Kültür, Ulusoy Cd. 25/A, 07090 Bahtılı Köyü Köyü/Kepez/Antalya"/>
        <s v="Mehmetçik Mah. Termesos Bulv. No:23 Muratpaşa/ANTALYA"/>
        <s v="Kültür Mah. 3821 Sk. Birlik Apt. No:36/32"/>
        <s v="Kültür mah. 3844 sk. No:4/2"/>
        <s v="Kuşkavağı Mah. 563 Sk. No 13"/>
        <s v="Şirinyalı Mah. 1507 Sk. No:55/1 PK:07160 Lara Muratpaşa/Antalya"/>
        <s v="Ahatlı Mah. Ulusoy Cad. No:48 B"/>
        <s v="Öğretmenevleri, Ata aprt, Anadolu Cd D:No:98"/>
        <s v="Yeşilyurt Mah. 4340 Sk. No:3"/>
        <s v="A. Pazarcı Mah. Zübeyde Hanım Cad. No:12/B Manavgat/Antalya"/>
        <s v="Liman mah. Atatürk Bulv. Çınar Apt. No: 204 /B"/>
        <s v="Güzeloba, Havaalanı Cd. No:38/D, 07230 Muratpaşa/Antalya"/>
        <s v="Meydankavağı Mah. İsmail Cem Cad. No:56 Muratpaşa/ANTALYA"/>
        <s v="Pınarbaşı Mah. Pınarbaşı Cad. No:10"/>
        <s v="Şirinyalı, Kurt Apt, İsmet Gökşen Cd. 63/A, 07160 Muratpaşa/Antalya"/>
        <s v="Çağlayan Mah, Nazlı Apt, Bülent Ecevit Blv. D:No:123, 07230 Muratpaşa/Antalya"/>
        <s v="Güzeloba Mah. 2114 Sok. No:6/A Muratpaşa/Antalya"/>
        <s v="FENER MAH. BÜLENT ECEVİT BLV ALTAY APT. NO: 13/A"/>
        <s v="Fener Mah. Fener Cad. Lal Sitesi A Blok 45 A/A Muratpaşa/Antalya"/>
        <s v="Fener mahallesi.Bülent ecevit bulvarı.No:1937 sokak.No:47/B Muratpaşa/Antalya"/>
        <s v="Kültür Mah. 3816 Sk. No:20/A Kepez/Antalya"/>
        <s v="Avni Tolunay, Mahallesi, Hürriyet Cd. No:402"/>
        <s v="Dutlubahçe Mah. 761 sk. No:7 Muratpaşa/ANTALYA"/>
        <s v="Varlık Mah. 100. Yıl Blv. No:91 Muratpaşa/Antalya"/>
        <s v="Sinan Mah. 1255 Sk. Avcıoğlu İşhanı No:3/D Muratpaşa/Antalya"/>
        <s v="Ahatlı Mah. Ulıusoy Cad. Ptt No:36/C Kepez/Antalya"/>
        <s v="Güzeloba Mah. 2253 Sk. No:11/A Muratpaşa/Antalya"/>
        <s v="Sinan Mah. 1251 Sk. Atatürk Cad. No:4 Muratpaşa/Antalya"/>
        <s v="Akasya sokak no:5 Kalkan mah/Kaş/Antalya"/>
        <s v="Şirinyalı mah. 1523 sk. Durhan apt. 10/A ANTALYA, 07180 Muratpaşa/Antalya"/>
        <s v="Altınova Sinan Mah. Yunus Emre sk. No:34 Kepez/ANTALYA"/>
        <s v="Altınkum Mah. 448 Sk. No: 1/B"/>
        <s v="Eski Cami Mah. Kavaklı Kuyu Cad. Erkanlar Apt. No:43 İç Kapı No:21 Kumluca/ANTALYA"/>
        <s v="Gürsu Mah. 349 Sk. Papatya Apt. No 5"/>
        <s v="Yeşilyurt Mah. 4340 Sk. No 2"/>
        <s v="Mehmetçik Mah. Termessos Bulv. No:19/A Muratpaşa/Antalya"/>
        <s v="Ulus Mah. Mehmet Akif Cad. No:40 Kepez/ANTALYA"/>
        <s v="Gürsu, Villa Çetin, 306. Sk. No:3"/>
        <s v="Mahmutlar Mah. Barbaros Cad. No:23 Alanya/ANTALYA"/>
        <s v="Mahmutlar Mahallesi Tefik Çatar Caddesi Onur No:2 İç Kapı No:1 Alanya/Antalya"/>
        <s v="Toros Mah. Atatürk Bulv. M.Aygün Apt. No 46 C"/>
        <s v="Kadriye Mah. Turgut Özal Cad. No:13 Serik/Antalya"/>
        <s v="Tarım, Perge Blv. 11B, 07200 Muratpaşa/Antalya"/>
        <s v="Çağlayan Mah., 2048. Sok., No:46/A, Muratpaşa, Antalya, Türkiye"/>
        <s v="Kuzeyyaka Mah. Göksu Cad. No:76 Kepez/ANTALYA"/>
        <s v="Altındağ Mah. 149 Sk."/>
        <s v="Mehmetçik Mah. Termesos Bulv. No:21 Muratpaşa/ANTALYA"/>
        <s v="Cikcilli Mah.Eğriköprü Cad. No:11 Alanya/ANTALYA"/>
        <s v="Şafak Mah. 75 Yıl Cad. No:28 Kepez/ANTALYA"/>
        <s v="Teomanpaşa Mah. 2299 Sk No 3"/>
        <s v="Gülveren Mah. 3709 Sk. No 3 A"/>
        <s v="Zerdalilik Mah. Cebesoy Cad. No:55/C Muratpaşa/Antalya"/>
        <s v="Kırcami, Perge Blv. no: 91/A, 07100 Muratpaşa/Antalya"/>
        <s v="Gebizli Mah. Yunus Emre Cad. No:112/B Muratpaşa/ANTALYA"/>
        <s v="Sinan Mah. Cebesoy Cad. No:74/A Muratpaşa/Antalya"/>
        <s v="Gazi Mah. Muammer Aksoy Cad. No:8 Kepez/ANTALYA"/>
        <s v="Göksu Mah. Farabi Cad. No:15/BA Kepez/Antalya"/>
        <s v="Şelale Mah. Varsak Bey Cad No:2 Kepez/ANTALYA"/>
        <s v="Aliya İzzet Begoviç Cad. No 17 A"/>
        <s v="Demircikara Mah. Narenciye Cad. No:20/C Muratpaşa/Antalya"/>
        <s v="GENÇLİK MAH. TINAZTEPE CAD. 2 B MURATPAŞA/ANTALYA"/>
        <s v="Güvenlik Mah. Vatan Blv. Görgülü Apt. No: 25/B, 07000 Muratpaşa/Antalya"/>
        <s v="Zerdalilik Mah. Balıkçıoğlu Cd. No:29/A Muratpaşa/Antalya"/>
        <s v="Ahatlı Mah. Ulusoy Cad. No 98 C"/>
        <s v="Güzelyurt Mah. Şehit Kom. Er Mustafa Göktürk Cad. No:8/1A Aksu/Antalya"/>
        <s v="Yeni Mah. 2431 Sk. No: 34 Kepez/ANTALYA"/>
        <s v="Siteler Mah. 1355 Sk. No 15 / A"/>
        <s v="Üçgen Mah. Şarampol Cad. No:174 Muratpaşa/ANTALYA"/>
        <s v="Güvenlik Mah. Kazım Karabekir Cad. No 158"/>
        <s v="Arslanbucak Mah. Cumhuriyet Bulv. No 34 , Kemer"/>
        <s v="Aydoğmuş Mah. Fatih Terim Cad. No:78 Kepez/ANTALYA"/>
        <s v="Yeni Mah. 2431 sk. No:26 Kepez/ANTALYA"/>
        <s v="Çağlayan Mah. Hastane Cad. No:54/1 Manavgat/Antalya"/>
        <s v="Bahçelievler Mah. Teomanpaşa Cad. No:61 Muratpaşa/ANTALYA"/>
        <s v="Zerdalilik Mah. Burhanettin Onat Cad. No 74"/>
        <s v="Altındağ Mah. 100.Yıl Blv. No:35 Muratpaşa/ANTALYA"/>
        <s v="Zafer Mah. Mithat Paşa Cad. Selanik Apt. No:120/B"/>
        <s v="Barış Mah. 2906 Sk. 21 B Kepez/ANTALYA"/>
        <s v="Muratpaşa Mah. 565 sk. No:2 Muratpaşa/ANTALYA"/>
        <s v="Orta Mah. Pr. Dr. Yaşar Uçar Cad. No:10/B Serik/Antalya"/>
        <s v="Bayındır Mah. Toroslar Cad. Gülşen Eyican Apt. No:68/C Muratpaşa/Antalya"/>
        <s v="Altınova Sinan Mah. Kaşlılar sk. No:40 Kepez/ANTALYA"/>
        <s v="Yeni Emek Mah. Ceyhan Cad. No:91 Kepez/ANTALYA"/>
        <s v="Yeni Mah. Aliya İzzet Begoviç Cad. No:104/B Kepez/Antalya"/>
        <s v="Yeşiltepe Mah. Tevfik Fikret Cad. Civelek Apt. No:13/C Kepez/Antalya"/>
        <s v="Güvenlik Mah. 281 Sk. No:24/B Muratpaşa/Antalya"/>
        <s v="Sedir Mah. Vatan Blv. No 22 B"/>
        <s v="Yıldız Mah. Yıldız Cad. No:44 Muratpaşa/Antalya"/>
        <s v="Orta mahalle işler cad no 50 iç kapı no 4 Serik Antalya"/>
        <s v="Kadıpaşa Mah. İkizler Sk. Kutup Apt. No 26, Alanya"/>
        <s v="Kızıltoprak Mah. 921 sk. No:28 Muratpaşa/ANTALYA"/>
        <s v="Orta Mah. Atatürk Cad. No:85/A Serik/Antalya"/>
        <s v="Yeni Emek Mah. Ceyhan Cad. No:53 Kepez/ANTALYA"/>
        <s v="EMEK MAH. SAKARYA BLV. DURUKAN APT. NO: 346 A KEPEZ/ ANTALYA"/>
        <s v="Kültür, 3876. Sk. No: 64/B, 07100 Kepez/Antalya"/>
        <s v="Saray, Damlataş Cd. No 34 B"/>
        <s v="Kültür, 3876. Sk. No 62/2"/>
        <s v="vatan caddesi özler sokak no:3 (el işi pazari karşişi yapay şelale caprazi) BELEK"/>
        <s v="Yıldız Mah. 204 Sk. No:10 D Muratpaşa/Antalya"/>
        <s v="Yıldız Mah. 204 Sk. No:10 C Muratpaşa/Antalya"/>
        <s v="Kanal Mah. Yasemin Cad. No:7 E Kepez/ANTALYA"/>
        <s v="Saray Mah. Galatasaray Cad. No 1"/>
        <s v="Cikcilli Mah. Eğriköprü Cad. No:40 Alanya/ANTALYA"/>
        <s v="Üçgen Mah. Tonguç Cad. No:65 Muratpaşa/ANTALYA"/>
        <s v="A. Pazarcı Mah. Fevzi Paşa Cad. 1041 Sk. No:2/B Manavgat/Antalya"/>
        <s v="Zafer Mah. Mehmet Akif Cad. No:135 Kepez/ANTALYA"/>
        <s v="Kızılarık Mah. Gazi Blv. No:278/7 Muratpaşa/Antalya"/>
        <s v="Kızıltoprak Mah. 997 sk. No:2 Muratpaşa/ANTALYA"/>
        <s v="Kızıltoprak Mah. Yunus Emre Cad. No:60 Muratpaşa/ANTALYA"/>
        <s v="Şafak Mah. 4259 Sk. No 11 , Kepez"/>
        <s v="Yeni, Aliya Izzet Begoviç Cd, 07060 Kepez/Antalya"/>
        <s v="Tahılpazarı Mah. Adnan Menderes Bulv. No:7 Muratpaşa/ANTALYA"/>
        <s v="Sütçüler Mah. Yeşilırmak Cad. No:102 Kepez/ANTALYA"/>
        <s v="Kepez Güneş Mah. 15 Tem. Şehitler Cad. No 56"/>
        <s v="hasan akçalıoğlu cad. güllerpınarı mah. ismi sok. aksu köfte piyaz&#10; 14/a Antalya/Alanya"/>
        <s v="Yıldız Mahallesi, Yıldız Cd. felek Apt. 48/1, 07050 Muratpaşa/Antalya"/>
        <s v="Cumhuriyet Mah. Tonguç Cad. No:99 Muratpaşa/ANTALYA"/>
        <s v="Arapsuyu Mah. Arapsuyu Cad. No 11"/>
        <s v="Liman mah. Boğaçayı Cad. Kerim Apt. No:32 A"/>
        <s v="Mahmutlar Mah. Barbaros Cad. No:89 Alanya/ANTALYA"/>
        <s v="Şekerhane Mah. Hacet Cad. No 21"/>
        <s v="Meydankavağı Mah. Şehitler_1 Cad. B Blok No:17/A Muratpaşa/Antalya"/>
        <s v="Hacet Mah. Alaiye Cad. No:27 Alanya/ANTALYA"/>
        <s v="Güller Pınarı Mah. Recepli Sk. No 7 B"/>
        <s v="Hacet Mah. Alaiye Cad. No 9 / A"/>
        <s v="Saray Mah. Kalearkası sk. No:14 Alanya/ANTALYA"/>
        <s v="Oba Mah. Fidanlık Cad. No:16 Alanya/ANTALYA"/>
        <s v="Saray Mahallesi, Stad Caddesi, No: 18/A"/>
        <s v="Şekerhane Mah. Şevket Tokuş Cad. No :19"/>
        <s v="Güller Pınarı Mh. Yenilmez Cad. Çevik Apt. No 37 C"/>
        <s v="Sinan, Hüsnü Karakaş Cd. No 7, 07100 Muratpaşa/Antalya"/>
        <s v="Güzelbağ Güzelbağ mah, Havaalanı Cd. no 283, 07283 Muratpaşa/Antalya"/>
        <s v="Elmalı Mah. 21 Sok. Karabayır İşhanı No:11B Muratpaşa/Antalya"/>
        <s v="Siteler Mah. 1316 Sk. No:2/A Konyaaltı/Antalya"/>
        <s v="Kültür mah. 75. Yıl caddesi Mecid Beytüzün aprt. No 22, 07090 Kepez/Antalya"/>
        <s v="Aydınevler Mah. Hasan Fehmi Boztepe Cad. No:131/Z02 Manavgat/Antalya"/>
        <s v="Belek Mah. Cumhuriyet Cd. No:18/A Serik/Antalya"/>
        <s v="Çankaya, Barış Manço Blv. No:211-7, 07080 Kepez/Antalya"/>
        <s v="Konuksever mah 786 Erdoğan apt no 6 Yıldırım pide kebap salonu"/>
        <s v="Barış Cad. 4 B"/>
        <s v="Şekerhane Mah. Fakılar Sok. No 4 A"/>
        <s v="Yıldız Mah. Kazım Karabekir Cad. Emek Apt. No:65 B Muratpaşa/Antalya"/>
        <s v="Fener Mah. 1967 Sk. Erkan Apt. No:26/A Muratpaşa/Antalya"/>
        <s v="Pınarbaşı mah atatürk bulv no:20/1"/>
        <s v="Altınkum Mah. Gazi M. Kemal Bulv. İnanoğlu Apt. No:66"/>
        <s v="Gebizli Mah. 1115 Sk. No:20 Muratpaşa/ANTALYA"/>
        <s v="HURMA MAHALLESİ BOĞAÇAYI CADDESİ SEZERLER SİTESİ AB 1 79 AB, 07070 Konyaaltı/Antalya"/>
        <s v="Çağlayan, Bülent Ecevit Blv. No:123, 07230 Muratpaşa/Antalya"/>
        <s v="Altınkum Mah. 448 Sk. No 22"/>
        <s v="Ahatlı Mah. Ulusoy Cad. No 46 D"/>
        <s v="Siteler Mah. 1355 Sk. No 15 /1"/>
        <s v="Yeni, Aliya Izzet Begoviç Cd No:47, 07060 Kepez/Antalya"/>
        <s v="Kuşkavağı Mahallesi Kuşkavağı Cad. Erbil Apt. No 15 B"/>
        <s v="Şafak, 5025. Sk"/>
        <s v="Varlık Mah. Piri Reis Cad. No:17/A Muratpaşa/Antalya"/>
        <s v="Erenköy Mah. Şehit Üsteğmen Gökhan Korkut Cad. No:30 Kepez/ANTALYA"/>
        <s v="Ahatlı Mah. Ulusoy Cad. 3110 Sk. Bölükbaşı Apt. No:30/D Kepez/Antalya"/>
        <s v="Gülveren Mah. 3709 Sk No 16"/>
        <s v="sedir mah. vatan bulv. deniz apt. no:18 D"/>
        <s v="Yüksekalan Mah. 519 Sk. No:3 Muratpaşa/ANTALYA"/>
        <s v="Meltem Mah. 3840 Sk. No:18 Muratpaşa/Antalya"/>
        <s v="75. Yıl Cad. Sekadı Apt. No:69"/>
        <s v="Pınarbaşı Mah. Dumlupınar Bulv. Akdeniz Üniv. Olbia Çarşısı 442/8"/>
        <s v="Liman, Atatürk Blv. No: 228 A"/>
        <s v="Elmalı Mah. Hasan Subaşı Cad. No:9 Muratpaşa/ANTALYA"/>
        <s v="Soğuksu Mah. Toroslar Cad. No 41 A"/>
        <s v="Yüksekalan Mah. Fahrettin Altay Cad. No:24 Muratpaşa/ANTALYA"/>
        <s v="Şelale Mah. Sütçüler Cad. No:155 Kepez/ANTALYA"/>
        <s v="Balbey mah. Cengiz toytunç cad no 30&#10; Antalya kuyu tandır"/>
        <s v="Yeşiltepe, Tevfik Fikret Cd 49/B, 07020 Kepez/Antalya"/>
        <s v="Ahmet Vefik paşa Cad. No 141 , Kepez Erenköy"/>
        <s v="Saray Mah. Pelitlik Cad. no 6 D"/>
        <s v="Sütçüler Mah. 15 Temmuz Şehitler Cad. No:111 Kepez/ANTALYA"/>
        <s v="Uncalı, Çamlık Cd No:116A, 07070 Konyaaltı/Antalya"/>
        <s v="Y. Hisar Mah. 7017 Sk. No:7/A Manavgat/Antalya"/>
        <s v="Mahmutlar Mah. Barbaros Cad. No:106/C Alanya / ANTALYA"/>
        <s v="Sinan Mah. 1254 Sk. Mehmet Tanker İşhanı No:13/A Muratpaşa/Antalya"/>
        <s v="Pınarbaşı Mah. Atatürk Blv. No:26/A Konyaaltı/ANTALYA"/>
        <s v="Varlık mah. Turgut Reis cad. Uyan apt. No:31 Muratpaşa/Antalya"/>
        <s v="Yeşiltepe Mah. Tervfik Fikret Cad. No:69 Kepez/ANTALYA"/>
        <s v="Toros Mah. Atatürk Bulv. No 50 D"/>
        <s v="Yüksekalan Mah. F. Altay Cad. No:14 Muratpaşa/Antalya"/>
        <s v="Kızılarık Mah. 2818 sok 12 Muratpaşa/ANTALYA"/>
        <s v="Eski Mah. Atatürk Cad. No 32- Finike"/>
        <s v="Etiler Mah. Karacaoğlan Cad. No:104 Muratpaşa/ANTALYA"/>
        <s v="Varlık Mah. 100. Yıl Cad. No 54"/>
        <s v="Merkez Mah. 2153 Sk. No:2/A Serik/Antalya"/>
        <s v="Yeni Emek, Ceyhan Cd. No:61"/>
        <s v="Cumhuriyet Mah. Tonguç Cad. Gökçe Apt. No 89 İ"/>
        <s v="Meltem Mah. Sakıp Sabancı Blv. Stadyum No:14 Muratpaşa/Antalya"/>
        <s v="Sinan Mah. Cebesoy Cad. No:4/B Muratpaşa/Antalya"/>
        <s v="Şafak Mah. 5007 sk. No 62"/>
        <s v="Ulus Mah. Rasih Kaplan Cad. No:19 Kepez/ANTALYA"/>
        <s v="Kırcami mah.Sinanoğlu caddesi.1804 sokak Yusuf yeşilkaya apt no 9 /B"/>
        <s v="Deniz Mh. 124 Sk. No:25/1 Muratpaşa/Antalya"/>
        <s v="Gülveren Mah. 3713 Sk. Bağcı Apt. No:7/B"/>
        <s v="Meltem, Sakıp Sabancı Blv. No:14, 07030 Muratpaşa/Antalya"/>
        <s v="Şekerhane Mah. Hacet Cad. No 19"/>
        <s v="Arslanbucak Mah. Cumhuriyet Blv. No 126"/>
        <s v="Mehmet Akif Ersoy Mah. Yeşilırmak Cad. No:48 Kepez/ANTALYA"/>
        <s v="Cumhuriyet Mah. 629 sk. No:29 Muratpaşa/ANTALYA"/>
        <s v="Tekirova Mah. M. Kemal Atatürk Blv. No 38"/>
        <s v="Karşıyaka Mah. Hamam Sokak No 3"/>
        <s v="Konuksever Mah. Emrah Cad. 52 A Muratpaşa/ANTALYA"/>
        <s v="Toros mahallesi Pınarbaşı Caddesi No13/A iç kapı No1 ANTALYA"/>
        <s v="bayındır mah.Pınar cad.n:19/b muratpaşa/antalya"/>
        <s v="Yenigöl Mah. Serik Cad. No:36 Muratpaşa/ANTALYA"/>
        <s v="Habibler Mah. Sütçüler Cad. No:140 Kepez/ANTALYA"/>
        <s v="Güzeloba Mah. 2108 Sk. No:21/B Muratpaşa/Antalya"/>
        <s v="Çıplaklı Mah. Fatih Sultan Mehmet Cad. No:6 Döşemealtı/ANTALYA"/>
        <s v="Özgürlük Mah. 2658 sk. No:50 Kepez/ANTALYA"/>
        <s v="Altındağ Mahallesi, Durmaz Apt, 100 Yıl Blv 4/A, 07050 Muratpaşa/Antalya"/>
        <s v="Çağlayan, Barınaklar Blv. No : 112/A, 07230 Muratpaşa/Antalya"/>
        <s v="Altınkum mah. Atatürk Bulv. No 137"/>
        <s v="Tarım Mah. Perge Bulv. No:25 Muratpaşa/ANTALYA"/>
        <s v="Gebizli Mah. Yunus Emre Cad. No:102 Muratpaşa/ANTALYA"/>
        <s v="Arapsuyu Mah. Atatürk Blv. 5M Migros AVM"/>
        <s v="Tahılpazarı Mah. Şarampol Cad. No:84 Muratpaşa/ANTALYA"/>
        <s v="Sütçüler Mah. 15 Temmuz Şehitler Cd. No:113/A Kepez/Antalya"/>
        <s v="Bahçelievler Mah. Pamir Cad. No:36 Muratpaşa/ANTALYA"/>
        <s v="Kışla Mah. Cumhuriyet Cad. Şeref apt. No:67/A Muratpaşa/Antalya"/>
        <s v="Yeşilyurt, 4376. Sk. No:11, 07220 Bahtılı Köyü Köyü/Kepez/Antalya"/>
        <s v="Dinek Mah. Emirhan Blv. No:2 Alanya/ANTALYA"/>
        <s v="Kültür Mah., 3809 Sok., No:10, Kepez, Antalya, Türkiye,"/>
        <s v="Yasemin Cad., No:26 Kanal Mah., Kepez, Antalya, Türkiye"/>
        <s v="Ahatlı Mah. Ulusoy Cad. No 44 A"/>
        <s v="Uncalı Mah. 1242 Sok. Günsaray Sitesi, 8CB"/>
        <s v="Güvenlik Mah. Turgut Reis Cad. Kuzu Apt. No:141/B, 07100 Muratpaşa/Antalya"/>
        <s v="Yeşilyurt Mah. 3734 Sk. No 46 B"/>
        <s v="Avni Tolunay Mah. Hürriyet Cad. No 398, Kepez"/>
        <s v="Yeni Emek Mah. 2594 Sk. No:29 Kepez/ANTALYA"/>
        <s v="Meydan Mah. Ahmet Ali Ağa Blv. No 41"/>
        <s v="Kışla Mah. Güllük Cad. Duriye Baysal Apt. No 34"/>
        <s v="Kültür mah. 3805 Sk. 54/C"/>
        <s v="Liman Mah. Atatürk Bulv. No:206/A Konyaaltı/ANTALYA"/>
        <s v="Toros Mah. Pınarbaşı Cad. No:31 Konyaaltı/ANTALYA"/>
        <s v="Uluç Mah. Gazi Mustafa Kemal Bulv. No:130 Konyaaltı/ANTALYA"/>
        <s v="Gençlik Mah. Fevzi Çakmak Cad.4. Mahmut Çil Apt. No:79/2 Muratpaşa/Antalya"/>
        <s v="Fener Mah. 1967/1 Sk. Hamdi Bey Apt. No:4/A Muratpaşa/Antalya"/>
        <s v="Markantalya AVM"/>
        <s v="Orta Mah. Başöğretmen Cad. No:17 Serik/Antalya"/>
        <s v="Avni Tolunay Mah. Hürriyet Cad. No 252, Kepez"/>
        <s v="sedir mahallesi zambak caddesi 3.çallıoglu Apartmanı no:6/A"/>
        <s v="Avni Tolunay Mah. Hürriyet cad. no: 252"/>
        <s v="Yeni Doğan, 3066. Sk. No:2 D:6, 07090 Kepez/Antalya"/>
        <s v="Topçular Mah. Aspendos Bulv. No:123/D Muratpaşa/Antalya"/>
        <s v="Liman Mah. Atatürk Bulv. Bulvar Apt. No:263 A/1"/>
        <s v="Soğuksu Mah. Toroslar Cad. No:5 Muratpaşa/Antalya"/>
        <s v="Sinan Mah. 1251 Sk. No:24/A Muratpaşa/Antalya"/>
        <s v="Teomanpaşa Mah. 2205 Sk. No :34"/>
        <s v="Emek Mah. Sakarya Bulv. No:302 Kepez/ANTALYA"/>
        <s v="Güneş Mah. Ömer Halis Demir Cad. No:46 Kepez/ANTALYA"/>
        <s v="Zerdalilik Mah. Cebesoy Cad. No:23 Muratpaşa/ANTALYA"/>
        <s v="Gülveren Mah. 3760 Sk. İbrahım Giysi Apt. No 32 B"/>
        <s v="Güzeloba Mah. Havaalanı Cad. Sportzlife No:60 Muratpaşa/Antalya"/>
        <s v="BAHÇELİEVLER MAH. TURGUT REİS CAD. ELMALI APT. NO: 4 B MURATPAŞA/ ANTALYA"/>
        <s v="Siteler Mah. Emniyet Cad. No:122 Konyaaltı/ANTALYA"/>
        <s v="Hüsnü Karakaş Mah. Elmalılı Hamdi Yazır Cad. No:4 Kepez/ANTALYA"/>
        <s v="Özgürlük Mah. 2651 Sk. No:9 Kepez/ANTALYA"/>
        <s v="Üçgen Mah. Abdi İpekçi Cad. No:29 Muratpaşa/ANTALYA"/>
        <s v="Güller Pınarı Mah. Hasan Akçalıoğlu Cad. No 41"/>
        <s v="Ahatlı, Ulusoy Cd. No:100/D, 07020 Kepez/Antalya"/>
        <s v="Balbey Mah. 422 Sk. Yolcuhan İşhanı No:6/207 Muratpaşa/Antalya"/>
        <s v="Güneş Mah. 15 Temmuz Cad. No:58 Kepez/ANTALYA"/>
        <s v="Liman Mah. 52. Sk. No 9"/>
        <s v="Yıldız Mah. Kazım Karabekir Cad. Kitiş Apt. No:94/1 Muratpaşa/Antalya"/>
        <s v="Altınova Sinan Mah. Yunus Emre sk. No:40 Kepez/ANTALYA"/>
        <s v="Cumhuriyet Mah. Keykubat Bulv. No:219 Alanya/ANTALYA"/>
        <s v="Muratpaşa Mah. 564 Sk. No:38/C Muratpaşa/Antalya"/>
        <s v="Güvenlik Mah. Turgut Reis Cad. No:157/C Muratpaşa/Antalya"/>
        <s v="Özgürlük Mah. Tevfik Fikret Cad. No:70 A"/>
        <s v="Kiremitli mahallesi m.akif ersoy blv. No:37/B korkuteli/ antalya"/>
        <s v="Erenköy Mah. Şehit Üsteğmen Gökhan Korkut Cad. No:2 Kepez/ANTALYA"/>
        <s v="Mehmet Akif Ersoy Mah. Yeşilırmak Cad. No:82/E Kepez/ANTALYA"/>
        <s v="Yeni Doğan Mah. Dumlupınar Bulv. No 8"/>
        <s v="Yeni Mah. 2431 Sk. No:36 Kepez/ANTALYA"/>
        <s v="Mahmutlar Mah. Barbaros Cad. No:31 Alanya/ANTALYA"/>
        <s v="Altındağ Mah. 167 sk. No:4 Muratpaşa/ANTALYA"/>
        <s v="Fener Mah. 1968 Sk. No9/C Muratpaşa/Antalya"/>
        <s v="Pınarbaşı mahallesi Akdeniz Üniversitesi Kampüs Alanı"/>
        <s v="Kültür Mah. Ulusoy Cad. No 47 A"/>
        <s v="Kültür Mah. 75. yıl cad. Çetin Apt. No 20 A"/>
        <s v="Muratpaşa Mah. 576 Sk. No:1 Muratpaşa/ANTALYA"/>
        <s v="Altınova Sinan, Antalya Cd. No:1"/>
        <s v="Deniz Mah. Güllük Cad. No:27"/>
        <s v="Elmalı Mah. Şarampol Cad. No:23/B"/>
        <s v="Mehmetçik, Aspendos Blv. No:71"/>
        <s v="Havaalanı Cad. No:67 Muratpaşa / Antalya"/>
        <s v="Şirinyalı Mah. İsmet Gökşen Cad. Çınar Sitesi A Blok No: 104/A Muratpaşa - ANTALYA"/>
        <s v="ŞEKERHANE MAH. FATİH SK. SAMİ BEKAR NO: 2 -1A ALANYA/ ANTALYA"/>
        <s v="Yeni Mah. Ahmet Ali Ağa Blv. Belediye İş Hanı No 4"/>
        <s v="Altınkum, Sunis Blue Residence, Akdeniz Blv. No 164/D"/>
        <s v="Emek Mah. 3044 Sk. No:23 Manavgat/Antalya"/>
        <s v="Konuksever Mah. 819 Sk. No:34 Muratpaşa/Antalya"/>
        <s v="Yeniköy Mah. 74 Sk. No:23 Döşemealtı/ANTALYA"/>
        <s v="Zerdalilik, Burhanettin Onat Cd. 72/B, 07100 Muratpaşa/Antalya"/>
        <s v="Şekerhane Mah. HAcet Cad. 33 A"/>
        <s v="A. Pazarcı Mah. 1087 Sk. No:3/1 Manavgat/Antalya"/>
        <s v="Kültür mah. 3816 sk. Şimşek Apt, D:No:13/A, 07100 Kepez/Antalya"/>
        <s v="Şirinyalı Mah. İsmet Gökşen Cad. No:70/A Muratpaşa/Antalya"/>
        <s v="Şeht astsubay ÖMER HALİS DEMİR cad. BEKİR KINAY apt. no:27/D ANTALYA/KEPEZ"/>
        <s v="Fener Mah. 1968 Sk. No:37/A Muratpaşa/Antalya"/>
        <s v="Mahmutlar Mah. Namık Kemal Cad. No:14 Alanya/ANTALYA"/>
        <s v="Öğretmenevleri Mah. Anadolu Cad. No:66 Konyaaltı/ANTALYA"/>
        <s v="Yıldız Mah. Yıldız Cad. No:52/B Muratpaşa/Antalya"/>
        <s v="Gazi Mah. 6544 Sk. No:19 Kepez/ANTALYA"/>
        <s v="Şirinyalı Mah. Lara Cd. No: 173/c 07100 Muratpaşa/Antalya"/>
        <s v="Güller Pınarı Mah. Recepli sk. No:2 Alanya/ANTALYA"/>
        <s v="Oba Mah. Yüzbaşıoğlu sk. No:19 Alanya/ANTALYA"/>
        <s v="Kızıltoprak Mah. 939.sk No:11 Muratpaşa/ANTALYA"/>
        <s v="Sinan Mah. 1254. Sk. No:12, 07100 Muratpaşa/Antalya"/>
        <s v="Meltem Mah. Akdeniz Blv. No:10 Muratpaşa/ANTALYA"/>
        <s v="Kestel Mah. İsa Küçülmez Cad. No:31 Alanya/ANTALYA"/>
        <s v="Orta Mah. 1049 Sk. No:18 Serik/ANTALYA"/>
        <s v="Cumhuriyet Mah. 677 sk. No:27 Muratpaşa/ANTALYA"/>
        <s v="Cikcilli Mah. Eğriköprü Cad. No:34 Alanya/ANTALYA"/>
        <s v="A. Hisar Mah. Hisar Cad. No:19/Z01 Manavgat/Alanya"/>
        <s v="Bahçelievler Mah. Konyaaltı Cad. No:80 Muratpaşa/ANTALYA"/>
        <s v="Yeşilyurt Mah. 3734 Sk. No 46"/>
        <s v="Fener mah. Tekelioğlu cad. Aras sitesi 58/a bizimpilavcı"/>
        <s v="Mahmutlar Mah. Öğretmen Ahmet Keşoğlu Sk. No:14 Alanya/ANTALYA"/>
        <s v="Yeşilbahçe Mah. Metin Kasapoğlu Cad. No:6/C Muratpaşa/Antalya"/>
        <s v="Varsak karşıyaka mah.Süleyman demirel bulvarı no:143/E Kalenderoğlu apt. Kepez/Antalya"/>
        <s v="Mahmutlar Mah. Barbaros Cad. No:101 Alanya / ANTALYA"/>
        <s v="Güzeloba Mah. Lara Cad. No:188/B Muratpaşa/Antalya"/>
        <s v="Çağlayan Mah. 2007 Sk. Mustafa H. Göksoy Apt. No:9/1 Muratpaşa/Antalya"/>
        <s v="Kültür Mah. Ulusoy Cad. No:35/A Kepez Antalya"/>
        <s v="Ahatlı Mah. Ulusoy Cad. No 35 /B"/>
        <s v="Ilıca Mah. 266. Sokak No:1/A"/>
        <s v="Cumhuriyet mahallesi 678. Sokak no:1 Muratpaşa/Antalya"/>
        <s v="Oba, Oba mahallesi mesut caddesi, ahsen apartmanı no:15/A, 07450 Alanya/Antalya"/>
        <s v="Fener Mah. Tekelioğlu Cad. No:96/A Muratpaşa/Antalya"/>
        <s v="Tahılpazarı Mah. Adnan Menderes Bulv. No:21 Muratpaşa/ANTALYA"/>
        <s v="Öğretmenevleri Mah. Öğretmenler Cad. No:1/A Konyaaltı/Antalya"/>
        <s v="A. Pazarcı Mah. Zübeyde Hanım Cad. No:19/A Manavgat/Antalya"/>
        <s v="Kızılsaray Mah. Milli Egemenlik Cad. No:7 Muratpaşa/ANTALYA"/>
        <s v="Fener Mah. 1967 Sk. Çetin Apt. No:12/A Muratpaşa/Antalya"/>
        <s v="Şirinyalı Mah. Lara Cad. Bakırlı Apt. No:104/A Muratpaşa/Antalya"/>
        <s v="Saray Mah. İsmet Hilmi Balcı Cad. No 9"/>
        <s v="Pınarbaşı Mah. Dumlupınar Blv. No:10 Konyaaltı/ANTALYA"/>
        <s v="Güzeloba, Rauf Denktaş Cd No:20, 07230 Muratpaşa/Antalya"/>
        <s v="Meltem Mah. Akdeniz Blv. Ticari Üniteler No:10/21 Muratpaşa/Antalya"/>
        <s v="Kültür Mah. Hürriyet Cad. No 20"/>
        <s v="A. Hisar Mah. Güllük Cad. No:39/Z01 Manavgat/Antalya"/>
        <s v="Yeşilbahçe, Avni Tolunay Cd. No:62/B, 07160 Muratpaşa/Antalya"/>
        <s v="Kültür mah. Galip Kaya caddesi Şimşek Apt. No:13/A Kepez/Antalya"/>
        <s v="Hurma, 252. Sk. No:42"/>
        <s v="Yükseliş Mah. Kocatepe Cad. Yüce Apt. No 1A"/>
        <s v="Kanal Mah. Yasemin Cad. no:30 A"/>
        <s v="Antalya Caddesi No:61 Manavgat/Antalya"/>
        <s v="Sinan Mah., Hüsnü Karakaş Cad., No:7, Muratpaşa, Antalya, Türkiye,"/>
        <s v="Şirinyalı Mah. 1510 Sk. Şimşek Apt. No:14/A Muratpaşa/Antalya"/>
        <s v="Mehmetçik Mah., Muratpaşa, Antalya, Türkiye,"/>
        <s v="Güzeloba Mah. Örnekköy Cad. Gezi Yolu Alt Çarşı No:6/B Muratpaşa/Antalya"/>
        <s v="Etiler Mah. 829 No:3 Muratpaşa/ANTALYA"/>
        <s v="Sinan Mahallesi Arık Cd büyük andız apartmanı no:23/A Muratpaşa/Antalya"/>
        <s v="Memurevleri Mah. Güllük Cad. No:105/A Muratpaşa/Antalya"/>
        <s v="Çağlayan Mah. Bülent Ecevit Blv. No:124/B Muratpaşa/Antalya"/>
        <s v="Çağlayan Mah. 2033 Sk. No:10/B Muratpaşa/Antalya"/>
        <s v="Sanayi Sitesi 2009. Sokak No:5"/>
        <s v="Eski Hisar Mah. Güllük Cad. No:30 Manavgat/Antalya"/>
        <s v="Güneş Mah. Şehit Astsubay Ömer Halis Demir Cad. No:60B Kepez/Antalya"/>
        <s v="Üçgen Mah. Abdi İpekçi Cad. No:7 Muratpaşa/ANTALYA"/>
        <s v="Altındağ Mah. Trt Cad. Belkıs Apt. No:22/C Muratpaşa/Antalya"/>
        <s v="Ünsal Mah. 5120 sk. No:17 Kepez/ANTALYA"/>
        <s v="Kültür, 07090 Kepez/Antalya"/>
        <s v="Fevzi Çakmak Mah. Süleyman Demirel Blv. No:1 Kepez/ANTALYA"/>
        <s v="Liman Mah.42. sok. No 6"/>
        <s v="Orta Mah. Atatürk Cad. No:139 Serik/Antalya"/>
        <s v="Güller Pınarı Mah. Sahire Tüzün Cad. No:11 Alanya/ANTALYA"/>
        <s v="Güller Pınarı Mah. Keykubat Cad. No 83"/>
        <s v="Ahatlı Mah. 3146 Sok. Çetin Apt. No 31/3"/>
        <s v="Fener Mah. 1979 Sk. No:7 Muratpaşa/Antalya"/>
        <s v="Yeniköy Mah. Çiftlik Cad. No:164 Döşemealtı/ANTALYA"/>
        <s v="Saray Mah. Yunus Emre Cad. No 16"/>
        <s v="Saray Mah. Akmanlar Sok. No 7 C"/>
        <s v="Siteler Mahhallesi 1355 Sk. No 5"/>
        <s v="Pazarcı Mah. Uğur Mumcu Cad. No:35 Gazipaşa/ANTALYA"/>
        <s v="Kültür Mah. 75. Yıl Cad. No:48/B Kepez/Antalya"/>
        <s v="Zerdalilik Mah. 1383 Sk. No:2/1 Muratpaşa/Antalya"/>
        <s v="Havaalanı Cd. No: 47, 07230 Muratpaşa/Antalya"/>
        <s v="Kültür Mah. Ulusoy Cad. No:63/D Kepez/ANTALYA"/>
        <s v="Çaybaşı Mah. Ali Çetinkaya Cad. No:142 Muratpaşa/ANTALYA"/>
        <s v="Fener Mah. 1979 Sk. Karalar Apt. No:17/A Muratpaşa/Antalya"/>
        <s v="A. Hisar Mah. 4501 Sk. No:13 Manavgat/Antalya"/>
        <s v="Mahmutlar Mah. Barbaros Cad. No:57 Alanya/ANTALYA"/>
        <s v="Güzelbağ Mah. Akçay Sk. No:29/1 Muratpaşa/Antalya"/>
        <s v="Kültür, 3814. Sk. No:9, 07090 Kepez/Antalya"/>
        <s v="Meltem Mah. Meltem Blv. No:22 Muratpaşa/ANTALYA"/>
        <s v="Gürsu Mah. Gazi M. Kemal Bulv. No:21"/>
        <s v="Esentepe Mah. 4875 sk. No:49 Kepez/ANTALYA"/>
        <s v="Gülveren Mah. 3739 Sk. Öner Apt. No 6 A , Kepez"/>
        <s v="Kızıltoprak Mah. Yunus Emre Cad. No:28 Muratpaşa/ANTALYA"/>
        <s v="Tahılpazarı Mah. 466 sk. No:5 Muratpaşa/ANTALYA"/>
        <s v="Yeşilbahçe Mah. M. Kasapoğlu Cad. Hacı Kezban Sit. B Blok No:34 Muratpaşa/Antalya"/>
        <s v="Güzeloba Mah. 2347 Sk. No:2/1 Muratpaşa/Antalya"/>
        <s v="Kültür Mah. Ulusoy Cad. No:25/B Kepez/Antalya"/>
        <s v="Toros Mah. Pınarbaşı Cad. No:21/B Konyaaltı/Antalya"/>
        <s v="Yavuz Selim Mah. 6375 sk. No:2 Kepez/ANTALYA"/>
        <s v="Gençlik Mah. 1316 Sk. Çınar Apt. No:17/A Muratpaşa/Antalya"/>
        <s v="Güzeloba Mah. 2366 Sk. No:10/BA Muratpaşa/Antalya"/>
        <s v="Toros Mah. Pınarbaşı Cad. No:21B Konyaaltı/Antalya"/>
        <s v="Gazi Mah. Yeşilırmak Cad. No:206 Kepez/ANTALYA"/>
        <s v="Yıldız mah. Pirireis Cad. Çalışkan Apt. No:77"/>
        <s v="Ahatlı, 3140. Sk., 07090 Kepez/Antalya"/>
        <s v="Kuzeyyaka Mah. Ceyhan Cad. No:90 Kepez/ANTALYA"/>
        <s v="Kuşkavağı Mah. Akdeniz Bulv. No:158 A"/>
        <s v="Güzeloba Mah. Çağlayangil Cad. No:30 Muratpaşa/Antalya"/>
        <s v="Yeşilbahçe, Avni Tolunay Cd. No 62/A, 07160 Muratpaşa/Antalya"/>
        <s v="Soğuksu Mah. Tarık Akıltopu Cad. Koza Apt. No:26/A Muratpaşa/Antalya"/>
        <s v="Ahatlı, Ulusoy Cd. 46/A, 07090 Kepez/Antalya"/>
        <s v="Gençlik Mah. Işıklar Cad. No:36/A. Muratpaşa/Antalya"/>
        <s v="Hisar Cad., No:25, Manavgat, Antalya, Türkiye,"/>
        <s v="Güzeloba Mah. Havaalanı Cad. No:70/A Muratpaşa/Antalya"/>
        <s v="Orta Mah. Yaşar Uçar Cad. No:2/A Serik/Antalya"/>
        <s v="Antalya Kumluca Bağlık Mahallesi Özdemir Sok. No:11"/>
        <s v="Çağlayan Mah. Barınaklar Blv. Polat Apt. No:41/B Muratpaşa/Antalya"/>
        <s v="Kızıltoprak Mah. Aspendos Blv. No:59 Muratpaşa/ANTALYA"/>
        <s v="Yıldız Mah. Yıldız Cad. 232 Sk. No:25/A Muratpaşa/Antalya"/>
        <s v="Teomanpaşa, Necip Fazıl Kısakürek Cd No:47, 07320 Kepez/Antalya"/>
        <s v="Kavaklı mahallesi 6521 sokak no3/3 yaşam hastanesi yanı"/>
        <s v="Y. Pazarcı Mah. Kordon Cad. 4001 Sk. No:6/A Manavgat/Antalya"/>
        <s v="Güneş Mah. 15 Temmuz Cad. No:116 Kepez/ANTALYA"/>
        <s v="Kızılarık Mah. Köroğlu Blv. No:3 Muratpaşa/ANTALYA"/>
        <s v="Tahılpazarı Mah. 467 sk. No:2 Muratpaşa/ANTALYA"/>
        <s v="Elmalı Mah. 5 sk. No:5 Muratpaşa/ANTALYA"/>
        <s v="Güller Pınarı Mah. Emiroğlu Sk. No 16 B"/>
        <s v="Güneş Mah. Necip Fazıl Kısakürek Cad. No:105 A Kepez/ANTALYA"/>
        <s v="Mahmutlar Mah. Atatürk Cad. No:248 Alanya/ANTALYA"/>
        <s v="Erenköy Mah. Şehit Üsteğmen Gökhan Korkut Cad. No:1 Kepez/ANTALYA"/>
        <s v="Yıldız Mah. Hamidiye Cad. Aygün Apt. No:49/A Muratpaşa/Antalya"/>
        <s v="Güzeloba Mah. Çağlayangil Cad. No:6/B Muratpaşa/Antalya"/>
        <s v="PINARBAŞI MAH. DUMLUPINAR BLV. YAKUT YAŞAM ALANI NO: 496 KONYAALTI/ ANTALYA"/>
        <s v="Üçgen Mah. 96 sk. No:44 Muratpaşa/ANTALYA"/>
        <s v="Yeşilbahçe Mah. Portakal Çiçeği Cad. No:43/A Muratpaşa/Antalya"/>
        <s v="Arslanbucak Mah. Cumhuriyet Blv. No 126 A"/>
        <s v="güzeloba mah.havaalanı cad.shell select no:9 muratpaşa/antalya"/>
        <s v="Siteler Mah. Hürriyet Cad. No:17 Konyaaltı/ANTALYA"/>
        <s v="Liman Mah. Atatürk Bulv. M. Bileydi Apt. No 232"/>
        <s v="Sinan Mah. 1257 Sk. Börekçi Apt. No:4/B Muratpaşa/Antalya"/>
        <s v="Sanayi Mahallesi Ek Sanayi Sitesi 2008 Sokak No:1 Manavgat Antalya"/>
        <s v="Kültür Mah. 75. Yıl Cad. 30 A"/>
        <s v="Kültür Mah. Ulusoy cad. No 79 B"/>
        <s v="Soğuksu Mahallesi 300 sokak no 4/b Kayacan apt Muratpaşa /Antalya"/>
        <s v="Güvenlik Mah. Vatan Blv. Ayhan Apt. No:47/A Muratpaşa/Antalya"/>
        <s v="Güvenlik Mah. Vatan Bulv. No:29/D Muratpaşa/Antalya"/>
        <s v="Gürsu Mh., 338.sok No:22"/>
        <s v="Akkuyu Mah. Anadolu Cad. No 132"/>
        <s v="Meydan Mah. Ahmet Ali Ağa Blv. Aras Apt. No:17 İç Kapı NO:7A Kumluca ANTALYA"/>
        <s v="Şafak Mah. 5006 Sk. No 81 Kepez"/>
        <s v="Aşağı pazarcı mahallesi Zübeyde Hanım caddesi no:29/C"/>
        <s v="Molla Yusuf Mah. Uncalı Cad. 42 A"/>
        <s v="Toros Mah. Pınarbaşı Cad. No 33 A"/>
        <s v="Cumhuriyet Mah. 665 Sk. No 24"/>
        <s v="Barış Mah. Barış Manço Blv. No:7 Kepez/ANTALYA"/>
        <s v="Altınova Orta Mah. Antalya Cad. No:70 Kepez/ANTALYA"/>
        <s v="Zerdalilik Mh, Balıkçıoğlu Cd. No:12, 07100 Muratpaşa/Antalya"/>
        <s v="Liman mah. Barış Manço cad. Mimsa sitesi 18/B konyaaltı/Antalya"/>
        <s v="Haşimişcan Mah. Atatürk Cad. N0:8/D Muratpaşa/Antalya"/>
        <s v="Düdenbaşı Mah. Güneş Cad. No:30 Kepez/ANTALYA"/>
        <s v="Yüksekalan Mah. Mevlana Cad. 2. Başaran Apt. No:27/B Muratpaşa/Antalya"/>
        <s v="Zafer Mah. 2611 sk. No:1 Kepez/ANTALYA"/>
        <s v="Öğretmenevleri Mah. Atatürk Bulv. 901 sk. No:94 Konyaaltı/ANTALYA"/>
        <s v="Kültür mah. 3872 Sk. No:15/2 Kepez/Antalya"/>
        <s v="Tahılpazarı Mah. Çatalköprü Cad. No:16 Muratpaşa/ANTALYA"/>
        <s v="Güzeloba mahallesi havaalanı caddesi No:94/B Muratpaşa/ANTALYA"/>
        <s v="Y. Pazarcı Mah. 4070 Sk. No:5/Z01 Manavgat/Antalya"/>
        <s v="Kızıltoprak Mahallesi No:46/A Muratpaşa/Antalya"/>
        <s v="Kuşkavağı Mah. 551.sk No:10 Konyaaltı/ANTALYA"/>
        <s v="Kışla Mah. 35 sk. No:15 Muratpaşa/ANTALYA"/>
        <s v="Teomanpaşa Mah. Necip Fazıl Kısakürek cad. No 57 B"/>
        <s v="Oba Mah. Fabrika Cad. No:20 Alanya/ANTALYA"/>
        <s v="öğretmenevleri mah. Anadolu cad. Çamlık sit. A blk. No:84/B Konyaaltı"/>
        <s v="Kültür Mah. 75.Yıl Cad. 46/B Kepez/ANTALYA"/>
        <s v="A. Hisar Mah. Orhan Gazi Cad. No:2/B Manavgat/Antalya"/>
        <s v="Haşimişcan Mah. Atatürk Cad. 81 Muratpaşa/ANTALYA"/>
        <s v="Kanal Mah. Antalya Bulv. No:128 Kepez/ANTALYA"/>
        <s v="Kışla Mah. Milli Egemenlik Cad. No:10/B Muratpaşa/Antalya"/>
        <s v="Güller Pınarı Mah. Hasan Akçalıoğlu Cad. No:14/A Alanya/ANTALYA"/>
        <s v="Kadıpaşa Mah. Şevket Tokuş Cad. No:59 Alanya/ANTALYA"/>
        <s v="Kızlarpınarı mah. Kızlarpınarı cad. No:47/B Alanya/Antalya"/>
        <s v="Mahmutlar Mah. Menderes Blv. No:12 Alanya/ANTALYA"/>
        <s v="Saray Mah. Galatasaray Cad. No:33/C Alanya/Antalya"/>
        <s v="Sugözü Mah. Stad Cad. No:22/B Alanya/Antalya"/>
        <s v="Şekerhane Mah. Alaiye Cad. No:75 Alanya/ANTALYA"/>
        <s v="Yeniköy Mah. Atatürk Cad. No:527 Döşemealtı/ANTALYA"/>
        <s v="Atatürk Mah. 2625 sk. No:9 Kepez/ANTALYA"/>
        <s v="Çankaya Mah. Şehit Uzman Çavuş Erdoğan Sönmez Cad. No:5 Kepez/ANTALYA"/>
        <s v="Karşıyaka Mah. Sakarya Blv. No:248 Kepez/ANTALYA"/>
        <s v="Özgürlük Mah. Mehmet Akif Cad. No:13 Kepez/ANTALYA"/>
        <s v="Yeşiltepe Mah. Tevfik Fikret Cad. No:57 Kepez/ANTALYA"/>
        <s v="Arapsuyu mah. Atatürk Blv. No 49 C"/>
        <s v="Üçgen Mah. Abdi İpekçi Cad. No:61 Muratpaşa/ANTALYA"/>
        <s v="Çınaraltı"/>
        <s v="Orta Mah. Yaşar Uçar Cad. No:24/A Serik/Antalya"/>
        <s v="Pınarbaşı Mah. 702 Sok. B blok no 9/1"/>
        <s v="Güzeloba Mah. 2159/1 Sk. No:4/B Muratpaşa/Antalya"/>
        <s v="Altındağ Mah. Anafartalar Cad. 146 sk. No:65 Muratpaşa/ANTALYA"/>
        <s v="Mahmutlar Mah. Barbaros Cad. No:138/B Alanya / ANTALYA"/>
        <s v="Liman Mah. 31.nci Sk. Pınar Sit. No19/1"/>
        <s v="Pınarbaşı mahallesi Atatürk bulvarı gökay apt. No 34/1"/>
        <s v="Saray Mah. Yunus Emre Cad. No 31"/>
        <s v="A. Hisar Mah. Hisar Cad. No:15/Z01 Manavgat/Antalya"/>
        <s v="Çaybaşı Mah. Ali Çetinkaya Cad. No:166/B Muratpaşa/ANTALYA"/>
        <s v="Mahmutlar Mah. Kumru sk. No:2 Alanya/ANTALYA"/>
        <s v="Ayanoğlu Mahallesi Süleyman Demirel Bulvarı No:54/E"/>
        <s v="Altınkum Mah. G.Mustafa Kemal Bulv. 436 Sk. Sinem Apt. 27/1"/>
        <s v="Karşıyaka Mah. Gazi Blv. No:213 Kepez/ANTALYA"/>
        <s v="Sinan Mah. 1290 Sk. No:1 Muratpaşa/Antalya"/>
        <s v="Altınkum Mah ,444.sokak no 7 /A Konyaaltı Altınkum"/>
        <s v="Antalya/Kumluca Karşıyaka Mahallesi Hamam Sokak Uzanlar Apartmanı No:1 Daltonututost"/>
        <s v="Bağlık, Şekerci apt, Hasan Tuna Cd. No 2"/>
        <s v="Kızılarık Mah. 2769 sk. No:19 Muratpaşa/ANTALYA"/>
        <s v="Altınkum Mah."/>
        <s v="Kanal Mah. Ahmet Vefik Paşa Cad. No:116 Kepez/ANTALYA"/>
        <s v="Altınkum Mah. Anadolu Cad. No 79 A"/>
        <s v="Yıldız Mah. Yıldız Cad. No:42/C Muratpaşa/Antalya"/>
        <s v="Zerdalilik Mah. Balıkçıoğlu Cd. No:18/B Muratpaşa/Antalya"/>
        <s v="Güneş Mah. Şht. Ast. Ömer Halis Demir Cad. No:46 Kepez/ANTALYA"/>
        <s v="Kuzeyyaka Mah. Göksu cad."/>
        <s v="Güller Pınarı Mah. Oba Cad. No 37 Alanya"/>
        <s v="Güzeloba Mah. Havaalanı Cad. No:46/E Muratpaşa/Antalya"/>
        <s v="Yeşilyurt Mah. Antalyalı Hakkı Çavuş Cad. No:74 Kepez/ANTALYA"/>
        <s v="Kızılarık Mah. Gazi Blv. No:278 Muratpaşa/ANTALYA"/>
        <s v="Güneş Mah. Ömer Buyrukçu Cad. No 72"/>
        <s v="Yeşilbahçe Mah. Metin Kasapoğlu Cad. No:33/B Muratpaşa/Antalya"/>
        <s v="A.Hisar Mah. Demokrasi Blv. No:65 07600 Manavgat/Antalya"/>
        <s v="Side Mah. Yavuz Sultan Selim Bulvarı No:10/A Manavgat/Antalya"/>
        <s v="Yıldız Mah. Çakırlar Cad. Arıcanlar Apt. No:41 Muratpaşa/Antalya"/>
        <s v="Etiler Mah. 854 Sk. No:39 Muratpaşa/ANTALYA"/>
        <s v="Çaybaşı Mah. Değirmenönü Cad. Aksoy Apt. No:33/A Muratpaşa/Antalya"/>
        <s v="Merkez Mah. Lise CAd. No 5"/>
        <s v="Fener Mah. 1967 Sk. Hamdi Bey Apt. No:4/3 Muratpaşa/Antalya"/>
        <s v="Güzeloba Mh. Havaalanı Cd. No:45/A Muratpaşa/Antalya"/>
        <s v="Güllerpınarı mh. hasan akçalıoğlu cd. no 71"/>
        <s v="Soğuksu, 304. Sk. No:5, 07030 Muratpaşa/Antalya"/>
        <s v="Hacet Mah., Avni Efendi Sok., No:6C, Alanya, Antalya, Türkiye,"/>
        <s v="Sinan Mah. 1255 Sk. Sapmaz Çiftçioğlu İşhanı No:8/İ Muratpaşa/Antalya"/>
        <s v="Yeşiltepe Mah. Rasih Kaplan Cad. Oğuzoğlu Apt. No:94 İç Kapı No:2 Kepez/ANTALYA"/>
        <s v="Narenciye mahallesi Değirmen sokak no 10 /8&#10; Kumluca Antalya"/>
        <s v="Sorgun Mah. Hüseyin Avni Akın Cd. 8131 Sk. Manavgat/Antalya"/>
        <s v="Arapsuyu, Belediye Cd. 23/A, 07070 Konyaaltı/Antalya"/>
      </sharedItems>
    </cacheField>
    <cacheField name="Geleneksel&#10;Zincir" numFmtId="0">
      <sharedItems>
        <s v="Geleneksel"/>
        <s v="Key"/>
      </sharedItems>
    </cacheField>
    <cacheField name="FOTOĞRAF SEGMENT" numFmtId="0">
      <sharedItems containsBlank="1">
        <m/>
        <s v="35+"/>
        <s v="26-35"/>
        <s v="16-25"/>
        <s v="0-15"/>
      </sharedItems>
    </cacheField>
    <cacheField name=" Aradık Mı?" numFmtId="0">
      <sharedItems>
        <b v="1"/>
        <b v="0"/>
      </sharedItems>
    </cacheField>
    <cacheField name="Kendi Fotosu&#10;Var" numFmtId="0">
      <sharedItems containsBlank="1">
        <b v="0"/>
        <b v="1"/>
        <m/>
      </sharedItems>
    </cacheField>
    <cacheField name="Randevu &#10;Durumu" numFmtId="0">
      <sharedItems containsBlank="1">
        <s v="Randevu Alındı"/>
        <m/>
        <s v="Çekim İstemiyor"/>
        <s v="Başka Şubeden Çekilecek"/>
        <s v="BlackList"/>
        <s v="Tadilat Var"/>
        <s v="İleride Randevu Alınacak"/>
        <s v="Sistemden Çıkmak İstiyor"/>
        <s v="Randevu İptal"/>
        <s v="Franchise"/>
        <s v="Ulaşılamadı"/>
        <s v="Dönüş Yapacak"/>
        <s v="Menü Güncellemesi Yapılacak"/>
        <s v="Restoran Silindi"/>
        <s v="Lokasyon Uzak"/>
        <s v="Personel Eksik"/>
        <s v="Devir"/>
      </sharedItems>
    </cacheField>
    <cacheField name="Randevu&#10;Alan" numFmtId="0">
      <sharedItems containsBlank="1">
        <s v="Hatem Soyaslan"/>
        <m/>
        <s v="Kübra Toprak"/>
        <s v="Serap Apaydın"/>
        <s v="Derya Tatlı"/>
        <s v="Adem Sezer"/>
        <s v="Enes"/>
        <s v="Emre Dalgıç"/>
        <s v="Betül Demir"/>
        <s v="Şura Özcan"/>
        <s v="Ayşegül Kır"/>
        <s v="Selcan Topçu"/>
        <s v="Ezgi Turan"/>
        <s v="Nazmiye Yuka"/>
        <s v="Ferhat Köksal"/>
        <s v="Sude Alkan"/>
        <s v="Zeliha Özer"/>
        <s v="Edanur Türkkan"/>
        <s v="Deneme"/>
        <s v="Tuğba Buyur"/>
        <s v="Eylem Ünal"/>
        <s v="Mertcan"/>
        <s v="Nurhayat Kabataş"/>
        <s v="Ayfer Altın"/>
        <s v="Kadriye Polat"/>
        <s v="Hatice Özer"/>
        <s v="Mavi aslan"/>
        <s v="özlem gümüş"/>
        <s v="Zahire Aydın"/>
        <s v="Senanur Çınar"/>
        <s v="Gül Değirmenci"/>
        <s v="Enes Günal"/>
        <s v="Simge Tüçay"/>
        <s v="Ecem Ünal"/>
        <s v="İpek Aytaç"/>
      </sharedItems>
    </cacheField>
    <cacheField name="Fotoğrafçı" numFmtId="0">
      <sharedItems containsBlank="1">
        <s v="Önder Örtel"/>
        <m/>
        <s v="Ahmet Balcı"/>
        <s v="Kaan Soytürk"/>
        <s v="Engin Akyurt"/>
        <s v="Ahmet Can Mülayim"/>
        <s v="Fatih Özpelit"/>
        <s v="Mukaddes Neşet"/>
        <s v="Ahmet Emeklioğlu"/>
        <s v="Ergin Avcı"/>
        <s v="Emre Çifcibaşı"/>
        <s v="önder"/>
        <s v="önder  "/>
      </sharedItems>
    </cacheField>
    <cacheField name="Not">
      <sharedItems containsBlank="1" containsMixedTypes="1" containsNumber="1" containsInteger="1">
        <s v="TEYİT İÇİN ARANDI ÇEKİM GERÇEKLEŞMİŞ"/>
        <m/>
        <s v="ömer beyden randevu alındı."/>
        <s v="taciz boyutuna geçti yeter aramayı istemiyorum hergün hergün arıyorsunuz dediler/açmadı.kesinlikle istemiyorum bidaha ararsanız getiri kapattıracam dedi."/>
        <s v=" DİĞER ŞUBEDEKİ ÜRÜNLER MAKARNA DEĞİL ARKADAŞLAR, UYMUYOR FOTOĞRAFLAR O YÜZDEN YÜKLEYEMİYORUZ // 5322980224 istemiyor/haftaya salı randevu için aranacak/diğer şubesine çekim yapılmış eksik fotoğrafları var/şuan müsait zamnları yokmuş daha sonra dönüş yapı"/>
        <s v="devam alındı"/>
        <s v="hatalı no / geçen haftya çekim oldu diyor "/>
        <s v="pizza momo manias panelınde cekım yapmısız"/>
        <s v="yetkili yok  "/>
        <s v="05324757471:emre bey//antalya yetkilisiyle bu konuyla alakalı görüştük dha sonra onu planlıycaz dedi/MEŞGUL//açmadı  //ö.s arayın lütfen dedi.//05324033028aytaç bey fotoğraflarının olduğunu söyledi mail adresi verildi fotoğrafları gönderim sağlayacak."/>
        <s v="kendisi çekip atacak telefon çekimi yapacakmış ürün çıkaramam maliyeti çok dedi 05356386674 - / açılış saati 11:00 / ürünleri çıktıkça gönderecek / öğle ara / ben şuan çekim istemiyorum dedi "/>
        <s v="yarın aranıp cuma gününe randevu alınacak//devam çekimi için alıcaz"/>
        <s v="fotağraflrı varmış mail atacak "/>
        <s v="şuanlık hiç gerek yok der / yetkili yok 1 saat sonra aranacak "/>
        <s v="mail atacak.fotoğraflar için arandı müsait değillermiş. / haftaya fotoğraf işi ile ilgileneceğim dedi "/>
        <s v="fotoğraf göndercek teyit için arandı fotografı varmış ama 10 tanesiin sadece onları yükleyecek sonrasında bi arayacagaız hala digerlerini yüklememişse yeni bi randevu oluşturcaz//Unutmuş fotografları tekrar mail verildi atacak.yarım saat sonra tekrar aran"/>
        <s v="2 saat sonra tekrar arancak/açmadı//açmadı/no verildi fotoğraf kontrolü yapıp dönecekler/yarın müsait olurlarsa randevu için arayacaklar yoksa ertesi gün aranacak//mail verildi fotoğrafları.atacakyukarıdakiyle aynı ama frklıürünleri varmış orayı arayın de"/>
        <s v="tekrar randevu istemiyor/şuan sıkıntı olurmuş ürünleride çöpe atamam dedi / YETKİLİ / ürünler kışın pek olmuyor iki klaem çıkıyoer anca dedi kendisi yemeksepetinden alıp gönderecek "/>
        <s v="2 hafta sonra tekrar aranacak//mail atacak// RESİMLER HENÜZ ELİME ULAŞMADI RANDEVU DA ÇOK YOĞUNUM DİYE İSTEMİYOR BEN SİZE DÖNÜŞ SAĞLAYACAĞIM DEDİ.eylül 15 ten sonra arancak-2 saat sonra gelir dedi- vakit ayıramam dedi çekim istemiyor / fotoğraflar için ye"/>
        <s v="müsait değil daha sonra tekrar aranacak.//açmadı//yetk yok ama biz öyle bir şey düşünmüyoruz dedi / MAİLE ATACAK "/>
        <s v="açıyor ama ses gelmiyor//AÇMADI / yetkili yok daha sonra arancak.numara meşgul. / MAİLE ATACAK "/>
        <s v="MAİL VERILDİ - çalmıyor telefon "/>
        <s v="suratıma kapatıyor// terbiyesiz"/>
        <s v="terbiyesizce tersliyo/tersliyor hemen"/>
        <s v="cevapsız/tadılat var kapalı suan"/>
        <s v="devam çekimi için müsait değillermiş"/>
        <s v="TEYİT İÇİN ARANDI ÇEKİM hakkında bilgi alamdım öfkeliydi-fotografların hepsi çekildi"/>
        <s v="kendileri dönüş yapacaklar daHA ÖNCE RANDEVU OLUSTURULMUS ÇEKİM GERÇEKLEŞMEMİS FOTOGRAFCININ NUMARASI DA VARMIS"/>
        <s v="adres değişikliği not alındı//tüm ürünler çekilmiş"/>
        <s v="fotoğrafların paylaşılmayacağı için istemedi kendim çekip yollarım dedi//telefon kapalı//hala kapalı/ antalyada hava durumu yağışlı olduğu için randevu alınamadı yağış olmadığı gün tekrar alınacak"/>
        <s v="Yetkili yarım saate gelir/yetkili şuan yok//10dk sonra aranacak//ulaşılmıyor//yetkili yok pakete gitti 10 dkya gelir dediler// numara servis dışı/no geçiciolark kapalı //açmadı / açılış saati 17:00"/>
        <s v="feyruz beyin ortağıyla konuştum serkan bey o öğleden sonra gelecek o zaman ara/getirle problemleri varmış eğer hallorusa düşünecek/getir yemeği aktif kullanmıyolarmış2 saat sonra gelirmiş feyruz bey // feyruz beyin olmadığı söylendi.feyruz bey cok gelmezm"/>
        <s v="teyit için arandı çekim gerçekleşti"/>
        <n v="5.523100758E9"/>
        <s v="2 haftaya arama sağlansın menü güncellemesi yapacak ekle-çıkart yapmam gerek der/henüz sonlanmamış"/>
        <s v="Bülent Bey "/>
        <s v="7 de gelir kendisi o yüzden no verildi Gökhan Beye no verildi dönüş yapacak/ 5.30 6 gibi hep bereaber olacaklarmış kendisi arayacak/önumuzdekı hafta cuma arayın / yoğunluğum var dedi ustam yok güzel çekim sağlanmaz dedi istemiyorum dedi/ yetkili yok ne zö"/>
        <s v="teyit için arandı çekim gerçekleşti devam çekimi için müsait olunca hatem hanıma dönü sağlayacak//daha sonra"/>
        <s v="çekim muratpaşa subede yapılacak.."/>
        <s v="5336548085 daha önce randevusu alınmış ama gidilmemiş randevu için arandı tekrar verdiği adres gidilen yerle uyuşmadığı için randevu oluşturulamadı sinirlendi kapattı/İBRAHIM"/>
        <s v=" emrah bey no :05394888309 bır saate aranacak"/>
        <s v="şuan maddi olarak çok sıkıntılıyız bir ay kadar süre verirseniz daha toplarlanmış oluruz rahat bir şekilde çekimi de yaparız dedi "/>
        <s v="Benim temsilcim aşur bey var böyle bir talebim olursa ben ona söyerim der"/>
        <s v="meşgul- yetkiliye söyleyip 40 dk ya aranacak - sezonluk burası 1 ay a kadar kapanır dedi çekime gerek yok dedi"/>
        <s v="devam çekimi alındı"/>
        <s v="5497190101:osman bey meşgule atıyor\ açmadı//TEYİT İÇİN ARANDI ÇEKİM GERÇEKLEŞMİŞ"/>
        <s v="tüm ürünler çekildi"/>
        <s v="MAİL VERİLDİ"/>
        <s v="fotoğrafları hazırlanmış göndericekler/fotoğraflar gönderilecek.-RANDEVU OLUSTURULDU FOTOGRAFCI ERGIN AVCI/cekımstemıyorlar suan"/>
        <s v="evren bey no :05538239366 numara mesgul /kışa doğru ararsanız iyi olur der"/>
        <s v="adem bey 5433010280"/>
        <s v="teyit için arandı çekim gerçekleşti ama memnun değil ve logo koymak istemiş başka restoranların var benim logomu eklemeye izin vermediniz dedi fotoğraflarının kaldırlmasını istiyor/ fotoğraf çekimi istemiyor aramayın"/>
        <s v="5425352323 serkan bey"/>
        <s v="getirle problemi varmıs//gerek duymuyor kendi de atmak isterse saha sorumlusuna söylermiş / sistemi kapatmış "/>
        <s v="yetkili 4 gibi gelirmiş /saat 5te gelirmiş/5071222221"/>
        <s v="Aralık ayı ortasında aranacak çünkü kurye sorunu vs. varmış sistemi oturmamış. RANDEVU OLUŞTURULDU"/>
        <s v="Adıyaman Çiğ Köftecisi Ayhan Usta, Kepez (Ayanoğlu Mah.) şubesinden eklenmesini istiyor "/>
        <s v="okula yakın olduğum için şuan düzenlemelerim var okullar açıldıktan 15 gün sonra yapalım dedi/ürünleri eksikmiş ve çekim istemiyorum zamanım yok dedi./urun eksıklıgı var su an ıcın bır tek cığ koftesı mevcut kendı arıycak"/>
        <s v="Bekir Özbek kişisine devir edilmiş./dönüş yapacak/5511489407/istemiyorum ben resim gönderdim size dediler//meşgule attı / hangi şube olduğunu teyit için aradım ulaşamadım "/>
        <s v="ramazandan sonra düşünelim/biz uygun değiliz dedi/şuan müsait değiliz ona dedi/temmuz ayını geçince aranacak/istemiyoruz dediler belki kendileri dönüş yapar//amerikaya gitme durumları varmış işlemleri sürüyormuş bu yüzden şu an bir çekim yapamazlar devred"/>
        <s v="pazartesi günü çekim yapılmış "/>
        <s v="meşgul."/>
        <s v="yeterli"/>
        <s v="5424881572 hastayım ileride arayın görüşelim dedi bireysel.// meşgule attı// ayağı kırıkmış daha sonra tekrar aransın devam için//ayak gg/ açmadı."/>
        <s v="Çekimi gerçekleşti"/>
        <s v="merkezden alınacak"/>
        <s v="necati bey - 5418544511// çekilecek ürün kalmamış  "/>
        <s v="5064991446 hatice // çekilmeyen  2 ürünü var  "/>
        <s v="açmadı"/>
        <s v="eksik ürünüm yok dedi."/>
        <s v="meşgule atıyor "/>
        <s v="ileride olabilir belki dediler.ulaşılamadı./açmadı./açmadı.//02422414007 işletmesinin numarası Hatem hanıma dönüş yapıcaklar- DÖNÜŞ YAPACAK / bir hafta şehir dışında dönünce randevu oluşturulacak "/>
        <s v="bayram sonrası arancak/dün getiryemek tarafından çekildi dediler/ samsat ev yemekleri ile aynı oyüzden tekrar fotoğraf çekimine gerek yok dedi ahmet bey."/>
        <s v="öğle ara / ben hepsini çekip mailden atacağım dedi "/>
        <s v="alparslan bey dönüş yapacak/istemiyor/ oğlu işe konuşup dönüş sağlayacak /5467598908 boyle bır no yoktur dıyor alparslan beyın esı ıstemedıklerını belırttı/ ürünlerinin çöpe gitmesini istemiyormuş ikna olmadı "/>
        <s v="Mail atacak/mail adresi tekrar verildi fotoğrafların gönderimini sağlarım dedi."/>
        <s v="TÜM ÜRÜNLER ÇEKİLMİŞ"/>
        <s v="5321685832 bu numaradan işletişime geçilecek meşgul/fotoğrafları yüklenmiş"/>
        <s v="5417833302/ erkan aybak olarak bizim çekimimiz yapıldı ve yüklendi dedi fakat panelinde fotoğrafları yok "/>
        <s v="yetkili şehir dışında görüşüp dönüş sağlayacak "/>
        <s v="bir hafta sonra aranacak  RANDEVU ALINDI  / fotoğrafçı gitmemiş "/>
        <s v="Menüsüne ürün ekleyecekmiş ondan sonra devam çekimi olabilir der haftyaya aranacak/5424420717:abdullah bey/teyit için arandı çekim gerçekleşti//"/>
        <s v="şun istemiyoruz teşekkürler deyip kapattı "/>
        <s v="çekim gerçekleştimi diye teyit amacıyla aradım.çekim gerçekleştimi diye teyit amacıyla aradım yetkili yok.teyit için arandı yetkili yok."/>
        <s v="abisi tolga beyden randevu alındı "/>
        <s v="neslihan hanımın numarası 05365430220 musait degil suan / tek çalışıyorum hafta içi bir gün ararsanız iyi olur der 5 gibi ara- DÜŞÜNMEM GEREKİYOR DEDİ/ 1 saat sonra / getiryemekle baya bir sıkıntım var  kimseye ulaşamıyorum fotoğrafda istemiyorum dedi "/>
        <s v="İbretim Bey / 5525894238"/>
        <s v="haftaya istiyor/bnım ısletmede olmam lazım dedı bu yuzden onumuzdekı hafta ıcın ıstedı"/>
        <s v="2423463546 numara bu //uygulamada fotoğraf var dedi/istemiyor/ben sızı arayayım / şuan müsait değiliz gerek görürsem ben sizi ararım dedi / hayır istemiyorum deyip kapattı "/>
        <s v="tekrar arandı çekim istemiyor/gerek yok dedileriki ay sonra aranmak istiyolar/gerek duymuyorum kaç defa söylemem gerek der/ istemedi"/>
        <s v="şuanlık işim az ileride düşünelim dediler.// yetkili kişi yok./ ayıracak vaktim yok der/ ARANMASIN "/>
        <s v="12,13 mayıs gibi iletişime geçilecek/10günsonra tekrar arancak/tadillatayız on onbeş gün sonra arayın dediler//4de ara/ayıracak vaktim yok der KESİNLİKLE ARANMAYACAK"/>
        <s v="yetkililer yarın gelirmiş öğleden sonra/ istemiyor. / pişmiş bir şekilde ben çıkarıp çekim yaptıramam dedi "/>
        <s v="ahmet beyin numarası:05344931474  // 1 haftaya aranacak/1 Temmuzdan sonra tekrardan arancak duruma göre karar verecek/ytk hastanede//ikna etmiştim ama sonra saat uymadı 1-2 gibi istiyordu//pazartesi ya da salıya istiyor- randevu olusturuldu"/>
        <s v="devam alındı ana yemekler ve yan menü"/>
        <s v="açmıyor.//yarın aranacak//kendileri çekiyolarmış gerek yok dedi istemiyoruz dedi/ustaları yokmuş 15-20 güne belli olur dedi/henüz çalışan bulamamış devir de edebilirmiş/ kendisi uygun bie zamanda dönüş ağlayacakmış / benim için uygundeğil istemiyorum dedi"/>
        <s v="ne fotoğrafı ben en son ilk okulda kendi fotoğrafımı çekirdim menüdekilerimi çektireceğim dedi istemedi ."/>
        <n v="5.388532727E9"/>
        <s v="TEYİT İÇİN ARANDI Çekim gerçekleşti//Eksik kalan ürünler için devam çekimi Mikail bey"/>
        <s v="Çekim teyit için arandı  açmadı"/>
        <s v="Onur Bey/5314859882 mail iletildi profesyonel çekimleri var."/>
        <s v="ortagına soracakmış batuhan bey cep 5466685252 / açmadı/batuhan bey telefonu işletmede unutmuş gelince aratayım dedi çalışanı/yt yok gelınce aratcaklar"/>
        <s v="hepsi cekilmis"/>
        <s v="açmıyor/5528956407 telefon kapalı/1 hafta kapalılar / getir yemeği kullanmıyormuş "/>
        <s v="Anıl Bey/ yılbaşından sonra alınabilir "/>
        <s v="çekim istemiyor "/>
        <s v="602e8cd8e87c920bc686c36f/Alanya Tadım Tantuni, Alanya (Şekerhane Mah.)"/>
        <s v="tekrar aranacak- fotografcı fatih özpelit /Yusuf Acıoğlu        2425190709-05326271142"/>
        <s v="1 ay gibi bir süre sonra arayıp plan program yapalım ona göre randevu vereyim size der/ şuan değil ileride dedi önümüzdeki hafta gün belirlenecek / biz düşünmüyoruz dedi "/>
        <s v="sibel hanım teyit için arandı çekim gerçekleşti"/>
        <s v="getir birdaha beni rahatsız ederse bende sizi rahatsız ederim dedi"/>
        <s v="randevu olusturuldu "/>
        <s v="devam çekimi için ileride aranacak/devam çekimi istemiyo"/>
        <s v="devam çekimi için arandı belki ileride dedi/devam çekimi alındı. tüm ürünler tam"/>
        <s v="devam çekimi için arandı bütün rünleri çekilmiş ama sistemde hepsi yok/devam çekimi istemiyor"/>
        <s v="fotoğrafçı işten çıkmış - yetkili yok ben donus yaparım dedi - 1 saate aranacak yetkili yok dedi "/>
        <s v="merkezden alınıcak / 242 247 02 74 merkez barış bey ile görüştüm fotoğraflarınımail atacaklar "/>
        <s v="Diğer paneli için randevu alındı/tadılat var ben donus saglarım dedı/15 gun sonra aranılck menusu guncellenılcek 7 isim değişikliği olmuş makaroni pizzaroni / plansız tadilata başladığı için salı ya da çarşamba alınabilir /sayfanın acılm asını beklıyorlar"/>
        <s v="şuan için eleman sıkıntımız var 1 ay sonra arayın dedi.- numara mesgul /  ÜRÜNLERİMİ ÇIKARTIP ZİYAN EDEMEM DEDİ DEVAM ÇEKİMİ DE İSTEMİYOR"/>
        <s v="tadılat var ben donus saglarım dedı/15 gun sonra aranılck menusu guncellenılcek/sayfası  suan kapalı daha sonra aranılck / randevu oluşturup sürekli oyalıyor "/>
        <s v="2 saat sonra arayın daha gelmedi //05322012728//diğer şubeden çekilmiş onları kullanmamızı istiyor o yüzden iptal etti"/>
        <s v="çekimler sağlanmış "/>
        <s v="15 dakika sonra ara / açmıyor / getire daha dosyalarını göndermemiş daha sonra arayacak "/>
        <s v="5380685106-abdullah beyin numarası//gönderecekmiş.ajanstan bekliyomuş daha göndermemiş- SİNİRLENDİ KENDI FOTOGRAFIMI ATARIM DEDI "/>
        <s v="diğer hafta için randevu olusturulabilir/ benim menüm geniş uygun bir zamanda ben sizi çağıracağım zaten dedi"/>
        <s v="bu aralar biraz problemlerim var haftaya ara der"/>
        <s v="açmıyor.//ulaşılmıyor//abra kebapla aynı kişi ve ulaşılmıyor/geçici olarak servis dışı"/>
        <s v="Diğer şubedeki ürünlerle burası uyuşmuyor // 5442121851/1 hafta sonra arayın dedi//mesgul calıyor.//ramazandan sonra arayın bir görüşelim tekrardan dedi/şuan istemiyor/1-2 ay içinde yapamayız dedi yoğunluğumuz var dedi/ ÇEKİM GERÇEKLEŞMİŞ"/>
        <s v="SİNAN BEY/5072421562/kalan resimleri için devam çekimi istemedi//hala istemiyor ürünler ilk çekimde hep ziyan oldu diyo"/>
        <s v="devm çekimi alındı"/>
        <s v=" mail adresi verildi elindeki fotoğrafları atacak"/>
        <s v="teyit için arandı çekim gerçekleşti/getirden memnun değil"/>
        <s v="mail verildi kendisi çekiyormuş. yakında tamamlar gönderirim dedi- daha bitmedi fotograflar dedi ben bitirip atarım dedi "/>
        <s v="açmadı  "/>
        <s v="5fa5c5c766a584386cfdd58d Ant Zirve Ev Yemekleri (Yıldız Mah.) bu şubedenvçekilecek"/>
        <s v="5326037213 Ömer Bey "/>
        <s v="çekim istemiyor/şu zamnlar çok yoğunuz dedi düşünürsek ilerleyen zamanlarda ararız  dedi//motor kullanıyormuş sonra arayın dedi/çok yoğunuz eylül ekimden sonra arayın dediler- çekim istemiyorum dedi ben çeker sizlerle irtibata geçerim dedi / ÇEKİM İÇİN VA"/>
        <s v="teyit için arandı çekim gerçekleşti//birkaç saat sonra ara/şuan için düşünmüyoruz fotoğraf çekimi yaptıktan sonra o ürünler boşa gidiyor oyüzden diğer çekimde gerçekleşmedi eğer öyle bişey düşünürsek biz size dönüş sağlarız dediler./HATEMİN NUMARASI VERİL"/>
        <s v="devam çekimi randevusu alındı"/>
        <s v="dönüş yapacak/ytk yok//bu hafta olmaz önümüzdeki hafta olur dedi dönüş yapacak/akşamaa arancak//yetkiliyle görüşcek yarım saat sonra arancak/teyit için arandı yetkili yok bi saat sonra ara/ytk yoktu//1önümüzdeki ay olabilir dediler//1 SAAT SONRA ARA//yet "/>
        <s v="açmıyor//mail atcak/teyit için arandı açmadı-ulasılamadı"/>
        <s v="DAHA SONRA ARAYIN DEDİ ZAMAN VERMEDİ"/>
        <s v="ulaşılamadı farklı bir yere ait numara"/>
        <s v="numara kullanılmıyot "/>
        <s v="Bu konuyla çocukları ilgileniyormuş yarı saat sonra / diğer firmalarla çekim yaptık çok masraflı oluyor gerek yok der"/>
        <s v="ürünlerin tamamı çekilmiş."/>
        <s v="  "/>
        <s v="devam çekimi için aradık açmadı.devam çekimi istemiyoruz dedi."/>
        <s v="şuanlık bir kalsın dedi "/>
        <s v="1 de aranacak/fotoğraflar için arandı yetkili kişi yok//yetk yoktu hatemin no verildi dönecek-numara mesgul/yetkili akşam üzeri gelirmiş. / çok maliyetli oluyor ben çektirip atarım dedi "/>
        <s v="Şuanlık istemiyor//istemiyor//istemiyorum dedi ./ MEŞGUL / açmadı."/>
        <s v="/  ustası çeki ürün çıkartmamış çıkaramam demiş "/>
        <s v="İki işletmesi var piiza mutfağı ile randevu oluşturuldu fakat bura için ileri ki zamanlarda kendisi dönecek konsept değişikliği yağıyormuş hazır değilmiş fotoğraf çekimi için"/>
        <s v="bu hafta içi donus saglanabilir dedi yarın olmaz dedi / doğrusunu söylemek gerekirse istemiyorum dedi / fotoğrafları var mail atacak / fotoğrafları var mail adresine atacaklar "/>
        <s v="fotoğrafı var mı yok mu teyit edip dönüş yapacak"/>
        <s v="ustalar ile istişare etmiş işler durgun  ürünlerim ziyan olcak diye iptal ettirdi"/>
        <s v="ürün çekimi gerçekleşmis dedi takvimde yok  "/>
        <s v="numara yanlış///açmıyor/0 553 909 12 09// meşgule atıyor  "/>
        <s v="alındı//TEYİT İÇİN ARANDI ÇEKİM GERÇEKLEŞMİŞ"/>
        <s v="5379213431/öğleden sonra arancak/sistemde ki fiyatları değişmiyomuş aylar oldu ilgilenen yok dedi/yarım saat sonra aranacak/getirle sorunu çözülmeden randevu istemiyo//ekimin ortasında aranacak durumları kötüymüş/ getirle ilgili sorunları var ve düzelmemi"/>
        <s v="05539804007:timuçin bey akşam tekrar arancak//açmadı"/>
        <s v="karakolda tekrar aranacak/açmad- ulasılamadı /hat düşmüyor/hat düştü ama açmıyor /sistemi satışa açık değil"/>
        <s v="şifre problemi varmıs ilerde arama saglanacak"/>
        <s v=" TADİLAT BİTİNCE ARAAYACAK  / tadilat önümüzdeki hafta bitecekmiş  / tadilat hala bitmemiş haftaya diyor / yarın çok yoğun olurum haftaya gelin dedi "/>
        <s v="05325920066 cengiz bey bu konuyu müdürüme sormam gerekiyor yarın arayın dedi.Hatem hanımın numarası verildi dönüş yapacak.//fırat beyle görüşüldü müdürleri istememiş o yüzden istemiyorlar"/>
        <s v="sistemdeki adres yanlış - yenidoğan mah. 3066 sok no : 16 doğrusu/24 saat çalışıyorlarmış gecede olacakları için eksik eleman oluyor ilgilenemiyoruz biz çekip gönderelim dedi mail verildi. / 15 dk sonra ara "/>
        <s v="Bayramdan sonra aranmak ister"/>
        <s v="atatürk caddesinde ki şubesinde çekim istiyor "/>
        <s v="şuan için sipariş az alıyorum yaptığım ürünler çöpe gidecek daha sonrası için düşüyorum dedi/şuan düşünmüyorum dedi/bayramdan sonra dedı // istemiyorum dediler MENÜ DEĞİŞİKLİĞİ SAGLANDI "/>
        <s v="saat 11den önce arancak o saatten sonra açmazmış:05423302675//açmıyor/mail atacak//açmadı//Yoğunuz sonra arayın dedi/fotoğraflar için arandı ben fotoğrafları yükleyeceğim dedi."/>
        <s v="açmadı/5411484707/5423644979/kndıısı donus saglıycak"/>
        <s v="çekimler sağlanmış  "/>
        <s v="teyit için arandı çekim gerçekleşti/05422076412 osman bey cep//yeterli"/>
        <s v="Kaşif Bey / 5424750787 fotoğraflarını gönderecek- sonra arayın dedi kapattı/ AVM içinde olduğu için izin verilmemiş ."/>
        <s v="ıstemıyorum dedı//sadce döneri var"/>
        <s v="dükkanı okul karşısı olduğu için aşırı yoğunmuş o yüzden sistemi kapalıymış ama bir kaç güne açacakmış sistemini açtığı zaman da 1-1buçuk hafta içerisinde hangi ürünleri siparişe açacağım hangisini açmayacağım bi bakayım ona göre ieltişime geçelim der. 1h"/>
        <n v="5.52733E9"/>
        <s v="İSTEMİYORUM DEDİ KALANLAR BİZE YETER DEDİ"/>
        <s v="bedri bey 537 306 36 27 "/>
        <s v="5304260732:şahin beyin numarası//bayramdan sonra arancak//1 hazir4andan sonra/kendisi dönecekmiş/haftaya arayın randevu alalım dediler//yetkili yok öğleden sonra arancakben dönerim dedi//işletme kapalıymış temaslı olduğu için//haftaya aranacak/şahin bey y"/>
        <s v="fotoğrafları varmış eğer kabul edilmezse geri aranıp randevu oluşturulacak//05446310042 iibrahim bey tekrar mail verildi -bır saat sonra aranacak / 2 buöukta tekrar ara "/>
        <s v="mail adresi verildi Hatem hanımın numarası da verildi  fotoğraflar kontrol edilip dönüş yapacak.//tekrardan mail verildi ilgilenememiş ama gönderecekmiş"/>
        <s v="ürünlerin çoğu çekilmiş kalan ürünler çokta öneml, değil dedi "/>
        <s v="numara yanlış/5550000226 kendisi çekim yapıp yükleyecekmiş"/>
        <s v="ilerde arayın der"/>
        <s v="Hasan Bey"/>
        <s v="muhammed bey öğleden sonra gelirmiş/1 2 saat sonra arayın yetk.yok dedi/5446570713/mail atacak- mail adresi tekrardan veridi "/>
        <s v="05446570713 muhamed beyin numarası/çekimleri yapılmış ama yoğunlktan dolayı hepsi olmamış kalanlarının fotoğraflarını mail ile yollancak mail verildi//yetk no meşgule attı"/>
        <s v="ana şubeden fotoları aldıktan sonra yollayacaklar/mail adresi verildi fotoğrafların gönderimi sağlanacak."/>
        <s v="temmuz da aransın dedi / yetkili yok//ulaşılamadı-il dışındaymış haftaya aransın dedi- numara mesgul/yetkili öğleden sonra gelir halil bey / ilk tamam dedi sonra hepsi ile uğşamam gerek yok dedi internetten alın dedi "/>
        <s v="kalan ürünlere gerek dedi "/>
        <s v="Merkez şubesiyle görüşülecek / 549 368 0 00 halil bey fotoğraf ajansı kendisi yok çalışanı görüşüp mail atılmasını sağlayacak "/>
        <s v="fotoğraf kontrolü sağlayacak yarın ara/mail atacaklar//5326367790 barış bey açmadı/açtılar ses vermediler.Açmadı.- istemiyorum dedi "/>
        <s v="TEYİT AMAÇLI ARANDI ÇEKİM GERÇEKLEŞMİŞ//  05325831122 yetkili no açmadı//ürünlerin hepsi çekilmiş"/>
        <s v="ulaşılmıyor\aricak\arifcakmış/varmış fotoları yollayacak//5425555000 Yusuf beyin no mail tekrar verildi- ben karar veremiyorum dedi merkezin onaylaması gerekiyor "/>
        <s v="polat bey yetkili"/>
        <s v="dinledi dinledi cevap vermed/paket le fotoğraf birebir olmuyor dedi müşteriler sıkıntı yapıyor dedi// sistem kurulu değil daha sonra tekrar aranacak./ Siparişe göre ürün hazırladığı için bu zor olur dedi "/>
        <s v="1 saat sonra arancak//serpil hanım yurtdışındaymış bilal bey cuma günü aranmak istiyor//05333962543:şahin ayvaz/devam çekimi istemediler"/>
        <s v="1 saat sonra ara dedi yetkili suan yokmus/hataı no/ 4. AYDA RANDEVU OLUŞTURULMUŞ FAKAT TAKVİMDE YOK ÇEKİMDE YAPILMAMIŞ. /fotoğrafsız şekildede benim bir sürü fotoğrafım var dedi nu şekilde bir sürü maliyet olur dedi istemiyor "/>
        <s v="sürekli randevu alıp iptal ediyor alınmayacak bir daha"/>
        <s v="5534505017 mehmet bey "/>
        <s v="05323006660 /eleman eksiği varmış en kısa zamanda halledip randevu için iletişime geçecekmiş.//Eleman eksiği varmış yardımcı olacak birilerinin olması gerekiyormuş o yüzden  kendisi arayacak  baska panel üzerinden inceleme yapıp dönüş saglayacak"/>
        <s v="İPTALDEN RANDEVU ALINDIdevam çekimi istedi aradım şuan iki ürünüm kaldı sadece ona gelirlerse ayıpo olur ayın 22 si gibi ararsanz menü eklemeyi düşümüyorum o zaman lolurmu dedi.ulaşılamadı.// BİZİM ÜRÜNLERİMİZ ÇEKİLDİ GEREK YOK GELMESİNLER BOŞUNA DEDİLER "/>
        <s v="devam çekimi için iki ürün çıkarabilirim dediler ileride belki aranabilir- paneli kapatmış personel eksikjligim var dedi ben sızlere gerı donus saglarım dedi"/>
        <s v="getirden memnun değil"/>
        <s v="gerek yok ona dedi/istemiyor gerek yok diyor son kararı"/>
        <s v="fotoğraf istemiyorum zaten gerekli satışı yapıyorum dedi "/>
        <s v="5435138910 NURULLAH BEYDEN RANDEVU ALINDI."/>
        <s v="TEYİT AMAÇLI ARANDI ÇEKİM GERÇEKLEŞMİŞ"/>
        <s v="panele ürün eklemesi olacak o0m zaman dönüş saglayacaklar"/>
        <s v="işletme kapanmış "/>
        <s v="5363100091 İsmail Bey"/>
        <s v="5376735613 4ten sonra aranacak ali bey ilgileniyormuş/eksık kalan urunlerı maıl atcak / alanya aya gidildiğinde devam çekimi alınabilir "/>
        <s v="restorandakilerle görüşüp dönüş yapacak//gerek duymuyor/boş vakti olmuyomuş eğer uygun olursa kendisi dönecekmiş/uygun zamanda çekim yaptırcaz /suan cekim için musait degiller daha ilerki tarihlerde dönüş yapılsınşuan uygun değiliz dediler//dukkandakılerl"/>
        <s v="ben sistemi biliyorum kendinizi yormayın istemiyorum çekim dedi."/>
        <n v="5.469264097E9"/>
        <s v="iki kez iptal etmiş şimdide istemiyor/1 saat sonra/sürekli bu konu hakkında arıyomuşuz ben döüş yapıcam size dediismail bey yokmuş numarada bu zaten ama daha gelmedi dendi//İstemiyor kesinlikle"/>
        <s v="getiri yoğun kullanmıyorum o yüzden fotoğraf çekimine de gerek yok /gerek yok dedi"/>
        <s v="Beyza gülşah"/>
        <s v="daha sonra aranacak//05551104848 hasan  bey "/>
        <s v="15-20 güne arancak cenaze durumları var"/>
        <s v="kendisi çektircekmiş/akşam üstü arancakşuan çalışıyoruz dedi sadece, sürekli aranıyormuş kendi atacak/çekim istemiyor atcakmış. / GEREK GÖRMÜYORUM DEDİ "/>
        <s v="mail atacak "/>
        <s v="yarın müsait değilmiş"/>
        <s v="şuan istemiyoruz dünde aradınız dedi/barbekü mangal evi ile aynı aramayın kendisi dönüş yapacak/ilgilenmiyorum dediler//açmadı/iki buçuk üç gibi arayın der"/>
        <s v="vaktimiz yok dedi"/>
        <s v="TEYİT AMAÇLI ARANDI ÇEKİM GERÇEKLEŞMİŞ devam çekimi temmuz sonlarına doğru aranacak//ulaşılamıyor"/>
        <s v="dilek hanım akşam üzer"/>
        <s v="dönecek  /12 gbı donus saglanılck"/>
        <s v="Merkez şube Altunova da profesyonel çekimler varmış ama paylaşmak yasak old. için mailden gönderemiyor.  /Yusuf Bey/5425072430 / 536 512 4866 merkez arzu hanım fakat fotoğraflar için aradım ama ulaşamadım "/>
        <s v="Merkez şube Altunova da profesyonel çekimler varmış ama paylaşmak yasak old. için mailden gönderemiyor.  /Yusuf Bey/5425072430"/>
        <s v="elinde fotoğrafları mevcut maile atacak "/>
        <s v="sistem üzerinde fotoğrafları mevcut helen hanım 05060971492"/>
        <s v="5373494207- HAFTA İÇİ BİRGÜN İÇİN ALINABİLİR. - mesgul "/>
        <s v="05365712750 ara //  devam çekimi için kendileri dönüş yapıcaklar/devam alındı"/>
        <s v="5386116963/d.ç istemiyo"/>
        <s v="biraz sonra arayın dedi oglen 1 2 gıbı gelırmıs//05417693459 tolga bey"/>
        <s v="272 277 2777 afyon şubesi tekrar alınacak / Ferhat Bey 5304454127"/>
        <s v="devam çekimi için arandı mevcut foto varmış mail adresimiz atıldı//tekrar mail verildi atacak "/>
        <s v="teyit için arandı çekim gerçekleşti-hepsi çekilmiş"/>
        <s v="mail verildi  "/>
        <s v="05554472662alaettin ömür bey numarası kendileri onayladı restorandan ömer bey veya dilek hanımla görüşülüp tarih oluşturulacak/ulaşılamadı./ulaşılamadı. mail adresi verildi/10 dk sonra arancak-ulasılamadı"/>
        <s v="fatih özpelşit/dç istemez"/>
        <s v="fatih özpelit fotografcı /sistemdeki no aranmasın 5387326840 hamit bey devam çekimi oluşturuldu"/>
        <s v="salı aranacak//açmadı"/>
        <s v="mail verildi kendi fotosu varmış"/>
        <s v="açmadı "/>
        <s v="çekim gerçekleştimi diye aradım meşgule attı.murat beyden randevu alındı, devam çekimi alındı."/>
        <s v="Haftaya olur randvu dedi haftaya aranacak//meşgul//5342941071 / olgun beyle gorosuldu cekim yapılmış/1 hafta sonra aranacak devam çekimi istiyor/kesinlikle istemiyorum bidaha ararsanız getiri kapattıracam dedi."/>
        <s v="15 dk ya aranacak "/>
        <s v="fotoğrafı varmış gönderecek//göndermiş kabul edilmemiş çekim de istemiyor kesinlikle//tel kapalı"/>
        <s v="numara kullanılmıyor."/>
        <s v="KENDİ FOTOGRAFLARINI GÖNDERECEK"/>
        <s v="b"/>
        <s v="5538268807/Hem yetkili hastaymış hem de ustası işten ayrılmış çekimi o yüzden bi süre ertelemek istedi bi 10 15 gün sonra arayabilirsiniz duruma göre hareket edelim der- ustası ne zaman geleceği bilinmiyor başka bir zaman dedi - şuan düşünmüyorum dedi / y"/>
        <s v="devam çekimi için aradık yetkili yok..Devam için arandı ama çekilmemiş ürünlerin ustası yokmuş satışta değilmiş  şu an düşünmüyorlar.//7 akşam ara"/>
        <s v="3 kere aranmış istemediğini söylemiş kararlı istememkte"/>
        <s v="yeni işletme açacakmış daha sonra aranacak 3 haftaya / malzemem eksik haftaya görüşelim dedi "/>
        <s v="yt yok 1 saat sonra gelecek"/>
        <s v="1 gibi /5415407235  mail verildi "/>
        <s v="açtı kapattı//menü değişikliği yapılacak"/>
        <s v="Böğürtlen Pasta Evi, Muratpaşa (Tahılpazarı Mah.) ve Böğürtlen, Konyaaltı (Öğretmenevleri) aynu franchise sayılır yanı. çekimler bögürtlen pasta evinde yapılmış. devam çekimi içinde orası ile görüşülüp çekilenler buraya eklensin dediler."/>
        <s v="YETERİ KADAR ÜRÜN ÇEKİLMİŞ"/>
        <s v="Böğürtlen Pasta Evi, Muratpaşa (Tahılpazarı Mah.) ve Böğürtlen Lara, Muratpaşa (Fener Mah.) aynu franchise sayılır yanı. çekimler bögürtlen pasta evinde yapılmış. devam çekimi içinde orası ile görüşülüp çekilenler buraya eklensin dediler."/>
        <s v="10/A    5393690634- 9-10 da gelirse olur  dedi ürünüm kalmıyor dedi gerek yok olmasa da olur dedi "/>
        <s v="TEYİT İÇİN ARANDI ÇEKİM GERÇEKLEŞTİ"/>
        <s v="fotoğrafları var mai adresine iletecek "/>
        <s v="no verildi dönüş yapacaklar//mail verildi prof fotoları varmış atacak.fotoğraflar için arandı meşgul.//fırat beyle görüşüldü sevil hanıma soracak fotoları dönecek hatem hanıma"/>
        <s v="mail adresi verildi ahmet bey no: 05305890880"/>
        <s v="hatem hanıma dönüş sağlayacak "/>
        <s v="60a5987902f4a4275f6b803b        Buffalo Burger, Kepez (Kültür Mah.) şubesinden alınabilir "/>
        <s v="yetkili yok dönüş yapacak//12buçukta arayın yetkili yok denildi//yetkili yok 3 4 gibi gelir denildi//numara verildi yetkiliye söyleyip geri dönüş yapacak// fotoğrafları var atacak// yetk pek gelmiyor ama sonra arayın dedi"/>
        <s v="devam çekimi iptal çekim istemiyor "/>
        <s v="randevu için 17 mart 15.40 ta ara//fotoların paylaşılmamasından dolayı çekim istemiyor kendisi mail atcak// yetkili yok //fotoğraflar için arandı fotoğraflar tamamlanınca mail adresine atılacak."/>
        <s v="1 AY ÖNCE ÇEKİM BU ŞUBEDEN YAPILMIŞ "/>
        <s v="getir yemkle çalışıyormuş irtibat halindelermiş gerekli olmadığını söyledi/menüleri tam hazır değilmiş ve günlük yemek çıkarttıkları için menüde değişiklik oluyomuş /getirden memnun değil dogru durust sıparıs de alamıyor zaten o yuzden ıstemıyor"/>
        <s v="Özgür bey vefat etmiş aytuğ beyle görüşüldü istemediğini belirtti"/>
        <s v="10 gün sonra arancak  "/>
        <s v="1 saat sonra aranıcak devam çekimi için termoss bulvarı- hepsi çekilmiş "/>
        <s v="kendisi numaramızı aldı dönüş yapacak/şuan düşünmüyoruz ramazandan sonra belki dedi//açmadı// şuan bi toplantım var yarın 10 gibi arayın dedi./şu sıralar çok yoğun müsait olduğu zaman dönüş yapacak kendisi/müsait değillermiş/bu konuyla alakalı herhangi bi"/>
        <s v="faruk bey oğluymuş numara aldı babası çok müsait değilmiş o gelince arayacakmış / şuan için istemiyorum ben dedi / bir sebebim yok istemiyorum dedi "/>
        <s v="devam cekimi randevusu olusturuldu "/>
        <s v="mail adresine gönderilcek"/>
        <s v="2 gibi tekrar ara olumlu"/>
        <s v="adres 7/A olarak güncellendi// hastanedeymiş  "/>
        <s v="fotografcı kendisi randevu vermiş / ocak ayanın ilk haftası istedi / numara kullanılmamkta "/>
        <s v="Hazırlığımız yok ustam yok ben uygun bi gün için size dönüş yapacağım der"/>
        <s v="İŞLETME İÇİN 10 GÜN SONRA ARANIP RANDEVU OLUSTURULABİLİR"/>
        <s v="5511462489 Mustafa açmadı"/>
        <s v="ben size iletirim dedi "/>
        <s v="İŞLETME YOĞUN OLDUGU İÇİN RANDEVU İPTAL OLMUŞ DAHA SONRA UYGUN OLDUKLARINDA OLUSTURULABİLİR."/>
        <s v="mail verildi "/>
        <s v="hepsi çekilmiş"/>
        <s v="devredeceğim der"/>
        <s v="getir yemekle bır problemi var fiyat degısıklıgı yapamıyorum dedi genel merkezımızın numarası verildi / getirle sorun düzelmmemiş ve kapatmışlar "/>
        <s v="Çekime gerek yok sadece 2 çeşit yemeğim var diyor.  /her gün farklı yemek çıkarttığı için şekim sağlayamayız dedi "/>
        <s v="franchise bir şubeyiz merkez ile görüşme sağlamanız gerekmektedir der"/>
        <s v="teyit için arandı ytk yok//3 gibi ara- müsait degilim dedi kapattı /müsait degilmiş."/>
        <s v="yetk yok 1 saat sonra ara/05380109900 şekip bey/istemiyor ben 21 yıldır burdayım herkez bilir beni gerek duymuyorum/yetkili yok / paneli kapalı "/>
        <s v="Seda hanım - 5510819104"/>
        <s v="zaman ayıramam ona dedi ne dediysem ikna olmuyo"/>
        <s v="1 2  hafta sonra "/>
        <s v="Çalmadan kapanıyor"/>
        <s v="O BÖLGEYE GİDİLİNCE RANDEVU ALINABİLİR "/>
        <s v="devam çekimi "/>
        <s v="11:30 da arancak/5362177887 ilay hanım arandı açmadılar//2saat sonra ara dedi/yarım saat sonra aranmak istedi. Şu an istemiyor.ulaşılamadı-SUAN İSTEMİYORUM DEDİ BEN İSTEDİGİMİZ ZAMAN SİZLERE GERİ DONUS YAPARIM DEDİ"/>
        <s v="mail atacak//kalan ürünler çekilecek kendi çekimlerinden beğenmediklerini de çektirmek istiyor//tüm ürünler çekimiş"/>
        <s v="açmadı/ytk yok 6 gibi arancak//buna ayıracak zamanı yokmuş"/>
        <s v="ben sizi ayarlayıp arıcam dedi./ durmuş beyden randevu alındı."/>
        <s v="ben isteyince size dönüş sağlarım dedi. "/>
        <s v="mail atacak//tekrar mail verildi/mail adresi verildi."/>
        <s v="bayramdan sonra düşünüyormuş "/>
        <s v="korona olmuş 15 gün sonra aranıcaklar/sayfam kapalı ama aramadılar bile der önce sayfamı açın ondan sonra çekim olur/uyuyormuş 2 gibi aranacak/maile atcak"/>
        <s v="devam çekimi için tekrardan randevu alındı// tüm ürünler çekilmiş"/>
        <s v="ulaşılmıyor//ulaşılmıyor//ürünleri ziyan olacağı için istemiyor/meşgıul/istemiyor getirlede sorun yaşamış / açılış saati 13:00 / paket servisi şeklinde çalışıyorum n-siz gelince n-bunu tabaklamam gerekiyor tekrar ben bunu kime satayım dedi ziyan olur dedi"/>
        <s v="alev hanım 4 gibi tekrardan / personel sıkıntımı çözdükten sonra ben arayacağım dedi "/>
        <s v="Ahmet Beyle görüşüldü, fotoğraflar paylaşılmadığı için iptal etmiş.istemiyor. "/>
        <s v="4 ay önce getir yemek tarafından çekim sağlandı panelde resimlerimiz var dedi "/>
        <s v="mail atacak05558489464bi saat sonra arancak//akşama doğru gelirmiş yetk"/>
        <s v="istemiyorum gerek yok dedi konuşmama bile izin vermedi."/>
        <s v="12 den sonra ara//frenchas/1de arancak/5425943540 hüseyin bey yeni ytkli merkezle görüşüp döncekmiş no verildi/merkezle fotoğraflar hakkında görüşüp mail adresine iletecek. / mail adresine atıyorlar"/>
        <s v="TEYİT İÇİN ARANDI ÇEKİM GERÇEKLEŞMİŞ//dükkanım kapalı daha sonra arayın dedi/donus saglıyck"/>
        <n v="5.343115939E9"/>
        <s v="5050959002/aykut bey// devam çekimi iptal ustası trafik kazası geçirmiş ileride aranabilir/NUMARASINI ARADIMAYKUT BEY YOK DEDİLER."/>
        <s v="Şu an elimde yok ben olunca atarım dedi istemiyorum çekim dedi.//yetk yok şu an herkes çok yoğun sonra arayın dedi/İlgilenmiyoruz dedi ."/>
        <s v="sonra aranacak//yetkili kişi yok daha sonra arayın dediler//öğleden sonra aranacak murat bey/1 dakika hatta bekletip yüzüme kapattılar/fotoğraf yollayacaklar"/>
        <s v="ulaşılamadı / MEŞGULE ATTI "/>
        <s v="şimdilik kalsındedi SAAT 2 GİBİ ARA"/>
        <s v="TEYİT AMAÇLI ARANDI GERÇEKLEŞMİŞ"/>
        <s v="panelde fotoğrafları mevcut "/>
        <s v="ALİ BEY ARANACAK NO:05072831113 cumartesi arayın der- KESİNLİKLE ARANMASIN  PAKETÇİSİ YOKMUŞ  İSTEMİYORUM DEDİ ARANMASIN "/>
        <s v="yetkili kaan beyden randevu alındı ciğerci yiğit bey  no  : 05351063307"/>
        <s v="RANDEVU ALINABİLİR DÖNÜŞ SAGLANSIN"/>
        <s v="istemiyorum gerekirse iletişime geçerim der / teşekkür ederim şimdilik ertelemek istiyorum bu durumu dedi / tuba hanım şuan sağlık sorunu yaşıuormuş bu durumu daha sonraya erteleyelim dedi "/>
        <s v="fotoğrafları varmış//YET YOK//gönderilcek//teyit için aradım açmadı"/>
        <s v="İŞLETMESI KAPALI SUAN DAHA SONRASI ICIN ARANILCK"/>
        <s v="ulaşılamadı "/>
        <s v="MUSTAFA UYGUR dan devir almış orda ki resimlerin kullanılmasını istiyor"/>
        <s v="5318323777 serkan bey/ 3 den sonra"/>
        <s v="ilerde aranabilir randevu için  "/>
        <s v="haftaya randevu alınacak saat 3 ile 5 te istiyor-randevu olusturuldu"/>
        <s v="Şehir dışına çıkmak zorunda kaldım ileride ben size dönüş yaparım der/sağlık sorunları yüzünden şehir dışına çıkmış 1 aya anca dönerim dedi// çağdaş bey devretmiş/ meşgule attı. / devrettiği kşnin numarası yok "/>
        <s v="randevu alındı 30 agustosa ertelendi "/>
        <s v="cüneyt bey:05063210809, cüneyt beye ulaşılmadı"/>
        <s v="çekim sağlanmış "/>
        <s v="istemiyor yt. şehir dışında/patron ıstemıyor / ortakları ile görüşüp dönüş yapacak / ramazandan sonra yapalım dedi "/>
        <s v="açılış saati 11:30/ teyit için arandı çekim gerçekleşmiş."/>
        <s v="yusuf bey ay sonunda aranmak istiyor henüz oturmadı işletmemiş der"/>
        <s v="devam çekimi için randevu alındı/ eksik ürünü kalmamış"/>
        <s v="restoranımda tadilat olacak lütfen diğer geldiğiniz zaman arayın der / ürün eksiğim var tamamlayınca arayacağım dedi "/>
        <s v="Burak Bey, 5380599414 ileride tekrar aranacak yoğunmuş / 1 saat sonra aranacak / düşünmüyoruz dedi / istemişyorum bunu demiştim dedi "/>
        <s v="5dak"/>
        <s v="fotoğrafları var - aranamasın dedi / çwkim istemedi kendileri çekip göndermek istedi "/>
        <s v="kumru ekmeği kargo ile geldiği için salı yada çarş günü istiyor./kumru ekmegı gelmemıs daha kendı bızı arıycak/daha tadılat var ve urun eksıgı bıtmemıs/tadilat bitmemiş kendisi dönecekmiş zaten/açmıyor"/>
        <s v="2 saat sonra"/>
        <s v="panelde fotoğraflar mevcut "/>
        <s v="bi kaç güne tekrar görüşelim dedi///daha sonra istiyoryetkılıyle grusme saglayın dedı arandı yetkılı ama acmadı adem bey nosu 05377070262  /şimdi düşünmüyoruz kışa doğru dedi - ulasılamadı /ulaşılamadı./ ben kendimi ayarlamam gerekirdedi. / cuma günü sıkı"/>
        <s v="Murat Bey/5527197563"/>
        <s v="işletme kapalı "/>
        <s v="şuanda tam olarak faaliyete başlamamış / getiri kapatmış "/>
        <s v="5468243067 / nazan hn. 1 saate ara\ilgilenmiyor/müsait değildi pazartesi aranmak istiyo bu numaradan arayalım // daha sonra arancak//Bölge limit ayarlarıyla ilgili sorun varmış çekim istemiyor./ GEREKYOK İSTEMİYORUM DEDİ "/>
        <s v="termesos bulvarı oyak sitesi yanı olarak adres güncellendi/devam çekimi oluşturulmuş fakat gidilmemiş o yüzden tekrardan randevu istemiyor ikna etmek için farklı fotoğrafçı yönlendireyim sizlere katkısı verimli olacaktır vs dememe rağmen ikna olmadı"/>
        <s v="siparişteyim müsait değilim der//öğlede sonra ara//şikayeti iletildi çözüldüğünde aranacak-YARIN ARANACAK SUAN MUSAİT DEGİLİM DEDİ/iş saatındeyız gunduz arayın / açılış saati 12:30 / benden habersiz indirim yapmışşınız panelde bu hiç hoş değil çıkmak isti"/>
        <s v="TEYİT İÇİN ARANDI ÇEKİLMİŞ"/>
        <s v="başka birine devretmişler getiri kullanmıcaklarmış"/>
        <s v="ben de prof.fotograflar var dedi mail adresi verildi 1 hafta sonra teyit için aranacak - getir yemek panelini kapatmak istiyoruz dedi sacma sacma adresler yanlıs numaralar veriliyor çekim istemiyorum dedi / getiryemeği 3 aydır durdurmuş "/>
        <s v="numara hatalı//istemiyor küçük dükkanmış"/>
        <s v="çekim istemiyor reklama gerek yok dedi yüzüme kapattı / Gelsin bir bakarızişim olmazsa çeker dedi fotoğtafçı sizin için geleek kesin bir saat söylerseniz mutlu olurum deyince açıkcası çektirmek istemiyorum dedi "/>
        <s v="yetkili mahmut bey mail atcak//MAİL VERİLDİ-ulasılamadı- çekim istemiyorum dedi ben yollarım dedi "/>
        <s v="çakim sağlanmış "/>
        <s v="mail atmış "/>
        <s v="mazı dağı şubesindeki fotoğraflar kullanılabilir"/>
        <s v="DEVAM İÇİN ARANDI KENDİSİ İŞLERİ AÇILINCA DÖNÜŞ SAGLAYACAK"/>
        <s v="işletme kapanmak üzereymiş "/>
        <s v="franchise aramayın / fiyatlar yüzünden getiri 1 aydır kullanmıyormuş "/>
        <s v="30dk ya donus saglanacak suan programı bakayım dedi - 1 saate aranacak ustasına soracakmıs- ulasılamadı - fotografları mevcutmus mail adresi verildi "/>
        <s v="TEYİT İÇİN ARANDI  AÇMADI/Devam çekimi alındı./menü genişletecegiz devamı ileride yapacagız dediler."/>
        <s v="5510734110/ çekim sağlanmış baya ürünün çekimi sağlandı dedi panele yüklendikten sonra ürün varsa devam çekimi alınabilir."/>
        <s v="zaten işler durgun malzeme fiyatları çok pahalı şuan çekim sağlayamam dedi "/>
        <s v="53213755107//cevapsız/ortalama bütün ürünlerin çekimlerini yapmışlar"/>
        <s v="YETERİ KADAR ÜRÜNÜ ÇEKİLMİŞ ÇEKİM İSTEMİYOR"/>
        <s v="TEYİT İÇİN ARANDI  ÇEKİMİ GERÇEKLEŞTİ"/>
        <s v="getirden  nefret ediyormuş saçma buluyormuş/30 lere aranmış"/>
        <s v="sistem düzenleme işi var kendisi dönecek"/>
        <s v="randevu olusturuldu ergin avcı fotografcı kalan resimler için mail verildi "/>
        <s v=" 05365635537 MAİL VERİLDİ  KALAN ÜRÜNLERİ YOLLAYACAKLAR/ devam çekimi için arandı nimet bey biz o kalan ürünlerin hepsini hergün satmıyoruz çekim için hazırlasak baya maliyetli olacak oyüzden istemiyoruz dedi."/>
        <s v="çekim yapıldı/kültür deki işletmesiyle aynı ürünler"/>
        <s v="mail verildi fotoğraflarının kontrolünü sağlayıp yollyacak 2 gün içersinde aranacakk  fotoğrafları yoksa  randevu oluşturulacak/fotoğraflara bakamamış daha bulunca yollaycak bulursam yollarım dedi bulamzsam kalır dedi çekim istemedi-eleman eksıklıgı var d"/>
        <s v="Ayşe Hanım/5316644591  Sipariş gelmediği için panellerini kapatmışlar"/>
        <s v="fotoğrafçı kaza yaptı konuşup geri 30 ağustoa alındı"/>
        <s v="TEYİT İÇİN ARANDI  ÇEKİMİ GERÇEKLEŞTİ/ ÇEKİMİ YAPILMAMIŞ BAYA ÜRÜNÜ VAR 15-20 GÜN SONRA DEVAM ÇEKİMİ İSTEYEBİLİR// devam çekimi istemiyor"/>
        <s v="Yetkili askerde  1.5 ay sonra gelecek "/>
        <s v="5428982636 erdoğan bey devam çekimi / açmadı "/>
        <s v="mail gönderecek"/>
        <s v="yetkili yarım saate gelir dedi - numara mesgul / çekimleri kendileri yapmaya karar vermiş "/>
        <s v="meşgul/reklama ihtiyacımız yok işimiz iyi çok şükür dedi"/>
        <s v="yetkili yok 1 saate ara\4 den sonra/mail atıcak /mail atmışlar//5322780148 Alican bey eşi bu numaradan arayın dedi- yukledık dedı ben sıze donus yaparım dedı "/>
        <s v="nedeni yok çekim istemiyorum dedi / yetkili yok anatlyaya gitmiş "/>
        <s v="5423025566 devam çekimi alındı//fullenmiş"/>
        <s v="açmadı."/>
        <s v="mail adresi verildi  fotoğraflar gönderilecek."/>
        <s v="devam çekimi için randevu alındı//salı gününe istiyoe randevuyu cuma aranacak yeni randevu oluşturulacak//haftaya aranacak/alındı"/>
        <s v="yetkili yarın il dısından gelecekmiş yarın aranacak - ulasılamadı / 5327331152 suha "/>
        <s v="kendisi çekim yaptırıp göndercek/yakın zamanda aranmasın çekim yaptıracak// mail verildi - ulasılamadı "/>
        <s v="5327201365 tekrar arandı istemiyor/fotoğraflar paylaşılmadığı için istemmiyor-İSTEMİYORUM DEDİ / hatice hanım : 05447215180 RANDEVU ALINDI ./ fotoğrafları paylaşılmadığı için istemiyor"/>
      </sharedItems>
    </cacheField>
    <cacheField name="Randevu Alma &#10;Tarihi" numFmtId="164">
      <sharedItems containsDate="1" containsString="0" containsBlank="1">
        <d v="2021-05-28T00:00:00Z"/>
        <m/>
        <d v="2021-12-09T00:00:00Z"/>
        <d v="2022-03-07T00:00:00Z"/>
        <d v="2021-12-16T00:00:00Z"/>
        <d v="2021-06-16T00:00:00Z"/>
        <d v="2021-08-27T00:00:00Z"/>
        <d v="2021-03-16T00:00:00Z"/>
        <d v="2021-06-24T00:00:00Z"/>
        <d v="2021-04-05T00:00:00Z"/>
        <d v="2021-10-22T00:00:00Z"/>
        <d v="2021-12-03T00:00:00Z"/>
        <d v="2021-05-27T00:00:00Z"/>
        <d v="2021-10-27T00:00:00Z"/>
        <d v="2021-03-30T00:00:00Z"/>
        <d v="2021-10-07T00:00:00Z"/>
        <d v="2021-09-15T00:00:00Z"/>
        <d v="2021-08-30T00:00:00Z"/>
        <d v="2021-06-14T00:00:00Z"/>
        <d v="2021-09-03T00:00:00Z"/>
        <d v="2021-05-17T00:00:00Z"/>
        <d v="2021-11-18T00:00:00Z"/>
        <d v="2022-03-15T00:00:00Z"/>
        <d v="2021-05-25T00:00:00Z"/>
        <d v="2021-11-04T00:00:00Z"/>
        <d v="2022-05-25T00:00:00Z"/>
        <d v="2021-11-30T00:00:00Z"/>
        <d v="2022-04-08T00:00:00Z"/>
        <d v="2022-04-15T00:00:00Z"/>
        <d v="2021-06-11T00:00:00Z"/>
        <d v="2022-02-17T00:00:00Z"/>
        <d v="2021-11-09T00:00:00Z"/>
        <d v="2021-06-28T00:00:00Z"/>
        <d v="2021-04-26T00:00:00Z"/>
        <d v="2021-10-15T00:00:00Z"/>
        <d v="2021-06-30T00:00:00Z"/>
        <d v="2021-04-07T00:00:00Z"/>
        <d v="2021-11-03T00:00:00Z"/>
        <d v="2022-03-29T00:00:00Z"/>
        <d v="2021-08-03T00:00:00Z"/>
        <d v="2022-04-12T00:00:00Z"/>
        <d v="2021-11-22T00:00:00Z"/>
        <d v="2021-04-14T00:00:00Z"/>
        <d v="2021-12-06T00:00:00Z"/>
        <d v="2022-03-21T00:00:00Z"/>
        <d v="2021-10-28T00:00:00Z"/>
        <d v="2021-08-24T00:00:00Z"/>
        <d v="2021-11-20T00:00:00Z"/>
        <d v="2021-10-13T00:00:00Z"/>
        <d v="2021-08-04T00:00:00Z"/>
        <d v="2021-10-12T00:00:00Z"/>
        <d v="2021-10-04T00:00:00Z"/>
        <d v="2021-09-25T00:00:00Z"/>
        <d v="2021-09-29T00:00:00Z"/>
        <d v="2021-06-02T00:00:00Z"/>
        <d v="2021-09-17T00:00:00Z"/>
        <d v="2021-03-26T00:00:00Z"/>
        <d v="2021-10-05T00:00:00Z"/>
        <d v="2021-11-17T00:00:00Z"/>
        <d v="2021-07-15T00:00:00Z"/>
        <d v="2021-07-12T00:00:00Z"/>
        <d v="2021-03-31T00:00:00Z"/>
        <d v="2022-03-18T00:00:00Z"/>
        <d v="2021-03-22T00:00:00Z"/>
        <d v="2021-07-01T00:00:00Z"/>
        <d v="2021-05-21T00:00:00Z"/>
        <d v="2021-04-09T00:00:00Z"/>
        <d v="2022-04-14T00:00:00Z"/>
        <d v="2021-11-10T00:00:00Z"/>
        <d v="2021-08-25T00:00:00Z"/>
        <d v="2022-01-19T00:00:00Z"/>
        <d v="2021-11-01T00:00:00Z"/>
        <d v="2021-08-21T00:00:00Z"/>
        <d v="2021-07-26T00:00:00Z"/>
        <d v="2021-03-17T00:00:00Z"/>
        <d v="2021-11-08T00:00:00Z"/>
        <d v="2022-03-03T00:00:00Z"/>
        <d v="2021-06-25T00:00:00Z"/>
        <d v="2022-02-14T00:00:00Z"/>
        <d v="2022-01-04T00:00:00Z"/>
        <d v="2021-06-08T00:00:00Z"/>
        <d v="2021-07-08T00:00:00Z"/>
        <d v="2021-10-18T00:00:00Z"/>
        <d v="2021-12-07T00:00:00Z"/>
        <d v="2021-10-14T00:00:00Z"/>
        <d v="2022-02-08T00:00:00Z"/>
        <d v="2021-10-29T00:00:00Z"/>
        <d v="2021-12-08T00:00:00Z"/>
        <d v="2022-04-19T00:00:00Z"/>
        <d v="2021-06-07T00:00:00Z"/>
        <d v="2021-10-26T00:00:00Z"/>
        <d v="2022-03-16T00:00:00Z"/>
        <d v="2021-08-19T00:00:00Z"/>
        <d v="2021-11-26T00:00:00Z"/>
        <d v="2021-10-01T00:00:00Z"/>
        <d v="2021-03-11T00:00:00Z"/>
        <d v="2021-12-15T00:00:00Z"/>
        <d v="2021-04-08T00:00:00Z"/>
        <d v="2021-06-29T00:00:00Z"/>
        <d v="2021-06-22T00:00:00Z"/>
        <d v="2022-01-05T00:00:00Z"/>
        <d v="2022-01-24T00:00:00Z"/>
        <d v="2021-09-30T00:00:00Z"/>
        <d v="2021-07-07T00:00:00Z"/>
        <d v="2022-03-25T00:00:00Z"/>
        <d v="2021-08-23T00:00:00Z"/>
        <d v="2021-04-20T00:00:00Z"/>
        <d v="2021-10-30T00:00:00Z"/>
        <d v="2021-09-24T00:00:00Z"/>
        <d v="2021-09-27T00:00:00Z"/>
        <d v="2021-10-21T00:00:00Z"/>
        <d v="2022-02-18T00:00:00Z"/>
        <d v="2021-11-25T00:00:00Z"/>
        <d v="2021-11-02T00:00:00Z"/>
        <d v="2021-09-23T00:00:00Z"/>
        <d v="2021-10-11T00:00:00Z"/>
        <d v="2022-01-07T00:00:00Z"/>
        <d v="2022-02-23T00:00:00Z"/>
        <d v="2021-10-20T00:00:00Z"/>
        <d v="2022-03-23T00:00:00Z"/>
        <d v="2021-09-20T00:00:00Z"/>
        <d v="2021-06-04T00:00:00Z"/>
        <d v="2021-12-25T00:00:00Z"/>
        <d v="2022-01-17T00:00:00Z"/>
        <d v="2022-01-22T00:00:00Z"/>
        <d v="2022-04-04T00:00:00Z"/>
        <d v="2021-09-13T00:00:00Z"/>
        <d v="2022-05-20T00:00:00Z"/>
        <d v="2022-04-25T00:00:00Z"/>
        <d v="2022-02-24T00:00:00Z"/>
        <d v="2021-07-06T00:00:00Z"/>
        <d v="2021-06-01T00:00:00Z"/>
        <d v="2022-04-01T00:00:00Z"/>
        <d v="2021-11-05T00:00:00Z"/>
        <d v="2022-05-19T00:00:00Z"/>
        <d v="2022-05-05T00:00:00Z"/>
        <d v="2021-11-23T00:00:00Z"/>
        <d v="2021-08-06T00:00:00Z"/>
        <d v="2022-02-16T00:00:00Z"/>
        <d v="2021-05-11T00:00:00Z"/>
        <d v="2022-01-28T00:00:00Z"/>
        <d v="2021-06-18T00:00:00Z"/>
        <d v="2021-09-06T00:00:00Z"/>
        <d v="2021-05-20T00:00:00Z"/>
        <d v="2022-04-20T00:00:00Z"/>
        <d v="2022-02-07T00:00:00Z"/>
        <d v="2021-04-01T00:00:00Z"/>
        <d v="2022-01-14T00:00:00Z"/>
        <d v="2021-07-29T00:00:00Z"/>
        <d v="2022-02-21T00:00:00Z"/>
        <d v="2021-09-01T00:00:00Z"/>
        <d v="2021-08-12T00:00:00Z"/>
        <d v="2021-08-14T00:00:00Z"/>
        <d v="2021-03-29T00:00:00Z"/>
        <d v="2021-07-19T00:00:00Z"/>
        <d v="2021-09-16T00:00:00Z"/>
        <d v="2021-05-26T00:00:00Z"/>
        <d v="2021-11-24T00:00:00Z"/>
        <d v="2021-08-16T00:00:00Z"/>
        <d v="2021-07-02T00:00:00Z"/>
        <d v="2021-12-20T00:00:00Z"/>
      </sharedItems>
    </cacheField>
    <cacheField name="Randevu &#10;Tarihi" numFmtId="164">
      <sharedItems containsDate="1" containsString="0" containsBlank="1">
        <d v="2021-06-01T00:00:00Z"/>
        <m/>
        <d v="2021-12-09T00:00:00Z"/>
        <d v="2022-03-08T00:00:00Z"/>
        <d v="2021-12-22T00:00:00Z"/>
        <d v="2021-06-18T00:00:00Z"/>
        <d v="2021-08-30T00:00:00Z"/>
        <d v="2021-03-19T00:00:00Z"/>
        <d v="2021-06-29T00:00:00Z"/>
        <d v="2021-04-07T00:00:00Z"/>
        <d v="2021-12-06T00:00:00Z"/>
        <d v="2021-05-31T00:00:00Z"/>
        <d v="2021-10-28T00:00:00Z"/>
        <d v="2021-12-08T00:00:00Z"/>
        <d v="2021-04-01T00:00:00Z"/>
        <d v="2021-10-11T00:00:00Z"/>
        <d v="2021-09-16T00:00:00Z"/>
        <d v="2021-12-20T00:00:00Z"/>
        <d v="2021-08-31T00:00:00Z"/>
        <d v="2021-06-16T00:00:00Z"/>
        <d v="2021-09-06T00:00:00Z"/>
        <d v="2021-05-19T00:00:00Z"/>
        <d v="2021-11-22T00:00:00Z"/>
        <d v="2022-03-16T00:00:00Z"/>
        <d v="2021-05-27T00:00:00Z"/>
        <d v="2021-11-05T00:00:00Z"/>
        <d v="2022-05-26T00:00:00Z"/>
        <d v="2021-12-03T00:00:00Z"/>
        <d v="2022-04-09T00:00:00Z"/>
        <d v="2022-04-18T00:00:00Z"/>
        <d v="2021-06-15T00:00:00Z"/>
        <d v="2022-02-18T00:00:00Z"/>
        <d v="2021-11-11T00:00:00Z"/>
        <d v="2021-06-30T00:00:00Z"/>
        <d v="2021-04-26T00:00:00Z"/>
        <d v="2021-10-18T00:00:00Z"/>
        <d v="2021-07-01T00:00:00Z"/>
        <d v="2021-11-04T00:00:00Z"/>
        <d v="2022-04-02T00:00:00Z"/>
        <d v="2021-08-06T00:00:00Z"/>
        <d v="2022-04-13T00:00:00Z"/>
        <d v="2021-11-24T00:00:00Z"/>
        <d v="2021-04-16T00:00:00Z"/>
        <d v="2021-12-07T00:00:00Z"/>
        <d v="2022-03-22T00:00:00Z"/>
        <d v="2021-11-01T00:00:00Z"/>
        <d v="2021-10-19T00:00:00Z"/>
        <d v="2021-08-27T00:00:00Z"/>
        <d v="2021-11-23T00:00:00Z"/>
        <d v="2021-10-14T00:00:00Z"/>
        <d v="2021-10-12T00:00:00Z"/>
        <d v="2021-10-05T00:00:00Z"/>
        <d v="2021-09-28T00:00:00Z"/>
        <d v="2021-09-30T00:00:00Z"/>
        <d v="2021-06-04T00:00:00Z"/>
        <d v="2021-09-20T00:00:00Z"/>
        <d v="2021-03-30T00:00:00Z"/>
        <d v="2021-10-29T00:00:00Z"/>
        <d v="2021-04-09T00:00:00Z"/>
        <d v="2021-10-06T00:00:00Z"/>
        <d v="2021-11-18T00:00:00Z"/>
        <d v="2021-07-26T00:00:00Z"/>
        <d v="2021-07-14T00:00:00Z"/>
        <d v="2021-04-02T00:00:00Z"/>
        <d v="2022-03-19T00:00:00Z"/>
        <d v="2021-03-24T00:00:00Z"/>
        <d v="2021-10-13T00:00:00Z"/>
        <d v="2021-07-05T00:00:00Z"/>
        <d v="2021-05-25T00:00:00Z"/>
        <d v="2021-04-13T00:00:00Z"/>
        <d v="2021-04-28T00:00:00Z"/>
        <d v="2022-04-15T00:00:00Z"/>
        <d v="2021-10-15T00:00:00Z"/>
        <d v="2021-11-15T00:00:00Z"/>
        <d v="2021-03-23T00:00:00Z"/>
        <d v="2022-01-21T00:00:00Z"/>
        <d v="2021-11-02T00:00:00Z"/>
        <d v="2021-08-25T00:00:00Z"/>
        <d v="2021-07-27T00:00:00Z"/>
        <d v="2021-11-09T00:00:00Z"/>
        <d v="2021-11-12T00:00:00Z"/>
        <d v="2022-03-05T00:00:00Z"/>
        <d v="2021-07-02T00:00:00Z"/>
        <d v="2022-02-16T00:00:00Z"/>
        <d v="2022-01-07T00:00:00Z"/>
        <d v="2021-06-10T00:00:00Z"/>
        <d v="2021-04-12T00:00:00Z"/>
        <d v="2022-02-10T00:00:00Z"/>
        <d v="2021-12-10T00:00:00Z"/>
        <d v="2022-02-09T00:00:00Z"/>
        <d v="2022-04-21T00:00:00Z"/>
        <d v="2021-06-09T00:00:00Z"/>
        <d v="2022-03-17T00:00:00Z"/>
        <d v="2021-08-24T00:00:00Z"/>
        <d v="2021-06-14T00:00:00Z"/>
        <d v="2021-11-30T00:00:00Z"/>
        <d v="2021-03-16T00:00:00Z"/>
        <d v="2021-06-08T00:00:00Z"/>
        <d v="2021-06-25T00:00:00Z"/>
        <d v="2022-01-27T00:00:00Z"/>
        <d v="2021-10-01T00:00:00Z"/>
        <d v="2021-07-16T00:00:00Z"/>
        <d v="2022-03-28T00:00:00Z"/>
        <d v="2021-08-26T00:00:00Z"/>
        <d v="2021-10-25T00:00:00Z"/>
        <d v="2021-04-22T00:00:00Z"/>
        <d v="2022-01-22T00:00:00Z"/>
        <d v="2021-04-03T00:00:00Z"/>
        <d v="2021-04-27T00:00:00Z"/>
        <d v="2021-09-29T00:00:00Z"/>
        <d v="2021-10-22T00:00:00Z"/>
        <d v="2022-02-21T00:00:00Z"/>
        <d v="2021-11-26T00:00:00Z"/>
        <d v="2021-11-03T00:00:00Z"/>
        <d v="2021-09-24T00:00:00Z"/>
        <d v="2022-01-12T00:00:00Z"/>
        <d v="2022-02-24T00:00:00Z"/>
        <d v="2021-10-21T00:00:00Z"/>
        <d v="2022-03-25T00:00:00Z"/>
        <d v="2021-09-21T00:00:00Z"/>
        <d v="2021-06-07T00:00:00Z"/>
        <d v="2022-03-24T00:00:00Z"/>
        <d v="2021-03-29T00:00:00Z"/>
        <d v="2021-12-27T00:00:00Z"/>
        <d v="2022-01-19T00:00:00Z"/>
        <d v="2022-01-28T00:00:00Z"/>
        <d v="2022-04-05T00:00:00Z"/>
        <d v="2021-09-14T00:00:00Z"/>
        <d v="2021-07-29T00:00:00Z"/>
        <d v="2021-10-20T00:00:00Z"/>
        <d v="2022-05-23T00:00:00Z"/>
        <d v="2022-04-27T00:00:00Z"/>
        <d v="2022-02-25T00:00:00Z"/>
        <d v="2021-07-09T00:00:00Z"/>
        <d v="2022-03-18T00:00:00Z"/>
        <d v="2021-04-15T00:00:00Z"/>
        <d v="2021-06-03T00:00:00Z"/>
        <d v="2022-04-04T00:00:00Z"/>
        <d v="2021-11-08T00:00:00Z"/>
        <d v="2022-05-20T00:00:00Z"/>
        <d v="2021-07-08T00:00:00Z"/>
        <d v="2021-08-12T00:00:00Z"/>
        <d v="2022-02-17T00:00:00Z"/>
        <d v="2021-12-17T00:00:00Z"/>
        <d v="2021-05-18T00:00:00Z"/>
        <d v="2021-12-13T00:00:00Z"/>
        <d v="2022-01-31T00:00:00Z"/>
        <d v="2021-06-21T00:00:00Z"/>
        <d v="2021-09-07T00:00:00Z"/>
        <d v="2022-02-08T00:00:00Z"/>
        <d v="2021-11-10T00:00:00Z"/>
        <d v="2021-06-23T00:00:00Z"/>
        <d v="2021-04-05T00:00:00Z"/>
        <d v="2022-01-17T00:00:00Z"/>
        <d v="2021-08-02T00:00:00Z"/>
        <d v="2022-02-22T00:00:00Z"/>
        <d v="2021-09-02T00:00:00Z"/>
        <d v="2021-08-16T00:00:00Z"/>
        <d v="2021-08-19T00:00:00Z"/>
        <d v="2021-03-31T00:00:00Z"/>
        <d v="2021-11-25T00:00:00Z"/>
        <d v="2021-06-27T00:00:00Z"/>
        <d v="2021-09-17T00:00:00Z"/>
        <d v="2021-05-28T00:00:00Z"/>
        <d v="2021-12-21T00:00:00Z"/>
      </sharedItems>
    </cacheField>
    <cacheField name="Anket&#10;Durum" numFmtId="0">
      <sharedItems containsBlank="1">
        <m/>
        <s v="Hemen Randevu İstiyorum"/>
        <s v="İleride Randevu İstiyorum"/>
        <s v="Fotoğraflarım Var"/>
      </sharedItems>
    </cacheField>
    <cacheField name="1. Arama" numFmtId="0">
      <sharedItems containsBlank="1">
        <m/>
        <s v="Görüşüldü"/>
        <s v="Tekrar Aranacak"/>
        <s v="Ulaşılamadı"/>
        <s v="Dönüş Yapacak"/>
        <s v="Yetkili Yo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özet" cacheId="0" dataCaption="" compact="0" compactData="0">
  <location ref="U1:AB247" firstHeaderRow="0" firstDataRow="1" firstDataCol="1"/>
  <pivotFields>
    <pivotField name="Restauran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t="default"/>
      </items>
    </pivotField>
    <pivotField name="Satışa&#10;Açık Mı?" compact="0" outline="0" multipleItemSelectionAllowed="1" showAll="0">
      <items>
        <item x="0"/>
        <item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ESİMLİ&#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RESİMSİZ&#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TOPLAM&#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t="default"/>
      </items>
    </pivotField>
    <pivotField name="İLÇE" compact="0" outline="0" multipleItemSelectionAllowed="1" showAll="0">
      <items>
        <item x="0"/>
        <item x="1"/>
        <item x="2"/>
        <item x="3"/>
        <item x="4"/>
        <item x="5"/>
        <item x="6"/>
        <item x="7"/>
        <item x="8"/>
        <item x="9"/>
        <item x="10"/>
        <item x="11"/>
        <item x="12"/>
        <item x="13"/>
        <item x="14"/>
        <item x="15"/>
        <item x="16"/>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t="default"/>
      </items>
    </pivotField>
    <pivotField name="Geleneksel&#10;Zincir" compact="0" outline="0" multipleItemSelectionAllowed="1" showAll="0">
      <items>
        <item x="0"/>
        <item x="1"/>
        <item t="default"/>
      </items>
    </pivotField>
    <pivotField name="FOTOĞRAF SEGMENT" axis="axisCol" compact="0" outline="0" multipleItemSelectionAllowed="1" showAll="0" sortType="ascending">
      <items>
        <item x="0"/>
        <item x="5"/>
        <item x="4"/>
        <item x="3"/>
        <item x="2"/>
        <item x="1"/>
        <item t="default"/>
      </items>
    </pivotField>
    <pivotField name=" Aradık Mı?" compact="0" outline="0" multipleItemSelectionAllowed="1" showAll="0">
      <items>
        <item x="0"/>
        <item x="1"/>
        <item t="default"/>
      </items>
    </pivotField>
    <pivotField name="Kendi Fotosu&#10;Var" compact="0" outline="0" multipleItemSelectionAllowed="1" showAll="0">
      <items>
        <item x="0"/>
        <item x="1"/>
        <item x="2"/>
        <item t="default"/>
      </items>
    </pivotField>
    <pivotField name="Randevu &#10;Durumu" compact="0" outline="0" multipleItemSelectionAllowed="1" showAll="0">
      <items>
        <item x="0"/>
        <item x="1"/>
        <item x="2"/>
        <item x="3"/>
        <item x="4"/>
        <item x="5"/>
        <item x="6"/>
        <item x="7"/>
        <item x="8"/>
        <item x="9"/>
        <item x="10"/>
        <item x="11"/>
        <item x="12"/>
        <item x="13"/>
        <item x="14"/>
        <item x="15"/>
        <item x="16"/>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Fotoğrafçı"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t="default"/>
      </items>
    </pivotField>
    <pivotField name="Randevu Alma &#10;Tarihi"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Randevu &#10;Tarihi" axis="axisRow" compact="0" numFmtId="164" outline="0" multipleItemSelectionAllowed="1" showAll="0" sortType="ascending">
      <items>
        <item x="1"/>
        <item x="172"/>
        <item x="96"/>
        <item x="194"/>
        <item x="181"/>
        <item x="7"/>
        <item x="235"/>
        <item x="74"/>
        <item x="65"/>
        <item x="196"/>
        <item x="179"/>
        <item x="122"/>
        <item x="56"/>
        <item x="159"/>
        <item x="14"/>
        <item x="63"/>
        <item x="107"/>
        <item x="152"/>
        <item x="165"/>
        <item x="9"/>
        <item x="205"/>
        <item x="58"/>
        <item x="86"/>
        <item x="69"/>
        <item x="211"/>
        <item x="135"/>
        <item x="42"/>
        <item x="227"/>
        <item x="203"/>
        <item x="204"/>
        <item x="105"/>
        <item x="171"/>
        <item x="34"/>
        <item x="108"/>
        <item x="70"/>
        <item x="209"/>
        <item x="228"/>
        <item x="144"/>
        <item x="21"/>
        <item x="223"/>
        <item x="212"/>
        <item x="68"/>
        <item x="243"/>
        <item x="24"/>
        <item x="163"/>
        <item x="11"/>
        <item x="0"/>
        <item x="136"/>
        <item x="54"/>
        <item x="120"/>
        <item x="97"/>
        <item x="91"/>
        <item x="85"/>
        <item x="191"/>
        <item x="94"/>
        <item x="30"/>
        <item x="19"/>
        <item x="5"/>
        <item x="147"/>
        <item x="151"/>
        <item x="176"/>
        <item x="98"/>
        <item x="161"/>
        <item x="206"/>
        <item x="8"/>
        <item x="33"/>
        <item x="36"/>
        <item x="82"/>
        <item x="67"/>
        <item x="233"/>
        <item x="234"/>
        <item x="140"/>
        <item x="133"/>
        <item x="240"/>
        <item x="62"/>
        <item x="101"/>
        <item x="61"/>
        <item x="78"/>
        <item x="213"/>
        <item x="128"/>
        <item x="242"/>
        <item x="154"/>
        <item x="166"/>
        <item x="39"/>
        <item x="178"/>
        <item x="220"/>
        <item x="141"/>
        <item x="216"/>
        <item x="157"/>
        <item x="214"/>
        <item x="231"/>
        <item x="158"/>
        <item x="218"/>
        <item x="93"/>
        <item x="77"/>
        <item x="103"/>
        <item x="47"/>
        <item x="6"/>
        <item x="18"/>
        <item x="195"/>
        <item x="156"/>
        <item x="241"/>
        <item x="20"/>
        <item x="148"/>
        <item x="184"/>
        <item x="225"/>
        <item x="127"/>
        <item x="217"/>
        <item x="16"/>
        <item x="162"/>
        <item x="55"/>
        <item x="119"/>
        <item x="210"/>
        <item x="114"/>
        <item x="237"/>
        <item x="52"/>
        <item x="109"/>
        <item x="53"/>
        <item x="100"/>
        <item x="175"/>
        <item x="51"/>
        <item x="59"/>
        <item x="190"/>
        <item x="167"/>
        <item x="15"/>
        <item x="50"/>
        <item x="66"/>
        <item x="49"/>
        <item x="72"/>
        <item x="35"/>
        <item x="46"/>
        <item x="129"/>
        <item x="117"/>
        <item x="110"/>
        <item x="104"/>
        <item x="219"/>
        <item x="193"/>
        <item x="12"/>
        <item x="57"/>
        <item x="45"/>
        <item x="76"/>
        <item x="113"/>
        <item x="37"/>
        <item x="25"/>
        <item x="138"/>
        <item x="79"/>
        <item x="150"/>
        <item x="32"/>
        <item x="80"/>
        <item x="73"/>
        <item x="207"/>
        <item x="197"/>
        <item x="60"/>
        <item x="186"/>
        <item x="22"/>
        <item x="48"/>
        <item x="41"/>
        <item x="160"/>
        <item x="112"/>
        <item x="229"/>
        <item x="95"/>
        <item x="185"/>
        <item x="27"/>
        <item x="10"/>
        <item x="43"/>
        <item x="13"/>
        <item x="2"/>
        <item x="88"/>
        <item x="145"/>
        <item x="173"/>
        <item x="187"/>
        <item x="170"/>
        <item x="143"/>
        <item x="17"/>
        <item x="164"/>
        <item x="4"/>
        <item x="208"/>
        <item x="123"/>
        <item x="198"/>
        <item x="199"/>
        <item x="239"/>
        <item x="84"/>
        <item x="115"/>
        <item x="188"/>
        <item x="153"/>
        <item x="124"/>
        <item x="183"/>
        <item x="75"/>
        <item x="106"/>
        <item x="192"/>
        <item x="177"/>
        <item x="99"/>
        <item x="125"/>
        <item x="146"/>
        <item x="174"/>
        <item x="149"/>
        <item x="89"/>
        <item x="87"/>
        <item x="202"/>
        <item x="83"/>
        <item x="142"/>
        <item x="31"/>
        <item x="111"/>
        <item x="155"/>
        <item x="116"/>
        <item x="132"/>
        <item x="215"/>
        <item x="169"/>
        <item x="81"/>
        <item x="3"/>
        <item x="224"/>
        <item x="236"/>
        <item x="222"/>
        <item x="23"/>
        <item x="92"/>
        <item x="134"/>
        <item x="64"/>
        <item x="238"/>
        <item x="44"/>
        <item x="201"/>
        <item x="121"/>
        <item x="118"/>
        <item x="102"/>
        <item x="38"/>
        <item x="137"/>
        <item x="126"/>
        <item x="28"/>
        <item x="40"/>
        <item x="189"/>
        <item x="71"/>
        <item x="29"/>
        <item x="90"/>
        <item x="232"/>
        <item x="221"/>
        <item x="226"/>
        <item x="131"/>
        <item x="180"/>
        <item x="182"/>
        <item x="200"/>
        <item x="168"/>
        <item x="230"/>
        <item x="139"/>
        <item x="130"/>
        <item x="26"/>
        <item t="default"/>
      </items>
    </pivotField>
    <pivotField name="Anket&#10;Durum" compact="0" outline="0" multipleItemSelectionAllowed="1" showAll="0">
      <items>
        <item x="0"/>
        <item x="1"/>
        <item x="2"/>
        <item x="3"/>
        <item t="default"/>
      </items>
    </pivotField>
    <pivotField name="1. Arama" compact="0" outline="0" multipleItemSelectionAllowed="1" showAll="0">
      <items>
        <item x="0"/>
        <item x="1"/>
        <item x="2"/>
        <item x="3"/>
        <item x="4"/>
        <item x="5"/>
        <item t="default"/>
      </items>
    </pivotField>
  </pivotFields>
  <rowFields>
    <field x="24"/>
  </rowFields>
  <colFields>
    <field x="16"/>
  </colFields>
  <dataFields>
    <dataField name="COUNTA of Restaurant ID" fld="0" subtotal="count" baseField="0"/>
  </dataFields>
</pivotTableDefinition>
</file>

<file path=xl/pivotTables/pivotTable2.xml><?xml version="1.0" encoding="utf-8"?>
<pivotTableDefinition xmlns="http://schemas.openxmlformats.org/spreadsheetml/2006/main" name="özet 2" cacheId="1" dataCaption="" compact="0" compactData="0">
  <location ref="G20:H21" firstHeaderRow="0" firstDataRow="1" firstDataCol="0" rowPageCount="4" colPageCount="1"/>
  <pivotFields>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t="default"/>
      </items>
    </pivotField>
    <pivotField name="Satışa&#10;Açık Mı?" axis="axisPage" compact="0" outline="0" multipleItemSelectionAllowed="1" showAll="0">
      <items>
        <item h="1" x="0"/>
        <item h="1"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RESİMLİ&#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İMSİZ&#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TOPLAM&#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Ratio" axis="axisPage" compact="0" numFmtId="9" outline="0" multipleItemSelectionAllowed="1" showAll="0">
      <items>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t="default"/>
      </items>
    </pivotField>
    <pivotField name="İLÇE" axis="axisRow" dataField="1" compact="0" outline="0" multipleItemSelectionAllowed="1" showAll="0" sortType="descending">
      <items>
        <item x="0"/>
        <item x="1"/>
        <item x="2"/>
        <item x="3"/>
        <item x="4"/>
        <item x="5"/>
        <item x="6"/>
        <item x="7"/>
        <item x="8"/>
        <item x="9"/>
        <item x="10"/>
        <item x="11"/>
        <item x="12"/>
        <item x="13"/>
        <item t="default"/>
      </items>
      <autoSortScope>
        <pivotArea>
          <references>
            <reference field="4294967294">
              <x v="0"/>
            </reference>
          </references>
        </pivotArea>
      </autoSortScope>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t="default"/>
      </items>
    </pivotField>
    <pivotField name="Geleneksel&#10;Zincir" axis="axisPage" compact="0" outline="0" multipleItemSelectionAllowed="1" showAll="0">
      <items>
        <item x="0"/>
        <item h="1" x="1"/>
        <item t="default"/>
      </items>
    </pivotField>
    <pivotField name="FOTOĞRAF SEGMENT" compact="0" outline="0" multipleItemSelectionAllowed="1" showAll="0">
      <items>
        <item x="0"/>
        <item x="1"/>
        <item x="2"/>
        <item x="3"/>
        <item x="4"/>
        <item t="default"/>
      </items>
    </pivotField>
    <pivotField name=" Aradık Mı?" compact="0" outline="0" multipleItemSelectionAllowed="1" showAll="0">
      <items>
        <item x="0"/>
        <item x="1"/>
        <item t="default"/>
      </items>
    </pivotField>
    <pivotField name="Kendi Fotosu&#10;Var" compact="0" outline="0" multipleItemSelectionAllowed="1" showAll="0">
      <items>
        <item x="0"/>
        <item x="1"/>
        <item x="2"/>
        <item t="default"/>
      </items>
    </pivotField>
    <pivotField name="Randevu &#10;Durumu" axis="axisPage" compact="0" outline="0" multipleItemSelectionAllowed="1" showAll="0">
      <items>
        <item h="1" x="0"/>
        <item x="1"/>
        <item h="1" x="2"/>
        <item h="1" x="3"/>
        <item h="1" x="4"/>
        <item h="1" x="5"/>
        <item x="6"/>
        <item h="1" x="7"/>
        <item x="8"/>
        <item h="1" x="9"/>
        <item h="1" x="10"/>
        <item x="11"/>
        <item x="12"/>
        <item h="1" x="13"/>
        <item x="14"/>
        <item x="15"/>
        <item h="1" x="16"/>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otoğrafçı" compact="0" outline="0" multipleItemSelectionAllowed="1" showAll="0">
      <items>
        <item x="0"/>
        <item x="1"/>
        <item x="2"/>
        <item x="3"/>
        <item x="4"/>
        <item x="5"/>
        <item x="6"/>
        <item x="7"/>
        <item x="8"/>
        <item x="9"/>
        <item x="10"/>
        <item x="11"/>
        <item x="12"/>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Randevu Alma &#10;Tarihi"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Randevu &#10;Tarihi"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Anket&#10;Durum" compact="0" outline="0" multipleItemSelectionAllowed="1" showAll="0">
      <items>
        <item x="0"/>
        <item x="1"/>
        <item x="2"/>
        <item x="3"/>
        <item t="default"/>
      </items>
    </pivotField>
    <pivotField name="1. Arama" compact="0" outline="0" multipleItemSelectionAllowed="1" showAll="0">
      <items>
        <item x="0"/>
        <item x="1"/>
        <item x="2"/>
        <item x="3"/>
        <item x="4"/>
        <item x="5"/>
        <item t="default"/>
      </items>
    </pivotField>
  </pivotFields>
  <rowFields>
    <field x="12"/>
  </rowFields>
  <pageFields>
    <pageField fld="2"/>
    <pageField fld="15"/>
    <pageField fld="19"/>
    <pageField fld="9"/>
  </pageFields>
  <dataFields>
    <dataField name="COUNTA of İLÇE"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5.75"/>
    <col customWidth="1" min="5" max="5" width="10.5"/>
    <col customWidth="1" min="6" max="6" width="10.13"/>
    <col customWidth="1" min="8" max="8" width="11.38"/>
    <col customWidth="1" min="9" max="9" width="10.5"/>
    <col customWidth="1" min="10" max="10" width="7.13"/>
    <col customWidth="1" min="11" max="11" width="19.63"/>
    <col customWidth="1" min="15" max="15" width="23.63"/>
    <col customWidth="1" min="16" max="16" width="9.75"/>
    <col customWidth="1" hidden="1" min="17" max="17" width="20.0"/>
    <col customWidth="1" min="22" max="22" width="15.5"/>
  </cols>
  <sheetData>
    <row r="1">
      <c r="A1" s="1" t="s">
        <v>0</v>
      </c>
      <c r="B1" s="2" t="s">
        <v>1</v>
      </c>
      <c r="C1" s="2" t="s">
        <v>2</v>
      </c>
      <c r="D1" s="1" t="s">
        <v>3</v>
      </c>
      <c r="E1" s="2" t="s">
        <v>4</v>
      </c>
      <c r="F1" s="2" t="s">
        <v>5</v>
      </c>
      <c r="G1" s="3" t="s">
        <v>6</v>
      </c>
      <c r="H1" s="3" t="s">
        <v>7</v>
      </c>
      <c r="I1" s="3" t="s">
        <v>8</v>
      </c>
      <c r="J1" s="4" t="s">
        <v>9</v>
      </c>
      <c r="K1" s="1" t="s">
        <v>10</v>
      </c>
      <c r="L1" s="1" t="s">
        <v>11</v>
      </c>
      <c r="M1" s="1" t="s">
        <v>12</v>
      </c>
      <c r="N1" s="1" t="s">
        <v>13</v>
      </c>
      <c r="O1" s="1" t="s">
        <v>14</v>
      </c>
      <c r="P1" s="2" t="s">
        <v>15</v>
      </c>
      <c r="Q1" s="5" t="s">
        <v>16</v>
      </c>
      <c r="R1" s="6" t="s">
        <v>17</v>
      </c>
      <c r="S1" s="7" t="s">
        <v>18</v>
      </c>
      <c r="T1" s="7" t="s">
        <v>19</v>
      </c>
      <c r="U1" s="6" t="s">
        <v>20</v>
      </c>
      <c r="V1" s="6" t="s">
        <v>21</v>
      </c>
      <c r="W1" s="6" t="s">
        <v>22</v>
      </c>
      <c r="X1" s="8" t="s">
        <v>23</v>
      </c>
      <c r="Y1" s="8" t="s">
        <v>24</v>
      </c>
      <c r="Z1" s="6" t="s">
        <v>25</v>
      </c>
      <c r="AA1" s="9" t="s">
        <v>26</v>
      </c>
      <c r="AB1" s="10" t="s">
        <v>27</v>
      </c>
      <c r="AC1" s="9" t="s">
        <v>28</v>
      </c>
      <c r="AD1" s="10" t="s">
        <v>29</v>
      </c>
      <c r="AE1" s="9" t="s">
        <v>30</v>
      </c>
      <c r="AF1" s="10" t="s">
        <v>31</v>
      </c>
      <c r="AG1" s="9" t="s">
        <v>32</v>
      </c>
      <c r="AH1" s="10" t="s">
        <v>33</v>
      </c>
      <c r="AI1" s="9" t="s">
        <v>34</v>
      </c>
      <c r="AJ1" s="10" t="s">
        <v>35</v>
      </c>
      <c r="AK1" s="10" t="s">
        <v>36</v>
      </c>
      <c r="AL1" s="10" t="s">
        <v>37</v>
      </c>
      <c r="AM1" s="10" t="s">
        <v>38</v>
      </c>
      <c r="AN1" s="10" t="s">
        <v>39</v>
      </c>
      <c r="AO1" s="10" t="s">
        <v>40</v>
      </c>
      <c r="AP1" s="10" t="s">
        <v>41</v>
      </c>
      <c r="AQ1" s="10" t="s">
        <v>42</v>
      </c>
    </row>
    <row r="2">
      <c r="A2" s="11" t="s">
        <v>43</v>
      </c>
      <c r="B2" s="11" t="s">
        <v>44</v>
      </c>
      <c r="C2" s="11" t="str">
        <f>VLOOKUP(A2,import!A:C,3,0)</f>
        <v>DOĞRU</v>
      </c>
      <c r="D2" s="11" t="s">
        <v>45</v>
      </c>
      <c r="E2" s="12">
        <f>VLOOKUP(A2,import!A:J,5,0)</f>
        <v>1316</v>
      </c>
      <c r="F2" s="12">
        <f>VLOOKUP(A2,import!A:J,6,0)</f>
        <v>111</v>
      </c>
      <c r="G2" s="13">
        <f>VLOOKUP(A2,import!A:J,7,0)</f>
        <v>16</v>
      </c>
      <c r="H2" s="13">
        <f>VLOOKUP(A2,import!A:J,8,0)</f>
        <v>2</v>
      </c>
      <c r="I2" s="13">
        <f>VLOOKUP(A2,import!A:J,9,0)</f>
        <v>18</v>
      </c>
      <c r="J2" s="14">
        <f>VLOOKUP(A2,import!A:J,10,0)</f>
        <v>0.89</v>
      </c>
      <c r="K2" s="11" t="s">
        <v>46</v>
      </c>
      <c r="L2" s="11">
        <v>5.317162173E9</v>
      </c>
      <c r="M2" s="11" t="s">
        <v>47</v>
      </c>
      <c r="N2" s="11" t="s">
        <v>48</v>
      </c>
      <c r="O2" s="11" t="s">
        <v>49</v>
      </c>
      <c r="P2" s="11" t="str">
        <f>VLOOKUP(A2,import!A:P,16,0)</f>
        <v>Geleneksel</v>
      </c>
      <c r="Q2" s="15"/>
      <c r="R2" s="15" t="b">
        <v>1</v>
      </c>
      <c r="S2" s="16" t="b">
        <v>0</v>
      </c>
      <c r="T2" s="17" t="s">
        <v>50</v>
      </c>
      <c r="U2" s="17" t="s">
        <v>51</v>
      </c>
      <c r="V2" s="17" t="s">
        <v>52</v>
      </c>
      <c r="W2" s="17" t="s">
        <v>53</v>
      </c>
      <c r="X2" s="18">
        <v>44344.0</v>
      </c>
      <c r="Y2" s="18">
        <v>44348.0</v>
      </c>
      <c r="Z2" s="18"/>
      <c r="AA2" s="19"/>
      <c r="AB2" s="19"/>
      <c r="AC2" s="19"/>
      <c r="AD2" s="19"/>
      <c r="AE2" s="20"/>
      <c r="AF2" s="19"/>
      <c r="AG2" s="20"/>
      <c r="AH2" s="19"/>
      <c r="AI2" s="19"/>
      <c r="AJ2" s="19"/>
      <c r="AK2" s="19"/>
      <c r="AL2" s="19"/>
      <c r="AM2" s="19"/>
      <c r="AN2" s="19"/>
      <c r="AO2" s="19"/>
      <c r="AP2" s="21" t="s">
        <v>54</v>
      </c>
      <c r="AQ2" s="19"/>
    </row>
    <row r="3">
      <c r="A3" s="21" t="s">
        <v>55</v>
      </c>
      <c r="B3" s="21" t="s">
        <v>56</v>
      </c>
      <c r="C3" s="11" t="str">
        <f>VLOOKUP(A3,import!A:C,3,0)</f>
        <v>DOĞRU</v>
      </c>
      <c r="D3" s="21" t="s">
        <v>45</v>
      </c>
      <c r="E3" s="12">
        <f>VLOOKUP(A3,import!A:J,5,0)</f>
        <v>17</v>
      </c>
      <c r="F3" s="12">
        <f>VLOOKUP(A3,import!A:J,6,0)</f>
        <v>11</v>
      </c>
      <c r="G3" s="13">
        <f>VLOOKUP(A3,import!A:J,7,0)</f>
        <v>0</v>
      </c>
      <c r="H3" s="13">
        <f>VLOOKUP(A3,import!A:J,8,0)</f>
        <v>13</v>
      </c>
      <c r="I3" s="13">
        <f>VLOOKUP(A3,import!A:J,9,0)</f>
        <v>13</v>
      </c>
      <c r="J3" s="14">
        <f>VLOOKUP(A3,import!A:J,10,0)</f>
        <v>0</v>
      </c>
      <c r="K3" s="21" t="s">
        <v>57</v>
      </c>
      <c r="L3" s="21">
        <v>5.013583038E9</v>
      </c>
      <c r="M3" s="21" t="s">
        <v>58</v>
      </c>
      <c r="N3" s="21" t="s">
        <v>59</v>
      </c>
      <c r="O3" s="21" t="s">
        <v>60</v>
      </c>
      <c r="P3" s="11" t="str">
        <f>VLOOKUP(A3,import!A:P,16,0)</f>
        <v>Geleneksel</v>
      </c>
      <c r="Q3" s="15"/>
      <c r="R3" s="15" t="b">
        <v>0</v>
      </c>
      <c r="S3" s="16" t="b">
        <v>0</v>
      </c>
      <c r="T3" s="17"/>
      <c r="U3" s="17"/>
      <c r="V3" s="17"/>
      <c r="W3" s="17"/>
      <c r="X3" s="18"/>
      <c r="Y3" s="18"/>
      <c r="Z3" s="18"/>
      <c r="AA3" s="22"/>
      <c r="AB3" s="23"/>
      <c r="AC3" s="19"/>
      <c r="AD3" s="19"/>
      <c r="AE3" s="20"/>
      <c r="AF3" s="19"/>
      <c r="AG3" s="20"/>
      <c r="AH3" s="19"/>
      <c r="AI3" s="19"/>
      <c r="AJ3" s="19"/>
      <c r="AK3" s="22"/>
      <c r="AL3" s="19"/>
      <c r="AM3" s="19"/>
      <c r="AN3" s="19"/>
      <c r="AO3" s="19"/>
      <c r="AP3" s="21"/>
      <c r="AQ3" s="19"/>
    </row>
    <row r="4">
      <c r="A4" s="11" t="s">
        <v>61</v>
      </c>
      <c r="B4" s="11" t="s">
        <v>62</v>
      </c>
      <c r="C4" s="11" t="str">
        <f>VLOOKUP(A4,import!A:C,3,0)</f>
        <v>DOĞRU</v>
      </c>
      <c r="D4" s="11" t="s">
        <v>63</v>
      </c>
      <c r="E4" s="12">
        <f>VLOOKUP(A4,import!A:J,5,0)</f>
        <v>12</v>
      </c>
      <c r="F4" s="12">
        <f>VLOOKUP(A4,import!A:J,6,0)</f>
        <v>6</v>
      </c>
      <c r="G4" s="13">
        <f>VLOOKUP(A4,import!A:J,7,0)</f>
        <v>10</v>
      </c>
      <c r="H4" s="13">
        <f>VLOOKUP(A4,import!A:J,8,0)</f>
        <v>11</v>
      </c>
      <c r="I4" s="13">
        <f>VLOOKUP(A4,import!A:J,9,0)</f>
        <v>21</v>
      </c>
      <c r="J4" s="14">
        <f>VLOOKUP(A4,import!A:J,10,0)</f>
        <v>0.48</v>
      </c>
      <c r="K4" s="11" t="s">
        <v>64</v>
      </c>
      <c r="L4" s="11">
        <v>5.510848751E9</v>
      </c>
      <c r="M4" s="11" t="s">
        <v>65</v>
      </c>
      <c r="N4" s="11" t="s">
        <v>66</v>
      </c>
      <c r="O4" s="11" t="s">
        <v>67</v>
      </c>
      <c r="P4" s="11" t="str">
        <f>VLOOKUP(A4,import!A:P,16,0)</f>
        <v>Geleneksel</v>
      </c>
      <c r="Q4" s="15"/>
      <c r="R4" s="15" t="b">
        <v>1</v>
      </c>
      <c r="S4" s="16" t="b">
        <v>0</v>
      </c>
      <c r="T4" s="17" t="s">
        <v>50</v>
      </c>
      <c r="U4" s="17" t="s">
        <v>68</v>
      </c>
      <c r="V4" s="24" t="s">
        <v>69</v>
      </c>
      <c r="W4" s="17" t="s">
        <v>70</v>
      </c>
      <c r="X4" s="18">
        <v>44539.0</v>
      </c>
      <c r="Y4" s="18">
        <v>44539.0</v>
      </c>
      <c r="Z4" s="18"/>
      <c r="AA4" s="22" t="s">
        <v>71</v>
      </c>
      <c r="AB4" s="23">
        <v>44539.0</v>
      </c>
      <c r="AC4" s="19"/>
      <c r="AD4" s="19"/>
      <c r="AE4" s="20"/>
      <c r="AF4" s="19"/>
      <c r="AG4" s="20"/>
      <c r="AH4" s="19"/>
      <c r="AI4" s="19"/>
      <c r="AJ4" s="19"/>
      <c r="AK4" s="22" t="s">
        <v>68</v>
      </c>
      <c r="AL4" s="19"/>
      <c r="AM4" s="19"/>
      <c r="AN4" s="19"/>
      <c r="AO4" s="19"/>
      <c r="AP4" s="21" t="s">
        <v>54</v>
      </c>
      <c r="AQ4" s="19"/>
    </row>
    <row r="5">
      <c r="A5" s="11" t="s">
        <v>72</v>
      </c>
      <c r="B5" s="11" t="s">
        <v>73</v>
      </c>
      <c r="C5" s="11" t="str">
        <f>VLOOKUP(A5,import!A:C,3,0)</f>
        <v>DOĞRU</v>
      </c>
      <c r="D5" s="11" t="s">
        <v>74</v>
      </c>
      <c r="E5" s="12">
        <f>VLOOKUP(A5,import!A:J,5,0)</f>
        <v>37</v>
      </c>
      <c r="F5" s="12">
        <f>VLOOKUP(A5,import!A:J,6,0)</f>
        <v>24</v>
      </c>
      <c r="G5" s="13">
        <f>VLOOKUP(A5,import!A:J,7,0)</f>
        <v>10</v>
      </c>
      <c r="H5" s="13">
        <f>VLOOKUP(A5,import!A:J,8,0)</f>
        <v>5</v>
      </c>
      <c r="I5" s="13">
        <f>VLOOKUP(A5,import!A:J,9,0)</f>
        <v>15</v>
      </c>
      <c r="J5" s="14">
        <f>VLOOKUP(A5,import!A:J,10,0)</f>
        <v>0.67</v>
      </c>
      <c r="K5" s="11" t="s">
        <v>75</v>
      </c>
      <c r="L5" s="11">
        <v>5.076681213E9</v>
      </c>
      <c r="M5" s="11" t="s">
        <v>47</v>
      </c>
      <c r="N5" s="11" t="s">
        <v>76</v>
      </c>
      <c r="O5" s="11" t="s">
        <v>77</v>
      </c>
      <c r="P5" s="11" t="str">
        <f>VLOOKUP(A5,import!A:P,16,0)</f>
        <v>Geleneksel</v>
      </c>
      <c r="Q5" s="15"/>
      <c r="R5" s="15" t="b">
        <v>1</v>
      </c>
      <c r="S5" s="16" t="b">
        <v>0</v>
      </c>
      <c r="T5" s="17" t="s">
        <v>50</v>
      </c>
      <c r="U5" s="17" t="s">
        <v>51</v>
      </c>
      <c r="V5" s="24" t="s">
        <v>69</v>
      </c>
      <c r="W5" s="17"/>
      <c r="X5" s="18">
        <v>44627.0</v>
      </c>
      <c r="Y5" s="18">
        <v>44628.0</v>
      </c>
      <c r="Z5" s="18"/>
      <c r="AA5" s="22" t="s">
        <v>71</v>
      </c>
      <c r="AB5" s="23">
        <v>44627.0</v>
      </c>
      <c r="AC5" s="19"/>
      <c r="AD5" s="19"/>
      <c r="AE5" s="20"/>
      <c r="AF5" s="19"/>
      <c r="AG5" s="20"/>
      <c r="AH5" s="19"/>
      <c r="AI5" s="19"/>
      <c r="AJ5" s="19"/>
      <c r="AK5" s="22" t="s">
        <v>51</v>
      </c>
      <c r="AL5" s="19"/>
      <c r="AM5" s="19"/>
      <c r="AN5" s="19"/>
      <c r="AO5" s="19"/>
      <c r="AP5" s="21"/>
      <c r="AQ5" s="19"/>
    </row>
    <row r="6">
      <c r="A6" s="11" t="s">
        <v>78</v>
      </c>
      <c r="B6" s="11" t="s">
        <v>79</v>
      </c>
      <c r="C6" s="11" t="str">
        <f>VLOOKUP(A6,import!A:C,3,0)</f>
        <v>YANLIŞ</v>
      </c>
      <c r="D6" s="11" t="s">
        <v>63</v>
      </c>
      <c r="E6" s="12">
        <f>VLOOKUP(A6,import!A:J,5,0)</f>
        <v>3</v>
      </c>
      <c r="F6" s="12" t="str">
        <f>VLOOKUP(A6,import!A:J,6,0)</f>
        <v/>
      </c>
      <c r="G6" s="13">
        <f>VLOOKUP(A6,import!A:J,7,0)</f>
        <v>0</v>
      </c>
      <c r="H6" s="13">
        <f>VLOOKUP(A6,import!A:J,8,0)</f>
        <v>10</v>
      </c>
      <c r="I6" s="13">
        <f>VLOOKUP(A6,import!A:J,9,0)</f>
        <v>10</v>
      </c>
      <c r="J6" s="14">
        <f>VLOOKUP(A6,import!A:J,10,0)</f>
        <v>0</v>
      </c>
      <c r="K6" s="11" t="s">
        <v>80</v>
      </c>
      <c r="L6" s="11">
        <v>5.303281402E9</v>
      </c>
      <c r="M6" s="11" t="s">
        <v>47</v>
      </c>
      <c r="N6" s="11" t="s">
        <v>81</v>
      </c>
      <c r="O6" s="11" t="s">
        <v>82</v>
      </c>
      <c r="P6" s="11" t="str">
        <f>VLOOKUP(A6,import!A:P,16,0)</f>
        <v>Geleneksel</v>
      </c>
      <c r="Q6" s="15"/>
      <c r="R6" s="15" t="b">
        <v>1</v>
      </c>
      <c r="S6" s="16" t="b">
        <v>0</v>
      </c>
      <c r="T6" s="17" t="s">
        <v>83</v>
      </c>
      <c r="U6" s="17"/>
      <c r="V6" s="17"/>
      <c r="W6" s="17" t="s">
        <v>84</v>
      </c>
      <c r="X6" s="18"/>
      <c r="Y6" s="18"/>
      <c r="Z6" s="18"/>
      <c r="AA6" s="22" t="s">
        <v>71</v>
      </c>
      <c r="AB6" s="23">
        <v>44377.0</v>
      </c>
      <c r="AC6" s="22" t="s">
        <v>85</v>
      </c>
      <c r="AD6" s="23">
        <v>44379.0</v>
      </c>
      <c r="AE6" s="22" t="s">
        <v>71</v>
      </c>
      <c r="AF6" s="23">
        <v>44404.0</v>
      </c>
      <c r="AG6" s="22" t="s">
        <v>71</v>
      </c>
      <c r="AH6" s="23">
        <v>44413.0</v>
      </c>
      <c r="AI6" s="22" t="s">
        <v>71</v>
      </c>
      <c r="AJ6" s="23">
        <v>44417.0</v>
      </c>
      <c r="AK6" s="22" t="s">
        <v>86</v>
      </c>
      <c r="AL6" s="22" t="s">
        <v>86</v>
      </c>
      <c r="AM6" s="22" t="s">
        <v>51</v>
      </c>
      <c r="AN6" s="22" t="s">
        <v>87</v>
      </c>
      <c r="AO6" s="22" t="s">
        <v>88</v>
      </c>
      <c r="AP6" s="21" t="s">
        <v>89</v>
      </c>
      <c r="AQ6" s="22"/>
    </row>
    <row r="7">
      <c r="A7" s="11" t="s">
        <v>90</v>
      </c>
      <c r="B7" s="11" t="s">
        <v>91</v>
      </c>
      <c r="C7" s="11" t="str">
        <f>VLOOKUP(A7,import!A:C,3,0)</f>
        <v>DOĞRU</v>
      </c>
      <c r="D7" s="11" t="s">
        <v>92</v>
      </c>
      <c r="E7" s="12">
        <f>VLOOKUP(A7,import!A:J,5,0)</f>
        <v>125</v>
      </c>
      <c r="F7" s="12">
        <f>VLOOKUP(A7,import!A:J,6,0)</f>
        <v>2</v>
      </c>
      <c r="G7" s="13">
        <f>VLOOKUP(A7,import!A:J,7,0)</f>
        <v>0</v>
      </c>
      <c r="H7" s="13">
        <f>VLOOKUP(A7,import!A:J,8,0)</f>
        <v>8</v>
      </c>
      <c r="I7" s="13">
        <f>VLOOKUP(A7,import!A:J,9,0)</f>
        <v>8</v>
      </c>
      <c r="J7" s="14">
        <f>VLOOKUP(A7,import!A:J,10,0)</f>
        <v>0</v>
      </c>
      <c r="K7" s="11" t="s">
        <v>93</v>
      </c>
      <c r="L7" s="11">
        <v>5.52747101E9</v>
      </c>
      <c r="M7" s="11" t="s">
        <v>47</v>
      </c>
      <c r="N7" s="11" t="s">
        <v>94</v>
      </c>
      <c r="O7" s="11" t="s">
        <v>95</v>
      </c>
      <c r="P7" s="11" t="str">
        <f>VLOOKUP(A7,import!A:P,16,0)</f>
        <v>Geleneksel</v>
      </c>
      <c r="Q7" s="15"/>
      <c r="R7" s="15" t="b">
        <v>1</v>
      </c>
      <c r="S7" s="16" t="b">
        <v>0</v>
      </c>
      <c r="T7" s="17" t="s">
        <v>83</v>
      </c>
      <c r="U7" s="17"/>
      <c r="V7" s="17"/>
      <c r="W7" s="17" t="s">
        <v>96</v>
      </c>
      <c r="X7" s="18"/>
      <c r="Y7" s="18"/>
      <c r="Z7" s="18"/>
      <c r="AA7" s="22" t="s">
        <v>71</v>
      </c>
      <c r="AB7" s="23">
        <v>44356.0</v>
      </c>
      <c r="AC7" s="22" t="s">
        <v>85</v>
      </c>
      <c r="AD7" s="23">
        <v>44370.0</v>
      </c>
      <c r="AE7" s="22" t="s">
        <v>85</v>
      </c>
      <c r="AF7" s="23">
        <v>44384.0</v>
      </c>
      <c r="AG7" s="22" t="s">
        <v>71</v>
      </c>
      <c r="AH7" s="23">
        <v>44391.0</v>
      </c>
      <c r="AI7" s="22" t="s">
        <v>71</v>
      </c>
      <c r="AJ7" s="23">
        <v>44700.0</v>
      </c>
      <c r="AK7" s="22" t="s">
        <v>97</v>
      </c>
      <c r="AL7" s="22" t="s">
        <v>98</v>
      </c>
      <c r="AM7" s="22" t="s">
        <v>98</v>
      </c>
      <c r="AN7" s="22" t="s">
        <v>51</v>
      </c>
      <c r="AO7" s="22" t="s">
        <v>99</v>
      </c>
      <c r="AP7" s="21" t="s">
        <v>89</v>
      </c>
      <c r="AQ7" s="22"/>
    </row>
    <row r="8">
      <c r="A8" s="11" t="s">
        <v>100</v>
      </c>
      <c r="B8" s="11" t="s">
        <v>101</v>
      </c>
      <c r="C8" s="11" t="str">
        <f>VLOOKUP(A8,import!A:C,3,0)</f>
        <v>DOĞRU</v>
      </c>
      <c r="D8" s="11" t="s">
        <v>102</v>
      </c>
      <c r="E8" s="12">
        <f>VLOOKUP(A8,import!A:J,5,0)</f>
        <v>1827</v>
      </c>
      <c r="F8" s="12">
        <f>VLOOKUP(A8,import!A:J,6,0)</f>
        <v>64</v>
      </c>
      <c r="G8" s="13">
        <f>VLOOKUP(A8,import!A:J,7,0)</f>
        <v>33</v>
      </c>
      <c r="H8" s="13">
        <f>VLOOKUP(A8,import!A:J,8,0)</f>
        <v>14</v>
      </c>
      <c r="I8" s="13">
        <f>VLOOKUP(A8,import!A:J,9,0)</f>
        <v>47</v>
      </c>
      <c r="J8" s="14">
        <f>VLOOKUP(A8,import!A:J,10,0)</f>
        <v>0.7</v>
      </c>
      <c r="K8" s="11" t="s">
        <v>93</v>
      </c>
      <c r="L8" s="11">
        <v>5.52747101E9</v>
      </c>
      <c r="M8" s="11" t="s">
        <v>47</v>
      </c>
      <c r="N8" s="11" t="s">
        <v>94</v>
      </c>
      <c r="O8" s="11" t="s">
        <v>95</v>
      </c>
      <c r="P8" s="11" t="str">
        <f>VLOOKUP(A8,import!A:P,16,0)</f>
        <v>Geleneksel</v>
      </c>
      <c r="Q8" s="15" t="s">
        <v>103</v>
      </c>
      <c r="R8" s="15" t="b">
        <v>1</v>
      </c>
      <c r="S8" s="16" t="b">
        <v>0</v>
      </c>
      <c r="T8" s="25" t="s">
        <v>50</v>
      </c>
      <c r="U8" s="25" t="s">
        <v>104</v>
      </c>
      <c r="V8" s="26" t="s">
        <v>52</v>
      </c>
      <c r="W8" s="25" t="s">
        <v>105</v>
      </c>
      <c r="X8" s="27">
        <v>44546.0</v>
      </c>
      <c r="Y8" s="28">
        <v>44552.0</v>
      </c>
      <c r="Z8" s="27"/>
      <c r="AA8" s="22" t="s">
        <v>85</v>
      </c>
      <c r="AB8" s="23">
        <v>44385.0</v>
      </c>
      <c r="AC8" s="22" t="s">
        <v>106</v>
      </c>
      <c r="AD8" s="23">
        <v>44413.0</v>
      </c>
      <c r="AE8" s="22" t="s">
        <v>71</v>
      </c>
      <c r="AF8" s="23">
        <v>44421.0</v>
      </c>
      <c r="AG8" s="22" t="s">
        <v>71</v>
      </c>
      <c r="AH8" s="23">
        <v>44546.0</v>
      </c>
      <c r="AI8" s="19"/>
      <c r="AJ8" s="19"/>
      <c r="AK8" s="22" t="s">
        <v>107</v>
      </c>
      <c r="AL8" s="22" t="s">
        <v>87</v>
      </c>
      <c r="AM8" s="22" t="s">
        <v>87</v>
      </c>
      <c r="AN8" s="22" t="s">
        <v>104</v>
      </c>
      <c r="AO8" s="19"/>
      <c r="AP8" s="21" t="s">
        <v>89</v>
      </c>
      <c r="AQ8" s="19"/>
    </row>
    <row r="9">
      <c r="A9" s="11" t="s">
        <v>108</v>
      </c>
      <c r="B9" s="11" t="s">
        <v>109</v>
      </c>
      <c r="C9" s="11" t="str">
        <f>VLOOKUP(A9,import!A:C,3,0)</f>
        <v>DOĞRU</v>
      </c>
      <c r="D9" s="11" t="s">
        <v>110</v>
      </c>
      <c r="E9" s="12">
        <f>VLOOKUP(A9,import!A:J,5,0)</f>
        <v>846</v>
      </c>
      <c r="F9" s="12">
        <f>VLOOKUP(A9,import!A:J,6,0)</f>
        <v>110</v>
      </c>
      <c r="G9" s="13">
        <f>VLOOKUP(A9,import!A:J,7,0)</f>
        <v>16</v>
      </c>
      <c r="H9" s="13">
        <f>VLOOKUP(A9,import!A:J,8,0)</f>
        <v>58</v>
      </c>
      <c r="I9" s="13">
        <f>VLOOKUP(A9,import!A:J,9,0)</f>
        <v>74</v>
      </c>
      <c r="J9" s="14">
        <f>VLOOKUP(A9,import!A:J,10,0)</f>
        <v>0.22</v>
      </c>
      <c r="K9" s="11" t="s">
        <v>111</v>
      </c>
      <c r="L9" s="11">
        <v>2.422269595E9</v>
      </c>
      <c r="M9" s="11" t="s">
        <v>65</v>
      </c>
      <c r="N9" s="11" t="s">
        <v>112</v>
      </c>
      <c r="O9" s="11" t="s">
        <v>113</v>
      </c>
      <c r="P9" s="11" t="str">
        <f>VLOOKUP(A9,import!A:P,16,0)</f>
        <v>Geleneksel</v>
      </c>
      <c r="Q9" s="15"/>
      <c r="R9" s="15" t="b">
        <v>1</v>
      </c>
      <c r="S9" s="16" t="b">
        <v>0</v>
      </c>
      <c r="T9" s="29" t="s">
        <v>50</v>
      </c>
      <c r="U9" s="17"/>
      <c r="V9" s="17"/>
      <c r="W9" s="17" t="s">
        <v>114</v>
      </c>
      <c r="X9" s="18"/>
      <c r="Y9" s="18"/>
      <c r="Z9" s="18"/>
      <c r="AA9" s="22" t="s">
        <v>106</v>
      </c>
      <c r="AB9" s="23">
        <v>44487.0</v>
      </c>
      <c r="AC9" s="22" t="s">
        <v>71</v>
      </c>
      <c r="AD9" s="23">
        <v>44491.0</v>
      </c>
      <c r="AE9" s="20"/>
      <c r="AF9" s="19"/>
      <c r="AG9" s="20"/>
      <c r="AH9" s="19"/>
      <c r="AI9" s="19"/>
      <c r="AJ9" s="19"/>
      <c r="AK9" s="22" t="s">
        <v>115</v>
      </c>
      <c r="AL9" s="22" t="s">
        <v>99</v>
      </c>
      <c r="AM9" s="19"/>
      <c r="AN9" s="19"/>
      <c r="AO9" s="19"/>
      <c r="AP9" s="21" t="s">
        <v>116</v>
      </c>
      <c r="AQ9" s="19"/>
    </row>
    <row r="10">
      <c r="A10" s="11" t="s">
        <v>117</v>
      </c>
      <c r="B10" s="11" t="s">
        <v>118</v>
      </c>
      <c r="C10" s="11" t="str">
        <f>VLOOKUP(A10,import!A:C,3,0)</f>
        <v>DOĞRU</v>
      </c>
      <c r="D10" s="11" t="s">
        <v>110</v>
      </c>
      <c r="E10" s="12">
        <f>VLOOKUP(A10,import!A:J,5,0)</f>
        <v>207</v>
      </c>
      <c r="F10" s="12">
        <f>VLOOKUP(A10,import!A:J,6,0)</f>
        <v>7</v>
      </c>
      <c r="G10" s="13">
        <f>VLOOKUP(A10,import!A:J,7,0)</f>
        <v>15</v>
      </c>
      <c r="H10" s="13">
        <f>VLOOKUP(A10,import!A:J,8,0)</f>
        <v>60</v>
      </c>
      <c r="I10" s="13">
        <f>VLOOKUP(A10,import!A:J,9,0)</f>
        <v>75</v>
      </c>
      <c r="J10" s="14">
        <f>VLOOKUP(A10,import!A:J,10,0)</f>
        <v>0.2</v>
      </c>
      <c r="K10" s="11" t="s">
        <v>111</v>
      </c>
      <c r="L10" s="11">
        <v>2.422269595E9</v>
      </c>
      <c r="M10" s="11" t="s">
        <v>47</v>
      </c>
      <c r="N10" s="11" t="s">
        <v>119</v>
      </c>
      <c r="O10" s="11" t="s">
        <v>120</v>
      </c>
      <c r="P10" s="11" t="str">
        <f>VLOOKUP(A10,import!A:P,16,0)</f>
        <v>Geleneksel</v>
      </c>
      <c r="Q10" s="15"/>
      <c r="R10" s="15" t="b">
        <v>1</v>
      </c>
      <c r="S10" s="16" t="b">
        <v>0</v>
      </c>
      <c r="T10" s="29" t="s">
        <v>121</v>
      </c>
      <c r="U10" s="17"/>
      <c r="V10" s="17"/>
      <c r="W10" s="17" t="s">
        <v>122</v>
      </c>
      <c r="X10" s="18"/>
      <c r="Y10" s="18"/>
      <c r="Z10" s="18"/>
      <c r="AA10" s="22" t="s">
        <v>71</v>
      </c>
      <c r="AB10" s="23">
        <v>44483.0</v>
      </c>
      <c r="AC10" s="19"/>
      <c r="AD10" s="19"/>
      <c r="AE10" s="20"/>
      <c r="AF10" s="19"/>
      <c r="AG10" s="20"/>
      <c r="AH10" s="19"/>
      <c r="AI10" s="19"/>
      <c r="AJ10" s="19"/>
      <c r="AK10" s="22" t="s">
        <v>123</v>
      </c>
      <c r="AL10" s="19"/>
      <c r="AM10" s="19"/>
      <c r="AN10" s="19"/>
      <c r="AO10" s="19"/>
      <c r="AP10" s="21" t="s">
        <v>54</v>
      </c>
      <c r="AQ10" s="19"/>
    </row>
    <row r="11">
      <c r="A11" s="11" t="s">
        <v>124</v>
      </c>
      <c r="B11" s="11" t="s">
        <v>125</v>
      </c>
      <c r="C11" s="11" t="str">
        <f>VLOOKUP(A11,import!A:C,3,0)</f>
        <v>YANLIŞ</v>
      </c>
      <c r="D11" s="11" t="s">
        <v>126</v>
      </c>
      <c r="E11" s="12">
        <f>VLOOKUP(A11,import!A:J,5,0)</f>
        <v>911</v>
      </c>
      <c r="F11" s="12" t="str">
        <f>VLOOKUP(A11,import!A:J,6,0)</f>
        <v/>
      </c>
      <c r="G11" s="13">
        <f>VLOOKUP(A11,import!A:J,7,0)</f>
        <v>16</v>
      </c>
      <c r="H11" s="13">
        <f>VLOOKUP(A11,import!A:J,8,0)</f>
        <v>14</v>
      </c>
      <c r="I11" s="13">
        <f>VLOOKUP(A11,import!A:J,9,0)</f>
        <v>30</v>
      </c>
      <c r="J11" s="14">
        <f>VLOOKUP(A11,import!A:J,10,0)</f>
        <v>0.53</v>
      </c>
      <c r="K11" s="11" t="s">
        <v>127</v>
      </c>
      <c r="L11" s="11">
        <v>5.384844336E9</v>
      </c>
      <c r="M11" s="11" t="s">
        <v>65</v>
      </c>
      <c r="N11" s="11" t="s">
        <v>112</v>
      </c>
      <c r="O11" s="11" t="s">
        <v>128</v>
      </c>
      <c r="P11" s="11" t="str">
        <f>VLOOKUP(A11,import!A:P,16,0)</f>
        <v>Geleneksel</v>
      </c>
      <c r="Q11" s="15" t="s">
        <v>129</v>
      </c>
      <c r="R11" s="15" t="b">
        <v>1</v>
      </c>
      <c r="S11" s="16" t="b">
        <v>0</v>
      </c>
      <c r="T11" s="25" t="s">
        <v>50</v>
      </c>
      <c r="U11" s="25" t="s">
        <v>98</v>
      </c>
      <c r="V11" s="25" t="s">
        <v>52</v>
      </c>
      <c r="W11" s="25" t="s">
        <v>130</v>
      </c>
      <c r="X11" s="27">
        <v>44363.0</v>
      </c>
      <c r="Y11" s="27">
        <v>44365.0</v>
      </c>
      <c r="Z11" s="30"/>
      <c r="AA11" s="22" t="s">
        <v>71</v>
      </c>
      <c r="AB11" s="23">
        <v>44363.0</v>
      </c>
      <c r="AC11" s="22" t="s">
        <v>71</v>
      </c>
      <c r="AD11" s="23">
        <v>44516.0</v>
      </c>
      <c r="AE11" s="20"/>
      <c r="AF11" s="19"/>
      <c r="AG11" s="20"/>
      <c r="AH11" s="19"/>
      <c r="AI11" s="19"/>
      <c r="AJ11" s="19"/>
      <c r="AK11" s="22" t="s">
        <v>98</v>
      </c>
      <c r="AL11" s="22" t="s">
        <v>131</v>
      </c>
      <c r="AM11" s="19"/>
      <c r="AN11" s="19"/>
      <c r="AO11" s="19"/>
      <c r="AP11" s="21" t="s">
        <v>116</v>
      </c>
      <c r="AQ11" s="19"/>
    </row>
    <row r="12">
      <c r="A12" s="11" t="s">
        <v>132</v>
      </c>
      <c r="B12" s="11" t="s">
        <v>133</v>
      </c>
      <c r="C12" s="11" t="str">
        <f>VLOOKUP(A12,import!A:C,3,0)</f>
        <v>YANLIŞ</v>
      </c>
      <c r="D12" s="11" t="s">
        <v>126</v>
      </c>
      <c r="E12" s="12">
        <f>VLOOKUP(A12,import!A:J,5,0)</f>
        <v>487</v>
      </c>
      <c r="F12" s="12" t="str">
        <f>VLOOKUP(A12,import!A:J,6,0)</f>
        <v/>
      </c>
      <c r="G12" s="13">
        <f>VLOOKUP(A12,import!A:J,7,0)</f>
        <v>8</v>
      </c>
      <c r="H12" s="13">
        <f>VLOOKUP(A12,import!A:J,8,0)</f>
        <v>6</v>
      </c>
      <c r="I12" s="13">
        <f>VLOOKUP(A12,import!A:J,9,0)</f>
        <v>14</v>
      </c>
      <c r="J12" s="14">
        <f>VLOOKUP(A12,import!A:J,10,0)</f>
        <v>0.57</v>
      </c>
      <c r="K12" s="11" t="s">
        <v>127</v>
      </c>
      <c r="L12" s="11">
        <v>5.384844336E9</v>
      </c>
      <c r="M12" s="11" t="s">
        <v>65</v>
      </c>
      <c r="N12" s="11" t="s">
        <v>112</v>
      </c>
      <c r="O12" s="11" t="s">
        <v>134</v>
      </c>
      <c r="P12" s="11" t="str">
        <f>VLOOKUP(A12,import!A:P,16,0)</f>
        <v>Geleneksel</v>
      </c>
      <c r="Q12" s="15" t="s">
        <v>135</v>
      </c>
      <c r="R12" s="15" t="b">
        <v>1</v>
      </c>
      <c r="S12" s="16" t="b">
        <v>0</v>
      </c>
      <c r="T12" s="25" t="s">
        <v>50</v>
      </c>
      <c r="U12" s="25" t="s">
        <v>98</v>
      </c>
      <c r="V12" s="25" t="s">
        <v>52</v>
      </c>
      <c r="W12" s="25" t="s">
        <v>130</v>
      </c>
      <c r="X12" s="27">
        <v>44363.0</v>
      </c>
      <c r="Y12" s="27">
        <v>44365.0</v>
      </c>
      <c r="Z12" s="30"/>
      <c r="AA12" s="22" t="s">
        <v>71</v>
      </c>
      <c r="AB12" s="23">
        <v>44516.0</v>
      </c>
      <c r="AC12" s="19"/>
      <c r="AD12" s="19"/>
      <c r="AE12" s="20"/>
      <c r="AF12" s="19"/>
      <c r="AG12" s="20"/>
      <c r="AH12" s="19"/>
      <c r="AI12" s="19"/>
      <c r="AJ12" s="19"/>
      <c r="AK12" s="22" t="s">
        <v>131</v>
      </c>
      <c r="AL12" s="19"/>
      <c r="AM12" s="19"/>
      <c r="AN12" s="19"/>
      <c r="AO12" s="19"/>
      <c r="AP12" s="21" t="s">
        <v>116</v>
      </c>
      <c r="AQ12" s="19"/>
    </row>
    <row r="13">
      <c r="A13" s="11" t="s">
        <v>136</v>
      </c>
      <c r="B13" s="11" t="s">
        <v>137</v>
      </c>
      <c r="C13" s="11" t="str">
        <f>VLOOKUP(A13,import!A:C,3,0)</f>
        <v>DOĞRU</v>
      </c>
      <c r="D13" s="11" t="s">
        <v>126</v>
      </c>
      <c r="E13" s="12">
        <f>VLOOKUP(A13,import!A:J,5,0)</f>
        <v>5</v>
      </c>
      <c r="F13" s="12">
        <f>VLOOKUP(A13,import!A:J,6,0)</f>
        <v>2</v>
      </c>
      <c r="G13" s="13">
        <f>VLOOKUP(A13,import!A:J,7,0)</f>
        <v>0</v>
      </c>
      <c r="H13" s="13">
        <f>VLOOKUP(A13,import!A:J,8,0)</f>
        <v>19</v>
      </c>
      <c r="I13" s="13">
        <f>VLOOKUP(A13,import!A:J,9,0)</f>
        <v>19</v>
      </c>
      <c r="J13" s="14">
        <f>VLOOKUP(A13,import!A:J,10,0)</f>
        <v>0</v>
      </c>
      <c r="K13" s="11" t="s">
        <v>127</v>
      </c>
      <c r="L13" s="11">
        <v>5.384844336E9</v>
      </c>
      <c r="M13" s="11" t="s">
        <v>138</v>
      </c>
      <c r="N13" s="11" t="s">
        <v>139</v>
      </c>
      <c r="O13" s="11" t="s">
        <v>140</v>
      </c>
      <c r="P13" s="11" t="str">
        <f>VLOOKUP(A13,import!A:P,16,0)</f>
        <v>Geleneksel</v>
      </c>
      <c r="Q13" s="15"/>
      <c r="R13" s="15" t="b">
        <v>0</v>
      </c>
      <c r="S13" s="16" t="b">
        <v>0</v>
      </c>
      <c r="T13" s="17"/>
      <c r="U13" s="17"/>
      <c r="V13" s="17"/>
      <c r="W13" s="17"/>
      <c r="X13" s="18"/>
      <c r="Y13" s="18"/>
      <c r="Z13" s="18"/>
      <c r="AA13" s="22"/>
      <c r="AB13" s="23"/>
      <c r="AC13" s="19"/>
      <c r="AD13" s="19"/>
      <c r="AE13" s="20"/>
      <c r="AF13" s="19"/>
      <c r="AG13" s="20"/>
      <c r="AH13" s="19"/>
      <c r="AI13" s="19"/>
      <c r="AJ13" s="19"/>
      <c r="AK13" s="22"/>
      <c r="AL13" s="19"/>
      <c r="AM13" s="19"/>
      <c r="AN13" s="19"/>
      <c r="AO13" s="19"/>
      <c r="AP13" s="21"/>
      <c r="AQ13" s="19"/>
    </row>
    <row r="14">
      <c r="A14" s="11" t="s">
        <v>141</v>
      </c>
      <c r="B14" s="11" t="s">
        <v>142</v>
      </c>
      <c r="C14" s="11" t="str">
        <f>VLOOKUP(A14,import!A:C,3,0)</f>
        <v>DOĞRU</v>
      </c>
      <c r="D14" s="11" t="s">
        <v>143</v>
      </c>
      <c r="E14" s="12">
        <f>VLOOKUP(A14,import!A:J,5,0)</f>
        <v>438</v>
      </c>
      <c r="F14" s="12">
        <f>VLOOKUP(A14,import!A:J,6,0)</f>
        <v>23</v>
      </c>
      <c r="G14" s="13">
        <f>VLOOKUP(A14,import!A:J,7,0)</f>
        <v>15</v>
      </c>
      <c r="H14" s="13">
        <f>VLOOKUP(A14,import!A:J,8,0)</f>
        <v>26</v>
      </c>
      <c r="I14" s="13">
        <f>VLOOKUP(A14,import!A:J,9,0)</f>
        <v>41</v>
      </c>
      <c r="J14" s="14">
        <f>VLOOKUP(A14,import!A:J,10,0)</f>
        <v>0.37</v>
      </c>
      <c r="K14" s="11" t="s">
        <v>144</v>
      </c>
      <c r="L14" s="11">
        <v>2.429993767E9</v>
      </c>
      <c r="M14" s="11" t="s">
        <v>47</v>
      </c>
      <c r="N14" s="11" t="s">
        <v>145</v>
      </c>
      <c r="O14" s="11" t="s">
        <v>146</v>
      </c>
      <c r="P14" s="11" t="str">
        <f>VLOOKUP(A14,import!A:P,16,0)</f>
        <v>Geleneksel</v>
      </c>
      <c r="Q14" s="15" t="s">
        <v>103</v>
      </c>
      <c r="R14" s="15" t="b">
        <v>1</v>
      </c>
      <c r="S14" s="25" t="b">
        <v>1</v>
      </c>
      <c r="T14" s="25"/>
      <c r="U14" s="16"/>
      <c r="V14" s="16"/>
      <c r="W14" s="25" t="s">
        <v>147</v>
      </c>
      <c r="X14" s="30"/>
      <c r="Y14" s="30"/>
      <c r="Z14" s="30"/>
      <c r="AA14" s="22" t="s">
        <v>106</v>
      </c>
      <c r="AB14" s="23">
        <v>44370.0</v>
      </c>
      <c r="AC14" s="22" t="s">
        <v>85</v>
      </c>
      <c r="AD14" s="23">
        <v>44392.0</v>
      </c>
      <c r="AE14" s="22" t="s">
        <v>71</v>
      </c>
      <c r="AF14" s="23">
        <v>44412.0</v>
      </c>
      <c r="AG14" s="20"/>
      <c r="AH14" s="19"/>
      <c r="AI14" s="19"/>
      <c r="AJ14" s="19"/>
      <c r="AK14" s="22" t="s">
        <v>148</v>
      </c>
      <c r="AL14" s="22" t="s">
        <v>149</v>
      </c>
      <c r="AM14" s="22" t="s">
        <v>88</v>
      </c>
      <c r="AN14" s="19"/>
      <c r="AO14" s="19"/>
      <c r="AP14" s="21" t="s">
        <v>89</v>
      </c>
      <c r="AQ14" s="19"/>
    </row>
    <row r="15">
      <c r="A15" s="11" t="s">
        <v>150</v>
      </c>
      <c r="B15" s="11" t="s">
        <v>151</v>
      </c>
      <c r="C15" s="11" t="str">
        <f>VLOOKUP(A15,import!A:C,3,0)</f>
        <v>DOĞRU</v>
      </c>
      <c r="D15" s="11" t="s">
        <v>152</v>
      </c>
      <c r="E15" s="12">
        <f>VLOOKUP(A15,import!A:J,5,0)</f>
        <v>3061</v>
      </c>
      <c r="F15" s="12">
        <f>VLOOKUP(A15,import!A:J,6,0)</f>
        <v>249</v>
      </c>
      <c r="G15" s="13">
        <f>VLOOKUP(A15,import!A:J,7,0)</f>
        <v>0</v>
      </c>
      <c r="H15" s="13">
        <f>VLOOKUP(A15,import!A:J,8,0)</f>
        <v>37</v>
      </c>
      <c r="I15" s="13">
        <f>VLOOKUP(A15,import!A:J,9,0)</f>
        <v>37</v>
      </c>
      <c r="J15" s="14">
        <f>VLOOKUP(A15,import!A:J,10,0)</f>
        <v>0</v>
      </c>
      <c r="K15" s="11" t="s">
        <v>153</v>
      </c>
      <c r="L15" s="11">
        <v>2.425020191E9</v>
      </c>
      <c r="M15" s="11" t="s">
        <v>65</v>
      </c>
      <c r="N15" s="11" t="s">
        <v>112</v>
      </c>
      <c r="O15" s="11" t="s">
        <v>154</v>
      </c>
      <c r="P15" s="11" t="str">
        <f>VLOOKUP(A15,import!A:P,16,0)</f>
        <v>Geleneksel</v>
      </c>
      <c r="Q15" s="15" t="s">
        <v>129</v>
      </c>
      <c r="R15" s="15" t="b">
        <v>1</v>
      </c>
      <c r="S15" s="25" t="b">
        <v>1</v>
      </c>
      <c r="T15" s="25" t="s">
        <v>83</v>
      </c>
      <c r="U15" s="16"/>
      <c r="V15" s="16"/>
      <c r="W15" s="25" t="s">
        <v>155</v>
      </c>
      <c r="X15" s="30"/>
      <c r="Y15" s="30"/>
      <c r="Z15" s="30"/>
      <c r="AA15" s="22" t="s">
        <v>71</v>
      </c>
      <c r="AB15" s="23">
        <v>44442.0</v>
      </c>
      <c r="AC15" s="22" t="s">
        <v>71</v>
      </c>
      <c r="AD15" s="23">
        <v>44391.0</v>
      </c>
      <c r="AE15" s="22" t="s">
        <v>85</v>
      </c>
      <c r="AF15" s="23">
        <v>44405.0</v>
      </c>
      <c r="AG15" s="22" t="s">
        <v>71</v>
      </c>
      <c r="AH15" s="23">
        <v>44503.0</v>
      </c>
      <c r="AI15" s="22" t="s">
        <v>71</v>
      </c>
      <c r="AJ15" s="23">
        <v>44545.0</v>
      </c>
      <c r="AK15" s="22" t="s">
        <v>156</v>
      </c>
      <c r="AL15" s="22" t="s">
        <v>51</v>
      </c>
      <c r="AM15" s="22" t="s">
        <v>157</v>
      </c>
      <c r="AN15" s="22" t="s">
        <v>99</v>
      </c>
      <c r="AO15" s="22" t="s">
        <v>99</v>
      </c>
      <c r="AP15" s="21" t="s">
        <v>116</v>
      </c>
      <c r="AQ15" s="22"/>
    </row>
    <row r="16">
      <c r="A16" s="11" t="s">
        <v>158</v>
      </c>
      <c r="B16" s="11" t="s">
        <v>159</v>
      </c>
      <c r="C16" s="11" t="str">
        <f>VLOOKUP(A16,import!A:C,3,0)</f>
        <v>YANLIŞ</v>
      </c>
      <c r="D16" s="11" t="s">
        <v>92</v>
      </c>
      <c r="E16" s="12">
        <f>VLOOKUP(A16,import!A:J,5,0)</f>
        <v>230</v>
      </c>
      <c r="F16" s="12" t="str">
        <f>VLOOKUP(A16,import!A:J,6,0)</f>
        <v/>
      </c>
      <c r="G16" s="13">
        <f>VLOOKUP(A16,import!A:J,7,0)</f>
        <v>24</v>
      </c>
      <c r="H16" s="13">
        <f>VLOOKUP(A16,import!A:J,8,0)</f>
        <v>6</v>
      </c>
      <c r="I16" s="13">
        <f>VLOOKUP(A16,import!A:J,9,0)</f>
        <v>30</v>
      </c>
      <c r="J16" s="14">
        <f>VLOOKUP(A16,import!A:J,10,0)</f>
        <v>0.8</v>
      </c>
      <c r="K16" s="11" t="s">
        <v>160</v>
      </c>
      <c r="L16" s="11">
        <v>2.4223033E9</v>
      </c>
      <c r="M16" s="11" t="s">
        <v>138</v>
      </c>
      <c r="N16" s="11" t="s">
        <v>161</v>
      </c>
      <c r="O16" s="11" t="s">
        <v>162</v>
      </c>
      <c r="P16" s="11" t="str">
        <f>VLOOKUP(A16,import!A:P,16,0)</f>
        <v>Geleneksel</v>
      </c>
      <c r="Q16" s="15"/>
      <c r="R16" s="15" t="b">
        <v>1</v>
      </c>
      <c r="S16" s="25" t="b">
        <v>1</v>
      </c>
      <c r="T16" s="17" t="s">
        <v>50</v>
      </c>
      <c r="U16" s="17" t="s">
        <v>163</v>
      </c>
      <c r="V16" s="17"/>
      <c r="W16" s="17" t="s">
        <v>164</v>
      </c>
      <c r="X16" s="18">
        <v>44435.0</v>
      </c>
      <c r="Y16" s="18">
        <v>44438.0</v>
      </c>
      <c r="Z16" s="18"/>
      <c r="AA16" s="22" t="s">
        <v>71</v>
      </c>
      <c r="AB16" s="23">
        <v>44414.0</v>
      </c>
      <c r="AC16" s="22" t="s">
        <v>71</v>
      </c>
      <c r="AD16" s="23">
        <v>44429.0</v>
      </c>
      <c r="AE16" s="22" t="s">
        <v>71</v>
      </c>
      <c r="AF16" s="23">
        <v>44435.0</v>
      </c>
      <c r="AG16" s="20"/>
      <c r="AH16" s="19"/>
      <c r="AI16" s="19"/>
      <c r="AJ16" s="19"/>
      <c r="AK16" s="22" t="s">
        <v>87</v>
      </c>
      <c r="AL16" s="22" t="s">
        <v>165</v>
      </c>
      <c r="AM16" s="22" t="s">
        <v>163</v>
      </c>
      <c r="AN16" s="19"/>
      <c r="AO16" s="19"/>
      <c r="AP16" s="21" t="s">
        <v>116</v>
      </c>
      <c r="AQ16" s="19"/>
    </row>
    <row r="17">
      <c r="A17" s="11" t="s">
        <v>166</v>
      </c>
      <c r="B17" s="11" t="s">
        <v>167</v>
      </c>
      <c r="C17" s="11" t="str">
        <f>VLOOKUP(A17,import!A:C,3,0)</f>
        <v>DOĞRU</v>
      </c>
      <c r="D17" s="11" t="s">
        <v>152</v>
      </c>
      <c r="E17" s="12">
        <f>VLOOKUP(A17,import!A:J,5,0)</f>
        <v>740</v>
      </c>
      <c r="F17" s="12">
        <f>VLOOKUP(A17,import!A:J,6,0)</f>
        <v>102</v>
      </c>
      <c r="G17" s="13">
        <f>VLOOKUP(A17,import!A:J,7,0)</f>
        <v>0</v>
      </c>
      <c r="H17" s="13">
        <f>VLOOKUP(A17,import!A:J,8,0)</f>
        <v>37</v>
      </c>
      <c r="I17" s="13">
        <f>VLOOKUP(A17,import!A:J,9,0)</f>
        <v>37</v>
      </c>
      <c r="J17" s="14">
        <f>VLOOKUP(A17,import!A:J,10,0)</f>
        <v>0</v>
      </c>
      <c r="K17" s="11" t="s">
        <v>168</v>
      </c>
      <c r="L17" s="11">
        <v>2.422276757E9</v>
      </c>
      <c r="M17" s="11" t="s">
        <v>65</v>
      </c>
      <c r="N17" s="11" t="s">
        <v>169</v>
      </c>
      <c r="O17" s="11" t="s">
        <v>170</v>
      </c>
      <c r="P17" s="11" t="str">
        <f>VLOOKUP(A17,import!A:P,16,0)</f>
        <v>Geleneksel</v>
      </c>
      <c r="Q17" s="15"/>
      <c r="R17" s="15" t="b">
        <v>1</v>
      </c>
      <c r="S17" s="25" t="b">
        <v>1</v>
      </c>
      <c r="T17" s="17"/>
      <c r="U17" s="17"/>
      <c r="V17" s="17"/>
      <c r="W17" s="17" t="s">
        <v>171</v>
      </c>
      <c r="X17" s="18"/>
      <c r="Y17" s="18"/>
      <c r="Z17" s="18"/>
      <c r="AA17" s="22" t="s">
        <v>71</v>
      </c>
      <c r="AB17" s="23">
        <v>44587.0</v>
      </c>
      <c r="AC17" s="19"/>
      <c r="AD17" s="19"/>
      <c r="AE17" s="20"/>
      <c r="AF17" s="19"/>
      <c r="AG17" s="20"/>
      <c r="AH17" s="19"/>
      <c r="AI17" s="19"/>
      <c r="AJ17" s="19"/>
      <c r="AK17" s="22" t="s">
        <v>99</v>
      </c>
      <c r="AL17" s="19"/>
      <c r="AM17" s="19"/>
      <c r="AN17" s="19"/>
      <c r="AO17" s="19"/>
      <c r="AP17" s="21"/>
      <c r="AQ17" s="19"/>
    </row>
    <row r="18">
      <c r="A18" s="11" t="s">
        <v>172</v>
      </c>
      <c r="B18" s="11" t="s">
        <v>173</v>
      </c>
      <c r="C18" s="11" t="str">
        <f>VLOOKUP(A18,import!A:C,3,0)</f>
        <v>DOĞRU</v>
      </c>
      <c r="D18" s="11" t="s">
        <v>152</v>
      </c>
      <c r="E18" s="12">
        <f>VLOOKUP(A18,import!A:J,5,0)</f>
        <v>496</v>
      </c>
      <c r="F18" s="12">
        <f>VLOOKUP(A18,import!A:J,6,0)</f>
        <v>27</v>
      </c>
      <c r="G18" s="13">
        <f>VLOOKUP(A18,import!A:J,7,0)</f>
        <v>0</v>
      </c>
      <c r="H18" s="13">
        <f>VLOOKUP(A18,import!A:J,8,0)</f>
        <v>43</v>
      </c>
      <c r="I18" s="13">
        <f>VLOOKUP(A18,import!A:J,9,0)</f>
        <v>43</v>
      </c>
      <c r="J18" s="14">
        <f>VLOOKUP(A18,import!A:J,10,0)</f>
        <v>0</v>
      </c>
      <c r="K18" s="11" t="s">
        <v>174</v>
      </c>
      <c r="L18" s="11">
        <v>5.528020742E9</v>
      </c>
      <c r="M18" s="11" t="s">
        <v>58</v>
      </c>
      <c r="N18" s="11" t="s">
        <v>59</v>
      </c>
      <c r="O18" s="11" t="s">
        <v>175</v>
      </c>
      <c r="P18" s="11" t="str">
        <f>VLOOKUP(A18,import!A:P,16,0)</f>
        <v>Geleneksel</v>
      </c>
      <c r="Q18" s="15"/>
      <c r="R18" s="15" t="b">
        <v>1</v>
      </c>
      <c r="S18" s="16" t="b">
        <v>0</v>
      </c>
      <c r="T18" s="17" t="s">
        <v>83</v>
      </c>
      <c r="U18" s="17"/>
      <c r="V18" s="31"/>
      <c r="W18" s="17" t="s">
        <v>176</v>
      </c>
      <c r="X18" s="18"/>
      <c r="Y18" s="18"/>
      <c r="Z18" s="18"/>
      <c r="AA18" s="22" t="s">
        <v>71</v>
      </c>
      <c r="AB18" s="23">
        <v>44484.0</v>
      </c>
      <c r="AC18" s="22" t="s">
        <v>177</v>
      </c>
      <c r="AD18" s="23">
        <v>44497.0</v>
      </c>
      <c r="AE18" s="22" t="s">
        <v>71</v>
      </c>
      <c r="AF18" s="23">
        <v>44503.0</v>
      </c>
      <c r="AG18" s="20"/>
      <c r="AH18" s="19"/>
      <c r="AI18" s="19"/>
      <c r="AJ18" s="19"/>
      <c r="AK18" s="22" t="s">
        <v>51</v>
      </c>
      <c r="AL18" s="22" t="s">
        <v>99</v>
      </c>
      <c r="AM18" s="22" t="s">
        <v>99</v>
      </c>
      <c r="AN18" s="19"/>
      <c r="AO18" s="19"/>
      <c r="AP18" s="21" t="s">
        <v>89</v>
      </c>
      <c r="AQ18" s="19"/>
    </row>
    <row r="19">
      <c r="A19" s="11" t="s">
        <v>178</v>
      </c>
      <c r="B19" s="11" t="s">
        <v>179</v>
      </c>
      <c r="C19" s="11" t="str">
        <f>VLOOKUP(A19,import!A:C,3,0)</f>
        <v>DOĞRU</v>
      </c>
      <c r="D19" s="11" t="s">
        <v>152</v>
      </c>
      <c r="E19" s="12">
        <f>VLOOKUP(A19,import!A:J,5,0)</f>
        <v>389</v>
      </c>
      <c r="F19" s="12">
        <f>VLOOKUP(A19,import!A:J,6,0)</f>
        <v>8</v>
      </c>
      <c r="G19" s="13">
        <f>VLOOKUP(A19,import!A:J,7,0)</f>
        <v>0</v>
      </c>
      <c r="H19" s="13">
        <f>VLOOKUP(A19,import!A:J,8,0)</f>
        <v>21</v>
      </c>
      <c r="I19" s="13">
        <f>VLOOKUP(A19,import!A:J,9,0)</f>
        <v>21</v>
      </c>
      <c r="J19" s="14">
        <f>VLOOKUP(A19,import!A:J,10,0)</f>
        <v>0</v>
      </c>
      <c r="K19" s="11" t="s">
        <v>180</v>
      </c>
      <c r="L19" s="11">
        <v>2.422594217E9</v>
      </c>
      <c r="M19" s="11" t="s">
        <v>138</v>
      </c>
      <c r="N19" s="11" t="s">
        <v>181</v>
      </c>
      <c r="O19" s="11" t="s">
        <v>182</v>
      </c>
      <c r="P19" s="11" t="str">
        <f>VLOOKUP(A19,import!A:P,16,0)</f>
        <v>Geleneksel</v>
      </c>
      <c r="Q19" s="15" t="s">
        <v>135</v>
      </c>
      <c r="R19" s="15" t="b">
        <v>1</v>
      </c>
      <c r="S19" s="25" t="b">
        <v>1</v>
      </c>
      <c r="T19" s="16"/>
      <c r="U19" s="16"/>
      <c r="V19" s="16"/>
      <c r="W19" s="25" t="s">
        <v>183</v>
      </c>
      <c r="X19" s="30"/>
      <c r="Y19" s="30"/>
      <c r="Z19" s="30"/>
      <c r="AA19" s="22" t="s">
        <v>85</v>
      </c>
      <c r="AB19" s="23">
        <v>44405.0</v>
      </c>
      <c r="AC19" s="22" t="s">
        <v>71</v>
      </c>
      <c r="AD19" s="23">
        <v>44582.0</v>
      </c>
      <c r="AE19" s="20"/>
      <c r="AF19" s="19"/>
      <c r="AG19" s="20"/>
      <c r="AH19" s="19"/>
      <c r="AI19" s="19"/>
      <c r="AJ19" s="19"/>
      <c r="AK19" s="22" t="s">
        <v>99</v>
      </c>
      <c r="AL19" s="19"/>
      <c r="AM19" s="19"/>
      <c r="AN19" s="19"/>
      <c r="AO19" s="19"/>
      <c r="AP19" s="21" t="s">
        <v>116</v>
      </c>
      <c r="AQ19" s="19"/>
    </row>
    <row r="20">
      <c r="A20" s="11" t="s">
        <v>184</v>
      </c>
      <c r="B20" s="11" t="s">
        <v>185</v>
      </c>
      <c r="C20" s="11" t="str">
        <f>VLOOKUP(A20,import!A:C,3,0)</f>
        <v>DOĞRU</v>
      </c>
      <c r="D20" s="11" t="s">
        <v>152</v>
      </c>
      <c r="E20" s="12">
        <f>VLOOKUP(A20,import!A:J,5,0)</f>
        <v>1735</v>
      </c>
      <c r="F20" s="12">
        <f>VLOOKUP(A20,import!A:J,6,0)</f>
        <v>70</v>
      </c>
      <c r="G20" s="13">
        <f>VLOOKUP(A20,import!A:J,7,0)</f>
        <v>12</v>
      </c>
      <c r="H20" s="13">
        <f>VLOOKUP(A20,import!A:J,8,0)</f>
        <v>57</v>
      </c>
      <c r="I20" s="13">
        <f>VLOOKUP(A20,import!A:J,9,0)</f>
        <v>69</v>
      </c>
      <c r="J20" s="14">
        <f>VLOOKUP(A20,import!A:J,10,0)</f>
        <v>0.17</v>
      </c>
      <c r="K20" s="11" t="s">
        <v>186</v>
      </c>
      <c r="L20" s="11">
        <v>2.423497353E9</v>
      </c>
      <c r="M20" s="11" t="s">
        <v>47</v>
      </c>
      <c r="N20" s="11" t="s">
        <v>187</v>
      </c>
      <c r="O20" s="11" t="s">
        <v>188</v>
      </c>
      <c r="P20" s="11" t="str">
        <f>VLOOKUP(A20,import!A:P,16,0)</f>
        <v>Geleneksel</v>
      </c>
      <c r="Q20" s="15" t="s">
        <v>103</v>
      </c>
      <c r="R20" s="15" t="b">
        <v>1</v>
      </c>
      <c r="S20" s="25" t="b">
        <v>1</v>
      </c>
      <c r="T20" s="25"/>
      <c r="U20" s="16"/>
      <c r="V20" s="16"/>
      <c r="W20" s="25" t="s">
        <v>189</v>
      </c>
      <c r="X20" s="30"/>
      <c r="Y20" s="30"/>
      <c r="Z20" s="30"/>
      <c r="AA20" s="22" t="s">
        <v>106</v>
      </c>
      <c r="AB20" s="23">
        <v>44385.0</v>
      </c>
      <c r="AC20" s="22" t="s">
        <v>85</v>
      </c>
      <c r="AD20" s="23">
        <v>44386.0</v>
      </c>
      <c r="AE20" s="22" t="s">
        <v>85</v>
      </c>
      <c r="AF20" s="23">
        <v>44389.0</v>
      </c>
      <c r="AG20" s="22" t="s">
        <v>71</v>
      </c>
      <c r="AH20" s="23">
        <v>44403.0</v>
      </c>
      <c r="AI20" s="22" t="s">
        <v>71</v>
      </c>
      <c r="AJ20" s="23">
        <v>44499.0</v>
      </c>
      <c r="AK20" s="22" t="s">
        <v>107</v>
      </c>
      <c r="AL20" s="22" t="s">
        <v>190</v>
      </c>
      <c r="AM20" s="22" t="s">
        <v>86</v>
      </c>
      <c r="AN20" s="22" t="s">
        <v>51</v>
      </c>
      <c r="AO20" s="22" t="s">
        <v>99</v>
      </c>
      <c r="AP20" s="21" t="s">
        <v>89</v>
      </c>
      <c r="AQ20" s="22"/>
    </row>
    <row r="21">
      <c r="A21" s="11" t="s">
        <v>191</v>
      </c>
      <c r="B21" s="11" t="s">
        <v>192</v>
      </c>
      <c r="C21" s="11" t="str">
        <f>VLOOKUP(A21,import!A:C,3,0)</f>
        <v>YANLIŞ</v>
      </c>
      <c r="D21" s="11" t="s">
        <v>193</v>
      </c>
      <c r="E21" s="12">
        <f>VLOOKUP(A21,import!A:J,5,0)</f>
        <v>53</v>
      </c>
      <c r="F21" s="12" t="str">
        <f>VLOOKUP(A21,import!A:J,6,0)</f>
        <v/>
      </c>
      <c r="G21" s="13">
        <f>VLOOKUP(A21,import!A:J,7,0)</f>
        <v>0</v>
      </c>
      <c r="H21" s="13">
        <f>VLOOKUP(A21,import!A:J,8,0)</f>
        <v>38</v>
      </c>
      <c r="I21" s="13">
        <f>VLOOKUP(A21,import!A:J,9,0)</f>
        <v>38</v>
      </c>
      <c r="J21" s="14">
        <f>VLOOKUP(A21,import!A:J,10,0)</f>
        <v>0</v>
      </c>
      <c r="K21" s="11" t="s">
        <v>194</v>
      </c>
      <c r="L21" s="11">
        <v>2.422376161E9</v>
      </c>
      <c r="M21" s="11" t="s">
        <v>47</v>
      </c>
      <c r="N21" s="11" t="s">
        <v>195</v>
      </c>
      <c r="O21" s="11" t="s">
        <v>196</v>
      </c>
      <c r="P21" s="11" t="str">
        <f>VLOOKUP(A21,import!A:P,16,0)</f>
        <v>Geleneksel</v>
      </c>
      <c r="Q21" s="15"/>
      <c r="R21" s="15" t="b">
        <v>1</v>
      </c>
      <c r="S21" s="25" t="b">
        <v>1</v>
      </c>
      <c r="T21" s="17"/>
      <c r="U21" s="17"/>
      <c r="V21" s="17"/>
      <c r="W21" s="17" t="s">
        <v>197</v>
      </c>
      <c r="X21" s="18"/>
      <c r="Y21" s="18"/>
      <c r="Z21" s="18"/>
      <c r="AA21" s="22" t="s">
        <v>71</v>
      </c>
      <c r="AB21" s="23">
        <v>44356.0</v>
      </c>
      <c r="AC21" s="22" t="s">
        <v>71</v>
      </c>
      <c r="AD21" s="23">
        <v>44362.0</v>
      </c>
      <c r="AE21" s="22" t="s">
        <v>71</v>
      </c>
      <c r="AF21" s="23">
        <v>44389.0</v>
      </c>
      <c r="AG21" s="22" t="s">
        <v>85</v>
      </c>
      <c r="AH21" s="23">
        <v>44405.0</v>
      </c>
      <c r="AI21" s="22" t="s">
        <v>177</v>
      </c>
      <c r="AJ21" s="23">
        <v>44442.0</v>
      </c>
      <c r="AK21" s="22" t="s">
        <v>97</v>
      </c>
      <c r="AL21" s="22" t="s">
        <v>107</v>
      </c>
      <c r="AM21" s="22" t="s">
        <v>86</v>
      </c>
      <c r="AN21" s="22" t="s">
        <v>51</v>
      </c>
      <c r="AO21" s="22" t="s">
        <v>156</v>
      </c>
      <c r="AP21" s="21" t="s">
        <v>89</v>
      </c>
      <c r="AQ21" s="22"/>
    </row>
    <row r="22">
      <c r="A22" s="11" t="s">
        <v>198</v>
      </c>
      <c r="B22" s="11" t="s">
        <v>199</v>
      </c>
      <c r="C22" s="11" t="str">
        <f>VLOOKUP(A22,import!A:C,3,0)</f>
        <v>DOĞRU</v>
      </c>
      <c r="D22" s="11" t="s">
        <v>200</v>
      </c>
      <c r="E22" s="12">
        <f>VLOOKUP(A22,import!A:J,5,0)</f>
        <v>505</v>
      </c>
      <c r="F22" s="12">
        <f>VLOOKUP(A22,import!A:J,6,0)</f>
        <v>3</v>
      </c>
      <c r="G22" s="13">
        <f>VLOOKUP(A22,import!A:J,7,0)</f>
        <v>0</v>
      </c>
      <c r="H22" s="13">
        <f>VLOOKUP(A22,import!A:J,8,0)</f>
        <v>33</v>
      </c>
      <c r="I22" s="13">
        <f>VLOOKUP(A22,import!A:J,9,0)</f>
        <v>33</v>
      </c>
      <c r="J22" s="14">
        <f>VLOOKUP(A22,import!A:J,10,0)</f>
        <v>0</v>
      </c>
      <c r="K22" s="11" t="s">
        <v>201</v>
      </c>
      <c r="L22" s="11">
        <v>2.422286307E9</v>
      </c>
      <c r="M22" s="11" t="s">
        <v>138</v>
      </c>
      <c r="N22" s="11" t="s">
        <v>202</v>
      </c>
      <c r="O22" s="11" t="s">
        <v>203</v>
      </c>
      <c r="P22" s="11" t="str">
        <f>VLOOKUP(A22,import!A:P,16,0)</f>
        <v>Geleneksel</v>
      </c>
      <c r="Q22" s="15" t="s">
        <v>129</v>
      </c>
      <c r="R22" s="15" t="b">
        <v>1</v>
      </c>
      <c r="S22" s="25" t="b">
        <v>1</v>
      </c>
      <c r="T22" s="25" t="s">
        <v>83</v>
      </c>
      <c r="U22" s="25" t="s">
        <v>204</v>
      </c>
      <c r="V22" s="25" t="s">
        <v>205</v>
      </c>
      <c r="W22" s="25" t="s">
        <v>206</v>
      </c>
      <c r="X22" s="27">
        <v>44271.0</v>
      </c>
      <c r="Y22" s="27">
        <v>44274.0</v>
      </c>
      <c r="Z22" s="27"/>
      <c r="AA22" s="22" t="s">
        <v>71</v>
      </c>
      <c r="AB22" s="23">
        <v>44363.0</v>
      </c>
      <c r="AC22" s="22" t="s">
        <v>106</v>
      </c>
      <c r="AD22" s="23">
        <v>44439.0</v>
      </c>
      <c r="AE22" s="22" t="s">
        <v>71</v>
      </c>
      <c r="AF22" s="23">
        <v>44508.0</v>
      </c>
      <c r="AG22" s="22" t="s">
        <v>71</v>
      </c>
      <c r="AH22" s="23">
        <v>44573.0</v>
      </c>
      <c r="AI22" s="22" t="s">
        <v>71</v>
      </c>
      <c r="AJ22" s="23">
        <v>44573.0</v>
      </c>
      <c r="AK22" s="22" t="s">
        <v>98</v>
      </c>
      <c r="AL22" s="22" t="s">
        <v>156</v>
      </c>
      <c r="AM22" s="22" t="s">
        <v>99</v>
      </c>
      <c r="AN22" s="22" t="s">
        <v>104</v>
      </c>
      <c r="AO22" s="19"/>
      <c r="AP22" s="21" t="s">
        <v>116</v>
      </c>
      <c r="AQ22" s="19"/>
    </row>
    <row r="23">
      <c r="A23" s="11" t="s">
        <v>207</v>
      </c>
      <c r="B23" s="11" t="s">
        <v>208</v>
      </c>
      <c r="C23" s="11" t="str">
        <f>VLOOKUP(A23,import!A:C,3,0)</f>
        <v>DOĞRU</v>
      </c>
      <c r="D23" s="11" t="s">
        <v>200</v>
      </c>
      <c r="E23" s="12">
        <f>VLOOKUP(A23,import!A:J,5,0)</f>
        <v>5084</v>
      </c>
      <c r="F23" s="12">
        <f>VLOOKUP(A23,import!A:J,6,0)</f>
        <v>259</v>
      </c>
      <c r="G23" s="13">
        <f>VLOOKUP(A23,import!A:J,7,0)</f>
        <v>0</v>
      </c>
      <c r="H23" s="13">
        <f>VLOOKUP(A23,import!A:J,8,0)</f>
        <v>98</v>
      </c>
      <c r="I23" s="13">
        <f>VLOOKUP(A23,import!A:J,9,0)</f>
        <v>98</v>
      </c>
      <c r="J23" s="14">
        <f>VLOOKUP(A23,import!A:J,10,0)</f>
        <v>0</v>
      </c>
      <c r="K23" s="11" t="s">
        <v>209</v>
      </c>
      <c r="L23" s="11">
        <v>2.423160581E9</v>
      </c>
      <c r="M23" s="11" t="s">
        <v>47</v>
      </c>
      <c r="N23" s="11" t="s">
        <v>145</v>
      </c>
      <c r="O23" s="11" t="s">
        <v>210</v>
      </c>
      <c r="P23" s="11" t="str">
        <f>VLOOKUP(A23,import!A:P,16,0)</f>
        <v>Geleneksel</v>
      </c>
      <c r="Q23" s="15" t="s">
        <v>103</v>
      </c>
      <c r="R23" s="15" t="b">
        <v>1</v>
      </c>
      <c r="S23" s="25" t="b">
        <v>1</v>
      </c>
      <c r="T23" s="25"/>
      <c r="U23" s="25"/>
      <c r="V23" s="25"/>
      <c r="W23" s="25" t="s">
        <v>211</v>
      </c>
      <c r="X23" s="27"/>
      <c r="Y23" s="27"/>
      <c r="Z23" s="27"/>
      <c r="AA23" s="22" t="s">
        <v>212</v>
      </c>
      <c r="AB23" s="23">
        <v>44370.0</v>
      </c>
      <c r="AC23" s="22" t="s">
        <v>85</v>
      </c>
      <c r="AD23" s="23">
        <v>44389.0</v>
      </c>
      <c r="AE23" s="22" t="s">
        <v>177</v>
      </c>
      <c r="AF23" s="23">
        <v>44442.0</v>
      </c>
      <c r="AG23" s="22" t="s">
        <v>71</v>
      </c>
      <c r="AH23" s="23">
        <v>44469.0</v>
      </c>
      <c r="AI23" s="22" t="s">
        <v>212</v>
      </c>
      <c r="AJ23" s="23">
        <v>44567.0</v>
      </c>
      <c r="AK23" s="22" t="s">
        <v>148</v>
      </c>
      <c r="AL23" s="22" t="s">
        <v>86</v>
      </c>
      <c r="AM23" s="22" t="s">
        <v>156</v>
      </c>
      <c r="AN23" s="22" t="s">
        <v>156</v>
      </c>
      <c r="AO23" s="22" t="s">
        <v>99</v>
      </c>
      <c r="AP23" s="21" t="s">
        <v>89</v>
      </c>
      <c r="AQ23" s="19"/>
    </row>
    <row r="24">
      <c r="A24" s="11" t="s">
        <v>213</v>
      </c>
      <c r="B24" s="11" t="s">
        <v>214</v>
      </c>
      <c r="C24" s="11" t="str">
        <f>VLOOKUP(A24,import!A:C,3,0)</f>
        <v>DOĞRU</v>
      </c>
      <c r="D24" s="11" t="s">
        <v>152</v>
      </c>
      <c r="E24" s="12">
        <f>VLOOKUP(A24,import!A:J,5,0)</f>
        <v>633</v>
      </c>
      <c r="F24" s="12">
        <f>VLOOKUP(A24,import!A:J,6,0)</f>
        <v>22</v>
      </c>
      <c r="G24" s="13">
        <f>VLOOKUP(A24,import!A:J,7,0)</f>
        <v>0</v>
      </c>
      <c r="H24" s="13">
        <f>VLOOKUP(A24,import!A:J,8,0)</f>
        <v>39</v>
      </c>
      <c r="I24" s="13">
        <f>VLOOKUP(A24,import!A:J,9,0)</f>
        <v>39</v>
      </c>
      <c r="J24" s="14">
        <f>VLOOKUP(A24,import!A:J,10,0)</f>
        <v>0</v>
      </c>
      <c r="K24" s="11" t="s">
        <v>215</v>
      </c>
      <c r="L24" s="11">
        <v>2.423230002E9</v>
      </c>
      <c r="M24" s="11" t="s">
        <v>47</v>
      </c>
      <c r="N24" s="11" t="s">
        <v>94</v>
      </c>
      <c r="O24" s="11" t="s">
        <v>216</v>
      </c>
      <c r="P24" s="11" t="str">
        <f>VLOOKUP(A24,import!A:P,16,0)</f>
        <v>Geleneksel</v>
      </c>
      <c r="Q24" s="15" t="s">
        <v>103</v>
      </c>
      <c r="R24" s="15" t="b">
        <v>1</v>
      </c>
      <c r="S24" s="25" t="b">
        <v>1</v>
      </c>
      <c r="T24" s="25"/>
      <c r="U24" s="16"/>
      <c r="V24" s="32"/>
      <c r="W24" s="25" t="s">
        <v>217</v>
      </c>
      <c r="X24" s="30"/>
      <c r="Y24" s="30"/>
      <c r="Z24" s="30"/>
      <c r="AA24" s="22" t="s">
        <v>71</v>
      </c>
      <c r="AB24" s="23">
        <v>44391.0</v>
      </c>
      <c r="AC24" s="22" t="s">
        <v>71</v>
      </c>
      <c r="AD24" s="23">
        <v>44393.0</v>
      </c>
      <c r="AE24" s="22" t="s">
        <v>85</v>
      </c>
      <c r="AF24" s="23">
        <v>44405.0</v>
      </c>
      <c r="AG24" s="22" t="s">
        <v>177</v>
      </c>
      <c r="AH24" s="23">
        <v>44411.0</v>
      </c>
      <c r="AI24" s="22" t="s">
        <v>71</v>
      </c>
      <c r="AJ24" s="23">
        <v>44499.0</v>
      </c>
      <c r="AK24" s="22" t="s">
        <v>149</v>
      </c>
      <c r="AL24" s="22" t="s">
        <v>218</v>
      </c>
      <c r="AM24" s="22" t="s">
        <v>51</v>
      </c>
      <c r="AN24" s="22" t="s">
        <v>219</v>
      </c>
      <c r="AO24" s="22" t="s">
        <v>99</v>
      </c>
      <c r="AP24" s="21" t="s">
        <v>89</v>
      </c>
      <c r="AQ24" s="22"/>
    </row>
    <row r="25">
      <c r="A25" s="11" t="s">
        <v>220</v>
      </c>
      <c r="B25" s="11" t="s">
        <v>221</v>
      </c>
      <c r="C25" s="11" t="str">
        <f>VLOOKUP(A25,import!A:C,3,0)</f>
        <v>DOĞRU</v>
      </c>
      <c r="D25" s="11" t="s">
        <v>152</v>
      </c>
      <c r="E25" s="12">
        <f>VLOOKUP(A25,import!A:J,5,0)</f>
        <v>332</v>
      </c>
      <c r="F25" s="12">
        <f>VLOOKUP(A25,import!A:J,6,0)</f>
        <v>8</v>
      </c>
      <c r="G25" s="13">
        <f>VLOOKUP(A25,import!A:J,7,0)</f>
        <v>0</v>
      </c>
      <c r="H25" s="13">
        <f>VLOOKUP(A25,import!A:J,8,0)</f>
        <v>30</v>
      </c>
      <c r="I25" s="13">
        <f>VLOOKUP(A25,import!A:J,9,0)</f>
        <v>30</v>
      </c>
      <c r="J25" s="14">
        <f>VLOOKUP(A25,import!A:J,10,0)</f>
        <v>0</v>
      </c>
      <c r="K25" s="11" t="s">
        <v>215</v>
      </c>
      <c r="L25" s="11">
        <v>2.423230002E9</v>
      </c>
      <c r="M25" s="11" t="s">
        <v>47</v>
      </c>
      <c r="N25" s="11" t="s">
        <v>187</v>
      </c>
      <c r="O25" s="11" t="s">
        <v>222</v>
      </c>
      <c r="P25" s="11" t="str">
        <f>VLOOKUP(A25,import!A:P,16,0)</f>
        <v>Geleneksel</v>
      </c>
      <c r="Q25" s="15" t="s">
        <v>103</v>
      </c>
      <c r="R25" s="15" t="b">
        <v>1</v>
      </c>
      <c r="S25" s="25" t="b">
        <v>1</v>
      </c>
      <c r="T25" s="25"/>
      <c r="U25" s="16"/>
      <c r="V25" s="16"/>
      <c r="W25" s="25" t="s">
        <v>223</v>
      </c>
      <c r="X25" s="30"/>
      <c r="Y25" s="30"/>
      <c r="Z25" s="30"/>
      <c r="AA25" s="22" t="s">
        <v>106</v>
      </c>
      <c r="AB25" s="23">
        <v>44370.0</v>
      </c>
      <c r="AC25" s="22" t="s">
        <v>177</v>
      </c>
      <c r="AD25" s="23">
        <v>44391.0</v>
      </c>
      <c r="AE25" s="22" t="s">
        <v>85</v>
      </c>
      <c r="AF25" s="23">
        <v>44392.0</v>
      </c>
      <c r="AG25" s="22" t="s">
        <v>85</v>
      </c>
      <c r="AH25" s="23">
        <v>44403.0</v>
      </c>
      <c r="AI25" s="22" t="s">
        <v>106</v>
      </c>
      <c r="AJ25" s="23">
        <v>44405.0</v>
      </c>
      <c r="AK25" s="22" t="s">
        <v>148</v>
      </c>
      <c r="AL25" s="22" t="s">
        <v>51</v>
      </c>
      <c r="AM25" s="22" t="s">
        <v>86</v>
      </c>
      <c r="AN25" s="22" t="s">
        <v>51</v>
      </c>
      <c r="AO25" s="22" t="s">
        <v>51</v>
      </c>
      <c r="AP25" s="21" t="s">
        <v>89</v>
      </c>
      <c r="AQ25" s="22"/>
    </row>
    <row r="26">
      <c r="A26" s="11" t="s">
        <v>224</v>
      </c>
      <c r="B26" s="11" t="s">
        <v>225</v>
      </c>
      <c r="C26" s="11" t="str">
        <f>VLOOKUP(A26,import!A:C,3,0)</f>
        <v>DOĞRU</v>
      </c>
      <c r="D26" s="11" t="s">
        <v>126</v>
      </c>
      <c r="E26" s="12">
        <f>VLOOKUP(A26,import!A:J,5,0)</f>
        <v>66</v>
      </c>
      <c r="F26" s="12">
        <f>VLOOKUP(A26,import!A:J,6,0)</f>
        <v>4</v>
      </c>
      <c r="G26" s="13">
        <f>VLOOKUP(A26,import!A:J,7,0)</f>
        <v>23</v>
      </c>
      <c r="H26" s="13">
        <f>VLOOKUP(A26,import!A:J,8,0)</f>
        <v>6</v>
      </c>
      <c r="I26" s="13">
        <f>VLOOKUP(A26,import!A:J,9,0)</f>
        <v>29</v>
      </c>
      <c r="J26" s="14">
        <f>VLOOKUP(A26,import!A:J,10,0)</f>
        <v>0.79</v>
      </c>
      <c r="K26" s="11" t="s">
        <v>226</v>
      </c>
      <c r="L26" s="11">
        <v>2.42999017E9</v>
      </c>
      <c r="M26" s="11" t="s">
        <v>47</v>
      </c>
      <c r="N26" s="11" t="s">
        <v>227</v>
      </c>
      <c r="O26" s="11" t="s">
        <v>228</v>
      </c>
      <c r="P26" s="11" t="str">
        <f>VLOOKUP(A26,import!A:P,16,0)</f>
        <v>Geleneksel</v>
      </c>
      <c r="Q26" s="15"/>
      <c r="R26" s="15" t="b">
        <v>1</v>
      </c>
      <c r="S26" s="25" t="b">
        <v>1</v>
      </c>
      <c r="T26" s="17"/>
      <c r="U26" s="17"/>
      <c r="V26" s="17"/>
      <c r="W26" s="17" t="s">
        <v>229</v>
      </c>
      <c r="X26" s="18"/>
      <c r="Y26" s="18"/>
      <c r="Z26" s="18"/>
      <c r="AA26" s="22" t="s">
        <v>71</v>
      </c>
      <c r="AB26" s="23">
        <v>44487.0</v>
      </c>
      <c r="AC26" s="22" t="s">
        <v>106</v>
      </c>
      <c r="AD26" s="23">
        <v>44495.0</v>
      </c>
      <c r="AE26" s="20"/>
      <c r="AF26" s="19"/>
      <c r="AG26" s="20"/>
      <c r="AH26" s="19"/>
      <c r="AI26" s="19"/>
      <c r="AJ26" s="19"/>
      <c r="AK26" s="22" t="s">
        <v>230</v>
      </c>
      <c r="AL26" s="22" t="s">
        <v>156</v>
      </c>
      <c r="AM26" s="19"/>
      <c r="AN26" s="19"/>
      <c r="AO26" s="19"/>
      <c r="AP26" s="21" t="s">
        <v>89</v>
      </c>
      <c r="AQ26" s="19"/>
    </row>
    <row r="27">
      <c r="A27" s="11" t="s">
        <v>231</v>
      </c>
      <c r="B27" s="11" t="s">
        <v>232</v>
      </c>
      <c r="C27" s="11" t="str">
        <f>VLOOKUP(A27,import!A:C,3,0)</f>
        <v>DOĞRU</v>
      </c>
      <c r="D27" s="11" t="s">
        <v>233</v>
      </c>
      <c r="E27" s="12">
        <f>VLOOKUP(A27,import!A:J,5,0)</f>
        <v>173</v>
      </c>
      <c r="F27" s="12">
        <f>VLOOKUP(A27,import!A:J,6,0)</f>
        <v>7</v>
      </c>
      <c r="G27" s="13">
        <f>VLOOKUP(A27,import!A:J,7,0)</f>
        <v>0</v>
      </c>
      <c r="H27" s="13">
        <f>VLOOKUP(A27,import!A:J,8,0)</f>
        <v>12</v>
      </c>
      <c r="I27" s="13">
        <f>VLOOKUP(A27,import!A:J,9,0)</f>
        <v>12</v>
      </c>
      <c r="J27" s="14">
        <f>VLOOKUP(A27,import!A:J,10,0)</f>
        <v>0</v>
      </c>
      <c r="K27" s="11" t="s">
        <v>234</v>
      </c>
      <c r="L27" s="11">
        <v>5.45324555E9</v>
      </c>
      <c r="M27" s="11" t="s">
        <v>47</v>
      </c>
      <c r="N27" s="11" t="s">
        <v>94</v>
      </c>
      <c r="O27" s="11" t="s">
        <v>235</v>
      </c>
      <c r="P27" s="11" t="str">
        <f>VLOOKUP(A27,import!A:P,16,0)</f>
        <v>Geleneksel</v>
      </c>
      <c r="Q27" s="15"/>
      <c r="R27" s="15" t="b">
        <v>1</v>
      </c>
      <c r="S27" s="16" t="b">
        <v>0</v>
      </c>
      <c r="T27" s="17" t="s">
        <v>236</v>
      </c>
      <c r="U27" s="17"/>
      <c r="V27" s="17"/>
      <c r="W27" s="17" t="s">
        <v>237</v>
      </c>
      <c r="X27" s="18"/>
      <c r="Y27" s="18"/>
      <c r="Z27" s="18"/>
      <c r="AA27" s="22" t="s">
        <v>71</v>
      </c>
      <c r="AB27" s="23">
        <v>44417.0</v>
      </c>
      <c r="AC27" s="19"/>
      <c r="AD27" s="19"/>
      <c r="AE27" s="20"/>
      <c r="AF27" s="19"/>
      <c r="AG27" s="20"/>
      <c r="AH27" s="19"/>
      <c r="AI27" s="19"/>
      <c r="AJ27" s="19"/>
      <c r="AK27" s="22" t="s">
        <v>51</v>
      </c>
      <c r="AL27" s="19"/>
      <c r="AM27" s="19"/>
      <c r="AN27" s="19"/>
      <c r="AO27" s="19"/>
      <c r="AP27" s="21" t="s">
        <v>89</v>
      </c>
      <c r="AQ27" s="19"/>
    </row>
    <row r="28">
      <c r="A28" s="11" t="s">
        <v>238</v>
      </c>
      <c r="B28" s="11" t="s">
        <v>239</v>
      </c>
      <c r="C28" s="11" t="str">
        <f>VLOOKUP(A28,import!A:C,3,0)</f>
        <v>DOĞRU</v>
      </c>
      <c r="D28" s="11" t="s">
        <v>110</v>
      </c>
      <c r="E28" s="12">
        <f>VLOOKUP(A28,import!A:J,5,0)</f>
        <v>336</v>
      </c>
      <c r="F28" s="12">
        <f>VLOOKUP(A28,import!A:J,6,0)</f>
        <v>24</v>
      </c>
      <c r="G28" s="13">
        <f>VLOOKUP(A28,import!A:J,7,0)</f>
        <v>0</v>
      </c>
      <c r="H28" s="13">
        <f>VLOOKUP(A28,import!A:J,8,0)</f>
        <v>37</v>
      </c>
      <c r="I28" s="13">
        <f>VLOOKUP(A28,import!A:J,9,0)</f>
        <v>37</v>
      </c>
      <c r="J28" s="14">
        <f>VLOOKUP(A28,import!A:J,10,0)</f>
        <v>0</v>
      </c>
      <c r="K28" s="11" t="s">
        <v>234</v>
      </c>
      <c r="L28" s="11">
        <v>5.45324555E9</v>
      </c>
      <c r="M28" s="11" t="s">
        <v>47</v>
      </c>
      <c r="N28" s="11" t="s">
        <v>94</v>
      </c>
      <c r="O28" s="11" t="s">
        <v>235</v>
      </c>
      <c r="P28" s="11" t="str">
        <f>VLOOKUP(A28,import!A:P,16,0)</f>
        <v>Geleneksel</v>
      </c>
      <c r="Q28" s="15" t="s">
        <v>103</v>
      </c>
      <c r="R28" s="15" t="b">
        <v>1</v>
      </c>
      <c r="S28" s="16" t="b">
        <v>0</v>
      </c>
      <c r="T28" s="25" t="s">
        <v>236</v>
      </c>
      <c r="U28" s="16"/>
      <c r="V28" s="16"/>
      <c r="W28" s="25" t="s">
        <v>240</v>
      </c>
      <c r="X28" s="30"/>
      <c r="Y28" s="30"/>
      <c r="Z28" s="30"/>
      <c r="AA28" s="22" t="s">
        <v>106</v>
      </c>
      <c r="AB28" s="23">
        <v>44356.0</v>
      </c>
      <c r="AC28" s="22" t="s">
        <v>71</v>
      </c>
      <c r="AD28" s="23">
        <v>44383.0</v>
      </c>
      <c r="AE28" s="22" t="s">
        <v>71</v>
      </c>
      <c r="AF28" s="23">
        <v>44414.0</v>
      </c>
      <c r="AG28" s="20"/>
      <c r="AH28" s="19"/>
      <c r="AI28" s="19"/>
      <c r="AJ28" s="19"/>
      <c r="AK28" s="22" t="s">
        <v>97</v>
      </c>
      <c r="AL28" s="22" t="s">
        <v>86</v>
      </c>
      <c r="AM28" s="22" t="s">
        <v>123</v>
      </c>
      <c r="AN28" s="19"/>
      <c r="AO28" s="19"/>
      <c r="AP28" s="21" t="s">
        <v>89</v>
      </c>
      <c r="AQ28" s="19"/>
    </row>
    <row r="29">
      <c r="A29" s="11" t="s">
        <v>241</v>
      </c>
      <c r="B29" s="11" t="s">
        <v>242</v>
      </c>
      <c r="C29" s="11" t="str">
        <f>VLOOKUP(A29,import!A:C,3,0)</f>
        <v>DOĞRU</v>
      </c>
      <c r="D29" s="11" t="s">
        <v>92</v>
      </c>
      <c r="E29" s="12">
        <f>VLOOKUP(A29,import!A:J,5,0)</f>
        <v>23</v>
      </c>
      <c r="F29" s="12" t="str">
        <f>VLOOKUP(A29,import!A:J,6,0)</f>
        <v/>
      </c>
      <c r="G29" s="13">
        <f>VLOOKUP(A29,import!A:J,7,0)</f>
        <v>0</v>
      </c>
      <c r="H29" s="13">
        <f>VLOOKUP(A29,import!A:J,8,0)</f>
        <v>18</v>
      </c>
      <c r="I29" s="13">
        <f>VLOOKUP(A29,import!A:J,9,0)</f>
        <v>18</v>
      </c>
      <c r="J29" s="14">
        <f>VLOOKUP(A29,import!A:J,10,0)</f>
        <v>0</v>
      </c>
      <c r="K29" s="11" t="s">
        <v>243</v>
      </c>
      <c r="L29" s="11">
        <v>5.332478286E9</v>
      </c>
      <c r="M29" s="11" t="s">
        <v>47</v>
      </c>
      <c r="N29" s="11" t="s">
        <v>227</v>
      </c>
      <c r="O29" s="11" t="s">
        <v>244</v>
      </c>
      <c r="P29" s="11" t="str">
        <f>VLOOKUP(A29,import!A:P,16,0)</f>
        <v>Geleneksel</v>
      </c>
      <c r="Q29" s="15"/>
      <c r="R29" s="15" t="b">
        <v>1</v>
      </c>
      <c r="S29" s="16" t="b">
        <v>0</v>
      </c>
      <c r="T29" s="17" t="s">
        <v>245</v>
      </c>
      <c r="U29" s="17"/>
      <c r="V29" s="17"/>
      <c r="W29" s="17" t="s">
        <v>246</v>
      </c>
      <c r="X29" s="18"/>
      <c r="Y29" s="18"/>
      <c r="Z29" s="18"/>
      <c r="AA29" s="22" t="s">
        <v>106</v>
      </c>
      <c r="AB29" s="23">
        <v>44533.0</v>
      </c>
      <c r="AC29" s="22" t="s">
        <v>106</v>
      </c>
      <c r="AD29" s="23">
        <v>44537.0</v>
      </c>
      <c r="AE29" s="22" t="s">
        <v>106</v>
      </c>
      <c r="AF29" s="23">
        <v>44544.0</v>
      </c>
      <c r="AG29" s="22" t="s">
        <v>71</v>
      </c>
      <c r="AH29" s="23">
        <v>44618.0</v>
      </c>
      <c r="AI29" s="19"/>
      <c r="AJ29" s="19"/>
      <c r="AK29" s="22" t="s">
        <v>247</v>
      </c>
      <c r="AL29" s="22" t="s">
        <v>115</v>
      </c>
      <c r="AM29" s="22" t="s">
        <v>247</v>
      </c>
      <c r="AN29" s="22" t="s">
        <v>230</v>
      </c>
      <c r="AO29" s="19"/>
      <c r="AP29" s="21" t="s">
        <v>89</v>
      </c>
      <c r="AQ29" s="19"/>
    </row>
    <row r="30">
      <c r="A30" s="11" t="s">
        <v>248</v>
      </c>
      <c r="B30" s="11" t="s">
        <v>249</v>
      </c>
      <c r="C30" s="11" t="str">
        <f>VLOOKUP(A30,import!A:C,3,0)</f>
        <v>DOĞRU</v>
      </c>
      <c r="D30" s="11" t="s">
        <v>74</v>
      </c>
      <c r="E30" s="12">
        <f>VLOOKUP(A30,import!A:J,5,0)</f>
        <v>4541</v>
      </c>
      <c r="F30" s="12">
        <f>VLOOKUP(A30,import!A:J,6,0)</f>
        <v>52</v>
      </c>
      <c r="G30" s="13">
        <f>VLOOKUP(A30,import!A:J,7,0)</f>
        <v>11</v>
      </c>
      <c r="H30" s="13">
        <f>VLOOKUP(A30,import!A:J,8,0)</f>
        <v>76</v>
      </c>
      <c r="I30" s="13">
        <f>VLOOKUP(A30,import!A:J,9,0)</f>
        <v>87</v>
      </c>
      <c r="J30" s="14">
        <f>VLOOKUP(A30,import!A:J,10,0)</f>
        <v>0.13</v>
      </c>
      <c r="K30" s="11" t="s">
        <v>250</v>
      </c>
      <c r="L30" s="11">
        <v>5.348129499E9</v>
      </c>
      <c r="M30" s="11" t="s">
        <v>65</v>
      </c>
      <c r="N30" s="11" t="s">
        <v>112</v>
      </c>
      <c r="O30" s="11" t="s">
        <v>251</v>
      </c>
      <c r="P30" s="11" t="str">
        <f>VLOOKUP(A30,import!A:P,16,0)</f>
        <v>Geleneksel</v>
      </c>
      <c r="Q30" s="15" t="s">
        <v>129</v>
      </c>
      <c r="R30" s="15" t="b">
        <v>1</v>
      </c>
      <c r="S30" s="16" t="b">
        <v>0</v>
      </c>
      <c r="T30" s="25" t="s">
        <v>50</v>
      </c>
      <c r="U30" s="25" t="s">
        <v>98</v>
      </c>
      <c r="V30" s="25" t="s">
        <v>52</v>
      </c>
      <c r="W30" s="25" t="s">
        <v>252</v>
      </c>
      <c r="X30" s="27">
        <v>44371.0</v>
      </c>
      <c r="Y30" s="27">
        <v>44376.0</v>
      </c>
      <c r="Z30" s="27"/>
      <c r="AA30" s="22" t="s">
        <v>106</v>
      </c>
      <c r="AB30" s="23">
        <v>44361.0</v>
      </c>
      <c r="AC30" s="22" t="s">
        <v>71</v>
      </c>
      <c r="AD30" s="23">
        <v>44371.0</v>
      </c>
      <c r="AE30" s="22" t="s">
        <v>85</v>
      </c>
      <c r="AF30" s="23">
        <v>44405.0</v>
      </c>
      <c r="AG30" s="22" t="s">
        <v>106</v>
      </c>
      <c r="AH30" s="23">
        <v>44439.0</v>
      </c>
      <c r="AI30" s="22" t="s">
        <v>71</v>
      </c>
      <c r="AJ30" s="23">
        <v>44484.0</v>
      </c>
      <c r="AK30" s="22" t="s">
        <v>97</v>
      </c>
      <c r="AL30" s="22" t="s">
        <v>98</v>
      </c>
      <c r="AM30" s="22" t="s">
        <v>157</v>
      </c>
      <c r="AN30" s="22" t="s">
        <v>156</v>
      </c>
      <c r="AO30" s="22" t="s">
        <v>247</v>
      </c>
      <c r="AP30" s="21" t="s">
        <v>116</v>
      </c>
      <c r="AQ30" s="22"/>
    </row>
    <row r="31">
      <c r="A31" s="11" t="s">
        <v>253</v>
      </c>
      <c r="B31" s="11" t="s">
        <v>254</v>
      </c>
      <c r="C31" s="11" t="str">
        <f>VLOOKUP(A31,import!A:C,3,0)</f>
        <v>DOĞRU</v>
      </c>
      <c r="D31" s="11" t="s">
        <v>45</v>
      </c>
      <c r="E31" s="12">
        <f>VLOOKUP(A31,import!A:J,5,0)</f>
        <v>210</v>
      </c>
      <c r="F31" s="12">
        <f>VLOOKUP(A31,import!A:J,6,0)</f>
        <v>8</v>
      </c>
      <c r="G31" s="13">
        <f>VLOOKUP(A31,import!A:J,7,0)</f>
        <v>0</v>
      </c>
      <c r="H31" s="13">
        <f>VLOOKUP(A31,import!A:J,8,0)</f>
        <v>59</v>
      </c>
      <c r="I31" s="13">
        <f>VLOOKUP(A31,import!A:J,9,0)</f>
        <v>59</v>
      </c>
      <c r="J31" s="14">
        <f>VLOOKUP(A31,import!A:J,10,0)</f>
        <v>0</v>
      </c>
      <c r="K31" s="11" t="s">
        <v>255</v>
      </c>
      <c r="L31" s="11">
        <v>2.422270902E9</v>
      </c>
      <c r="M31" s="11" t="s">
        <v>65</v>
      </c>
      <c r="N31" s="11" t="s">
        <v>256</v>
      </c>
      <c r="O31" s="11" t="s">
        <v>257</v>
      </c>
      <c r="P31" s="11" t="str">
        <f>VLOOKUP(A31,import!A:P,16,0)</f>
        <v>Geleneksel</v>
      </c>
      <c r="Q31" s="15" t="s">
        <v>103</v>
      </c>
      <c r="R31" s="15" t="b">
        <v>1</v>
      </c>
      <c r="S31" s="25" t="b">
        <v>0</v>
      </c>
      <c r="T31" s="25" t="s">
        <v>50</v>
      </c>
      <c r="U31" s="25" t="s">
        <v>258</v>
      </c>
      <c r="V31" s="25" t="s">
        <v>259</v>
      </c>
      <c r="W31" s="17" t="s">
        <v>260</v>
      </c>
      <c r="X31" s="27">
        <v>44291.0</v>
      </c>
      <c r="Y31" s="27">
        <v>44293.0</v>
      </c>
      <c r="Z31" s="27"/>
      <c r="AA31" s="22" t="s">
        <v>71</v>
      </c>
      <c r="AB31" s="23">
        <v>44227.0</v>
      </c>
      <c r="AC31" s="22" t="s">
        <v>106</v>
      </c>
      <c r="AD31" s="23">
        <v>44574.0</v>
      </c>
      <c r="AE31" s="20"/>
      <c r="AF31" s="19"/>
      <c r="AG31" s="20"/>
      <c r="AH31" s="19"/>
      <c r="AI31" s="19"/>
      <c r="AJ31" s="19"/>
      <c r="AK31" s="22" t="s">
        <v>156</v>
      </c>
      <c r="AL31" s="22" t="s">
        <v>99</v>
      </c>
      <c r="AM31" s="19"/>
      <c r="AN31" s="19"/>
      <c r="AO31" s="19"/>
      <c r="AP31" s="21" t="s">
        <v>54</v>
      </c>
      <c r="AQ31" s="19"/>
    </row>
    <row r="32">
      <c r="A32" s="11" t="s">
        <v>261</v>
      </c>
      <c r="B32" s="11" t="s">
        <v>262</v>
      </c>
      <c r="C32" s="11" t="str">
        <f>VLOOKUP(A32,import!A:C,3,0)</f>
        <v>DOĞRU</v>
      </c>
      <c r="D32" s="11" t="s">
        <v>200</v>
      </c>
      <c r="E32" s="12">
        <f>VLOOKUP(A32,import!A:J,5,0)</f>
        <v>509</v>
      </c>
      <c r="F32" s="12">
        <f>VLOOKUP(A32,import!A:J,6,0)</f>
        <v>55</v>
      </c>
      <c r="G32" s="13">
        <f>VLOOKUP(A32,import!A:J,7,0)</f>
        <v>13</v>
      </c>
      <c r="H32" s="13">
        <f>VLOOKUP(A32,import!A:J,8,0)</f>
        <v>15</v>
      </c>
      <c r="I32" s="13">
        <f>VLOOKUP(A32,import!A:J,9,0)</f>
        <v>28</v>
      </c>
      <c r="J32" s="14">
        <f>VLOOKUP(A32,import!A:J,10,0)</f>
        <v>0.46</v>
      </c>
      <c r="K32" s="11" t="s">
        <v>263</v>
      </c>
      <c r="L32" s="11">
        <v>2.423465353E9</v>
      </c>
      <c r="M32" s="11" t="s">
        <v>47</v>
      </c>
      <c r="N32" s="11" t="s">
        <v>264</v>
      </c>
      <c r="O32" s="11" t="s">
        <v>265</v>
      </c>
      <c r="P32" s="11" t="str">
        <f>VLOOKUP(A32,import!A:P,16,0)</f>
        <v>Geleneksel</v>
      </c>
      <c r="Q32" s="15"/>
      <c r="R32" s="15" t="b">
        <v>1</v>
      </c>
      <c r="S32" s="25" t="b">
        <v>0</v>
      </c>
      <c r="T32" s="17" t="s">
        <v>50</v>
      </c>
      <c r="U32" s="17" t="s">
        <v>99</v>
      </c>
      <c r="V32" s="22" t="s">
        <v>69</v>
      </c>
      <c r="W32" s="17" t="s">
        <v>266</v>
      </c>
      <c r="X32" s="18">
        <v>44491.0</v>
      </c>
      <c r="Y32" s="18">
        <v>44552.0</v>
      </c>
      <c r="Z32" s="18"/>
      <c r="AA32" s="22" t="s">
        <v>71</v>
      </c>
      <c r="AB32" s="23">
        <v>44469.0</v>
      </c>
      <c r="AC32" s="22" t="s">
        <v>71</v>
      </c>
      <c r="AD32" s="23">
        <v>44491.0</v>
      </c>
      <c r="AE32" s="22" t="s">
        <v>71</v>
      </c>
      <c r="AF32" s="23">
        <v>44511.0</v>
      </c>
      <c r="AG32" s="22" t="s">
        <v>212</v>
      </c>
      <c r="AH32" s="23">
        <v>44512.0</v>
      </c>
      <c r="AI32" s="19"/>
      <c r="AJ32" s="19"/>
      <c r="AK32" s="22" t="s">
        <v>156</v>
      </c>
      <c r="AL32" s="22" t="s">
        <v>99</v>
      </c>
      <c r="AM32" s="22" t="s">
        <v>68</v>
      </c>
      <c r="AN32" s="22" t="s">
        <v>68</v>
      </c>
      <c r="AO32" s="19"/>
      <c r="AP32" s="21" t="s">
        <v>54</v>
      </c>
      <c r="AQ32" s="19"/>
    </row>
    <row r="33">
      <c r="A33" s="11" t="s">
        <v>267</v>
      </c>
      <c r="B33" s="11" t="s">
        <v>268</v>
      </c>
      <c r="C33" s="11" t="str">
        <f>VLOOKUP(A33,import!A:C,3,0)</f>
        <v>DOĞRU</v>
      </c>
      <c r="D33" s="11" t="s">
        <v>74</v>
      </c>
      <c r="E33" s="12">
        <f>VLOOKUP(A33,import!A:J,5,0)</f>
        <v>1236</v>
      </c>
      <c r="F33" s="12">
        <f>VLOOKUP(A33,import!A:J,6,0)</f>
        <v>87</v>
      </c>
      <c r="G33" s="13">
        <f>VLOOKUP(A33,import!A:J,7,0)</f>
        <v>13</v>
      </c>
      <c r="H33" s="13">
        <f>VLOOKUP(A33,import!A:J,8,0)</f>
        <v>27</v>
      </c>
      <c r="I33" s="13">
        <f>VLOOKUP(A33,import!A:J,9,0)</f>
        <v>40</v>
      </c>
      <c r="J33" s="14">
        <f>VLOOKUP(A33,import!A:J,10,0)</f>
        <v>0.33</v>
      </c>
      <c r="K33" s="11" t="s">
        <v>269</v>
      </c>
      <c r="L33" s="11">
        <v>5.37431128E9</v>
      </c>
      <c r="M33" s="11" t="s">
        <v>47</v>
      </c>
      <c r="N33" s="11" t="s">
        <v>270</v>
      </c>
      <c r="O33" s="11" t="s">
        <v>271</v>
      </c>
      <c r="P33" s="11" t="str">
        <f>VLOOKUP(A33,import!A:P,16,0)</f>
        <v>Geleneksel</v>
      </c>
      <c r="Q33" s="15"/>
      <c r="R33" s="15" t="b">
        <v>1</v>
      </c>
      <c r="S33" s="16" t="b">
        <v>0</v>
      </c>
      <c r="T33" s="25" t="s">
        <v>50</v>
      </c>
      <c r="U33" s="25" t="s">
        <v>272</v>
      </c>
      <c r="V33" s="25" t="s">
        <v>273</v>
      </c>
      <c r="W33" s="25" t="s">
        <v>274</v>
      </c>
      <c r="X33" s="27">
        <v>44291.0</v>
      </c>
      <c r="Y33" s="27">
        <v>44293.0</v>
      </c>
      <c r="Z33" s="27"/>
      <c r="AA33" s="19"/>
      <c r="AB33" s="19"/>
      <c r="AC33" s="19"/>
      <c r="AD33" s="19"/>
      <c r="AE33" s="20"/>
      <c r="AF33" s="19"/>
      <c r="AG33" s="20"/>
      <c r="AH33" s="19"/>
      <c r="AI33" s="19"/>
      <c r="AJ33" s="19"/>
      <c r="AK33" s="19"/>
      <c r="AL33" s="19"/>
      <c r="AM33" s="19"/>
      <c r="AN33" s="19"/>
      <c r="AO33" s="19"/>
      <c r="AP33" s="21" t="s">
        <v>89</v>
      </c>
      <c r="AQ33" s="19"/>
    </row>
    <row r="34">
      <c r="A34" s="11" t="s">
        <v>275</v>
      </c>
      <c r="B34" s="11" t="s">
        <v>276</v>
      </c>
      <c r="C34" s="11" t="str">
        <f>VLOOKUP(A34,import!A:C,3,0)</f>
        <v>DOĞRU</v>
      </c>
      <c r="D34" s="11" t="s">
        <v>233</v>
      </c>
      <c r="E34" s="12">
        <f>VLOOKUP(A34,import!A:J,5,0)</f>
        <v>2871</v>
      </c>
      <c r="F34" s="12">
        <f>VLOOKUP(A34,import!A:J,6,0)</f>
        <v>100</v>
      </c>
      <c r="G34" s="13">
        <f>VLOOKUP(A34,import!A:J,7,0)</f>
        <v>1</v>
      </c>
      <c r="H34" s="13">
        <f>VLOOKUP(A34,import!A:J,8,0)</f>
        <v>29</v>
      </c>
      <c r="I34" s="13">
        <f>VLOOKUP(A34,import!A:J,9,0)</f>
        <v>30</v>
      </c>
      <c r="J34" s="14">
        <f>VLOOKUP(A34,import!A:J,10,0)</f>
        <v>0.03</v>
      </c>
      <c r="K34" s="11" t="s">
        <v>277</v>
      </c>
      <c r="L34" s="11">
        <v>5.528113272E9</v>
      </c>
      <c r="M34" s="11" t="s">
        <v>47</v>
      </c>
      <c r="N34" s="11" t="s">
        <v>278</v>
      </c>
      <c r="O34" s="11" t="s">
        <v>279</v>
      </c>
      <c r="P34" s="11" t="str">
        <f>VLOOKUP(A34,import!A:P,16,0)</f>
        <v>Geleneksel</v>
      </c>
      <c r="Q34" s="15" t="s">
        <v>135</v>
      </c>
      <c r="R34" s="15" t="b">
        <v>1</v>
      </c>
      <c r="S34" s="25" t="b">
        <v>0</v>
      </c>
      <c r="T34" s="25" t="s">
        <v>280</v>
      </c>
      <c r="U34" s="16"/>
      <c r="V34" s="16"/>
      <c r="W34" s="25" t="s">
        <v>281</v>
      </c>
      <c r="X34" s="30"/>
      <c r="Y34" s="30"/>
      <c r="Z34" s="30"/>
      <c r="AA34" s="22" t="s">
        <v>106</v>
      </c>
      <c r="AB34" s="23">
        <v>44356.0</v>
      </c>
      <c r="AC34" s="22" t="s">
        <v>106</v>
      </c>
      <c r="AD34" s="23">
        <v>44377.0</v>
      </c>
      <c r="AE34" s="22" t="s">
        <v>106</v>
      </c>
      <c r="AF34" s="23">
        <v>44386.0</v>
      </c>
      <c r="AG34" s="22" t="s">
        <v>106</v>
      </c>
      <c r="AH34" s="23">
        <v>44389.0</v>
      </c>
      <c r="AI34" s="22" t="s">
        <v>85</v>
      </c>
      <c r="AJ34" s="23">
        <v>44571.0</v>
      </c>
      <c r="AK34" s="22" t="s">
        <v>97</v>
      </c>
      <c r="AL34" s="22" t="s">
        <v>97</v>
      </c>
      <c r="AM34" s="22" t="s">
        <v>190</v>
      </c>
      <c r="AN34" s="22" t="s">
        <v>86</v>
      </c>
      <c r="AO34" s="22" t="s">
        <v>51</v>
      </c>
      <c r="AP34" s="21" t="s">
        <v>89</v>
      </c>
      <c r="AQ34" s="22"/>
    </row>
    <row r="35">
      <c r="A35" s="11" t="s">
        <v>282</v>
      </c>
      <c r="B35" s="11" t="s">
        <v>283</v>
      </c>
      <c r="C35" s="11" t="str">
        <f>VLOOKUP(A35,import!A:C,3,0)</f>
        <v>DOĞRU</v>
      </c>
      <c r="D35" s="11" t="s">
        <v>200</v>
      </c>
      <c r="E35" s="12">
        <f>VLOOKUP(A35,import!A:J,5,0)</f>
        <v>276</v>
      </c>
      <c r="F35" s="12">
        <f>VLOOKUP(A35,import!A:J,6,0)</f>
        <v>3</v>
      </c>
      <c r="G35" s="13">
        <f>VLOOKUP(A35,import!A:J,7,0)</f>
        <v>0</v>
      </c>
      <c r="H35" s="13">
        <f>VLOOKUP(A35,import!A:J,8,0)</f>
        <v>16</v>
      </c>
      <c r="I35" s="13">
        <f>VLOOKUP(A35,import!A:J,9,0)</f>
        <v>16</v>
      </c>
      <c r="J35" s="14">
        <f>VLOOKUP(A35,import!A:J,10,0)</f>
        <v>0</v>
      </c>
      <c r="K35" s="11" t="s">
        <v>284</v>
      </c>
      <c r="L35" s="11">
        <v>5.395546272E9</v>
      </c>
      <c r="M35" s="11" t="s">
        <v>65</v>
      </c>
      <c r="N35" s="11" t="s">
        <v>285</v>
      </c>
      <c r="O35" s="11" t="s">
        <v>286</v>
      </c>
      <c r="P35" s="11" t="str">
        <f>VLOOKUP(A35,import!A:P,16,0)</f>
        <v>Geleneksel</v>
      </c>
      <c r="Q35" s="15" t="s">
        <v>129</v>
      </c>
      <c r="R35" s="15" t="b">
        <v>1</v>
      </c>
      <c r="S35" s="16" t="b">
        <v>0</v>
      </c>
      <c r="T35" s="25" t="s">
        <v>121</v>
      </c>
      <c r="U35" s="25" t="s">
        <v>104</v>
      </c>
      <c r="V35" s="24" t="s">
        <v>69</v>
      </c>
      <c r="W35" s="25" t="s">
        <v>287</v>
      </c>
      <c r="X35" s="27">
        <v>44533.0</v>
      </c>
      <c r="Y35" s="27">
        <v>44536.0</v>
      </c>
      <c r="Z35" s="30"/>
      <c r="AA35" s="22" t="s">
        <v>106</v>
      </c>
      <c r="AB35" s="23">
        <v>44348.0</v>
      </c>
      <c r="AC35" s="22" t="s">
        <v>106</v>
      </c>
      <c r="AD35" s="23">
        <v>44362.0</v>
      </c>
      <c r="AE35" s="22" t="s">
        <v>106</v>
      </c>
      <c r="AF35" s="23">
        <v>44405.0</v>
      </c>
      <c r="AG35" s="22" t="s">
        <v>106</v>
      </c>
      <c r="AH35" s="23">
        <v>44411.0</v>
      </c>
      <c r="AI35" s="22" t="s">
        <v>71</v>
      </c>
      <c r="AJ35" s="23">
        <v>44533.0</v>
      </c>
      <c r="AK35" s="22" t="s">
        <v>98</v>
      </c>
      <c r="AL35" s="22" t="s">
        <v>97</v>
      </c>
      <c r="AM35" s="22" t="s">
        <v>157</v>
      </c>
      <c r="AN35" s="22" t="s">
        <v>288</v>
      </c>
      <c r="AO35" s="22" t="s">
        <v>104</v>
      </c>
      <c r="AP35" s="21" t="s">
        <v>116</v>
      </c>
      <c r="AQ35" s="22"/>
    </row>
    <row r="36">
      <c r="A36" s="11" t="s">
        <v>289</v>
      </c>
      <c r="B36" s="11" t="s">
        <v>290</v>
      </c>
      <c r="C36" s="11" t="str">
        <f>VLOOKUP(A36,import!A:C,3,0)</f>
        <v>DOĞRU</v>
      </c>
      <c r="D36" s="11" t="s">
        <v>152</v>
      </c>
      <c r="E36" s="12">
        <f>VLOOKUP(A36,import!A:J,5,0)</f>
        <v>68</v>
      </c>
      <c r="F36" s="12" t="str">
        <f>VLOOKUP(A36,import!A:J,6,0)</f>
        <v/>
      </c>
      <c r="G36" s="13">
        <f>VLOOKUP(A36,import!A:J,7,0)</f>
        <v>0</v>
      </c>
      <c r="H36" s="13">
        <f>VLOOKUP(A36,import!A:J,8,0)</f>
        <v>29</v>
      </c>
      <c r="I36" s="13">
        <f>VLOOKUP(A36,import!A:J,9,0)</f>
        <v>29</v>
      </c>
      <c r="J36" s="14">
        <f>VLOOKUP(A36,import!A:J,10,0)</f>
        <v>0</v>
      </c>
      <c r="K36" s="11" t="s">
        <v>291</v>
      </c>
      <c r="L36" s="11">
        <v>2.423490758E9</v>
      </c>
      <c r="M36" s="11" t="s">
        <v>47</v>
      </c>
      <c r="N36" s="11" t="s">
        <v>187</v>
      </c>
      <c r="O36" s="11" t="s">
        <v>292</v>
      </c>
      <c r="P36" s="11" t="str">
        <f>VLOOKUP(A36,import!A:P,16,0)</f>
        <v>Geleneksel</v>
      </c>
      <c r="Q36" s="15" t="s">
        <v>129</v>
      </c>
      <c r="R36" s="15" t="b">
        <v>1</v>
      </c>
      <c r="S36" s="16" t="b">
        <v>0</v>
      </c>
      <c r="T36" s="25" t="s">
        <v>293</v>
      </c>
      <c r="U36" s="16"/>
      <c r="V36" s="16"/>
      <c r="W36" s="25" t="s">
        <v>294</v>
      </c>
      <c r="X36" s="30"/>
      <c r="Y36" s="30"/>
      <c r="Z36" s="30"/>
      <c r="AA36" s="22" t="s">
        <v>71</v>
      </c>
      <c r="AB36" s="23">
        <v>44356.0</v>
      </c>
      <c r="AC36" s="22" t="s">
        <v>85</v>
      </c>
      <c r="AD36" s="23">
        <v>44389.0</v>
      </c>
      <c r="AE36" s="22" t="s">
        <v>106</v>
      </c>
      <c r="AF36" s="23">
        <v>44391.0</v>
      </c>
      <c r="AG36" s="22" t="s">
        <v>71</v>
      </c>
      <c r="AH36" s="23">
        <v>44392.0</v>
      </c>
      <c r="AI36" s="22" t="s">
        <v>71</v>
      </c>
      <c r="AJ36" s="23">
        <v>44491.0</v>
      </c>
      <c r="AK36" s="22" t="s">
        <v>97</v>
      </c>
      <c r="AL36" s="22" t="s">
        <v>86</v>
      </c>
      <c r="AM36" s="22" t="s">
        <v>51</v>
      </c>
      <c r="AN36" s="22" t="s">
        <v>86</v>
      </c>
      <c r="AO36" s="22" t="s">
        <v>99</v>
      </c>
      <c r="AP36" s="21" t="s">
        <v>89</v>
      </c>
      <c r="AQ36" s="22"/>
    </row>
    <row r="37">
      <c r="A37" s="11" t="s">
        <v>295</v>
      </c>
      <c r="B37" s="11" t="s">
        <v>296</v>
      </c>
      <c r="C37" s="11" t="str">
        <f>VLOOKUP(A37,import!A:C,3,0)</f>
        <v>DOĞRU</v>
      </c>
      <c r="D37" s="11" t="s">
        <v>63</v>
      </c>
      <c r="E37" s="12">
        <f>VLOOKUP(A37,import!A:J,5,0)</f>
        <v>1511</v>
      </c>
      <c r="F37" s="12">
        <f>VLOOKUP(A37,import!A:J,6,0)</f>
        <v>39</v>
      </c>
      <c r="G37" s="13">
        <f>VLOOKUP(A37,import!A:J,7,0)</f>
        <v>7</v>
      </c>
      <c r="H37" s="13">
        <f>VLOOKUP(A37,import!A:J,8,0)</f>
        <v>3</v>
      </c>
      <c r="I37" s="13">
        <f>VLOOKUP(A37,import!A:J,9,0)</f>
        <v>10</v>
      </c>
      <c r="J37" s="14">
        <f>VLOOKUP(A37,import!A:J,10,0)</f>
        <v>0.7</v>
      </c>
      <c r="K37" s="11" t="s">
        <v>297</v>
      </c>
      <c r="L37" s="11">
        <v>2.422447464E9</v>
      </c>
      <c r="M37" s="11" t="s">
        <v>47</v>
      </c>
      <c r="N37" s="11" t="s">
        <v>81</v>
      </c>
      <c r="O37" s="11" t="s">
        <v>298</v>
      </c>
      <c r="P37" s="11" t="str">
        <f>VLOOKUP(A37,import!A:P,16,0)</f>
        <v>Geleneksel</v>
      </c>
      <c r="Q37" s="15" t="s">
        <v>299</v>
      </c>
      <c r="R37" s="15" t="b">
        <v>1</v>
      </c>
      <c r="S37" s="16" t="b">
        <v>0</v>
      </c>
      <c r="T37" s="25" t="s">
        <v>50</v>
      </c>
      <c r="U37" s="25" t="s">
        <v>51</v>
      </c>
      <c r="V37" s="25" t="s">
        <v>273</v>
      </c>
      <c r="W37" s="25" t="s">
        <v>300</v>
      </c>
      <c r="X37" s="27">
        <v>44343.0</v>
      </c>
      <c r="Y37" s="27">
        <v>44347.0</v>
      </c>
      <c r="Z37" s="27"/>
      <c r="AA37" s="19"/>
      <c r="AB37" s="19"/>
      <c r="AC37" s="19"/>
      <c r="AD37" s="19"/>
      <c r="AE37" s="20"/>
      <c r="AF37" s="19"/>
      <c r="AG37" s="20"/>
      <c r="AH37" s="19"/>
      <c r="AI37" s="19"/>
      <c r="AJ37" s="19"/>
      <c r="AK37" s="19"/>
      <c r="AL37" s="19"/>
      <c r="AM37" s="19"/>
      <c r="AN37" s="19"/>
      <c r="AO37" s="19"/>
      <c r="AP37" s="21" t="s">
        <v>89</v>
      </c>
      <c r="AQ37" s="19"/>
    </row>
    <row r="38">
      <c r="A38" s="11" t="s">
        <v>301</v>
      </c>
      <c r="B38" s="11" t="s">
        <v>302</v>
      </c>
      <c r="C38" s="11" t="str">
        <f>VLOOKUP(A38,import!A:C,3,0)</f>
        <v>DOĞRU</v>
      </c>
      <c r="D38" s="11" t="s">
        <v>102</v>
      </c>
      <c r="E38" s="12">
        <f>VLOOKUP(A38,import!A:J,5,0)</f>
        <v>284</v>
      </c>
      <c r="F38" s="12">
        <f>VLOOKUP(A38,import!A:J,6,0)</f>
        <v>7</v>
      </c>
      <c r="G38" s="13">
        <f>VLOOKUP(A38,import!A:J,7,0)</f>
        <v>0</v>
      </c>
      <c r="H38" s="13">
        <f>VLOOKUP(A38,import!A:J,8,0)</f>
        <v>85</v>
      </c>
      <c r="I38" s="13">
        <f>VLOOKUP(A38,import!A:J,9,0)</f>
        <v>85</v>
      </c>
      <c r="J38" s="14">
        <f>VLOOKUP(A38,import!A:J,10,0)</f>
        <v>0</v>
      </c>
      <c r="K38" s="11" t="s">
        <v>303</v>
      </c>
      <c r="L38" s="11">
        <v>2.428442796E9</v>
      </c>
      <c r="M38" s="11" t="s">
        <v>304</v>
      </c>
      <c r="N38" s="11" t="s">
        <v>305</v>
      </c>
      <c r="O38" s="11" t="s">
        <v>306</v>
      </c>
      <c r="P38" s="11" t="str">
        <f>VLOOKUP(A38,import!A:P,16,0)</f>
        <v>Geleneksel</v>
      </c>
      <c r="Q38" s="15" t="s">
        <v>103</v>
      </c>
      <c r="R38" s="33" t="b">
        <v>0</v>
      </c>
      <c r="S38" s="16" t="b">
        <v>0</v>
      </c>
      <c r="T38" s="25"/>
      <c r="U38" s="16"/>
      <c r="V38" s="16"/>
      <c r="W38" s="16"/>
      <c r="X38" s="30"/>
      <c r="Y38" s="30"/>
      <c r="Z38" s="30"/>
      <c r="AA38" s="19"/>
      <c r="AB38" s="19"/>
      <c r="AC38" s="19"/>
      <c r="AD38" s="19"/>
      <c r="AE38" s="20"/>
      <c r="AF38" s="19"/>
      <c r="AG38" s="20"/>
      <c r="AH38" s="19"/>
      <c r="AI38" s="19"/>
      <c r="AJ38" s="19"/>
      <c r="AK38" s="19"/>
      <c r="AL38" s="19"/>
      <c r="AM38" s="19"/>
      <c r="AN38" s="19"/>
      <c r="AO38" s="19"/>
      <c r="AP38" s="21" t="s">
        <v>116</v>
      </c>
      <c r="AQ38" s="19"/>
    </row>
    <row r="39">
      <c r="A39" s="11" t="s">
        <v>307</v>
      </c>
      <c r="B39" s="11" t="s">
        <v>308</v>
      </c>
      <c r="C39" s="11" t="str">
        <f>VLOOKUP(A39,import!A:C,3,0)</f>
        <v>DOĞRU</v>
      </c>
      <c r="D39" s="11" t="s">
        <v>152</v>
      </c>
      <c r="E39" s="12">
        <f>VLOOKUP(A39,import!A:J,5,0)</f>
        <v>530</v>
      </c>
      <c r="F39" s="12">
        <f>VLOOKUP(A39,import!A:J,6,0)</f>
        <v>15</v>
      </c>
      <c r="G39" s="13">
        <f>VLOOKUP(A39,import!A:J,7,0)</f>
        <v>29</v>
      </c>
      <c r="H39" s="13">
        <f>VLOOKUP(A39,import!A:J,8,0)</f>
        <v>9</v>
      </c>
      <c r="I39" s="13">
        <f>VLOOKUP(A39,import!A:J,9,0)</f>
        <v>38</v>
      </c>
      <c r="J39" s="14">
        <f>VLOOKUP(A39,import!A:J,10,0)</f>
        <v>0.76</v>
      </c>
      <c r="K39" s="11" t="s">
        <v>309</v>
      </c>
      <c r="L39" s="11">
        <v>2.423170758E9</v>
      </c>
      <c r="M39" s="11" t="s">
        <v>47</v>
      </c>
      <c r="N39" s="11" t="s">
        <v>145</v>
      </c>
      <c r="O39" s="11" t="s">
        <v>310</v>
      </c>
      <c r="P39" s="11" t="str">
        <f>VLOOKUP(A39,import!A:P,16,0)</f>
        <v>Geleneksel</v>
      </c>
      <c r="Q39" s="15" t="s">
        <v>103</v>
      </c>
      <c r="R39" s="15" t="b">
        <v>1</v>
      </c>
      <c r="S39" s="16" t="b">
        <v>0</v>
      </c>
      <c r="T39" s="25" t="s">
        <v>50</v>
      </c>
      <c r="U39" s="25" t="s">
        <v>51</v>
      </c>
      <c r="V39" s="22" t="s">
        <v>69</v>
      </c>
      <c r="W39" s="25">
        <v>5.523100758E9</v>
      </c>
      <c r="X39" s="27">
        <v>44496.0</v>
      </c>
      <c r="Y39" s="27">
        <v>44497.0</v>
      </c>
      <c r="Z39" s="30"/>
      <c r="AA39" s="22" t="s">
        <v>71</v>
      </c>
      <c r="AB39" s="23">
        <v>44349.0</v>
      </c>
      <c r="AC39" s="22" t="s">
        <v>177</v>
      </c>
      <c r="AD39" s="23">
        <v>44356.0</v>
      </c>
      <c r="AE39" s="22" t="s">
        <v>71</v>
      </c>
      <c r="AF39" s="23">
        <v>44383.0</v>
      </c>
      <c r="AG39" s="22" t="s">
        <v>71</v>
      </c>
      <c r="AH39" s="23">
        <v>44496.0</v>
      </c>
      <c r="AI39" s="22" t="s">
        <v>71</v>
      </c>
      <c r="AJ39" s="23">
        <v>44424.0</v>
      </c>
      <c r="AK39" s="22" t="s">
        <v>98</v>
      </c>
      <c r="AL39" s="22" t="s">
        <v>97</v>
      </c>
      <c r="AM39" s="22" t="s">
        <v>86</v>
      </c>
      <c r="AN39" s="22" t="s">
        <v>51</v>
      </c>
      <c r="AO39" s="22" t="s">
        <v>288</v>
      </c>
      <c r="AP39" s="21" t="s">
        <v>89</v>
      </c>
      <c r="AQ39" s="22"/>
    </row>
    <row r="40">
      <c r="A40" s="11" t="s">
        <v>311</v>
      </c>
      <c r="B40" s="11" t="s">
        <v>312</v>
      </c>
      <c r="C40" s="11" t="str">
        <f>VLOOKUP(A40,import!A:C,3,0)</f>
        <v>YANLIŞ</v>
      </c>
      <c r="D40" s="11" t="s">
        <v>74</v>
      </c>
      <c r="E40" s="12">
        <f>VLOOKUP(A40,import!A:J,5,0)</f>
        <v>18</v>
      </c>
      <c r="F40" s="12" t="str">
        <f>VLOOKUP(A40,import!A:J,6,0)</f>
        <v/>
      </c>
      <c r="G40" s="13">
        <f>VLOOKUP(A40,import!A:J,7,0)</f>
        <v>0</v>
      </c>
      <c r="H40" s="13">
        <f>VLOOKUP(A40,import!A:J,8,0)</f>
        <v>40</v>
      </c>
      <c r="I40" s="13">
        <f>VLOOKUP(A40,import!A:J,9,0)</f>
        <v>40</v>
      </c>
      <c r="J40" s="14">
        <f>VLOOKUP(A40,import!A:J,10,0)</f>
        <v>0</v>
      </c>
      <c r="K40" s="11" t="s">
        <v>313</v>
      </c>
      <c r="L40" s="11">
        <v>5.396177421E9</v>
      </c>
      <c r="M40" s="11" t="s">
        <v>65</v>
      </c>
      <c r="N40" s="11" t="s">
        <v>314</v>
      </c>
      <c r="O40" s="11" t="s">
        <v>315</v>
      </c>
      <c r="P40" s="11" t="str">
        <f>VLOOKUP(A40,import!A:P,16,0)</f>
        <v>Geleneksel</v>
      </c>
      <c r="Q40" s="15"/>
      <c r="R40" s="15" t="b">
        <v>1</v>
      </c>
      <c r="S40" s="16" t="b">
        <v>0</v>
      </c>
      <c r="T40" s="17" t="s">
        <v>280</v>
      </c>
      <c r="U40" s="17"/>
      <c r="V40" s="17"/>
      <c r="W40" s="17" t="s">
        <v>316</v>
      </c>
      <c r="X40" s="18"/>
      <c r="Y40" s="18"/>
      <c r="Z40" s="18"/>
      <c r="AA40" s="22" t="s">
        <v>85</v>
      </c>
      <c r="AB40" s="23">
        <v>44638.0</v>
      </c>
      <c r="AC40" s="22" t="s">
        <v>71</v>
      </c>
      <c r="AD40" s="23">
        <v>44648.0</v>
      </c>
      <c r="AE40" s="20"/>
      <c r="AF40" s="19"/>
      <c r="AG40" s="20"/>
      <c r="AH40" s="19"/>
      <c r="AI40" s="19"/>
      <c r="AJ40" s="19"/>
      <c r="AK40" s="22" t="s">
        <v>51</v>
      </c>
      <c r="AL40" s="22" t="s">
        <v>131</v>
      </c>
      <c r="AM40" s="19"/>
      <c r="AN40" s="19"/>
      <c r="AO40" s="19"/>
      <c r="AP40" s="21"/>
      <c r="AQ40" s="19"/>
    </row>
    <row r="41">
      <c r="A41" s="11" t="s">
        <v>317</v>
      </c>
      <c r="B41" s="11" t="s">
        <v>318</v>
      </c>
      <c r="C41" s="11" t="str">
        <f>VLOOKUP(A41,import!A:C,3,0)</f>
        <v>DOĞRU</v>
      </c>
      <c r="D41" s="11" t="s">
        <v>63</v>
      </c>
      <c r="E41" s="12">
        <f>VLOOKUP(A41,import!A:J,5,0)</f>
        <v>267</v>
      </c>
      <c r="F41" s="12">
        <f>VLOOKUP(A41,import!A:J,6,0)</f>
        <v>4</v>
      </c>
      <c r="G41" s="13">
        <f>VLOOKUP(A41,import!A:J,7,0)</f>
        <v>13</v>
      </c>
      <c r="H41" s="13">
        <f>VLOOKUP(A41,import!A:J,8,0)</f>
        <v>4</v>
      </c>
      <c r="I41" s="13">
        <f>VLOOKUP(A41,import!A:J,9,0)</f>
        <v>17</v>
      </c>
      <c r="J41" s="14">
        <f>VLOOKUP(A41,import!A:J,10,0)</f>
        <v>0.76</v>
      </c>
      <c r="K41" s="11" t="s">
        <v>319</v>
      </c>
      <c r="L41" s="11">
        <v>2.422291234E9</v>
      </c>
      <c r="M41" s="11" t="s">
        <v>138</v>
      </c>
      <c r="N41" s="11" t="s">
        <v>320</v>
      </c>
      <c r="O41" s="11" t="s">
        <v>321</v>
      </c>
      <c r="P41" s="11" t="str">
        <f>VLOOKUP(A41,import!A:P,16,0)</f>
        <v>Geleneksel</v>
      </c>
      <c r="Q41" s="15"/>
      <c r="R41" s="15" t="b">
        <v>1</v>
      </c>
      <c r="S41" s="16" t="b">
        <v>0</v>
      </c>
      <c r="T41" s="17" t="s">
        <v>50</v>
      </c>
      <c r="U41" s="17" t="s">
        <v>247</v>
      </c>
      <c r="V41" s="17" t="s">
        <v>52</v>
      </c>
      <c r="W41" s="17" t="s">
        <v>322</v>
      </c>
      <c r="X41" s="18">
        <v>44533.0</v>
      </c>
      <c r="Y41" s="18">
        <v>44538.0</v>
      </c>
      <c r="Z41" s="18"/>
      <c r="AA41" s="22" t="s">
        <v>177</v>
      </c>
      <c r="AB41" s="23">
        <v>44414.0</v>
      </c>
      <c r="AC41" s="22" t="s">
        <v>106</v>
      </c>
      <c r="AD41" s="23">
        <v>44420.0</v>
      </c>
      <c r="AE41" s="22" t="s">
        <v>106</v>
      </c>
      <c r="AF41" s="23">
        <v>44438.0</v>
      </c>
      <c r="AG41" s="22" t="s">
        <v>212</v>
      </c>
      <c r="AH41" s="23">
        <v>44481.0</v>
      </c>
      <c r="AI41" s="22" t="s">
        <v>71</v>
      </c>
      <c r="AJ41" s="23">
        <v>44533.0</v>
      </c>
      <c r="AK41" s="22" t="s">
        <v>87</v>
      </c>
      <c r="AL41" s="22" t="s">
        <v>87</v>
      </c>
      <c r="AM41" s="22" t="s">
        <v>156</v>
      </c>
      <c r="AN41" s="22" t="s">
        <v>230</v>
      </c>
      <c r="AO41" s="22" t="s">
        <v>247</v>
      </c>
      <c r="AP41" s="21" t="s">
        <v>116</v>
      </c>
      <c r="AQ41" s="22"/>
    </row>
    <row r="42">
      <c r="A42" s="11" t="s">
        <v>323</v>
      </c>
      <c r="B42" s="11" t="s">
        <v>324</v>
      </c>
      <c r="C42" s="11" t="str">
        <f>VLOOKUP(A42,import!A:C,3,0)</f>
        <v>DOĞRU</v>
      </c>
      <c r="D42" s="11" t="s">
        <v>325</v>
      </c>
      <c r="E42" s="12">
        <f>VLOOKUP(A42,import!A:J,5,0)</f>
        <v>26</v>
      </c>
      <c r="F42" s="12">
        <f>VLOOKUP(A42,import!A:J,6,0)</f>
        <v>5</v>
      </c>
      <c r="G42" s="13">
        <f>VLOOKUP(A42,import!A:J,7,0)</f>
        <v>0</v>
      </c>
      <c r="H42" s="13">
        <f>VLOOKUP(A42,import!A:J,8,0)</f>
        <v>7</v>
      </c>
      <c r="I42" s="13">
        <f>VLOOKUP(A42,import!A:J,9,0)</f>
        <v>7</v>
      </c>
      <c r="J42" s="14">
        <f>VLOOKUP(A42,import!A:J,10,0)</f>
        <v>0</v>
      </c>
      <c r="K42" s="11" t="s">
        <v>326</v>
      </c>
      <c r="L42" s="11">
        <v>5.510095999E9</v>
      </c>
      <c r="M42" s="11" t="s">
        <v>327</v>
      </c>
      <c r="N42" s="11" t="s">
        <v>328</v>
      </c>
      <c r="O42" s="11" t="s">
        <v>329</v>
      </c>
      <c r="P42" s="11" t="str">
        <f>VLOOKUP(A42,import!A:P,16,0)</f>
        <v>Geleneksel</v>
      </c>
      <c r="Q42" s="15"/>
      <c r="R42" s="15" t="b">
        <v>0</v>
      </c>
      <c r="S42" s="16" t="b">
        <v>0</v>
      </c>
      <c r="T42" s="17"/>
      <c r="U42" s="17"/>
      <c r="V42" s="17"/>
      <c r="W42" s="17"/>
      <c r="X42" s="18"/>
      <c r="Y42" s="18"/>
      <c r="Z42" s="18"/>
      <c r="AA42" s="22"/>
      <c r="AB42" s="23"/>
      <c r="AC42" s="19"/>
      <c r="AD42" s="19"/>
      <c r="AE42" s="20"/>
      <c r="AF42" s="19"/>
      <c r="AG42" s="20"/>
      <c r="AH42" s="19"/>
      <c r="AI42" s="19"/>
      <c r="AJ42" s="19"/>
      <c r="AK42" s="22"/>
      <c r="AL42" s="19"/>
      <c r="AM42" s="19"/>
      <c r="AN42" s="19"/>
      <c r="AO42" s="19"/>
      <c r="AP42" s="21"/>
      <c r="AQ42" s="19"/>
    </row>
    <row r="43">
      <c r="A43" s="11" t="s">
        <v>330</v>
      </c>
      <c r="B43" s="11" t="s">
        <v>331</v>
      </c>
      <c r="C43" s="11" t="str">
        <f>VLOOKUP(A43,import!A:C,3,0)</f>
        <v>DOĞRU</v>
      </c>
      <c r="D43" s="11" t="s">
        <v>74</v>
      </c>
      <c r="E43" s="12">
        <f>VLOOKUP(A43,import!A:J,5,0)</f>
        <v>71</v>
      </c>
      <c r="F43" s="12">
        <f>VLOOKUP(A43,import!A:J,6,0)</f>
        <v>2</v>
      </c>
      <c r="G43" s="13">
        <f>VLOOKUP(A43,import!A:J,7,0)</f>
        <v>0</v>
      </c>
      <c r="H43" s="13">
        <f>VLOOKUP(A43,import!A:J,8,0)</f>
        <v>61</v>
      </c>
      <c r="I43" s="13">
        <f>VLOOKUP(A43,import!A:J,9,0)</f>
        <v>61</v>
      </c>
      <c r="J43" s="14">
        <f>VLOOKUP(A43,import!A:J,10,0)</f>
        <v>0</v>
      </c>
      <c r="K43" s="11" t="s">
        <v>332</v>
      </c>
      <c r="L43" s="11">
        <v>5.46228071E9</v>
      </c>
      <c r="M43" s="11" t="s">
        <v>138</v>
      </c>
      <c r="N43" s="11" t="s">
        <v>333</v>
      </c>
      <c r="O43" s="11" t="s">
        <v>334</v>
      </c>
      <c r="P43" s="11" t="str">
        <f>VLOOKUP(A43,import!A:P,16,0)</f>
        <v>Geleneksel</v>
      </c>
      <c r="Q43" s="15"/>
      <c r="R43" s="15" t="b">
        <v>1</v>
      </c>
      <c r="S43" s="16" t="b">
        <v>0</v>
      </c>
      <c r="T43" s="17" t="s">
        <v>83</v>
      </c>
      <c r="U43" s="17"/>
      <c r="V43" s="17"/>
      <c r="W43" s="17" t="s">
        <v>335</v>
      </c>
      <c r="X43" s="18"/>
      <c r="Y43" s="18"/>
      <c r="Z43" s="18"/>
      <c r="AA43" s="22" t="s">
        <v>106</v>
      </c>
      <c r="AB43" s="23">
        <v>44438.0</v>
      </c>
      <c r="AC43" s="22" t="s">
        <v>106</v>
      </c>
      <c r="AD43" s="23">
        <v>44438.0</v>
      </c>
      <c r="AE43" s="22" t="s">
        <v>212</v>
      </c>
      <c r="AF43" s="23">
        <v>44481.0</v>
      </c>
      <c r="AG43" s="22" t="s">
        <v>85</v>
      </c>
      <c r="AH43" s="23">
        <v>44497.0</v>
      </c>
      <c r="AI43" s="22" t="s">
        <v>177</v>
      </c>
      <c r="AJ43" s="23">
        <v>44592.0</v>
      </c>
      <c r="AK43" s="22" t="s">
        <v>336</v>
      </c>
      <c r="AL43" s="22" t="s">
        <v>156</v>
      </c>
      <c r="AM43" s="22" t="s">
        <v>247</v>
      </c>
      <c r="AN43" s="22" t="s">
        <v>230</v>
      </c>
      <c r="AO43" s="22" t="s">
        <v>99</v>
      </c>
      <c r="AP43" s="21" t="s">
        <v>116</v>
      </c>
      <c r="AQ43" s="22"/>
    </row>
    <row r="44">
      <c r="A44" s="11" t="s">
        <v>337</v>
      </c>
      <c r="B44" s="11" t="s">
        <v>338</v>
      </c>
      <c r="C44" s="11" t="str">
        <f>VLOOKUP(A44,import!A:C,3,0)</f>
        <v>DOĞRU</v>
      </c>
      <c r="D44" s="11" t="s">
        <v>152</v>
      </c>
      <c r="E44" s="12">
        <f>VLOOKUP(A44,import!A:J,5,0)</f>
        <v>2413</v>
      </c>
      <c r="F44" s="12">
        <f>VLOOKUP(A44,import!A:J,6,0)</f>
        <v>124</v>
      </c>
      <c r="G44" s="13">
        <f>VLOOKUP(A44,import!A:J,7,0)</f>
        <v>5</v>
      </c>
      <c r="H44" s="13">
        <f>VLOOKUP(A44,import!A:J,8,0)</f>
        <v>31</v>
      </c>
      <c r="I44" s="13">
        <f>VLOOKUP(A44,import!A:J,9,0)</f>
        <v>36</v>
      </c>
      <c r="J44" s="14">
        <f>VLOOKUP(A44,import!A:J,10,0)</f>
        <v>0.14</v>
      </c>
      <c r="K44" s="11" t="s">
        <v>339</v>
      </c>
      <c r="L44" s="11">
        <v>5.455995841E9</v>
      </c>
      <c r="M44" s="11" t="s">
        <v>65</v>
      </c>
      <c r="N44" s="11" t="s">
        <v>169</v>
      </c>
      <c r="O44" s="11" t="s">
        <v>340</v>
      </c>
      <c r="P44" s="11" t="str">
        <f>VLOOKUP(A44,import!A:P,16,0)</f>
        <v>Geleneksel</v>
      </c>
      <c r="Q44" s="15" t="s">
        <v>129</v>
      </c>
      <c r="R44" s="15" t="b">
        <v>1</v>
      </c>
      <c r="S44" s="16" t="b">
        <v>0</v>
      </c>
      <c r="T44" s="17" t="s">
        <v>50</v>
      </c>
      <c r="U44" s="17" t="s">
        <v>272</v>
      </c>
      <c r="V44" s="17" t="s">
        <v>273</v>
      </c>
      <c r="W44" s="25" t="s">
        <v>341</v>
      </c>
      <c r="X44" s="18">
        <v>44285.0</v>
      </c>
      <c r="Y44" s="18">
        <v>44287.0</v>
      </c>
      <c r="Z44" s="18"/>
      <c r="AA44" s="22" t="s">
        <v>212</v>
      </c>
      <c r="AB44" s="23">
        <v>44405.0</v>
      </c>
      <c r="AC44" s="22" t="s">
        <v>71</v>
      </c>
      <c r="AD44" s="23">
        <v>44429.0</v>
      </c>
      <c r="AE44" s="20"/>
      <c r="AF44" s="19"/>
      <c r="AG44" s="20"/>
      <c r="AH44" s="19"/>
      <c r="AI44" s="19"/>
      <c r="AJ44" s="19"/>
      <c r="AK44" s="22" t="s">
        <v>157</v>
      </c>
      <c r="AL44" s="22" t="s">
        <v>88</v>
      </c>
      <c r="AM44" s="19"/>
      <c r="AN44" s="19"/>
      <c r="AO44" s="19"/>
      <c r="AP44" s="21" t="s">
        <v>116</v>
      </c>
      <c r="AQ44" s="19"/>
    </row>
    <row r="45">
      <c r="A45" s="11" t="s">
        <v>342</v>
      </c>
      <c r="B45" s="11" t="s">
        <v>343</v>
      </c>
      <c r="C45" s="11" t="str">
        <f>VLOOKUP(A45,import!A:C,3,0)</f>
        <v>DOĞRU</v>
      </c>
      <c r="D45" s="11" t="s">
        <v>344</v>
      </c>
      <c r="E45" s="12">
        <f>VLOOKUP(A45,import!A:J,5,0)</f>
        <v>232</v>
      </c>
      <c r="F45" s="12" t="str">
        <f>VLOOKUP(A45,import!A:J,6,0)</f>
        <v/>
      </c>
      <c r="G45" s="13">
        <f>VLOOKUP(A45,import!A:J,7,0)</f>
        <v>7</v>
      </c>
      <c r="H45" s="13">
        <f>VLOOKUP(A45,import!A:J,8,0)</f>
        <v>9</v>
      </c>
      <c r="I45" s="13">
        <f>VLOOKUP(A45,import!A:J,9,0)</f>
        <v>16</v>
      </c>
      <c r="J45" s="14">
        <f>VLOOKUP(A45,import!A:J,10,0)</f>
        <v>0.44</v>
      </c>
      <c r="K45" s="11" t="s">
        <v>345</v>
      </c>
      <c r="L45" s="11">
        <v>2.422269595E9</v>
      </c>
      <c r="M45" s="11" t="s">
        <v>65</v>
      </c>
      <c r="N45" s="11" t="s">
        <v>285</v>
      </c>
      <c r="O45" s="11" t="s">
        <v>113</v>
      </c>
      <c r="P45" s="11" t="str">
        <f>VLOOKUP(A45,import!A:P,16,0)</f>
        <v>Geleneksel</v>
      </c>
      <c r="Q45" s="15" t="s">
        <v>135</v>
      </c>
      <c r="R45" s="15" t="b">
        <v>1</v>
      </c>
      <c r="S45" s="16" t="b">
        <v>0</v>
      </c>
      <c r="T45" s="29" t="s">
        <v>121</v>
      </c>
      <c r="U45" s="16"/>
      <c r="V45" s="32"/>
      <c r="W45" s="25" t="s">
        <v>346</v>
      </c>
      <c r="X45" s="30"/>
      <c r="Y45" s="30"/>
      <c r="Z45" s="30"/>
      <c r="AA45" s="22" t="s">
        <v>71</v>
      </c>
      <c r="AB45" s="23">
        <v>44463.0</v>
      </c>
      <c r="AC45" s="19"/>
      <c r="AD45" s="19"/>
      <c r="AE45" s="20"/>
      <c r="AF45" s="19"/>
      <c r="AG45" s="20"/>
      <c r="AH45" s="19"/>
      <c r="AI45" s="19"/>
      <c r="AJ45" s="19"/>
      <c r="AK45" s="22" t="s">
        <v>149</v>
      </c>
      <c r="AL45" s="19"/>
      <c r="AM45" s="19"/>
      <c r="AN45" s="19"/>
      <c r="AO45" s="19"/>
      <c r="AP45" s="21" t="s">
        <v>116</v>
      </c>
      <c r="AQ45" s="19"/>
    </row>
    <row r="46">
      <c r="A46" s="11" t="s">
        <v>347</v>
      </c>
      <c r="B46" s="11" t="s">
        <v>348</v>
      </c>
      <c r="C46" s="11" t="str">
        <f>VLOOKUP(A46,import!A:C,3,0)</f>
        <v>DOĞRU</v>
      </c>
      <c r="D46" s="11" t="s">
        <v>344</v>
      </c>
      <c r="E46" s="12">
        <f>VLOOKUP(A46,import!A:J,5,0)</f>
        <v>55</v>
      </c>
      <c r="F46" s="12" t="str">
        <f>VLOOKUP(A46,import!A:J,6,0)</f>
        <v/>
      </c>
      <c r="G46" s="13">
        <f>VLOOKUP(A46,import!A:J,7,0)</f>
        <v>7</v>
      </c>
      <c r="H46" s="13">
        <f>VLOOKUP(A46,import!A:J,8,0)</f>
        <v>13</v>
      </c>
      <c r="I46" s="13">
        <f>VLOOKUP(A46,import!A:J,9,0)</f>
        <v>20</v>
      </c>
      <c r="J46" s="14">
        <f>VLOOKUP(A46,import!A:J,10,0)</f>
        <v>0.35</v>
      </c>
      <c r="K46" s="11" t="s">
        <v>345</v>
      </c>
      <c r="L46" s="11">
        <v>2.422269595E9</v>
      </c>
      <c r="M46" s="11" t="s">
        <v>47</v>
      </c>
      <c r="N46" s="11" t="s">
        <v>349</v>
      </c>
      <c r="O46" s="11" t="s">
        <v>350</v>
      </c>
      <c r="P46" s="11" t="str">
        <f>VLOOKUP(A46,import!A:P,16,0)</f>
        <v>Geleneksel</v>
      </c>
      <c r="Q46" s="15"/>
      <c r="R46" s="15" t="b">
        <v>1</v>
      </c>
      <c r="S46" s="16" t="b">
        <v>0</v>
      </c>
      <c r="T46" s="25" t="s">
        <v>351</v>
      </c>
      <c r="U46" s="17" t="s">
        <v>230</v>
      </c>
      <c r="V46" s="31" t="s">
        <v>52</v>
      </c>
      <c r="W46" s="17" t="s">
        <v>352</v>
      </c>
      <c r="X46" s="18">
        <v>44476.0</v>
      </c>
      <c r="Y46" s="18">
        <v>44480.0</v>
      </c>
      <c r="Z46" s="18"/>
      <c r="AA46" s="22" t="s">
        <v>71</v>
      </c>
      <c r="AB46" s="23">
        <v>44463.0</v>
      </c>
      <c r="AC46" s="22" t="s">
        <v>71</v>
      </c>
      <c r="AD46" s="23">
        <v>44388.0</v>
      </c>
      <c r="AE46" s="20"/>
      <c r="AF46" s="19"/>
      <c r="AG46" s="20"/>
      <c r="AH46" s="19"/>
      <c r="AI46" s="19"/>
      <c r="AJ46" s="19"/>
      <c r="AK46" s="22" t="s">
        <v>149</v>
      </c>
      <c r="AL46" s="22" t="s">
        <v>230</v>
      </c>
      <c r="AM46" s="19"/>
      <c r="AN46" s="19"/>
      <c r="AO46" s="19"/>
      <c r="AP46" s="21" t="s">
        <v>54</v>
      </c>
      <c r="AQ46" s="19"/>
    </row>
    <row r="47">
      <c r="A47" s="11" t="s">
        <v>353</v>
      </c>
      <c r="B47" s="11" t="s">
        <v>354</v>
      </c>
      <c r="C47" s="11" t="str">
        <f>VLOOKUP(A47,import!A:C,3,0)</f>
        <v>DOĞRU</v>
      </c>
      <c r="D47" s="11" t="s">
        <v>45</v>
      </c>
      <c r="E47" s="12">
        <f>VLOOKUP(A47,import!A:J,5,0)</f>
        <v>68</v>
      </c>
      <c r="F47" s="12" t="str">
        <f>VLOOKUP(A47,import!A:J,6,0)</f>
        <v/>
      </c>
      <c r="G47" s="13">
        <f>VLOOKUP(A47,import!A:J,7,0)</f>
        <v>12</v>
      </c>
      <c r="H47" s="13">
        <f>VLOOKUP(A47,import!A:J,8,0)</f>
        <v>2</v>
      </c>
      <c r="I47" s="13">
        <f>VLOOKUP(A47,import!A:J,9,0)</f>
        <v>14</v>
      </c>
      <c r="J47" s="14">
        <f>VLOOKUP(A47,import!A:J,10,0)</f>
        <v>0.86</v>
      </c>
      <c r="K47" s="11" t="s">
        <v>355</v>
      </c>
      <c r="L47" s="11">
        <v>2.423452023E9</v>
      </c>
      <c r="M47" s="11" t="s">
        <v>65</v>
      </c>
      <c r="N47" s="11" t="s">
        <v>356</v>
      </c>
      <c r="O47" s="11" t="s">
        <v>357</v>
      </c>
      <c r="P47" s="11" t="str">
        <f>VLOOKUP(A47,import!A:P,16,0)</f>
        <v>Geleneksel</v>
      </c>
      <c r="Q47" s="15"/>
      <c r="R47" s="15" t="b">
        <v>1</v>
      </c>
      <c r="S47" s="16" t="b">
        <v>0</v>
      </c>
      <c r="T47" s="17" t="s">
        <v>50</v>
      </c>
      <c r="U47" s="17" t="s">
        <v>358</v>
      </c>
      <c r="V47" s="17" t="s">
        <v>52</v>
      </c>
      <c r="W47" s="17" t="s">
        <v>359</v>
      </c>
      <c r="X47" s="18">
        <v>44454.0</v>
      </c>
      <c r="Y47" s="18">
        <v>44455.0</v>
      </c>
      <c r="Z47" s="18"/>
      <c r="AA47" s="22" t="s">
        <v>71</v>
      </c>
      <c r="AB47" s="23">
        <v>44445.0</v>
      </c>
      <c r="AC47" s="19"/>
      <c r="AD47" s="19"/>
      <c r="AE47" s="20"/>
      <c r="AF47" s="19"/>
      <c r="AG47" s="20"/>
      <c r="AH47" s="19"/>
      <c r="AI47" s="19"/>
      <c r="AJ47" s="19"/>
      <c r="AK47" s="22" t="s">
        <v>156</v>
      </c>
      <c r="AL47" s="19"/>
      <c r="AM47" s="19"/>
      <c r="AN47" s="19"/>
      <c r="AO47" s="19"/>
      <c r="AP47" s="21" t="s">
        <v>54</v>
      </c>
      <c r="AQ47" s="19"/>
    </row>
    <row r="48">
      <c r="A48" s="11" t="s">
        <v>360</v>
      </c>
      <c r="B48" s="11" t="s">
        <v>361</v>
      </c>
      <c r="C48" s="11" t="str">
        <f>VLOOKUP(A48,import!A:C,3,0)</f>
        <v>DOĞRU</v>
      </c>
      <c r="D48" s="11" t="s">
        <v>200</v>
      </c>
      <c r="E48" s="12">
        <f>VLOOKUP(A48,import!A:J,5,0)</f>
        <v>1181</v>
      </c>
      <c r="F48" s="12">
        <f>VLOOKUP(A48,import!A:J,6,0)</f>
        <v>134</v>
      </c>
      <c r="G48" s="13">
        <f>VLOOKUP(A48,import!A:J,7,0)</f>
        <v>38</v>
      </c>
      <c r="H48" s="13">
        <f>VLOOKUP(A48,import!A:J,8,0)</f>
        <v>18</v>
      </c>
      <c r="I48" s="13">
        <f>VLOOKUP(A48,import!A:J,9,0)</f>
        <v>56</v>
      </c>
      <c r="J48" s="14">
        <f>VLOOKUP(A48,import!A:J,10,0)</f>
        <v>0.68</v>
      </c>
      <c r="K48" s="11" t="s">
        <v>362</v>
      </c>
      <c r="L48" s="11">
        <v>2.422284141E9</v>
      </c>
      <c r="M48" s="11" t="s">
        <v>138</v>
      </c>
      <c r="N48" s="11" t="s">
        <v>333</v>
      </c>
      <c r="O48" s="11" t="s">
        <v>363</v>
      </c>
      <c r="P48" s="11" t="str">
        <f>VLOOKUP(A48,import!A:P,16,0)</f>
        <v>Geleneksel</v>
      </c>
      <c r="Q48" s="15"/>
      <c r="R48" s="15" t="b">
        <v>1</v>
      </c>
      <c r="S48" s="16" t="b">
        <v>0</v>
      </c>
      <c r="T48" s="17" t="s">
        <v>280</v>
      </c>
      <c r="U48" s="17" t="s">
        <v>104</v>
      </c>
      <c r="V48" s="17" t="s">
        <v>52</v>
      </c>
      <c r="W48" s="17" t="s">
        <v>364</v>
      </c>
      <c r="X48" s="18">
        <v>44546.0</v>
      </c>
      <c r="Y48" s="18">
        <v>44550.0</v>
      </c>
      <c r="Z48" s="18"/>
      <c r="AA48" s="22" t="s">
        <v>71</v>
      </c>
      <c r="AB48" s="23">
        <v>44466.0</v>
      </c>
      <c r="AC48" s="22" t="s">
        <v>71</v>
      </c>
      <c r="AD48" s="23">
        <v>44546.0</v>
      </c>
      <c r="AE48" s="22" t="s">
        <v>71</v>
      </c>
      <c r="AF48" s="23">
        <v>44550.0</v>
      </c>
      <c r="AG48" s="22" t="s">
        <v>71</v>
      </c>
      <c r="AH48" s="23">
        <v>44572.0</v>
      </c>
      <c r="AI48" s="22" t="s">
        <v>71</v>
      </c>
      <c r="AJ48" s="23">
        <v>44590.0</v>
      </c>
      <c r="AK48" s="22" t="s">
        <v>115</v>
      </c>
      <c r="AL48" s="22" t="s">
        <v>104</v>
      </c>
      <c r="AM48" s="22" t="s">
        <v>104</v>
      </c>
      <c r="AN48" s="22" t="s">
        <v>99</v>
      </c>
      <c r="AO48" s="22" t="s">
        <v>99</v>
      </c>
      <c r="AP48" s="21" t="s">
        <v>116</v>
      </c>
      <c r="AQ48" s="19"/>
    </row>
    <row r="49">
      <c r="A49" s="11" t="s">
        <v>365</v>
      </c>
      <c r="B49" s="11" t="s">
        <v>366</v>
      </c>
      <c r="C49" s="11" t="str">
        <f>VLOOKUP(A49,import!A:C,3,0)</f>
        <v>YANLIŞ</v>
      </c>
      <c r="D49" s="11" t="s">
        <v>200</v>
      </c>
      <c r="E49" s="12">
        <f>VLOOKUP(A49,import!A:J,5,0)</f>
        <v>1654</v>
      </c>
      <c r="F49" s="12" t="str">
        <f>VLOOKUP(A49,import!A:J,6,0)</f>
        <v/>
      </c>
      <c r="G49" s="13">
        <f>VLOOKUP(A49,import!A:J,7,0)</f>
        <v>1</v>
      </c>
      <c r="H49" s="13">
        <f>VLOOKUP(A49,import!A:J,8,0)</f>
        <v>31</v>
      </c>
      <c r="I49" s="13">
        <f>VLOOKUP(A49,import!A:J,9,0)</f>
        <v>32</v>
      </c>
      <c r="J49" s="14">
        <f>VLOOKUP(A49,import!A:J,10,0)</f>
        <v>0.03</v>
      </c>
      <c r="K49" s="11" t="s">
        <v>367</v>
      </c>
      <c r="L49" s="11">
        <v>2.425289394E9</v>
      </c>
      <c r="M49" s="11" t="s">
        <v>368</v>
      </c>
      <c r="N49" s="11" t="s">
        <v>369</v>
      </c>
      <c r="O49" s="11" t="s">
        <v>370</v>
      </c>
      <c r="P49" s="11" t="str">
        <f>VLOOKUP(A49,import!A:P,16,0)</f>
        <v>Geleneksel</v>
      </c>
      <c r="Q49" s="15"/>
      <c r="R49" s="15" t="b">
        <v>1</v>
      </c>
      <c r="S49" s="16" t="b">
        <v>0</v>
      </c>
      <c r="T49" s="17" t="s">
        <v>351</v>
      </c>
      <c r="U49" s="17" t="s">
        <v>99</v>
      </c>
      <c r="V49" s="17" t="s">
        <v>371</v>
      </c>
      <c r="W49" s="17" t="s">
        <v>372</v>
      </c>
      <c r="X49" s="18">
        <v>44496.0</v>
      </c>
      <c r="Y49" s="18">
        <v>44497.0</v>
      </c>
      <c r="Z49" s="17" t="s">
        <v>373</v>
      </c>
      <c r="AA49" s="22" t="s">
        <v>71</v>
      </c>
      <c r="AB49" s="23">
        <v>44459.0</v>
      </c>
      <c r="AC49" s="22" t="s">
        <v>106</v>
      </c>
      <c r="AD49" s="23">
        <v>44491.0</v>
      </c>
      <c r="AE49" s="22" t="s">
        <v>71</v>
      </c>
      <c r="AF49" s="23">
        <v>44496.0</v>
      </c>
      <c r="AG49" s="20"/>
      <c r="AH49" s="19"/>
      <c r="AI49" s="19"/>
      <c r="AJ49" s="19"/>
      <c r="AK49" s="22" t="s">
        <v>51</v>
      </c>
      <c r="AL49" s="22" t="s">
        <v>99</v>
      </c>
      <c r="AM49" s="22" t="s">
        <v>99</v>
      </c>
      <c r="AN49" s="19"/>
      <c r="AO49" s="19"/>
      <c r="AP49" s="21" t="s">
        <v>54</v>
      </c>
      <c r="AQ49" s="19"/>
    </row>
    <row r="50">
      <c r="A50" s="11" t="s">
        <v>374</v>
      </c>
      <c r="B50" s="11" t="s">
        <v>375</v>
      </c>
      <c r="C50" s="11" t="str">
        <f>VLOOKUP(A50,import!A:C,3,0)</f>
        <v>YANLIŞ</v>
      </c>
      <c r="D50" s="11" t="s">
        <v>200</v>
      </c>
      <c r="E50" s="12">
        <f>VLOOKUP(A50,import!A:J,5,0)</f>
        <v>245</v>
      </c>
      <c r="F50" s="12" t="str">
        <f>VLOOKUP(A50,import!A:J,6,0)</f>
        <v/>
      </c>
      <c r="G50" s="13">
        <f>VLOOKUP(A50,import!A:J,7,0)</f>
        <v>0</v>
      </c>
      <c r="H50" s="13">
        <f>VLOOKUP(A50,import!A:J,8,0)</f>
        <v>21</v>
      </c>
      <c r="I50" s="13">
        <f>VLOOKUP(A50,import!A:J,9,0)</f>
        <v>21</v>
      </c>
      <c r="J50" s="14">
        <f>VLOOKUP(A50,import!A:J,10,0)</f>
        <v>0</v>
      </c>
      <c r="K50" s="11" t="s">
        <v>376</v>
      </c>
      <c r="L50" s="11">
        <v>5.352638489E9</v>
      </c>
      <c r="M50" s="11" t="s">
        <v>368</v>
      </c>
      <c r="N50" s="11" t="s">
        <v>369</v>
      </c>
      <c r="O50" s="11" t="s">
        <v>377</v>
      </c>
      <c r="P50" s="11" t="str">
        <f>VLOOKUP(A50,import!A:P,16,0)</f>
        <v>Geleneksel</v>
      </c>
      <c r="Q50" s="15" t="s">
        <v>135</v>
      </c>
      <c r="R50" s="15" t="b">
        <v>1</v>
      </c>
      <c r="S50" s="16" t="b">
        <v>0</v>
      </c>
      <c r="T50" s="25" t="s">
        <v>83</v>
      </c>
      <c r="U50" s="16"/>
      <c r="V50" s="16"/>
      <c r="W50" s="25" t="s">
        <v>378</v>
      </c>
      <c r="X50" s="30"/>
      <c r="Y50" s="30"/>
      <c r="Z50" s="30"/>
      <c r="AA50" s="22" t="s">
        <v>71</v>
      </c>
      <c r="AB50" s="23">
        <v>44496.0</v>
      </c>
      <c r="AC50" s="22" t="s">
        <v>177</v>
      </c>
      <c r="AD50" s="23">
        <v>44504.0</v>
      </c>
      <c r="AE50" s="20"/>
      <c r="AF50" s="19"/>
      <c r="AG50" s="20"/>
      <c r="AH50" s="19"/>
      <c r="AI50" s="19"/>
      <c r="AJ50" s="19"/>
      <c r="AK50" s="22" t="s">
        <v>156</v>
      </c>
      <c r="AL50" s="22" t="s">
        <v>99</v>
      </c>
      <c r="AM50" s="19"/>
      <c r="AN50" s="19"/>
      <c r="AO50" s="19"/>
      <c r="AP50" s="21" t="s">
        <v>54</v>
      </c>
      <c r="AQ50" s="19"/>
    </row>
    <row r="51">
      <c r="A51" s="11" t="s">
        <v>379</v>
      </c>
      <c r="B51" s="11" t="s">
        <v>380</v>
      </c>
      <c r="C51" s="11" t="str">
        <f>VLOOKUP(A51,import!A:C,3,0)</f>
        <v>DOĞRU</v>
      </c>
      <c r="D51" s="11" t="s">
        <v>200</v>
      </c>
      <c r="E51" s="12">
        <f>VLOOKUP(A51,import!A:J,5,0)</f>
        <v>4759</v>
      </c>
      <c r="F51" s="12">
        <f>VLOOKUP(A51,import!A:J,6,0)</f>
        <v>253</v>
      </c>
      <c r="G51" s="13">
        <f>VLOOKUP(A51,import!A:J,7,0)</f>
        <v>37</v>
      </c>
      <c r="H51" s="13">
        <f>VLOOKUP(A51,import!A:J,8,0)</f>
        <v>19</v>
      </c>
      <c r="I51" s="13">
        <f>VLOOKUP(A51,import!A:J,9,0)</f>
        <v>56</v>
      </c>
      <c r="J51" s="14">
        <f>VLOOKUP(A51,import!A:J,10,0)</f>
        <v>0.66</v>
      </c>
      <c r="K51" s="11" t="s">
        <v>381</v>
      </c>
      <c r="L51" s="11">
        <v>2.422291001E9</v>
      </c>
      <c r="M51" s="11" t="s">
        <v>138</v>
      </c>
      <c r="N51" s="11" t="s">
        <v>382</v>
      </c>
      <c r="O51" s="11" t="s">
        <v>383</v>
      </c>
      <c r="P51" s="11" t="str">
        <f>VLOOKUP(A51,import!A:P,16,0)</f>
        <v>Geleneksel</v>
      </c>
      <c r="Q51" s="15"/>
      <c r="R51" s="15" t="b">
        <v>1</v>
      </c>
      <c r="S51" s="16" t="b">
        <v>0</v>
      </c>
      <c r="T51" s="17" t="s">
        <v>50</v>
      </c>
      <c r="U51" s="17" t="s">
        <v>51</v>
      </c>
      <c r="V51" s="17"/>
      <c r="W51" s="25" t="s">
        <v>384</v>
      </c>
      <c r="X51" s="18">
        <v>44438.0</v>
      </c>
      <c r="Y51" s="18">
        <v>44439.0</v>
      </c>
      <c r="Z51" s="17" t="s">
        <v>373</v>
      </c>
      <c r="AA51" s="22" t="s">
        <v>71</v>
      </c>
      <c r="AB51" s="23">
        <v>44349.0</v>
      </c>
      <c r="AC51" s="22" t="s">
        <v>71</v>
      </c>
      <c r="AD51" s="23">
        <v>44370.0</v>
      </c>
      <c r="AE51" s="22" t="s">
        <v>71</v>
      </c>
      <c r="AF51" s="23">
        <v>44435.0</v>
      </c>
      <c r="AG51" s="22" t="s">
        <v>71</v>
      </c>
      <c r="AH51" s="23">
        <v>44438.0</v>
      </c>
      <c r="AI51" s="19"/>
      <c r="AJ51" s="19"/>
      <c r="AK51" s="22" t="s">
        <v>190</v>
      </c>
      <c r="AL51" s="19"/>
      <c r="AM51" s="19"/>
      <c r="AN51" s="22" t="s">
        <v>51</v>
      </c>
      <c r="AO51" s="19"/>
      <c r="AP51" s="21" t="s">
        <v>116</v>
      </c>
      <c r="AQ51" s="19"/>
    </row>
    <row r="52">
      <c r="A52" s="11" t="s">
        <v>385</v>
      </c>
      <c r="B52" s="11" t="s">
        <v>386</v>
      </c>
      <c r="C52" s="11" t="str">
        <f>VLOOKUP(A52,import!A:C,3,0)</f>
        <v>DOĞRU</v>
      </c>
      <c r="D52" s="11" t="s">
        <v>200</v>
      </c>
      <c r="E52" s="12">
        <f>VLOOKUP(A52,import!A:J,5,0)</f>
        <v>123</v>
      </c>
      <c r="F52" s="12">
        <f>VLOOKUP(A52,import!A:J,6,0)</f>
        <v>64</v>
      </c>
      <c r="G52" s="13">
        <f>VLOOKUP(A52,import!A:J,7,0)</f>
        <v>0</v>
      </c>
      <c r="H52" s="13">
        <f>VLOOKUP(A52,import!A:J,8,0)</f>
        <v>54</v>
      </c>
      <c r="I52" s="13">
        <f>VLOOKUP(A52,import!A:J,9,0)</f>
        <v>54</v>
      </c>
      <c r="J52" s="14">
        <f>VLOOKUP(A52,import!A:J,10,0)</f>
        <v>0</v>
      </c>
      <c r="K52" s="11" t="s">
        <v>387</v>
      </c>
      <c r="L52" s="11">
        <v>5.4621451E9</v>
      </c>
      <c r="M52" s="11" t="s">
        <v>388</v>
      </c>
      <c r="N52" s="11" t="s">
        <v>389</v>
      </c>
      <c r="O52" s="11" t="s">
        <v>390</v>
      </c>
      <c r="P52" s="11" t="str">
        <f>VLOOKUP(A52,import!A:P,16,0)</f>
        <v>Geleneksel</v>
      </c>
      <c r="Q52" s="15"/>
      <c r="R52" s="15" t="b">
        <v>0</v>
      </c>
      <c r="S52" s="16" t="b">
        <v>0</v>
      </c>
      <c r="T52" s="17"/>
      <c r="U52" s="17"/>
      <c r="V52" s="17"/>
      <c r="W52" s="17"/>
      <c r="X52" s="18"/>
      <c r="Y52" s="18"/>
      <c r="Z52" s="18"/>
      <c r="AA52" s="22"/>
      <c r="AB52" s="23"/>
      <c r="AC52" s="19"/>
      <c r="AD52" s="19"/>
      <c r="AE52" s="20"/>
      <c r="AF52" s="19"/>
      <c r="AG52" s="20"/>
      <c r="AH52" s="19"/>
      <c r="AI52" s="19"/>
      <c r="AJ52" s="19"/>
      <c r="AK52" s="22"/>
      <c r="AL52" s="19"/>
      <c r="AM52" s="19"/>
      <c r="AN52" s="19"/>
      <c r="AO52" s="19"/>
      <c r="AP52" s="21"/>
      <c r="AQ52" s="19"/>
    </row>
    <row r="53">
      <c r="A53" s="11" t="s">
        <v>391</v>
      </c>
      <c r="B53" s="11" t="s">
        <v>392</v>
      </c>
      <c r="C53" s="11" t="str">
        <f>VLOOKUP(A53,import!A:C,3,0)</f>
        <v>DOĞRU</v>
      </c>
      <c r="D53" s="11" t="s">
        <v>200</v>
      </c>
      <c r="E53" s="12">
        <f>VLOOKUP(A53,import!A:J,5,0)</f>
        <v>1831</v>
      </c>
      <c r="F53" s="12">
        <f>VLOOKUP(A53,import!A:J,6,0)</f>
        <v>81</v>
      </c>
      <c r="G53" s="13">
        <f>VLOOKUP(A53,import!A:J,7,0)</f>
        <v>13</v>
      </c>
      <c r="H53" s="13">
        <f>VLOOKUP(A53,import!A:J,8,0)</f>
        <v>3</v>
      </c>
      <c r="I53" s="13">
        <f>VLOOKUP(A53,import!A:J,9,0)</f>
        <v>16</v>
      </c>
      <c r="J53" s="14">
        <f>VLOOKUP(A53,import!A:J,10,0)</f>
        <v>0.81</v>
      </c>
      <c r="K53" s="11" t="s">
        <v>393</v>
      </c>
      <c r="L53" s="11">
        <v>2.423131301E9</v>
      </c>
      <c r="M53" s="11" t="s">
        <v>47</v>
      </c>
      <c r="N53" s="11" t="s">
        <v>195</v>
      </c>
      <c r="O53" s="11" t="s">
        <v>394</v>
      </c>
      <c r="P53" s="11" t="str">
        <f>VLOOKUP(A53,import!A:P,16,0)</f>
        <v>Geleneksel</v>
      </c>
      <c r="Q53" s="15" t="s">
        <v>299</v>
      </c>
      <c r="R53" s="15" t="b">
        <v>1</v>
      </c>
      <c r="S53" s="16" t="b">
        <v>0</v>
      </c>
      <c r="T53" s="25" t="s">
        <v>50</v>
      </c>
      <c r="U53" s="25" t="s">
        <v>51</v>
      </c>
      <c r="V53" s="25" t="s">
        <v>52</v>
      </c>
      <c r="W53" s="25" t="s">
        <v>395</v>
      </c>
      <c r="X53" s="27">
        <v>44344.0</v>
      </c>
      <c r="Y53" s="27">
        <v>44348.0</v>
      </c>
      <c r="Z53" s="27"/>
      <c r="AA53" s="19"/>
      <c r="AB53" s="19"/>
      <c r="AC53" s="19"/>
      <c r="AD53" s="19"/>
      <c r="AE53" s="20"/>
      <c r="AF53" s="19"/>
      <c r="AG53" s="20"/>
      <c r="AH53" s="19"/>
      <c r="AI53" s="19"/>
      <c r="AJ53" s="19"/>
      <c r="AK53" s="19"/>
      <c r="AL53" s="19"/>
      <c r="AM53" s="19"/>
      <c r="AN53" s="19"/>
      <c r="AO53" s="19"/>
      <c r="AP53" s="21" t="s">
        <v>89</v>
      </c>
      <c r="AQ53" s="19"/>
    </row>
    <row r="54">
      <c r="A54" s="11" t="s">
        <v>396</v>
      </c>
      <c r="B54" s="11" t="s">
        <v>397</v>
      </c>
      <c r="C54" s="11" t="str">
        <f>VLOOKUP(A54,import!A:C,3,0)</f>
        <v>DOĞRU</v>
      </c>
      <c r="D54" s="11" t="s">
        <v>200</v>
      </c>
      <c r="E54" s="12">
        <f>VLOOKUP(A54,import!A:J,5,0)</f>
        <v>1950</v>
      </c>
      <c r="F54" s="12">
        <f>VLOOKUP(A54,import!A:J,6,0)</f>
        <v>148</v>
      </c>
      <c r="G54" s="13">
        <f>VLOOKUP(A54,import!A:J,7,0)</f>
        <v>29</v>
      </c>
      <c r="H54" s="13">
        <f>VLOOKUP(A54,import!A:J,8,0)</f>
        <v>13</v>
      </c>
      <c r="I54" s="13">
        <f>VLOOKUP(A54,import!A:J,9,0)</f>
        <v>42</v>
      </c>
      <c r="J54" s="14">
        <f>VLOOKUP(A54,import!A:J,10,0)</f>
        <v>0.69</v>
      </c>
      <c r="K54" s="11" t="s">
        <v>398</v>
      </c>
      <c r="L54" s="11">
        <v>2.423230101E9</v>
      </c>
      <c r="M54" s="11" t="s">
        <v>47</v>
      </c>
      <c r="N54" s="11" t="s">
        <v>94</v>
      </c>
      <c r="O54" s="11" t="s">
        <v>399</v>
      </c>
      <c r="P54" s="11" t="str">
        <f>VLOOKUP(A54,import!A:P,16,0)</f>
        <v>Geleneksel</v>
      </c>
      <c r="Q54" s="15" t="s">
        <v>103</v>
      </c>
      <c r="R54" s="15" t="b">
        <v>1</v>
      </c>
      <c r="S54" s="16" t="b">
        <v>0</v>
      </c>
      <c r="T54" s="25" t="s">
        <v>50</v>
      </c>
      <c r="U54" s="25" t="s">
        <v>97</v>
      </c>
      <c r="V54" s="25" t="s">
        <v>52</v>
      </c>
      <c r="W54" s="25" t="s">
        <v>400</v>
      </c>
      <c r="X54" s="27">
        <v>44361.0</v>
      </c>
      <c r="Y54" s="27">
        <v>44363.0</v>
      </c>
      <c r="Z54" s="27"/>
      <c r="AA54" s="22"/>
      <c r="AB54" s="19"/>
      <c r="AC54" s="22" t="s">
        <v>106</v>
      </c>
      <c r="AD54" s="23">
        <v>44351.0</v>
      </c>
      <c r="AE54" s="22" t="s">
        <v>177</v>
      </c>
      <c r="AF54" s="23">
        <v>44354.0</v>
      </c>
      <c r="AG54" s="22" t="s">
        <v>71</v>
      </c>
      <c r="AH54" s="23">
        <v>44355.0</v>
      </c>
      <c r="AI54" s="22" t="s">
        <v>71</v>
      </c>
      <c r="AJ54" s="23">
        <v>44546.0</v>
      </c>
      <c r="AK54" s="19"/>
      <c r="AL54" s="22" t="s">
        <v>148</v>
      </c>
      <c r="AM54" s="22" t="s">
        <v>97</v>
      </c>
      <c r="AN54" s="22" t="s">
        <v>148</v>
      </c>
      <c r="AO54" s="22" t="s">
        <v>104</v>
      </c>
      <c r="AP54" s="21" t="s">
        <v>89</v>
      </c>
      <c r="AQ54" s="22"/>
    </row>
    <row r="55">
      <c r="A55" s="11" t="s">
        <v>401</v>
      </c>
      <c r="B55" s="11" t="s">
        <v>402</v>
      </c>
      <c r="C55" s="11" t="str">
        <f>VLOOKUP(A55,import!A:C,3,0)</f>
        <v>DOĞRU</v>
      </c>
      <c r="D55" s="11" t="s">
        <v>200</v>
      </c>
      <c r="E55" s="12">
        <f>VLOOKUP(A55,import!A:J,5,0)</f>
        <v>46</v>
      </c>
      <c r="F55" s="12">
        <f>VLOOKUP(A55,import!A:J,6,0)</f>
        <v>15</v>
      </c>
      <c r="G55" s="13">
        <f>VLOOKUP(A55,import!A:J,7,0)</f>
        <v>0</v>
      </c>
      <c r="H55" s="13">
        <f>VLOOKUP(A55,import!A:J,8,0)</f>
        <v>20</v>
      </c>
      <c r="I55" s="13">
        <f>VLOOKUP(A55,import!A:J,9,0)</f>
        <v>20</v>
      </c>
      <c r="J55" s="14">
        <f>VLOOKUP(A55,import!A:J,10,0)</f>
        <v>0</v>
      </c>
      <c r="K55" s="11" t="s">
        <v>403</v>
      </c>
      <c r="L55" s="11">
        <v>5.319107109E9</v>
      </c>
      <c r="M55" s="11" t="s">
        <v>65</v>
      </c>
      <c r="N55" s="11" t="s">
        <v>404</v>
      </c>
      <c r="O55" s="11" t="s">
        <v>405</v>
      </c>
      <c r="P55" s="11" t="str">
        <f>VLOOKUP(A55,import!A:P,16,0)</f>
        <v>Geleneksel</v>
      </c>
      <c r="Q55" s="15"/>
      <c r="R55" s="15" t="b">
        <v>1</v>
      </c>
      <c r="S55" s="25" t="b">
        <v>1</v>
      </c>
      <c r="T55" s="17"/>
      <c r="U55" s="17"/>
      <c r="V55" s="17"/>
      <c r="W55" s="17" t="s">
        <v>406</v>
      </c>
      <c r="X55" s="18"/>
      <c r="Y55" s="18"/>
      <c r="Z55" s="18"/>
      <c r="AA55" s="22" t="s">
        <v>71</v>
      </c>
      <c r="AB55" s="23">
        <v>44648.0</v>
      </c>
      <c r="AC55" s="19"/>
      <c r="AD55" s="19"/>
      <c r="AE55" s="20"/>
      <c r="AF55" s="19"/>
      <c r="AG55" s="20"/>
      <c r="AH55" s="19"/>
      <c r="AI55" s="19"/>
      <c r="AJ55" s="19"/>
      <c r="AK55" s="22" t="s">
        <v>131</v>
      </c>
      <c r="AL55" s="19"/>
      <c r="AM55" s="19"/>
      <c r="AN55" s="19"/>
      <c r="AO55" s="19"/>
      <c r="AP55" s="21"/>
      <c r="AQ55" s="19"/>
    </row>
    <row r="56">
      <c r="A56" s="11" t="s">
        <v>407</v>
      </c>
      <c r="B56" s="11" t="s">
        <v>408</v>
      </c>
      <c r="C56" s="11" t="str">
        <f>VLOOKUP(A56,import!A:C,3,0)</f>
        <v>DOĞRU</v>
      </c>
      <c r="D56" s="11" t="s">
        <v>200</v>
      </c>
      <c r="E56" s="12">
        <f>VLOOKUP(A56,import!A:J,5,0)</f>
        <v>952</v>
      </c>
      <c r="F56" s="12">
        <f>VLOOKUP(A56,import!A:J,6,0)</f>
        <v>13</v>
      </c>
      <c r="G56" s="13">
        <f>VLOOKUP(A56,import!A:J,7,0)</f>
        <v>0</v>
      </c>
      <c r="H56" s="13">
        <f>VLOOKUP(A56,import!A:J,8,0)</f>
        <v>23</v>
      </c>
      <c r="I56" s="13">
        <f>VLOOKUP(A56,import!A:J,9,0)</f>
        <v>23</v>
      </c>
      <c r="J56" s="14">
        <f>VLOOKUP(A56,import!A:J,10,0)</f>
        <v>0</v>
      </c>
      <c r="K56" s="11" t="s">
        <v>409</v>
      </c>
      <c r="L56" s="11">
        <v>5.316280701E9</v>
      </c>
      <c r="M56" s="11" t="s">
        <v>47</v>
      </c>
      <c r="N56" s="11" t="s">
        <v>410</v>
      </c>
      <c r="O56" s="11" t="s">
        <v>411</v>
      </c>
      <c r="P56" s="11" t="str">
        <f>VLOOKUP(A56,import!A:P,16,0)</f>
        <v>Geleneksel</v>
      </c>
      <c r="Q56" s="15" t="s">
        <v>135</v>
      </c>
      <c r="R56" s="15" t="b">
        <v>1</v>
      </c>
      <c r="S56" s="25" t="b">
        <v>0</v>
      </c>
      <c r="T56" s="25" t="s">
        <v>83</v>
      </c>
      <c r="U56" s="25" t="s">
        <v>156</v>
      </c>
      <c r="V56" s="25"/>
      <c r="W56" s="25" t="s">
        <v>412</v>
      </c>
      <c r="X56" s="27">
        <v>44442.0</v>
      </c>
      <c r="Y56" s="27">
        <v>44445.0</v>
      </c>
      <c r="Z56" s="27"/>
      <c r="AA56" s="22" t="s">
        <v>71</v>
      </c>
      <c r="AB56" s="23">
        <v>44356.0</v>
      </c>
      <c r="AC56" s="22" t="s">
        <v>71</v>
      </c>
      <c r="AD56" s="23">
        <v>44383.0</v>
      </c>
      <c r="AE56" s="22" t="s">
        <v>71</v>
      </c>
      <c r="AF56" s="23">
        <v>44385.0</v>
      </c>
      <c r="AG56" s="22" t="s">
        <v>85</v>
      </c>
      <c r="AH56" s="23">
        <v>44392.0</v>
      </c>
      <c r="AI56" s="22" t="s">
        <v>71</v>
      </c>
      <c r="AJ56" s="23">
        <v>44511.0</v>
      </c>
      <c r="AK56" s="22" t="s">
        <v>97</v>
      </c>
      <c r="AL56" s="22" t="s">
        <v>86</v>
      </c>
      <c r="AM56" s="22" t="s">
        <v>86</v>
      </c>
      <c r="AN56" s="22" t="s">
        <v>86</v>
      </c>
      <c r="AO56" s="22" t="s">
        <v>230</v>
      </c>
      <c r="AP56" s="21" t="s">
        <v>54</v>
      </c>
      <c r="AQ56" s="22"/>
    </row>
    <row r="57">
      <c r="A57" s="11" t="s">
        <v>413</v>
      </c>
      <c r="B57" s="11" t="s">
        <v>414</v>
      </c>
      <c r="C57" s="11" t="str">
        <f>VLOOKUP(A57,import!A:C,3,0)</f>
        <v>DOĞRU</v>
      </c>
      <c r="D57" s="11" t="s">
        <v>200</v>
      </c>
      <c r="E57" s="12">
        <f>VLOOKUP(A57,import!A:J,5,0)</f>
        <v>50</v>
      </c>
      <c r="F57" s="12">
        <f>VLOOKUP(A57,import!A:J,6,0)</f>
        <v>1</v>
      </c>
      <c r="G57" s="13">
        <f>VLOOKUP(A57,import!A:J,7,0)</f>
        <v>12</v>
      </c>
      <c r="H57" s="13">
        <f>VLOOKUP(A57,import!A:J,8,0)</f>
        <v>5</v>
      </c>
      <c r="I57" s="13">
        <f>VLOOKUP(A57,import!A:J,9,0)</f>
        <v>17</v>
      </c>
      <c r="J57" s="14">
        <f>VLOOKUP(A57,import!A:J,10,0)</f>
        <v>0.71</v>
      </c>
      <c r="K57" s="11" t="s">
        <v>415</v>
      </c>
      <c r="L57" s="11">
        <v>2.423110701E9</v>
      </c>
      <c r="M57" s="11" t="s">
        <v>47</v>
      </c>
      <c r="N57" s="11" t="s">
        <v>119</v>
      </c>
      <c r="O57" s="11" t="s">
        <v>416</v>
      </c>
      <c r="P57" s="11" t="str">
        <f>VLOOKUP(A57,import!A:P,16,0)</f>
        <v>Geleneksel</v>
      </c>
      <c r="Q57" s="15"/>
      <c r="R57" s="15" t="b">
        <v>1</v>
      </c>
      <c r="S57" s="16" t="b">
        <v>0</v>
      </c>
      <c r="T57" s="17" t="s">
        <v>50</v>
      </c>
      <c r="U57" s="17" t="s">
        <v>51</v>
      </c>
      <c r="V57" s="17" t="s">
        <v>273</v>
      </c>
      <c r="W57" s="25" t="s">
        <v>300</v>
      </c>
      <c r="X57" s="18">
        <v>44333.0</v>
      </c>
      <c r="Y57" s="18">
        <v>44335.0</v>
      </c>
      <c r="Z57" s="18"/>
      <c r="AA57" s="19"/>
      <c r="AB57" s="19"/>
      <c r="AC57" s="19"/>
      <c r="AD57" s="19"/>
      <c r="AE57" s="20"/>
      <c r="AF57" s="19"/>
      <c r="AG57" s="20"/>
      <c r="AH57" s="19"/>
      <c r="AI57" s="19"/>
      <c r="AJ57" s="19"/>
      <c r="AK57" s="19"/>
      <c r="AL57" s="19"/>
      <c r="AM57" s="19"/>
      <c r="AN57" s="19"/>
      <c r="AO57" s="19"/>
      <c r="AP57" s="21" t="s">
        <v>54</v>
      </c>
      <c r="AQ57" s="19"/>
    </row>
    <row r="58">
      <c r="A58" s="11" t="s">
        <v>417</v>
      </c>
      <c r="B58" s="11" t="s">
        <v>418</v>
      </c>
      <c r="C58" s="11" t="str">
        <f>VLOOKUP(A58,import!A:C,3,0)</f>
        <v>DOĞRU</v>
      </c>
      <c r="D58" s="11" t="s">
        <v>419</v>
      </c>
      <c r="E58" s="12">
        <f>VLOOKUP(A58,import!A:J,5,0)</f>
        <v>268</v>
      </c>
      <c r="F58" s="12">
        <f>VLOOKUP(A58,import!A:J,6,0)</f>
        <v>4</v>
      </c>
      <c r="G58" s="13">
        <f>VLOOKUP(A58,import!A:J,7,0)</f>
        <v>0</v>
      </c>
      <c r="H58" s="13">
        <f>VLOOKUP(A58,import!A:J,8,0)</f>
        <v>44</v>
      </c>
      <c r="I58" s="13">
        <f>VLOOKUP(A58,import!A:J,9,0)</f>
        <v>44</v>
      </c>
      <c r="J58" s="14">
        <f>VLOOKUP(A58,import!A:J,10,0)</f>
        <v>0</v>
      </c>
      <c r="K58" s="11" t="s">
        <v>420</v>
      </c>
      <c r="L58" s="11">
        <v>2.425151991E9</v>
      </c>
      <c r="M58" s="11" t="s">
        <v>368</v>
      </c>
      <c r="N58" s="11" t="s">
        <v>421</v>
      </c>
      <c r="O58" s="11" t="s">
        <v>422</v>
      </c>
      <c r="P58" s="11" t="str">
        <f>VLOOKUP(A58,import!A:P,16,0)</f>
        <v>Geleneksel</v>
      </c>
      <c r="Q58" s="15"/>
      <c r="R58" s="15" t="b">
        <v>1</v>
      </c>
      <c r="S58" s="16" t="b">
        <v>0</v>
      </c>
      <c r="T58" s="17" t="s">
        <v>351</v>
      </c>
      <c r="U58" s="17" t="s">
        <v>99</v>
      </c>
      <c r="V58" s="31" t="s">
        <v>371</v>
      </c>
      <c r="W58" s="17" t="s">
        <v>423</v>
      </c>
      <c r="X58" s="18">
        <v>44518.0</v>
      </c>
      <c r="Y58" s="18">
        <v>44522.0</v>
      </c>
      <c r="Z58" s="18"/>
      <c r="AA58" s="22" t="s">
        <v>177</v>
      </c>
      <c r="AB58" s="23">
        <v>44461.0</v>
      </c>
      <c r="AC58" s="22" t="s">
        <v>85</v>
      </c>
      <c r="AD58" s="23">
        <v>44471.0</v>
      </c>
      <c r="AE58" s="22" t="s">
        <v>85</v>
      </c>
      <c r="AF58" s="23">
        <v>44477.0</v>
      </c>
      <c r="AG58" s="22" t="s">
        <v>177</v>
      </c>
      <c r="AH58" s="23">
        <v>44491.0</v>
      </c>
      <c r="AI58" s="22" t="s">
        <v>71</v>
      </c>
      <c r="AJ58" s="23">
        <v>44518.0</v>
      </c>
      <c r="AK58" s="22" t="s">
        <v>156</v>
      </c>
      <c r="AL58" s="22" t="s">
        <v>51</v>
      </c>
      <c r="AM58" s="22" t="s">
        <v>358</v>
      </c>
      <c r="AN58" s="22" t="s">
        <v>99</v>
      </c>
      <c r="AO58" s="22" t="s">
        <v>99</v>
      </c>
      <c r="AP58" s="21" t="s">
        <v>54</v>
      </c>
      <c r="AQ58" s="22"/>
    </row>
    <row r="59">
      <c r="A59" s="11" t="s">
        <v>424</v>
      </c>
      <c r="B59" s="11" t="s">
        <v>425</v>
      </c>
      <c r="C59" s="11" t="str">
        <f>VLOOKUP(A59,import!A:C,3,0)</f>
        <v>DOĞRU</v>
      </c>
      <c r="D59" s="11" t="s">
        <v>45</v>
      </c>
      <c r="E59" s="12">
        <f>VLOOKUP(A59,import!A:J,5,0)</f>
        <v>19</v>
      </c>
      <c r="F59" s="12">
        <f>VLOOKUP(A59,import!A:J,6,0)</f>
        <v>4</v>
      </c>
      <c r="G59" s="13">
        <f>VLOOKUP(A59,import!A:J,7,0)</f>
        <v>13</v>
      </c>
      <c r="H59" s="13">
        <f>VLOOKUP(A59,import!A:J,8,0)</f>
        <v>0</v>
      </c>
      <c r="I59" s="13">
        <f>VLOOKUP(A59,import!A:J,9,0)</f>
        <v>13</v>
      </c>
      <c r="J59" s="14">
        <f>VLOOKUP(A59,import!A:J,10,0)</f>
        <v>1</v>
      </c>
      <c r="K59" s="11" t="s">
        <v>426</v>
      </c>
      <c r="L59" s="11">
        <v>2.4222137E9</v>
      </c>
      <c r="M59" s="11" t="s">
        <v>65</v>
      </c>
      <c r="N59" s="11" t="s">
        <v>427</v>
      </c>
      <c r="O59" s="11" t="s">
        <v>428</v>
      </c>
      <c r="P59" s="11" t="str">
        <f>VLOOKUP(A59,import!A:P,16,0)</f>
        <v>Geleneksel</v>
      </c>
      <c r="Q59" s="15"/>
      <c r="R59" s="15" t="b">
        <v>1</v>
      </c>
      <c r="S59" s="16" t="b">
        <v>0</v>
      </c>
      <c r="T59" s="17" t="s">
        <v>50</v>
      </c>
      <c r="U59" s="17" t="s">
        <v>51</v>
      </c>
      <c r="V59" s="17" t="s">
        <v>69</v>
      </c>
      <c r="W59" s="17" t="s">
        <v>429</v>
      </c>
      <c r="X59" s="18">
        <v>44635.0</v>
      </c>
      <c r="Y59" s="18">
        <v>44636.0</v>
      </c>
      <c r="Z59" s="18"/>
      <c r="AA59" s="22" t="s">
        <v>71</v>
      </c>
      <c r="AB59" s="23">
        <v>44635.0</v>
      </c>
      <c r="AC59" s="19"/>
      <c r="AD59" s="19"/>
      <c r="AE59" s="20"/>
      <c r="AF59" s="19"/>
      <c r="AG59" s="20"/>
      <c r="AH59" s="19"/>
      <c r="AI59" s="19"/>
      <c r="AJ59" s="19"/>
      <c r="AK59" s="22" t="s">
        <v>51</v>
      </c>
      <c r="AL59" s="19"/>
      <c r="AM59" s="19"/>
      <c r="AN59" s="19"/>
      <c r="AO59" s="19"/>
      <c r="AP59" s="21"/>
      <c r="AQ59" s="19"/>
    </row>
    <row r="60">
      <c r="A60" s="11" t="s">
        <v>430</v>
      </c>
      <c r="B60" s="11" t="s">
        <v>431</v>
      </c>
      <c r="C60" s="11" t="str">
        <f>VLOOKUP(A60,import!A:C,3,0)</f>
        <v>DOĞRU</v>
      </c>
      <c r="D60" s="11" t="s">
        <v>325</v>
      </c>
      <c r="E60" s="12">
        <f>VLOOKUP(A60,import!A:J,5,0)</f>
        <v>132</v>
      </c>
      <c r="F60" s="12">
        <f>VLOOKUP(A60,import!A:J,6,0)</f>
        <v>9</v>
      </c>
      <c r="G60" s="13">
        <f>VLOOKUP(A60,import!A:J,7,0)</f>
        <v>8</v>
      </c>
      <c r="H60" s="13">
        <f>VLOOKUP(A60,import!A:J,8,0)</f>
        <v>3</v>
      </c>
      <c r="I60" s="13">
        <f>VLOOKUP(A60,import!A:J,9,0)</f>
        <v>11</v>
      </c>
      <c r="J60" s="14">
        <f>VLOOKUP(A60,import!A:J,10,0)</f>
        <v>0.73</v>
      </c>
      <c r="K60" s="11" t="s">
        <v>432</v>
      </c>
      <c r="L60" s="11">
        <v>5.526060749E9</v>
      </c>
      <c r="M60" s="11" t="s">
        <v>65</v>
      </c>
      <c r="N60" s="11" t="s">
        <v>433</v>
      </c>
      <c r="O60" s="11" t="s">
        <v>434</v>
      </c>
      <c r="P60" s="11" t="str">
        <f>VLOOKUP(A60,import!A:P,16,0)</f>
        <v>Geleneksel</v>
      </c>
      <c r="Q60" s="15"/>
      <c r="R60" s="15" t="b">
        <v>1</v>
      </c>
      <c r="S60" s="16" t="b">
        <v>0</v>
      </c>
      <c r="T60" s="17" t="s">
        <v>83</v>
      </c>
      <c r="U60" s="17" t="s">
        <v>51</v>
      </c>
      <c r="V60" s="17" t="s">
        <v>273</v>
      </c>
      <c r="W60" s="25" t="s">
        <v>435</v>
      </c>
      <c r="X60" s="18">
        <v>44341.0</v>
      </c>
      <c r="Y60" s="18">
        <v>44343.0</v>
      </c>
      <c r="Z60" s="18"/>
      <c r="AA60" s="22" t="s">
        <v>71</v>
      </c>
      <c r="AB60" s="23">
        <v>44375.0</v>
      </c>
      <c r="AC60" s="22" t="s">
        <v>71</v>
      </c>
      <c r="AD60" s="23">
        <v>44545.0</v>
      </c>
      <c r="AE60" s="20"/>
      <c r="AF60" s="19"/>
      <c r="AG60" s="20"/>
      <c r="AH60" s="19"/>
      <c r="AI60" s="19"/>
      <c r="AJ60" s="19"/>
      <c r="AK60" s="22" t="s">
        <v>436</v>
      </c>
      <c r="AL60" s="22" t="s">
        <v>104</v>
      </c>
      <c r="AM60" s="19"/>
      <c r="AN60" s="19"/>
      <c r="AO60" s="19"/>
      <c r="AP60" s="21" t="s">
        <v>116</v>
      </c>
      <c r="AQ60" s="19"/>
    </row>
    <row r="61">
      <c r="A61" s="11" t="s">
        <v>437</v>
      </c>
      <c r="B61" s="11" t="s">
        <v>438</v>
      </c>
      <c r="C61" s="11" t="str">
        <f>VLOOKUP(A61,import!A:C,3,0)</f>
        <v>DOĞRU</v>
      </c>
      <c r="D61" s="11" t="s">
        <v>325</v>
      </c>
      <c r="E61" s="12">
        <f>VLOOKUP(A61,import!A:J,5,0)</f>
        <v>918</v>
      </c>
      <c r="F61" s="12">
        <f>VLOOKUP(A61,import!A:J,6,0)</f>
        <v>31</v>
      </c>
      <c r="G61" s="13">
        <f>VLOOKUP(A61,import!A:J,7,0)</f>
        <v>18</v>
      </c>
      <c r="H61" s="13">
        <f>VLOOKUP(A61,import!A:J,8,0)</f>
        <v>10</v>
      </c>
      <c r="I61" s="13">
        <f>VLOOKUP(A61,import!A:J,9,0)</f>
        <v>28</v>
      </c>
      <c r="J61" s="14">
        <f>VLOOKUP(A61,import!A:J,10,0)</f>
        <v>0.64</v>
      </c>
      <c r="K61" s="11" t="s">
        <v>439</v>
      </c>
      <c r="L61" s="11">
        <v>5.526444507E9</v>
      </c>
      <c r="M61" s="11" t="s">
        <v>65</v>
      </c>
      <c r="N61" s="11" t="s">
        <v>427</v>
      </c>
      <c r="O61" s="11" t="s">
        <v>440</v>
      </c>
      <c r="P61" s="11" t="str">
        <f>VLOOKUP(A61,import!A:P,16,0)</f>
        <v>Geleneksel</v>
      </c>
      <c r="Q61" s="15" t="s">
        <v>299</v>
      </c>
      <c r="R61" s="15" t="b">
        <v>1</v>
      </c>
      <c r="S61" s="16" t="b">
        <v>0</v>
      </c>
      <c r="T61" s="25" t="s">
        <v>50</v>
      </c>
      <c r="U61" s="25" t="s">
        <v>230</v>
      </c>
      <c r="V61" s="32"/>
      <c r="W61" s="25" t="s">
        <v>441</v>
      </c>
      <c r="X61" s="27">
        <v>44504.0</v>
      </c>
      <c r="Y61" s="27">
        <v>44505.0</v>
      </c>
      <c r="Z61" s="30"/>
      <c r="AA61" s="22" t="s">
        <v>85</v>
      </c>
      <c r="AB61" s="23">
        <v>44361.0</v>
      </c>
      <c r="AC61" s="22" t="s">
        <v>106</v>
      </c>
      <c r="AD61" s="23">
        <v>44372.0</v>
      </c>
      <c r="AE61" s="22" t="s">
        <v>106</v>
      </c>
      <c r="AF61" s="23">
        <v>44497.0</v>
      </c>
      <c r="AG61" s="22" t="s">
        <v>71</v>
      </c>
      <c r="AH61" s="23">
        <v>44504.0</v>
      </c>
      <c r="AI61" s="19"/>
      <c r="AJ61" s="19"/>
      <c r="AK61" s="22" t="s">
        <v>97</v>
      </c>
      <c r="AL61" s="22" t="s">
        <v>190</v>
      </c>
      <c r="AM61" s="22" t="s">
        <v>123</v>
      </c>
      <c r="AN61" s="22" t="s">
        <v>230</v>
      </c>
      <c r="AO61" s="19"/>
      <c r="AP61" s="21" t="s">
        <v>116</v>
      </c>
      <c r="AQ61" s="19"/>
    </row>
    <row r="62">
      <c r="A62" s="11" t="s">
        <v>442</v>
      </c>
      <c r="B62" s="11" t="s">
        <v>443</v>
      </c>
      <c r="C62" s="11" t="str">
        <f>VLOOKUP(A62,import!A:C,3,0)</f>
        <v>DOĞRU</v>
      </c>
      <c r="D62" s="11" t="s">
        <v>325</v>
      </c>
      <c r="E62" s="12">
        <f>VLOOKUP(A62,import!A:J,5,0)</f>
        <v>599</v>
      </c>
      <c r="F62" s="12">
        <f>VLOOKUP(A62,import!A:J,6,0)</f>
        <v>22</v>
      </c>
      <c r="G62" s="13">
        <f>VLOOKUP(A62,import!A:J,7,0)</f>
        <v>0</v>
      </c>
      <c r="H62" s="13">
        <f>VLOOKUP(A62,import!A:J,8,0)</f>
        <v>21</v>
      </c>
      <c r="I62" s="13">
        <f>VLOOKUP(A62,import!A:J,9,0)</f>
        <v>21</v>
      </c>
      <c r="J62" s="14">
        <f>VLOOKUP(A62,import!A:J,10,0)</f>
        <v>0</v>
      </c>
      <c r="K62" s="11" t="s">
        <v>444</v>
      </c>
      <c r="L62" s="11">
        <v>5.415079625E9</v>
      </c>
      <c r="M62" s="11" t="s">
        <v>47</v>
      </c>
      <c r="N62" s="11" t="s">
        <v>445</v>
      </c>
      <c r="O62" s="11" t="s">
        <v>446</v>
      </c>
      <c r="P62" s="11" t="str">
        <f>VLOOKUP(A62,import!A:P,16,0)</f>
        <v>Geleneksel</v>
      </c>
      <c r="Q62" s="15" t="s">
        <v>135</v>
      </c>
      <c r="R62" s="15" t="b">
        <v>1</v>
      </c>
      <c r="S62" s="16" t="b">
        <v>0</v>
      </c>
      <c r="T62" s="25" t="s">
        <v>83</v>
      </c>
      <c r="U62" s="25"/>
      <c r="V62" s="25"/>
      <c r="W62" s="25" t="s">
        <v>447</v>
      </c>
      <c r="X62" s="27"/>
      <c r="Y62" s="27"/>
      <c r="Z62" s="30"/>
      <c r="AA62" s="22" t="s">
        <v>106</v>
      </c>
      <c r="AB62" s="23">
        <v>44349.0</v>
      </c>
      <c r="AC62" s="22" t="s">
        <v>71</v>
      </c>
      <c r="AD62" s="23">
        <v>44363.0</v>
      </c>
      <c r="AE62" s="22" t="s">
        <v>71</v>
      </c>
      <c r="AF62" s="23">
        <v>44428.0</v>
      </c>
      <c r="AG62" s="22" t="s">
        <v>71</v>
      </c>
      <c r="AH62" s="23">
        <v>44491.0</v>
      </c>
      <c r="AI62" s="19"/>
      <c r="AJ62" s="19"/>
      <c r="AK62" s="22" t="s">
        <v>98</v>
      </c>
      <c r="AL62" s="22" t="s">
        <v>98</v>
      </c>
      <c r="AM62" s="22" t="s">
        <v>219</v>
      </c>
      <c r="AN62" s="22" t="s">
        <v>99</v>
      </c>
      <c r="AO62" s="19"/>
      <c r="AP62" s="21" t="s">
        <v>89</v>
      </c>
      <c r="AQ62" s="19"/>
    </row>
    <row r="63">
      <c r="A63" s="11" t="s">
        <v>448</v>
      </c>
      <c r="B63" s="11" t="s">
        <v>449</v>
      </c>
      <c r="C63" s="11" t="str">
        <f>VLOOKUP(A63,import!A:C,3,0)</f>
        <v>DOĞRU</v>
      </c>
      <c r="D63" s="11" t="s">
        <v>325</v>
      </c>
      <c r="E63" s="12">
        <f>VLOOKUP(A63,import!A:J,5,0)</f>
        <v>150</v>
      </c>
      <c r="F63" s="12">
        <f>VLOOKUP(A63,import!A:J,6,0)</f>
        <v>23</v>
      </c>
      <c r="G63" s="13">
        <f>VLOOKUP(A63,import!A:J,7,0)</f>
        <v>0</v>
      </c>
      <c r="H63" s="13">
        <f>VLOOKUP(A63,import!A:J,8,0)</f>
        <v>29</v>
      </c>
      <c r="I63" s="13">
        <f>VLOOKUP(A63,import!A:J,9,0)</f>
        <v>29</v>
      </c>
      <c r="J63" s="14">
        <f>VLOOKUP(A63,import!A:J,10,0)</f>
        <v>0</v>
      </c>
      <c r="K63" s="11" t="s">
        <v>450</v>
      </c>
      <c r="L63" s="11">
        <v>5.432100999E9</v>
      </c>
      <c r="M63" s="11" t="s">
        <v>47</v>
      </c>
      <c r="N63" s="11" t="s">
        <v>451</v>
      </c>
      <c r="O63" s="11" t="s">
        <v>452</v>
      </c>
      <c r="P63" s="11" t="str">
        <f>VLOOKUP(A63,import!A:P,16,0)</f>
        <v>Geleneksel</v>
      </c>
      <c r="Q63" s="15"/>
      <c r="R63" s="15" t="b">
        <v>1</v>
      </c>
      <c r="S63" s="16" t="b">
        <v>0</v>
      </c>
      <c r="T63" s="17" t="s">
        <v>50</v>
      </c>
      <c r="U63" s="17" t="s">
        <v>51</v>
      </c>
      <c r="V63" s="34" t="s">
        <v>453</v>
      </c>
      <c r="W63" s="17" t="s">
        <v>454</v>
      </c>
      <c r="X63" s="18">
        <v>44706.0</v>
      </c>
      <c r="Y63" s="18">
        <v>44707.0</v>
      </c>
      <c r="Z63" s="18"/>
      <c r="AA63" s="22" t="s">
        <v>177</v>
      </c>
      <c r="AB63" s="23">
        <v>44600.0</v>
      </c>
      <c r="AC63" s="22" t="s">
        <v>177</v>
      </c>
      <c r="AD63" s="23">
        <v>44636.0</v>
      </c>
      <c r="AE63" s="22" t="s">
        <v>71</v>
      </c>
      <c r="AF63" s="23">
        <v>44706.0</v>
      </c>
      <c r="AG63" s="20"/>
      <c r="AH63" s="19"/>
      <c r="AI63" s="19"/>
      <c r="AJ63" s="19"/>
      <c r="AK63" s="22" t="s">
        <v>99</v>
      </c>
      <c r="AL63" s="22" t="s">
        <v>115</v>
      </c>
      <c r="AM63" s="22" t="s">
        <v>51</v>
      </c>
      <c r="AN63" s="19"/>
      <c r="AO63" s="19"/>
      <c r="AP63" s="21"/>
      <c r="AQ63" s="19"/>
    </row>
    <row r="64">
      <c r="A64" s="11" t="s">
        <v>455</v>
      </c>
      <c r="B64" s="11" t="s">
        <v>456</v>
      </c>
      <c r="C64" s="11" t="str">
        <f>VLOOKUP(A64,import!A:C,3,0)</f>
        <v>DOĞRU</v>
      </c>
      <c r="D64" s="11" t="s">
        <v>325</v>
      </c>
      <c r="E64" s="12">
        <f>VLOOKUP(A64,import!A:J,5,0)</f>
        <v>26</v>
      </c>
      <c r="F64" s="12">
        <f>VLOOKUP(A64,import!A:J,6,0)</f>
        <v>8</v>
      </c>
      <c r="G64" s="13">
        <f>VLOOKUP(A64,import!A:J,7,0)</f>
        <v>9</v>
      </c>
      <c r="H64" s="13">
        <f>VLOOKUP(A64,import!A:J,8,0)</f>
        <v>2</v>
      </c>
      <c r="I64" s="13">
        <f>VLOOKUP(A64,import!A:J,9,0)</f>
        <v>11</v>
      </c>
      <c r="J64" s="14">
        <f>VLOOKUP(A64,import!A:J,10,0)</f>
        <v>0.82</v>
      </c>
      <c r="K64" s="11" t="s">
        <v>457</v>
      </c>
      <c r="L64" s="11">
        <v>5.427983576E9</v>
      </c>
      <c r="M64" s="11" t="s">
        <v>47</v>
      </c>
      <c r="N64" s="11" t="s">
        <v>458</v>
      </c>
      <c r="O64" s="11" t="s">
        <v>459</v>
      </c>
      <c r="P64" s="11" t="str">
        <f>VLOOKUP(A64,import!A:P,16,0)</f>
        <v>Geleneksel</v>
      </c>
      <c r="Q64" s="15"/>
      <c r="R64" s="15" t="b">
        <v>1</v>
      </c>
      <c r="S64" s="16" t="b">
        <v>0</v>
      </c>
      <c r="T64" s="17" t="s">
        <v>50</v>
      </c>
      <c r="U64" s="17" t="s">
        <v>51</v>
      </c>
      <c r="V64" s="24" t="s">
        <v>52</v>
      </c>
      <c r="W64" s="17" t="s">
        <v>460</v>
      </c>
      <c r="X64" s="18">
        <v>44530.0</v>
      </c>
      <c r="Y64" s="18">
        <v>44533.0</v>
      </c>
      <c r="Z64" s="18"/>
      <c r="AA64" s="22" t="s">
        <v>71</v>
      </c>
      <c r="AB64" s="23">
        <v>44517.0</v>
      </c>
      <c r="AC64" s="22" t="s">
        <v>71</v>
      </c>
      <c r="AD64" s="23">
        <v>44526.0</v>
      </c>
      <c r="AE64" s="22" t="s">
        <v>71</v>
      </c>
      <c r="AF64" s="23">
        <v>44530.0</v>
      </c>
      <c r="AG64" s="20"/>
      <c r="AH64" s="19"/>
      <c r="AI64" s="19"/>
      <c r="AJ64" s="19"/>
      <c r="AK64" s="22" t="s">
        <v>247</v>
      </c>
      <c r="AL64" s="22" t="s">
        <v>51</v>
      </c>
      <c r="AM64" s="22" t="s">
        <v>51</v>
      </c>
      <c r="AN64" s="19"/>
      <c r="AO64" s="19"/>
      <c r="AP64" s="21" t="s">
        <v>54</v>
      </c>
      <c r="AQ64" s="19"/>
    </row>
    <row r="65">
      <c r="A65" s="21" t="s">
        <v>461</v>
      </c>
      <c r="B65" s="21" t="s">
        <v>462</v>
      </c>
      <c r="C65" s="11" t="str">
        <f>VLOOKUP(A65,import!A:C,3,0)</f>
        <v>DOĞRU</v>
      </c>
      <c r="D65" s="21" t="s">
        <v>325</v>
      </c>
      <c r="E65" s="12">
        <f>VLOOKUP(A65,import!A:J,5,0)</f>
        <v>11</v>
      </c>
      <c r="F65" s="12">
        <f>VLOOKUP(A65,import!A:J,6,0)</f>
        <v>8</v>
      </c>
      <c r="G65" s="13">
        <f>VLOOKUP(A65,import!A:J,7,0)</f>
        <v>7</v>
      </c>
      <c r="H65" s="13">
        <f>VLOOKUP(A65,import!A:J,8,0)</f>
        <v>14</v>
      </c>
      <c r="I65" s="13">
        <f>VLOOKUP(A65,import!A:J,9,0)</f>
        <v>21</v>
      </c>
      <c r="J65" s="14">
        <f>VLOOKUP(A65,import!A:J,10,0)</f>
        <v>0.33</v>
      </c>
      <c r="K65" s="21" t="s">
        <v>463</v>
      </c>
      <c r="L65" s="21">
        <v>5.378912338E9</v>
      </c>
      <c r="M65" s="21" t="s">
        <v>47</v>
      </c>
      <c r="N65" s="21" t="s">
        <v>445</v>
      </c>
      <c r="O65" s="21" t="s">
        <v>464</v>
      </c>
      <c r="P65" s="11" t="str">
        <f>VLOOKUP(A65,import!A:P,16,0)</f>
        <v>Geleneksel</v>
      </c>
      <c r="Q65" s="15"/>
      <c r="R65" s="15" t="b">
        <v>1</v>
      </c>
      <c r="S65" s="16" t="b">
        <v>0</v>
      </c>
      <c r="T65" s="17" t="s">
        <v>50</v>
      </c>
      <c r="U65" s="17" t="s">
        <v>104</v>
      </c>
      <c r="V65" s="35" t="s">
        <v>69</v>
      </c>
      <c r="W65" s="17"/>
      <c r="X65" s="18">
        <v>44659.0</v>
      </c>
      <c r="Y65" s="18">
        <v>44660.0</v>
      </c>
      <c r="Z65" s="18"/>
      <c r="AA65" s="22" t="s">
        <v>71</v>
      </c>
      <c r="AB65" s="23">
        <v>44659.0</v>
      </c>
      <c r="AC65" s="19"/>
      <c r="AD65" s="19"/>
      <c r="AE65" s="20"/>
      <c r="AF65" s="19"/>
      <c r="AG65" s="20"/>
      <c r="AH65" s="19"/>
      <c r="AI65" s="19"/>
      <c r="AJ65" s="19"/>
      <c r="AK65" s="22" t="s">
        <v>104</v>
      </c>
      <c r="AL65" s="19"/>
      <c r="AM65" s="19"/>
      <c r="AN65" s="19"/>
      <c r="AO65" s="19"/>
      <c r="AP65" s="21"/>
      <c r="AQ65" s="19"/>
    </row>
    <row r="66">
      <c r="A66" s="11" t="s">
        <v>465</v>
      </c>
      <c r="B66" s="11" t="s">
        <v>466</v>
      </c>
      <c r="C66" s="11" t="str">
        <f>VLOOKUP(A66,import!A:C,3,0)</f>
        <v>DOĞRU</v>
      </c>
      <c r="D66" s="11" t="s">
        <v>325</v>
      </c>
      <c r="E66" s="12">
        <f>VLOOKUP(A66,import!A:J,5,0)</f>
        <v>99</v>
      </c>
      <c r="F66" s="12" t="str">
        <f>VLOOKUP(A66,import!A:J,6,0)</f>
        <v/>
      </c>
      <c r="G66" s="13">
        <f>VLOOKUP(A66,import!A:J,7,0)</f>
        <v>6</v>
      </c>
      <c r="H66" s="13">
        <f>VLOOKUP(A66,import!A:J,8,0)</f>
        <v>8</v>
      </c>
      <c r="I66" s="13">
        <f>VLOOKUP(A66,import!A:J,9,0)</f>
        <v>14</v>
      </c>
      <c r="J66" s="14">
        <f>VLOOKUP(A66,import!A:J,10,0)</f>
        <v>0.43</v>
      </c>
      <c r="K66" s="11" t="s">
        <v>467</v>
      </c>
      <c r="L66" s="11">
        <v>5.537059607E9</v>
      </c>
      <c r="M66" s="11" t="s">
        <v>65</v>
      </c>
      <c r="N66" s="11" t="s">
        <v>468</v>
      </c>
      <c r="O66" s="11" t="s">
        <v>469</v>
      </c>
      <c r="P66" s="11" t="str">
        <f>VLOOKUP(A66,import!A:P,16,0)</f>
        <v>Geleneksel</v>
      </c>
      <c r="Q66" s="15"/>
      <c r="R66" s="15" t="b">
        <v>1</v>
      </c>
      <c r="S66" s="16" t="b">
        <v>0</v>
      </c>
      <c r="T66" s="29" t="s">
        <v>121</v>
      </c>
      <c r="U66" s="17"/>
      <c r="V66" s="17"/>
      <c r="W66" s="11" t="s">
        <v>470</v>
      </c>
      <c r="X66" s="18"/>
      <c r="Y66" s="18"/>
      <c r="Z66" s="18"/>
      <c r="AA66" s="22" t="s">
        <v>177</v>
      </c>
      <c r="AB66" s="23">
        <v>44420.0</v>
      </c>
      <c r="AC66" s="22" t="s">
        <v>71</v>
      </c>
      <c r="AD66" s="23">
        <v>44428.0</v>
      </c>
      <c r="AE66" s="20"/>
      <c r="AF66" s="19"/>
      <c r="AG66" s="20"/>
      <c r="AH66" s="19"/>
      <c r="AI66" s="19"/>
      <c r="AJ66" s="19"/>
      <c r="AK66" s="22" t="s">
        <v>88</v>
      </c>
      <c r="AL66" s="22" t="s">
        <v>51</v>
      </c>
      <c r="AM66" s="19"/>
      <c r="AN66" s="19"/>
      <c r="AO66" s="22"/>
      <c r="AP66" s="21" t="s">
        <v>54</v>
      </c>
      <c r="AQ66" s="22"/>
    </row>
    <row r="67">
      <c r="A67" s="11" t="s">
        <v>471</v>
      </c>
      <c r="B67" s="11" t="s">
        <v>472</v>
      </c>
      <c r="C67" s="11" t="str">
        <f>VLOOKUP(A67,import!A:C,3,0)</f>
        <v>DOĞRU</v>
      </c>
      <c r="D67" s="11" t="s">
        <v>325</v>
      </c>
      <c r="E67" s="12">
        <f>VLOOKUP(A67,import!A:J,5,0)</f>
        <v>4</v>
      </c>
      <c r="F67" s="12">
        <f>VLOOKUP(A67,import!A:J,6,0)</f>
        <v>4</v>
      </c>
      <c r="G67" s="13">
        <f>VLOOKUP(A67,import!A:J,7,0)</f>
        <v>0</v>
      </c>
      <c r="H67" s="13">
        <f>VLOOKUP(A67,import!A:J,8,0)</f>
        <v>8</v>
      </c>
      <c r="I67" s="13">
        <f>VLOOKUP(A67,import!A:J,9,0)</f>
        <v>8</v>
      </c>
      <c r="J67" s="14">
        <f>VLOOKUP(A67,import!A:J,10,0)</f>
        <v>0</v>
      </c>
      <c r="K67" s="11" t="s">
        <v>473</v>
      </c>
      <c r="L67" s="11">
        <v>5.416596961E9</v>
      </c>
      <c r="M67" s="11" t="s">
        <v>65</v>
      </c>
      <c r="N67" s="11" t="s">
        <v>474</v>
      </c>
      <c r="O67" s="11" t="s">
        <v>475</v>
      </c>
      <c r="P67" s="11" t="str">
        <f>VLOOKUP(A67,import!A:P,16,0)</f>
        <v>Geleneksel</v>
      </c>
      <c r="Q67" s="15"/>
      <c r="R67" s="15" t="b">
        <v>1</v>
      </c>
      <c r="S67" s="16" t="b">
        <v>0</v>
      </c>
      <c r="T67" s="17" t="s">
        <v>50</v>
      </c>
      <c r="U67" s="17" t="s">
        <v>51</v>
      </c>
      <c r="V67" s="17" t="s">
        <v>69</v>
      </c>
      <c r="X67" s="18">
        <v>44666.0</v>
      </c>
      <c r="Y67" s="18">
        <v>44669.0</v>
      </c>
      <c r="Z67" s="18"/>
      <c r="AA67" s="22" t="s">
        <v>71</v>
      </c>
      <c r="AB67" s="23">
        <v>44666.0</v>
      </c>
      <c r="AC67" s="19"/>
      <c r="AD67" s="19"/>
      <c r="AE67" s="20"/>
      <c r="AF67" s="19"/>
      <c r="AG67" s="20"/>
      <c r="AH67" s="19"/>
      <c r="AI67" s="19"/>
      <c r="AJ67" s="19"/>
      <c r="AK67" s="22" t="s">
        <v>51</v>
      </c>
      <c r="AL67" s="19"/>
      <c r="AM67" s="19"/>
      <c r="AN67" s="19"/>
      <c r="AO67" s="19"/>
      <c r="AP67" s="21"/>
      <c r="AQ67" s="19"/>
    </row>
    <row r="68">
      <c r="A68" s="11" t="s">
        <v>476</v>
      </c>
      <c r="B68" s="11" t="s">
        <v>477</v>
      </c>
      <c r="C68" s="11" t="str">
        <f>VLOOKUP(A68,import!A:C,3,0)</f>
        <v>DOĞRU</v>
      </c>
      <c r="D68" s="11" t="s">
        <v>325</v>
      </c>
      <c r="E68" s="12">
        <f>VLOOKUP(A68,import!A:J,5,0)</f>
        <v>179</v>
      </c>
      <c r="F68" s="12" t="str">
        <f>VLOOKUP(A68,import!A:J,6,0)</f>
        <v/>
      </c>
      <c r="G68" s="13">
        <f>VLOOKUP(A68,import!A:J,7,0)</f>
        <v>9</v>
      </c>
      <c r="H68" s="13">
        <f>VLOOKUP(A68,import!A:J,8,0)</f>
        <v>12</v>
      </c>
      <c r="I68" s="13">
        <f>VLOOKUP(A68,import!A:J,9,0)</f>
        <v>21</v>
      </c>
      <c r="J68" s="14">
        <f>VLOOKUP(A68,import!A:J,10,0)</f>
        <v>0.43</v>
      </c>
      <c r="K68" s="11" t="s">
        <v>467</v>
      </c>
      <c r="L68" s="11">
        <v>5.458386907E9</v>
      </c>
      <c r="M68" s="11" t="s">
        <v>65</v>
      </c>
      <c r="N68" s="11" t="s">
        <v>478</v>
      </c>
      <c r="O68" s="11" t="s">
        <v>479</v>
      </c>
      <c r="P68" s="11" t="str">
        <f>VLOOKUP(A68,import!A:P,16,0)</f>
        <v>Geleneksel</v>
      </c>
      <c r="Q68" s="15"/>
      <c r="R68" s="15" t="b">
        <v>1</v>
      </c>
      <c r="S68" s="16" t="b">
        <v>0</v>
      </c>
      <c r="T68" s="17" t="s">
        <v>50</v>
      </c>
      <c r="U68" s="17" t="s">
        <v>98</v>
      </c>
      <c r="V68" s="17" t="s">
        <v>273</v>
      </c>
      <c r="W68" s="25" t="s">
        <v>300</v>
      </c>
      <c r="X68" s="18">
        <v>44358.0</v>
      </c>
      <c r="Y68" s="18">
        <v>44362.0</v>
      </c>
      <c r="Z68" s="18"/>
      <c r="AA68" s="22" t="s">
        <v>71</v>
      </c>
      <c r="AB68" s="18">
        <v>44358.0</v>
      </c>
      <c r="AC68" s="19"/>
      <c r="AD68" s="19"/>
      <c r="AE68" s="20"/>
      <c r="AF68" s="19"/>
      <c r="AG68" s="20"/>
      <c r="AH68" s="19"/>
      <c r="AI68" s="19"/>
      <c r="AJ68" s="19"/>
      <c r="AK68" s="22" t="s">
        <v>98</v>
      </c>
      <c r="AL68" s="19"/>
      <c r="AM68" s="19"/>
      <c r="AN68" s="19"/>
      <c r="AO68" s="19"/>
      <c r="AP68" s="21" t="s">
        <v>54</v>
      </c>
      <c r="AQ68" s="19"/>
    </row>
    <row r="69">
      <c r="A69" s="11" t="s">
        <v>480</v>
      </c>
      <c r="B69" s="11" t="s">
        <v>481</v>
      </c>
      <c r="C69" s="11" t="str">
        <f>VLOOKUP(A69,import!A:C,3,0)</f>
        <v>DOĞRU</v>
      </c>
      <c r="D69" s="11" t="s">
        <v>325</v>
      </c>
      <c r="E69" s="12">
        <f>VLOOKUP(A69,import!A:J,5,0)</f>
        <v>460</v>
      </c>
      <c r="F69" s="12">
        <f>VLOOKUP(A69,import!A:J,6,0)</f>
        <v>12</v>
      </c>
      <c r="G69" s="13">
        <f>VLOOKUP(A69,import!A:J,7,0)</f>
        <v>7</v>
      </c>
      <c r="H69" s="13">
        <f>VLOOKUP(A69,import!A:J,8,0)</f>
        <v>28</v>
      </c>
      <c r="I69" s="13">
        <f>VLOOKUP(A69,import!A:J,9,0)</f>
        <v>35</v>
      </c>
      <c r="J69" s="14">
        <f>VLOOKUP(A69,import!A:J,10,0)</f>
        <v>0.2</v>
      </c>
      <c r="K69" s="11" t="s">
        <v>482</v>
      </c>
      <c r="L69" s="11">
        <v>5.393849596E9</v>
      </c>
      <c r="M69" s="11" t="s">
        <v>65</v>
      </c>
      <c r="N69" s="11" t="s">
        <v>483</v>
      </c>
      <c r="O69" s="11" t="s">
        <v>484</v>
      </c>
      <c r="P69" s="11" t="str">
        <f>VLOOKUP(A69,import!A:P,16,0)</f>
        <v>Geleneksel</v>
      </c>
      <c r="Q69" s="15" t="s">
        <v>299</v>
      </c>
      <c r="R69" s="15" t="b">
        <v>1</v>
      </c>
      <c r="S69" s="16" t="b">
        <v>0</v>
      </c>
      <c r="T69" s="29" t="s">
        <v>121</v>
      </c>
      <c r="U69" s="16"/>
      <c r="V69" s="16"/>
      <c r="W69" s="25" t="s">
        <v>485</v>
      </c>
      <c r="X69" s="30"/>
      <c r="Y69" s="30"/>
      <c r="Z69" s="30"/>
      <c r="AA69" s="22" t="s">
        <v>85</v>
      </c>
      <c r="AB69" s="23">
        <v>44440.0</v>
      </c>
      <c r="AC69" s="22" t="s">
        <v>71</v>
      </c>
      <c r="AD69" s="23">
        <v>44484.0</v>
      </c>
      <c r="AE69" s="22" t="s">
        <v>177</v>
      </c>
      <c r="AF69" s="23">
        <v>44491.0</v>
      </c>
      <c r="AG69" s="22" t="s">
        <v>212</v>
      </c>
      <c r="AH69" s="23">
        <v>44495.0</v>
      </c>
      <c r="AI69" s="19"/>
      <c r="AJ69" s="19"/>
      <c r="AK69" s="22" t="s">
        <v>51</v>
      </c>
      <c r="AL69" s="22" t="s">
        <v>247</v>
      </c>
      <c r="AM69" s="22" t="s">
        <v>99</v>
      </c>
      <c r="AN69" s="22" t="s">
        <v>123</v>
      </c>
      <c r="AO69" s="19"/>
      <c r="AP69" s="21" t="s">
        <v>54</v>
      </c>
      <c r="AQ69" s="19"/>
    </row>
    <row r="70">
      <c r="A70" s="11" t="s">
        <v>486</v>
      </c>
      <c r="B70" s="11" t="s">
        <v>487</v>
      </c>
      <c r="C70" s="11" t="str">
        <f>VLOOKUP(A70,import!A:C,3,0)</f>
        <v>DOĞRU</v>
      </c>
      <c r="D70" s="11" t="s">
        <v>325</v>
      </c>
      <c r="E70" s="12">
        <f>VLOOKUP(A70,import!A:J,5,0)</f>
        <v>1211</v>
      </c>
      <c r="F70" s="12">
        <f>VLOOKUP(A70,import!A:J,6,0)</f>
        <v>3</v>
      </c>
      <c r="G70" s="13">
        <f>VLOOKUP(A70,import!A:J,7,0)</f>
        <v>0</v>
      </c>
      <c r="H70" s="13">
        <f>VLOOKUP(A70,import!A:J,8,0)</f>
        <v>20</v>
      </c>
      <c r="I70" s="13">
        <f>VLOOKUP(A70,import!A:J,9,0)</f>
        <v>20</v>
      </c>
      <c r="J70" s="14">
        <f>VLOOKUP(A70,import!A:J,10,0)</f>
        <v>0</v>
      </c>
      <c r="K70" s="11" t="s">
        <v>488</v>
      </c>
      <c r="L70" s="11">
        <v>5.447248185E9</v>
      </c>
      <c r="M70" s="11" t="s">
        <v>47</v>
      </c>
      <c r="N70" s="11" t="s">
        <v>489</v>
      </c>
      <c r="O70" s="11" t="s">
        <v>490</v>
      </c>
      <c r="P70" s="11" t="str">
        <f>VLOOKUP(A70,import!A:P,16,0)</f>
        <v>Geleneksel</v>
      </c>
      <c r="Q70" s="15"/>
      <c r="R70" s="15" t="b">
        <v>1</v>
      </c>
      <c r="S70" s="25" t="b">
        <v>0</v>
      </c>
      <c r="T70" s="29" t="s">
        <v>121</v>
      </c>
      <c r="U70" s="17"/>
      <c r="V70" s="25"/>
      <c r="W70" s="17" t="s">
        <v>491</v>
      </c>
      <c r="X70" s="27"/>
      <c r="Y70" s="27"/>
      <c r="Z70" s="18"/>
      <c r="AA70" s="22" t="s">
        <v>71</v>
      </c>
      <c r="AB70" s="23">
        <v>44349.0</v>
      </c>
      <c r="AC70" s="22" t="s">
        <v>212</v>
      </c>
      <c r="AD70" s="23">
        <v>44357.0</v>
      </c>
      <c r="AE70" s="22" t="s">
        <v>106</v>
      </c>
      <c r="AF70" s="23">
        <v>44377.0</v>
      </c>
      <c r="AG70" s="22" t="s">
        <v>106</v>
      </c>
      <c r="AH70" s="23">
        <v>44413.0</v>
      </c>
      <c r="AI70" s="22" t="s">
        <v>106</v>
      </c>
      <c r="AJ70" s="23">
        <v>44546.0</v>
      </c>
      <c r="AK70" s="22" t="s">
        <v>98</v>
      </c>
      <c r="AL70" s="22" t="s">
        <v>98</v>
      </c>
      <c r="AM70" s="22" t="s">
        <v>97</v>
      </c>
      <c r="AN70" s="22" t="s">
        <v>219</v>
      </c>
      <c r="AO70" s="22" t="s">
        <v>99</v>
      </c>
      <c r="AP70" s="21" t="s">
        <v>89</v>
      </c>
      <c r="AQ70" s="19"/>
    </row>
    <row r="71">
      <c r="A71" s="11" t="s">
        <v>492</v>
      </c>
      <c r="B71" s="11" t="s">
        <v>493</v>
      </c>
      <c r="C71" s="11" t="str">
        <f>VLOOKUP(A71,import!A:C,3,0)</f>
        <v>DOĞRU</v>
      </c>
      <c r="D71" s="11" t="s">
        <v>325</v>
      </c>
      <c r="E71" s="12">
        <f>VLOOKUP(A71,import!A:J,5,0)</f>
        <v>19</v>
      </c>
      <c r="F71" s="12" t="str">
        <f>VLOOKUP(A71,import!A:J,6,0)</f>
        <v/>
      </c>
      <c r="G71" s="13">
        <f>VLOOKUP(A71,import!A:J,7,0)</f>
        <v>11</v>
      </c>
      <c r="H71" s="13">
        <f>VLOOKUP(A71,import!A:J,8,0)</f>
        <v>4</v>
      </c>
      <c r="I71" s="13">
        <f>VLOOKUP(A71,import!A:J,9,0)</f>
        <v>15</v>
      </c>
      <c r="J71" s="14">
        <f>VLOOKUP(A71,import!A:J,10,0)</f>
        <v>0.73</v>
      </c>
      <c r="K71" s="11" t="s">
        <v>494</v>
      </c>
      <c r="L71" s="11">
        <v>5.362429353E9</v>
      </c>
      <c r="M71" s="11" t="s">
        <v>47</v>
      </c>
      <c r="N71" s="11" t="s">
        <v>495</v>
      </c>
      <c r="O71" s="11" t="s">
        <v>496</v>
      </c>
      <c r="P71" s="11" t="str">
        <f>VLOOKUP(A71,import!A:P,16,0)</f>
        <v>Geleneksel</v>
      </c>
      <c r="Q71" s="15"/>
      <c r="R71" s="15" t="b">
        <v>1</v>
      </c>
      <c r="S71" s="16" t="b">
        <v>0</v>
      </c>
      <c r="T71" s="17" t="s">
        <v>50</v>
      </c>
      <c r="U71" s="17" t="s">
        <v>51</v>
      </c>
      <c r="V71" s="24" t="s">
        <v>69</v>
      </c>
      <c r="W71" s="17"/>
      <c r="X71" s="18">
        <v>44609.0</v>
      </c>
      <c r="Y71" s="18">
        <v>44610.0</v>
      </c>
      <c r="Z71" s="18"/>
      <c r="AA71" s="22" t="s">
        <v>71</v>
      </c>
      <c r="AB71" s="23">
        <v>44609.0</v>
      </c>
      <c r="AC71" s="19"/>
      <c r="AD71" s="19"/>
      <c r="AE71" s="20"/>
      <c r="AF71" s="19"/>
      <c r="AG71" s="20"/>
      <c r="AH71" s="19"/>
      <c r="AI71" s="19"/>
      <c r="AJ71" s="19"/>
      <c r="AK71" s="22" t="s">
        <v>51</v>
      </c>
      <c r="AL71" s="19"/>
      <c r="AM71" s="19"/>
      <c r="AN71" s="19"/>
      <c r="AO71" s="19"/>
      <c r="AP71" s="21"/>
      <c r="AQ71" s="19"/>
    </row>
    <row r="72">
      <c r="A72" s="11" t="s">
        <v>497</v>
      </c>
      <c r="B72" s="11" t="s">
        <v>498</v>
      </c>
      <c r="C72" s="11" t="str">
        <f>VLOOKUP(A72,import!A:C,3,0)</f>
        <v>DOĞRU</v>
      </c>
      <c r="D72" s="11" t="s">
        <v>325</v>
      </c>
      <c r="E72" s="12">
        <f>VLOOKUP(A72,import!A:J,5,0)</f>
        <v>195</v>
      </c>
      <c r="F72" s="12">
        <f>VLOOKUP(A72,import!A:J,6,0)</f>
        <v>24</v>
      </c>
      <c r="G72" s="13">
        <f>VLOOKUP(A72,import!A:J,7,0)</f>
        <v>0</v>
      </c>
      <c r="H72" s="13">
        <f>VLOOKUP(A72,import!A:J,8,0)</f>
        <v>15</v>
      </c>
      <c r="I72" s="13">
        <f>VLOOKUP(A72,import!A:J,9,0)</f>
        <v>15</v>
      </c>
      <c r="J72" s="14">
        <f>VLOOKUP(A72,import!A:J,10,0)</f>
        <v>0</v>
      </c>
      <c r="K72" s="11" t="s">
        <v>499</v>
      </c>
      <c r="L72" s="11">
        <v>5.510702555E9</v>
      </c>
      <c r="M72" s="11" t="s">
        <v>47</v>
      </c>
      <c r="N72" s="11" t="s">
        <v>500</v>
      </c>
      <c r="O72" s="11" t="s">
        <v>501</v>
      </c>
      <c r="P72" s="11" t="str">
        <f>VLOOKUP(A72,import!A:P,16,0)</f>
        <v>Geleneksel</v>
      </c>
      <c r="Q72" s="15"/>
      <c r="R72" s="15" t="b">
        <v>1</v>
      </c>
      <c r="S72" s="16" t="b">
        <v>0</v>
      </c>
      <c r="T72" s="17" t="s">
        <v>502</v>
      </c>
      <c r="U72" s="17"/>
      <c r="V72" s="17"/>
      <c r="W72" s="17"/>
      <c r="X72" s="18"/>
      <c r="Y72" s="18"/>
      <c r="Z72" s="18"/>
      <c r="AA72" s="22"/>
      <c r="AB72" s="23"/>
      <c r="AC72" s="19"/>
      <c r="AD72" s="19"/>
      <c r="AE72" s="20"/>
      <c r="AF72" s="19"/>
      <c r="AG72" s="20"/>
      <c r="AH72" s="19"/>
      <c r="AI72" s="19"/>
      <c r="AJ72" s="19"/>
      <c r="AK72" s="22"/>
      <c r="AL72" s="19"/>
      <c r="AM72" s="19"/>
      <c r="AN72" s="19"/>
      <c r="AO72" s="19"/>
      <c r="AP72" s="21"/>
      <c r="AQ72" s="19"/>
    </row>
    <row r="73">
      <c r="A73" s="11" t="s">
        <v>503</v>
      </c>
      <c r="B73" s="11" t="s">
        <v>504</v>
      </c>
      <c r="C73" s="11" t="str">
        <f>VLOOKUP(A73,import!A:C,3,0)</f>
        <v>DOĞRU</v>
      </c>
      <c r="D73" s="11" t="s">
        <v>325</v>
      </c>
      <c r="E73" s="36">
        <f>VLOOKUP(A73,import!A:J,5,0)</f>
        <v>40</v>
      </c>
      <c r="F73" s="12">
        <f>VLOOKUP(A73,import!A:J,6,0)</f>
        <v>2</v>
      </c>
      <c r="G73" s="13">
        <f>VLOOKUP(A73,import!A:J,7,0)</f>
        <v>2</v>
      </c>
      <c r="H73" s="13">
        <f>VLOOKUP(A73,import!A:J,8,0)</f>
        <v>17</v>
      </c>
      <c r="I73" s="13">
        <f>VLOOKUP(A73,import!A:J,9,0)</f>
        <v>19</v>
      </c>
      <c r="J73" s="14">
        <f>VLOOKUP(A73,import!A:J,10,0)</f>
        <v>0.11</v>
      </c>
      <c r="K73" s="11" t="s">
        <v>505</v>
      </c>
      <c r="L73" s="11">
        <v>2.423120535E9</v>
      </c>
      <c r="M73" s="11" t="s">
        <v>47</v>
      </c>
      <c r="N73" s="11" t="s">
        <v>445</v>
      </c>
      <c r="O73" s="11" t="s">
        <v>506</v>
      </c>
      <c r="P73" s="11" t="str">
        <f>VLOOKUP(A73,import!A:P,16,0)</f>
        <v>Geleneksel</v>
      </c>
      <c r="Q73" s="15" t="s">
        <v>135</v>
      </c>
      <c r="R73" s="15" t="b">
        <v>1</v>
      </c>
      <c r="S73" s="16" t="b">
        <v>0</v>
      </c>
      <c r="T73" s="29" t="s">
        <v>121</v>
      </c>
      <c r="U73" s="16"/>
      <c r="V73" s="32"/>
      <c r="W73" s="25" t="s">
        <v>507</v>
      </c>
      <c r="X73" s="30"/>
      <c r="Y73" s="30"/>
      <c r="Z73" s="30"/>
      <c r="AA73" s="22" t="s">
        <v>71</v>
      </c>
      <c r="AB73" s="23">
        <v>44349.0</v>
      </c>
      <c r="AC73" s="22" t="s">
        <v>71</v>
      </c>
      <c r="AD73" s="23">
        <v>44372.0</v>
      </c>
      <c r="AE73" s="22" t="s">
        <v>85</v>
      </c>
      <c r="AF73" s="23">
        <v>44377.0</v>
      </c>
      <c r="AG73" s="22" t="s">
        <v>71</v>
      </c>
      <c r="AH73" s="23">
        <v>44384.0</v>
      </c>
      <c r="AI73" s="22" t="s">
        <v>85</v>
      </c>
      <c r="AJ73" s="23">
        <v>44491.0</v>
      </c>
      <c r="AK73" s="22" t="s">
        <v>98</v>
      </c>
      <c r="AL73" s="22" t="s">
        <v>98</v>
      </c>
      <c r="AM73" s="22" t="s">
        <v>97</v>
      </c>
      <c r="AN73" s="22" t="s">
        <v>98</v>
      </c>
      <c r="AO73" s="22" t="s">
        <v>99</v>
      </c>
      <c r="AP73" s="21" t="s">
        <v>89</v>
      </c>
      <c r="AQ73" s="22"/>
    </row>
    <row r="74">
      <c r="A74" s="11" t="s">
        <v>508</v>
      </c>
      <c r="B74" s="11" t="s">
        <v>509</v>
      </c>
      <c r="C74" s="11" t="str">
        <f>VLOOKUP(A74,import!A:C,3,0)</f>
        <v>DOĞRU</v>
      </c>
      <c r="D74" s="11" t="s">
        <v>325</v>
      </c>
      <c r="E74" s="12">
        <f>VLOOKUP(A74,import!A:J,5,0)</f>
        <v>809</v>
      </c>
      <c r="F74" s="12">
        <f>VLOOKUP(A74,import!A:J,6,0)</f>
        <v>61</v>
      </c>
      <c r="G74" s="13">
        <f>VLOOKUP(A74,import!A:J,7,0)</f>
        <v>17</v>
      </c>
      <c r="H74" s="13">
        <f>VLOOKUP(A74,import!A:J,8,0)</f>
        <v>7</v>
      </c>
      <c r="I74" s="13">
        <f>VLOOKUP(A74,import!A:J,9,0)</f>
        <v>24</v>
      </c>
      <c r="J74" s="14">
        <f>VLOOKUP(A74,import!A:J,10,0)</f>
        <v>0.71</v>
      </c>
      <c r="K74" s="11" t="s">
        <v>510</v>
      </c>
      <c r="L74" s="11">
        <v>5.337686113E9</v>
      </c>
      <c r="M74" s="11" t="s">
        <v>65</v>
      </c>
      <c r="N74" s="11" t="s">
        <v>285</v>
      </c>
      <c r="O74" s="11" t="s">
        <v>511</v>
      </c>
      <c r="P74" s="11" t="str">
        <f>VLOOKUP(A74,import!A:P,16,0)</f>
        <v>Geleneksel</v>
      </c>
      <c r="Q74" s="15"/>
      <c r="R74" s="15" t="b">
        <v>1</v>
      </c>
      <c r="S74" s="16" t="b">
        <v>0</v>
      </c>
      <c r="T74" s="17" t="s">
        <v>50</v>
      </c>
      <c r="U74" s="17"/>
      <c r="V74" s="31"/>
      <c r="W74" s="17" t="s">
        <v>512</v>
      </c>
      <c r="X74" s="18"/>
      <c r="Y74" s="18"/>
      <c r="Z74" s="18"/>
      <c r="AA74" s="22" t="s">
        <v>71</v>
      </c>
      <c r="AB74" s="23">
        <v>44538.0</v>
      </c>
      <c r="AC74" s="19"/>
      <c r="AD74" s="19"/>
      <c r="AE74" s="20"/>
      <c r="AF74" s="19"/>
      <c r="AG74" s="20"/>
      <c r="AH74" s="19"/>
      <c r="AI74" s="19"/>
      <c r="AJ74" s="19"/>
      <c r="AK74" s="22" t="s">
        <v>99</v>
      </c>
      <c r="AL74" s="19"/>
      <c r="AM74" s="19"/>
      <c r="AN74" s="19"/>
      <c r="AO74" s="19"/>
      <c r="AP74" s="21" t="s">
        <v>116</v>
      </c>
      <c r="AQ74" s="19"/>
    </row>
    <row r="75">
      <c r="A75" s="11" t="s">
        <v>513</v>
      </c>
      <c r="B75" s="11" t="s">
        <v>514</v>
      </c>
      <c r="C75" s="11" t="str">
        <f>VLOOKUP(A75,import!A:C,3,0)</f>
        <v>DOĞRU</v>
      </c>
      <c r="D75" s="11" t="s">
        <v>325</v>
      </c>
      <c r="E75" s="12">
        <f>VLOOKUP(A75,import!A:J,5,0)</f>
        <v>356</v>
      </c>
      <c r="F75" s="12">
        <f>VLOOKUP(A75,import!A:J,6,0)</f>
        <v>13</v>
      </c>
      <c r="G75" s="13">
        <f>VLOOKUP(A75,import!A:J,7,0)</f>
        <v>7</v>
      </c>
      <c r="H75" s="13">
        <f>VLOOKUP(A75,import!A:J,8,0)</f>
        <v>4</v>
      </c>
      <c r="I75" s="13">
        <f>VLOOKUP(A75,import!A:J,9,0)</f>
        <v>11</v>
      </c>
      <c r="J75" s="14">
        <f>VLOOKUP(A75,import!A:J,10,0)</f>
        <v>0.64</v>
      </c>
      <c r="K75" s="11" t="s">
        <v>515</v>
      </c>
      <c r="L75" s="11">
        <v>5.452420405E9</v>
      </c>
      <c r="M75" s="11" t="s">
        <v>516</v>
      </c>
      <c r="N75" s="11" t="s">
        <v>517</v>
      </c>
      <c r="O75" s="11" t="s">
        <v>518</v>
      </c>
      <c r="P75" s="11" t="str">
        <f>VLOOKUP(A75,import!A:P,16,0)</f>
        <v>Geleneksel</v>
      </c>
      <c r="Q75" s="15" t="s">
        <v>299</v>
      </c>
      <c r="R75" s="15" t="b">
        <v>1</v>
      </c>
      <c r="S75" s="16" t="b">
        <v>0</v>
      </c>
      <c r="T75" s="25" t="s">
        <v>50</v>
      </c>
      <c r="U75" s="25" t="s">
        <v>115</v>
      </c>
      <c r="V75" s="26" t="s">
        <v>52</v>
      </c>
      <c r="W75" s="25" t="s">
        <v>519</v>
      </c>
      <c r="X75" s="27">
        <v>44509.0</v>
      </c>
      <c r="Y75" s="27">
        <v>44511.0</v>
      </c>
      <c r="Z75" s="30"/>
      <c r="AA75" s="22" t="s">
        <v>212</v>
      </c>
      <c r="AB75" s="23">
        <v>44509.0</v>
      </c>
      <c r="AC75" s="22" t="s">
        <v>106</v>
      </c>
      <c r="AD75" s="23">
        <v>44509.0</v>
      </c>
      <c r="AE75" s="22" t="s">
        <v>71</v>
      </c>
      <c r="AF75" s="23">
        <v>44509.0</v>
      </c>
      <c r="AG75" s="20"/>
      <c r="AH75" s="19"/>
      <c r="AI75" s="19"/>
      <c r="AJ75" s="19"/>
      <c r="AK75" s="22" t="s">
        <v>99</v>
      </c>
      <c r="AL75" s="22" t="s">
        <v>68</v>
      </c>
      <c r="AM75" s="22" t="s">
        <v>115</v>
      </c>
      <c r="AN75" s="19"/>
      <c r="AO75" s="19"/>
      <c r="AP75" s="21" t="s">
        <v>54</v>
      </c>
      <c r="AQ75" s="19"/>
    </row>
    <row r="76">
      <c r="A76" s="11" t="s">
        <v>520</v>
      </c>
      <c r="B76" s="11" t="s">
        <v>521</v>
      </c>
      <c r="C76" s="11" t="str">
        <f>VLOOKUP(A76,import!A:C,3,0)</f>
        <v>DOĞRU</v>
      </c>
      <c r="D76" s="11" t="s">
        <v>325</v>
      </c>
      <c r="E76" s="12">
        <f>VLOOKUP(A76,import!A:J,5,0)</f>
        <v>2</v>
      </c>
      <c r="F76" s="12" t="str">
        <f>VLOOKUP(A76,import!A:J,6,0)</f>
        <v/>
      </c>
      <c r="G76" s="13">
        <f>VLOOKUP(A76,import!A:J,7,0)</f>
        <v>0</v>
      </c>
      <c r="H76" s="13">
        <f>VLOOKUP(A76,import!A:J,8,0)</f>
        <v>14</v>
      </c>
      <c r="I76" s="13">
        <f>VLOOKUP(A76,import!A:J,9,0)</f>
        <v>14</v>
      </c>
      <c r="J76" s="14">
        <f>VLOOKUP(A76,import!A:J,10,0)</f>
        <v>0</v>
      </c>
      <c r="K76" s="11" t="s">
        <v>522</v>
      </c>
      <c r="L76" s="11">
        <v>5.526377915E9</v>
      </c>
      <c r="M76" s="11" t="s">
        <v>65</v>
      </c>
      <c r="N76" s="11" t="s">
        <v>483</v>
      </c>
      <c r="O76" s="11" t="s">
        <v>523</v>
      </c>
      <c r="P76" s="11" t="str">
        <f>VLOOKUP(A76,import!A:P,16,0)</f>
        <v>Geleneksel</v>
      </c>
      <c r="Q76" s="15"/>
      <c r="R76" s="15" t="b">
        <v>0</v>
      </c>
      <c r="S76" s="16" t="b">
        <v>0</v>
      </c>
      <c r="T76" s="17" t="s">
        <v>502</v>
      </c>
      <c r="U76" s="17"/>
      <c r="V76" s="17"/>
      <c r="W76" s="17"/>
      <c r="X76" s="18"/>
      <c r="Y76" s="18"/>
      <c r="Z76" s="18"/>
      <c r="AA76" s="22"/>
      <c r="AB76" s="23"/>
      <c r="AC76" s="19"/>
      <c r="AD76" s="19"/>
      <c r="AE76" s="20"/>
      <c r="AF76" s="19"/>
      <c r="AG76" s="20"/>
      <c r="AH76" s="19"/>
      <c r="AI76" s="19"/>
      <c r="AJ76" s="19"/>
      <c r="AK76" s="22"/>
      <c r="AL76" s="19"/>
      <c r="AM76" s="19"/>
      <c r="AN76" s="19"/>
      <c r="AO76" s="19"/>
      <c r="AP76" s="21"/>
      <c r="AQ76" s="19"/>
    </row>
    <row r="77">
      <c r="A77" s="11" t="s">
        <v>524</v>
      </c>
      <c r="B77" s="11" t="s">
        <v>525</v>
      </c>
      <c r="C77" s="11" t="str">
        <f>VLOOKUP(A77,import!A:C,3,0)</f>
        <v>DOĞRU</v>
      </c>
      <c r="D77" s="11" t="s">
        <v>325</v>
      </c>
      <c r="E77" s="12">
        <f>VLOOKUP(A77,import!A:J,5,0)</f>
        <v>206</v>
      </c>
      <c r="F77" s="12" t="str">
        <f>VLOOKUP(A77,import!A:J,6,0)</f>
        <v/>
      </c>
      <c r="G77" s="13">
        <f>VLOOKUP(A77,import!A:J,7,0)</f>
        <v>8</v>
      </c>
      <c r="H77" s="13">
        <f>VLOOKUP(A77,import!A:J,8,0)</f>
        <v>18</v>
      </c>
      <c r="I77" s="13">
        <f>VLOOKUP(A77,import!A:J,9,0)</f>
        <v>26</v>
      </c>
      <c r="J77" s="14">
        <f>VLOOKUP(A77,import!A:J,10,0)</f>
        <v>0.31</v>
      </c>
      <c r="K77" s="11" t="s">
        <v>526</v>
      </c>
      <c r="L77" s="11">
        <v>5.416497707E9</v>
      </c>
      <c r="M77" s="11" t="s">
        <v>138</v>
      </c>
      <c r="N77" s="11" t="s">
        <v>527</v>
      </c>
      <c r="O77" s="11" t="s">
        <v>528</v>
      </c>
      <c r="P77" s="11" t="str">
        <f>VLOOKUP(A77,import!A:P,16,0)</f>
        <v>Geleneksel</v>
      </c>
      <c r="Q77" s="15" t="s">
        <v>103</v>
      </c>
      <c r="R77" s="15" t="b">
        <v>1</v>
      </c>
      <c r="S77" s="16" t="b">
        <v>0</v>
      </c>
      <c r="T77" s="25" t="s">
        <v>83</v>
      </c>
      <c r="U77" s="25"/>
      <c r="V77" s="24"/>
      <c r="W77" s="25" t="s">
        <v>529</v>
      </c>
      <c r="X77" s="27"/>
      <c r="Y77" s="27"/>
      <c r="Z77" s="30"/>
      <c r="AA77" s="22" t="s">
        <v>71</v>
      </c>
      <c r="AB77" s="23">
        <v>44363.0</v>
      </c>
      <c r="AC77" s="22" t="s">
        <v>71</v>
      </c>
      <c r="AD77" s="23">
        <v>44370.0</v>
      </c>
      <c r="AE77" s="22" t="s">
        <v>71</v>
      </c>
      <c r="AF77" s="23">
        <v>44431.0</v>
      </c>
      <c r="AG77" s="20"/>
      <c r="AH77" s="19"/>
      <c r="AI77" s="19"/>
      <c r="AJ77" s="19"/>
      <c r="AK77" s="22" t="s">
        <v>98</v>
      </c>
      <c r="AL77" s="22" t="s">
        <v>98</v>
      </c>
      <c r="AM77" s="22" t="s">
        <v>163</v>
      </c>
      <c r="AN77" s="19"/>
      <c r="AO77" s="19"/>
      <c r="AP77" s="21" t="s">
        <v>116</v>
      </c>
      <c r="AQ77" s="19"/>
    </row>
    <row r="78">
      <c r="A78" s="11" t="s">
        <v>530</v>
      </c>
      <c r="B78" s="11" t="s">
        <v>531</v>
      </c>
      <c r="C78" s="11" t="str">
        <f>VLOOKUP(A78,import!A:C,3,0)</f>
        <v>DOĞRU</v>
      </c>
      <c r="D78" s="11" t="s">
        <v>325</v>
      </c>
      <c r="E78" s="12">
        <f>VLOOKUP(A78,import!A:J,5,0)</f>
        <v>138</v>
      </c>
      <c r="F78" s="12">
        <f>VLOOKUP(A78,import!A:J,6,0)</f>
        <v>3</v>
      </c>
      <c r="G78" s="13">
        <f>VLOOKUP(A78,import!A:J,7,0)</f>
        <v>4</v>
      </c>
      <c r="H78" s="13">
        <f>VLOOKUP(A78,import!A:J,8,0)</f>
        <v>9</v>
      </c>
      <c r="I78" s="13">
        <f>VLOOKUP(A78,import!A:J,9,0)</f>
        <v>13</v>
      </c>
      <c r="J78" s="14">
        <f>VLOOKUP(A78,import!A:J,10,0)</f>
        <v>0.31</v>
      </c>
      <c r="K78" s="11" t="s">
        <v>532</v>
      </c>
      <c r="L78" s="11">
        <v>5.346511432E9</v>
      </c>
      <c r="M78" s="11" t="s">
        <v>47</v>
      </c>
      <c r="N78" s="11" t="s">
        <v>533</v>
      </c>
      <c r="O78" s="11" t="s">
        <v>534</v>
      </c>
      <c r="P78" s="11" t="str">
        <f>VLOOKUP(A78,import!A:P,16,0)</f>
        <v>Geleneksel</v>
      </c>
      <c r="Q78" s="15"/>
      <c r="R78" s="15" t="b">
        <v>1</v>
      </c>
      <c r="S78" s="16" t="b">
        <v>0</v>
      </c>
      <c r="T78" s="17" t="s">
        <v>50</v>
      </c>
      <c r="U78" s="17" t="s">
        <v>51</v>
      </c>
      <c r="V78" s="17" t="s">
        <v>535</v>
      </c>
      <c r="W78" s="17"/>
      <c r="X78" s="18">
        <v>44375.0</v>
      </c>
      <c r="Y78" s="18">
        <v>44377.0</v>
      </c>
      <c r="Z78" s="18"/>
      <c r="AA78" s="22" t="s">
        <v>71</v>
      </c>
      <c r="AB78" s="23">
        <v>44375.0</v>
      </c>
      <c r="AC78" s="19"/>
      <c r="AD78" s="19"/>
      <c r="AE78" s="20"/>
      <c r="AF78" s="19"/>
      <c r="AG78" s="20"/>
      <c r="AH78" s="19"/>
      <c r="AI78" s="19"/>
      <c r="AJ78" s="19"/>
      <c r="AK78" s="22" t="s">
        <v>51</v>
      </c>
      <c r="AL78" s="19"/>
      <c r="AM78" s="19"/>
      <c r="AN78" s="19"/>
      <c r="AO78" s="19"/>
      <c r="AP78" s="21" t="s">
        <v>54</v>
      </c>
      <c r="AQ78" s="19"/>
    </row>
    <row r="79">
      <c r="A79" s="11" t="s">
        <v>536</v>
      </c>
      <c r="B79" s="11" t="s">
        <v>537</v>
      </c>
      <c r="C79" s="11" t="str">
        <f>VLOOKUP(A79,import!A:C,3,0)</f>
        <v>DOĞRU</v>
      </c>
      <c r="D79" s="11" t="s">
        <v>325</v>
      </c>
      <c r="E79" s="12">
        <f>VLOOKUP(A79,import!A:J,5,0)</f>
        <v>1856</v>
      </c>
      <c r="F79" s="12">
        <f>VLOOKUP(A79,import!A:J,6,0)</f>
        <v>65</v>
      </c>
      <c r="G79" s="13">
        <f>VLOOKUP(A79,import!A:J,7,0)</f>
        <v>8</v>
      </c>
      <c r="H79" s="13">
        <f>VLOOKUP(A79,import!A:J,8,0)</f>
        <v>15</v>
      </c>
      <c r="I79" s="13">
        <f>VLOOKUP(A79,import!A:J,9,0)</f>
        <v>23</v>
      </c>
      <c r="J79" s="14">
        <f>VLOOKUP(A79,import!A:J,10,0)</f>
        <v>0.35</v>
      </c>
      <c r="K79" s="11" t="s">
        <v>538</v>
      </c>
      <c r="L79" s="11">
        <v>2.542488157E9</v>
      </c>
      <c r="M79" s="11" t="s">
        <v>47</v>
      </c>
      <c r="N79" s="11" t="s">
        <v>500</v>
      </c>
      <c r="O79" s="11" t="s">
        <v>539</v>
      </c>
      <c r="P79" s="11" t="str">
        <f>VLOOKUP(A79,import!A:P,16,0)</f>
        <v>Geleneksel</v>
      </c>
      <c r="Q79" s="15" t="s">
        <v>129</v>
      </c>
      <c r="R79" s="15" t="b">
        <v>1</v>
      </c>
      <c r="S79" s="16" t="b">
        <v>0</v>
      </c>
      <c r="T79" s="25" t="s">
        <v>50</v>
      </c>
      <c r="U79" s="25"/>
      <c r="V79" s="25"/>
      <c r="W79" s="11" t="s">
        <v>540</v>
      </c>
      <c r="X79" s="27"/>
      <c r="Y79" s="27"/>
      <c r="Z79" s="27"/>
      <c r="AA79" s="22" t="s">
        <v>71</v>
      </c>
      <c r="AB79" s="23">
        <v>44349.0</v>
      </c>
      <c r="AC79" s="22" t="s">
        <v>71</v>
      </c>
      <c r="AD79" s="23">
        <v>44391.0</v>
      </c>
      <c r="AE79" s="22" t="s">
        <v>212</v>
      </c>
      <c r="AF79" s="23">
        <v>44405.0</v>
      </c>
      <c r="AG79" s="22" t="s">
        <v>106</v>
      </c>
      <c r="AH79" s="23">
        <v>44427.0</v>
      </c>
      <c r="AI79" s="22" t="s">
        <v>106</v>
      </c>
      <c r="AJ79" s="23">
        <v>44512.0</v>
      </c>
      <c r="AK79" s="22" t="s">
        <v>98</v>
      </c>
      <c r="AL79" s="22" t="s">
        <v>149</v>
      </c>
      <c r="AM79" s="22" t="s">
        <v>51</v>
      </c>
      <c r="AN79" s="22" t="s">
        <v>88</v>
      </c>
      <c r="AO79" s="22" t="s">
        <v>68</v>
      </c>
      <c r="AP79" s="21" t="s">
        <v>89</v>
      </c>
      <c r="AQ79" s="22"/>
    </row>
    <row r="80">
      <c r="A80" s="11" t="s">
        <v>541</v>
      </c>
      <c r="B80" s="11" t="s">
        <v>542</v>
      </c>
      <c r="C80" s="11" t="str">
        <f>VLOOKUP(A80,import!A:C,3,0)</f>
        <v>DOĞRU</v>
      </c>
      <c r="D80" s="11" t="s">
        <v>325</v>
      </c>
      <c r="E80" s="12">
        <f>VLOOKUP(A80,import!A:J,5,0)</f>
        <v>169</v>
      </c>
      <c r="F80" s="12">
        <f>VLOOKUP(A80,import!A:J,6,0)</f>
        <v>19</v>
      </c>
      <c r="G80" s="13">
        <f>VLOOKUP(A80,import!A:J,7,0)</f>
        <v>0</v>
      </c>
      <c r="H80" s="13">
        <f>VLOOKUP(A80,import!A:J,8,0)</f>
        <v>8</v>
      </c>
      <c r="I80" s="13">
        <f>VLOOKUP(A80,import!A:J,9,0)</f>
        <v>8</v>
      </c>
      <c r="J80" s="14">
        <f>VLOOKUP(A80,import!A:J,10,0)</f>
        <v>0</v>
      </c>
      <c r="K80" s="11" t="s">
        <v>543</v>
      </c>
      <c r="L80" s="11">
        <v>5.442632221E9</v>
      </c>
      <c r="M80" s="11" t="s">
        <v>544</v>
      </c>
      <c r="N80" s="11" t="s">
        <v>545</v>
      </c>
      <c r="O80" s="11" t="s">
        <v>546</v>
      </c>
      <c r="P80" s="11" t="str">
        <f>VLOOKUP(A80,import!A:P,16,0)</f>
        <v>Geleneksel</v>
      </c>
      <c r="Q80" s="15"/>
      <c r="R80" s="15" t="b">
        <v>0</v>
      </c>
      <c r="S80" s="16" t="b">
        <v>0</v>
      </c>
      <c r="T80" s="17"/>
      <c r="U80" s="17"/>
      <c r="V80" s="17"/>
      <c r="W80" s="17"/>
      <c r="X80" s="18"/>
      <c r="Y80" s="18"/>
      <c r="Z80" s="18"/>
      <c r="AA80" s="22"/>
      <c r="AB80" s="23"/>
      <c r="AC80" s="19"/>
      <c r="AD80" s="19"/>
      <c r="AE80" s="20"/>
      <c r="AF80" s="19"/>
      <c r="AG80" s="20"/>
      <c r="AH80" s="19"/>
      <c r="AI80" s="19"/>
      <c r="AJ80" s="19"/>
      <c r="AK80" s="22"/>
      <c r="AL80" s="19"/>
      <c r="AM80" s="19"/>
      <c r="AN80" s="19"/>
      <c r="AO80" s="19"/>
      <c r="AP80" s="21"/>
      <c r="AQ80" s="19"/>
    </row>
    <row r="81">
      <c r="A81" s="11" t="s">
        <v>547</v>
      </c>
      <c r="B81" s="11" t="s">
        <v>548</v>
      </c>
      <c r="C81" s="11" t="str">
        <f>VLOOKUP(A81,import!A:C,3,0)</f>
        <v>DOĞRU</v>
      </c>
      <c r="D81" s="11" t="s">
        <v>325</v>
      </c>
      <c r="E81" s="12">
        <f>VLOOKUP(A81,import!A:J,5,0)</f>
        <v>122</v>
      </c>
      <c r="F81" s="12">
        <f>VLOOKUP(A81,import!A:J,6,0)</f>
        <v>2</v>
      </c>
      <c r="G81" s="13">
        <f>VLOOKUP(A81,import!A:J,7,0)</f>
        <v>4</v>
      </c>
      <c r="H81" s="13">
        <f>VLOOKUP(A81,import!A:J,8,0)</f>
        <v>5</v>
      </c>
      <c r="I81" s="13">
        <f>VLOOKUP(A81,import!A:J,9,0)</f>
        <v>9</v>
      </c>
      <c r="J81" s="14">
        <f>VLOOKUP(A81,import!A:J,10,0)</f>
        <v>0.44</v>
      </c>
      <c r="K81" s="11" t="s">
        <v>549</v>
      </c>
      <c r="L81" s="11">
        <v>5.469415668E9</v>
      </c>
      <c r="M81" s="11" t="s">
        <v>65</v>
      </c>
      <c r="N81" s="11" t="s">
        <v>550</v>
      </c>
      <c r="O81" s="11" t="s">
        <v>551</v>
      </c>
      <c r="P81" s="11" t="str">
        <f>VLOOKUP(A81,import!A:P,16,0)</f>
        <v>Geleneksel</v>
      </c>
      <c r="Q81" s="15"/>
      <c r="R81" s="15" t="b">
        <v>1</v>
      </c>
      <c r="S81" s="16" t="b">
        <v>0</v>
      </c>
      <c r="T81" s="25" t="s">
        <v>50</v>
      </c>
      <c r="U81" s="25" t="s">
        <v>51</v>
      </c>
      <c r="V81" s="25" t="s">
        <v>52</v>
      </c>
      <c r="W81" s="25" t="s">
        <v>552</v>
      </c>
      <c r="X81" s="27">
        <v>44312.0</v>
      </c>
      <c r="Y81" s="27">
        <v>44312.0</v>
      </c>
      <c r="Z81" s="27"/>
      <c r="AA81" s="19"/>
      <c r="AB81" s="19"/>
      <c r="AC81" s="19"/>
      <c r="AD81" s="19"/>
      <c r="AE81" s="20"/>
      <c r="AF81" s="19"/>
      <c r="AG81" s="20"/>
      <c r="AH81" s="19"/>
      <c r="AI81" s="19"/>
      <c r="AJ81" s="19"/>
      <c r="AK81" s="19"/>
      <c r="AL81" s="19"/>
      <c r="AM81" s="19"/>
      <c r="AN81" s="19"/>
      <c r="AO81" s="19"/>
      <c r="AP81" s="21" t="s">
        <v>54</v>
      </c>
      <c r="AQ81" s="19"/>
    </row>
    <row r="82">
      <c r="A82" s="11" t="s">
        <v>553</v>
      </c>
      <c r="B82" s="11" t="s">
        <v>554</v>
      </c>
      <c r="C82" s="11" t="str">
        <f>VLOOKUP(A82,import!A:C,3,0)</f>
        <v>DOĞRU</v>
      </c>
      <c r="D82" s="11" t="s">
        <v>325</v>
      </c>
      <c r="E82" s="12">
        <f>VLOOKUP(A82,import!A:J,5,0)</f>
        <v>598</v>
      </c>
      <c r="F82" s="12" t="str">
        <f>VLOOKUP(A82,import!A:J,6,0)</f>
        <v/>
      </c>
      <c r="G82" s="13">
        <f>VLOOKUP(A82,import!A:J,7,0)</f>
        <v>17</v>
      </c>
      <c r="H82" s="13">
        <f>VLOOKUP(A82,import!A:J,8,0)</f>
        <v>10</v>
      </c>
      <c r="I82" s="13">
        <f>VLOOKUP(A82,import!A:J,9,0)</f>
        <v>27</v>
      </c>
      <c r="J82" s="14">
        <f>VLOOKUP(A82,import!A:J,10,0)</f>
        <v>0.63</v>
      </c>
      <c r="K82" s="11" t="s">
        <v>555</v>
      </c>
      <c r="L82" s="11">
        <v>5.386549499E9</v>
      </c>
      <c r="M82" s="11" t="s">
        <v>65</v>
      </c>
      <c r="N82" s="11" t="s">
        <v>483</v>
      </c>
      <c r="O82" s="11" t="s">
        <v>556</v>
      </c>
      <c r="P82" s="11" t="str">
        <f>VLOOKUP(A82,import!A:P,16,0)</f>
        <v>Geleneksel</v>
      </c>
      <c r="Q82" s="15"/>
      <c r="R82" s="15" t="b">
        <v>1</v>
      </c>
      <c r="S82" s="16" t="b">
        <v>0</v>
      </c>
      <c r="T82" s="29" t="s">
        <v>502</v>
      </c>
      <c r="U82" s="17"/>
      <c r="V82" s="17"/>
      <c r="W82" s="17" t="s">
        <v>557</v>
      </c>
      <c r="X82" s="18"/>
      <c r="Y82" s="18"/>
      <c r="Z82" s="18"/>
      <c r="AA82" s="22" t="s">
        <v>71</v>
      </c>
      <c r="AB82" s="23">
        <v>44375.0</v>
      </c>
      <c r="AC82" s="22" t="s">
        <v>106</v>
      </c>
      <c r="AD82" s="23">
        <v>44539.0</v>
      </c>
      <c r="AE82" s="20"/>
      <c r="AF82" s="19"/>
      <c r="AG82" s="20"/>
      <c r="AH82" s="19"/>
      <c r="AI82" s="19"/>
      <c r="AJ82" s="19"/>
      <c r="AK82" s="22" t="s">
        <v>98</v>
      </c>
      <c r="AL82" s="22" t="s">
        <v>99</v>
      </c>
      <c r="AM82" s="19"/>
      <c r="AN82" s="19"/>
      <c r="AO82" s="19"/>
      <c r="AP82" s="21" t="s">
        <v>54</v>
      </c>
      <c r="AQ82" s="19"/>
    </row>
    <row r="83">
      <c r="A83" s="11" t="s">
        <v>558</v>
      </c>
      <c r="B83" s="11" t="s">
        <v>559</v>
      </c>
      <c r="C83" s="11" t="str">
        <f>VLOOKUP(A83,import!A:C,3,0)</f>
        <v>DOĞRU</v>
      </c>
      <c r="D83" s="11" t="s">
        <v>325</v>
      </c>
      <c r="E83" s="12">
        <f>VLOOKUP(A83,import!A:J,5,0)</f>
        <v>242</v>
      </c>
      <c r="F83" s="12">
        <f>VLOOKUP(A83,import!A:J,6,0)</f>
        <v>6</v>
      </c>
      <c r="G83" s="13">
        <f>VLOOKUP(A83,import!A:J,7,0)</f>
        <v>8</v>
      </c>
      <c r="H83" s="13">
        <f>VLOOKUP(A83,import!A:J,8,0)</f>
        <v>46</v>
      </c>
      <c r="I83" s="13">
        <f>VLOOKUP(A83,import!A:J,9,0)</f>
        <v>54</v>
      </c>
      <c r="J83" s="14">
        <f>VLOOKUP(A83,import!A:J,10,0)</f>
        <v>0.15</v>
      </c>
      <c r="K83" s="11" t="s">
        <v>560</v>
      </c>
      <c r="L83" s="11">
        <v>5.453128262E9</v>
      </c>
      <c r="M83" s="11" t="s">
        <v>58</v>
      </c>
      <c r="N83" s="11" t="s">
        <v>94</v>
      </c>
      <c r="O83" s="11" t="s">
        <v>561</v>
      </c>
      <c r="P83" s="11" t="str">
        <f>VLOOKUP(A83,import!A:P,16,0)</f>
        <v>Geleneksel</v>
      </c>
      <c r="Q83" s="15"/>
      <c r="R83" s="15" t="b">
        <v>1</v>
      </c>
      <c r="S83" s="16" t="b">
        <v>0</v>
      </c>
      <c r="T83" s="17" t="s">
        <v>351</v>
      </c>
      <c r="U83" s="17" t="s">
        <v>51</v>
      </c>
      <c r="V83" s="35" t="s">
        <v>371</v>
      </c>
      <c r="W83" s="17" t="s">
        <v>562</v>
      </c>
      <c r="X83" s="18">
        <v>44484.0</v>
      </c>
      <c r="Y83" s="18">
        <v>44487.0</v>
      </c>
      <c r="Z83" s="17" t="s">
        <v>373</v>
      </c>
      <c r="AA83" s="22" t="s">
        <v>71</v>
      </c>
      <c r="AB83" s="23">
        <v>44484.0</v>
      </c>
      <c r="AC83" s="22" t="s">
        <v>71</v>
      </c>
      <c r="AD83" s="23">
        <v>44503.0</v>
      </c>
      <c r="AE83" s="20"/>
      <c r="AF83" s="19"/>
      <c r="AG83" s="20"/>
      <c r="AH83" s="19"/>
      <c r="AI83" s="19"/>
      <c r="AJ83" s="19"/>
      <c r="AK83" s="22" t="s">
        <v>51</v>
      </c>
      <c r="AL83" s="22" t="s">
        <v>131</v>
      </c>
      <c r="AM83" s="19"/>
      <c r="AN83" s="19"/>
      <c r="AO83" s="19"/>
      <c r="AP83" s="21" t="s">
        <v>89</v>
      </c>
      <c r="AQ83" s="19"/>
    </row>
    <row r="84">
      <c r="A84" s="11" t="s">
        <v>563</v>
      </c>
      <c r="B84" s="11" t="s">
        <v>564</v>
      </c>
      <c r="C84" s="11" t="str">
        <f>VLOOKUP(A84,import!A:C,3,0)</f>
        <v>DOĞRU</v>
      </c>
      <c r="D84" s="11" t="s">
        <v>325</v>
      </c>
      <c r="E84" s="12">
        <f>VLOOKUP(A84,import!A:J,5,0)</f>
        <v>723</v>
      </c>
      <c r="F84" s="12">
        <f>VLOOKUP(A84,import!A:J,6,0)</f>
        <v>35</v>
      </c>
      <c r="G84" s="13">
        <f>VLOOKUP(A84,import!A:J,7,0)</f>
        <v>6</v>
      </c>
      <c r="H84" s="13">
        <f>VLOOKUP(A84,import!A:J,8,0)</f>
        <v>43</v>
      </c>
      <c r="I84" s="13">
        <f>VLOOKUP(A84,import!A:J,9,0)</f>
        <v>49</v>
      </c>
      <c r="J84" s="14">
        <f>VLOOKUP(A84,import!A:J,10,0)</f>
        <v>0.12</v>
      </c>
      <c r="K84" s="11" t="s">
        <v>565</v>
      </c>
      <c r="L84" s="11">
        <v>5.335834338E9</v>
      </c>
      <c r="M84" s="11" t="s">
        <v>47</v>
      </c>
      <c r="N84" s="11" t="s">
        <v>566</v>
      </c>
      <c r="O84" s="11" t="s">
        <v>567</v>
      </c>
      <c r="P84" s="11" t="str">
        <f>VLOOKUP(A84,import!A:P,16,0)</f>
        <v>Geleneksel</v>
      </c>
      <c r="Q84" s="15"/>
      <c r="R84" s="15" t="b">
        <v>1</v>
      </c>
      <c r="S84" s="16" t="b">
        <v>0</v>
      </c>
      <c r="T84" s="25" t="s">
        <v>50</v>
      </c>
      <c r="U84" s="25" t="s">
        <v>97</v>
      </c>
      <c r="V84" s="25" t="s">
        <v>535</v>
      </c>
      <c r="W84" s="25" t="s">
        <v>568</v>
      </c>
      <c r="X84" s="27">
        <v>44377.0</v>
      </c>
      <c r="Y84" s="27">
        <v>44378.0</v>
      </c>
      <c r="Z84" s="25" t="s">
        <v>569</v>
      </c>
      <c r="AA84" s="22" t="s">
        <v>85</v>
      </c>
      <c r="AB84" s="23">
        <v>44350.0</v>
      </c>
      <c r="AC84" s="22" t="s">
        <v>71</v>
      </c>
      <c r="AD84" s="23">
        <v>44350.0</v>
      </c>
      <c r="AE84" s="22" t="s">
        <v>71</v>
      </c>
      <c r="AF84" s="23">
        <v>44377.0</v>
      </c>
      <c r="AG84" s="22" t="s">
        <v>71</v>
      </c>
      <c r="AH84" s="23">
        <v>44489.0</v>
      </c>
      <c r="AI84" s="19"/>
      <c r="AJ84" s="19"/>
      <c r="AK84" s="22" t="s">
        <v>98</v>
      </c>
      <c r="AL84" s="22" t="s">
        <v>148</v>
      </c>
      <c r="AM84" s="22" t="s">
        <v>97</v>
      </c>
      <c r="AN84" s="19"/>
      <c r="AO84" s="19"/>
      <c r="AP84" s="21" t="s">
        <v>54</v>
      </c>
      <c r="AQ84" s="19"/>
    </row>
    <row r="85">
      <c r="A85" s="11" t="s">
        <v>570</v>
      </c>
      <c r="B85" s="11" t="s">
        <v>571</v>
      </c>
      <c r="C85" s="11" t="str">
        <f>VLOOKUP(A85,import!A:C,3,0)</f>
        <v>DOĞRU</v>
      </c>
      <c r="D85" s="11" t="s">
        <v>325</v>
      </c>
      <c r="E85" s="12">
        <f>VLOOKUP(A85,import!A:J,5,0)</f>
        <v>24</v>
      </c>
      <c r="F85" s="12" t="str">
        <f>VLOOKUP(A85,import!A:J,6,0)</f>
        <v/>
      </c>
      <c r="G85" s="13">
        <f>VLOOKUP(A85,import!A:J,7,0)</f>
        <v>4</v>
      </c>
      <c r="H85" s="13">
        <f>VLOOKUP(A85,import!A:J,8,0)</f>
        <v>11</v>
      </c>
      <c r="I85" s="13">
        <f>VLOOKUP(A85,import!A:J,9,0)</f>
        <v>15</v>
      </c>
      <c r="J85" s="14">
        <f>VLOOKUP(A85,import!A:J,10,0)</f>
        <v>0.27</v>
      </c>
      <c r="K85" s="11" t="s">
        <v>572</v>
      </c>
      <c r="L85" s="11">
        <v>5.368988192E9</v>
      </c>
      <c r="M85" s="11" t="s">
        <v>47</v>
      </c>
      <c r="N85" s="11" t="s">
        <v>445</v>
      </c>
      <c r="O85" s="11" t="s">
        <v>573</v>
      </c>
      <c r="P85" s="11" t="str">
        <f>VLOOKUP(A85,import!A:P,16,0)</f>
        <v>Geleneksel</v>
      </c>
      <c r="Q85" s="15" t="s">
        <v>135</v>
      </c>
      <c r="R85" s="15" t="b">
        <v>1</v>
      </c>
      <c r="S85" s="16" t="b">
        <v>0</v>
      </c>
      <c r="T85" s="25"/>
      <c r="U85" s="16"/>
      <c r="V85" s="16"/>
      <c r="W85" s="25" t="s">
        <v>574</v>
      </c>
      <c r="X85" s="30"/>
      <c r="Y85" s="30"/>
      <c r="Z85" s="30"/>
      <c r="AA85" s="19"/>
      <c r="AB85" s="19"/>
      <c r="AC85" s="19"/>
      <c r="AD85" s="19"/>
      <c r="AE85" s="20"/>
      <c r="AF85" s="19"/>
      <c r="AG85" s="20"/>
      <c r="AH85" s="19"/>
      <c r="AI85" s="19"/>
      <c r="AJ85" s="19"/>
      <c r="AK85" s="19"/>
      <c r="AL85" s="19"/>
      <c r="AM85" s="19"/>
      <c r="AN85" s="19"/>
      <c r="AO85" s="19"/>
      <c r="AP85" s="21" t="s">
        <v>89</v>
      </c>
      <c r="AQ85" s="19"/>
    </row>
    <row r="86">
      <c r="A86" s="11" t="s">
        <v>575</v>
      </c>
      <c r="B86" s="11" t="s">
        <v>576</v>
      </c>
      <c r="C86" s="11" t="str">
        <f>VLOOKUP(A86,import!A:C,3,0)</f>
        <v>DOĞRU</v>
      </c>
      <c r="D86" s="11" t="s">
        <v>325</v>
      </c>
      <c r="E86" s="12">
        <f>VLOOKUP(A86,import!A:J,5,0)</f>
        <v>2313</v>
      </c>
      <c r="F86" s="12">
        <f>VLOOKUP(A86,import!A:J,6,0)</f>
        <v>76</v>
      </c>
      <c r="G86" s="13">
        <f>VLOOKUP(A86,import!A:J,7,0)</f>
        <v>17</v>
      </c>
      <c r="H86" s="13">
        <f>VLOOKUP(A86,import!A:J,8,0)</f>
        <v>30</v>
      </c>
      <c r="I86" s="13">
        <f>VLOOKUP(A86,import!A:J,9,0)</f>
        <v>47</v>
      </c>
      <c r="J86" s="14">
        <f>VLOOKUP(A86,import!A:J,10,0)</f>
        <v>0.36</v>
      </c>
      <c r="K86" s="11" t="s">
        <v>577</v>
      </c>
      <c r="L86" s="11">
        <v>5.528808585E9</v>
      </c>
      <c r="M86" s="11" t="s">
        <v>47</v>
      </c>
      <c r="N86" s="11" t="s">
        <v>410</v>
      </c>
      <c r="O86" s="11" t="s">
        <v>578</v>
      </c>
      <c r="P86" s="11" t="str">
        <f>VLOOKUP(A86,import!A:P,16,0)</f>
        <v>Geleneksel</v>
      </c>
      <c r="Q86" s="15"/>
      <c r="R86" s="15" t="b">
        <v>1</v>
      </c>
      <c r="S86" s="16" t="b">
        <v>0</v>
      </c>
      <c r="T86" s="25" t="s">
        <v>50</v>
      </c>
      <c r="U86" s="25" t="s">
        <v>51</v>
      </c>
      <c r="V86" s="25" t="s">
        <v>52</v>
      </c>
      <c r="W86" s="25" t="s">
        <v>579</v>
      </c>
      <c r="X86" s="30"/>
      <c r="Y86" s="30"/>
      <c r="Z86" s="30"/>
      <c r="AA86" s="22" t="s">
        <v>71</v>
      </c>
      <c r="AB86" s="23">
        <v>44414.0</v>
      </c>
      <c r="AC86" s="19"/>
      <c r="AD86" s="19"/>
      <c r="AE86" s="20"/>
      <c r="AF86" s="19"/>
      <c r="AG86" s="20"/>
      <c r="AH86" s="19"/>
      <c r="AI86" s="19"/>
      <c r="AJ86" s="19"/>
      <c r="AK86" s="22" t="s">
        <v>88</v>
      </c>
      <c r="AL86" s="19"/>
      <c r="AM86" s="19"/>
      <c r="AN86" s="19"/>
      <c r="AO86" s="19"/>
      <c r="AP86" s="21" t="s">
        <v>54</v>
      </c>
      <c r="AQ86" s="19"/>
    </row>
    <row r="87">
      <c r="A87" s="11" t="s">
        <v>580</v>
      </c>
      <c r="B87" s="11" t="s">
        <v>581</v>
      </c>
      <c r="C87" s="11" t="str">
        <f>VLOOKUP(A87,import!A:C,3,0)</f>
        <v>DOĞRU</v>
      </c>
      <c r="D87" s="11" t="s">
        <v>325</v>
      </c>
      <c r="E87" s="12">
        <f>VLOOKUP(A87,import!A:J,5,0)</f>
        <v>1232</v>
      </c>
      <c r="F87" s="12">
        <f>VLOOKUP(A87,import!A:J,6,0)</f>
        <v>34</v>
      </c>
      <c r="G87" s="13">
        <f>VLOOKUP(A87,import!A:J,7,0)</f>
        <v>8</v>
      </c>
      <c r="H87" s="13">
        <f>VLOOKUP(A87,import!A:J,8,0)</f>
        <v>21</v>
      </c>
      <c r="I87" s="13">
        <f>VLOOKUP(A87,import!A:J,9,0)</f>
        <v>29</v>
      </c>
      <c r="J87" s="14">
        <f>VLOOKUP(A87,import!A:J,10,0)</f>
        <v>0.28</v>
      </c>
      <c r="K87" s="11" t="s">
        <v>582</v>
      </c>
      <c r="L87" s="11">
        <v>5.428348976E9</v>
      </c>
      <c r="M87" s="11" t="s">
        <v>65</v>
      </c>
      <c r="N87" s="11" t="s">
        <v>583</v>
      </c>
      <c r="O87" s="11" t="s">
        <v>584</v>
      </c>
      <c r="P87" s="11" t="str">
        <f>VLOOKUP(A87,import!A:P,16,0)</f>
        <v>Geleneksel</v>
      </c>
      <c r="Q87" s="15" t="s">
        <v>129</v>
      </c>
      <c r="R87" s="15" t="b">
        <v>1</v>
      </c>
      <c r="S87" s="16" t="b">
        <v>0</v>
      </c>
      <c r="T87" s="25" t="s">
        <v>50</v>
      </c>
      <c r="U87" s="25" t="s">
        <v>131</v>
      </c>
      <c r="V87" s="25" t="s">
        <v>259</v>
      </c>
      <c r="W87" s="25" t="s">
        <v>300</v>
      </c>
      <c r="X87" s="27">
        <v>44293.0</v>
      </c>
      <c r="Y87" s="27">
        <v>44293.0</v>
      </c>
      <c r="Z87" s="27"/>
      <c r="AA87" s="19"/>
      <c r="AB87" s="19"/>
      <c r="AC87" s="19"/>
      <c r="AD87" s="19"/>
      <c r="AE87" s="20"/>
      <c r="AF87" s="19"/>
      <c r="AG87" s="20"/>
      <c r="AH87" s="19"/>
      <c r="AI87" s="19"/>
      <c r="AJ87" s="19"/>
      <c r="AK87" s="19"/>
      <c r="AL87" s="19"/>
      <c r="AM87" s="19"/>
      <c r="AN87" s="19"/>
      <c r="AO87" s="19"/>
      <c r="AP87" s="21" t="s">
        <v>54</v>
      </c>
      <c r="AQ87" s="19"/>
    </row>
    <row r="88">
      <c r="A88" s="21" t="s">
        <v>585</v>
      </c>
      <c r="B88" s="21" t="s">
        <v>586</v>
      </c>
      <c r="C88" s="11" t="str">
        <f>VLOOKUP(A88,import!A:C,3,0)</f>
        <v>DOĞRU</v>
      </c>
      <c r="D88" s="21" t="s">
        <v>325</v>
      </c>
      <c r="E88" s="12">
        <f>VLOOKUP(A88,import!A:J,5,0)</f>
        <v>5</v>
      </c>
      <c r="F88" s="12">
        <f>VLOOKUP(A88,import!A:J,6,0)</f>
        <v>5</v>
      </c>
      <c r="G88" s="13">
        <f>VLOOKUP(A88,import!A:J,7,0)</f>
        <v>0</v>
      </c>
      <c r="H88" s="13">
        <f>VLOOKUP(A88,import!A:J,8,0)</f>
        <v>33</v>
      </c>
      <c r="I88" s="13">
        <f>VLOOKUP(A88,import!A:J,9,0)</f>
        <v>33</v>
      </c>
      <c r="J88" s="14">
        <f>VLOOKUP(A88,import!A:J,10,0)</f>
        <v>0</v>
      </c>
      <c r="K88" s="21" t="s">
        <v>587</v>
      </c>
      <c r="L88" s="21">
        <v>5.495250032E9</v>
      </c>
      <c r="M88" s="21" t="s">
        <v>65</v>
      </c>
      <c r="N88" s="21" t="s">
        <v>588</v>
      </c>
      <c r="O88" s="21" t="s">
        <v>589</v>
      </c>
      <c r="P88" s="11" t="str">
        <f>VLOOKUP(A88,import!A:P,16,0)</f>
        <v>Geleneksel</v>
      </c>
      <c r="Q88" s="15"/>
      <c r="R88" s="15" t="b">
        <v>1</v>
      </c>
      <c r="S88" s="16" t="b">
        <v>0</v>
      </c>
      <c r="T88" s="17" t="s">
        <v>106</v>
      </c>
      <c r="U88" s="17"/>
      <c r="V88" s="17"/>
      <c r="W88" s="17" t="s">
        <v>590</v>
      </c>
      <c r="X88" s="18"/>
      <c r="Y88" s="18"/>
      <c r="Z88" s="18"/>
      <c r="AA88" s="22" t="s">
        <v>106</v>
      </c>
      <c r="AB88" s="23">
        <v>44700.0</v>
      </c>
      <c r="AC88" s="19"/>
      <c r="AD88" s="19"/>
      <c r="AE88" s="20"/>
      <c r="AF88" s="19"/>
      <c r="AG88" s="20"/>
      <c r="AH88" s="19"/>
      <c r="AI88" s="19"/>
      <c r="AJ88" s="19"/>
      <c r="AK88" s="22" t="s">
        <v>99</v>
      </c>
      <c r="AL88" s="19"/>
      <c r="AM88" s="19"/>
      <c r="AN88" s="19"/>
      <c r="AO88" s="19"/>
      <c r="AP88" s="21"/>
      <c r="AQ88" s="19"/>
    </row>
    <row r="89">
      <c r="A89" s="11" t="s">
        <v>591</v>
      </c>
      <c r="B89" s="11" t="s">
        <v>592</v>
      </c>
      <c r="C89" s="11" t="str">
        <f>VLOOKUP(A89,import!A:C,3,0)</f>
        <v>DOĞRU</v>
      </c>
      <c r="D89" s="11" t="s">
        <v>325</v>
      </c>
      <c r="E89" s="12">
        <f>VLOOKUP(A89,import!A:J,5,0)</f>
        <v>389</v>
      </c>
      <c r="F89" s="12">
        <f>VLOOKUP(A89,import!A:J,6,0)</f>
        <v>1</v>
      </c>
      <c r="G89" s="13">
        <f>VLOOKUP(A89,import!A:J,7,0)</f>
        <v>7</v>
      </c>
      <c r="H89" s="13">
        <f>VLOOKUP(A89,import!A:J,8,0)</f>
        <v>3</v>
      </c>
      <c r="I89" s="13">
        <f>VLOOKUP(A89,import!A:J,9,0)</f>
        <v>10</v>
      </c>
      <c r="J89" s="14">
        <f>VLOOKUP(A89,import!A:J,10,0)</f>
        <v>0.7</v>
      </c>
      <c r="K89" s="11" t="s">
        <v>593</v>
      </c>
      <c r="L89" s="11">
        <v>5.531542702E9</v>
      </c>
      <c r="M89" s="11" t="s">
        <v>47</v>
      </c>
      <c r="N89" s="11" t="s">
        <v>47</v>
      </c>
      <c r="O89" s="11" t="s">
        <v>594</v>
      </c>
      <c r="P89" s="11" t="str">
        <f>VLOOKUP(A89,import!A:P,16,0)</f>
        <v>Geleneksel</v>
      </c>
      <c r="Q89" s="15"/>
      <c r="R89" s="15" t="b">
        <v>1</v>
      </c>
      <c r="S89" s="16" t="b">
        <v>0</v>
      </c>
      <c r="T89" s="25" t="s">
        <v>212</v>
      </c>
      <c r="U89" s="16"/>
      <c r="V89" s="16"/>
      <c r="W89" s="25" t="s">
        <v>595</v>
      </c>
      <c r="X89" s="30"/>
      <c r="Y89" s="30"/>
      <c r="Z89" s="30"/>
      <c r="AA89" s="22" t="s">
        <v>71</v>
      </c>
      <c r="AB89" s="23">
        <v>44350.0</v>
      </c>
      <c r="AC89" s="22" t="s">
        <v>177</v>
      </c>
      <c r="AD89" s="23">
        <v>44355.0</v>
      </c>
      <c r="AE89" s="22" t="s">
        <v>106</v>
      </c>
      <c r="AF89" s="23">
        <v>44356.0</v>
      </c>
      <c r="AG89" s="22" t="s">
        <v>177</v>
      </c>
      <c r="AH89" s="23">
        <v>44377.0</v>
      </c>
      <c r="AI89" s="22" t="s">
        <v>71</v>
      </c>
      <c r="AJ89" s="23">
        <v>44508.0</v>
      </c>
      <c r="AK89" s="22" t="s">
        <v>88</v>
      </c>
      <c r="AL89" s="22" t="s">
        <v>148</v>
      </c>
      <c r="AM89" s="22" t="s">
        <v>97</v>
      </c>
      <c r="AN89" s="22" t="s">
        <v>97</v>
      </c>
      <c r="AO89" s="22" t="s">
        <v>99</v>
      </c>
      <c r="AP89" s="21" t="s">
        <v>54</v>
      </c>
      <c r="AQ89" s="22"/>
    </row>
    <row r="90">
      <c r="A90" s="11" t="s">
        <v>596</v>
      </c>
      <c r="B90" s="11" t="s">
        <v>597</v>
      </c>
      <c r="C90" s="11" t="str">
        <f>VLOOKUP(A90,import!A:C,3,0)</f>
        <v>DOĞRU</v>
      </c>
      <c r="D90" s="11" t="s">
        <v>325</v>
      </c>
      <c r="E90" s="12">
        <f>VLOOKUP(A90,import!A:J,5,0)</f>
        <v>870</v>
      </c>
      <c r="F90" s="12">
        <f>VLOOKUP(A90,import!A:J,6,0)</f>
        <v>50</v>
      </c>
      <c r="G90" s="13">
        <f>VLOOKUP(A90,import!A:J,7,0)</f>
        <v>1</v>
      </c>
      <c r="H90" s="13">
        <f>VLOOKUP(A90,import!A:J,8,0)</f>
        <v>23</v>
      </c>
      <c r="I90" s="13">
        <f>VLOOKUP(A90,import!A:J,9,0)</f>
        <v>24</v>
      </c>
      <c r="J90" s="14">
        <f>VLOOKUP(A90,import!A:J,10,0)</f>
        <v>0.04</v>
      </c>
      <c r="K90" s="11" t="s">
        <v>598</v>
      </c>
      <c r="L90" s="11">
        <v>2.427125002E9</v>
      </c>
      <c r="M90" s="11" t="s">
        <v>388</v>
      </c>
      <c r="N90" s="11" t="s">
        <v>483</v>
      </c>
      <c r="O90" s="11" t="s">
        <v>599</v>
      </c>
      <c r="P90" s="11" t="str">
        <f>VLOOKUP(A90,import!A:P,16,0)</f>
        <v>Geleneksel</v>
      </c>
      <c r="Q90" s="15"/>
      <c r="R90" s="15" t="b">
        <v>0</v>
      </c>
      <c r="S90" s="16" t="b">
        <v>0</v>
      </c>
      <c r="T90" s="17"/>
      <c r="U90" s="17"/>
      <c r="V90" s="17"/>
      <c r="W90" s="17"/>
      <c r="X90" s="18"/>
      <c r="Y90" s="18"/>
      <c r="Z90" s="18"/>
      <c r="AA90" s="19"/>
      <c r="AB90" s="19"/>
      <c r="AC90" s="19"/>
      <c r="AD90" s="19"/>
      <c r="AE90" s="20"/>
      <c r="AF90" s="19"/>
      <c r="AG90" s="20"/>
      <c r="AH90" s="19"/>
      <c r="AI90" s="19"/>
      <c r="AJ90" s="19"/>
      <c r="AK90" s="19"/>
      <c r="AL90" s="19"/>
      <c r="AM90" s="19"/>
      <c r="AN90" s="19"/>
      <c r="AO90" s="19"/>
      <c r="AP90" s="21" t="s">
        <v>89</v>
      </c>
      <c r="AQ90" s="19"/>
    </row>
    <row r="91">
      <c r="A91" s="11" t="s">
        <v>600</v>
      </c>
      <c r="B91" s="11" t="s">
        <v>601</v>
      </c>
      <c r="C91" s="11" t="str">
        <f>VLOOKUP(A91,import!A:C,3,0)</f>
        <v>DOĞRU</v>
      </c>
      <c r="D91" s="11" t="s">
        <v>325</v>
      </c>
      <c r="E91" s="12">
        <f>VLOOKUP(A91,import!A:J,5,0)</f>
        <v>63</v>
      </c>
      <c r="F91" s="12">
        <f>VLOOKUP(A91,import!A:J,6,0)</f>
        <v>6</v>
      </c>
      <c r="G91" s="13">
        <f>VLOOKUP(A91,import!A:J,7,0)</f>
        <v>9</v>
      </c>
      <c r="H91" s="13">
        <f>VLOOKUP(A91,import!A:J,8,0)</f>
        <v>17</v>
      </c>
      <c r="I91" s="13">
        <f>VLOOKUP(A91,import!A:J,9,0)</f>
        <v>26</v>
      </c>
      <c r="J91" s="14">
        <f>VLOOKUP(A91,import!A:J,10,0)</f>
        <v>0.35</v>
      </c>
      <c r="K91" s="11" t="s">
        <v>602</v>
      </c>
      <c r="L91" s="11">
        <v>5.32277499E9</v>
      </c>
      <c r="M91" s="11" t="s">
        <v>47</v>
      </c>
      <c r="N91" s="11" t="s">
        <v>603</v>
      </c>
      <c r="O91" s="11" t="s">
        <v>604</v>
      </c>
      <c r="P91" s="11" t="str">
        <f>VLOOKUP(A91,import!A:P,16,0)</f>
        <v>Geleneksel</v>
      </c>
      <c r="Q91" s="15" t="s">
        <v>129</v>
      </c>
      <c r="R91" s="15" t="b">
        <v>1</v>
      </c>
      <c r="S91" s="25" t="b">
        <v>0</v>
      </c>
      <c r="T91" s="29" t="s">
        <v>121</v>
      </c>
      <c r="U91" s="16"/>
      <c r="V91" s="16"/>
      <c r="W91" s="25" t="s">
        <v>605</v>
      </c>
      <c r="X91" s="30"/>
      <c r="Y91" s="30"/>
      <c r="Z91" s="30"/>
      <c r="AA91" s="22" t="s">
        <v>85</v>
      </c>
      <c r="AB91" s="23">
        <v>44356.0</v>
      </c>
      <c r="AC91" s="22" t="s">
        <v>85</v>
      </c>
      <c r="AD91" s="23">
        <v>44377.0</v>
      </c>
      <c r="AE91" s="22" t="s">
        <v>71</v>
      </c>
      <c r="AF91" s="23">
        <v>44421.0</v>
      </c>
      <c r="AG91" s="20"/>
      <c r="AH91" s="19"/>
      <c r="AI91" s="19"/>
      <c r="AJ91" s="19"/>
      <c r="AK91" s="22" t="s">
        <v>97</v>
      </c>
      <c r="AL91" s="22" t="s">
        <v>97</v>
      </c>
      <c r="AM91" s="22" t="s">
        <v>88</v>
      </c>
      <c r="AN91" s="19"/>
      <c r="AO91" s="19"/>
      <c r="AP91" s="21" t="s">
        <v>89</v>
      </c>
      <c r="AQ91" s="19"/>
    </row>
    <row r="92">
      <c r="A92" s="11" t="s">
        <v>606</v>
      </c>
      <c r="B92" s="11" t="s">
        <v>607</v>
      </c>
      <c r="C92" s="11" t="str">
        <f>VLOOKUP(A92,import!A:C,3,0)</f>
        <v>DOĞRU</v>
      </c>
      <c r="D92" s="11" t="s">
        <v>325</v>
      </c>
      <c r="E92" s="12">
        <f>VLOOKUP(A92,import!A:J,5,0)</f>
        <v>155</v>
      </c>
      <c r="F92" s="12">
        <f>VLOOKUP(A92,import!A:J,6,0)</f>
        <v>18</v>
      </c>
      <c r="G92" s="13">
        <f>VLOOKUP(A92,import!A:J,7,0)</f>
        <v>5</v>
      </c>
      <c r="H92" s="13">
        <f>VLOOKUP(A92,import!A:J,8,0)</f>
        <v>19</v>
      </c>
      <c r="I92" s="13">
        <f>VLOOKUP(A92,import!A:J,9,0)</f>
        <v>24</v>
      </c>
      <c r="J92" s="14">
        <f>VLOOKUP(A92,import!A:J,10,0)</f>
        <v>0.21</v>
      </c>
      <c r="K92" s="11" t="s">
        <v>608</v>
      </c>
      <c r="L92" s="11">
        <v>5.380344911E9</v>
      </c>
      <c r="M92" s="11" t="s">
        <v>65</v>
      </c>
      <c r="N92" s="11" t="s">
        <v>609</v>
      </c>
      <c r="O92" s="11" t="s">
        <v>610</v>
      </c>
      <c r="P92" s="11" t="str">
        <f>VLOOKUP(A92,import!A:P,16,0)</f>
        <v>Geleneksel</v>
      </c>
      <c r="Q92" s="15"/>
      <c r="R92" s="15" t="b">
        <v>1</v>
      </c>
      <c r="S92" s="16" t="b">
        <v>0</v>
      </c>
      <c r="T92" s="17" t="s">
        <v>50</v>
      </c>
      <c r="U92" s="17" t="s">
        <v>99</v>
      </c>
      <c r="V92" s="22" t="s">
        <v>69</v>
      </c>
      <c r="W92" s="17"/>
      <c r="X92" s="18">
        <v>44503.0</v>
      </c>
      <c r="Y92" s="18">
        <v>44504.0</v>
      </c>
      <c r="Z92" s="18"/>
      <c r="AA92" s="22"/>
      <c r="AB92" s="23"/>
      <c r="AC92" s="19"/>
      <c r="AD92" s="19"/>
      <c r="AE92" s="20"/>
      <c r="AF92" s="19"/>
      <c r="AG92" s="20"/>
      <c r="AH92" s="19"/>
      <c r="AI92" s="19"/>
      <c r="AJ92" s="19"/>
      <c r="AK92" s="22" t="s">
        <v>99</v>
      </c>
      <c r="AL92" s="19"/>
      <c r="AM92" s="19"/>
      <c r="AN92" s="19"/>
      <c r="AO92" s="19"/>
      <c r="AP92" s="21" t="s">
        <v>54</v>
      </c>
      <c r="AQ92" s="19"/>
    </row>
    <row r="93">
      <c r="A93" s="11" t="s">
        <v>611</v>
      </c>
      <c r="B93" s="11" t="s">
        <v>612</v>
      </c>
      <c r="C93" s="11" t="str">
        <f>VLOOKUP(A93,import!A:C,3,0)</f>
        <v>DOĞRU</v>
      </c>
      <c r="D93" s="11" t="s">
        <v>325</v>
      </c>
      <c r="E93" s="12">
        <f>VLOOKUP(A93,import!A:J,5,0)</f>
        <v>39</v>
      </c>
      <c r="F93" s="12">
        <f>VLOOKUP(A93,import!A:J,6,0)</f>
        <v>9</v>
      </c>
      <c r="G93" s="13">
        <f>VLOOKUP(A93,import!A:J,7,0)</f>
        <v>11</v>
      </c>
      <c r="H93" s="13">
        <f>VLOOKUP(A93,import!A:J,8,0)</f>
        <v>7</v>
      </c>
      <c r="I93" s="13">
        <f>VLOOKUP(A93,import!A:J,9,0)</f>
        <v>18</v>
      </c>
      <c r="J93" s="14">
        <f>VLOOKUP(A93,import!A:J,10,0)</f>
        <v>0.61</v>
      </c>
      <c r="K93" s="11" t="s">
        <v>613</v>
      </c>
      <c r="L93" s="11">
        <v>5.424567769E9</v>
      </c>
      <c r="M93" s="11" t="s">
        <v>65</v>
      </c>
      <c r="N93" s="11" t="s">
        <v>614</v>
      </c>
      <c r="O93" s="11" t="s">
        <v>615</v>
      </c>
      <c r="P93" s="11" t="str">
        <f>VLOOKUP(A93,import!A:P,16,0)</f>
        <v>Geleneksel</v>
      </c>
      <c r="Q93" s="15"/>
      <c r="R93" s="15" t="b">
        <v>1</v>
      </c>
      <c r="S93" s="25" t="b">
        <v>1</v>
      </c>
      <c r="T93" s="37"/>
      <c r="U93" s="17"/>
      <c r="V93" s="17"/>
      <c r="W93" s="17" t="s">
        <v>616</v>
      </c>
      <c r="X93" s="18"/>
      <c r="Y93" s="18"/>
      <c r="Z93" s="18"/>
      <c r="AA93" s="22" t="s">
        <v>71</v>
      </c>
      <c r="AB93" s="23">
        <v>44545.0</v>
      </c>
      <c r="AC93" s="19"/>
      <c r="AD93" s="19"/>
      <c r="AE93" s="20"/>
      <c r="AF93" s="19"/>
      <c r="AG93" s="20"/>
      <c r="AH93" s="19"/>
      <c r="AI93" s="19"/>
      <c r="AJ93" s="19"/>
      <c r="AK93" s="22" t="s">
        <v>99</v>
      </c>
      <c r="AL93" s="19"/>
      <c r="AM93" s="19"/>
      <c r="AN93" s="19"/>
      <c r="AO93" s="19"/>
      <c r="AP93" s="21" t="s">
        <v>54</v>
      </c>
      <c r="AQ93" s="19"/>
    </row>
    <row r="94">
      <c r="A94" s="11" t="s">
        <v>617</v>
      </c>
      <c r="B94" s="11" t="s">
        <v>618</v>
      </c>
      <c r="C94" s="11" t="str">
        <f>VLOOKUP(A94,import!A:C,3,0)</f>
        <v>DOĞRU</v>
      </c>
      <c r="D94" s="11" t="s">
        <v>325</v>
      </c>
      <c r="E94" s="12">
        <f>VLOOKUP(A94,import!A:J,5,0)</f>
        <v>328</v>
      </c>
      <c r="F94" s="12">
        <f>VLOOKUP(A94,import!A:J,6,0)</f>
        <v>10</v>
      </c>
      <c r="G94" s="13">
        <f>VLOOKUP(A94,import!A:J,7,0)</f>
        <v>10</v>
      </c>
      <c r="H94" s="13">
        <f>VLOOKUP(A94,import!A:J,8,0)</f>
        <v>20</v>
      </c>
      <c r="I94" s="13">
        <f>VLOOKUP(A94,import!A:J,9,0)</f>
        <v>30</v>
      </c>
      <c r="J94" s="14">
        <f>VLOOKUP(A94,import!A:J,10,0)</f>
        <v>0.33</v>
      </c>
      <c r="K94" s="11" t="s">
        <v>619</v>
      </c>
      <c r="L94" s="11">
        <v>5.414877939E9</v>
      </c>
      <c r="M94" s="11" t="s">
        <v>65</v>
      </c>
      <c r="N94" s="11" t="s">
        <v>483</v>
      </c>
      <c r="O94" s="11" t="s">
        <v>620</v>
      </c>
      <c r="P94" s="11" t="str">
        <f>VLOOKUP(A94,import!A:P,16,0)</f>
        <v>Geleneksel</v>
      </c>
      <c r="Q94" s="15" t="s">
        <v>135</v>
      </c>
      <c r="R94" s="15" t="b">
        <v>1</v>
      </c>
      <c r="S94" s="16" t="b">
        <v>0</v>
      </c>
      <c r="T94" s="29" t="s">
        <v>121</v>
      </c>
      <c r="U94" s="16"/>
      <c r="V94" s="16"/>
      <c r="W94" s="25" t="s">
        <v>621</v>
      </c>
      <c r="X94" s="30"/>
      <c r="Y94" s="30"/>
      <c r="Z94" s="30"/>
      <c r="AA94" s="22" t="s">
        <v>71</v>
      </c>
      <c r="AB94" s="23">
        <v>44405.0</v>
      </c>
      <c r="AC94" s="22" t="s">
        <v>212</v>
      </c>
      <c r="AD94" s="23">
        <v>44491.0</v>
      </c>
      <c r="AE94" s="22" t="s">
        <v>71</v>
      </c>
      <c r="AF94" s="23">
        <v>44495.0</v>
      </c>
      <c r="AG94" s="22" t="s">
        <v>71</v>
      </c>
      <c r="AH94" s="23">
        <v>44503.0</v>
      </c>
      <c r="AI94" s="19"/>
      <c r="AJ94" s="19"/>
      <c r="AK94" s="22" t="s">
        <v>190</v>
      </c>
      <c r="AL94" s="22" t="s">
        <v>99</v>
      </c>
      <c r="AM94" s="22" t="s">
        <v>123</v>
      </c>
      <c r="AN94" s="22" t="s">
        <v>99</v>
      </c>
      <c r="AO94" s="19"/>
      <c r="AP94" s="21" t="s">
        <v>54</v>
      </c>
      <c r="AQ94" s="19"/>
    </row>
    <row r="95">
      <c r="A95" s="11" t="s">
        <v>622</v>
      </c>
      <c r="B95" s="11" t="s">
        <v>623</v>
      </c>
      <c r="C95" s="11" t="str">
        <f>VLOOKUP(A95,import!A:C,3,0)</f>
        <v>DOĞRU</v>
      </c>
      <c r="D95" s="11" t="s">
        <v>325</v>
      </c>
      <c r="E95" s="12">
        <f>VLOOKUP(A95,import!A:J,5,0)</f>
        <v>51</v>
      </c>
      <c r="F95" s="12">
        <f>VLOOKUP(A95,import!A:J,6,0)</f>
        <v>13</v>
      </c>
      <c r="G95" s="13">
        <f>VLOOKUP(A95,import!A:J,7,0)</f>
        <v>9</v>
      </c>
      <c r="H95" s="13">
        <f>VLOOKUP(A95,import!A:J,8,0)</f>
        <v>12</v>
      </c>
      <c r="I95" s="13">
        <f>VLOOKUP(A95,import!A:J,9,0)</f>
        <v>21</v>
      </c>
      <c r="J95" s="14">
        <f>VLOOKUP(A95,import!A:J,10,0)</f>
        <v>0.43</v>
      </c>
      <c r="K95" s="11" t="s">
        <v>624</v>
      </c>
      <c r="L95" s="11">
        <v>5.431070728E9</v>
      </c>
      <c r="M95" s="11" t="s">
        <v>65</v>
      </c>
      <c r="N95" s="11" t="s">
        <v>66</v>
      </c>
      <c r="O95" s="11" t="s">
        <v>625</v>
      </c>
      <c r="P95" s="11" t="str">
        <f>VLOOKUP(A95,import!A:P,16,0)</f>
        <v>Geleneksel</v>
      </c>
      <c r="Q95" s="15"/>
      <c r="R95" s="15" t="b">
        <v>1</v>
      </c>
      <c r="S95" s="16" t="b">
        <v>0</v>
      </c>
      <c r="T95" s="17" t="s">
        <v>50</v>
      </c>
      <c r="U95" s="17" t="s">
        <v>131</v>
      </c>
      <c r="V95" s="24" t="s">
        <v>69</v>
      </c>
      <c r="W95" s="17"/>
      <c r="X95" s="18">
        <v>44649.0</v>
      </c>
      <c r="Y95" s="18">
        <v>44653.0</v>
      </c>
      <c r="Z95" s="18"/>
      <c r="AA95" s="22" t="s">
        <v>71</v>
      </c>
      <c r="AB95" s="23">
        <v>44649.0</v>
      </c>
      <c r="AC95" s="19"/>
      <c r="AD95" s="19"/>
      <c r="AE95" s="20"/>
      <c r="AF95" s="19"/>
      <c r="AG95" s="20"/>
      <c r="AH95" s="19"/>
      <c r="AI95" s="19"/>
      <c r="AJ95" s="19"/>
      <c r="AK95" s="22" t="s">
        <v>131</v>
      </c>
      <c r="AL95" s="19"/>
      <c r="AM95" s="19"/>
      <c r="AN95" s="19"/>
      <c r="AO95" s="19"/>
      <c r="AP95" s="21"/>
      <c r="AQ95" s="19"/>
    </row>
    <row r="96">
      <c r="A96" s="11" t="s">
        <v>626</v>
      </c>
      <c r="B96" s="11" t="s">
        <v>627</v>
      </c>
      <c r="C96" s="11" t="str">
        <f>VLOOKUP(A96,import!A:C,3,0)</f>
        <v>DOĞRU</v>
      </c>
      <c r="D96" s="11" t="s">
        <v>325</v>
      </c>
      <c r="E96" s="12">
        <f>VLOOKUP(A96,import!A:J,5,0)</f>
        <v>757</v>
      </c>
      <c r="F96" s="12">
        <f>VLOOKUP(A96,import!A:J,6,0)</f>
        <v>27</v>
      </c>
      <c r="G96" s="13">
        <f>VLOOKUP(A96,import!A:J,7,0)</f>
        <v>22</v>
      </c>
      <c r="H96" s="13">
        <f>VLOOKUP(A96,import!A:J,8,0)</f>
        <v>11</v>
      </c>
      <c r="I96" s="13">
        <f>VLOOKUP(A96,import!A:J,9,0)</f>
        <v>33</v>
      </c>
      <c r="J96" s="14">
        <f>VLOOKUP(A96,import!A:J,10,0)</f>
        <v>0.67</v>
      </c>
      <c r="K96" s="11" t="s">
        <v>628</v>
      </c>
      <c r="L96" s="11">
        <v>5.435412017E9</v>
      </c>
      <c r="M96" s="11" t="s">
        <v>47</v>
      </c>
      <c r="N96" s="11" t="s">
        <v>500</v>
      </c>
      <c r="O96" s="11" t="s">
        <v>629</v>
      </c>
      <c r="P96" s="11" t="str">
        <f>VLOOKUP(A96,import!A:P,16,0)</f>
        <v>Geleneksel</v>
      </c>
      <c r="Q96" s="15"/>
      <c r="R96" s="15" t="b">
        <v>1</v>
      </c>
      <c r="S96" s="16" t="b">
        <v>0</v>
      </c>
      <c r="T96" s="17" t="s">
        <v>50</v>
      </c>
      <c r="U96" s="17" t="s">
        <v>51</v>
      </c>
      <c r="V96" s="17" t="s">
        <v>52</v>
      </c>
      <c r="W96" s="17"/>
      <c r="X96" s="18">
        <v>44496.0</v>
      </c>
      <c r="Y96" s="18">
        <v>44497.0</v>
      </c>
      <c r="Z96" s="18"/>
      <c r="AA96" s="22" t="s">
        <v>106</v>
      </c>
      <c r="AB96" s="23">
        <v>44473.0</v>
      </c>
      <c r="AC96" s="22" t="s">
        <v>106</v>
      </c>
      <c r="AD96" s="23">
        <v>44477.0</v>
      </c>
      <c r="AE96" s="22" t="s">
        <v>85</v>
      </c>
      <c r="AF96" s="23">
        <v>44480.0</v>
      </c>
      <c r="AG96" s="22" t="s">
        <v>106</v>
      </c>
      <c r="AH96" s="23">
        <v>44496.0</v>
      </c>
      <c r="AI96" s="22" t="s">
        <v>71</v>
      </c>
      <c r="AJ96" s="23">
        <v>44496.0</v>
      </c>
      <c r="AK96" s="22" t="s">
        <v>51</v>
      </c>
      <c r="AL96" s="22" t="s">
        <v>51</v>
      </c>
      <c r="AM96" s="22" t="s">
        <v>123</v>
      </c>
      <c r="AN96" s="22" t="s">
        <v>51</v>
      </c>
      <c r="AO96" s="22" t="s">
        <v>51</v>
      </c>
      <c r="AP96" s="21" t="s">
        <v>89</v>
      </c>
      <c r="AQ96" s="22"/>
    </row>
    <row r="97">
      <c r="A97" s="11" t="s">
        <v>630</v>
      </c>
      <c r="B97" s="11" t="s">
        <v>631</v>
      </c>
      <c r="C97" s="11" t="str">
        <f>VLOOKUP(A97,import!A:C,3,0)</f>
        <v>DOĞRU</v>
      </c>
      <c r="D97" s="11" t="s">
        <v>325</v>
      </c>
      <c r="E97" s="12">
        <f>VLOOKUP(A97,import!A:J,5,0)</f>
        <v>178</v>
      </c>
      <c r="F97" s="12">
        <f>VLOOKUP(A97,import!A:J,6,0)</f>
        <v>9</v>
      </c>
      <c r="G97" s="13">
        <f>VLOOKUP(A97,import!A:J,7,0)</f>
        <v>8</v>
      </c>
      <c r="H97" s="13">
        <f>VLOOKUP(A97,import!A:J,8,0)</f>
        <v>3</v>
      </c>
      <c r="I97" s="13">
        <f>VLOOKUP(A97,import!A:J,9,0)</f>
        <v>11</v>
      </c>
      <c r="J97" s="14">
        <f>VLOOKUP(A97,import!A:J,10,0)</f>
        <v>0.73</v>
      </c>
      <c r="K97" s="11" t="s">
        <v>632</v>
      </c>
      <c r="L97" s="11">
        <v>2.423461017E9</v>
      </c>
      <c r="M97" s="11" t="s">
        <v>47</v>
      </c>
      <c r="N97" s="11" t="s">
        <v>633</v>
      </c>
      <c r="O97" s="11" t="s">
        <v>634</v>
      </c>
      <c r="P97" s="11" t="str">
        <f>VLOOKUP(A97,import!A:P,16,0)</f>
        <v>Geleneksel</v>
      </c>
      <c r="Q97" s="15" t="s">
        <v>299</v>
      </c>
      <c r="R97" s="15" t="b">
        <v>1</v>
      </c>
      <c r="S97" s="25" t="b">
        <v>1</v>
      </c>
      <c r="T97" s="29" t="s">
        <v>121</v>
      </c>
      <c r="U97" s="16"/>
      <c r="V97" s="16"/>
      <c r="W97" s="25" t="s">
        <v>635</v>
      </c>
      <c r="X97" s="30"/>
      <c r="Y97" s="30"/>
      <c r="Z97" s="30"/>
      <c r="AA97" s="22" t="s">
        <v>106</v>
      </c>
      <c r="AB97" s="23">
        <v>44386.0</v>
      </c>
      <c r="AC97" s="22" t="s">
        <v>71</v>
      </c>
      <c r="AD97" s="23">
        <v>44412.0</v>
      </c>
      <c r="AE97" s="20"/>
      <c r="AF97" s="19"/>
      <c r="AG97" s="20"/>
      <c r="AH97" s="19"/>
      <c r="AI97" s="19"/>
      <c r="AJ97" s="19"/>
      <c r="AK97" s="22" t="s">
        <v>190</v>
      </c>
      <c r="AL97" s="22" t="s">
        <v>88</v>
      </c>
      <c r="AM97" s="19"/>
      <c r="AN97" s="19"/>
      <c r="AO97" s="19"/>
      <c r="AP97" s="21" t="s">
        <v>54</v>
      </c>
      <c r="AQ97" s="19"/>
    </row>
    <row r="98">
      <c r="A98" s="11" t="s">
        <v>636</v>
      </c>
      <c r="B98" s="11" t="s">
        <v>637</v>
      </c>
      <c r="C98" s="11" t="str">
        <f>VLOOKUP(A98,import!A:C,3,0)</f>
        <v>DOĞRU</v>
      </c>
      <c r="D98" s="11" t="s">
        <v>325</v>
      </c>
      <c r="E98" s="12">
        <f>VLOOKUP(A98,import!A:J,5,0)</f>
        <v>1335</v>
      </c>
      <c r="F98" s="12">
        <f>VLOOKUP(A98,import!A:J,6,0)</f>
        <v>97</v>
      </c>
      <c r="G98" s="13">
        <f>VLOOKUP(A98,import!A:J,7,0)</f>
        <v>13</v>
      </c>
      <c r="H98" s="13">
        <f>VLOOKUP(A98,import!A:J,8,0)</f>
        <v>35</v>
      </c>
      <c r="I98" s="13">
        <f>VLOOKUP(A98,import!A:J,9,0)</f>
        <v>48</v>
      </c>
      <c r="J98" s="14">
        <f>VLOOKUP(A98,import!A:J,10,0)</f>
        <v>0.27</v>
      </c>
      <c r="K98" s="11" t="s">
        <v>638</v>
      </c>
      <c r="L98" s="11">
        <v>2.423453336E9</v>
      </c>
      <c r="M98" s="11" t="s">
        <v>47</v>
      </c>
      <c r="N98" s="11" t="s">
        <v>639</v>
      </c>
      <c r="O98" s="11" t="s">
        <v>640</v>
      </c>
      <c r="P98" s="11" t="str">
        <f>VLOOKUP(A98,import!A:P,16,0)</f>
        <v>Geleneksel</v>
      </c>
      <c r="Q98" s="15"/>
      <c r="R98" s="15" t="b">
        <v>1</v>
      </c>
      <c r="S98" s="16" t="b">
        <v>0</v>
      </c>
      <c r="T98" s="17" t="s">
        <v>50</v>
      </c>
      <c r="U98" s="17" t="s">
        <v>219</v>
      </c>
      <c r="V98" s="17" t="s">
        <v>641</v>
      </c>
      <c r="W98" s="17" t="s">
        <v>642</v>
      </c>
      <c r="X98" s="18">
        <v>44411.0</v>
      </c>
      <c r="Y98" s="18">
        <v>44414.0</v>
      </c>
      <c r="Z98" s="18"/>
      <c r="AA98" s="22" t="s">
        <v>71</v>
      </c>
      <c r="AB98" s="23">
        <v>44403.0</v>
      </c>
      <c r="AC98" s="22" t="s">
        <v>85</v>
      </c>
      <c r="AD98" s="23">
        <v>44405.0</v>
      </c>
      <c r="AE98" s="22" t="s">
        <v>71</v>
      </c>
      <c r="AF98" s="23">
        <v>44405.0</v>
      </c>
      <c r="AG98" s="22" t="s">
        <v>71</v>
      </c>
      <c r="AH98" s="23">
        <v>44407.0</v>
      </c>
      <c r="AI98" s="22" t="s">
        <v>71</v>
      </c>
      <c r="AJ98" s="23">
        <v>44421.0</v>
      </c>
      <c r="AK98" s="22" t="s">
        <v>51</v>
      </c>
      <c r="AL98" s="22" t="s">
        <v>51</v>
      </c>
      <c r="AM98" s="22" t="s">
        <v>643</v>
      </c>
      <c r="AN98" s="22" t="s">
        <v>51</v>
      </c>
      <c r="AO98" s="22" t="s">
        <v>219</v>
      </c>
      <c r="AP98" s="21" t="s">
        <v>89</v>
      </c>
      <c r="AQ98" s="22"/>
    </row>
    <row r="99">
      <c r="A99" s="11" t="s">
        <v>644</v>
      </c>
      <c r="B99" s="11" t="s">
        <v>645</v>
      </c>
      <c r="C99" s="11" t="str">
        <f>VLOOKUP(A99,import!A:C,3,0)</f>
        <v>DOĞRU</v>
      </c>
      <c r="D99" s="11" t="s">
        <v>325</v>
      </c>
      <c r="E99" s="12">
        <f>VLOOKUP(A99,import!A:J,5,0)</f>
        <v>64</v>
      </c>
      <c r="F99" s="12">
        <f>VLOOKUP(A99,import!A:J,6,0)</f>
        <v>15</v>
      </c>
      <c r="G99" s="13">
        <f>VLOOKUP(A99,import!A:J,7,0)</f>
        <v>0</v>
      </c>
      <c r="H99" s="13">
        <f>VLOOKUP(A99,import!A:J,8,0)</f>
        <v>6</v>
      </c>
      <c r="I99" s="13">
        <f>VLOOKUP(A99,import!A:J,9,0)</f>
        <v>6</v>
      </c>
      <c r="J99" s="14">
        <f>VLOOKUP(A99,import!A:J,10,0)</f>
        <v>0</v>
      </c>
      <c r="K99" s="11" t="s">
        <v>646</v>
      </c>
      <c r="L99" s="11">
        <v>5.303669644E9</v>
      </c>
      <c r="M99" s="11" t="s">
        <v>388</v>
      </c>
      <c r="N99" s="11" t="s">
        <v>647</v>
      </c>
      <c r="O99" s="11" t="s">
        <v>648</v>
      </c>
      <c r="P99" s="11" t="str">
        <f>VLOOKUP(A99,import!A:P,16,0)</f>
        <v>Geleneksel</v>
      </c>
      <c r="Q99" s="15"/>
      <c r="R99" s="15" t="b">
        <v>0</v>
      </c>
      <c r="S99" s="16" t="b">
        <v>0</v>
      </c>
      <c r="T99" s="17"/>
      <c r="U99" s="17"/>
      <c r="V99" s="17"/>
      <c r="W99" s="17"/>
      <c r="X99" s="18"/>
      <c r="Y99" s="18"/>
      <c r="Z99" s="18"/>
      <c r="AA99" s="22"/>
      <c r="AB99" s="23"/>
      <c r="AC99" s="19"/>
      <c r="AD99" s="19"/>
      <c r="AE99" s="20"/>
      <c r="AF99" s="19"/>
      <c r="AG99" s="20"/>
      <c r="AH99" s="19"/>
      <c r="AI99" s="19"/>
      <c r="AJ99" s="19"/>
      <c r="AK99" s="22"/>
      <c r="AL99" s="19"/>
      <c r="AM99" s="19"/>
      <c r="AN99" s="19"/>
      <c r="AO99" s="19"/>
      <c r="AP99" s="21"/>
      <c r="AQ99" s="19"/>
    </row>
    <row r="100">
      <c r="A100" s="11" t="s">
        <v>649</v>
      </c>
      <c r="B100" s="11" t="s">
        <v>650</v>
      </c>
      <c r="C100" s="11" t="str">
        <f>VLOOKUP(A100,import!A:C,3,0)</f>
        <v>DOĞRU</v>
      </c>
      <c r="D100" s="11" t="s">
        <v>325</v>
      </c>
      <c r="E100" s="12">
        <f>VLOOKUP(A100,import!A:J,5,0)</f>
        <v>139</v>
      </c>
      <c r="F100" s="12">
        <f>VLOOKUP(A100,import!A:J,6,0)</f>
        <v>27</v>
      </c>
      <c r="G100" s="13">
        <f>VLOOKUP(A100,import!A:J,7,0)</f>
        <v>9</v>
      </c>
      <c r="H100" s="13">
        <f>VLOOKUP(A100,import!A:J,8,0)</f>
        <v>16</v>
      </c>
      <c r="I100" s="13">
        <f>VLOOKUP(A100,import!A:J,9,0)</f>
        <v>25</v>
      </c>
      <c r="J100" s="14">
        <f>VLOOKUP(A100,import!A:J,10,0)</f>
        <v>0.36</v>
      </c>
      <c r="K100" s="11" t="s">
        <v>651</v>
      </c>
      <c r="L100" s="11">
        <v>5.5215632E9</v>
      </c>
      <c r="M100" s="11" t="s">
        <v>368</v>
      </c>
      <c r="N100" s="11" t="s">
        <v>652</v>
      </c>
      <c r="O100" s="11" t="s">
        <v>653</v>
      </c>
      <c r="P100" s="11" t="str">
        <f>VLOOKUP(A100,import!A:P,16,0)</f>
        <v>Geleneksel</v>
      </c>
      <c r="Q100" s="15"/>
      <c r="R100" s="15" t="b">
        <v>0</v>
      </c>
      <c r="S100" s="16" t="b">
        <v>0</v>
      </c>
      <c r="T100" s="17"/>
      <c r="U100" s="17"/>
      <c r="V100" s="17"/>
      <c r="W100" s="17"/>
      <c r="X100" s="18"/>
      <c r="Y100" s="18"/>
      <c r="Z100" s="18"/>
      <c r="AA100" s="22"/>
      <c r="AB100" s="23"/>
      <c r="AC100" s="19"/>
      <c r="AD100" s="19"/>
      <c r="AE100" s="20"/>
      <c r="AF100" s="19"/>
      <c r="AG100" s="20"/>
      <c r="AH100" s="19"/>
      <c r="AI100" s="19"/>
      <c r="AJ100" s="19"/>
      <c r="AK100" s="22"/>
      <c r="AL100" s="19"/>
      <c r="AM100" s="19"/>
      <c r="AN100" s="19"/>
      <c r="AO100" s="19"/>
      <c r="AP100" s="21"/>
      <c r="AQ100" s="19"/>
    </row>
    <row r="101">
      <c r="A101" s="11" t="s">
        <v>654</v>
      </c>
      <c r="B101" s="11" t="s">
        <v>655</v>
      </c>
      <c r="C101" s="11" t="str">
        <f>VLOOKUP(A101,import!A:C,3,0)</f>
        <v>DOĞRU</v>
      </c>
      <c r="D101" s="11" t="s">
        <v>325</v>
      </c>
      <c r="E101" s="12">
        <f>VLOOKUP(A101,import!A:J,5,0)</f>
        <v>1374</v>
      </c>
      <c r="F101" s="12">
        <f>VLOOKUP(A101,import!A:J,6,0)</f>
        <v>66</v>
      </c>
      <c r="G101" s="13">
        <f>VLOOKUP(A101,import!A:J,7,0)</f>
        <v>6</v>
      </c>
      <c r="H101" s="13">
        <f>VLOOKUP(A101,import!A:J,8,0)</f>
        <v>14</v>
      </c>
      <c r="I101" s="13">
        <f>VLOOKUP(A101,import!A:J,9,0)</f>
        <v>20</v>
      </c>
      <c r="J101" s="14">
        <f>VLOOKUP(A101,import!A:J,10,0)</f>
        <v>0.3</v>
      </c>
      <c r="K101" s="11" t="s">
        <v>656</v>
      </c>
      <c r="L101" s="11">
        <v>5.496410032E9</v>
      </c>
      <c r="M101" s="11" t="s">
        <v>47</v>
      </c>
      <c r="N101" s="11" t="s">
        <v>657</v>
      </c>
      <c r="O101" s="11" t="s">
        <v>658</v>
      </c>
      <c r="P101" s="11" t="str">
        <f>VLOOKUP(A101,import!A:P,16,0)</f>
        <v>Geleneksel</v>
      </c>
      <c r="Q101" s="15"/>
      <c r="R101" s="15" t="b">
        <v>1</v>
      </c>
      <c r="S101" s="25" t="b">
        <v>1</v>
      </c>
      <c r="T101" s="25"/>
      <c r="U101" s="16"/>
      <c r="V101" s="16"/>
      <c r="W101" s="25" t="s">
        <v>659</v>
      </c>
      <c r="X101" s="30"/>
      <c r="Y101" s="30"/>
      <c r="Z101" s="30"/>
      <c r="AA101" s="19"/>
      <c r="AB101" s="19"/>
      <c r="AC101" s="19"/>
      <c r="AD101" s="19"/>
      <c r="AE101" s="20"/>
      <c r="AF101" s="19"/>
      <c r="AG101" s="20"/>
      <c r="AH101" s="19"/>
      <c r="AI101" s="19"/>
      <c r="AJ101" s="19"/>
      <c r="AK101" s="19"/>
      <c r="AL101" s="19"/>
      <c r="AM101" s="19"/>
      <c r="AN101" s="19"/>
      <c r="AO101" s="19"/>
      <c r="AP101" s="21" t="s">
        <v>54</v>
      </c>
      <c r="AQ101" s="19"/>
    </row>
    <row r="102">
      <c r="A102" s="11" t="s">
        <v>660</v>
      </c>
      <c r="B102" s="11" t="s">
        <v>661</v>
      </c>
      <c r="C102" s="11" t="str">
        <f>VLOOKUP(A102,import!A:C,3,0)</f>
        <v>DOĞRU</v>
      </c>
      <c r="D102" s="11" t="s">
        <v>325</v>
      </c>
      <c r="E102" s="12">
        <f>VLOOKUP(A102,import!A:J,5,0)</f>
        <v>159</v>
      </c>
      <c r="F102" s="12">
        <f>VLOOKUP(A102,import!A:J,6,0)</f>
        <v>25</v>
      </c>
      <c r="G102" s="13">
        <f>VLOOKUP(A102,import!A:J,7,0)</f>
        <v>1</v>
      </c>
      <c r="H102" s="13">
        <f>VLOOKUP(A102,import!A:J,8,0)</f>
        <v>25</v>
      </c>
      <c r="I102" s="13">
        <f>VLOOKUP(A102,import!A:J,9,0)</f>
        <v>26</v>
      </c>
      <c r="J102" s="14">
        <f>VLOOKUP(A102,import!A:J,10,0)</f>
        <v>0.04</v>
      </c>
      <c r="K102" s="11" t="s">
        <v>662</v>
      </c>
      <c r="L102" s="11">
        <v>2.427125488E9</v>
      </c>
      <c r="M102" s="11" t="s">
        <v>388</v>
      </c>
      <c r="N102" s="11" t="s">
        <v>663</v>
      </c>
      <c r="O102" s="11" t="s">
        <v>664</v>
      </c>
      <c r="P102" s="11" t="str">
        <f>VLOOKUP(A102,import!A:P,16,0)</f>
        <v>Geleneksel</v>
      </c>
      <c r="Q102" s="15"/>
      <c r="R102" s="15" t="b">
        <v>0</v>
      </c>
      <c r="S102" s="16" t="b">
        <v>0</v>
      </c>
      <c r="T102" s="17"/>
      <c r="U102" s="17"/>
      <c r="V102" s="17"/>
      <c r="W102" s="17"/>
      <c r="X102" s="18"/>
      <c r="Y102" s="18"/>
      <c r="Z102" s="18"/>
      <c r="AA102" s="22"/>
      <c r="AB102" s="23"/>
      <c r="AC102" s="19"/>
      <c r="AD102" s="19"/>
      <c r="AE102" s="20"/>
      <c r="AF102" s="19"/>
      <c r="AG102" s="20"/>
      <c r="AH102" s="19"/>
      <c r="AI102" s="19"/>
      <c r="AJ102" s="19"/>
      <c r="AK102" s="22"/>
      <c r="AL102" s="19"/>
      <c r="AM102" s="19"/>
      <c r="AN102" s="19"/>
      <c r="AO102" s="19"/>
      <c r="AP102" s="21"/>
      <c r="AQ102" s="19"/>
    </row>
    <row r="103">
      <c r="A103" s="11" t="s">
        <v>665</v>
      </c>
      <c r="B103" s="11" t="s">
        <v>666</v>
      </c>
      <c r="C103" s="11" t="str">
        <f>VLOOKUP(A103,import!A:C,3,0)</f>
        <v>YANLIŞ</v>
      </c>
      <c r="D103" s="11" t="s">
        <v>325</v>
      </c>
      <c r="E103" s="12">
        <f>VLOOKUP(A103,import!A:J,5,0)</f>
        <v>278</v>
      </c>
      <c r="F103" s="12" t="str">
        <f>VLOOKUP(A103,import!A:J,6,0)</f>
        <v/>
      </c>
      <c r="G103" s="13">
        <f>VLOOKUP(A103,import!A:J,7,0)</f>
        <v>0</v>
      </c>
      <c r="H103" s="13">
        <f>VLOOKUP(A103,import!A:J,8,0)</f>
        <v>7</v>
      </c>
      <c r="I103" s="13">
        <f>VLOOKUP(A103,import!A:J,9,0)</f>
        <v>7</v>
      </c>
      <c r="J103" s="14">
        <f>VLOOKUP(A103,import!A:J,10,0)</f>
        <v>0</v>
      </c>
      <c r="K103" s="11" t="s">
        <v>667</v>
      </c>
      <c r="L103" s="11">
        <v>5.516486881E9</v>
      </c>
      <c r="M103" s="11" t="s">
        <v>65</v>
      </c>
      <c r="N103" s="11" t="s">
        <v>614</v>
      </c>
      <c r="O103" s="11" t="s">
        <v>668</v>
      </c>
      <c r="P103" s="11" t="str">
        <f>VLOOKUP(A103,import!A:P,16,0)</f>
        <v>Geleneksel</v>
      </c>
      <c r="Q103" s="15"/>
      <c r="R103" s="15" t="b">
        <v>1</v>
      </c>
      <c r="S103" s="16" t="b">
        <v>0</v>
      </c>
      <c r="T103" s="17" t="s">
        <v>502</v>
      </c>
      <c r="U103" s="17" t="s">
        <v>51</v>
      </c>
      <c r="V103" s="17"/>
      <c r="W103" s="17" t="s">
        <v>669</v>
      </c>
      <c r="X103" s="18"/>
      <c r="Y103" s="18"/>
      <c r="Z103" s="18"/>
      <c r="AA103" s="22" t="s">
        <v>71</v>
      </c>
      <c r="AB103" s="23">
        <v>44515.0</v>
      </c>
      <c r="AC103" s="22" t="s">
        <v>71</v>
      </c>
      <c r="AD103" s="23">
        <v>44538.0</v>
      </c>
      <c r="AE103" s="20"/>
      <c r="AF103" s="19"/>
      <c r="AG103" s="20"/>
      <c r="AH103" s="19"/>
      <c r="AI103" s="19"/>
      <c r="AJ103" s="19"/>
      <c r="AK103" s="22" t="s">
        <v>51</v>
      </c>
      <c r="AL103" s="22" t="s">
        <v>99</v>
      </c>
      <c r="AM103" s="19"/>
      <c r="AN103" s="19"/>
      <c r="AO103" s="19"/>
      <c r="AP103" s="21" t="s">
        <v>54</v>
      </c>
      <c r="AQ103" s="19"/>
    </row>
    <row r="104">
      <c r="A104" s="11" t="s">
        <v>670</v>
      </c>
      <c r="B104" s="11" t="s">
        <v>671</v>
      </c>
      <c r="C104" s="11" t="str">
        <f>VLOOKUP(A104,import!A:C,3,0)</f>
        <v>DOĞRU</v>
      </c>
      <c r="D104" s="11" t="s">
        <v>325</v>
      </c>
      <c r="E104" s="12">
        <f>VLOOKUP(A104,import!A:J,5,0)</f>
        <v>6</v>
      </c>
      <c r="F104" s="12">
        <f>VLOOKUP(A104,import!A:J,6,0)</f>
        <v>3</v>
      </c>
      <c r="G104" s="13">
        <f>VLOOKUP(A104,import!A:J,7,0)</f>
        <v>6</v>
      </c>
      <c r="H104" s="13">
        <f>VLOOKUP(A104,import!A:J,8,0)</f>
        <v>5</v>
      </c>
      <c r="I104" s="13">
        <f>VLOOKUP(A104,import!A:J,9,0)</f>
        <v>11</v>
      </c>
      <c r="J104" s="14">
        <f>VLOOKUP(A104,import!A:J,10,0)</f>
        <v>0.55</v>
      </c>
      <c r="K104" s="11" t="s">
        <v>672</v>
      </c>
      <c r="L104" s="11">
        <v>5.070663807E9</v>
      </c>
      <c r="M104" s="11" t="s">
        <v>65</v>
      </c>
      <c r="N104" s="11" t="s">
        <v>483</v>
      </c>
      <c r="O104" s="11" t="s">
        <v>673</v>
      </c>
      <c r="P104" s="11" t="str">
        <f>VLOOKUP(A104,import!A:P,16,0)</f>
        <v>Geleneksel</v>
      </c>
      <c r="Q104" s="15"/>
      <c r="R104" s="15" t="b">
        <v>0</v>
      </c>
      <c r="S104" s="16" t="b">
        <v>0</v>
      </c>
      <c r="T104" s="17" t="s">
        <v>502</v>
      </c>
      <c r="U104" s="17"/>
      <c r="V104" s="17"/>
      <c r="W104" s="17"/>
      <c r="X104" s="18"/>
      <c r="Y104" s="18"/>
      <c r="Z104" s="18"/>
      <c r="AA104" s="22"/>
      <c r="AB104" s="23"/>
      <c r="AC104" s="19"/>
      <c r="AD104" s="19"/>
      <c r="AE104" s="20"/>
      <c r="AF104" s="19"/>
      <c r="AG104" s="20"/>
      <c r="AH104" s="19"/>
      <c r="AI104" s="19"/>
      <c r="AJ104" s="19"/>
      <c r="AK104" s="22"/>
      <c r="AL104" s="19"/>
      <c r="AM104" s="19"/>
      <c r="AN104" s="19"/>
      <c r="AO104" s="19"/>
      <c r="AP104" s="21"/>
      <c r="AQ104" s="19"/>
    </row>
    <row r="105">
      <c r="A105" s="11" t="s">
        <v>674</v>
      </c>
      <c r="B105" s="11" t="s">
        <v>675</v>
      </c>
      <c r="C105" s="11" t="str">
        <f>VLOOKUP(A105,import!A:C,3,0)</f>
        <v>DOĞRU</v>
      </c>
      <c r="D105" s="11" t="s">
        <v>126</v>
      </c>
      <c r="E105" s="12">
        <f>VLOOKUP(A105,import!A:J,5,0)</f>
        <v>282</v>
      </c>
      <c r="F105" s="12">
        <f>VLOOKUP(A105,import!A:J,6,0)</f>
        <v>31</v>
      </c>
      <c r="G105" s="13">
        <f>VLOOKUP(A105,import!A:J,7,0)</f>
        <v>0</v>
      </c>
      <c r="H105" s="13">
        <f>VLOOKUP(A105,import!A:J,8,0)</f>
        <v>11</v>
      </c>
      <c r="I105" s="13">
        <f>VLOOKUP(A105,import!A:J,9,0)</f>
        <v>11</v>
      </c>
      <c r="J105" s="14">
        <f>VLOOKUP(A105,import!A:J,10,0)</f>
        <v>0</v>
      </c>
      <c r="K105" s="11" t="s">
        <v>676</v>
      </c>
      <c r="L105" s="11">
        <v>5.495191004E9</v>
      </c>
      <c r="M105" s="11" t="s">
        <v>65</v>
      </c>
      <c r="N105" s="11" t="s">
        <v>112</v>
      </c>
      <c r="O105" s="11" t="s">
        <v>677</v>
      </c>
      <c r="P105" s="11" t="str">
        <f>VLOOKUP(A105,import!A:P,16,0)</f>
        <v>Geleneksel</v>
      </c>
      <c r="Q105" s="15"/>
      <c r="R105" s="15" t="b">
        <v>1</v>
      </c>
      <c r="S105" s="16" t="b">
        <v>0</v>
      </c>
      <c r="T105" s="17" t="s">
        <v>50</v>
      </c>
      <c r="U105" s="17" t="s">
        <v>99</v>
      </c>
      <c r="V105" s="24" t="s">
        <v>69</v>
      </c>
      <c r="W105" s="17" t="s">
        <v>678</v>
      </c>
      <c r="X105" s="18">
        <v>44663.0</v>
      </c>
      <c r="Y105" s="18">
        <v>44664.0</v>
      </c>
      <c r="Z105" s="18"/>
      <c r="AA105" s="22" t="s">
        <v>212</v>
      </c>
      <c r="AB105" s="23">
        <v>44580.0</v>
      </c>
      <c r="AC105" s="22" t="s">
        <v>71</v>
      </c>
      <c r="AD105" s="23">
        <v>44663.0</v>
      </c>
      <c r="AE105" s="20"/>
      <c r="AF105" s="19"/>
      <c r="AG105" s="20"/>
      <c r="AH105" s="19"/>
      <c r="AI105" s="19"/>
      <c r="AJ105" s="19"/>
      <c r="AK105" s="22" t="s">
        <v>99</v>
      </c>
      <c r="AL105" s="22" t="s">
        <v>99</v>
      </c>
      <c r="AM105" s="19"/>
      <c r="AN105" s="19"/>
      <c r="AO105" s="19"/>
      <c r="AP105" s="21"/>
      <c r="AQ105" s="19"/>
    </row>
    <row r="106">
      <c r="A106" s="11" t="s">
        <v>679</v>
      </c>
      <c r="B106" s="11" t="s">
        <v>680</v>
      </c>
      <c r="C106" s="11" t="str">
        <f>VLOOKUP(A106,import!A:C,3,0)</f>
        <v>DOĞRU</v>
      </c>
      <c r="D106" s="11" t="s">
        <v>233</v>
      </c>
      <c r="E106" s="12">
        <f>VLOOKUP(A106,import!A:J,5,0)</f>
        <v>193</v>
      </c>
      <c r="F106" s="12">
        <f>VLOOKUP(A106,import!A:J,6,0)</f>
        <v>7</v>
      </c>
      <c r="G106" s="13">
        <f>VLOOKUP(A106,import!A:J,7,0)</f>
        <v>0</v>
      </c>
      <c r="H106" s="13">
        <f>VLOOKUP(A106,import!A:J,8,0)</f>
        <v>33</v>
      </c>
      <c r="I106" s="13">
        <f>VLOOKUP(A106,import!A:J,9,0)</f>
        <v>33</v>
      </c>
      <c r="J106" s="14">
        <f>VLOOKUP(A106,import!A:J,10,0)</f>
        <v>0</v>
      </c>
      <c r="K106" s="11" t="s">
        <v>681</v>
      </c>
      <c r="L106" s="11">
        <v>5.523073307E9</v>
      </c>
      <c r="M106" s="11" t="s">
        <v>368</v>
      </c>
      <c r="N106" s="11" t="s">
        <v>682</v>
      </c>
      <c r="O106" s="11" t="s">
        <v>683</v>
      </c>
      <c r="P106" s="11" t="str">
        <f>VLOOKUP(A106,import!A:P,16,0)</f>
        <v>Geleneksel</v>
      </c>
      <c r="Q106" s="15"/>
      <c r="R106" s="15" t="b">
        <v>1</v>
      </c>
      <c r="S106" s="16" t="b">
        <v>0</v>
      </c>
      <c r="T106" s="17" t="s">
        <v>351</v>
      </c>
      <c r="U106" s="38" t="s">
        <v>247</v>
      </c>
      <c r="V106" s="24" t="s">
        <v>371</v>
      </c>
      <c r="W106" s="17" t="s">
        <v>684</v>
      </c>
      <c r="X106" s="18">
        <v>44522.0</v>
      </c>
      <c r="Y106" s="18">
        <v>44524.0</v>
      </c>
      <c r="Z106" s="18"/>
      <c r="AA106" s="22" t="s">
        <v>85</v>
      </c>
      <c r="AB106" s="23">
        <v>44518.0</v>
      </c>
      <c r="AC106" s="22" t="s">
        <v>71</v>
      </c>
      <c r="AD106" s="23">
        <v>44522.0</v>
      </c>
      <c r="AE106" s="20"/>
      <c r="AF106" s="19"/>
      <c r="AG106" s="20"/>
      <c r="AH106" s="19"/>
      <c r="AI106" s="19"/>
      <c r="AJ106" s="19"/>
      <c r="AK106" s="22" t="s">
        <v>99</v>
      </c>
      <c r="AL106" s="22" t="s">
        <v>247</v>
      </c>
      <c r="AM106" s="19"/>
      <c r="AN106" s="19"/>
      <c r="AO106" s="19"/>
      <c r="AP106" s="21" t="s">
        <v>116</v>
      </c>
      <c r="AQ106" s="19"/>
    </row>
    <row r="107">
      <c r="A107" s="11" t="s">
        <v>685</v>
      </c>
      <c r="B107" s="11" t="s">
        <v>686</v>
      </c>
      <c r="C107" s="11" t="str">
        <f>VLOOKUP(A107,import!A:C,3,0)</f>
        <v>DOĞRU</v>
      </c>
      <c r="D107" s="11" t="s">
        <v>74</v>
      </c>
      <c r="E107" s="12">
        <f>VLOOKUP(A107,import!A:J,5,0)</f>
        <v>8229</v>
      </c>
      <c r="F107" s="12">
        <f>VLOOKUP(A107,import!A:J,6,0)</f>
        <v>693</v>
      </c>
      <c r="G107" s="13">
        <f>VLOOKUP(A107,import!A:J,7,0)</f>
        <v>6</v>
      </c>
      <c r="H107" s="13">
        <f>VLOOKUP(A107,import!A:J,8,0)</f>
        <v>39</v>
      </c>
      <c r="I107" s="13">
        <f>VLOOKUP(A107,import!A:J,9,0)</f>
        <v>45</v>
      </c>
      <c r="J107" s="14">
        <f>VLOOKUP(A107,import!A:J,10,0)</f>
        <v>0.13</v>
      </c>
      <c r="K107" s="11" t="s">
        <v>687</v>
      </c>
      <c r="L107" s="11">
        <v>5.414420713E9</v>
      </c>
      <c r="M107" s="11" t="s">
        <v>65</v>
      </c>
      <c r="N107" s="11" t="s">
        <v>112</v>
      </c>
      <c r="O107" s="11" t="s">
        <v>688</v>
      </c>
      <c r="P107" s="11" t="str">
        <f>VLOOKUP(A107,import!A:P,16,0)</f>
        <v>Geleneksel</v>
      </c>
      <c r="Q107" s="15" t="s">
        <v>135</v>
      </c>
      <c r="R107" s="15" t="b">
        <v>1</v>
      </c>
      <c r="S107" s="25" t="b">
        <v>0</v>
      </c>
      <c r="T107" s="25" t="s">
        <v>50</v>
      </c>
      <c r="U107" s="25" t="s">
        <v>258</v>
      </c>
      <c r="V107" s="25" t="s">
        <v>273</v>
      </c>
      <c r="W107" s="25" t="s">
        <v>689</v>
      </c>
      <c r="X107" s="27">
        <v>44300.0</v>
      </c>
      <c r="Y107" s="27">
        <v>44302.0</v>
      </c>
      <c r="Z107" s="27"/>
      <c r="AA107" s="19"/>
      <c r="AB107" s="19"/>
      <c r="AC107" s="22" t="s">
        <v>71</v>
      </c>
      <c r="AD107" s="23">
        <v>44436.0</v>
      </c>
      <c r="AE107" s="22" t="s">
        <v>85</v>
      </c>
      <c r="AF107" s="23">
        <v>44510.0</v>
      </c>
      <c r="AG107" s="20"/>
      <c r="AH107" s="19"/>
      <c r="AI107" s="19"/>
      <c r="AJ107" s="19"/>
      <c r="AK107" s="22" t="s">
        <v>163</v>
      </c>
      <c r="AL107" s="22" t="s">
        <v>247</v>
      </c>
      <c r="AM107" s="19"/>
      <c r="AN107" s="19"/>
      <c r="AO107" s="19"/>
      <c r="AP107" s="21" t="s">
        <v>116</v>
      </c>
      <c r="AQ107" s="19"/>
    </row>
    <row r="108">
      <c r="A108" s="11" t="s">
        <v>690</v>
      </c>
      <c r="B108" s="11" t="s">
        <v>691</v>
      </c>
      <c r="C108" s="11" t="str">
        <f>VLOOKUP(A108,import!A:C,3,0)</f>
        <v>DOĞRU</v>
      </c>
      <c r="D108" s="11" t="s">
        <v>45</v>
      </c>
      <c r="E108" s="12">
        <f>VLOOKUP(A108,import!A:J,5,0)</f>
        <v>565</v>
      </c>
      <c r="F108" s="12">
        <f>VLOOKUP(A108,import!A:J,6,0)</f>
        <v>7</v>
      </c>
      <c r="G108" s="13">
        <f>VLOOKUP(A108,import!A:J,7,0)</f>
        <v>0</v>
      </c>
      <c r="H108" s="13">
        <f>VLOOKUP(A108,import!A:J,8,0)</f>
        <v>53</v>
      </c>
      <c r="I108" s="13">
        <f>VLOOKUP(A108,import!A:J,9,0)</f>
        <v>53</v>
      </c>
      <c r="J108" s="14">
        <f>VLOOKUP(A108,import!A:J,10,0)</f>
        <v>0</v>
      </c>
      <c r="K108" s="11" t="s">
        <v>692</v>
      </c>
      <c r="L108" s="11">
        <v>2.427152091E9</v>
      </c>
      <c r="M108" s="11" t="s">
        <v>388</v>
      </c>
      <c r="N108" s="11" t="s">
        <v>693</v>
      </c>
      <c r="O108" s="11" t="s">
        <v>694</v>
      </c>
      <c r="P108" s="11" t="str">
        <f>VLOOKUP(A108,import!A:P,16,0)</f>
        <v>Geleneksel</v>
      </c>
      <c r="Q108" s="15"/>
      <c r="R108" s="33" t="b">
        <v>0</v>
      </c>
      <c r="S108" s="16" t="b">
        <v>0</v>
      </c>
      <c r="T108" s="16"/>
      <c r="U108" s="16"/>
      <c r="V108" s="16"/>
      <c r="W108" s="16"/>
      <c r="X108" s="30"/>
      <c r="Y108" s="30"/>
      <c r="Z108" s="30"/>
      <c r="AA108" s="19"/>
      <c r="AB108" s="19"/>
      <c r="AC108" s="19"/>
      <c r="AD108" s="19"/>
      <c r="AE108" s="20"/>
      <c r="AF108" s="19"/>
      <c r="AG108" s="20"/>
      <c r="AH108" s="19"/>
      <c r="AI108" s="19"/>
      <c r="AJ108" s="19"/>
      <c r="AK108" s="19"/>
      <c r="AL108" s="19"/>
      <c r="AM108" s="19"/>
      <c r="AN108" s="19"/>
      <c r="AO108" s="19"/>
      <c r="AP108" s="21" t="s">
        <v>89</v>
      </c>
      <c r="AQ108" s="19"/>
    </row>
    <row r="109">
      <c r="A109" s="21" t="s">
        <v>695</v>
      </c>
      <c r="B109" s="21" t="s">
        <v>696</v>
      </c>
      <c r="C109" s="11" t="str">
        <f>VLOOKUP(A109,import!A:C,3,0)</f>
        <v>DOĞRU</v>
      </c>
      <c r="D109" s="21" t="s">
        <v>74</v>
      </c>
      <c r="E109" s="12">
        <f>VLOOKUP(A109,import!A:J,5,0)</f>
        <v>8</v>
      </c>
      <c r="F109" s="12">
        <f>VLOOKUP(A109,import!A:J,6,0)</f>
        <v>5</v>
      </c>
      <c r="G109" s="13">
        <f>VLOOKUP(A109,import!A:J,7,0)</f>
        <v>0</v>
      </c>
      <c r="H109" s="13">
        <f>VLOOKUP(A109,import!A:J,8,0)</f>
        <v>16</v>
      </c>
      <c r="I109" s="13">
        <f>VLOOKUP(A109,import!A:J,9,0)</f>
        <v>16</v>
      </c>
      <c r="J109" s="14">
        <f>VLOOKUP(A109,import!A:J,10,0)</f>
        <v>0</v>
      </c>
      <c r="K109" s="21" t="s">
        <v>697</v>
      </c>
      <c r="L109" s="21">
        <v>5.459737707E9</v>
      </c>
      <c r="M109" s="21" t="s">
        <v>47</v>
      </c>
      <c r="N109" s="21" t="s">
        <v>270</v>
      </c>
      <c r="O109" s="21" t="s">
        <v>698</v>
      </c>
      <c r="P109" s="11" t="str">
        <f>VLOOKUP(A109,import!A:P,16,0)</f>
        <v>Geleneksel</v>
      </c>
      <c r="Q109" s="15"/>
      <c r="R109" s="15" t="b">
        <v>1</v>
      </c>
      <c r="S109" s="16" t="b">
        <v>0</v>
      </c>
      <c r="T109" s="17" t="s">
        <v>83</v>
      </c>
      <c r="U109" s="17"/>
      <c r="V109" s="17"/>
      <c r="W109" s="17" t="s">
        <v>699</v>
      </c>
      <c r="X109" s="18"/>
      <c r="Y109" s="18"/>
      <c r="Z109" s="18"/>
      <c r="AA109" s="22" t="s">
        <v>71</v>
      </c>
      <c r="AB109" s="23">
        <v>44670.0</v>
      </c>
      <c r="AC109" s="19"/>
      <c r="AD109" s="19"/>
      <c r="AE109" s="20"/>
      <c r="AF109" s="19"/>
      <c r="AG109" s="20"/>
      <c r="AH109" s="19"/>
      <c r="AI109" s="19"/>
      <c r="AJ109" s="19"/>
      <c r="AK109" s="22" t="s">
        <v>99</v>
      </c>
      <c r="AL109" s="19"/>
      <c r="AM109" s="19"/>
      <c r="AN109" s="19"/>
      <c r="AO109" s="19"/>
      <c r="AP109" s="21"/>
      <c r="AQ109" s="19"/>
    </row>
    <row r="110">
      <c r="A110" s="11" t="s">
        <v>700</v>
      </c>
      <c r="B110" s="11" t="s">
        <v>701</v>
      </c>
      <c r="C110" s="11" t="str">
        <f>VLOOKUP(A110,import!A:C,3,0)</f>
        <v>DOĞRU</v>
      </c>
      <c r="D110" s="11" t="s">
        <v>74</v>
      </c>
      <c r="E110" s="12">
        <f>VLOOKUP(A110,import!A:J,5,0)</f>
        <v>279</v>
      </c>
      <c r="F110" s="12">
        <f>VLOOKUP(A110,import!A:J,6,0)</f>
        <v>3</v>
      </c>
      <c r="G110" s="13">
        <f>VLOOKUP(A110,import!A:J,7,0)</f>
        <v>0</v>
      </c>
      <c r="H110" s="13">
        <f>VLOOKUP(A110,import!A:J,8,0)</f>
        <v>16</v>
      </c>
      <c r="I110" s="13">
        <f>VLOOKUP(A110,import!A:J,9,0)</f>
        <v>16</v>
      </c>
      <c r="J110" s="14">
        <f>VLOOKUP(A110,import!A:J,10,0)</f>
        <v>0</v>
      </c>
      <c r="K110" s="11" t="s">
        <v>697</v>
      </c>
      <c r="L110" s="11">
        <v>5.459737707E9</v>
      </c>
      <c r="M110" s="11" t="s">
        <v>47</v>
      </c>
      <c r="N110" s="11" t="s">
        <v>270</v>
      </c>
      <c r="O110" s="11" t="s">
        <v>702</v>
      </c>
      <c r="P110" s="11" t="str">
        <f>VLOOKUP(A110,import!A:P,16,0)</f>
        <v>Geleneksel</v>
      </c>
      <c r="Q110" s="15"/>
      <c r="R110" s="15" t="b">
        <v>1</v>
      </c>
      <c r="S110" s="16" t="b">
        <v>0</v>
      </c>
      <c r="T110" s="17" t="s">
        <v>83</v>
      </c>
      <c r="U110" s="17" t="s">
        <v>104</v>
      </c>
      <c r="V110" s="24" t="s">
        <v>52</v>
      </c>
      <c r="W110" s="17" t="s">
        <v>703</v>
      </c>
      <c r="X110" s="18">
        <v>44536.0</v>
      </c>
      <c r="Y110" s="18">
        <v>44537.0</v>
      </c>
      <c r="Z110" s="18"/>
      <c r="AA110" s="22" t="s">
        <v>71</v>
      </c>
      <c r="AB110" s="23">
        <v>44536.0</v>
      </c>
      <c r="AC110" s="22" t="s">
        <v>106</v>
      </c>
      <c r="AD110" s="23">
        <v>44540.0</v>
      </c>
      <c r="AE110" s="22" t="s">
        <v>177</v>
      </c>
      <c r="AF110" s="23">
        <v>44551.0</v>
      </c>
      <c r="AG110" s="22" t="s">
        <v>177</v>
      </c>
      <c r="AH110" s="23">
        <v>44558.0</v>
      </c>
      <c r="AI110" s="19"/>
      <c r="AJ110" s="19"/>
      <c r="AK110" s="22" t="s">
        <v>104</v>
      </c>
      <c r="AL110" s="22" t="s">
        <v>68</v>
      </c>
      <c r="AM110" s="22" t="s">
        <v>68</v>
      </c>
      <c r="AN110" s="19"/>
      <c r="AO110" s="19"/>
      <c r="AP110" s="21" t="s">
        <v>89</v>
      </c>
      <c r="AQ110" s="19"/>
    </row>
    <row r="111">
      <c r="A111" s="21" t="s">
        <v>704</v>
      </c>
      <c r="B111" s="21" t="s">
        <v>705</v>
      </c>
      <c r="C111" s="11" t="str">
        <f>VLOOKUP(A111,import!A:C,3,0)</f>
        <v>DOĞRU</v>
      </c>
      <c r="D111" s="21" t="s">
        <v>74</v>
      </c>
      <c r="E111" s="12">
        <f>VLOOKUP(A111,import!A:J,5,0)</f>
        <v>1</v>
      </c>
      <c r="F111" s="12">
        <f>VLOOKUP(A111,import!A:J,6,0)</f>
        <v>1</v>
      </c>
      <c r="G111" s="13">
        <f>VLOOKUP(A111,import!A:J,7,0)</f>
        <v>0</v>
      </c>
      <c r="H111" s="13">
        <f>VLOOKUP(A111,import!A:J,8,0)</f>
        <v>11</v>
      </c>
      <c r="I111" s="13">
        <f>VLOOKUP(A111,import!A:J,9,0)</f>
        <v>11</v>
      </c>
      <c r="J111" s="14">
        <f>VLOOKUP(A111,import!A:J,10,0)</f>
        <v>0</v>
      </c>
      <c r="K111" s="21" t="s">
        <v>706</v>
      </c>
      <c r="L111" s="21">
        <v>5.362114668E9</v>
      </c>
      <c r="M111" s="21" t="s">
        <v>65</v>
      </c>
      <c r="N111" s="21" t="s">
        <v>707</v>
      </c>
      <c r="O111" s="21" t="s">
        <v>708</v>
      </c>
      <c r="P111" s="11" t="str">
        <f>VLOOKUP(A111,import!A:P,16,0)</f>
        <v>Geleneksel</v>
      </c>
      <c r="Q111" s="15"/>
      <c r="R111" s="15" t="b">
        <v>1</v>
      </c>
      <c r="S111" s="16" t="b">
        <v>0</v>
      </c>
      <c r="T111" s="17" t="s">
        <v>83</v>
      </c>
      <c r="U111" s="17" t="s">
        <v>156</v>
      </c>
      <c r="V111" s="24" t="s">
        <v>69</v>
      </c>
      <c r="W111" s="17" t="s">
        <v>709</v>
      </c>
      <c r="X111" s="18">
        <v>44666.0</v>
      </c>
      <c r="Y111" s="18">
        <v>44669.0</v>
      </c>
      <c r="Z111" s="18"/>
      <c r="AA111" s="22" t="s">
        <v>71</v>
      </c>
      <c r="AB111" s="18">
        <v>44666.0</v>
      </c>
      <c r="AC111" s="19"/>
      <c r="AD111" s="19"/>
      <c r="AE111" s="20"/>
      <c r="AF111" s="19"/>
      <c r="AG111" s="20"/>
      <c r="AH111" s="19"/>
      <c r="AI111" s="19"/>
      <c r="AJ111" s="19"/>
      <c r="AK111" s="22" t="s">
        <v>156</v>
      </c>
      <c r="AL111" s="19"/>
      <c r="AM111" s="19"/>
      <c r="AN111" s="19"/>
      <c r="AO111" s="19"/>
      <c r="AP111" s="21"/>
      <c r="AQ111" s="19"/>
    </row>
    <row r="112">
      <c r="A112" s="11" t="s">
        <v>710</v>
      </c>
      <c r="B112" s="11" t="s">
        <v>711</v>
      </c>
      <c r="C112" s="11" t="str">
        <f>VLOOKUP(A112,import!A:C,3,0)</f>
        <v>YANLIŞ</v>
      </c>
      <c r="D112" s="11" t="s">
        <v>143</v>
      </c>
      <c r="E112" s="12">
        <f>VLOOKUP(A112,import!A:J,5,0)</f>
        <v>22</v>
      </c>
      <c r="F112" s="12" t="str">
        <f>VLOOKUP(A112,import!A:J,6,0)</f>
        <v/>
      </c>
      <c r="G112" s="13">
        <f>VLOOKUP(A112,import!A:J,7,0)</f>
        <v>0</v>
      </c>
      <c r="H112" s="13">
        <f>VLOOKUP(A112,import!A:J,8,0)</f>
        <v>51</v>
      </c>
      <c r="I112" s="13">
        <f>VLOOKUP(A112,import!A:J,9,0)</f>
        <v>51</v>
      </c>
      <c r="J112" s="14">
        <f>VLOOKUP(A112,import!A:J,10,0)</f>
        <v>0</v>
      </c>
      <c r="K112" s="11" t="s">
        <v>712</v>
      </c>
      <c r="L112" s="11">
        <v>2.425191192E9</v>
      </c>
      <c r="M112" s="11" t="s">
        <v>368</v>
      </c>
      <c r="N112" s="11" t="s">
        <v>682</v>
      </c>
      <c r="O112" s="11" t="s">
        <v>713</v>
      </c>
      <c r="P112" s="11" t="str">
        <f>VLOOKUP(A112,import!A:P,16,0)</f>
        <v>Geleneksel</v>
      </c>
      <c r="Q112" s="15"/>
      <c r="R112" s="15" t="b">
        <v>1</v>
      </c>
      <c r="S112" s="16" t="b">
        <v>0</v>
      </c>
      <c r="T112" s="17" t="s">
        <v>714</v>
      </c>
      <c r="U112" s="17"/>
      <c r="V112" s="17"/>
      <c r="W112" s="17" t="s">
        <v>715</v>
      </c>
      <c r="X112" s="18"/>
      <c r="Y112" s="18"/>
      <c r="Z112" s="17"/>
      <c r="AA112" s="22" t="s">
        <v>177</v>
      </c>
      <c r="AB112" s="23">
        <v>44464.0</v>
      </c>
      <c r="AC112" s="22" t="s">
        <v>85</v>
      </c>
      <c r="AD112" s="23">
        <v>44471.0</v>
      </c>
      <c r="AE112" s="22" t="s">
        <v>85</v>
      </c>
      <c r="AF112" s="23">
        <v>44477.0</v>
      </c>
      <c r="AG112" s="22" t="s">
        <v>71</v>
      </c>
      <c r="AH112" s="23">
        <v>44482.0</v>
      </c>
      <c r="AI112" s="22" t="s">
        <v>71</v>
      </c>
      <c r="AJ112" s="23">
        <v>44504.0</v>
      </c>
      <c r="AK112" s="22" t="s">
        <v>156</v>
      </c>
      <c r="AL112" s="22" t="s">
        <v>51</v>
      </c>
      <c r="AM112" s="22" t="s">
        <v>358</v>
      </c>
      <c r="AN112" s="22" t="s">
        <v>123</v>
      </c>
      <c r="AO112" s="22" t="s">
        <v>99</v>
      </c>
      <c r="AP112" s="21" t="s">
        <v>116</v>
      </c>
      <c r="AQ112" s="22"/>
    </row>
    <row r="113">
      <c r="A113" s="11" t="s">
        <v>716</v>
      </c>
      <c r="B113" s="11" t="s">
        <v>717</v>
      </c>
      <c r="C113" s="11" t="str">
        <f>VLOOKUP(A113,import!A:C,3,0)</f>
        <v>DOĞRU</v>
      </c>
      <c r="D113" s="11" t="s">
        <v>152</v>
      </c>
      <c r="E113" s="12">
        <f>VLOOKUP(A113,import!A:J,5,0)</f>
        <v>218</v>
      </c>
      <c r="F113" s="12">
        <f>VLOOKUP(A113,import!A:J,6,0)</f>
        <v>56</v>
      </c>
      <c r="G113" s="13">
        <f>VLOOKUP(A113,import!A:J,7,0)</f>
        <v>0</v>
      </c>
      <c r="H113" s="13">
        <f>VLOOKUP(A113,import!A:J,8,0)</f>
        <v>24</v>
      </c>
      <c r="I113" s="13">
        <f>VLOOKUP(A113,import!A:J,9,0)</f>
        <v>24</v>
      </c>
      <c r="J113" s="14">
        <f>VLOOKUP(A113,import!A:J,10,0)</f>
        <v>0</v>
      </c>
      <c r="K113" s="11" t="s">
        <v>718</v>
      </c>
      <c r="L113" s="11">
        <v>5.510070011E9</v>
      </c>
      <c r="M113" s="11" t="s">
        <v>368</v>
      </c>
      <c r="N113" s="11" t="s">
        <v>719</v>
      </c>
      <c r="O113" s="11" t="s">
        <v>720</v>
      </c>
      <c r="P113" s="11" t="str">
        <f>VLOOKUP(A113,import!A:P,16,0)</f>
        <v>Geleneksel</v>
      </c>
      <c r="Q113" s="15"/>
      <c r="R113" s="15" t="b">
        <v>0</v>
      </c>
      <c r="S113" s="16" t="b">
        <v>0</v>
      </c>
      <c r="T113" s="17"/>
      <c r="U113" s="17"/>
      <c r="V113" s="17"/>
      <c r="W113" s="17"/>
      <c r="X113" s="18"/>
      <c r="Y113" s="18"/>
      <c r="Z113" s="18"/>
      <c r="AA113" s="22"/>
      <c r="AB113" s="23"/>
      <c r="AC113" s="19"/>
      <c r="AD113" s="19"/>
      <c r="AE113" s="20"/>
      <c r="AF113" s="19"/>
      <c r="AG113" s="20"/>
      <c r="AH113" s="19"/>
      <c r="AI113" s="19"/>
      <c r="AJ113" s="19"/>
      <c r="AK113" s="22"/>
      <c r="AL113" s="19"/>
      <c r="AM113" s="19"/>
      <c r="AN113" s="19"/>
      <c r="AO113" s="19"/>
      <c r="AP113" s="21"/>
      <c r="AQ113" s="19"/>
    </row>
    <row r="114">
      <c r="A114" s="11" t="s">
        <v>721</v>
      </c>
      <c r="B114" s="11" t="s">
        <v>722</v>
      </c>
      <c r="C114" s="11" t="str">
        <f>VLOOKUP(A114,import!A:C,3,0)</f>
        <v>DOĞRU</v>
      </c>
      <c r="D114" s="11" t="s">
        <v>45</v>
      </c>
      <c r="E114" s="12">
        <f>VLOOKUP(A114,import!A:J,5,0)</f>
        <v>68</v>
      </c>
      <c r="F114" s="12">
        <f>VLOOKUP(A114,import!A:J,6,0)</f>
        <v>35</v>
      </c>
      <c r="G114" s="13">
        <f>VLOOKUP(A114,import!A:J,7,0)</f>
        <v>0</v>
      </c>
      <c r="H114" s="13">
        <f>VLOOKUP(A114,import!A:J,8,0)</f>
        <v>21</v>
      </c>
      <c r="I114" s="13">
        <f>VLOOKUP(A114,import!A:J,9,0)</f>
        <v>21</v>
      </c>
      <c r="J114" s="14">
        <f>VLOOKUP(A114,import!A:J,10,0)</f>
        <v>0</v>
      </c>
      <c r="K114" s="11" t="s">
        <v>723</v>
      </c>
      <c r="L114" s="11">
        <v>2.423450731E9</v>
      </c>
      <c r="M114" s="11" t="s">
        <v>47</v>
      </c>
      <c r="N114" s="11" t="s">
        <v>47</v>
      </c>
      <c r="O114" s="11" t="s">
        <v>724</v>
      </c>
      <c r="P114" s="11" t="str">
        <f>VLOOKUP(A114,import!A:P,16,0)</f>
        <v>Geleneksel</v>
      </c>
      <c r="Q114" s="15"/>
      <c r="R114" s="15" t="b">
        <v>1</v>
      </c>
      <c r="S114" s="16" t="b">
        <v>0</v>
      </c>
      <c r="T114" s="17" t="s">
        <v>212</v>
      </c>
      <c r="U114" s="17" t="s">
        <v>51</v>
      </c>
      <c r="V114" s="17" t="s">
        <v>69</v>
      </c>
      <c r="W114" s="17" t="s">
        <v>725</v>
      </c>
      <c r="X114" s="18">
        <v>44641.0</v>
      </c>
      <c r="Y114" s="18">
        <v>44642.0</v>
      </c>
      <c r="Z114" s="18"/>
      <c r="AA114" s="22" t="s">
        <v>71</v>
      </c>
      <c r="AB114" s="23">
        <v>44641.0</v>
      </c>
      <c r="AC114" s="19"/>
      <c r="AD114" s="19"/>
      <c r="AE114" s="20"/>
      <c r="AF114" s="19"/>
      <c r="AG114" s="20"/>
      <c r="AH114" s="19"/>
      <c r="AI114" s="19"/>
      <c r="AJ114" s="19"/>
      <c r="AK114" s="22" t="s">
        <v>51</v>
      </c>
      <c r="AL114" s="19"/>
      <c r="AM114" s="19"/>
      <c r="AN114" s="19"/>
      <c r="AO114" s="19"/>
      <c r="AP114" s="21"/>
      <c r="AQ114" s="19"/>
    </row>
    <row r="115">
      <c r="A115" s="11" t="s">
        <v>726</v>
      </c>
      <c r="B115" s="11" t="s">
        <v>727</v>
      </c>
      <c r="C115" s="11" t="str">
        <f>VLOOKUP(A115,import!A:C,3,0)</f>
        <v>DOĞRU</v>
      </c>
      <c r="D115" s="11" t="s">
        <v>126</v>
      </c>
      <c r="E115" s="12">
        <f>VLOOKUP(A115,import!A:J,5,0)</f>
        <v>684</v>
      </c>
      <c r="F115" s="12">
        <f>VLOOKUP(A115,import!A:J,6,0)</f>
        <v>8</v>
      </c>
      <c r="G115" s="13">
        <f>VLOOKUP(A115,import!A:J,7,0)</f>
        <v>0</v>
      </c>
      <c r="H115" s="13">
        <f>VLOOKUP(A115,import!A:J,8,0)</f>
        <v>22</v>
      </c>
      <c r="I115" s="13">
        <f>VLOOKUP(A115,import!A:J,9,0)</f>
        <v>22</v>
      </c>
      <c r="J115" s="14">
        <f>VLOOKUP(A115,import!A:J,10,0)</f>
        <v>0</v>
      </c>
      <c r="K115" s="11" t="s">
        <v>728</v>
      </c>
      <c r="L115" s="11">
        <v>5.469637466E9</v>
      </c>
      <c r="M115" s="11" t="s">
        <v>58</v>
      </c>
      <c r="N115" s="11" t="s">
        <v>59</v>
      </c>
      <c r="O115" s="11" t="s">
        <v>729</v>
      </c>
      <c r="P115" s="11" t="str">
        <f>VLOOKUP(A115,import!A:P,16,0)</f>
        <v>Geleneksel</v>
      </c>
      <c r="Q115" s="15" t="s">
        <v>135</v>
      </c>
      <c r="R115" s="15" t="b">
        <v>1</v>
      </c>
      <c r="S115" s="16" t="b">
        <v>0</v>
      </c>
      <c r="T115" s="25" t="s">
        <v>351</v>
      </c>
      <c r="U115" s="25" t="s">
        <v>99</v>
      </c>
      <c r="V115" s="25" t="s">
        <v>371</v>
      </c>
      <c r="W115" s="25" t="s">
        <v>730</v>
      </c>
      <c r="X115" s="27">
        <v>44497.0</v>
      </c>
      <c r="Y115" s="27">
        <v>44501.0</v>
      </c>
      <c r="Z115" s="30"/>
      <c r="AA115" s="22" t="s">
        <v>71</v>
      </c>
      <c r="AB115" s="23">
        <v>44489.0</v>
      </c>
      <c r="AC115" s="22" t="s">
        <v>71</v>
      </c>
      <c r="AD115" s="23">
        <v>44497.0</v>
      </c>
      <c r="AE115" s="22" t="s">
        <v>85</v>
      </c>
      <c r="AF115" s="23">
        <v>44503.0</v>
      </c>
      <c r="AG115" s="20"/>
      <c r="AH115" s="19"/>
      <c r="AI115" s="19"/>
      <c r="AJ115" s="19"/>
      <c r="AK115" s="22" t="s">
        <v>156</v>
      </c>
      <c r="AL115" s="22" t="s">
        <v>99</v>
      </c>
      <c r="AM115" s="22" t="s">
        <v>230</v>
      </c>
      <c r="AN115" s="19"/>
      <c r="AO115" s="19"/>
      <c r="AP115" s="21" t="s">
        <v>89</v>
      </c>
      <c r="AQ115" s="19"/>
    </row>
    <row r="116">
      <c r="A116" s="11" t="s">
        <v>731</v>
      </c>
      <c r="B116" s="11" t="s">
        <v>732</v>
      </c>
      <c r="C116" s="11" t="str">
        <f>VLOOKUP(A116,import!A:C,3,0)</f>
        <v>DOĞRU</v>
      </c>
      <c r="D116" s="11" t="s">
        <v>152</v>
      </c>
      <c r="E116" s="12">
        <f>VLOOKUP(A116,import!A:J,5,0)</f>
        <v>536</v>
      </c>
      <c r="F116" s="12">
        <f>VLOOKUP(A116,import!A:J,6,0)</f>
        <v>27</v>
      </c>
      <c r="G116" s="13">
        <f>VLOOKUP(A116,import!A:J,7,0)</f>
        <v>0</v>
      </c>
      <c r="H116" s="13">
        <f>VLOOKUP(A116,import!A:J,8,0)</f>
        <v>27</v>
      </c>
      <c r="I116" s="13">
        <f>VLOOKUP(A116,import!A:J,9,0)</f>
        <v>27</v>
      </c>
      <c r="J116" s="14">
        <f>VLOOKUP(A116,import!A:J,10,0)</f>
        <v>0</v>
      </c>
      <c r="K116" s="11" t="s">
        <v>733</v>
      </c>
      <c r="L116" s="11">
        <v>5.344320513E9</v>
      </c>
      <c r="M116" s="11" t="s">
        <v>65</v>
      </c>
      <c r="N116" s="11" t="s">
        <v>734</v>
      </c>
      <c r="O116" s="11" t="s">
        <v>735</v>
      </c>
      <c r="P116" s="11" t="str">
        <f>VLOOKUP(A116,import!A:P,16,0)</f>
        <v>Geleneksel</v>
      </c>
      <c r="Q116" s="15"/>
      <c r="R116" s="15" t="b">
        <v>1</v>
      </c>
      <c r="S116" s="16" t="b">
        <v>0</v>
      </c>
      <c r="T116" s="17" t="s">
        <v>83</v>
      </c>
      <c r="U116" s="17"/>
      <c r="V116" s="17"/>
      <c r="W116" s="17" t="s">
        <v>736</v>
      </c>
      <c r="X116" s="18"/>
      <c r="Y116" s="18"/>
      <c r="Z116" s="18"/>
      <c r="AA116" s="22" t="s">
        <v>71</v>
      </c>
      <c r="AB116" s="23">
        <v>44495.0</v>
      </c>
      <c r="AC116" s="22" t="s">
        <v>71</v>
      </c>
      <c r="AD116" s="23">
        <v>44529.0</v>
      </c>
      <c r="AE116" s="22" t="s">
        <v>71</v>
      </c>
      <c r="AF116" s="23">
        <v>44546.0</v>
      </c>
      <c r="AG116" s="20"/>
      <c r="AH116" s="19"/>
      <c r="AI116" s="19"/>
      <c r="AJ116" s="19"/>
      <c r="AK116" s="22" t="s">
        <v>123</v>
      </c>
      <c r="AL116" s="22" t="s">
        <v>99</v>
      </c>
      <c r="AM116" s="22" t="s">
        <v>99</v>
      </c>
      <c r="AN116" s="19"/>
      <c r="AO116" s="19"/>
      <c r="AP116" s="21" t="s">
        <v>54</v>
      </c>
      <c r="AQ116" s="19"/>
    </row>
    <row r="117">
      <c r="A117" s="11" t="s">
        <v>737</v>
      </c>
      <c r="B117" s="11" t="s">
        <v>738</v>
      </c>
      <c r="C117" s="11" t="str">
        <f>VLOOKUP(A117,import!A:C,3,0)</f>
        <v>DOĞRU</v>
      </c>
      <c r="D117" s="11" t="s">
        <v>152</v>
      </c>
      <c r="E117" s="12">
        <f>VLOOKUP(A117,import!A:J,5,0)</f>
        <v>1145</v>
      </c>
      <c r="F117" s="12">
        <f>VLOOKUP(A117,import!A:J,6,0)</f>
        <v>34</v>
      </c>
      <c r="G117" s="13">
        <f>VLOOKUP(A117,import!A:J,7,0)</f>
        <v>0</v>
      </c>
      <c r="H117" s="13">
        <f>VLOOKUP(A117,import!A:J,8,0)</f>
        <v>19</v>
      </c>
      <c r="I117" s="13">
        <f>VLOOKUP(A117,import!A:J,9,0)</f>
        <v>19</v>
      </c>
      <c r="J117" s="14">
        <f>VLOOKUP(A117,import!A:J,10,0)</f>
        <v>0</v>
      </c>
      <c r="K117" s="11" t="s">
        <v>739</v>
      </c>
      <c r="L117" s="11">
        <v>5.457248818E9</v>
      </c>
      <c r="M117" s="11" t="s">
        <v>47</v>
      </c>
      <c r="N117" s="11" t="s">
        <v>740</v>
      </c>
      <c r="O117" s="11" t="s">
        <v>741</v>
      </c>
      <c r="P117" s="11" t="str">
        <f>VLOOKUP(A117,import!A:P,16,0)</f>
        <v>Geleneksel</v>
      </c>
      <c r="Q117" s="15" t="s">
        <v>135</v>
      </c>
      <c r="R117" s="15" t="b">
        <v>1</v>
      </c>
      <c r="S117" s="16" t="b">
        <v>0</v>
      </c>
      <c r="T117" s="25" t="s">
        <v>83</v>
      </c>
      <c r="U117" s="16"/>
      <c r="V117" s="16"/>
      <c r="W117" s="25" t="s">
        <v>742</v>
      </c>
      <c r="X117" s="30"/>
      <c r="Y117" s="30"/>
      <c r="Z117" s="30"/>
      <c r="AA117" s="22" t="s">
        <v>71</v>
      </c>
      <c r="AB117" s="23">
        <v>44348.0</v>
      </c>
      <c r="AC117" s="22" t="s">
        <v>71</v>
      </c>
      <c r="AD117" s="23">
        <v>44365.0</v>
      </c>
      <c r="AE117" s="22" t="s">
        <v>85</v>
      </c>
      <c r="AF117" s="23">
        <v>44379.0</v>
      </c>
      <c r="AG117" s="22" t="s">
        <v>177</v>
      </c>
      <c r="AH117" s="23">
        <v>44412.0</v>
      </c>
      <c r="AI117" s="22" t="s">
        <v>71</v>
      </c>
      <c r="AJ117" s="23">
        <v>44491.0</v>
      </c>
      <c r="AK117" s="22" t="s">
        <v>98</v>
      </c>
      <c r="AL117" s="22" t="s">
        <v>97</v>
      </c>
      <c r="AM117" s="22" t="s">
        <v>86</v>
      </c>
      <c r="AN117" s="22" t="s">
        <v>247</v>
      </c>
      <c r="AO117" s="22" t="s">
        <v>99</v>
      </c>
      <c r="AP117" s="21" t="s">
        <v>54</v>
      </c>
      <c r="AQ117" s="22"/>
    </row>
    <row r="118">
      <c r="A118" s="11" t="s">
        <v>743</v>
      </c>
      <c r="B118" s="11" t="s">
        <v>744</v>
      </c>
      <c r="C118" s="11" t="str">
        <f>VLOOKUP(A118,import!A:C,3,0)</f>
        <v>DOĞRU</v>
      </c>
      <c r="D118" s="11" t="s">
        <v>152</v>
      </c>
      <c r="E118" s="12">
        <f>VLOOKUP(A118,import!A:J,5,0)</f>
        <v>2017</v>
      </c>
      <c r="F118" s="12">
        <f>VLOOKUP(A118,import!A:J,6,0)</f>
        <v>161</v>
      </c>
      <c r="G118" s="13">
        <f>VLOOKUP(A118,import!A:J,7,0)</f>
        <v>0</v>
      </c>
      <c r="H118" s="13">
        <f>VLOOKUP(A118,import!A:J,8,0)</f>
        <v>6</v>
      </c>
      <c r="I118" s="13">
        <f>VLOOKUP(A118,import!A:J,9,0)</f>
        <v>6</v>
      </c>
      <c r="J118" s="14">
        <f>VLOOKUP(A118,import!A:J,10,0)</f>
        <v>0</v>
      </c>
      <c r="K118" s="11" t="s">
        <v>745</v>
      </c>
      <c r="L118" s="11">
        <v>5.388748475E9</v>
      </c>
      <c r="M118" s="11" t="s">
        <v>47</v>
      </c>
      <c r="N118" s="11" t="s">
        <v>657</v>
      </c>
      <c r="O118" s="11" t="s">
        <v>746</v>
      </c>
      <c r="P118" s="11" t="str">
        <f>VLOOKUP(A118,import!A:P,16,0)</f>
        <v>Geleneksel</v>
      </c>
      <c r="Q118" s="15"/>
      <c r="R118" s="15" t="b">
        <v>1</v>
      </c>
      <c r="S118" s="16" t="b">
        <v>0</v>
      </c>
      <c r="T118" s="17" t="s">
        <v>83</v>
      </c>
      <c r="U118" s="17"/>
      <c r="V118" s="17"/>
      <c r="W118" s="17" t="s">
        <v>747</v>
      </c>
      <c r="X118" s="18"/>
      <c r="Y118" s="18"/>
      <c r="Z118" s="18"/>
      <c r="AA118" s="22" t="s">
        <v>85</v>
      </c>
      <c r="AB118" s="23">
        <v>44377.0</v>
      </c>
      <c r="AC118" s="22" t="s">
        <v>106</v>
      </c>
      <c r="AD118" s="23">
        <v>44389.0</v>
      </c>
      <c r="AE118" s="22" t="s">
        <v>177</v>
      </c>
      <c r="AF118" s="23">
        <v>44405.0</v>
      </c>
      <c r="AG118" s="22" t="s">
        <v>177</v>
      </c>
      <c r="AH118" s="23">
        <v>44463.0</v>
      </c>
      <c r="AI118" s="22" t="s">
        <v>71</v>
      </c>
      <c r="AJ118" s="23">
        <v>44491.0</v>
      </c>
      <c r="AK118" s="22" t="s">
        <v>97</v>
      </c>
      <c r="AL118" s="22" t="s">
        <v>86</v>
      </c>
      <c r="AM118" s="22" t="s">
        <v>51</v>
      </c>
      <c r="AN118" s="22" t="s">
        <v>149</v>
      </c>
      <c r="AO118" s="22" t="s">
        <v>99</v>
      </c>
      <c r="AP118" s="21" t="s">
        <v>54</v>
      </c>
      <c r="AQ118" s="22"/>
    </row>
    <row r="119">
      <c r="A119" s="11" t="s">
        <v>748</v>
      </c>
      <c r="B119" s="11" t="s">
        <v>749</v>
      </c>
      <c r="C119" s="11" t="str">
        <f>VLOOKUP(A119,import!A:C,3,0)</f>
        <v>DOĞRU</v>
      </c>
      <c r="D119" s="11" t="s">
        <v>152</v>
      </c>
      <c r="E119" s="12">
        <f>VLOOKUP(A119,import!A:J,5,0)</f>
        <v>2515</v>
      </c>
      <c r="F119" s="12">
        <f>VLOOKUP(A119,import!A:J,6,0)</f>
        <v>136</v>
      </c>
      <c r="G119" s="13">
        <f>VLOOKUP(A119,import!A:J,7,0)</f>
        <v>0</v>
      </c>
      <c r="H119" s="13">
        <f>VLOOKUP(A119,import!A:J,8,0)</f>
        <v>6</v>
      </c>
      <c r="I119" s="13">
        <f>VLOOKUP(A119,import!A:J,9,0)</f>
        <v>6</v>
      </c>
      <c r="J119" s="14">
        <f>VLOOKUP(A119,import!A:J,10,0)</f>
        <v>0</v>
      </c>
      <c r="K119" s="11" t="s">
        <v>745</v>
      </c>
      <c r="L119" s="11">
        <v>5.388748475E9</v>
      </c>
      <c r="M119" s="11" t="s">
        <v>47</v>
      </c>
      <c r="N119" s="11" t="s">
        <v>657</v>
      </c>
      <c r="O119" s="11" t="s">
        <v>750</v>
      </c>
      <c r="P119" s="11" t="str">
        <f>VLOOKUP(A119,import!A:P,16,0)</f>
        <v>Geleneksel</v>
      </c>
      <c r="Q119" s="15"/>
      <c r="R119" s="15" t="b">
        <v>1</v>
      </c>
      <c r="S119" s="16" t="b">
        <v>0</v>
      </c>
      <c r="T119" s="17" t="s">
        <v>83</v>
      </c>
      <c r="U119" s="17"/>
      <c r="V119" s="17"/>
      <c r="W119" s="17" t="s">
        <v>751</v>
      </c>
      <c r="X119" s="18"/>
      <c r="Y119" s="18"/>
      <c r="Z119" s="18"/>
      <c r="AA119" s="22" t="s">
        <v>212</v>
      </c>
      <c r="AB119" s="23">
        <v>44365.0</v>
      </c>
      <c r="AC119" s="22" t="s">
        <v>85</v>
      </c>
      <c r="AD119" s="23">
        <v>44377.0</v>
      </c>
      <c r="AE119" s="22" t="s">
        <v>85</v>
      </c>
      <c r="AF119" s="23">
        <v>44440.0</v>
      </c>
      <c r="AG119" s="22" t="s">
        <v>177</v>
      </c>
      <c r="AH119" s="23">
        <v>44463.0</v>
      </c>
      <c r="AI119" s="22" t="s">
        <v>71</v>
      </c>
      <c r="AJ119" s="23">
        <v>44490.0</v>
      </c>
      <c r="AK119" s="22" t="s">
        <v>97</v>
      </c>
      <c r="AL119" s="22" t="s">
        <v>97</v>
      </c>
      <c r="AM119" s="22" t="s">
        <v>51</v>
      </c>
      <c r="AN119" s="22" t="s">
        <v>149</v>
      </c>
      <c r="AO119" s="22" t="s">
        <v>51</v>
      </c>
      <c r="AP119" s="21" t="s">
        <v>54</v>
      </c>
      <c r="AQ119" s="22"/>
    </row>
    <row r="120">
      <c r="A120" s="11" t="s">
        <v>752</v>
      </c>
      <c r="B120" s="11" t="s">
        <v>753</v>
      </c>
      <c r="C120" s="11" t="str">
        <f>VLOOKUP(A120,import!A:C,3,0)</f>
        <v>DOĞRU</v>
      </c>
      <c r="D120" s="11" t="s">
        <v>152</v>
      </c>
      <c r="E120" s="12">
        <f>VLOOKUP(A120,import!A:J,5,0)</f>
        <v>350</v>
      </c>
      <c r="F120" s="12">
        <f>VLOOKUP(A120,import!A:J,6,0)</f>
        <v>18</v>
      </c>
      <c r="G120" s="13">
        <f>VLOOKUP(A120,import!A:J,7,0)</f>
        <v>0</v>
      </c>
      <c r="H120" s="13">
        <f>VLOOKUP(A120,import!A:J,8,0)</f>
        <v>15</v>
      </c>
      <c r="I120" s="13">
        <f>VLOOKUP(A120,import!A:J,9,0)</f>
        <v>15</v>
      </c>
      <c r="J120" s="14">
        <f>VLOOKUP(A120,import!A:J,10,0)</f>
        <v>0</v>
      </c>
      <c r="K120" s="11" t="s">
        <v>754</v>
      </c>
      <c r="L120" s="11">
        <v>2.422277476E9</v>
      </c>
      <c r="M120" s="11" t="s">
        <v>65</v>
      </c>
      <c r="N120" s="11" t="s">
        <v>755</v>
      </c>
      <c r="O120" s="11" t="s">
        <v>756</v>
      </c>
      <c r="P120" s="11" t="str">
        <f>VLOOKUP(A120,import!A:P,16,0)</f>
        <v>Geleneksel</v>
      </c>
      <c r="Q120" s="15"/>
      <c r="R120" s="15" t="b">
        <v>1</v>
      </c>
      <c r="S120" s="16" t="b">
        <v>0</v>
      </c>
      <c r="T120" s="17" t="s">
        <v>83</v>
      </c>
      <c r="U120" s="17"/>
      <c r="V120" s="17"/>
      <c r="W120" s="17" t="s">
        <v>757</v>
      </c>
      <c r="X120" s="18"/>
      <c r="Y120" s="18"/>
      <c r="Z120" s="18"/>
      <c r="AA120" s="22" t="s">
        <v>85</v>
      </c>
      <c r="AB120" s="23">
        <v>44515.0</v>
      </c>
      <c r="AC120" s="22" t="s">
        <v>85</v>
      </c>
      <c r="AD120" s="23">
        <v>44516.0</v>
      </c>
      <c r="AE120" s="22" t="s">
        <v>177</v>
      </c>
      <c r="AF120" s="23">
        <v>44517.0</v>
      </c>
      <c r="AG120" s="22" t="s">
        <v>177</v>
      </c>
      <c r="AH120" s="23">
        <v>44518.0</v>
      </c>
      <c r="AI120" s="22" t="s">
        <v>71</v>
      </c>
      <c r="AJ120" s="23">
        <v>44546.0</v>
      </c>
      <c r="AK120" s="22" t="s">
        <v>99</v>
      </c>
      <c r="AL120" s="22" t="s">
        <v>230</v>
      </c>
      <c r="AM120" s="22" t="s">
        <v>99</v>
      </c>
      <c r="AN120" s="22" t="s">
        <v>247</v>
      </c>
      <c r="AO120" s="22" t="s">
        <v>99</v>
      </c>
      <c r="AP120" s="21" t="s">
        <v>116</v>
      </c>
      <c r="AQ120" s="22"/>
    </row>
    <row r="121">
      <c r="A121" s="11" t="s">
        <v>758</v>
      </c>
      <c r="B121" s="11" t="s">
        <v>759</v>
      </c>
      <c r="C121" s="11" t="str">
        <f>VLOOKUP(A121,import!A:C,3,0)</f>
        <v>DOĞRU</v>
      </c>
      <c r="D121" s="11" t="s">
        <v>152</v>
      </c>
      <c r="E121" s="12">
        <f>VLOOKUP(A121,import!A:J,5,0)</f>
        <v>7548</v>
      </c>
      <c r="F121" s="12">
        <f>VLOOKUP(A121,import!A:J,6,0)</f>
        <v>320</v>
      </c>
      <c r="G121" s="13">
        <f>VLOOKUP(A121,import!A:J,7,0)</f>
        <v>15</v>
      </c>
      <c r="H121" s="13">
        <f>VLOOKUP(A121,import!A:J,8,0)</f>
        <v>13</v>
      </c>
      <c r="I121" s="13">
        <f>VLOOKUP(A121,import!A:J,9,0)</f>
        <v>28</v>
      </c>
      <c r="J121" s="14">
        <f>VLOOKUP(A121,import!A:J,10,0)</f>
        <v>0.54</v>
      </c>
      <c r="K121" s="11" t="s">
        <v>760</v>
      </c>
      <c r="L121" s="11">
        <v>2.4232599E9</v>
      </c>
      <c r="M121" s="11" t="s">
        <v>65</v>
      </c>
      <c r="N121" s="11" t="s">
        <v>734</v>
      </c>
      <c r="O121" s="11" t="s">
        <v>761</v>
      </c>
      <c r="P121" s="11" t="str">
        <f>VLOOKUP(A121,import!A:P,16,0)</f>
        <v>Geleneksel</v>
      </c>
      <c r="Q121" s="15" t="s">
        <v>103</v>
      </c>
      <c r="R121" s="15" t="b">
        <v>1</v>
      </c>
      <c r="S121" s="16" t="b">
        <v>0</v>
      </c>
      <c r="T121" s="25" t="s">
        <v>50</v>
      </c>
      <c r="U121" s="25" t="s">
        <v>247</v>
      </c>
      <c r="V121" s="22" t="s">
        <v>69</v>
      </c>
      <c r="W121" s="25" t="s">
        <v>762</v>
      </c>
      <c r="X121" s="27">
        <v>44484.0</v>
      </c>
      <c r="Y121" s="27">
        <v>44488.0</v>
      </c>
      <c r="Z121" s="27"/>
      <c r="AA121" s="22" t="s">
        <v>106</v>
      </c>
      <c r="AB121" s="23">
        <v>44348.0</v>
      </c>
      <c r="AC121" s="22" t="s">
        <v>106</v>
      </c>
      <c r="AD121" s="23">
        <v>44372.0</v>
      </c>
      <c r="AE121" s="22" t="s">
        <v>85</v>
      </c>
      <c r="AF121" s="23">
        <v>44375.0</v>
      </c>
      <c r="AG121" s="22" t="s">
        <v>177</v>
      </c>
      <c r="AH121" s="23">
        <v>44405.0</v>
      </c>
      <c r="AI121" s="22" t="s">
        <v>71</v>
      </c>
      <c r="AJ121" s="23">
        <v>44484.0</v>
      </c>
      <c r="AK121" s="22" t="s">
        <v>98</v>
      </c>
      <c r="AL121" s="22" t="s">
        <v>190</v>
      </c>
      <c r="AM121" s="22" t="s">
        <v>98</v>
      </c>
      <c r="AN121" s="22" t="s">
        <v>190</v>
      </c>
      <c r="AO121" s="22" t="s">
        <v>247</v>
      </c>
      <c r="AP121" s="21" t="s">
        <v>54</v>
      </c>
      <c r="AQ121" s="22"/>
    </row>
    <row r="122">
      <c r="A122" s="11" t="s">
        <v>763</v>
      </c>
      <c r="B122" s="11" t="s">
        <v>764</v>
      </c>
      <c r="C122" s="11" t="str">
        <f>VLOOKUP(A122,import!A:C,3,0)</f>
        <v>DOĞRU</v>
      </c>
      <c r="D122" s="11" t="s">
        <v>143</v>
      </c>
      <c r="E122" s="12">
        <f>VLOOKUP(A122,import!A:J,5,0)</f>
        <v>440</v>
      </c>
      <c r="F122" s="12" t="str">
        <f>VLOOKUP(A122,import!A:J,6,0)</f>
        <v/>
      </c>
      <c r="G122" s="13">
        <f>VLOOKUP(A122,import!A:J,7,0)</f>
        <v>10</v>
      </c>
      <c r="H122" s="13">
        <f>VLOOKUP(A122,import!A:J,8,0)</f>
        <v>9</v>
      </c>
      <c r="I122" s="13">
        <f>VLOOKUP(A122,import!A:J,9,0)</f>
        <v>19</v>
      </c>
      <c r="J122" s="14">
        <f>VLOOKUP(A122,import!A:J,10,0)</f>
        <v>0.53</v>
      </c>
      <c r="K122" s="11" t="s">
        <v>765</v>
      </c>
      <c r="L122" s="11">
        <v>2.422489568E9</v>
      </c>
      <c r="M122" s="11" t="s">
        <v>47</v>
      </c>
      <c r="N122" s="11" t="s">
        <v>766</v>
      </c>
      <c r="O122" s="11" t="s">
        <v>767</v>
      </c>
      <c r="P122" s="11" t="str">
        <f>VLOOKUP(A122,import!A:P,16,0)</f>
        <v>Geleneksel</v>
      </c>
      <c r="Q122" s="15"/>
      <c r="R122" s="15" t="b">
        <v>1</v>
      </c>
      <c r="S122" s="16" t="b">
        <v>0</v>
      </c>
      <c r="T122" s="17" t="s">
        <v>50</v>
      </c>
      <c r="U122" s="17" t="s">
        <v>163</v>
      </c>
      <c r="V122" s="17" t="s">
        <v>52</v>
      </c>
      <c r="W122" s="17" t="s">
        <v>768</v>
      </c>
      <c r="X122" s="18">
        <v>44432.0</v>
      </c>
      <c r="Y122" s="18">
        <v>44435.0</v>
      </c>
      <c r="Z122" s="18"/>
      <c r="AA122" s="22" t="s">
        <v>212</v>
      </c>
      <c r="AB122" s="23">
        <v>44363.0</v>
      </c>
      <c r="AC122" s="22" t="s">
        <v>71</v>
      </c>
      <c r="AD122" s="23">
        <v>44432.0</v>
      </c>
      <c r="AE122" s="20"/>
      <c r="AF122" s="19"/>
      <c r="AG122" s="20"/>
      <c r="AH122" s="19"/>
      <c r="AI122" s="19"/>
      <c r="AJ122" s="19"/>
      <c r="AK122" s="19"/>
      <c r="AL122" s="22" t="s">
        <v>163</v>
      </c>
      <c r="AM122" s="19"/>
      <c r="AN122" s="19"/>
      <c r="AO122" s="19"/>
      <c r="AP122" s="21" t="s">
        <v>54</v>
      </c>
      <c r="AQ122" s="19"/>
    </row>
    <row r="123">
      <c r="A123" s="11" t="s">
        <v>769</v>
      </c>
      <c r="B123" s="11" t="s">
        <v>770</v>
      </c>
      <c r="C123" s="11" t="str">
        <f>VLOOKUP(A123,import!A:C,3,0)</f>
        <v>DOĞRU</v>
      </c>
      <c r="D123" s="11" t="s">
        <v>200</v>
      </c>
      <c r="E123" s="12">
        <f>VLOOKUP(A123,import!A:J,5,0)</f>
        <v>40</v>
      </c>
      <c r="F123" s="12" t="str">
        <f>VLOOKUP(A123,import!A:J,6,0)</f>
        <v/>
      </c>
      <c r="G123" s="13">
        <f>VLOOKUP(A123,import!A:J,7,0)</f>
        <v>14</v>
      </c>
      <c r="H123" s="13">
        <f>VLOOKUP(A123,import!A:J,8,0)</f>
        <v>7</v>
      </c>
      <c r="I123" s="13">
        <f>VLOOKUP(A123,import!A:J,9,0)</f>
        <v>21</v>
      </c>
      <c r="J123" s="14">
        <f>VLOOKUP(A123,import!A:J,10,0)</f>
        <v>0.67</v>
      </c>
      <c r="K123" s="11" t="s">
        <v>771</v>
      </c>
      <c r="L123" s="11">
        <v>5.386935346E9</v>
      </c>
      <c r="M123" s="11" t="s">
        <v>65</v>
      </c>
      <c r="N123" s="11" t="s">
        <v>772</v>
      </c>
      <c r="O123" s="11" t="s">
        <v>773</v>
      </c>
      <c r="P123" s="11" t="str">
        <f>VLOOKUP(A123,import!A:P,16,0)</f>
        <v>Geleneksel</v>
      </c>
      <c r="Q123" s="15"/>
      <c r="R123" s="15" t="b">
        <v>1</v>
      </c>
      <c r="S123" s="16" t="b">
        <v>0</v>
      </c>
      <c r="T123" s="25" t="s">
        <v>50</v>
      </c>
      <c r="U123" s="25" t="s">
        <v>88</v>
      </c>
      <c r="V123" s="25" t="s">
        <v>52</v>
      </c>
      <c r="W123" s="25" t="s">
        <v>774</v>
      </c>
      <c r="X123" s="27">
        <v>44520.0</v>
      </c>
      <c r="Y123" s="27">
        <v>44523.0</v>
      </c>
      <c r="Z123" s="30"/>
      <c r="AA123" s="22" t="s">
        <v>71</v>
      </c>
      <c r="AB123" s="23">
        <v>44348.0</v>
      </c>
      <c r="AC123" s="22" t="s">
        <v>71</v>
      </c>
      <c r="AD123" s="23">
        <v>44375.0</v>
      </c>
      <c r="AE123" s="22" t="s">
        <v>212</v>
      </c>
      <c r="AF123" s="23">
        <v>44491.0</v>
      </c>
      <c r="AG123" s="22" t="s">
        <v>71</v>
      </c>
      <c r="AH123" s="23">
        <v>44503.0</v>
      </c>
      <c r="AI123" s="22" t="s">
        <v>71</v>
      </c>
      <c r="AJ123" s="23">
        <v>44520.0</v>
      </c>
      <c r="AK123" s="22" t="s">
        <v>98</v>
      </c>
      <c r="AL123" s="22" t="s">
        <v>98</v>
      </c>
      <c r="AM123" s="22" t="s">
        <v>99</v>
      </c>
      <c r="AN123" s="22" t="s">
        <v>99</v>
      </c>
      <c r="AO123" s="22" t="s">
        <v>88</v>
      </c>
      <c r="AP123" s="21" t="s">
        <v>54</v>
      </c>
      <c r="AQ123" s="22"/>
    </row>
    <row r="124">
      <c r="A124" s="11" t="s">
        <v>775</v>
      </c>
      <c r="B124" s="11" t="s">
        <v>776</v>
      </c>
      <c r="C124" s="11" t="str">
        <f>VLOOKUP(A124,import!A:C,3,0)</f>
        <v>DOĞRU</v>
      </c>
      <c r="D124" s="11" t="s">
        <v>126</v>
      </c>
      <c r="E124" s="12">
        <f>VLOOKUP(A124,import!A:J,5,0)</f>
        <v>354</v>
      </c>
      <c r="F124" s="12" t="str">
        <f>VLOOKUP(A124,import!A:J,6,0)</f>
        <v/>
      </c>
      <c r="G124" s="13">
        <f>VLOOKUP(A124,import!A:J,7,0)</f>
        <v>1</v>
      </c>
      <c r="H124" s="13">
        <f>VLOOKUP(A124,import!A:J,8,0)</f>
        <v>7</v>
      </c>
      <c r="I124" s="13">
        <f>VLOOKUP(A124,import!A:J,9,0)</f>
        <v>8</v>
      </c>
      <c r="J124" s="14">
        <f>VLOOKUP(A124,import!A:J,10,0)</f>
        <v>0.13</v>
      </c>
      <c r="K124" s="11" t="s">
        <v>777</v>
      </c>
      <c r="L124" s="11">
        <v>5.387720679E9</v>
      </c>
      <c r="M124" s="11" t="s">
        <v>65</v>
      </c>
      <c r="N124" s="11" t="s">
        <v>778</v>
      </c>
      <c r="O124" s="11" t="s">
        <v>779</v>
      </c>
      <c r="P124" s="11" t="str">
        <f>VLOOKUP(A124,import!A:P,16,0)</f>
        <v>Geleneksel</v>
      </c>
      <c r="Q124" s="15"/>
      <c r="R124" s="15" t="b">
        <v>1</v>
      </c>
      <c r="S124" s="16" t="b">
        <v>0</v>
      </c>
      <c r="T124" s="17" t="s">
        <v>83</v>
      </c>
      <c r="U124" s="17"/>
      <c r="V124" s="17"/>
      <c r="W124" s="17" t="s">
        <v>780</v>
      </c>
      <c r="X124" s="18"/>
      <c r="Y124" s="18"/>
      <c r="Z124" s="18"/>
      <c r="AA124" s="22" t="s">
        <v>71</v>
      </c>
      <c r="AB124" s="23">
        <v>44523.0</v>
      </c>
      <c r="AC124" s="19"/>
      <c r="AD124" s="19"/>
      <c r="AE124" s="20"/>
      <c r="AF124" s="19"/>
      <c r="AG124" s="20"/>
      <c r="AH124" s="19"/>
      <c r="AI124" s="19"/>
      <c r="AJ124" s="19"/>
      <c r="AK124" s="22" t="s">
        <v>68</v>
      </c>
      <c r="AL124" s="19"/>
      <c r="AM124" s="19"/>
      <c r="AN124" s="19"/>
      <c r="AO124" s="19"/>
      <c r="AP124" s="21" t="s">
        <v>54</v>
      </c>
      <c r="AQ124" s="19"/>
    </row>
    <row r="125">
      <c r="A125" s="11" t="s">
        <v>781</v>
      </c>
      <c r="B125" s="11" t="s">
        <v>782</v>
      </c>
      <c r="C125" s="11" t="str">
        <f>VLOOKUP(A125,import!A:C,3,0)</f>
        <v>DOĞRU</v>
      </c>
      <c r="D125" s="11" t="s">
        <v>126</v>
      </c>
      <c r="E125" s="12">
        <f>VLOOKUP(A125,import!A:J,5,0)</f>
        <v>247</v>
      </c>
      <c r="F125" s="12">
        <f>VLOOKUP(A125,import!A:J,6,0)</f>
        <v>10</v>
      </c>
      <c r="G125" s="13">
        <f>VLOOKUP(A125,import!A:J,7,0)</f>
        <v>4</v>
      </c>
      <c r="H125" s="13">
        <f>VLOOKUP(A125,import!A:J,8,0)</f>
        <v>5</v>
      </c>
      <c r="I125" s="13">
        <f>VLOOKUP(A125,import!A:J,9,0)</f>
        <v>9</v>
      </c>
      <c r="J125" s="14">
        <f>VLOOKUP(A125,import!A:J,10,0)</f>
        <v>0.44</v>
      </c>
      <c r="K125" s="11" t="s">
        <v>783</v>
      </c>
      <c r="L125" s="11">
        <v>2.4251368E9</v>
      </c>
      <c r="M125" s="11" t="s">
        <v>368</v>
      </c>
      <c r="N125" s="11" t="s">
        <v>784</v>
      </c>
      <c r="O125" s="11" t="s">
        <v>785</v>
      </c>
      <c r="P125" s="11" t="str">
        <f>VLOOKUP(A125,import!A:P,16,0)</f>
        <v>Geleneksel</v>
      </c>
      <c r="Q125" s="15" t="s">
        <v>299</v>
      </c>
      <c r="R125" s="15" t="b">
        <v>1</v>
      </c>
      <c r="S125" s="16" t="b">
        <v>0</v>
      </c>
      <c r="T125" s="25" t="s">
        <v>351</v>
      </c>
      <c r="U125" s="25" t="s">
        <v>123</v>
      </c>
      <c r="V125" s="17" t="s">
        <v>786</v>
      </c>
      <c r="W125" s="25">
        <v>5.388532727E9</v>
      </c>
      <c r="X125" s="27">
        <v>44482.0</v>
      </c>
      <c r="Y125" s="27">
        <v>44483.0</v>
      </c>
      <c r="Z125" s="25" t="s">
        <v>373</v>
      </c>
      <c r="AA125" s="22" t="s">
        <v>71</v>
      </c>
      <c r="AB125" s="23">
        <v>44463.0</v>
      </c>
      <c r="AC125" s="22" t="s">
        <v>212</v>
      </c>
      <c r="AD125" s="23">
        <v>44477.0</v>
      </c>
      <c r="AE125" s="22" t="s">
        <v>71</v>
      </c>
      <c r="AF125" s="23">
        <v>44482.0</v>
      </c>
      <c r="AG125" s="20"/>
      <c r="AH125" s="19"/>
      <c r="AI125" s="19"/>
      <c r="AJ125" s="19"/>
      <c r="AK125" s="22" t="s">
        <v>149</v>
      </c>
      <c r="AL125" s="22" t="s">
        <v>358</v>
      </c>
      <c r="AM125" s="22" t="s">
        <v>123</v>
      </c>
      <c r="AN125" s="19"/>
      <c r="AO125" s="19"/>
      <c r="AP125" s="21" t="s">
        <v>116</v>
      </c>
      <c r="AQ125" s="19"/>
    </row>
    <row r="126">
      <c r="A126" s="11" t="s">
        <v>787</v>
      </c>
      <c r="B126" s="11" t="s">
        <v>788</v>
      </c>
      <c r="C126" s="11" t="str">
        <f>VLOOKUP(A126,import!A:C,3,0)</f>
        <v>DOĞRU</v>
      </c>
      <c r="D126" s="11" t="s">
        <v>126</v>
      </c>
      <c r="E126" s="12">
        <f>VLOOKUP(A126,import!A:J,5,0)</f>
        <v>2179</v>
      </c>
      <c r="F126" s="12">
        <f>VLOOKUP(A126,import!A:J,6,0)</f>
        <v>69</v>
      </c>
      <c r="G126" s="13">
        <f>VLOOKUP(A126,import!A:J,7,0)</f>
        <v>7</v>
      </c>
      <c r="H126" s="13">
        <f>VLOOKUP(A126,import!A:J,8,0)</f>
        <v>12</v>
      </c>
      <c r="I126" s="13">
        <f>VLOOKUP(A126,import!A:J,9,0)</f>
        <v>19</v>
      </c>
      <c r="J126" s="14">
        <f>VLOOKUP(A126,import!A:J,10,0)</f>
        <v>0.37</v>
      </c>
      <c r="K126" s="11" t="s">
        <v>789</v>
      </c>
      <c r="L126" s="11">
        <v>2.422374114E9</v>
      </c>
      <c r="M126" s="11" t="s">
        <v>47</v>
      </c>
      <c r="N126" s="11" t="s">
        <v>639</v>
      </c>
      <c r="O126" s="11" t="s">
        <v>790</v>
      </c>
      <c r="P126" s="11" t="str">
        <f>VLOOKUP(A126,import!A:P,16,0)</f>
        <v>Geleneksel</v>
      </c>
      <c r="Q126" s="15" t="s">
        <v>299</v>
      </c>
      <c r="R126" s="15" t="b">
        <v>1</v>
      </c>
      <c r="S126" s="16" t="b">
        <v>0</v>
      </c>
      <c r="T126" s="17" t="s">
        <v>50</v>
      </c>
      <c r="U126" s="17" t="s">
        <v>219</v>
      </c>
      <c r="V126" s="17"/>
      <c r="W126" s="17" t="s">
        <v>791</v>
      </c>
      <c r="X126" s="18">
        <v>44412.0</v>
      </c>
      <c r="Y126" s="18">
        <v>44414.0</v>
      </c>
      <c r="Z126" s="18"/>
      <c r="AA126" s="22" t="s">
        <v>71</v>
      </c>
      <c r="AB126" s="23">
        <v>44356.0</v>
      </c>
      <c r="AC126" s="22" t="s">
        <v>71</v>
      </c>
      <c r="AD126" s="23">
        <v>44412.0</v>
      </c>
      <c r="AE126" s="20"/>
      <c r="AF126" s="19"/>
      <c r="AG126" s="20"/>
      <c r="AH126" s="19"/>
      <c r="AI126" s="19"/>
      <c r="AJ126" s="19"/>
      <c r="AK126" s="22" t="s">
        <v>97</v>
      </c>
      <c r="AL126" s="22" t="s">
        <v>219</v>
      </c>
      <c r="AM126" s="19"/>
      <c r="AN126" s="19"/>
      <c r="AO126" s="19"/>
      <c r="AP126" s="21" t="s">
        <v>89</v>
      </c>
      <c r="AQ126" s="19"/>
    </row>
    <row r="127">
      <c r="A127" s="11" t="s">
        <v>792</v>
      </c>
      <c r="B127" s="11" t="s">
        <v>793</v>
      </c>
      <c r="C127" s="11" t="str">
        <f>VLOOKUP(A127,import!A:C,3,0)</f>
        <v>DOĞRU</v>
      </c>
      <c r="D127" s="11" t="s">
        <v>152</v>
      </c>
      <c r="E127" s="12">
        <f>VLOOKUP(A127,import!A:J,5,0)</f>
        <v>650</v>
      </c>
      <c r="F127" s="12">
        <f>VLOOKUP(A127,import!A:J,6,0)</f>
        <v>35</v>
      </c>
      <c r="G127" s="13">
        <f>VLOOKUP(A127,import!A:J,7,0)</f>
        <v>9</v>
      </c>
      <c r="H127" s="13">
        <f>VLOOKUP(A127,import!A:J,8,0)</f>
        <v>11</v>
      </c>
      <c r="I127" s="13">
        <f>VLOOKUP(A127,import!A:J,9,0)</f>
        <v>20</v>
      </c>
      <c r="J127" s="14">
        <f>VLOOKUP(A127,import!A:J,10,0)</f>
        <v>0.45</v>
      </c>
      <c r="K127" s="11" t="s">
        <v>794</v>
      </c>
      <c r="L127" s="11">
        <v>5.336736342E9</v>
      </c>
      <c r="M127" s="11" t="s">
        <v>47</v>
      </c>
      <c r="N127" s="11" t="s">
        <v>47</v>
      </c>
      <c r="O127" s="11" t="s">
        <v>795</v>
      </c>
      <c r="P127" s="11" t="str">
        <f>VLOOKUP(A127,import!A:P,16,0)</f>
        <v>Geleneksel</v>
      </c>
      <c r="Q127" s="15"/>
      <c r="R127" s="15" t="b">
        <v>1</v>
      </c>
      <c r="S127" s="16" t="b">
        <v>0</v>
      </c>
      <c r="T127" s="17" t="s">
        <v>50</v>
      </c>
      <c r="U127" s="17" t="s">
        <v>247</v>
      </c>
      <c r="V127" s="22" t="s">
        <v>69</v>
      </c>
      <c r="W127" s="17"/>
      <c r="X127" s="18">
        <v>44481.0</v>
      </c>
      <c r="Y127" s="18">
        <v>44481.0</v>
      </c>
      <c r="Z127" s="18"/>
      <c r="AA127" s="22" t="s">
        <v>71</v>
      </c>
      <c r="AB127" s="23">
        <v>44481.0</v>
      </c>
      <c r="AC127" s="19"/>
      <c r="AD127" s="19"/>
      <c r="AE127" s="20"/>
      <c r="AF127" s="19"/>
      <c r="AG127" s="20"/>
      <c r="AH127" s="19"/>
      <c r="AI127" s="19"/>
      <c r="AJ127" s="19"/>
      <c r="AK127" s="22" t="s">
        <v>247</v>
      </c>
      <c r="AL127" s="19"/>
      <c r="AM127" s="19"/>
      <c r="AN127" s="19"/>
      <c r="AO127" s="19"/>
      <c r="AP127" s="21" t="s">
        <v>54</v>
      </c>
      <c r="AQ127" s="19"/>
    </row>
    <row r="128">
      <c r="A128" s="11" t="s">
        <v>796</v>
      </c>
      <c r="B128" s="11" t="s">
        <v>797</v>
      </c>
      <c r="C128" s="11" t="str">
        <f>VLOOKUP(A128,import!A:C,3,0)</f>
        <v>YANLIŞ</v>
      </c>
      <c r="D128" s="11" t="s">
        <v>193</v>
      </c>
      <c r="E128" s="12">
        <f>VLOOKUP(A128,import!A:J,5,0)</f>
        <v>2</v>
      </c>
      <c r="F128" s="12" t="str">
        <f>VLOOKUP(A128,import!A:J,6,0)</f>
        <v/>
      </c>
      <c r="G128" s="13">
        <f>VLOOKUP(A128,import!A:J,7,0)</f>
        <v>3</v>
      </c>
      <c r="H128" s="13">
        <f>VLOOKUP(A128,import!A:J,8,0)</f>
        <v>1</v>
      </c>
      <c r="I128" s="13">
        <f>VLOOKUP(A128,import!A:J,9,0)</f>
        <v>4</v>
      </c>
      <c r="J128" s="14">
        <f>VLOOKUP(A128,import!A:J,10,0)</f>
        <v>0.75</v>
      </c>
      <c r="K128" s="11" t="s">
        <v>798</v>
      </c>
      <c r="L128" s="11">
        <v>5.321370417E9</v>
      </c>
      <c r="M128" s="11" t="s">
        <v>138</v>
      </c>
      <c r="N128" s="11" t="s">
        <v>382</v>
      </c>
      <c r="O128" s="11" t="s">
        <v>799</v>
      </c>
      <c r="P128" s="11" t="str">
        <f>VLOOKUP(A128,import!A:P,16,0)</f>
        <v>Geleneksel</v>
      </c>
      <c r="Q128" s="15"/>
      <c r="R128" s="15" t="b">
        <v>1</v>
      </c>
      <c r="S128" s="16" t="b">
        <v>0</v>
      </c>
      <c r="T128" s="17" t="s">
        <v>50</v>
      </c>
      <c r="U128" s="17" t="s">
        <v>98</v>
      </c>
      <c r="V128" s="17" t="s">
        <v>273</v>
      </c>
      <c r="W128" s="25" t="s">
        <v>800</v>
      </c>
      <c r="X128" s="18">
        <v>44361.0</v>
      </c>
      <c r="Y128" s="18">
        <v>44365.0</v>
      </c>
      <c r="Z128" s="18"/>
      <c r="AA128" s="22" t="s">
        <v>106</v>
      </c>
      <c r="AB128" s="23"/>
      <c r="AC128" s="22" t="s">
        <v>106</v>
      </c>
      <c r="AD128" s="23">
        <v>44350.0</v>
      </c>
      <c r="AE128" s="22" t="s">
        <v>106</v>
      </c>
      <c r="AF128" s="23">
        <v>44354.0</v>
      </c>
      <c r="AG128" s="22" t="s">
        <v>71</v>
      </c>
      <c r="AH128" s="23">
        <v>44361.0</v>
      </c>
      <c r="AI128" s="19"/>
      <c r="AJ128" s="19"/>
      <c r="AK128" s="19"/>
      <c r="AL128" s="22" t="s">
        <v>148</v>
      </c>
      <c r="AM128" s="22" t="s">
        <v>190</v>
      </c>
      <c r="AN128" s="22" t="s">
        <v>98</v>
      </c>
      <c r="AO128" s="19"/>
      <c r="AP128" s="21" t="s">
        <v>116</v>
      </c>
      <c r="AQ128" s="19"/>
    </row>
    <row r="129">
      <c r="A129" s="11" t="s">
        <v>801</v>
      </c>
      <c r="B129" s="11" t="s">
        <v>802</v>
      </c>
      <c r="C129" s="11" t="str">
        <f>VLOOKUP(A129,import!A:C,3,0)</f>
        <v>DOĞRU</v>
      </c>
      <c r="D129" s="11" t="s">
        <v>45</v>
      </c>
      <c r="E129" s="12">
        <f>VLOOKUP(A129,import!A:J,5,0)</f>
        <v>1350</v>
      </c>
      <c r="F129" s="12">
        <f>VLOOKUP(A129,import!A:J,6,0)</f>
        <v>78</v>
      </c>
      <c r="G129" s="13">
        <f>VLOOKUP(A129,import!A:J,7,0)</f>
        <v>0</v>
      </c>
      <c r="H129" s="13">
        <f>VLOOKUP(A129,import!A:J,8,0)</f>
        <v>76</v>
      </c>
      <c r="I129" s="13">
        <f>VLOOKUP(A129,import!A:J,9,0)</f>
        <v>76</v>
      </c>
      <c r="J129" s="14">
        <f>VLOOKUP(A129,import!A:J,10,0)</f>
        <v>0</v>
      </c>
      <c r="K129" s="11" t="s">
        <v>803</v>
      </c>
      <c r="L129" s="11">
        <v>2.422591444E9</v>
      </c>
      <c r="M129" s="11" t="s">
        <v>138</v>
      </c>
      <c r="N129" s="11" t="s">
        <v>181</v>
      </c>
      <c r="O129" s="11" t="s">
        <v>804</v>
      </c>
      <c r="P129" s="11" t="str">
        <f>VLOOKUP(A129,import!A:P,16,0)</f>
        <v>Geleneksel</v>
      </c>
      <c r="Q129" s="15"/>
      <c r="R129" s="15" t="b">
        <v>1</v>
      </c>
      <c r="S129" s="25" t="b">
        <v>1</v>
      </c>
      <c r="T129" s="17"/>
      <c r="U129" s="17"/>
      <c r="V129" s="17"/>
      <c r="W129" s="17" t="s">
        <v>805</v>
      </c>
      <c r="X129" s="18"/>
      <c r="Y129" s="18"/>
      <c r="Z129" s="18"/>
      <c r="AA129" s="22" t="s">
        <v>71</v>
      </c>
      <c r="AB129" s="23">
        <v>44481.0</v>
      </c>
      <c r="AC129" s="19"/>
      <c r="AD129" s="19"/>
      <c r="AE129" s="20"/>
      <c r="AF129" s="19"/>
      <c r="AG129" s="20"/>
      <c r="AH129" s="19"/>
      <c r="AI129" s="19"/>
      <c r="AJ129" s="19"/>
      <c r="AK129" s="22" t="s">
        <v>247</v>
      </c>
      <c r="AL129" s="19"/>
      <c r="AM129" s="19"/>
      <c r="AN129" s="19"/>
      <c r="AO129" s="19"/>
      <c r="AP129" s="21" t="s">
        <v>116</v>
      </c>
      <c r="AQ129" s="19"/>
    </row>
    <row r="130">
      <c r="A130" s="11" t="s">
        <v>806</v>
      </c>
      <c r="B130" s="11" t="s">
        <v>807</v>
      </c>
      <c r="C130" s="11" t="str">
        <f>VLOOKUP(A130,import!A:C,3,0)</f>
        <v>DOĞRU</v>
      </c>
      <c r="D130" s="11" t="s">
        <v>200</v>
      </c>
      <c r="E130" s="12">
        <f>VLOOKUP(A130,import!A:J,5,0)</f>
        <v>2</v>
      </c>
      <c r="F130" s="12" t="str">
        <f>VLOOKUP(A130,import!A:J,6,0)</f>
        <v/>
      </c>
      <c r="G130" s="13">
        <f>VLOOKUP(A130,import!A:J,7,0)</f>
        <v>0</v>
      </c>
      <c r="H130" s="13">
        <f>VLOOKUP(A130,import!A:J,8,0)</f>
        <v>40</v>
      </c>
      <c r="I130" s="13">
        <f>VLOOKUP(A130,import!A:J,9,0)</f>
        <v>40</v>
      </c>
      <c r="J130" s="14">
        <f>VLOOKUP(A130,import!A:J,10,0)</f>
        <v>0</v>
      </c>
      <c r="K130" s="11" t="s">
        <v>808</v>
      </c>
      <c r="L130" s="11">
        <v>5.516444465E9</v>
      </c>
      <c r="M130" s="11" t="s">
        <v>368</v>
      </c>
      <c r="N130" s="11" t="s">
        <v>369</v>
      </c>
      <c r="O130" s="11" t="s">
        <v>809</v>
      </c>
      <c r="P130" s="11" t="str">
        <f>VLOOKUP(A130,import!A:P,16,0)</f>
        <v>Geleneksel</v>
      </c>
      <c r="Q130" s="15"/>
      <c r="R130" s="15" t="b">
        <v>0</v>
      </c>
      <c r="S130" s="16" t="b">
        <v>0</v>
      </c>
      <c r="T130" s="17"/>
      <c r="U130" s="17"/>
      <c r="V130" s="17"/>
      <c r="W130" s="17"/>
      <c r="X130" s="18"/>
      <c r="Y130" s="18"/>
      <c r="Z130" s="18"/>
      <c r="AA130" s="22"/>
      <c r="AB130" s="23"/>
      <c r="AC130" s="19"/>
      <c r="AD130" s="19"/>
      <c r="AE130" s="20"/>
      <c r="AF130" s="19"/>
      <c r="AG130" s="20"/>
      <c r="AH130" s="19"/>
      <c r="AI130" s="19"/>
      <c r="AJ130" s="19"/>
      <c r="AK130" s="22"/>
      <c r="AL130" s="19"/>
      <c r="AM130" s="19"/>
      <c r="AN130" s="19"/>
      <c r="AO130" s="19"/>
      <c r="AP130" s="21"/>
      <c r="AQ130" s="19"/>
    </row>
    <row r="131">
      <c r="A131" s="11" t="s">
        <v>810</v>
      </c>
      <c r="B131" s="11" t="s">
        <v>811</v>
      </c>
      <c r="C131" s="11" t="str">
        <f>VLOOKUP(A131,import!A:C,3,0)</f>
        <v>DOĞRU</v>
      </c>
      <c r="D131" s="11" t="s">
        <v>63</v>
      </c>
      <c r="E131" s="12">
        <f>VLOOKUP(A131,import!A:J,5,0)</f>
        <v>2646</v>
      </c>
      <c r="F131" s="12">
        <f>VLOOKUP(A131,import!A:J,6,0)</f>
        <v>89</v>
      </c>
      <c r="G131" s="13">
        <f>VLOOKUP(A131,import!A:J,7,0)</f>
        <v>18</v>
      </c>
      <c r="H131" s="13">
        <f>VLOOKUP(A131,import!A:J,8,0)</f>
        <v>28</v>
      </c>
      <c r="I131" s="13">
        <f>VLOOKUP(A131,import!A:J,9,0)</f>
        <v>46</v>
      </c>
      <c r="J131" s="14">
        <f>VLOOKUP(A131,import!A:J,10,0)</f>
        <v>0.39</v>
      </c>
      <c r="K131" s="11" t="s">
        <v>812</v>
      </c>
      <c r="L131" s="11">
        <v>2.42511464E9</v>
      </c>
      <c r="M131" s="11" t="s">
        <v>368</v>
      </c>
      <c r="N131" s="11" t="s">
        <v>813</v>
      </c>
      <c r="O131" s="11" t="s">
        <v>814</v>
      </c>
      <c r="P131" s="11" t="str">
        <f>VLOOKUP(A131,import!A:P,16,0)</f>
        <v>Geleneksel</v>
      </c>
      <c r="Q131" s="15" t="s">
        <v>129</v>
      </c>
      <c r="R131" s="15" t="b">
        <v>1</v>
      </c>
      <c r="S131" s="16" t="b">
        <v>0</v>
      </c>
      <c r="T131" s="25" t="s">
        <v>212</v>
      </c>
      <c r="U131" s="16"/>
      <c r="V131" s="16"/>
      <c r="W131" s="25" t="s">
        <v>815</v>
      </c>
      <c r="X131" s="30"/>
      <c r="Y131" s="30"/>
      <c r="Z131" s="25" t="s">
        <v>373</v>
      </c>
      <c r="AA131" s="22" t="s">
        <v>212</v>
      </c>
      <c r="AB131" s="23">
        <v>44463.0</v>
      </c>
      <c r="AC131" s="22" t="s">
        <v>71</v>
      </c>
      <c r="AD131" s="23">
        <v>44464.0</v>
      </c>
      <c r="AE131" s="22" t="s">
        <v>106</v>
      </c>
      <c r="AF131" s="23">
        <v>44473.0</v>
      </c>
      <c r="AG131" s="22" t="s">
        <v>106</v>
      </c>
      <c r="AH131" s="23">
        <v>44475.0</v>
      </c>
      <c r="AI131" s="22" t="s">
        <v>212</v>
      </c>
      <c r="AJ131" s="23">
        <v>44518.0</v>
      </c>
      <c r="AK131" s="22" t="s">
        <v>149</v>
      </c>
      <c r="AL131" s="22" t="s">
        <v>156</v>
      </c>
      <c r="AM131" s="22" t="s">
        <v>156</v>
      </c>
      <c r="AN131" s="22" t="s">
        <v>51</v>
      </c>
      <c r="AO131" s="22" t="s">
        <v>99</v>
      </c>
      <c r="AP131" s="21" t="s">
        <v>116</v>
      </c>
      <c r="AQ131" s="22"/>
    </row>
    <row r="132">
      <c r="A132" s="11" t="s">
        <v>816</v>
      </c>
      <c r="B132" s="11" t="s">
        <v>817</v>
      </c>
      <c r="C132" s="11" t="str">
        <f>VLOOKUP(A132,import!A:C,3,0)</f>
        <v>DOĞRU</v>
      </c>
      <c r="D132" s="11" t="s">
        <v>818</v>
      </c>
      <c r="E132" s="12">
        <f>VLOOKUP(A132,import!A:J,5,0)</f>
        <v>785</v>
      </c>
      <c r="F132" s="12">
        <f>VLOOKUP(A132,import!A:J,6,0)</f>
        <v>48</v>
      </c>
      <c r="G132" s="13">
        <f>VLOOKUP(A132,import!A:J,7,0)</f>
        <v>13</v>
      </c>
      <c r="H132" s="13">
        <f>VLOOKUP(A132,import!A:J,8,0)</f>
        <v>7</v>
      </c>
      <c r="I132" s="13">
        <f>VLOOKUP(A132,import!A:J,9,0)</f>
        <v>20</v>
      </c>
      <c r="J132" s="14">
        <f>VLOOKUP(A132,import!A:J,10,0)</f>
        <v>0.65</v>
      </c>
      <c r="K132" s="11" t="s">
        <v>819</v>
      </c>
      <c r="L132" s="11">
        <v>5.336375444E9</v>
      </c>
      <c r="M132" s="11" t="s">
        <v>47</v>
      </c>
      <c r="N132" s="11" t="s">
        <v>195</v>
      </c>
      <c r="O132" s="11" t="s">
        <v>820</v>
      </c>
      <c r="P132" s="11" t="str">
        <f>VLOOKUP(A132,import!A:P,16,0)</f>
        <v>Geleneksel</v>
      </c>
      <c r="Q132" s="15"/>
      <c r="R132" s="15" t="b">
        <v>1</v>
      </c>
      <c r="S132" s="16" t="b">
        <v>0</v>
      </c>
      <c r="T132" s="17" t="s">
        <v>50</v>
      </c>
      <c r="U132" s="17" t="s">
        <v>190</v>
      </c>
      <c r="V132" s="17" t="s">
        <v>535</v>
      </c>
      <c r="W132" s="17" t="s">
        <v>821</v>
      </c>
      <c r="X132" s="18">
        <v>44375.0</v>
      </c>
      <c r="Y132" s="18">
        <v>44376.0</v>
      </c>
      <c r="Z132" s="18"/>
      <c r="AA132" s="22" t="s">
        <v>71</v>
      </c>
      <c r="AB132" s="23">
        <v>44433.0</v>
      </c>
      <c r="AC132" s="19"/>
      <c r="AD132" s="19"/>
      <c r="AE132" s="20"/>
      <c r="AF132" s="19"/>
      <c r="AG132" s="20"/>
      <c r="AH132" s="19"/>
      <c r="AI132" s="19"/>
      <c r="AJ132" s="19"/>
      <c r="AK132" s="22" t="s">
        <v>156</v>
      </c>
      <c r="AL132" s="19"/>
      <c r="AM132" s="19"/>
      <c r="AN132" s="19"/>
      <c r="AO132" s="19"/>
      <c r="AP132" s="21" t="s">
        <v>89</v>
      </c>
      <c r="AQ132" s="19"/>
    </row>
    <row r="133">
      <c r="A133" s="21" t="s">
        <v>822</v>
      </c>
      <c r="B133" s="21" t="s">
        <v>823</v>
      </c>
      <c r="C133" s="11" t="str">
        <f>VLOOKUP(A133,import!A:C,3,0)</f>
        <v>DOĞRU</v>
      </c>
      <c r="D133" s="21" t="s">
        <v>325</v>
      </c>
      <c r="E133" s="12">
        <f>VLOOKUP(A133,import!A:J,5,0)</f>
        <v>8</v>
      </c>
      <c r="F133" s="12">
        <f>VLOOKUP(A133,import!A:J,6,0)</f>
        <v>8</v>
      </c>
      <c r="G133" s="13">
        <f>VLOOKUP(A133,import!A:J,7,0)</f>
        <v>0</v>
      </c>
      <c r="H133" s="13">
        <f>VLOOKUP(A133,import!A:J,8,0)</f>
        <v>40</v>
      </c>
      <c r="I133" s="13">
        <f>VLOOKUP(A133,import!A:J,9,0)</f>
        <v>40</v>
      </c>
      <c r="J133" s="14">
        <f>VLOOKUP(A133,import!A:J,10,0)</f>
        <v>0</v>
      </c>
      <c r="K133" s="21" t="s">
        <v>824</v>
      </c>
      <c r="L133" s="21">
        <v>5.551004576E9</v>
      </c>
      <c r="M133" s="21" t="s">
        <v>368</v>
      </c>
      <c r="N133" s="21" t="s">
        <v>825</v>
      </c>
      <c r="O133" s="21" t="s">
        <v>826</v>
      </c>
      <c r="P133" s="11" t="str">
        <f>VLOOKUP(A133,import!A:P,16,0)</f>
        <v>Geleneksel</v>
      </c>
      <c r="Q133" s="15"/>
      <c r="R133" s="15" t="b">
        <v>0</v>
      </c>
      <c r="S133" s="16" t="b">
        <v>0</v>
      </c>
      <c r="T133" s="17"/>
      <c r="U133" s="17"/>
      <c r="V133" s="17"/>
      <c r="W133" s="17"/>
      <c r="X133" s="18"/>
      <c r="Y133" s="18"/>
      <c r="Z133" s="18"/>
      <c r="AA133" s="22"/>
      <c r="AB133" s="23"/>
      <c r="AC133" s="19"/>
      <c r="AD133" s="19"/>
      <c r="AE133" s="20"/>
      <c r="AF133" s="19"/>
      <c r="AG133" s="20"/>
      <c r="AH133" s="19"/>
      <c r="AI133" s="19"/>
      <c r="AJ133" s="19"/>
      <c r="AK133" s="22"/>
      <c r="AL133" s="19"/>
      <c r="AM133" s="19"/>
      <c r="AN133" s="19"/>
      <c r="AO133" s="19"/>
      <c r="AP133" s="21"/>
      <c r="AQ133" s="19"/>
    </row>
    <row r="134">
      <c r="A134" s="11" t="s">
        <v>827</v>
      </c>
      <c r="B134" s="11" t="s">
        <v>828</v>
      </c>
      <c r="C134" s="11" t="str">
        <f>VLOOKUP(A134,import!A:C,3,0)</f>
        <v>YANLIŞ</v>
      </c>
      <c r="D134" s="11" t="s">
        <v>200</v>
      </c>
      <c r="E134" s="12">
        <f>VLOOKUP(A134,import!A:J,5,0)</f>
        <v>83</v>
      </c>
      <c r="F134" s="12" t="str">
        <f>VLOOKUP(A134,import!A:J,6,0)</f>
        <v/>
      </c>
      <c r="G134" s="13">
        <f>VLOOKUP(A134,import!A:J,7,0)</f>
        <v>0</v>
      </c>
      <c r="H134" s="13">
        <f>VLOOKUP(A134,import!A:J,8,0)</f>
        <v>12</v>
      </c>
      <c r="I134" s="13">
        <f>VLOOKUP(A134,import!A:J,9,0)</f>
        <v>12</v>
      </c>
      <c r="J134" s="14">
        <f>VLOOKUP(A134,import!A:J,10,0)</f>
        <v>0</v>
      </c>
      <c r="K134" s="11" t="s">
        <v>829</v>
      </c>
      <c r="L134" s="11">
        <v>2.425124707E9</v>
      </c>
      <c r="M134" s="11" t="s">
        <v>368</v>
      </c>
      <c r="N134" s="11" t="s">
        <v>784</v>
      </c>
      <c r="O134" s="11" t="s">
        <v>830</v>
      </c>
      <c r="P134" s="11" t="str">
        <f>VLOOKUP(A134,import!A:P,16,0)</f>
        <v>Geleneksel</v>
      </c>
      <c r="Q134" s="15"/>
      <c r="R134" s="15" t="b">
        <v>1</v>
      </c>
      <c r="S134" s="16" t="b">
        <v>0</v>
      </c>
      <c r="T134" s="17" t="s">
        <v>831</v>
      </c>
      <c r="U134" s="17"/>
      <c r="V134" s="17"/>
      <c r="W134" s="17" t="s">
        <v>832</v>
      </c>
      <c r="X134" s="18"/>
      <c r="Y134" s="18"/>
      <c r="Z134" s="18"/>
      <c r="AA134" s="22" t="s">
        <v>106</v>
      </c>
      <c r="AB134" s="23">
        <v>44468.0</v>
      </c>
      <c r="AC134" s="22" t="s">
        <v>106</v>
      </c>
      <c r="AD134" s="23">
        <v>44475.0</v>
      </c>
      <c r="AE134" s="22" t="s">
        <v>106</v>
      </c>
      <c r="AF134" s="23">
        <v>44476.0</v>
      </c>
      <c r="AG134" s="22" t="s">
        <v>85</v>
      </c>
      <c r="AH134" s="23">
        <v>44482.0</v>
      </c>
      <c r="AI134" s="22" t="s">
        <v>71</v>
      </c>
      <c r="AJ134" s="23">
        <v>44518.0</v>
      </c>
      <c r="AK134" s="22" t="s">
        <v>51</v>
      </c>
      <c r="AL134" s="22" t="s">
        <v>51</v>
      </c>
      <c r="AM134" s="22" t="s">
        <v>115</v>
      </c>
      <c r="AN134" s="22" t="s">
        <v>123</v>
      </c>
      <c r="AO134" s="22" t="s">
        <v>99</v>
      </c>
      <c r="AP134" s="21" t="s">
        <v>116</v>
      </c>
      <c r="AQ134" s="22"/>
    </row>
    <row r="135">
      <c r="A135" s="11" t="s">
        <v>833</v>
      </c>
      <c r="B135" s="11" t="s">
        <v>834</v>
      </c>
      <c r="C135" s="11" t="str">
        <f>VLOOKUP(A135,import!A:C,3,0)</f>
        <v>DOĞRU</v>
      </c>
      <c r="D135" s="11" t="s">
        <v>143</v>
      </c>
      <c r="E135" s="12">
        <f>VLOOKUP(A135,import!A:J,5,0)</f>
        <v>56</v>
      </c>
      <c r="F135" s="12" t="str">
        <f>VLOOKUP(A135,import!A:J,6,0)</f>
        <v/>
      </c>
      <c r="G135" s="13">
        <f>VLOOKUP(A135,import!A:J,7,0)</f>
        <v>10</v>
      </c>
      <c r="H135" s="13">
        <f>VLOOKUP(A135,import!A:J,8,0)</f>
        <v>11</v>
      </c>
      <c r="I135" s="13">
        <f>VLOOKUP(A135,import!A:J,9,0)</f>
        <v>21</v>
      </c>
      <c r="J135" s="14">
        <f>VLOOKUP(A135,import!A:J,10,0)</f>
        <v>0.48</v>
      </c>
      <c r="K135" s="11" t="s">
        <v>835</v>
      </c>
      <c r="L135" s="11">
        <v>2.425130202E9</v>
      </c>
      <c r="M135" s="11" t="s">
        <v>368</v>
      </c>
      <c r="N135" s="11" t="s">
        <v>825</v>
      </c>
      <c r="O135" s="11" t="s">
        <v>836</v>
      </c>
      <c r="P135" s="11" t="str">
        <f>VLOOKUP(A135,import!A:P,16,0)</f>
        <v>Geleneksel</v>
      </c>
      <c r="Q135" s="15"/>
      <c r="R135" s="15" t="b">
        <v>1</v>
      </c>
      <c r="S135" s="25" t="b">
        <v>0</v>
      </c>
      <c r="T135" s="17" t="s">
        <v>280</v>
      </c>
      <c r="U135" s="17" t="s">
        <v>156</v>
      </c>
      <c r="V135" s="35" t="s">
        <v>371</v>
      </c>
      <c r="W135" s="17" t="s">
        <v>837</v>
      </c>
      <c r="X135" s="18">
        <v>44473.0</v>
      </c>
      <c r="Y135" s="18">
        <v>44474.0</v>
      </c>
      <c r="Z135" s="17"/>
      <c r="AA135" s="22" t="s">
        <v>71</v>
      </c>
      <c r="AB135" s="23">
        <v>44463.0</v>
      </c>
      <c r="AC135" s="22" t="s">
        <v>71</v>
      </c>
      <c r="AD135" s="23">
        <v>44473.0</v>
      </c>
      <c r="AE135" s="22" t="s">
        <v>71</v>
      </c>
      <c r="AF135" s="23">
        <v>44554.0</v>
      </c>
      <c r="AG135" s="20"/>
      <c r="AH135" s="19"/>
      <c r="AI135" s="19"/>
      <c r="AJ135" s="19"/>
      <c r="AK135" s="22" t="s">
        <v>149</v>
      </c>
      <c r="AL135" s="22" t="s">
        <v>156</v>
      </c>
      <c r="AM135" s="22" t="s">
        <v>99</v>
      </c>
      <c r="AN135" s="19"/>
      <c r="AO135" s="19"/>
      <c r="AP135" s="21" t="s">
        <v>54</v>
      </c>
      <c r="AQ135" s="19"/>
    </row>
    <row r="136">
      <c r="A136" s="11" t="s">
        <v>838</v>
      </c>
      <c r="B136" s="11" t="s">
        <v>839</v>
      </c>
      <c r="C136" s="11" t="str">
        <f>VLOOKUP(A136,import!A:C,3,0)</f>
        <v>DOĞRU</v>
      </c>
      <c r="D136" s="11" t="s">
        <v>45</v>
      </c>
      <c r="E136" s="12">
        <f>VLOOKUP(A136,import!A:J,5,0)</f>
        <v>183</v>
      </c>
      <c r="F136" s="12" t="str">
        <f>VLOOKUP(A136,import!A:J,6,0)</f>
        <v/>
      </c>
      <c r="G136" s="13">
        <f>VLOOKUP(A136,import!A:J,7,0)</f>
        <v>0</v>
      </c>
      <c r="H136" s="13">
        <f>VLOOKUP(A136,import!A:J,8,0)</f>
        <v>30</v>
      </c>
      <c r="I136" s="13">
        <f>VLOOKUP(A136,import!A:J,9,0)</f>
        <v>30</v>
      </c>
      <c r="J136" s="14">
        <f>VLOOKUP(A136,import!A:J,10,0)</f>
        <v>0</v>
      </c>
      <c r="K136" s="11" t="s">
        <v>840</v>
      </c>
      <c r="L136" s="11">
        <v>2.425124535E9</v>
      </c>
      <c r="M136" s="11" t="s">
        <v>368</v>
      </c>
      <c r="N136" s="11" t="s">
        <v>682</v>
      </c>
      <c r="O136" s="11" t="s">
        <v>841</v>
      </c>
      <c r="P136" s="11" t="str">
        <f>VLOOKUP(A136,import!A:P,16,0)</f>
        <v>Geleneksel</v>
      </c>
      <c r="Q136" s="15"/>
      <c r="R136" s="15" t="b">
        <v>1</v>
      </c>
      <c r="S136" s="16" t="b">
        <v>0</v>
      </c>
      <c r="T136" s="25" t="s">
        <v>831</v>
      </c>
      <c r="U136" s="16"/>
      <c r="V136" s="16"/>
      <c r="W136" s="25" t="s">
        <v>842</v>
      </c>
      <c r="X136" s="30"/>
      <c r="Y136" s="30"/>
      <c r="Z136" s="30"/>
      <c r="AA136" s="19"/>
      <c r="AB136" s="19"/>
      <c r="AC136" s="19"/>
      <c r="AD136" s="19"/>
      <c r="AE136" s="20"/>
      <c r="AF136" s="19"/>
      <c r="AG136" s="20"/>
      <c r="AH136" s="19"/>
      <c r="AI136" s="19"/>
      <c r="AJ136" s="19"/>
      <c r="AK136" s="19"/>
      <c r="AL136" s="19"/>
      <c r="AM136" s="19"/>
      <c r="AN136" s="19"/>
      <c r="AO136" s="19"/>
      <c r="AP136" s="21" t="s">
        <v>116</v>
      </c>
      <c r="AQ136" s="19"/>
    </row>
    <row r="137">
      <c r="A137" s="11" t="s">
        <v>843</v>
      </c>
      <c r="B137" s="11" t="s">
        <v>844</v>
      </c>
      <c r="C137" s="11" t="str">
        <f>VLOOKUP(A137,import!A:C,3,0)</f>
        <v>YANLIŞ</v>
      </c>
      <c r="D137" s="11" t="s">
        <v>200</v>
      </c>
      <c r="E137" s="12">
        <f>VLOOKUP(A137,import!A:J,5,0)</f>
        <v>57</v>
      </c>
      <c r="F137" s="12" t="str">
        <f>VLOOKUP(A137,import!A:J,6,0)</f>
        <v/>
      </c>
      <c r="G137" s="13">
        <f>VLOOKUP(A137,import!A:J,7,0)</f>
        <v>0</v>
      </c>
      <c r="H137" s="13">
        <f>VLOOKUP(A137,import!A:J,8,0)</f>
        <v>55</v>
      </c>
      <c r="I137" s="13">
        <f>VLOOKUP(A137,import!A:J,9,0)</f>
        <v>55</v>
      </c>
      <c r="J137" s="14">
        <f>VLOOKUP(A137,import!A:J,10,0)</f>
        <v>0</v>
      </c>
      <c r="K137" s="11" t="s">
        <v>840</v>
      </c>
      <c r="L137" s="11">
        <v>2.425124535E9</v>
      </c>
      <c r="M137" s="11" t="s">
        <v>368</v>
      </c>
      <c r="N137" s="11" t="s">
        <v>682</v>
      </c>
      <c r="O137" s="11" t="s">
        <v>841</v>
      </c>
      <c r="P137" s="11" t="str">
        <f>VLOOKUP(A137,import!A:P,16,0)</f>
        <v>Geleneksel</v>
      </c>
      <c r="Q137" s="15"/>
      <c r="R137" s="15" t="b">
        <v>1</v>
      </c>
      <c r="S137" s="16" t="b">
        <v>0</v>
      </c>
      <c r="T137" s="25" t="s">
        <v>831</v>
      </c>
      <c r="U137" s="16"/>
      <c r="V137" s="16"/>
      <c r="W137" s="25" t="s">
        <v>842</v>
      </c>
      <c r="X137" s="30"/>
      <c r="Y137" s="30"/>
      <c r="Z137" s="30"/>
      <c r="AA137" s="19"/>
      <c r="AB137" s="19"/>
      <c r="AC137" s="19"/>
      <c r="AD137" s="19"/>
      <c r="AE137" s="20"/>
      <c r="AF137" s="19"/>
      <c r="AG137" s="20"/>
      <c r="AH137" s="19"/>
      <c r="AI137" s="19"/>
      <c r="AJ137" s="19"/>
      <c r="AK137" s="19"/>
      <c r="AL137" s="19"/>
      <c r="AM137" s="19"/>
      <c r="AN137" s="19"/>
      <c r="AO137" s="19"/>
      <c r="AP137" s="21" t="s">
        <v>116</v>
      </c>
      <c r="AQ137" s="19"/>
    </row>
    <row r="138">
      <c r="A138" s="11" t="s">
        <v>845</v>
      </c>
      <c r="B138" s="11" t="s">
        <v>846</v>
      </c>
      <c r="C138" s="11" t="str">
        <f>VLOOKUP(A138,import!A:C,3,0)</f>
        <v>DOĞRU</v>
      </c>
      <c r="D138" s="11" t="s">
        <v>63</v>
      </c>
      <c r="E138" s="12">
        <f>VLOOKUP(A138,import!A:J,5,0)</f>
        <v>369</v>
      </c>
      <c r="F138" s="12">
        <f>VLOOKUP(A138,import!A:J,6,0)</f>
        <v>49</v>
      </c>
      <c r="G138" s="13">
        <f>VLOOKUP(A138,import!A:J,7,0)</f>
        <v>0</v>
      </c>
      <c r="H138" s="13">
        <f>VLOOKUP(A138,import!A:J,8,0)</f>
        <v>11</v>
      </c>
      <c r="I138" s="13">
        <f>VLOOKUP(A138,import!A:J,9,0)</f>
        <v>11</v>
      </c>
      <c r="J138" s="14">
        <f>VLOOKUP(A138,import!A:J,10,0)</f>
        <v>0</v>
      </c>
      <c r="K138" s="11" t="s">
        <v>847</v>
      </c>
      <c r="L138" s="11">
        <v>2.425190709E9</v>
      </c>
      <c r="M138" s="11" t="s">
        <v>368</v>
      </c>
      <c r="N138" s="11" t="s">
        <v>848</v>
      </c>
      <c r="O138" s="11" t="s">
        <v>849</v>
      </c>
      <c r="P138" s="11" t="str">
        <f>VLOOKUP(A138,import!A:P,16,0)</f>
        <v>Geleneksel</v>
      </c>
      <c r="Q138" s="15"/>
      <c r="R138" s="15" t="b">
        <v>1</v>
      </c>
      <c r="S138" s="16" t="b">
        <v>0</v>
      </c>
      <c r="T138" s="17" t="s">
        <v>121</v>
      </c>
      <c r="U138" s="17"/>
      <c r="V138" s="17"/>
      <c r="W138" s="11" t="s">
        <v>850</v>
      </c>
      <c r="X138" s="11"/>
      <c r="Y138" s="18"/>
      <c r="Z138" s="18"/>
      <c r="AA138" s="22" t="s">
        <v>71</v>
      </c>
      <c r="AB138" s="23">
        <v>44460.0</v>
      </c>
      <c r="AC138" s="22" t="s">
        <v>106</v>
      </c>
      <c r="AD138" s="23">
        <v>44461.0</v>
      </c>
      <c r="AE138" s="20"/>
      <c r="AF138" s="19"/>
      <c r="AG138" s="20"/>
      <c r="AH138" s="19"/>
      <c r="AI138" s="19"/>
      <c r="AJ138" s="19"/>
      <c r="AK138" s="22" t="s">
        <v>156</v>
      </c>
      <c r="AL138" s="22" t="s">
        <v>156</v>
      </c>
      <c r="AM138" s="19"/>
      <c r="AN138" s="19"/>
      <c r="AO138" s="19"/>
      <c r="AP138" s="21" t="s">
        <v>54</v>
      </c>
      <c r="AQ138" s="19"/>
    </row>
    <row r="139">
      <c r="A139" s="11" t="s">
        <v>851</v>
      </c>
      <c r="B139" s="11" t="s">
        <v>852</v>
      </c>
      <c r="C139" s="11" t="str">
        <f>VLOOKUP(A139,import!A:C,3,0)</f>
        <v>DOĞRU</v>
      </c>
      <c r="D139" s="11" t="s">
        <v>63</v>
      </c>
      <c r="E139" s="12">
        <f>VLOOKUP(A139,import!A:J,5,0)</f>
        <v>666</v>
      </c>
      <c r="F139" s="12">
        <f>VLOOKUP(A139,import!A:J,6,0)</f>
        <v>18</v>
      </c>
      <c r="G139" s="13">
        <f>VLOOKUP(A139,import!A:J,7,0)</f>
        <v>0</v>
      </c>
      <c r="H139" s="13">
        <f>VLOOKUP(A139,import!A:J,8,0)</f>
        <v>11</v>
      </c>
      <c r="I139" s="13">
        <f>VLOOKUP(A139,import!A:J,9,0)</f>
        <v>11</v>
      </c>
      <c r="J139" s="14">
        <f>VLOOKUP(A139,import!A:J,10,0)</f>
        <v>0</v>
      </c>
      <c r="K139" s="11" t="s">
        <v>853</v>
      </c>
      <c r="L139" s="11">
        <v>2.425220708E9</v>
      </c>
      <c r="M139" s="11" t="s">
        <v>368</v>
      </c>
      <c r="N139" s="11" t="s">
        <v>682</v>
      </c>
      <c r="O139" s="11" t="s">
        <v>854</v>
      </c>
      <c r="P139" s="11" t="str">
        <f>VLOOKUP(A139,import!A:P,16,0)</f>
        <v>Geleneksel</v>
      </c>
      <c r="Q139" s="15" t="s">
        <v>299</v>
      </c>
      <c r="R139" s="15" t="b">
        <v>1</v>
      </c>
      <c r="S139" s="16" t="b">
        <v>0</v>
      </c>
      <c r="T139" s="25"/>
      <c r="U139" s="16"/>
      <c r="V139" s="32"/>
      <c r="W139" s="25"/>
      <c r="X139" s="30"/>
      <c r="Y139" s="30"/>
      <c r="Z139" s="30"/>
      <c r="AA139" s="22" t="s">
        <v>85</v>
      </c>
      <c r="AB139" s="23">
        <v>44471.0</v>
      </c>
      <c r="AC139" s="22" t="s">
        <v>212</v>
      </c>
      <c r="AD139" s="23">
        <v>44475.0</v>
      </c>
      <c r="AE139" s="20"/>
      <c r="AF139" s="19"/>
      <c r="AG139" s="20"/>
      <c r="AH139" s="19"/>
      <c r="AI139" s="19"/>
      <c r="AJ139" s="19"/>
      <c r="AK139" s="22" t="s">
        <v>51</v>
      </c>
      <c r="AL139" s="22" t="s">
        <v>51</v>
      </c>
      <c r="AM139" s="19"/>
      <c r="AN139" s="19"/>
      <c r="AO139" s="19"/>
      <c r="AP139" s="21" t="s">
        <v>116</v>
      </c>
      <c r="AQ139" s="19"/>
    </row>
    <row r="140">
      <c r="A140" s="11" t="s">
        <v>855</v>
      </c>
      <c r="B140" s="11" t="s">
        <v>856</v>
      </c>
      <c r="C140" s="11" t="str">
        <f>VLOOKUP(A140,import!A:C,3,0)</f>
        <v>DOĞRU</v>
      </c>
      <c r="D140" s="11" t="s">
        <v>63</v>
      </c>
      <c r="E140" s="12">
        <f>VLOOKUP(A140,import!A:J,5,0)</f>
        <v>3516</v>
      </c>
      <c r="F140" s="12">
        <f>VLOOKUP(A140,import!A:J,6,0)</f>
        <v>136</v>
      </c>
      <c r="G140" s="13">
        <f>VLOOKUP(A140,import!A:J,7,0)</f>
        <v>10</v>
      </c>
      <c r="H140" s="13">
        <f>VLOOKUP(A140,import!A:J,8,0)</f>
        <v>1</v>
      </c>
      <c r="I140" s="13">
        <f>VLOOKUP(A140,import!A:J,9,0)</f>
        <v>11</v>
      </c>
      <c r="J140" s="14">
        <f>VLOOKUP(A140,import!A:J,10,0)</f>
        <v>0.91</v>
      </c>
      <c r="K140" s="11" t="s">
        <v>857</v>
      </c>
      <c r="L140" s="11">
        <v>2.425190709E9</v>
      </c>
      <c r="M140" s="11" t="s">
        <v>368</v>
      </c>
      <c r="N140" s="11" t="s">
        <v>813</v>
      </c>
      <c r="O140" s="11" t="s">
        <v>858</v>
      </c>
      <c r="P140" s="11" t="str">
        <f>VLOOKUP(A140,import!A:P,16,0)</f>
        <v>Geleneksel</v>
      </c>
      <c r="Q140" s="15" t="s">
        <v>299</v>
      </c>
      <c r="R140" s="15" t="b">
        <v>1</v>
      </c>
      <c r="S140" s="25" t="b">
        <v>0</v>
      </c>
      <c r="T140" s="25" t="s">
        <v>50</v>
      </c>
      <c r="U140" s="25" t="s">
        <v>156</v>
      </c>
      <c r="V140" s="16"/>
      <c r="W140" s="25" t="s">
        <v>859</v>
      </c>
      <c r="X140" s="27">
        <v>44464.0</v>
      </c>
      <c r="Y140" s="27">
        <v>44467.0</v>
      </c>
      <c r="Z140" s="30"/>
      <c r="AA140" s="22" t="s">
        <v>71</v>
      </c>
      <c r="AB140" s="23">
        <v>44464.0</v>
      </c>
      <c r="AC140" s="22"/>
      <c r="AD140" s="19"/>
      <c r="AE140" s="20"/>
      <c r="AF140" s="19"/>
      <c r="AG140" s="20"/>
      <c r="AH140" s="19"/>
      <c r="AI140" s="19"/>
      <c r="AJ140" s="19"/>
      <c r="AK140" s="22" t="s">
        <v>156</v>
      </c>
      <c r="AL140" s="19"/>
      <c r="AM140" s="19"/>
      <c r="AN140" s="19"/>
      <c r="AO140" s="19"/>
      <c r="AP140" s="21" t="s">
        <v>116</v>
      </c>
      <c r="AQ140" s="19"/>
    </row>
    <row r="141">
      <c r="A141" s="11" t="s">
        <v>860</v>
      </c>
      <c r="B141" s="11" t="s">
        <v>861</v>
      </c>
      <c r="C141" s="11" t="str">
        <f>VLOOKUP(A141,import!A:C,3,0)</f>
        <v>DOĞRU</v>
      </c>
      <c r="D141" s="11" t="s">
        <v>74</v>
      </c>
      <c r="E141" s="12">
        <f>VLOOKUP(A141,import!A:J,5,0)</f>
        <v>102</v>
      </c>
      <c r="F141" s="12">
        <f>VLOOKUP(A141,import!A:J,6,0)</f>
        <v>16</v>
      </c>
      <c r="G141" s="13">
        <f>VLOOKUP(A141,import!A:J,7,0)</f>
        <v>0</v>
      </c>
      <c r="H141" s="13">
        <f>VLOOKUP(A141,import!A:J,8,0)</f>
        <v>23</v>
      </c>
      <c r="I141" s="13">
        <f>VLOOKUP(A141,import!A:J,9,0)</f>
        <v>23</v>
      </c>
      <c r="J141" s="14">
        <f>VLOOKUP(A141,import!A:J,10,0)</f>
        <v>0</v>
      </c>
      <c r="K141" s="11" t="s">
        <v>862</v>
      </c>
      <c r="L141" s="11">
        <v>2.42513606E9</v>
      </c>
      <c r="M141" s="11" t="s">
        <v>368</v>
      </c>
      <c r="N141" s="11" t="s">
        <v>784</v>
      </c>
      <c r="O141" s="11" t="s">
        <v>863</v>
      </c>
      <c r="P141" s="11" t="str">
        <f>VLOOKUP(A141,import!A:P,16,0)</f>
        <v>Geleneksel</v>
      </c>
      <c r="Q141" s="15"/>
      <c r="R141" s="15" t="b">
        <v>1</v>
      </c>
      <c r="S141" s="16" t="b">
        <v>0</v>
      </c>
      <c r="T141" s="17" t="s">
        <v>83</v>
      </c>
      <c r="U141" s="17" t="s">
        <v>99</v>
      </c>
      <c r="V141" s="17" t="s">
        <v>371</v>
      </c>
      <c r="W141" s="39" t="s">
        <v>864</v>
      </c>
      <c r="X141" s="18">
        <v>44468.0</v>
      </c>
      <c r="Y141" s="18">
        <v>44469.0</v>
      </c>
      <c r="Z141" s="18"/>
      <c r="AA141" s="22" t="s">
        <v>71</v>
      </c>
      <c r="AB141" s="23">
        <v>44462.0</v>
      </c>
      <c r="AC141" s="22" t="s">
        <v>71</v>
      </c>
      <c r="AD141" s="23">
        <v>44468.0</v>
      </c>
      <c r="AE141" s="22" t="s">
        <v>85</v>
      </c>
      <c r="AF141" s="23">
        <v>44475.0</v>
      </c>
      <c r="AG141" s="22" t="s">
        <v>85</v>
      </c>
      <c r="AH141" s="23">
        <v>44491.0</v>
      </c>
      <c r="AI141" s="22" t="s">
        <v>71</v>
      </c>
      <c r="AJ141" s="23">
        <v>44518.0</v>
      </c>
      <c r="AK141" s="22" t="s">
        <v>156</v>
      </c>
      <c r="AL141" s="22" t="s">
        <v>51</v>
      </c>
      <c r="AM141" s="22" t="s">
        <v>51</v>
      </c>
      <c r="AN141" s="22" t="s">
        <v>99</v>
      </c>
      <c r="AO141" s="22" t="s">
        <v>99</v>
      </c>
      <c r="AP141" s="21" t="s">
        <v>116</v>
      </c>
      <c r="AQ141" s="22"/>
    </row>
    <row r="142">
      <c r="A142" s="11" t="s">
        <v>865</v>
      </c>
      <c r="B142" s="11" t="s">
        <v>866</v>
      </c>
      <c r="C142" s="11" t="str">
        <f>VLOOKUP(A142,import!A:C,3,0)</f>
        <v>DOĞRU</v>
      </c>
      <c r="D142" s="11" t="s">
        <v>110</v>
      </c>
      <c r="E142" s="12">
        <f>VLOOKUP(A142,import!A:J,5,0)</f>
        <v>32</v>
      </c>
      <c r="F142" s="12">
        <f>VLOOKUP(A142,import!A:J,6,0)</f>
        <v>16</v>
      </c>
      <c r="G142" s="13">
        <f>VLOOKUP(A142,import!A:J,7,0)</f>
        <v>9</v>
      </c>
      <c r="H142" s="13">
        <f>VLOOKUP(A142,import!A:J,8,0)</f>
        <v>51</v>
      </c>
      <c r="I142" s="13">
        <f>VLOOKUP(A142,import!A:J,9,0)</f>
        <v>60</v>
      </c>
      <c r="J142" s="14">
        <f>VLOOKUP(A142,import!A:J,10,0)</f>
        <v>0.15</v>
      </c>
      <c r="K142" s="11" t="s">
        <v>867</v>
      </c>
      <c r="L142" s="11">
        <v>5.444252009E9</v>
      </c>
      <c r="M142" s="11" t="s">
        <v>47</v>
      </c>
      <c r="N142" s="11" t="s">
        <v>81</v>
      </c>
      <c r="O142" s="11" t="s">
        <v>868</v>
      </c>
      <c r="P142" s="11" t="str">
        <f>VLOOKUP(A142,import!A:P,16,0)</f>
        <v>Geleneksel</v>
      </c>
      <c r="Q142" s="15"/>
      <c r="R142" s="15" t="b">
        <v>1</v>
      </c>
      <c r="S142" s="25" t="b">
        <v>1</v>
      </c>
      <c r="T142" s="17"/>
      <c r="U142" s="17"/>
      <c r="V142" s="31"/>
      <c r="W142" s="17"/>
      <c r="X142" s="18"/>
      <c r="Y142" s="18"/>
      <c r="Z142" s="18"/>
      <c r="AA142" s="22"/>
      <c r="AB142" s="23"/>
      <c r="AC142" s="19"/>
      <c r="AD142" s="19"/>
      <c r="AE142" s="20"/>
      <c r="AF142" s="19"/>
      <c r="AG142" s="20"/>
      <c r="AH142" s="19"/>
      <c r="AI142" s="19"/>
      <c r="AJ142" s="19"/>
      <c r="AK142" s="22"/>
      <c r="AL142" s="19"/>
      <c r="AM142" s="19"/>
      <c r="AN142" s="19"/>
      <c r="AO142" s="19"/>
      <c r="AP142" s="21"/>
      <c r="AQ142" s="19"/>
    </row>
    <row r="143">
      <c r="A143" s="11" t="s">
        <v>869</v>
      </c>
      <c r="B143" s="11" t="s">
        <v>870</v>
      </c>
      <c r="C143" s="11" t="str">
        <f>VLOOKUP(A143,import!A:C,3,0)</f>
        <v>YANLIŞ</v>
      </c>
      <c r="D143" s="11" t="s">
        <v>344</v>
      </c>
      <c r="E143" s="12">
        <f>VLOOKUP(A143,import!A:J,5,0)</f>
        <v>514</v>
      </c>
      <c r="F143" s="12" t="str">
        <f>VLOOKUP(A143,import!A:J,6,0)</f>
        <v/>
      </c>
      <c r="G143" s="13">
        <f>VLOOKUP(A143,import!A:J,7,0)</f>
        <v>9</v>
      </c>
      <c r="H143" s="13">
        <f>VLOOKUP(A143,import!A:J,8,0)</f>
        <v>5</v>
      </c>
      <c r="I143" s="13">
        <f>VLOOKUP(A143,import!A:J,9,0)</f>
        <v>14</v>
      </c>
      <c r="J143" s="14">
        <f>VLOOKUP(A143,import!A:J,10,0)</f>
        <v>0.64</v>
      </c>
      <c r="K143" s="11" t="s">
        <v>871</v>
      </c>
      <c r="L143" s="11">
        <v>5.522510007E9</v>
      </c>
      <c r="M143" s="11" t="s">
        <v>47</v>
      </c>
      <c r="N143" s="11" t="s">
        <v>187</v>
      </c>
      <c r="O143" s="11" t="s">
        <v>872</v>
      </c>
      <c r="P143" s="11" t="str">
        <f>VLOOKUP(A143,import!A:P,16,0)</f>
        <v>Geleneksel</v>
      </c>
      <c r="Q143" s="15" t="s">
        <v>299</v>
      </c>
      <c r="R143" s="15" t="b">
        <v>1</v>
      </c>
      <c r="S143" s="16" t="b">
        <v>0</v>
      </c>
      <c r="T143" s="25" t="s">
        <v>50</v>
      </c>
      <c r="U143" s="25" t="s">
        <v>51</v>
      </c>
      <c r="V143" s="25" t="s">
        <v>52</v>
      </c>
      <c r="W143" s="25" t="s">
        <v>873</v>
      </c>
      <c r="X143" s="27">
        <v>44349.0</v>
      </c>
      <c r="Y143" s="27">
        <v>44351.0</v>
      </c>
      <c r="Z143" s="25" t="s">
        <v>373</v>
      </c>
      <c r="AA143" s="22" t="s">
        <v>71</v>
      </c>
      <c r="AB143" s="23">
        <v>44349.0</v>
      </c>
      <c r="AC143" s="19"/>
      <c r="AD143" s="19"/>
      <c r="AE143" s="20"/>
      <c r="AF143" s="19"/>
      <c r="AG143" s="20"/>
      <c r="AH143" s="19"/>
      <c r="AI143" s="19"/>
      <c r="AJ143" s="19"/>
      <c r="AK143" s="19"/>
      <c r="AL143" s="19"/>
      <c r="AM143" s="19"/>
      <c r="AN143" s="19"/>
      <c r="AO143" s="19"/>
      <c r="AP143" s="21" t="s">
        <v>89</v>
      </c>
      <c r="AQ143" s="19"/>
    </row>
    <row r="144">
      <c r="A144" s="21" t="s">
        <v>874</v>
      </c>
      <c r="B144" s="21" t="s">
        <v>875</v>
      </c>
      <c r="C144" s="11" t="str">
        <f>VLOOKUP(A144,import!A:C,3,0)</f>
        <v>DOĞRU</v>
      </c>
      <c r="D144" s="21" t="s">
        <v>45</v>
      </c>
      <c r="E144" s="12" t="str">
        <f>VLOOKUP(A144,import!A:J,5,0)</f>
        <v/>
      </c>
      <c r="F144" s="12" t="str">
        <f>VLOOKUP(A144,import!A:J,6,0)</f>
        <v/>
      </c>
      <c r="G144" s="13">
        <f>VLOOKUP(A144,import!A:J,7,0)</f>
        <v>0</v>
      </c>
      <c r="H144" s="13">
        <f>VLOOKUP(A144,import!A:J,8,0)</f>
        <v>37</v>
      </c>
      <c r="I144" s="13">
        <f>VLOOKUP(A144,import!A:J,9,0)</f>
        <v>37</v>
      </c>
      <c r="J144" s="14">
        <f>VLOOKUP(A144,import!A:J,10,0)</f>
        <v>0</v>
      </c>
      <c r="K144" s="21" t="s">
        <v>876</v>
      </c>
      <c r="L144" s="21">
        <v>2.422440753E9</v>
      </c>
      <c r="M144" s="21" t="s">
        <v>47</v>
      </c>
      <c r="N144" s="21" t="s">
        <v>48</v>
      </c>
      <c r="O144" s="21" t="s">
        <v>877</v>
      </c>
      <c r="P144" s="11" t="str">
        <f>VLOOKUP(A144,import!A:P,16,0)</f>
        <v>Geleneksel</v>
      </c>
      <c r="Q144" s="15"/>
      <c r="R144" s="15" t="b">
        <v>1</v>
      </c>
      <c r="S144" s="16" t="b">
        <v>0</v>
      </c>
      <c r="T144" s="17" t="s">
        <v>83</v>
      </c>
      <c r="U144" s="17"/>
      <c r="V144" s="17"/>
      <c r="W144" s="17" t="s">
        <v>878</v>
      </c>
      <c r="X144" s="18"/>
      <c r="Y144" s="18"/>
      <c r="Z144" s="18"/>
      <c r="AA144" s="22" t="s">
        <v>71</v>
      </c>
      <c r="AB144" s="23">
        <v>44659.0</v>
      </c>
      <c r="AC144" s="19"/>
      <c r="AD144" s="19"/>
      <c r="AE144" s="20"/>
      <c r="AF144" s="19"/>
      <c r="AG144" s="20"/>
      <c r="AH144" s="19"/>
      <c r="AI144" s="19"/>
      <c r="AJ144" s="19"/>
      <c r="AK144" s="22" t="s">
        <v>104</v>
      </c>
      <c r="AL144" s="19"/>
      <c r="AM144" s="19"/>
      <c r="AN144" s="19"/>
      <c r="AO144" s="19"/>
      <c r="AP144" s="21"/>
      <c r="AQ144" s="19"/>
    </row>
    <row r="145">
      <c r="A145" s="11" t="s">
        <v>879</v>
      </c>
      <c r="B145" s="11" t="s">
        <v>880</v>
      </c>
      <c r="C145" s="11" t="str">
        <f>VLOOKUP(A145,import!A:C,3,0)</f>
        <v>DOĞRU</v>
      </c>
      <c r="D145" s="11" t="s">
        <v>152</v>
      </c>
      <c r="E145" s="12">
        <f>VLOOKUP(A145,import!A:J,5,0)</f>
        <v>50</v>
      </c>
      <c r="F145" s="12">
        <f>VLOOKUP(A145,import!A:J,6,0)</f>
        <v>25</v>
      </c>
      <c r="G145" s="13">
        <f>VLOOKUP(A145,import!A:J,7,0)</f>
        <v>24</v>
      </c>
      <c r="H145" s="13">
        <f>VLOOKUP(A145,import!A:J,8,0)</f>
        <v>3</v>
      </c>
      <c r="I145" s="13">
        <f>VLOOKUP(A145,import!A:J,9,0)</f>
        <v>27</v>
      </c>
      <c r="J145" s="14">
        <f>VLOOKUP(A145,import!A:J,10,0)</f>
        <v>0.89</v>
      </c>
      <c r="K145" s="11" t="s">
        <v>881</v>
      </c>
      <c r="L145" s="11">
        <v>5.449307882E9</v>
      </c>
      <c r="M145" s="11" t="s">
        <v>138</v>
      </c>
      <c r="N145" s="11" t="s">
        <v>527</v>
      </c>
      <c r="O145" s="11" t="s">
        <v>882</v>
      </c>
      <c r="P145" s="11" t="str">
        <f>VLOOKUP(A145,import!A:P,16,0)</f>
        <v>Geleneksel</v>
      </c>
      <c r="Q145" s="15"/>
      <c r="R145" s="15" t="b">
        <v>1</v>
      </c>
      <c r="S145" s="16" t="b">
        <v>0</v>
      </c>
      <c r="T145" s="17" t="s">
        <v>50</v>
      </c>
      <c r="U145" s="17" t="s">
        <v>156</v>
      </c>
      <c r="V145" s="17" t="s">
        <v>52</v>
      </c>
      <c r="W145" s="17" t="s">
        <v>883</v>
      </c>
      <c r="X145" s="18">
        <v>44456.0</v>
      </c>
      <c r="Y145" s="18">
        <v>44459.0</v>
      </c>
      <c r="Z145" s="18"/>
      <c r="AA145" s="22" t="s">
        <v>71</v>
      </c>
      <c r="AB145" s="23">
        <v>44456.0</v>
      </c>
      <c r="AC145" s="19"/>
      <c r="AD145" s="19"/>
      <c r="AE145" s="20"/>
      <c r="AF145" s="19"/>
      <c r="AG145" s="20"/>
      <c r="AH145" s="19"/>
      <c r="AI145" s="19"/>
      <c r="AJ145" s="19"/>
      <c r="AK145" s="22" t="s">
        <v>156</v>
      </c>
      <c r="AL145" s="19"/>
      <c r="AM145" s="19"/>
      <c r="AN145" s="19"/>
      <c r="AO145" s="19"/>
      <c r="AP145" s="21" t="s">
        <v>116</v>
      </c>
      <c r="AQ145" s="19"/>
    </row>
    <row r="146">
      <c r="A146" s="11" t="s">
        <v>884</v>
      </c>
      <c r="B146" s="11" t="s">
        <v>885</v>
      </c>
      <c r="C146" s="11" t="str">
        <f>VLOOKUP(A146,import!A:C,3,0)</f>
        <v>DOĞRU</v>
      </c>
      <c r="D146" s="11" t="s">
        <v>152</v>
      </c>
      <c r="E146" s="12">
        <f>VLOOKUP(A146,import!A:J,5,0)</f>
        <v>22394</v>
      </c>
      <c r="F146" s="12">
        <f>VLOOKUP(A146,import!A:J,6,0)</f>
        <v>1182</v>
      </c>
      <c r="G146" s="13">
        <f>VLOOKUP(A146,import!A:J,7,0)</f>
        <v>24</v>
      </c>
      <c r="H146" s="13">
        <f>VLOOKUP(A146,import!A:J,8,0)</f>
        <v>50</v>
      </c>
      <c r="I146" s="13">
        <f>VLOOKUP(A146,import!A:J,9,0)</f>
        <v>74</v>
      </c>
      <c r="J146" s="14">
        <f>VLOOKUP(A146,import!A:J,10,0)</f>
        <v>0.32</v>
      </c>
      <c r="K146" s="11" t="s">
        <v>886</v>
      </c>
      <c r="L146" s="11">
        <v>2.425031636E9</v>
      </c>
      <c r="M146" s="11" t="s">
        <v>65</v>
      </c>
      <c r="N146" s="11" t="s">
        <v>427</v>
      </c>
      <c r="O146" s="11" t="s">
        <v>887</v>
      </c>
      <c r="P146" s="11" t="str">
        <f>VLOOKUP(A146,import!A:P,16,0)</f>
        <v>Geleneksel</v>
      </c>
      <c r="Q146" s="15" t="s">
        <v>103</v>
      </c>
      <c r="R146" s="15" t="b">
        <v>1</v>
      </c>
      <c r="S146" s="16" t="b">
        <v>0</v>
      </c>
      <c r="T146" s="17" t="s">
        <v>50</v>
      </c>
      <c r="U146" s="17" t="s">
        <v>204</v>
      </c>
      <c r="V146" s="17" t="s">
        <v>273</v>
      </c>
      <c r="W146" s="17" t="s">
        <v>888</v>
      </c>
      <c r="X146" s="18">
        <v>44281.0</v>
      </c>
      <c r="Y146" s="18">
        <v>44285.0</v>
      </c>
      <c r="Z146" s="18"/>
      <c r="AA146" s="22" t="s">
        <v>71</v>
      </c>
      <c r="AB146" s="23">
        <v>44361.0</v>
      </c>
      <c r="AC146" s="22" t="s">
        <v>71</v>
      </c>
      <c r="AD146" s="23">
        <v>44362.0</v>
      </c>
      <c r="AE146" s="20"/>
      <c r="AF146" s="19"/>
      <c r="AG146" s="20"/>
      <c r="AH146" s="19"/>
      <c r="AI146" s="19"/>
      <c r="AJ146" s="19"/>
      <c r="AK146" s="22" t="s">
        <v>97</v>
      </c>
      <c r="AL146" s="22" t="s">
        <v>97</v>
      </c>
      <c r="AM146" s="19"/>
      <c r="AN146" s="19"/>
      <c r="AO146" s="19"/>
      <c r="AP146" s="21" t="s">
        <v>116</v>
      </c>
      <c r="AQ146" s="19"/>
    </row>
    <row r="147">
      <c r="A147" s="11" t="s">
        <v>889</v>
      </c>
      <c r="B147" s="11" t="s">
        <v>890</v>
      </c>
      <c r="C147" s="11" t="str">
        <f>VLOOKUP(A147,import!A:C,3,0)</f>
        <v>DOĞRU</v>
      </c>
      <c r="D147" s="11" t="s">
        <v>143</v>
      </c>
      <c r="E147" s="12">
        <f>VLOOKUP(A147,import!A:J,5,0)</f>
        <v>11</v>
      </c>
      <c r="F147" s="12">
        <f>VLOOKUP(A147,import!A:J,6,0)</f>
        <v>8</v>
      </c>
      <c r="G147" s="13">
        <f>VLOOKUP(A147,import!A:J,7,0)</f>
        <v>0</v>
      </c>
      <c r="H147" s="13">
        <f>VLOOKUP(A147,import!A:J,8,0)</f>
        <v>18</v>
      </c>
      <c r="I147" s="13">
        <f>VLOOKUP(A147,import!A:J,9,0)</f>
        <v>18</v>
      </c>
      <c r="J147" s="14">
        <f>VLOOKUP(A147,import!A:J,10,0)</f>
        <v>0</v>
      </c>
      <c r="K147" s="11" t="s">
        <v>891</v>
      </c>
      <c r="L147" s="11">
        <v>2.427432007E9</v>
      </c>
      <c r="M147" s="11" t="s">
        <v>58</v>
      </c>
      <c r="N147" s="11" t="s">
        <v>892</v>
      </c>
      <c r="O147" s="11" t="s">
        <v>893</v>
      </c>
      <c r="P147" s="11" t="str">
        <f>VLOOKUP(A147,import!A:P,16,0)</f>
        <v>Geleneksel</v>
      </c>
      <c r="Q147" s="15"/>
      <c r="R147" s="15" t="b">
        <v>0</v>
      </c>
      <c r="S147" s="16" t="b">
        <v>0</v>
      </c>
      <c r="T147" s="17"/>
      <c r="U147" s="17"/>
      <c r="V147" s="17"/>
      <c r="W147" s="17"/>
      <c r="X147" s="18"/>
      <c r="Y147" s="18"/>
      <c r="Z147" s="18"/>
      <c r="AA147" s="19"/>
      <c r="AB147" s="19"/>
      <c r="AC147" s="19"/>
      <c r="AD147" s="19"/>
      <c r="AE147" s="20"/>
      <c r="AF147" s="19"/>
      <c r="AG147" s="20"/>
      <c r="AH147" s="19"/>
      <c r="AI147" s="19"/>
      <c r="AJ147" s="19"/>
      <c r="AK147" s="19"/>
      <c r="AL147" s="19"/>
      <c r="AM147" s="19"/>
      <c r="AN147" s="19"/>
      <c r="AO147" s="19"/>
      <c r="AP147" s="21" t="s">
        <v>89</v>
      </c>
      <c r="AQ147" s="19"/>
    </row>
    <row r="148">
      <c r="A148" s="11" t="s">
        <v>894</v>
      </c>
      <c r="B148" s="11" t="s">
        <v>895</v>
      </c>
      <c r="C148" s="11" t="str">
        <f>VLOOKUP(A148,import!A:C,3,0)</f>
        <v>DOĞRU</v>
      </c>
      <c r="D148" s="11" t="s">
        <v>200</v>
      </c>
      <c r="E148" s="12">
        <f>VLOOKUP(A148,import!A:J,5,0)</f>
        <v>1305</v>
      </c>
      <c r="F148" s="12">
        <f>VLOOKUP(A148,import!A:J,6,0)</f>
        <v>70</v>
      </c>
      <c r="G148" s="13">
        <f>VLOOKUP(A148,import!A:J,7,0)</f>
        <v>0</v>
      </c>
      <c r="H148" s="13">
        <f>VLOOKUP(A148,import!A:J,8,0)</f>
        <v>58</v>
      </c>
      <c r="I148" s="13">
        <f>VLOOKUP(A148,import!A:J,9,0)</f>
        <v>58</v>
      </c>
      <c r="J148" s="14">
        <f>VLOOKUP(A148,import!A:J,10,0)</f>
        <v>0</v>
      </c>
      <c r="K148" s="11" t="s">
        <v>896</v>
      </c>
      <c r="L148" s="11">
        <v>5.303738808E9</v>
      </c>
      <c r="M148" s="11" t="s">
        <v>388</v>
      </c>
      <c r="N148" s="11" t="s">
        <v>693</v>
      </c>
      <c r="O148" s="11" t="s">
        <v>897</v>
      </c>
      <c r="P148" s="11" t="str">
        <f>VLOOKUP(A148,import!A:P,16,0)</f>
        <v>Geleneksel</v>
      </c>
      <c r="Q148" s="15"/>
      <c r="R148" s="15" t="b">
        <v>0</v>
      </c>
      <c r="S148" s="16" t="b">
        <v>0</v>
      </c>
      <c r="T148" s="17"/>
      <c r="U148" s="17"/>
      <c r="V148" s="17"/>
      <c r="W148" s="17"/>
      <c r="X148" s="18"/>
      <c r="Y148" s="18"/>
      <c r="Z148" s="18"/>
      <c r="AA148" s="19"/>
      <c r="AB148" s="19"/>
      <c r="AC148" s="19"/>
      <c r="AD148" s="19"/>
      <c r="AE148" s="20"/>
      <c r="AF148" s="19"/>
      <c r="AG148" s="20"/>
      <c r="AH148" s="19"/>
      <c r="AI148" s="19"/>
      <c r="AJ148" s="19"/>
      <c r="AK148" s="19"/>
      <c r="AL148" s="19"/>
      <c r="AM148" s="19"/>
      <c r="AN148" s="19"/>
      <c r="AO148" s="19"/>
      <c r="AP148" s="21" t="s">
        <v>89</v>
      </c>
      <c r="AQ148" s="19"/>
    </row>
    <row r="149">
      <c r="A149" s="11" t="s">
        <v>898</v>
      </c>
      <c r="B149" s="11" t="s">
        <v>899</v>
      </c>
      <c r="C149" s="11" t="str">
        <f>VLOOKUP(A149,import!A:C,3,0)</f>
        <v>DOĞRU</v>
      </c>
      <c r="D149" s="11" t="s">
        <v>200</v>
      </c>
      <c r="E149" s="12">
        <f>VLOOKUP(A149,import!A:J,5,0)</f>
        <v>972</v>
      </c>
      <c r="F149" s="12">
        <f>VLOOKUP(A149,import!A:J,6,0)</f>
        <v>31</v>
      </c>
      <c r="G149" s="13">
        <f>VLOOKUP(A149,import!A:J,7,0)</f>
        <v>27</v>
      </c>
      <c r="H149" s="13">
        <f>VLOOKUP(A149,import!A:J,8,0)</f>
        <v>6</v>
      </c>
      <c r="I149" s="13">
        <f>VLOOKUP(A149,import!A:J,9,0)</f>
        <v>33</v>
      </c>
      <c r="J149" s="14">
        <f>VLOOKUP(A149,import!A:J,10,0)</f>
        <v>0.82</v>
      </c>
      <c r="K149" s="11" t="s">
        <v>900</v>
      </c>
      <c r="L149" s="11">
        <v>5.35622656E9</v>
      </c>
      <c r="M149" s="11" t="s">
        <v>65</v>
      </c>
      <c r="N149" s="11" t="s">
        <v>901</v>
      </c>
      <c r="O149" s="11" t="s">
        <v>902</v>
      </c>
      <c r="P149" s="11" t="str">
        <f>VLOOKUP(A149,import!A:P,16,0)</f>
        <v>Geleneksel</v>
      </c>
      <c r="Q149" s="15" t="s">
        <v>129</v>
      </c>
      <c r="R149" s="15" t="b">
        <v>1</v>
      </c>
      <c r="S149" s="16" t="b">
        <v>0</v>
      </c>
      <c r="T149" s="25" t="s">
        <v>50</v>
      </c>
      <c r="U149" s="25" t="s">
        <v>156</v>
      </c>
      <c r="V149" s="25" t="s">
        <v>52</v>
      </c>
      <c r="W149" s="17" t="s">
        <v>903</v>
      </c>
      <c r="X149" s="27">
        <v>44497.0</v>
      </c>
      <c r="Y149" s="27">
        <v>44498.0</v>
      </c>
      <c r="Z149" s="27"/>
      <c r="AA149" s="22" t="s">
        <v>71</v>
      </c>
      <c r="AB149" s="40">
        <v>44420.0</v>
      </c>
      <c r="AC149" s="22" t="s">
        <v>71</v>
      </c>
      <c r="AD149" s="40">
        <v>44439.0</v>
      </c>
      <c r="AE149" s="22" t="s">
        <v>71</v>
      </c>
      <c r="AF149" s="40">
        <v>44497.0</v>
      </c>
      <c r="AG149" s="22" t="s">
        <v>71</v>
      </c>
      <c r="AH149" s="40">
        <v>44546.0</v>
      </c>
      <c r="AI149" s="19"/>
      <c r="AJ149" s="41"/>
      <c r="AK149" s="22" t="s">
        <v>87</v>
      </c>
      <c r="AL149" s="22" t="s">
        <v>156</v>
      </c>
      <c r="AM149" s="22" t="s">
        <v>156</v>
      </c>
      <c r="AN149" s="22" t="s">
        <v>104</v>
      </c>
      <c r="AO149" s="41"/>
      <c r="AP149" s="21" t="s">
        <v>54</v>
      </c>
      <c r="AQ149" s="41"/>
    </row>
    <row r="150">
      <c r="A150" s="11" t="s">
        <v>904</v>
      </c>
      <c r="B150" s="11" t="s">
        <v>905</v>
      </c>
      <c r="C150" s="11" t="str">
        <f>VLOOKUP(A150,import!A:C,3,0)</f>
        <v>DOĞRU</v>
      </c>
      <c r="D150" s="11" t="s">
        <v>152</v>
      </c>
      <c r="E150" s="12">
        <f>VLOOKUP(A150,import!A:J,5,0)</f>
        <v>306</v>
      </c>
      <c r="F150" s="12">
        <f>VLOOKUP(A150,import!A:J,6,0)</f>
        <v>10</v>
      </c>
      <c r="G150" s="13">
        <f>VLOOKUP(A150,import!A:J,7,0)</f>
        <v>12</v>
      </c>
      <c r="H150" s="13">
        <f>VLOOKUP(A150,import!A:J,8,0)</f>
        <v>15</v>
      </c>
      <c r="I150" s="13">
        <f>VLOOKUP(A150,import!A:J,9,0)</f>
        <v>27</v>
      </c>
      <c r="J150" s="14">
        <f>VLOOKUP(A150,import!A:J,10,0)</f>
        <v>0.44</v>
      </c>
      <c r="K150" s="11" t="s">
        <v>906</v>
      </c>
      <c r="L150" s="11">
        <v>5.349246504E9</v>
      </c>
      <c r="M150" s="11" t="s">
        <v>47</v>
      </c>
      <c r="N150" s="11" t="s">
        <v>907</v>
      </c>
      <c r="O150" s="11" t="s">
        <v>908</v>
      </c>
      <c r="P150" s="11" t="str">
        <f>VLOOKUP(A150,import!A:P,16,0)</f>
        <v>Geleneksel</v>
      </c>
      <c r="Q150" s="15" t="s">
        <v>129</v>
      </c>
      <c r="R150" s="15" t="b">
        <v>1</v>
      </c>
      <c r="S150" s="16" t="b">
        <v>0</v>
      </c>
      <c r="T150" s="25" t="s">
        <v>50</v>
      </c>
      <c r="U150" s="25" t="s">
        <v>909</v>
      </c>
      <c r="V150" s="25" t="s">
        <v>273</v>
      </c>
      <c r="W150" s="25" t="s">
        <v>910</v>
      </c>
      <c r="X150" s="27">
        <v>44293.0</v>
      </c>
      <c r="Y150" s="27">
        <v>44295.0</v>
      </c>
      <c r="Z150" s="27"/>
      <c r="AA150" s="22" t="s">
        <v>71</v>
      </c>
      <c r="AB150" s="23">
        <v>44349.0</v>
      </c>
      <c r="AC150" s="19"/>
      <c r="AD150" s="19"/>
      <c r="AE150" s="20"/>
      <c r="AF150" s="19"/>
      <c r="AG150" s="20"/>
      <c r="AH150" s="19"/>
      <c r="AI150" s="19"/>
      <c r="AJ150" s="19"/>
      <c r="AK150" s="22" t="s">
        <v>98</v>
      </c>
      <c r="AL150" s="19"/>
      <c r="AM150" s="19"/>
      <c r="AN150" s="19"/>
      <c r="AO150" s="19"/>
      <c r="AP150" s="21" t="s">
        <v>54</v>
      </c>
      <c r="AQ150" s="19"/>
    </row>
    <row r="151">
      <c r="A151" s="11" t="s">
        <v>911</v>
      </c>
      <c r="B151" s="11" t="s">
        <v>912</v>
      </c>
      <c r="C151" s="11" t="str">
        <f>VLOOKUP(A151,import!A:C,3,0)</f>
        <v>YANLIŞ</v>
      </c>
      <c r="D151" s="11" t="s">
        <v>200</v>
      </c>
      <c r="E151" s="12">
        <f>VLOOKUP(A151,import!A:J,5,0)</f>
        <v>452</v>
      </c>
      <c r="F151" s="12" t="str">
        <f>VLOOKUP(A151,import!A:J,6,0)</f>
        <v/>
      </c>
      <c r="G151" s="13">
        <f>VLOOKUP(A151,import!A:J,7,0)</f>
        <v>10</v>
      </c>
      <c r="H151" s="13">
        <f>VLOOKUP(A151,import!A:J,8,0)</f>
        <v>35</v>
      </c>
      <c r="I151" s="13">
        <f>VLOOKUP(A151,import!A:J,9,0)</f>
        <v>45</v>
      </c>
      <c r="J151" s="14">
        <f>VLOOKUP(A151,import!A:J,10,0)</f>
        <v>0.22</v>
      </c>
      <c r="K151" s="11" t="s">
        <v>913</v>
      </c>
      <c r="L151" s="11">
        <v>5.456116729E9</v>
      </c>
      <c r="M151" s="11" t="s">
        <v>368</v>
      </c>
      <c r="N151" s="11" t="s">
        <v>369</v>
      </c>
      <c r="O151" s="11" t="s">
        <v>914</v>
      </c>
      <c r="P151" s="11" t="str">
        <f>VLOOKUP(A151,import!A:P,16,0)</f>
        <v>Geleneksel</v>
      </c>
      <c r="Q151" s="15" t="s">
        <v>103</v>
      </c>
      <c r="R151" s="15" t="b">
        <v>1</v>
      </c>
      <c r="S151" s="16" t="b">
        <v>0</v>
      </c>
      <c r="T151" s="25" t="s">
        <v>351</v>
      </c>
      <c r="U151" s="25" t="s">
        <v>156</v>
      </c>
      <c r="V151" s="22" t="s">
        <v>371</v>
      </c>
      <c r="W151" s="25" t="s">
        <v>915</v>
      </c>
      <c r="X151" s="27">
        <v>44474.0</v>
      </c>
      <c r="Y151" s="27">
        <v>44475.0</v>
      </c>
      <c r="Z151" s="27"/>
      <c r="AA151" s="22" t="s">
        <v>177</v>
      </c>
      <c r="AB151" s="23">
        <v>44474.0</v>
      </c>
      <c r="AC151" s="22" t="s">
        <v>71</v>
      </c>
      <c r="AD151" s="23">
        <v>44474.0</v>
      </c>
      <c r="AE151" s="20"/>
      <c r="AF151" s="19"/>
      <c r="AG151" s="20"/>
      <c r="AH151" s="19"/>
      <c r="AI151" s="19"/>
      <c r="AJ151" s="19"/>
      <c r="AK151" s="22" t="s">
        <v>156</v>
      </c>
      <c r="AL151" s="22" t="s">
        <v>156</v>
      </c>
      <c r="AM151" s="19"/>
      <c r="AN151" s="19"/>
      <c r="AO151" s="19"/>
      <c r="AP151" s="21" t="s">
        <v>54</v>
      </c>
      <c r="AQ151" s="19"/>
    </row>
    <row r="152">
      <c r="A152" s="11" t="s">
        <v>916</v>
      </c>
      <c r="B152" s="11" t="s">
        <v>917</v>
      </c>
      <c r="C152" s="11" t="str">
        <f>VLOOKUP(A152,import!A:C,3,0)</f>
        <v>DOĞRU</v>
      </c>
      <c r="D152" s="11" t="s">
        <v>45</v>
      </c>
      <c r="E152" s="12">
        <f>VLOOKUP(A152,import!A:J,5,0)</f>
        <v>483</v>
      </c>
      <c r="F152" s="12">
        <f>VLOOKUP(A152,import!A:J,6,0)</f>
        <v>60</v>
      </c>
      <c r="G152" s="13">
        <f>VLOOKUP(A152,import!A:J,7,0)</f>
        <v>0</v>
      </c>
      <c r="H152" s="13">
        <f>VLOOKUP(A152,import!A:J,8,0)</f>
        <v>37</v>
      </c>
      <c r="I152" s="13">
        <f>VLOOKUP(A152,import!A:J,9,0)</f>
        <v>37</v>
      </c>
      <c r="J152" s="14">
        <f>VLOOKUP(A152,import!A:J,10,0)</f>
        <v>0</v>
      </c>
      <c r="K152" s="11" t="s">
        <v>918</v>
      </c>
      <c r="L152" s="11">
        <v>2.42513414E9</v>
      </c>
      <c r="M152" s="11" t="s">
        <v>368</v>
      </c>
      <c r="N152" s="11" t="s">
        <v>813</v>
      </c>
      <c r="O152" s="11" t="s">
        <v>919</v>
      </c>
      <c r="P152" s="11" t="str">
        <f>VLOOKUP(A152,import!A:P,16,0)</f>
        <v>Geleneksel</v>
      </c>
      <c r="Q152" s="15"/>
      <c r="R152" s="15" t="b">
        <v>0</v>
      </c>
      <c r="S152" s="16" t="b">
        <v>0</v>
      </c>
      <c r="T152" s="17"/>
      <c r="U152" s="17"/>
      <c r="V152" s="17"/>
      <c r="W152" s="17"/>
      <c r="X152" s="18"/>
      <c r="Y152" s="18"/>
      <c r="Z152" s="18"/>
      <c r="AA152" s="22"/>
      <c r="AB152" s="23"/>
      <c r="AC152" s="19"/>
      <c r="AD152" s="19"/>
      <c r="AE152" s="20"/>
      <c r="AF152" s="19"/>
      <c r="AG152" s="20"/>
      <c r="AH152" s="19"/>
      <c r="AI152" s="19"/>
      <c r="AJ152" s="19"/>
      <c r="AK152" s="22"/>
      <c r="AL152" s="19"/>
      <c r="AM152" s="19"/>
      <c r="AN152" s="19"/>
      <c r="AO152" s="19"/>
      <c r="AP152" s="21"/>
      <c r="AQ152" s="19"/>
    </row>
    <row r="153">
      <c r="A153" s="11" t="s">
        <v>920</v>
      </c>
      <c r="B153" s="11" t="s">
        <v>921</v>
      </c>
      <c r="C153" s="11" t="str">
        <f>VLOOKUP(A153,import!A:C,3,0)</f>
        <v>DOĞRU</v>
      </c>
      <c r="D153" s="11" t="s">
        <v>74</v>
      </c>
      <c r="E153" s="12">
        <f>VLOOKUP(A153,import!A:J,5,0)</f>
        <v>347</v>
      </c>
      <c r="F153" s="12">
        <f>VLOOKUP(A153,import!A:J,6,0)</f>
        <v>10</v>
      </c>
      <c r="G153" s="13">
        <f>VLOOKUP(A153,import!A:J,7,0)</f>
        <v>10</v>
      </c>
      <c r="H153" s="13">
        <f>VLOOKUP(A153,import!A:J,8,0)</f>
        <v>31</v>
      </c>
      <c r="I153" s="13">
        <f>VLOOKUP(A153,import!A:J,9,0)</f>
        <v>41</v>
      </c>
      <c r="J153" s="14">
        <f>VLOOKUP(A153,import!A:J,10,0)</f>
        <v>0.24</v>
      </c>
      <c r="K153" s="11" t="s">
        <v>922</v>
      </c>
      <c r="L153" s="11">
        <v>2.422370139E9</v>
      </c>
      <c r="M153" s="11" t="s">
        <v>47</v>
      </c>
      <c r="N153" s="11" t="s">
        <v>639</v>
      </c>
      <c r="O153" s="11" t="s">
        <v>923</v>
      </c>
      <c r="P153" s="11" t="str">
        <f>VLOOKUP(A153,import!A:P,16,0)</f>
        <v>Geleneksel</v>
      </c>
      <c r="Q153" s="15" t="s">
        <v>135</v>
      </c>
      <c r="R153" s="15" t="b">
        <v>1</v>
      </c>
      <c r="S153" s="16" t="b">
        <v>0</v>
      </c>
      <c r="T153" s="29" t="s">
        <v>502</v>
      </c>
      <c r="U153" s="16"/>
      <c r="V153" s="16"/>
      <c r="W153" s="25" t="s">
        <v>924</v>
      </c>
      <c r="X153" s="30"/>
      <c r="Y153" s="30"/>
      <c r="Z153" s="30"/>
      <c r="AA153" s="22" t="s">
        <v>71</v>
      </c>
      <c r="AB153" s="23">
        <v>44539.0</v>
      </c>
      <c r="AC153" s="19"/>
      <c r="AD153" s="19"/>
      <c r="AE153" s="20"/>
      <c r="AF153" s="19"/>
      <c r="AG153" s="20"/>
      <c r="AH153" s="19"/>
      <c r="AI153" s="19"/>
      <c r="AJ153" s="19"/>
      <c r="AK153" s="22" t="s">
        <v>99</v>
      </c>
      <c r="AL153" s="19"/>
      <c r="AM153" s="19"/>
      <c r="AN153" s="19"/>
      <c r="AO153" s="19"/>
      <c r="AP153" s="21" t="s">
        <v>89</v>
      </c>
      <c r="AQ153" s="19"/>
    </row>
    <row r="154">
      <c r="A154" s="11" t="s">
        <v>925</v>
      </c>
      <c r="B154" s="11" t="s">
        <v>926</v>
      </c>
      <c r="C154" s="11" t="str">
        <f>VLOOKUP(A154,import!A:C,3,0)</f>
        <v>DOĞRU</v>
      </c>
      <c r="D154" s="11" t="s">
        <v>74</v>
      </c>
      <c r="E154" s="12">
        <f>VLOOKUP(A154,import!A:J,5,0)</f>
        <v>7</v>
      </c>
      <c r="F154" s="12" t="str">
        <f>VLOOKUP(A154,import!A:J,6,0)</f>
        <v/>
      </c>
      <c r="G154" s="13">
        <f>VLOOKUP(A154,import!A:J,7,0)</f>
        <v>0</v>
      </c>
      <c r="H154" s="13">
        <f>VLOOKUP(A154,import!A:J,8,0)</f>
        <v>5</v>
      </c>
      <c r="I154" s="13">
        <f>VLOOKUP(A154,import!A:J,9,0)</f>
        <v>5</v>
      </c>
      <c r="J154" s="14">
        <f>VLOOKUP(A154,import!A:J,10,0)</f>
        <v>0</v>
      </c>
      <c r="K154" s="11" t="s">
        <v>319</v>
      </c>
      <c r="L154" s="11">
        <v>2.422291234E9</v>
      </c>
      <c r="M154" s="11" t="s">
        <v>138</v>
      </c>
      <c r="N154" s="11" t="s">
        <v>320</v>
      </c>
      <c r="O154" s="11" t="s">
        <v>321</v>
      </c>
      <c r="P154" s="11" t="str">
        <f>VLOOKUP(A154,import!A:P,16,0)</f>
        <v>Geleneksel</v>
      </c>
      <c r="Q154" s="15"/>
      <c r="R154" s="15" t="b">
        <v>1</v>
      </c>
      <c r="S154" s="16" t="b">
        <v>0</v>
      </c>
      <c r="T154" s="17" t="s">
        <v>83</v>
      </c>
      <c r="U154" s="17" t="s">
        <v>99</v>
      </c>
      <c r="V154" s="17" t="s">
        <v>52</v>
      </c>
      <c r="W154" s="17" t="s">
        <v>927</v>
      </c>
      <c r="X154" s="18">
        <v>44517.0</v>
      </c>
      <c r="Y154" s="18">
        <v>44518.0</v>
      </c>
      <c r="Z154" s="18"/>
      <c r="AA154" s="22" t="s">
        <v>71</v>
      </c>
      <c r="AB154" s="23">
        <v>44420.0</v>
      </c>
      <c r="AC154" s="22" t="s">
        <v>106</v>
      </c>
      <c r="AD154" s="23">
        <v>44435.0</v>
      </c>
      <c r="AE154" s="22" t="s">
        <v>177</v>
      </c>
      <c r="AF154" s="23">
        <v>44474.0</v>
      </c>
      <c r="AG154" s="22" t="s">
        <v>212</v>
      </c>
      <c r="AH154" s="23">
        <v>44481.0</v>
      </c>
      <c r="AI154" s="22" t="s">
        <v>71</v>
      </c>
      <c r="AJ154" s="23">
        <v>44573.0</v>
      </c>
      <c r="AK154" s="22" t="s">
        <v>165</v>
      </c>
      <c r="AL154" s="22" t="s">
        <v>156</v>
      </c>
      <c r="AM154" s="22" t="s">
        <v>156</v>
      </c>
      <c r="AN154" s="22" t="s">
        <v>230</v>
      </c>
      <c r="AO154" s="22" t="s">
        <v>104</v>
      </c>
      <c r="AP154" s="21" t="s">
        <v>116</v>
      </c>
      <c r="AQ154" s="22"/>
    </row>
    <row r="155">
      <c r="A155" s="11" t="s">
        <v>928</v>
      </c>
      <c r="B155" s="11" t="s">
        <v>929</v>
      </c>
      <c r="C155" s="11" t="str">
        <f>VLOOKUP(A155,import!A:C,3,0)</f>
        <v>DOĞRU</v>
      </c>
      <c r="D155" s="11" t="s">
        <v>200</v>
      </c>
      <c r="E155" s="36">
        <f>VLOOKUP(A155,import!A:J,5,0)</f>
        <v>2726</v>
      </c>
      <c r="F155" s="12">
        <f>VLOOKUP(A155,import!A:J,6,0)</f>
        <v>98</v>
      </c>
      <c r="G155" s="13">
        <f>VLOOKUP(A155,import!A:J,7,0)</f>
        <v>0</v>
      </c>
      <c r="H155" s="13">
        <f>VLOOKUP(A155,import!A:J,8,0)</f>
        <v>39</v>
      </c>
      <c r="I155" s="13">
        <f>VLOOKUP(A155,import!A:J,9,0)</f>
        <v>39</v>
      </c>
      <c r="J155" s="14">
        <f>VLOOKUP(A155,import!A:J,10,0)</f>
        <v>0</v>
      </c>
      <c r="K155" s="11" t="s">
        <v>930</v>
      </c>
      <c r="L155" s="11">
        <v>2.423242019E9</v>
      </c>
      <c r="M155" s="11" t="s">
        <v>47</v>
      </c>
      <c r="N155" s="11" t="s">
        <v>227</v>
      </c>
      <c r="O155" s="11" t="s">
        <v>931</v>
      </c>
      <c r="P155" s="11" t="str">
        <f>VLOOKUP(A155,import!A:P,16,0)</f>
        <v>Geleneksel</v>
      </c>
      <c r="Q155" s="15" t="s">
        <v>103</v>
      </c>
      <c r="R155" s="15" t="b">
        <v>1</v>
      </c>
      <c r="S155" s="25" t="b">
        <v>0</v>
      </c>
      <c r="T155" s="25" t="s">
        <v>83</v>
      </c>
      <c r="U155" s="25" t="s">
        <v>86</v>
      </c>
      <c r="V155" s="25" t="s">
        <v>535</v>
      </c>
      <c r="W155" s="25" t="s">
        <v>932</v>
      </c>
      <c r="X155" s="27">
        <v>44392.0</v>
      </c>
      <c r="Y155" s="27">
        <v>44403.0</v>
      </c>
      <c r="Z155" s="30"/>
      <c r="AA155" s="22" t="s">
        <v>71</v>
      </c>
      <c r="AB155" s="23">
        <v>44354.0</v>
      </c>
      <c r="AC155" s="22" t="s">
        <v>71</v>
      </c>
      <c r="AD155" s="23">
        <v>44356.0</v>
      </c>
      <c r="AE155" s="22" t="s">
        <v>71</v>
      </c>
      <c r="AF155" s="23">
        <v>44357.0</v>
      </c>
      <c r="AG155" s="22" t="s">
        <v>85</v>
      </c>
      <c r="AH155" s="23">
        <v>44370.0</v>
      </c>
      <c r="AI155" s="22" t="s">
        <v>71</v>
      </c>
      <c r="AJ155" s="23">
        <v>44491.0</v>
      </c>
      <c r="AK155" s="22" t="s">
        <v>97</v>
      </c>
      <c r="AL155" s="22" t="s">
        <v>97</v>
      </c>
      <c r="AM155" s="22" t="s">
        <v>190</v>
      </c>
      <c r="AN155" s="22" t="s">
        <v>148</v>
      </c>
      <c r="AO155" s="22" t="s">
        <v>99</v>
      </c>
      <c r="AP155" s="21" t="s">
        <v>89</v>
      </c>
      <c r="AQ155" s="22"/>
    </row>
    <row r="156">
      <c r="A156" s="11" t="s">
        <v>933</v>
      </c>
      <c r="B156" s="11" t="s">
        <v>934</v>
      </c>
      <c r="C156" s="11" t="str">
        <f>VLOOKUP(A156,import!A:C,3,0)</f>
        <v>DOĞRU</v>
      </c>
      <c r="D156" s="11" t="s">
        <v>63</v>
      </c>
      <c r="E156" s="12">
        <f>VLOOKUP(A156,import!A:J,5,0)</f>
        <v>126</v>
      </c>
      <c r="F156" s="12">
        <f>VLOOKUP(A156,import!A:J,6,0)</f>
        <v>1</v>
      </c>
      <c r="G156" s="13">
        <f>VLOOKUP(A156,import!A:J,7,0)</f>
        <v>4</v>
      </c>
      <c r="H156" s="13">
        <f>VLOOKUP(A156,import!A:J,8,0)</f>
        <v>1</v>
      </c>
      <c r="I156" s="13">
        <f>VLOOKUP(A156,import!A:J,9,0)</f>
        <v>5</v>
      </c>
      <c r="J156" s="14">
        <f>VLOOKUP(A156,import!A:J,10,0)</f>
        <v>0.8</v>
      </c>
      <c r="K156" s="11" t="s">
        <v>532</v>
      </c>
      <c r="L156" s="11">
        <v>5.346511432E9</v>
      </c>
      <c r="M156" s="11" t="s">
        <v>47</v>
      </c>
      <c r="N156" s="11" t="s">
        <v>533</v>
      </c>
      <c r="O156" s="11" t="s">
        <v>534</v>
      </c>
      <c r="P156" s="11" t="str">
        <f>VLOOKUP(A156,import!A:P,16,0)</f>
        <v>Geleneksel</v>
      </c>
      <c r="Q156" s="15"/>
      <c r="R156" s="15" t="b">
        <v>1</v>
      </c>
      <c r="S156" s="16" t="b">
        <v>0</v>
      </c>
      <c r="T156" s="17" t="s">
        <v>50</v>
      </c>
      <c r="U156" s="17" t="s">
        <v>86</v>
      </c>
      <c r="V156" s="17" t="s">
        <v>535</v>
      </c>
      <c r="W156" s="17"/>
      <c r="X156" s="18">
        <v>44389.0</v>
      </c>
      <c r="Y156" s="18">
        <v>44391.0</v>
      </c>
      <c r="Z156" s="18"/>
      <c r="AA156" s="22" t="s">
        <v>71</v>
      </c>
      <c r="AB156" s="23">
        <v>44389.0</v>
      </c>
      <c r="AC156" s="19"/>
      <c r="AD156" s="19"/>
      <c r="AE156" s="20"/>
      <c r="AF156" s="19"/>
      <c r="AG156" s="20"/>
      <c r="AH156" s="19"/>
      <c r="AI156" s="19"/>
      <c r="AJ156" s="19"/>
      <c r="AK156" s="22" t="s">
        <v>86</v>
      </c>
      <c r="AL156" s="19"/>
      <c r="AM156" s="19"/>
      <c r="AN156" s="19"/>
      <c r="AO156" s="19"/>
      <c r="AP156" s="21" t="s">
        <v>54</v>
      </c>
      <c r="AQ156" s="19"/>
    </row>
    <row r="157">
      <c r="A157" s="11" t="s">
        <v>935</v>
      </c>
      <c r="B157" s="11" t="s">
        <v>936</v>
      </c>
      <c r="C157" s="11" t="str">
        <f>VLOOKUP(A157,import!A:C,3,0)</f>
        <v>DOĞRU</v>
      </c>
      <c r="D157" s="11" t="s">
        <v>63</v>
      </c>
      <c r="E157" s="12">
        <f>VLOOKUP(A157,import!A:J,5,0)</f>
        <v>497</v>
      </c>
      <c r="F157" s="12">
        <f>VLOOKUP(A157,import!A:J,6,0)</f>
        <v>7</v>
      </c>
      <c r="G157" s="13">
        <f>VLOOKUP(A157,import!A:J,7,0)</f>
        <v>14</v>
      </c>
      <c r="H157" s="13">
        <f>VLOOKUP(A157,import!A:J,8,0)</f>
        <v>11</v>
      </c>
      <c r="I157" s="13">
        <f>VLOOKUP(A157,import!A:J,9,0)</f>
        <v>25</v>
      </c>
      <c r="J157" s="14">
        <f>VLOOKUP(A157,import!A:J,10,0)</f>
        <v>0.56</v>
      </c>
      <c r="K157" s="11" t="s">
        <v>937</v>
      </c>
      <c r="L157" s="11">
        <v>5.462866675E9</v>
      </c>
      <c r="M157" s="11" t="s">
        <v>138</v>
      </c>
      <c r="N157" s="11" t="s">
        <v>202</v>
      </c>
      <c r="O157" s="11" t="s">
        <v>938</v>
      </c>
      <c r="P157" s="11" t="str">
        <f>VLOOKUP(A157,import!A:P,16,0)</f>
        <v>Geleneksel</v>
      </c>
      <c r="Q157" s="15" t="s">
        <v>135</v>
      </c>
      <c r="R157" s="15" t="b">
        <v>1</v>
      </c>
      <c r="S157" s="16" t="b">
        <v>0</v>
      </c>
      <c r="T157" s="25" t="s">
        <v>50</v>
      </c>
      <c r="U157" s="25" t="s">
        <v>272</v>
      </c>
      <c r="V157" s="25" t="s">
        <v>52</v>
      </c>
      <c r="W157" s="25" t="s">
        <v>300</v>
      </c>
      <c r="X157" s="27">
        <v>44286.0</v>
      </c>
      <c r="Y157" s="27">
        <v>44288.0</v>
      </c>
      <c r="Z157" s="27"/>
      <c r="AA157" s="22" t="s">
        <v>71</v>
      </c>
      <c r="AB157" s="23">
        <v>44370.0</v>
      </c>
      <c r="AC157" s="19"/>
      <c r="AD157" s="19"/>
      <c r="AE157" s="20"/>
      <c r="AF157" s="19"/>
      <c r="AG157" s="20"/>
      <c r="AH157" s="19"/>
      <c r="AI157" s="19"/>
      <c r="AJ157" s="19"/>
      <c r="AK157" s="22" t="s">
        <v>98</v>
      </c>
      <c r="AL157" s="19"/>
      <c r="AM157" s="19"/>
      <c r="AN157" s="19"/>
      <c r="AO157" s="19"/>
      <c r="AP157" s="21" t="s">
        <v>116</v>
      </c>
      <c r="AQ157" s="19"/>
    </row>
    <row r="158">
      <c r="A158" s="11" t="s">
        <v>939</v>
      </c>
      <c r="B158" s="11" t="s">
        <v>940</v>
      </c>
      <c r="C158" s="11" t="str">
        <f>VLOOKUP(A158,import!A:C,3,0)</f>
        <v>DOĞRU</v>
      </c>
      <c r="D158" s="11" t="s">
        <v>45</v>
      </c>
      <c r="E158" s="12">
        <f>VLOOKUP(A158,import!A:J,5,0)</f>
        <v>446</v>
      </c>
      <c r="F158" s="12">
        <f>VLOOKUP(A158,import!A:J,6,0)</f>
        <v>41</v>
      </c>
      <c r="G158" s="13">
        <f>VLOOKUP(A158,import!A:J,7,0)</f>
        <v>0</v>
      </c>
      <c r="H158" s="13">
        <f>VLOOKUP(A158,import!A:J,8,0)</f>
        <v>13</v>
      </c>
      <c r="I158" s="13">
        <f>VLOOKUP(A158,import!A:J,9,0)</f>
        <v>13</v>
      </c>
      <c r="J158" s="14">
        <f>VLOOKUP(A158,import!A:J,10,0)</f>
        <v>0</v>
      </c>
      <c r="K158" s="11" t="s">
        <v>319</v>
      </c>
      <c r="L158" s="11">
        <v>2.422291234E9</v>
      </c>
      <c r="M158" s="11" t="s">
        <v>138</v>
      </c>
      <c r="N158" s="11" t="s">
        <v>320</v>
      </c>
      <c r="O158" s="11" t="s">
        <v>321</v>
      </c>
      <c r="P158" s="11" t="str">
        <f>VLOOKUP(A158,import!A:P,16,0)</f>
        <v>Geleneksel</v>
      </c>
      <c r="Q158" s="15"/>
      <c r="R158" s="15" t="b">
        <v>1</v>
      </c>
      <c r="S158" s="16" t="b">
        <v>0</v>
      </c>
      <c r="T158" s="17" t="s">
        <v>83</v>
      </c>
      <c r="U158" s="17"/>
      <c r="V158" s="17"/>
      <c r="W158" s="17" t="s">
        <v>941</v>
      </c>
      <c r="X158" s="18"/>
      <c r="Y158" s="18"/>
      <c r="Z158" s="18"/>
      <c r="AA158" s="22" t="s">
        <v>212</v>
      </c>
      <c r="AB158" s="23">
        <v>44481.0</v>
      </c>
      <c r="AC158" s="22" t="s">
        <v>85</v>
      </c>
      <c r="AD158" s="23">
        <v>44497.0</v>
      </c>
      <c r="AE158" s="22" t="s">
        <v>85</v>
      </c>
      <c r="AF158" s="23">
        <v>44543.0</v>
      </c>
      <c r="AG158" s="22" t="s">
        <v>71</v>
      </c>
      <c r="AH158" s="23">
        <v>44572.0</v>
      </c>
      <c r="AI158" s="19"/>
      <c r="AJ158" s="19"/>
      <c r="AK158" s="22" t="s">
        <v>230</v>
      </c>
      <c r="AL158" s="22" t="s">
        <v>230</v>
      </c>
      <c r="AM158" s="22" t="s">
        <v>230</v>
      </c>
      <c r="AN158" s="22" t="s">
        <v>99</v>
      </c>
      <c r="AO158" s="19"/>
      <c r="AP158" s="21" t="s">
        <v>116</v>
      </c>
      <c r="AQ158" s="19"/>
    </row>
    <row r="159">
      <c r="A159" s="11" t="s">
        <v>942</v>
      </c>
      <c r="B159" s="11" t="s">
        <v>943</v>
      </c>
      <c r="C159" s="11" t="str">
        <f>VLOOKUP(A159,import!A:C,3,0)</f>
        <v>DOĞRU</v>
      </c>
      <c r="D159" s="11" t="s">
        <v>344</v>
      </c>
      <c r="E159" s="12">
        <f>VLOOKUP(A159,import!A:J,5,0)</f>
        <v>6838</v>
      </c>
      <c r="F159" s="12">
        <f>VLOOKUP(A159,import!A:J,6,0)</f>
        <v>414</v>
      </c>
      <c r="G159" s="13">
        <f>VLOOKUP(A159,import!A:J,7,0)</f>
        <v>17</v>
      </c>
      <c r="H159" s="13">
        <f>VLOOKUP(A159,import!A:J,8,0)</f>
        <v>4</v>
      </c>
      <c r="I159" s="13">
        <f>VLOOKUP(A159,import!A:J,9,0)</f>
        <v>21</v>
      </c>
      <c r="J159" s="14">
        <f>VLOOKUP(A159,import!A:J,10,0)</f>
        <v>0.81</v>
      </c>
      <c r="K159" s="11" t="s">
        <v>944</v>
      </c>
      <c r="L159" s="11">
        <v>2.422285909E9</v>
      </c>
      <c r="M159" s="11" t="s">
        <v>138</v>
      </c>
      <c r="N159" s="11" t="s">
        <v>320</v>
      </c>
      <c r="O159" s="11" t="s">
        <v>945</v>
      </c>
      <c r="P159" s="11" t="str">
        <f>VLOOKUP(A159,import!A:P,16,0)</f>
        <v>Geleneksel</v>
      </c>
      <c r="Q159" s="15" t="s">
        <v>135</v>
      </c>
      <c r="R159" s="15" t="b">
        <v>1</v>
      </c>
      <c r="S159" s="16" t="b">
        <v>0</v>
      </c>
      <c r="T159" s="29" t="s">
        <v>121</v>
      </c>
      <c r="U159" s="17" t="s">
        <v>204</v>
      </c>
      <c r="V159" s="17" t="s">
        <v>52</v>
      </c>
      <c r="W159" s="17" t="s">
        <v>946</v>
      </c>
      <c r="X159" s="18">
        <v>44281.0</v>
      </c>
      <c r="Y159" s="18">
        <v>44285.0</v>
      </c>
      <c r="Z159" s="18"/>
      <c r="AA159" s="19"/>
      <c r="AB159" s="19"/>
      <c r="AC159" s="19"/>
      <c r="AD159" s="19"/>
      <c r="AE159" s="20"/>
      <c r="AF159" s="19"/>
      <c r="AG159" s="20"/>
      <c r="AH159" s="19"/>
      <c r="AI159" s="19"/>
      <c r="AJ159" s="19"/>
      <c r="AK159" s="19"/>
      <c r="AL159" s="19"/>
      <c r="AM159" s="19"/>
      <c r="AN159" s="19"/>
      <c r="AO159" s="19"/>
      <c r="AP159" s="21" t="s">
        <v>116</v>
      </c>
      <c r="AQ159" s="19"/>
    </row>
    <row r="160">
      <c r="A160" s="11" t="s">
        <v>947</v>
      </c>
      <c r="B160" s="11" t="s">
        <v>948</v>
      </c>
      <c r="C160" s="11" t="str">
        <f>VLOOKUP(A160,import!A:C,3,0)</f>
        <v>DOĞRU</v>
      </c>
      <c r="D160" s="11" t="s">
        <v>200</v>
      </c>
      <c r="E160" s="12">
        <f>VLOOKUP(A160,import!A:J,5,0)</f>
        <v>39</v>
      </c>
      <c r="F160" s="12">
        <f>VLOOKUP(A160,import!A:J,6,0)</f>
        <v>4</v>
      </c>
      <c r="G160" s="13">
        <f>VLOOKUP(A160,import!A:J,7,0)</f>
        <v>0</v>
      </c>
      <c r="H160" s="13">
        <f>VLOOKUP(A160,import!A:J,8,0)</f>
        <v>18</v>
      </c>
      <c r="I160" s="13">
        <f>VLOOKUP(A160,import!A:J,9,0)</f>
        <v>18</v>
      </c>
      <c r="J160" s="14">
        <f>VLOOKUP(A160,import!A:J,10,0)</f>
        <v>0</v>
      </c>
      <c r="K160" s="11" t="s">
        <v>949</v>
      </c>
      <c r="L160" s="11">
        <v>2.429992889E9</v>
      </c>
      <c r="M160" s="11" t="s">
        <v>47</v>
      </c>
      <c r="N160" s="11" t="s">
        <v>458</v>
      </c>
      <c r="O160" s="11" t="s">
        <v>950</v>
      </c>
      <c r="P160" s="11" t="str">
        <f>VLOOKUP(A160,import!A:P,16,0)</f>
        <v>Geleneksel</v>
      </c>
      <c r="Q160" s="15"/>
      <c r="R160" s="15" t="b">
        <v>1</v>
      </c>
      <c r="S160" s="16" t="b">
        <v>0</v>
      </c>
      <c r="T160" s="17" t="s">
        <v>50</v>
      </c>
      <c r="U160" s="17" t="s">
        <v>99</v>
      </c>
      <c r="V160" s="24" t="s">
        <v>69</v>
      </c>
      <c r="W160" s="17" t="s">
        <v>951</v>
      </c>
      <c r="X160" s="18">
        <v>44638.0</v>
      </c>
      <c r="Y160" s="18">
        <v>44639.0</v>
      </c>
      <c r="Z160" s="18"/>
      <c r="AA160" s="22" t="s">
        <v>71</v>
      </c>
      <c r="AB160" s="23">
        <v>44638.0</v>
      </c>
      <c r="AC160" s="22" t="s">
        <v>71</v>
      </c>
      <c r="AD160" s="23">
        <v>44700.0</v>
      </c>
      <c r="AE160" s="20"/>
      <c r="AF160" s="19"/>
      <c r="AG160" s="20"/>
      <c r="AH160" s="19"/>
      <c r="AI160" s="19"/>
      <c r="AJ160" s="19"/>
      <c r="AK160" s="22" t="s">
        <v>99</v>
      </c>
      <c r="AL160" s="22" t="s">
        <v>131</v>
      </c>
      <c r="AM160" s="19"/>
      <c r="AN160" s="19"/>
      <c r="AO160" s="19"/>
      <c r="AP160" s="21"/>
      <c r="AQ160" s="19"/>
    </row>
    <row r="161">
      <c r="A161" s="11" t="s">
        <v>952</v>
      </c>
      <c r="B161" s="11" t="s">
        <v>953</v>
      </c>
      <c r="C161" s="11" t="str">
        <f>VLOOKUP(A161,import!A:C,3,0)</f>
        <v>DOĞRU</v>
      </c>
      <c r="D161" s="11" t="s">
        <v>102</v>
      </c>
      <c r="E161" s="12" t="str">
        <f>VLOOKUP(A161,import!A:J,5,0)</f>
        <v/>
      </c>
      <c r="F161" s="12" t="str">
        <f>VLOOKUP(A161,import!A:J,6,0)</f>
        <v/>
      </c>
      <c r="G161" s="13">
        <f>VLOOKUP(A161,import!A:J,7,0)</f>
        <v>0</v>
      </c>
      <c r="H161" s="13">
        <f>VLOOKUP(A161,import!A:J,8,0)</f>
        <v>89</v>
      </c>
      <c r="I161" s="13">
        <f>VLOOKUP(A161,import!A:J,9,0)</f>
        <v>89</v>
      </c>
      <c r="J161" s="14">
        <f>VLOOKUP(A161,import!A:J,10,0)</f>
        <v>0</v>
      </c>
      <c r="K161" s="11" t="s">
        <v>954</v>
      </c>
      <c r="L161" s="11">
        <v>5.421301002E9</v>
      </c>
      <c r="M161" s="11" t="s">
        <v>138</v>
      </c>
      <c r="N161" s="11" t="s">
        <v>955</v>
      </c>
      <c r="O161" s="11" t="s">
        <v>956</v>
      </c>
      <c r="P161" s="11" t="str">
        <f>VLOOKUP(A161,import!A:P,16,0)</f>
        <v>Geleneksel</v>
      </c>
      <c r="Q161" s="15"/>
      <c r="R161" s="15" t="b">
        <v>1</v>
      </c>
      <c r="S161" s="16" t="b">
        <v>0</v>
      </c>
      <c r="T161" s="17" t="s">
        <v>280</v>
      </c>
      <c r="U161" s="17"/>
      <c r="V161" s="17"/>
      <c r="W161" s="17" t="s">
        <v>957</v>
      </c>
      <c r="X161" s="18"/>
      <c r="Y161" s="18"/>
      <c r="Z161" s="18"/>
      <c r="AA161" s="22" t="s">
        <v>85</v>
      </c>
      <c r="AB161" s="23">
        <v>44588.0</v>
      </c>
      <c r="AC161" s="22" t="s">
        <v>71</v>
      </c>
      <c r="AD161" s="23">
        <v>44590.0</v>
      </c>
      <c r="AE161" s="20"/>
      <c r="AF161" s="19"/>
      <c r="AG161" s="20"/>
      <c r="AH161" s="19"/>
      <c r="AI161" s="19"/>
      <c r="AJ161" s="19"/>
      <c r="AK161" s="22" t="s">
        <v>51</v>
      </c>
      <c r="AL161" s="22" t="s">
        <v>99</v>
      </c>
      <c r="AM161" s="19"/>
      <c r="AN161" s="19"/>
      <c r="AO161" s="19"/>
      <c r="AP161" s="21"/>
      <c r="AQ161" s="19"/>
    </row>
    <row r="162">
      <c r="A162" s="11" t="s">
        <v>958</v>
      </c>
      <c r="B162" s="11" t="s">
        <v>959</v>
      </c>
      <c r="C162" s="11" t="str">
        <f>VLOOKUP(A162,import!A:C,3,0)</f>
        <v>YANLIŞ</v>
      </c>
      <c r="D162" s="11" t="s">
        <v>233</v>
      </c>
      <c r="E162" s="12">
        <f>VLOOKUP(A162,import!A:J,5,0)</f>
        <v>1392</v>
      </c>
      <c r="F162" s="12" t="str">
        <f>VLOOKUP(A162,import!A:J,6,0)</f>
        <v/>
      </c>
      <c r="G162" s="13">
        <f>VLOOKUP(A162,import!A:J,7,0)</f>
        <v>0</v>
      </c>
      <c r="H162" s="13">
        <f>VLOOKUP(A162,import!A:J,8,0)</f>
        <v>30</v>
      </c>
      <c r="I162" s="13">
        <f>VLOOKUP(A162,import!A:J,9,0)</f>
        <v>30</v>
      </c>
      <c r="J162" s="14">
        <f>VLOOKUP(A162,import!A:J,10,0)</f>
        <v>0</v>
      </c>
      <c r="K162" s="11" t="s">
        <v>215</v>
      </c>
      <c r="L162" s="11">
        <v>2.423230002E9</v>
      </c>
      <c r="M162" s="11" t="s">
        <v>47</v>
      </c>
      <c r="N162" s="11" t="s">
        <v>94</v>
      </c>
      <c r="O162" s="11" t="s">
        <v>960</v>
      </c>
      <c r="P162" s="11" t="str">
        <f>VLOOKUP(A162,import!A:P,16,0)</f>
        <v>Geleneksel</v>
      </c>
      <c r="Q162" s="15" t="s">
        <v>129</v>
      </c>
      <c r="R162" s="15" t="b">
        <v>1</v>
      </c>
      <c r="S162" s="25" t="b">
        <v>1</v>
      </c>
      <c r="T162" s="16"/>
      <c r="U162" s="16"/>
      <c r="V162" s="16"/>
      <c r="W162" s="25" t="s">
        <v>961</v>
      </c>
      <c r="X162" s="30"/>
      <c r="Y162" s="30"/>
      <c r="Z162" s="30"/>
      <c r="AA162" s="22" t="s">
        <v>106</v>
      </c>
      <c r="AB162" s="23">
        <v>44370.0</v>
      </c>
      <c r="AC162" s="22" t="s">
        <v>71</v>
      </c>
      <c r="AD162" s="23">
        <v>44376.0</v>
      </c>
      <c r="AE162" s="22" t="s">
        <v>71</v>
      </c>
      <c r="AF162" s="23">
        <v>44383.0</v>
      </c>
      <c r="AG162" s="22" t="s">
        <v>71</v>
      </c>
      <c r="AH162" s="23">
        <v>44391.0</v>
      </c>
      <c r="AI162" s="22" t="s">
        <v>71</v>
      </c>
      <c r="AJ162" s="23">
        <v>44442.0</v>
      </c>
      <c r="AK162" s="22" t="s">
        <v>148</v>
      </c>
      <c r="AL162" s="22" t="s">
        <v>149</v>
      </c>
      <c r="AM162" s="22" t="s">
        <v>86</v>
      </c>
      <c r="AN162" s="22" t="s">
        <v>149</v>
      </c>
      <c r="AO162" s="22" t="s">
        <v>156</v>
      </c>
      <c r="AP162" s="21" t="s">
        <v>89</v>
      </c>
      <c r="AQ162" s="22"/>
    </row>
    <row r="163">
      <c r="A163" s="11" t="s">
        <v>962</v>
      </c>
      <c r="B163" s="11" t="s">
        <v>963</v>
      </c>
      <c r="C163" s="11" t="str">
        <f>VLOOKUP(A163,import!A:C,3,0)</f>
        <v>DOĞRU</v>
      </c>
      <c r="D163" s="11" t="s">
        <v>74</v>
      </c>
      <c r="E163" s="12">
        <f>VLOOKUP(A163,import!A:J,5,0)</f>
        <v>157</v>
      </c>
      <c r="F163" s="12">
        <f>VLOOKUP(A163,import!A:J,6,0)</f>
        <v>17</v>
      </c>
      <c r="G163" s="13">
        <f>VLOOKUP(A163,import!A:J,7,0)</f>
        <v>0</v>
      </c>
      <c r="H163" s="13">
        <f>VLOOKUP(A163,import!A:J,8,0)</f>
        <v>16</v>
      </c>
      <c r="I163" s="13">
        <f>VLOOKUP(A163,import!A:J,9,0)</f>
        <v>16</v>
      </c>
      <c r="J163" s="14">
        <f>VLOOKUP(A163,import!A:J,10,0)</f>
        <v>0</v>
      </c>
      <c r="K163" s="11" t="s">
        <v>964</v>
      </c>
      <c r="L163" s="11">
        <v>5.324786739E9</v>
      </c>
      <c r="M163" s="11" t="s">
        <v>138</v>
      </c>
      <c r="N163" s="11" t="s">
        <v>320</v>
      </c>
      <c r="O163" s="11" t="s">
        <v>965</v>
      </c>
      <c r="P163" s="11" t="str">
        <f>VLOOKUP(A163,import!A:P,16,0)</f>
        <v>Geleneksel</v>
      </c>
      <c r="Q163" s="15"/>
      <c r="R163" s="15" t="b">
        <v>1</v>
      </c>
      <c r="S163" s="16" t="b">
        <v>0</v>
      </c>
      <c r="T163" s="17" t="s">
        <v>280</v>
      </c>
      <c r="U163" s="17"/>
      <c r="V163" s="17"/>
      <c r="W163" s="17" t="s">
        <v>966</v>
      </c>
      <c r="X163" s="18"/>
      <c r="Y163" s="18"/>
      <c r="Z163" s="18"/>
      <c r="AA163" s="22" t="s">
        <v>71</v>
      </c>
      <c r="AB163" s="23">
        <v>44616.0</v>
      </c>
      <c r="AC163" s="22" t="s">
        <v>71</v>
      </c>
      <c r="AD163" s="23">
        <v>44665.0</v>
      </c>
      <c r="AE163" s="20"/>
      <c r="AF163" s="19"/>
      <c r="AG163" s="20"/>
      <c r="AH163" s="19"/>
      <c r="AI163" s="19"/>
      <c r="AJ163" s="19"/>
      <c r="AK163" s="22" t="s">
        <v>131</v>
      </c>
      <c r="AL163" s="22" t="s">
        <v>99</v>
      </c>
      <c r="AM163" s="19"/>
      <c r="AN163" s="19"/>
      <c r="AO163" s="19"/>
      <c r="AP163" s="21"/>
      <c r="AQ163" s="19"/>
    </row>
    <row r="164">
      <c r="A164" s="11" t="s">
        <v>967</v>
      </c>
      <c r="B164" s="11" t="s">
        <v>968</v>
      </c>
      <c r="C164" s="11" t="str">
        <f>VLOOKUP(A164,import!A:C,3,0)</f>
        <v>YANLIŞ</v>
      </c>
      <c r="D164" s="11" t="s">
        <v>74</v>
      </c>
      <c r="E164" s="12">
        <f>VLOOKUP(A164,import!A:J,5,0)</f>
        <v>69</v>
      </c>
      <c r="F164" s="12" t="str">
        <f>VLOOKUP(A164,import!A:J,6,0)</f>
        <v/>
      </c>
      <c r="G164" s="13">
        <f>VLOOKUP(A164,import!A:J,7,0)</f>
        <v>0</v>
      </c>
      <c r="H164" s="13">
        <f>VLOOKUP(A164,import!A:J,8,0)</f>
        <v>17</v>
      </c>
      <c r="I164" s="13">
        <f>VLOOKUP(A164,import!A:J,9,0)</f>
        <v>17</v>
      </c>
      <c r="J164" s="14">
        <f>VLOOKUP(A164,import!A:J,10,0)</f>
        <v>0</v>
      </c>
      <c r="K164" s="11" t="s">
        <v>969</v>
      </c>
      <c r="L164" s="11">
        <v>5.443418679E9</v>
      </c>
      <c r="M164" s="11" t="s">
        <v>65</v>
      </c>
      <c r="N164" s="11" t="s">
        <v>285</v>
      </c>
      <c r="O164" s="11" t="s">
        <v>970</v>
      </c>
      <c r="P164" s="11" t="str">
        <f>VLOOKUP(A164,import!A:P,16,0)</f>
        <v>Geleneksel</v>
      </c>
      <c r="Q164" s="15"/>
      <c r="R164" s="15" t="b">
        <v>1</v>
      </c>
      <c r="S164" s="16" t="b">
        <v>0</v>
      </c>
      <c r="T164" s="17" t="s">
        <v>280</v>
      </c>
      <c r="U164" s="17"/>
      <c r="V164" s="17"/>
      <c r="W164" s="17" t="s">
        <v>971</v>
      </c>
      <c r="X164" s="18"/>
      <c r="Y164" s="18"/>
      <c r="Z164" s="18"/>
      <c r="AA164" s="22" t="s">
        <v>85</v>
      </c>
      <c r="AB164" s="23">
        <v>44635.0</v>
      </c>
      <c r="AC164" s="19"/>
      <c r="AD164" s="19"/>
      <c r="AE164" s="20"/>
      <c r="AF164" s="19"/>
      <c r="AG164" s="20"/>
      <c r="AH164" s="19"/>
      <c r="AI164" s="19"/>
      <c r="AJ164" s="19"/>
      <c r="AK164" s="22" t="s">
        <v>51</v>
      </c>
      <c r="AL164" s="19"/>
      <c r="AM164" s="19"/>
      <c r="AN164" s="19"/>
      <c r="AO164" s="19"/>
      <c r="AP164" s="21"/>
      <c r="AQ164" s="19"/>
    </row>
    <row r="165">
      <c r="A165" s="11" t="s">
        <v>972</v>
      </c>
      <c r="B165" s="11" t="s">
        <v>973</v>
      </c>
      <c r="C165" s="11" t="str">
        <f>VLOOKUP(A165,import!A:C,3,0)</f>
        <v>DOĞRU</v>
      </c>
      <c r="D165" s="11" t="s">
        <v>63</v>
      </c>
      <c r="E165" s="12">
        <f>VLOOKUP(A165,import!A:J,5,0)</f>
        <v>749</v>
      </c>
      <c r="F165" s="12">
        <f>VLOOKUP(A165,import!A:J,6,0)</f>
        <v>57</v>
      </c>
      <c r="G165" s="13">
        <f>VLOOKUP(A165,import!A:J,7,0)</f>
        <v>6</v>
      </c>
      <c r="H165" s="13">
        <f>VLOOKUP(A165,import!A:J,8,0)</f>
        <v>3</v>
      </c>
      <c r="I165" s="13">
        <f>VLOOKUP(A165,import!A:J,9,0)</f>
        <v>9</v>
      </c>
      <c r="J165" s="14">
        <f>VLOOKUP(A165,import!A:J,10,0)</f>
        <v>0.67</v>
      </c>
      <c r="K165" s="11" t="s">
        <v>526</v>
      </c>
      <c r="L165" s="11">
        <v>5.416497707E9</v>
      </c>
      <c r="M165" s="11" t="s">
        <v>138</v>
      </c>
      <c r="N165" s="11" t="s">
        <v>527</v>
      </c>
      <c r="O165" s="11" t="s">
        <v>974</v>
      </c>
      <c r="P165" s="11" t="str">
        <f>VLOOKUP(A165,import!A:P,16,0)</f>
        <v>Geleneksel</v>
      </c>
      <c r="Q165" s="15" t="s">
        <v>135</v>
      </c>
      <c r="R165" s="15" t="b">
        <v>1</v>
      </c>
      <c r="S165" s="16" t="b">
        <v>0</v>
      </c>
      <c r="T165" s="25" t="s">
        <v>50</v>
      </c>
      <c r="U165" s="25" t="s">
        <v>204</v>
      </c>
      <c r="V165" s="25" t="s">
        <v>273</v>
      </c>
      <c r="W165" s="25" t="s">
        <v>300</v>
      </c>
      <c r="X165" s="27">
        <v>44271.0</v>
      </c>
      <c r="Y165" s="27">
        <v>44274.0</v>
      </c>
      <c r="Z165" s="27"/>
      <c r="AA165" s="22" t="s">
        <v>71</v>
      </c>
      <c r="AB165" s="23">
        <v>44370.0</v>
      </c>
      <c r="AC165" s="19"/>
      <c r="AD165" s="19"/>
      <c r="AE165" s="20"/>
      <c r="AF165" s="19"/>
      <c r="AG165" s="20"/>
      <c r="AH165" s="19"/>
      <c r="AI165" s="19"/>
      <c r="AJ165" s="19"/>
      <c r="AK165" s="22" t="s">
        <v>98</v>
      </c>
      <c r="AL165" s="19"/>
      <c r="AM165" s="19"/>
      <c r="AN165" s="19"/>
      <c r="AO165" s="19"/>
      <c r="AP165" s="21" t="s">
        <v>116</v>
      </c>
      <c r="AQ165" s="19"/>
    </row>
    <row r="166">
      <c r="A166" s="11" t="s">
        <v>975</v>
      </c>
      <c r="B166" s="11" t="s">
        <v>976</v>
      </c>
      <c r="C166" s="11" t="str">
        <f>VLOOKUP(A166,import!A:C,3,0)</f>
        <v>DOĞRU</v>
      </c>
      <c r="D166" s="11" t="s">
        <v>126</v>
      </c>
      <c r="E166" s="12">
        <f>VLOOKUP(A166,import!A:J,5,0)</f>
        <v>1170</v>
      </c>
      <c r="F166" s="12">
        <f>VLOOKUP(A166,import!A:J,6,0)</f>
        <v>12</v>
      </c>
      <c r="G166" s="13">
        <f>VLOOKUP(A166,import!A:J,7,0)</f>
        <v>0</v>
      </c>
      <c r="H166" s="13">
        <f>VLOOKUP(A166,import!A:J,8,0)</f>
        <v>15</v>
      </c>
      <c r="I166" s="13">
        <f>VLOOKUP(A166,import!A:J,9,0)</f>
        <v>15</v>
      </c>
      <c r="J166" s="14">
        <f>VLOOKUP(A166,import!A:J,10,0)</f>
        <v>0</v>
      </c>
      <c r="K166" s="11" t="s">
        <v>284</v>
      </c>
      <c r="L166" s="11">
        <v>5.395546272E9</v>
      </c>
      <c r="M166" s="11" t="s">
        <v>65</v>
      </c>
      <c r="N166" s="11" t="s">
        <v>285</v>
      </c>
      <c r="O166" s="11" t="s">
        <v>286</v>
      </c>
      <c r="P166" s="11" t="str">
        <f>VLOOKUP(A166,import!A:P,16,0)</f>
        <v>Geleneksel</v>
      </c>
      <c r="Q166" s="15" t="s">
        <v>299</v>
      </c>
      <c r="R166" s="15" t="b">
        <v>1</v>
      </c>
      <c r="S166" s="16" t="b">
        <v>0</v>
      </c>
      <c r="T166" s="17" t="s">
        <v>106</v>
      </c>
      <c r="U166" s="42"/>
      <c r="V166" s="42"/>
      <c r="W166" s="17" t="s">
        <v>977</v>
      </c>
      <c r="X166" s="43"/>
      <c r="Y166" s="43"/>
      <c r="Z166" s="43"/>
      <c r="AA166" s="22" t="s">
        <v>106</v>
      </c>
      <c r="AB166" s="23">
        <v>44348.0</v>
      </c>
      <c r="AC166" s="22" t="s">
        <v>106</v>
      </c>
      <c r="AD166" s="23">
        <v>44362.0</v>
      </c>
      <c r="AE166" s="22" t="s">
        <v>106</v>
      </c>
      <c r="AF166" s="23">
        <v>44463.0</v>
      </c>
      <c r="AG166" s="22" t="s">
        <v>106</v>
      </c>
      <c r="AH166" s="23">
        <v>44484.0</v>
      </c>
      <c r="AI166" s="22" t="s">
        <v>106</v>
      </c>
      <c r="AJ166" s="23">
        <v>44544.0</v>
      </c>
      <c r="AK166" s="22" t="s">
        <v>98</v>
      </c>
      <c r="AL166" s="22" t="s">
        <v>97</v>
      </c>
      <c r="AM166" s="22" t="s">
        <v>149</v>
      </c>
      <c r="AN166" s="22" t="s">
        <v>247</v>
      </c>
      <c r="AO166" s="22" t="s">
        <v>247</v>
      </c>
      <c r="AP166" s="21" t="s">
        <v>116</v>
      </c>
      <c r="AQ166" s="22"/>
    </row>
    <row r="167">
      <c r="A167" s="11" t="s">
        <v>978</v>
      </c>
      <c r="B167" s="11" t="s">
        <v>979</v>
      </c>
      <c r="C167" s="11" t="str">
        <f>VLOOKUP(A167,import!A:C,3,0)</f>
        <v>DOĞRU</v>
      </c>
      <c r="D167" s="11" t="s">
        <v>200</v>
      </c>
      <c r="E167" s="12">
        <f>VLOOKUP(A167,import!A:J,5,0)</f>
        <v>9324</v>
      </c>
      <c r="F167" s="12">
        <f>VLOOKUP(A167,import!A:J,6,0)</f>
        <v>123</v>
      </c>
      <c r="G167" s="13">
        <f>VLOOKUP(A167,import!A:J,7,0)</f>
        <v>0</v>
      </c>
      <c r="H167" s="13">
        <f>VLOOKUP(A167,import!A:J,8,0)</f>
        <v>30</v>
      </c>
      <c r="I167" s="13">
        <f>VLOOKUP(A167,import!A:J,9,0)</f>
        <v>30</v>
      </c>
      <c r="J167" s="14">
        <f>VLOOKUP(A167,import!A:J,10,0)</f>
        <v>0</v>
      </c>
      <c r="K167" s="11" t="s">
        <v>980</v>
      </c>
      <c r="L167" s="11">
        <v>2.423260721E9</v>
      </c>
      <c r="M167" s="11" t="s">
        <v>65</v>
      </c>
      <c r="N167" s="11" t="s">
        <v>483</v>
      </c>
      <c r="O167" s="11" t="s">
        <v>981</v>
      </c>
      <c r="P167" s="11" t="str">
        <f>VLOOKUP(A167,import!A:P,16,0)</f>
        <v>Geleneksel</v>
      </c>
      <c r="Q167" s="15" t="s">
        <v>135</v>
      </c>
      <c r="R167" s="15" t="b">
        <v>1</v>
      </c>
      <c r="S167" s="16" t="b">
        <v>0</v>
      </c>
      <c r="T167" s="25"/>
      <c r="U167" s="16"/>
      <c r="V167" s="16"/>
      <c r="W167" s="25" t="s">
        <v>982</v>
      </c>
      <c r="X167" s="30"/>
      <c r="Y167" s="30"/>
      <c r="Z167" s="30"/>
      <c r="AA167" s="22" t="s">
        <v>71</v>
      </c>
      <c r="AB167" s="23">
        <v>44375.0</v>
      </c>
      <c r="AC167" s="22" t="s">
        <v>106</v>
      </c>
      <c r="AD167" s="23">
        <v>44439.0</v>
      </c>
      <c r="AE167" s="22" t="s">
        <v>71</v>
      </c>
      <c r="AF167" s="23">
        <v>44491.0</v>
      </c>
      <c r="AG167" s="20"/>
      <c r="AH167" s="19"/>
      <c r="AI167" s="19"/>
      <c r="AJ167" s="19"/>
      <c r="AK167" s="22" t="s">
        <v>98</v>
      </c>
      <c r="AL167" s="22" t="s">
        <v>156</v>
      </c>
      <c r="AM167" s="19"/>
      <c r="AN167" s="19"/>
      <c r="AO167" s="19"/>
      <c r="AP167" s="21" t="s">
        <v>54</v>
      </c>
      <c r="AQ167" s="19"/>
    </row>
    <row r="168">
      <c r="A168" s="11" t="s">
        <v>983</v>
      </c>
      <c r="B168" s="11" t="s">
        <v>984</v>
      </c>
      <c r="C168" s="11" t="str">
        <f>VLOOKUP(A168,import!A:C,3,0)</f>
        <v>DOĞRU</v>
      </c>
      <c r="D168" s="11" t="s">
        <v>45</v>
      </c>
      <c r="E168" s="12">
        <f>VLOOKUP(A168,import!A:J,5,0)</f>
        <v>115</v>
      </c>
      <c r="F168" s="12">
        <f>VLOOKUP(A168,import!A:J,6,0)</f>
        <v>9</v>
      </c>
      <c r="G168" s="13">
        <f>VLOOKUP(A168,import!A:J,7,0)</f>
        <v>12</v>
      </c>
      <c r="H168" s="13">
        <f>VLOOKUP(A168,import!A:J,8,0)</f>
        <v>37</v>
      </c>
      <c r="I168" s="13">
        <f>VLOOKUP(A168,import!A:J,9,0)</f>
        <v>49</v>
      </c>
      <c r="J168" s="14">
        <f>VLOOKUP(A168,import!A:J,10,0)</f>
        <v>0.24</v>
      </c>
      <c r="K168" s="11" t="s">
        <v>985</v>
      </c>
      <c r="L168" s="11">
        <v>2.422304608E9</v>
      </c>
      <c r="M168" s="11" t="s">
        <v>138</v>
      </c>
      <c r="N168" s="11" t="s">
        <v>382</v>
      </c>
      <c r="O168" s="11" t="s">
        <v>986</v>
      </c>
      <c r="P168" s="11" t="str">
        <f>VLOOKUP(A168,import!A:P,16,0)</f>
        <v>Geleneksel</v>
      </c>
      <c r="Q168" s="15" t="s">
        <v>103</v>
      </c>
      <c r="R168" s="15" t="b">
        <v>1</v>
      </c>
      <c r="S168" s="16" t="b">
        <v>0</v>
      </c>
      <c r="T168" s="25" t="s">
        <v>50</v>
      </c>
      <c r="U168" s="25" t="s">
        <v>987</v>
      </c>
      <c r="V168" s="25" t="s">
        <v>273</v>
      </c>
      <c r="W168" s="25" t="s">
        <v>988</v>
      </c>
      <c r="X168" s="27">
        <v>44277.0</v>
      </c>
      <c r="Y168" s="27">
        <v>44279.0</v>
      </c>
      <c r="Z168" s="27"/>
      <c r="AA168" s="22" t="s">
        <v>71</v>
      </c>
      <c r="AB168" s="23">
        <v>44349.0</v>
      </c>
      <c r="AC168" s="22" t="s">
        <v>71</v>
      </c>
      <c r="AD168" s="23">
        <v>44432.0</v>
      </c>
      <c r="AE168" s="22" t="s">
        <v>71</v>
      </c>
      <c r="AF168" s="23">
        <v>44583.0</v>
      </c>
      <c r="AG168" s="20"/>
      <c r="AH168" s="19"/>
      <c r="AI168" s="19"/>
      <c r="AJ168" s="19"/>
      <c r="AK168" s="22" t="s">
        <v>98</v>
      </c>
      <c r="AL168" s="22" t="s">
        <v>219</v>
      </c>
      <c r="AM168" s="22" t="s">
        <v>104</v>
      </c>
      <c r="AN168" s="19"/>
      <c r="AO168" s="19"/>
      <c r="AP168" s="21" t="s">
        <v>116</v>
      </c>
      <c r="AQ168" s="19"/>
    </row>
    <row r="169">
      <c r="A169" s="11" t="s">
        <v>989</v>
      </c>
      <c r="B169" s="11" t="s">
        <v>990</v>
      </c>
      <c r="C169" s="11" t="str">
        <f>VLOOKUP(A169,import!A:C,3,0)</f>
        <v>DOĞRU</v>
      </c>
      <c r="D169" s="11" t="s">
        <v>152</v>
      </c>
      <c r="E169" s="12">
        <f>VLOOKUP(A169,import!A:J,5,0)</f>
        <v>2878</v>
      </c>
      <c r="F169" s="12">
        <f>VLOOKUP(A169,import!A:J,6,0)</f>
        <v>155</v>
      </c>
      <c r="G169" s="13">
        <f>VLOOKUP(A169,import!A:J,7,0)</f>
        <v>36</v>
      </c>
      <c r="H169" s="13">
        <f>VLOOKUP(A169,import!A:J,8,0)</f>
        <v>17</v>
      </c>
      <c r="I169" s="13">
        <f>VLOOKUP(A169,import!A:J,9,0)</f>
        <v>53</v>
      </c>
      <c r="J169" s="14">
        <f>VLOOKUP(A169,import!A:J,10,0)</f>
        <v>0.68</v>
      </c>
      <c r="K169" s="11" t="s">
        <v>991</v>
      </c>
      <c r="L169" s="11">
        <v>5.454455259E9</v>
      </c>
      <c r="M169" s="11" t="s">
        <v>65</v>
      </c>
      <c r="N169" s="11" t="s">
        <v>755</v>
      </c>
      <c r="O169" s="11" t="s">
        <v>992</v>
      </c>
      <c r="P169" s="11" t="str">
        <f>VLOOKUP(A169,import!A:P,16,0)</f>
        <v>Geleneksel</v>
      </c>
      <c r="Q169" s="15"/>
      <c r="R169" s="15" t="b">
        <v>1</v>
      </c>
      <c r="S169" s="25" t="b">
        <v>0</v>
      </c>
      <c r="T169" s="17" t="s">
        <v>50</v>
      </c>
      <c r="U169" s="17" t="s">
        <v>51</v>
      </c>
      <c r="V169" s="17" t="s">
        <v>52</v>
      </c>
      <c r="W169" s="17" t="s">
        <v>993</v>
      </c>
      <c r="X169" s="18">
        <v>44481.0</v>
      </c>
      <c r="Y169" s="18">
        <v>44482.0</v>
      </c>
      <c r="Z169" s="18"/>
      <c r="AA169" s="22" t="s">
        <v>71</v>
      </c>
      <c r="AB169" s="23">
        <v>44424.0</v>
      </c>
      <c r="AC169" s="22" t="s">
        <v>71</v>
      </c>
      <c r="AD169" s="23">
        <v>44442.0</v>
      </c>
      <c r="AE169" s="22" t="s">
        <v>71</v>
      </c>
      <c r="AF169" s="23">
        <v>44463.0</v>
      </c>
      <c r="AG169" s="22" t="s">
        <v>71</v>
      </c>
      <c r="AH169" s="23">
        <v>44476.0</v>
      </c>
      <c r="AI169" s="22" t="s">
        <v>71</v>
      </c>
      <c r="AJ169" s="23">
        <v>44481.0</v>
      </c>
      <c r="AK169" s="22" t="s">
        <v>219</v>
      </c>
      <c r="AL169" s="22" t="s">
        <v>156</v>
      </c>
      <c r="AM169" s="22" t="s">
        <v>149</v>
      </c>
      <c r="AN169" s="22" t="s">
        <v>51</v>
      </c>
      <c r="AO169" s="22" t="s">
        <v>51</v>
      </c>
      <c r="AP169" s="21" t="s">
        <v>116</v>
      </c>
      <c r="AQ169" s="22"/>
    </row>
    <row r="170">
      <c r="A170" s="11" t="s">
        <v>994</v>
      </c>
      <c r="B170" s="11" t="s">
        <v>995</v>
      </c>
      <c r="C170" s="11" t="str">
        <f>VLOOKUP(A170,import!A:C,3,0)</f>
        <v>DOĞRU</v>
      </c>
      <c r="D170" s="11" t="s">
        <v>200</v>
      </c>
      <c r="E170" s="12">
        <f>VLOOKUP(A170,import!A:J,5,0)</f>
        <v>9442</v>
      </c>
      <c r="F170" s="12">
        <f>VLOOKUP(A170,import!A:J,6,0)</f>
        <v>536</v>
      </c>
      <c r="G170" s="13">
        <f>VLOOKUP(A170,import!A:J,7,0)</f>
        <v>10</v>
      </c>
      <c r="H170" s="13">
        <f>VLOOKUP(A170,import!A:J,8,0)</f>
        <v>11</v>
      </c>
      <c r="I170" s="13">
        <f>VLOOKUP(A170,import!A:J,9,0)</f>
        <v>21</v>
      </c>
      <c r="J170" s="14">
        <f>VLOOKUP(A170,import!A:J,10,0)</f>
        <v>0.48</v>
      </c>
      <c r="K170" s="11" t="s">
        <v>996</v>
      </c>
      <c r="L170" s="11">
        <v>2.422385615E9</v>
      </c>
      <c r="M170" s="11" t="s">
        <v>47</v>
      </c>
      <c r="N170" s="11" t="s">
        <v>270</v>
      </c>
      <c r="O170" s="11" t="s">
        <v>997</v>
      </c>
      <c r="P170" s="11" t="str">
        <f>VLOOKUP(A170,import!A:P,16,0)</f>
        <v>Geleneksel</v>
      </c>
      <c r="Q170" s="15"/>
      <c r="R170" s="15" t="b">
        <v>1</v>
      </c>
      <c r="S170" s="25" t="b">
        <v>0</v>
      </c>
      <c r="T170" s="25" t="s">
        <v>50</v>
      </c>
      <c r="U170" s="25" t="s">
        <v>86</v>
      </c>
      <c r="V170" s="25" t="s">
        <v>535</v>
      </c>
      <c r="W170" s="25" t="s">
        <v>998</v>
      </c>
      <c r="X170" s="27">
        <v>44378.0</v>
      </c>
      <c r="Y170" s="27">
        <v>44382.0</v>
      </c>
      <c r="Z170" s="30"/>
      <c r="AA170" s="22" t="s">
        <v>71</v>
      </c>
      <c r="AB170" s="23">
        <v>44378.0</v>
      </c>
      <c r="AC170" s="19"/>
      <c r="AD170" s="19"/>
      <c r="AE170" s="20"/>
      <c r="AF170" s="19"/>
      <c r="AG170" s="20"/>
      <c r="AH170" s="19"/>
      <c r="AI170" s="19"/>
      <c r="AJ170" s="19"/>
      <c r="AK170" s="22" t="s">
        <v>86</v>
      </c>
      <c r="AL170" s="19"/>
      <c r="AM170" s="19"/>
      <c r="AN170" s="19"/>
      <c r="AO170" s="19"/>
      <c r="AP170" s="21" t="s">
        <v>89</v>
      </c>
      <c r="AQ170" s="19"/>
    </row>
    <row r="171">
      <c r="A171" s="11" t="s">
        <v>999</v>
      </c>
      <c r="B171" s="11" t="s">
        <v>1000</v>
      </c>
      <c r="C171" s="11" t="str">
        <f>VLOOKUP(A171,import!A:C,3,0)</f>
        <v>DOĞRU</v>
      </c>
      <c r="D171" s="11" t="s">
        <v>45</v>
      </c>
      <c r="E171" s="12">
        <f>VLOOKUP(A171,import!A:J,5,0)</f>
        <v>171</v>
      </c>
      <c r="F171" s="12">
        <f>VLOOKUP(A171,import!A:J,6,0)</f>
        <v>31</v>
      </c>
      <c r="G171" s="13">
        <f>VLOOKUP(A171,import!A:J,7,0)</f>
        <v>8</v>
      </c>
      <c r="H171" s="13">
        <f>VLOOKUP(A171,import!A:J,8,0)</f>
        <v>4</v>
      </c>
      <c r="I171" s="13">
        <f>VLOOKUP(A171,import!A:J,9,0)</f>
        <v>12</v>
      </c>
      <c r="J171" s="14">
        <f>VLOOKUP(A171,import!A:J,10,0)</f>
        <v>0.67</v>
      </c>
      <c r="K171" s="11" t="s">
        <v>1001</v>
      </c>
      <c r="L171" s="11">
        <v>5.436453907E9</v>
      </c>
      <c r="M171" s="11" t="s">
        <v>65</v>
      </c>
      <c r="N171" s="11" t="s">
        <v>1002</v>
      </c>
      <c r="O171" s="11" t="s">
        <v>1003</v>
      </c>
      <c r="P171" s="11" t="str">
        <f>VLOOKUP(A171,import!A:P,16,0)</f>
        <v>Geleneksel</v>
      </c>
      <c r="Q171" s="15"/>
      <c r="R171" s="15" t="b">
        <v>1</v>
      </c>
      <c r="S171" s="25" t="b">
        <v>0</v>
      </c>
      <c r="T171" s="17" t="s">
        <v>50</v>
      </c>
      <c r="U171" s="17" t="s">
        <v>51</v>
      </c>
      <c r="V171" s="17" t="s">
        <v>52</v>
      </c>
      <c r="W171" s="25" t="s">
        <v>1004</v>
      </c>
      <c r="X171" s="18">
        <v>44337.0</v>
      </c>
      <c r="Y171" s="18">
        <v>44341.0</v>
      </c>
      <c r="Z171" s="18"/>
      <c r="AA171" s="19"/>
      <c r="AB171" s="19"/>
      <c r="AC171" s="19"/>
      <c r="AD171" s="19"/>
      <c r="AE171" s="20"/>
      <c r="AF171" s="19"/>
      <c r="AG171" s="20"/>
      <c r="AH171" s="19"/>
      <c r="AI171" s="19"/>
      <c r="AJ171" s="19"/>
      <c r="AK171" s="19"/>
      <c r="AL171" s="19"/>
      <c r="AM171" s="19"/>
      <c r="AN171" s="19"/>
      <c r="AO171" s="19"/>
      <c r="AP171" s="21" t="s">
        <v>54</v>
      </c>
      <c r="AQ171" s="19"/>
    </row>
    <row r="172">
      <c r="A172" s="11" t="s">
        <v>1005</v>
      </c>
      <c r="B172" s="11" t="s">
        <v>1006</v>
      </c>
      <c r="C172" s="11" t="str">
        <f>VLOOKUP(A172,import!A:C,3,0)</f>
        <v>DOĞRU</v>
      </c>
      <c r="D172" s="11" t="s">
        <v>1007</v>
      </c>
      <c r="E172" s="12">
        <f>VLOOKUP(A172,import!A:J,5,0)</f>
        <v>4726</v>
      </c>
      <c r="F172" s="12">
        <f>VLOOKUP(A172,import!A:J,6,0)</f>
        <v>377</v>
      </c>
      <c r="G172" s="13">
        <f>VLOOKUP(A172,import!A:J,7,0)</f>
        <v>9</v>
      </c>
      <c r="H172" s="13">
        <f>VLOOKUP(A172,import!A:J,8,0)</f>
        <v>12</v>
      </c>
      <c r="I172" s="13">
        <f>VLOOKUP(A172,import!A:J,9,0)</f>
        <v>21</v>
      </c>
      <c r="J172" s="14">
        <f>VLOOKUP(A172,import!A:J,10,0)</f>
        <v>0.43</v>
      </c>
      <c r="K172" s="11" t="s">
        <v>1008</v>
      </c>
      <c r="L172" s="11">
        <v>5.32697475E9</v>
      </c>
      <c r="M172" s="11" t="s">
        <v>65</v>
      </c>
      <c r="N172" s="11" t="s">
        <v>285</v>
      </c>
      <c r="O172" s="11" t="s">
        <v>1009</v>
      </c>
      <c r="P172" s="11" t="str">
        <f>VLOOKUP(A172,import!A:P,16,0)</f>
        <v>Geleneksel</v>
      </c>
      <c r="Q172" s="15" t="s">
        <v>299</v>
      </c>
      <c r="R172" s="15" t="b">
        <v>1</v>
      </c>
      <c r="S172" s="16" t="b">
        <v>0</v>
      </c>
      <c r="T172" s="25" t="s">
        <v>50</v>
      </c>
      <c r="U172" s="16"/>
      <c r="V172" s="26" t="s">
        <v>273</v>
      </c>
      <c r="W172" s="25" t="s">
        <v>300</v>
      </c>
      <c r="X172" s="27">
        <v>44295.0</v>
      </c>
      <c r="Y172" s="27">
        <v>44299.0</v>
      </c>
      <c r="Z172" s="27"/>
      <c r="AA172" s="19"/>
      <c r="AB172" s="19"/>
      <c r="AC172" s="19"/>
      <c r="AD172" s="19"/>
      <c r="AE172" s="20"/>
      <c r="AF172" s="19"/>
      <c r="AG172" s="20"/>
      <c r="AH172" s="19"/>
      <c r="AI172" s="19"/>
      <c r="AJ172" s="19"/>
      <c r="AK172" s="19"/>
      <c r="AL172" s="19"/>
      <c r="AM172" s="19"/>
      <c r="AN172" s="19"/>
      <c r="AO172" s="19"/>
      <c r="AP172" s="21" t="s">
        <v>116</v>
      </c>
      <c r="AQ172" s="19"/>
    </row>
    <row r="173">
      <c r="A173" s="11" t="s">
        <v>1010</v>
      </c>
      <c r="B173" s="11" t="s">
        <v>1011</v>
      </c>
      <c r="C173" s="11" t="str">
        <f>VLOOKUP(A173,import!A:C,3,0)</f>
        <v>DOĞRU</v>
      </c>
      <c r="D173" s="11" t="s">
        <v>152</v>
      </c>
      <c r="E173" s="12">
        <f>VLOOKUP(A173,import!A:J,5,0)</f>
        <v>53</v>
      </c>
      <c r="F173" s="12">
        <f>VLOOKUP(A173,import!A:J,6,0)</f>
        <v>33</v>
      </c>
      <c r="G173" s="13">
        <f>VLOOKUP(A173,import!A:J,7,0)</f>
        <v>0</v>
      </c>
      <c r="H173" s="13">
        <f>VLOOKUP(A173,import!A:J,8,0)</f>
        <v>24</v>
      </c>
      <c r="I173" s="13">
        <f>VLOOKUP(A173,import!A:J,9,0)</f>
        <v>24</v>
      </c>
      <c r="J173" s="14">
        <f>VLOOKUP(A173,import!A:J,10,0)</f>
        <v>0</v>
      </c>
      <c r="K173" s="11" t="s">
        <v>1012</v>
      </c>
      <c r="L173" s="11">
        <v>2.429997739E9</v>
      </c>
      <c r="M173" s="11" t="s">
        <v>65</v>
      </c>
      <c r="N173" s="11" t="s">
        <v>427</v>
      </c>
      <c r="O173" s="11" t="s">
        <v>1013</v>
      </c>
      <c r="P173" s="11" t="str">
        <f>VLOOKUP(A173,import!A:P,16,0)</f>
        <v>Geleneksel</v>
      </c>
      <c r="Q173" s="15"/>
      <c r="R173" s="15" t="b">
        <v>1</v>
      </c>
      <c r="S173" s="16" t="b">
        <v>0</v>
      </c>
      <c r="T173" s="17" t="s">
        <v>106</v>
      </c>
      <c r="U173" s="17"/>
      <c r="V173" s="31"/>
      <c r="W173" s="17" t="s">
        <v>574</v>
      </c>
      <c r="X173" s="18"/>
      <c r="Y173" s="18"/>
      <c r="Z173" s="18"/>
      <c r="AA173" s="22" t="s">
        <v>106</v>
      </c>
      <c r="AB173" s="23">
        <v>44613.0</v>
      </c>
      <c r="AC173" s="19"/>
      <c r="AD173" s="19"/>
      <c r="AE173" s="20"/>
      <c r="AF173" s="19"/>
      <c r="AG173" s="20"/>
      <c r="AH173" s="19"/>
      <c r="AI173" s="19"/>
      <c r="AJ173" s="19"/>
      <c r="AK173" s="22" t="s">
        <v>51</v>
      </c>
      <c r="AL173" s="19"/>
      <c r="AM173" s="19"/>
      <c r="AN173" s="19"/>
      <c r="AO173" s="19"/>
      <c r="AP173" s="21"/>
      <c r="AQ173" s="19"/>
    </row>
    <row r="174">
      <c r="A174" s="11" t="s">
        <v>1014</v>
      </c>
      <c r="B174" s="11" t="s">
        <v>1015</v>
      </c>
      <c r="C174" s="11" t="str">
        <f>VLOOKUP(A174,import!A:C,3,0)</f>
        <v>DOĞRU</v>
      </c>
      <c r="D174" s="11" t="s">
        <v>45</v>
      </c>
      <c r="E174" s="12">
        <f>VLOOKUP(A174,import!A:J,5,0)</f>
        <v>836</v>
      </c>
      <c r="F174" s="12">
        <f>VLOOKUP(A174,import!A:J,6,0)</f>
        <v>30</v>
      </c>
      <c r="G174" s="13">
        <f>VLOOKUP(A174,import!A:J,7,0)</f>
        <v>0</v>
      </c>
      <c r="H174" s="13">
        <f>VLOOKUP(A174,import!A:J,8,0)</f>
        <v>50</v>
      </c>
      <c r="I174" s="13">
        <f>VLOOKUP(A174,import!A:J,9,0)</f>
        <v>50</v>
      </c>
      <c r="J174" s="14">
        <f>VLOOKUP(A174,import!A:J,10,0)</f>
        <v>0</v>
      </c>
      <c r="K174" s="11" t="s">
        <v>1016</v>
      </c>
      <c r="L174" s="11">
        <v>2.423467599E9</v>
      </c>
      <c r="M174" s="11" t="s">
        <v>47</v>
      </c>
      <c r="N174" s="11" t="s">
        <v>500</v>
      </c>
      <c r="O174" s="11" t="s">
        <v>1017</v>
      </c>
      <c r="P174" s="11" t="str">
        <f>VLOOKUP(A174,import!A:P,16,0)</f>
        <v>Geleneksel</v>
      </c>
      <c r="Q174" s="15" t="s">
        <v>103</v>
      </c>
      <c r="R174" s="15" t="b">
        <v>1</v>
      </c>
      <c r="S174" s="25" t="b">
        <v>1</v>
      </c>
      <c r="T174" s="16"/>
      <c r="U174" s="16"/>
      <c r="V174" s="16"/>
      <c r="W174" s="25" t="s">
        <v>1018</v>
      </c>
      <c r="X174" s="30"/>
      <c r="Y174" s="30"/>
      <c r="Z174" s="30"/>
      <c r="AA174" s="22" t="s">
        <v>85</v>
      </c>
      <c r="AB174" s="23">
        <v>44386.0</v>
      </c>
      <c r="AC174" s="22" t="s">
        <v>71</v>
      </c>
      <c r="AD174" s="23">
        <v>44391.0</v>
      </c>
      <c r="AE174" s="22" t="s">
        <v>71</v>
      </c>
      <c r="AF174" s="23">
        <v>44429.0</v>
      </c>
      <c r="AG174" s="22" t="s">
        <v>71</v>
      </c>
      <c r="AH174" s="23">
        <v>44462.0</v>
      </c>
      <c r="AI174" s="19"/>
      <c r="AJ174" s="19"/>
      <c r="AK174" s="22" t="s">
        <v>190</v>
      </c>
      <c r="AL174" s="22" t="s">
        <v>149</v>
      </c>
      <c r="AM174" s="22" t="s">
        <v>288</v>
      </c>
      <c r="AN174" s="22" t="s">
        <v>156</v>
      </c>
      <c r="AO174" s="19"/>
      <c r="AP174" s="21" t="s">
        <v>54</v>
      </c>
      <c r="AQ174" s="19"/>
    </row>
    <row r="175">
      <c r="A175" s="21" t="s">
        <v>1019</v>
      </c>
      <c r="B175" s="21" t="s">
        <v>1020</v>
      </c>
      <c r="C175" s="11" t="str">
        <f>VLOOKUP(A175,import!A:C,3,0)</f>
        <v>DOĞRU</v>
      </c>
      <c r="D175" s="21" t="s">
        <v>45</v>
      </c>
      <c r="E175" s="12">
        <f>VLOOKUP(A175,import!A:J,5,0)</f>
        <v>26</v>
      </c>
      <c r="F175" s="12">
        <f>VLOOKUP(A175,import!A:J,6,0)</f>
        <v>26</v>
      </c>
      <c r="G175" s="13">
        <f>VLOOKUP(A175,import!A:J,7,0)</f>
        <v>0</v>
      </c>
      <c r="H175" s="13">
        <f>VLOOKUP(A175,import!A:J,8,0)</f>
        <v>30</v>
      </c>
      <c r="I175" s="13">
        <f>VLOOKUP(A175,import!A:J,9,0)</f>
        <v>30</v>
      </c>
      <c r="J175" s="14">
        <f>VLOOKUP(A175,import!A:J,10,0)</f>
        <v>0</v>
      </c>
      <c r="K175" s="21" t="s">
        <v>1021</v>
      </c>
      <c r="L175" s="21">
        <v>5.465426687E9</v>
      </c>
      <c r="M175" s="21" t="s">
        <v>47</v>
      </c>
      <c r="N175" s="21" t="s">
        <v>76</v>
      </c>
      <c r="O175" s="21" t="s">
        <v>1022</v>
      </c>
      <c r="P175" s="11" t="str">
        <f>VLOOKUP(A175,import!A:P,16,0)</f>
        <v>Geleneksel</v>
      </c>
      <c r="Q175" s="15"/>
      <c r="R175" s="15" t="b">
        <v>1</v>
      </c>
      <c r="S175" s="16" t="b">
        <v>0</v>
      </c>
      <c r="T175" s="17"/>
      <c r="U175" s="17"/>
      <c r="V175" s="17"/>
      <c r="W175" s="17" t="s">
        <v>1023</v>
      </c>
      <c r="X175" s="18"/>
      <c r="Y175" s="18"/>
      <c r="Z175" s="18"/>
      <c r="AA175" s="22" t="s">
        <v>106</v>
      </c>
      <c r="AB175" s="23">
        <v>44700.0</v>
      </c>
      <c r="AC175" s="19"/>
      <c r="AD175" s="19"/>
      <c r="AE175" s="20"/>
      <c r="AF175" s="19"/>
      <c r="AG175" s="20"/>
      <c r="AH175" s="19"/>
      <c r="AI175" s="19"/>
      <c r="AJ175" s="19"/>
      <c r="AK175" s="22" t="s">
        <v>131</v>
      </c>
      <c r="AL175" s="19"/>
      <c r="AM175" s="19"/>
      <c r="AN175" s="19"/>
      <c r="AO175" s="19"/>
      <c r="AP175" s="21"/>
      <c r="AQ175" s="19"/>
    </row>
    <row r="176">
      <c r="A176" s="11" t="s">
        <v>1024</v>
      </c>
      <c r="B176" s="11" t="s">
        <v>1025</v>
      </c>
      <c r="C176" s="11" t="str">
        <f>VLOOKUP(A176,import!A:C,3,0)</f>
        <v>DOĞRU</v>
      </c>
      <c r="D176" s="11" t="s">
        <v>143</v>
      </c>
      <c r="E176" s="12">
        <f>VLOOKUP(A176,import!A:J,5,0)</f>
        <v>1196</v>
      </c>
      <c r="F176" s="12">
        <f>VLOOKUP(A176,import!A:J,6,0)</f>
        <v>4</v>
      </c>
      <c r="G176" s="13">
        <f>VLOOKUP(A176,import!A:J,7,0)</f>
        <v>3</v>
      </c>
      <c r="H176" s="13">
        <f>VLOOKUP(A176,import!A:J,8,0)</f>
        <v>1</v>
      </c>
      <c r="I176" s="13">
        <f>VLOOKUP(A176,import!A:J,9,0)</f>
        <v>4</v>
      </c>
      <c r="J176" s="14">
        <f>VLOOKUP(A176,import!A:J,10,0)</f>
        <v>0.75</v>
      </c>
      <c r="K176" s="11" t="s">
        <v>697</v>
      </c>
      <c r="L176" s="11">
        <v>5.353934236E9</v>
      </c>
      <c r="M176" s="11" t="s">
        <v>47</v>
      </c>
      <c r="N176" s="11" t="s">
        <v>270</v>
      </c>
      <c r="O176" s="11" t="s">
        <v>702</v>
      </c>
      <c r="P176" s="11" t="str">
        <f>VLOOKUP(A176,import!A:P,16,0)</f>
        <v>Geleneksel</v>
      </c>
      <c r="Q176" s="15" t="s">
        <v>299</v>
      </c>
      <c r="R176" s="15" t="b">
        <v>1</v>
      </c>
      <c r="S176" s="16" t="b">
        <v>0</v>
      </c>
      <c r="T176" s="25" t="s">
        <v>83</v>
      </c>
      <c r="U176" s="25" t="s">
        <v>51</v>
      </c>
      <c r="V176" s="25" t="s">
        <v>52</v>
      </c>
      <c r="W176" s="25"/>
      <c r="X176" s="27">
        <v>44473.0</v>
      </c>
      <c r="Y176" s="27">
        <v>44474.0</v>
      </c>
      <c r="Z176" s="30"/>
      <c r="AA176" s="22" t="s">
        <v>71</v>
      </c>
      <c r="AB176" s="23">
        <v>44473.0</v>
      </c>
      <c r="AC176" s="22" t="s">
        <v>106</v>
      </c>
      <c r="AD176" s="23">
        <v>44574.0</v>
      </c>
      <c r="AE176" s="20"/>
      <c r="AF176" s="19"/>
      <c r="AG176" s="20"/>
      <c r="AH176" s="19"/>
      <c r="AI176" s="19"/>
      <c r="AJ176" s="19"/>
      <c r="AK176" s="22" t="s">
        <v>51</v>
      </c>
      <c r="AL176" s="22" t="s">
        <v>99</v>
      </c>
      <c r="AM176" s="19"/>
      <c r="AN176" s="19"/>
      <c r="AO176" s="19"/>
      <c r="AP176" s="21" t="s">
        <v>89</v>
      </c>
      <c r="AQ176" s="19"/>
    </row>
    <row r="177">
      <c r="A177" s="11" t="s">
        <v>1026</v>
      </c>
      <c r="B177" s="11" t="s">
        <v>1027</v>
      </c>
      <c r="C177" s="11" t="str">
        <f>VLOOKUP(A177,import!A:C,3,0)</f>
        <v>DOĞRU</v>
      </c>
      <c r="D177" s="11" t="s">
        <v>143</v>
      </c>
      <c r="E177" s="12">
        <f>VLOOKUP(A177,import!A:J,5,0)</f>
        <v>294</v>
      </c>
      <c r="F177" s="12">
        <f>VLOOKUP(A177,import!A:J,6,0)</f>
        <v>1</v>
      </c>
      <c r="G177" s="13">
        <f>VLOOKUP(A177,import!A:J,7,0)</f>
        <v>0</v>
      </c>
      <c r="H177" s="13">
        <f>VLOOKUP(A177,import!A:J,8,0)</f>
        <v>3</v>
      </c>
      <c r="I177" s="13">
        <f>VLOOKUP(A177,import!A:J,9,0)</f>
        <v>3</v>
      </c>
      <c r="J177" s="14">
        <f>VLOOKUP(A177,import!A:J,10,0)</f>
        <v>0</v>
      </c>
      <c r="K177" s="11" t="s">
        <v>697</v>
      </c>
      <c r="L177" s="11">
        <v>5.459737707E9</v>
      </c>
      <c r="M177" s="11" t="s">
        <v>47</v>
      </c>
      <c r="N177" s="11" t="s">
        <v>603</v>
      </c>
      <c r="O177" s="11" t="s">
        <v>1028</v>
      </c>
      <c r="P177" s="11" t="str">
        <f>VLOOKUP(A177,import!A:P,16,0)</f>
        <v>Geleneksel</v>
      </c>
      <c r="Q177" s="15"/>
      <c r="R177" s="15" t="b">
        <v>1</v>
      </c>
      <c r="S177" s="16" t="b">
        <v>0</v>
      </c>
      <c r="T177" s="17" t="s">
        <v>121</v>
      </c>
      <c r="U177" s="17"/>
      <c r="V177" s="17"/>
      <c r="W177" s="17" t="s">
        <v>1029</v>
      </c>
      <c r="X177" s="18"/>
      <c r="Y177" s="18"/>
      <c r="Z177" s="18"/>
      <c r="AA177" s="22" t="s">
        <v>71</v>
      </c>
      <c r="AB177" s="23">
        <v>44473.0</v>
      </c>
      <c r="AC177" s="19"/>
      <c r="AD177" s="19"/>
      <c r="AE177" s="20"/>
      <c r="AF177" s="19"/>
      <c r="AG177" s="20"/>
      <c r="AH177" s="19"/>
      <c r="AI177" s="19"/>
      <c r="AJ177" s="19"/>
      <c r="AK177" s="22" t="s">
        <v>51</v>
      </c>
      <c r="AL177" s="19"/>
      <c r="AM177" s="19"/>
      <c r="AN177" s="19"/>
      <c r="AO177" s="19"/>
      <c r="AP177" s="21" t="s">
        <v>89</v>
      </c>
      <c r="AQ177" s="19"/>
    </row>
    <row r="178">
      <c r="A178" s="11" t="s">
        <v>1030</v>
      </c>
      <c r="B178" s="44" t="s">
        <v>1031</v>
      </c>
      <c r="C178" s="11" t="str">
        <f>VLOOKUP(A178,import!A:C,3,0)</f>
        <v>DOĞRU</v>
      </c>
      <c r="D178" s="11" t="s">
        <v>45</v>
      </c>
      <c r="E178" s="12">
        <f>VLOOKUP(A178,import!A:J,5,0)</f>
        <v>1892</v>
      </c>
      <c r="F178" s="12">
        <f>VLOOKUP(A178,import!A:J,6,0)</f>
        <v>93</v>
      </c>
      <c r="G178" s="13">
        <f>VLOOKUP(A178,import!A:J,7,0)</f>
        <v>3</v>
      </c>
      <c r="H178" s="13">
        <f>VLOOKUP(A178,import!A:J,8,0)</f>
        <v>13</v>
      </c>
      <c r="I178" s="13">
        <f>VLOOKUP(A178,import!A:J,9,0)</f>
        <v>16</v>
      </c>
      <c r="J178" s="14">
        <f>VLOOKUP(A178,import!A:J,10,0)</f>
        <v>0.19</v>
      </c>
      <c r="K178" s="11" t="s">
        <v>1032</v>
      </c>
      <c r="L178" s="11">
        <v>2.42227604E9</v>
      </c>
      <c r="M178" s="11" t="s">
        <v>65</v>
      </c>
      <c r="N178" s="11" t="s">
        <v>169</v>
      </c>
      <c r="O178" s="11" t="s">
        <v>1033</v>
      </c>
      <c r="P178" s="11" t="str">
        <f>VLOOKUP(A178,import!A:P,16,0)</f>
        <v>Geleneksel</v>
      </c>
      <c r="Q178" s="15" t="s">
        <v>129</v>
      </c>
      <c r="R178" s="15" t="b">
        <v>1</v>
      </c>
      <c r="S178" s="16" t="b">
        <v>0</v>
      </c>
      <c r="T178" s="25" t="s">
        <v>50</v>
      </c>
      <c r="U178" s="25" t="s">
        <v>51</v>
      </c>
      <c r="V178" s="25" t="s">
        <v>52</v>
      </c>
      <c r="W178" s="25" t="s">
        <v>1004</v>
      </c>
      <c r="X178" s="27">
        <v>44312.0</v>
      </c>
      <c r="Y178" s="27">
        <v>44314.0</v>
      </c>
      <c r="Z178" s="27"/>
      <c r="AA178" s="19"/>
      <c r="AB178" s="19"/>
      <c r="AC178" s="19"/>
      <c r="AD178" s="19"/>
      <c r="AE178" s="20"/>
      <c r="AF178" s="19"/>
      <c r="AG178" s="20"/>
      <c r="AH178" s="19"/>
      <c r="AI178" s="19"/>
      <c r="AJ178" s="19"/>
      <c r="AK178" s="19"/>
      <c r="AL178" s="19"/>
      <c r="AM178" s="19"/>
      <c r="AN178" s="19"/>
      <c r="AO178" s="19"/>
      <c r="AP178" s="21" t="s">
        <v>116</v>
      </c>
      <c r="AQ178" s="19"/>
    </row>
    <row r="179">
      <c r="A179" s="11" t="s">
        <v>1034</v>
      </c>
      <c r="B179" s="11" t="s">
        <v>1035</v>
      </c>
      <c r="C179" s="11" t="str">
        <f>VLOOKUP(A179,import!A:C,3,0)</f>
        <v>DOĞRU</v>
      </c>
      <c r="D179" s="11" t="s">
        <v>200</v>
      </c>
      <c r="E179" s="12">
        <f>VLOOKUP(A179,import!A:J,5,0)</f>
        <v>95</v>
      </c>
      <c r="F179" s="12">
        <f>VLOOKUP(A179,import!A:J,6,0)</f>
        <v>34</v>
      </c>
      <c r="G179" s="13">
        <f>VLOOKUP(A179,import!A:J,7,0)</f>
        <v>0</v>
      </c>
      <c r="H179" s="13">
        <f>VLOOKUP(A179,import!A:J,8,0)</f>
        <v>5</v>
      </c>
      <c r="I179" s="13">
        <f>VLOOKUP(A179,import!A:J,9,0)</f>
        <v>5</v>
      </c>
      <c r="J179" s="14">
        <f>VLOOKUP(A179,import!A:J,10,0)</f>
        <v>0</v>
      </c>
      <c r="K179" s="11" t="s">
        <v>1036</v>
      </c>
      <c r="L179" s="11">
        <v>5.372449183E9</v>
      </c>
      <c r="M179" s="11" t="s">
        <v>138</v>
      </c>
      <c r="N179" s="11" t="s">
        <v>1037</v>
      </c>
      <c r="O179" s="11" t="s">
        <v>1038</v>
      </c>
      <c r="P179" s="11" t="str">
        <f>VLOOKUP(A179,import!A:P,16,0)</f>
        <v>Geleneksel</v>
      </c>
      <c r="Q179" s="15"/>
      <c r="R179" s="15" t="b">
        <v>1</v>
      </c>
      <c r="S179" s="16" t="b">
        <v>0</v>
      </c>
      <c r="T179" s="17" t="s">
        <v>50</v>
      </c>
      <c r="U179" s="17" t="s">
        <v>99</v>
      </c>
      <c r="V179" s="24" t="s">
        <v>69</v>
      </c>
      <c r="W179" s="17"/>
      <c r="X179" s="18">
        <v>44665.0</v>
      </c>
      <c r="Y179" s="18">
        <v>44666.0</v>
      </c>
      <c r="Z179" s="18"/>
      <c r="AA179" s="22" t="s">
        <v>71</v>
      </c>
      <c r="AB179" s="23">
        <v>44665.0</v>
      </c>
      <c r="AC179" s="19"/>
      <c r="AD179" s="19"/>
      <c r="AE179" s="20"/>
      <c r="AF179" s="19"/>
      <c r="AG179" s="20"/>
      <c r="AH179" s="19"/>
      <c r="AI179" s="19"/>
      <c r="AJ179" s="19"/>
      <c r="AK179" s="22" t="s">
        <v>99</v>
      </c>
      <c r="AL179" s="19"/>
      <c r="AM179" s="19"/>
      <c r="AN179" s="19"/>
      <c r="AO179" s="19"/>
      <c r="AP179" s="21"/>
      <c r="AQ179" s="19"/>
    </row>
    <row r="180">
      <c r="A180" s="11" t="s">
        <v>1039</v>
      </c>
      <c r="B180" s="11" t="s">
        <v>1040</v>
      </c>
      <c r="C180" s="11" t="str">
        <f>VLOOKUP(A180,import!A:C,3,0)</f>
        <v>DOĞRU</v>
      </c>
      <c r="D180" s="11" t="s">
        <v>74</v>
      </c>
      <c r="E180" s="12">
        <f>VLOOKUP(A180,import!A:J,5,0)</f>
        <v>667</v>
      </c>
      <c r="F180" s="12">
        <f>VLOOKUP(A180,import!A:J,6,0)</f>
        <v>59</v>
      </c>
      <c r="G180" s="13">
        <f>VLOOKUP(A180,import!A:J,7,0)</f>
        <v>32</v>
      </c>
      <c r="H180" s="13">
        <f>VLOOKUP(A180,import!A:J,8,0)</f>
        <v>22</v>
      </c>
      <c r="I180" s="13">
        <f>VLOOKUP(A180,import!A:J,9,0)</f>
        <v>54</v>
      </c>
      <c r="J180" s="14">
        <f>VLOOKUP(A180,import!A:J,10,0)</f>
        <v>0.59</v>
      </c>
      <c r="K180" s="11" t="s">
        <v>1041</v>
      </c>
      <c r="L180" s="11">
        <v>2.422594442E9</v>
      </c>
      <c r="M180" s="11" t="s">
        <v>138</v>
      </c>
      <c r="N180" s="11" t="s">
        <v>181</v>
      </c>
      <c r="O180" s="11" t="s">
        <v>1042</v>
      </c>
      <c r="P180" s="11" t="str">
        <f>VLOOKUP(A180,import!A:P,16,0)</f>
        <v>Geleneksel</v>
      </c>
      <c r="Q180" s="15"/>
      <c r="R180" s="15" t="b">
        <v>1</v>
      </c>
      <c r="S180" s="16" t="b">
        <v>0</v>
      </c>
      <c r="T180" s="17" t="s">
        <v>50</v>
      </c>
      <c r="U180" s="17" t="s">
        <v>247</v>
      </c>
      <c r="V180" s="24" t="s">
        <v>52</v>
      </c>
      <c r="W180" s="17" t="s">
        <v>1043</v>
      </c>
      <c r="X180" s="18">
        <v>44481.0</v>
      </c>
      <c r="Y180" s="18">
        <v>44484.0</v>
      </c>
      <c r="Z180" s="18"/>
      <c r="AA180" s="22" t="s">
        <v>177</v>
      </c>
      <c r="AB180" s="23">
        <v>44438.0</v>
      </c>
      <c r="AC180" s="22" t="s">
        <v>71</v>
      </c>
      <c r="AD180" s="23">
        <v>44438.0</v>
      </c>
      <c r="AE180" s="22" t="s">
        <v>71</v>
      </c>
      <c r="AF180" s="23">
        <v>44481.0</v>
      </c>
      <c r="AG180" s="20"/>
      <c r="AH180" s="19"/>
      <c r="AI180" s="19"/>
      <c r="AJ180" s="19"/>
      <c r="AK180" s="22" t="s">
        <v>336</v>
      </c>
      <c r="AL180" s="22" t="s">
        <v>156</v>
      </c>
      <c r="AM180" s="22" t="s">
        <v>247</v>
      </c>
      <c r="AN180" s="19"/>
      <c r="AO180" s="19"/>
      <c r="AP180" s="21" t="s">
        <v>116</v>
      </c>
      <c r="AQ180" s="19"/>
    </row>
    <row r="181">
      <c r="A181" s="11" t="s">
        <v>1044</v>
      </c>
      <c r="B181" s="11" t="s">
        <v>1045</v>
      </c>
      <c r="C181" s="11" t="str">
        <f>VLOOKUP(A181,import!A:C,3,0)</f>
        <v>DOĞRU</v>
      </c>
      <c r="D181" s="11" t="s">
        <v>45</v>
      </c>
      <c r="E181" s="12">
        <f>VLOOKUP(A181,import!A:J,5,0)</f>
        <v>736</v>
      </c>
      <c r="F181" s="12">
        <f>VLOOKUP(A181,import!A:J,6,0)</f>
        <v>38</v>
      </c>
      <c r="G181" s="13">
        <f>VLOOKUP(A181,import!A:J,7,0)</f>
        <v>7</v>
      </c>
      <c r="H181" s="13">
        <f>VLOOKUP(A181,import!A:J,8,0)</f>
        <v>2</v>
      </c>
      <c r="I181" s="13">
        <f>VLOOKUP(A181,import!A:J,9,0)</f>
        <v>9</v>
      </c>
      <c r="J181" s="14">
        <f>VLOOKUP(A181,import!A:J,10,0)</f>
        <v>0.78</v>
      </c>
      <c r="K181" s="11" t="s">
        <v>1046</v>
      </c>
      <c r="L181" s="11">
        <v>5.333076597E9</v>
      </c>
      <c r="M181" s="11" t="s">
        <v>47</v>
      </c>
      <c r="N181" s="11" t="s">
        <v>1047</v>
      </c>
      <c r="O181" s="11" t="s">
        <v>1048</v>
      </c>
      <c r="P181" s="11" t="str">
        <f>VLOOKUP(A181,import!A:P,16,0)</f>
        <v>Geleneksel</v>
      </c>
      <c r="Q181" s="15"/>
      <c r="R181" s="15" t="b">
        <v>1</v>
      </c>
      <c r="S181" s="16" t="b">
        <v>0</v>
      </c>
      <c r="T181" s="17" t="s">
        <v>50</v>
      </c>
      <c r="U181" s="17" t="s">
        <v>99</v>
      </c>
      <c r="V181" s="24" t="s">
        <v>69</v>
      </c>
      <c r="W181" s="17" t="s">
        <v>1049</v>
      </c>
      <c r="X181" s="18">
        <v>44510.0</v>
      </c>
      <c r="Y181" s="18">
        <v>44515.0</v>
      </c>
      <c r="Z181" s="18"/>
      <c r="AA181" s="22" t="s">
        <v>71</v>
      </c>
      <c r="AB181" s="23">
        <v>44349.0</v>
      </c>
      <c r="AC181" s="22" t="s">
        <v>85</v>
      </c>
      <c r="AD181" s="23">
        <v>44375.0</v>
      </c>
      <c r="AE181" s="22" t="s">
        <v>85</v>
      </c>
      <c r="AF181" s="23">
        <v>44377.0</v>
      </c>
      <c r="AG181" s="22" t="s">
        <v>71</v>
      </c>
      <c r="AH181" s="23">
        <v>44485.0</v>
      </c>
      <c r="AI181" s="22" t="s">
        <v>71</v>
      </c>
      <c r="AJ181" s="23">
        <v>44510.0</v>
      </c>
      <c r="AK181" s="22" t="s">
        <v>98</v>
      </c>
      <c r="AL181" s="22" t="s">
        <v>190</v>
      </c>
      <c r="AM181" s="22" t="s">
        <v>97</v>
      </c>
      <c r="AN181" s="22" t="s">
        <v>156</v>
      </c>
      <c r="AO181" s="22" t="s">
        <v>99</v>
      </c>
      <c r="AP181" s="21" t="s">
        <v>54</v>
      </c>
      <c r="AQ181" s="22"/>
    </row>
    <row r="182">
      <c r="A182" s="11" t="s">
        <v>1050</v>
      </c>
      <c r="B182" s="11" t="s">
        <v>1051</v>
      </c>
      <c r="C182" s="11" t="str">
        <f>VLOOKUP(A182,import!A:C,3,0)</f>
        <v>DOĞRU</v>
      </c>
      <c r="D182" s="11" t="s">
        <v>110</v>
      </c>
      <c r="E182" s="12">
        <f>VLOOKUP(A182,import!A:J,5,0)</f>
        <v>1269</v>
      </c>
      <c r="F182" s="12">
        <f>VLOOKUP(A182,import!A:J,6,0)</f>
        <v>77</v>
      </c>
      <c r="G182" s="13">
        <f>VLOOKUP(A182,import!A:J,7,0)</f>
        <v>1</v>
      </c>
      <c r="H182" s="13">
        <f>VLOOKUP(A182,import!A:J,8,0)</f>
        <v>47</v>
      </c>
      <c r="I182" s="13">
        <f>VLOOKUP(A182,import!A:J,9,0)</f>
        <v>48</v>
      </c>
      <c r="J182" s="14">
        <f>VLOOKUP(A182,import!A:J,10,0)</f>
        <v>0.02</v>
      </c>
      <c r="K182" s="11" t="s">
        <v>1052</v>
      </c>
      <c r="L182" s="11">
        <v>2.42237609E9</v>
      </c>
      <c r="M182" s="11" t="s">
        <v>47</v>
      </c>
      <c r="N182" s="11" t="s">
        <v>1053</v>
      </c>
      <c r="O182" s="11" t="s">
        <v>1054</v>
      </c>
      <c r="P182" s="11" t="str">
        <f>VLOOKUP(A182,import!A:P,16,0)</f>
        <v>Geleneksel</v>
      </c>
      <c r="Q182" s="15" t="s">
        <v>103</v>
      </c>
      <c r="R182" s="15" t="b">
        <v>1</v>
      </c>
      <c r="S182" s="16" t="b">
        <v>0</v>
      </c>
      <c r="T182" s="25" t="s">
        <v>83</v>
      </c>
      <c r="U182" s="25" t="s">
        <v>131</v>
      </c>
      <c r="V182" s="25" t="s">
        <v>273</v>
      </c>
      <c r="W182" s="25" t="s">
        <v>1055</v>
      </c>
      <c r="X182" s="27">
        <v>44277.0</v>
      </c>
      <c r="Y182" s="27">
        <v>44278.0</v>
      </c>
      <c r="Z182" s="27"/>
      <c r="AA182" s="22" t="s">
        <v>177</v>
      </c>
      <c r="AB182" s="23">
        <v>44404.0</v>
      </c>
      <c r="AC182" s="22" t="s">
        <v>212</v>
      </c>
      <c r="AD182" s="23">
        <v>44413.0</v>
      </c>
      <c r="AE182" s="22" t="s">
        <v>71</v>
      </c>
      <c r="AF182" s="23">
        <v>44426.0</v>
      </c>
      <c r="AG182" s="22" t="s">
        <v>71</v>
      </c>
      <c r="AH182" s="23">
        <v>44588.0</v>
      </c>
      <c r="AI182" s="19"/>
      <c r="AJ182" s="19"/>
      <c r="AK182" s="22" t="s">
        <v>51</v>
      </c>
      <c r="AL182" s="22" t="s">
        <v>88</v>
      </c>
      <c r="AM182" s="22" t="s">
        <v>288</v>
      </c>
      <c r="AN182" s="22" t="s">
        <v>99</v>
      </c>
      <c r="AO182" s="19"/>
      <c r="AP182" s="21" t="s">
        <v>89</v>
      </c>
      <c r="AQ182" s="19"/>
    </row>
    <row r="183">
      <c r="A183" s="11" t="s">
        <v>1056</v>
      </c>
      <c r="B183" s="11" t="s">
        <v>1057</v>
      </c>
      <c r="C183" s="11" t="str">
        <f>VLOOKUP(A183,import!A:C,3,0)</f>
        <v>YANLIŞ</v>
      </c>
      <c r="D183" s="11" t="s">
        <v>63</v>
      </c>
      <c r="E183" s="12">
        <f>VLOOKUP(A183,import!A:J,5,0)</f>
        <v>872</v>
      </c>
      <c r="F183" s="12" t="str">
        <f>VLOOKUP(A183,import!A:J,6,0)</f>
        <v/>
      </c>
      <c r="G183" s="13">
        <f>VLOOKUP(A183,import!A:J,7,0)</f>
        <v>36</v>
      </c>
      <c r="H183" s="13">
        <f>VLOOKUP(A183,import!A:J,8,0)</f>
        <v>22</v>
      </c>
      <c r="I183" s="13">
        <f>VLOOKUP(A183,import!A:J,9,0)</f>
        <v>58</v>
      </c>
      <c r="J183" s="14">
        <f>VLOOKUP(A183,import!A:J,10,0)</f>
        <v>0.62</v>
      </c>
      <c r="K183" s="11" t="s">
        <v>1058</v>
      </c>
      <c r="L183" s="11">
        <v>5.432050707E9</v>
      </c>
      <c r="M183" s="11" t="s">
        <v>47</v>
      </c>
      <c r="N183" s="11" t="s">
        <v>1059</v>
      </c>
      <c r="O183" s="11" t="s">
        <v>1060</v>
      </c>
      <c r="P183" s="11" t="str">
        <f>VLOOKUP(A183,import!A:P,16,0)</f>
        <v>Geleneksel</v>
      </c>
      <c r="Q183" s="15"/>
      <c r="R183" s="15" t="b">
        <v>1</v>
      </c>
      <c r="S183" s="16" t="b">
        <v>0</v>
      </c>
      <c r="T183" s="17" t="s">
        <v>50</v>
      </c>
      <c r="U183" s="17" t="s">
        <v>156</v>
      </c>
      <c r="V183" s="17" t="s">
        <v>52</v>
      </c>
      <c r="W183" s="25" t="s">
        <v>1061</v>
      </c>
      <c r="X183" s="18">
        <v>44433.0</v>
      </c>
      <c r="Y183" s="18">
        <v>44435.0</v>
      </c>
      <c r="Z183" s="18"/>
      <c r="AA183" s="22" t="s">
        <v>71</v>
      </c>
      <c r="AB183" s="23">
        <v>44433.0</v>
      </c>
      <c r="AC183" s="19"/>
      <c r="AD183" s="19"/>
      <c r="AE183" s="20"/>
      <c r="AF183" s="19"/>
      <c r="AG183" s="20"/>
      <c r="AH183" s="19"/>
      <c r="AI183" s="19"/>
      <c r="AJ183" s="19"/>
      <c r="AK183" s="22" t="s">
        <v>156</v>
      </c>
      <c r="AL183" s="19"/>
      <c r="AM183" s="19"/>
      <c r="AN183" s="19"/>
      <c r="AO183" s="19"/>
      <c r="AP183" s="21" t="s">
        <v>89</v>
      </c>
      <c r="AQ183" s="19"/>
    </row>
    <row r="184">
      <c r="A184" s="11" t="s">
        <v>1062</v>
      </c>
      <c r="B184" s="11" t="s">
        <v>1063</v>
      </c>
      <c r="C184" s="11" t="str">
        <f>VLOOKUP(A184,import!A:C,3,0)</f>
        <v>DOĞRU</v>
      </c>
      <c r="D184" s="11" t="s">
        <v>126</v>
      </c>
      <c r="E184" s="12">
        <f>VLOOKUP(A184,import!A:J,5,0)</f>
        <v>176</v>
      </c>
      <c r="F184" s="12">
        <f>VLOOKUP(A184,import!A:J,6,0)</f>
        <v>21</v>
      </c>
      <c r="G184" s="13">
        <f>VLOOKUP(A184,import!A:J,7,0)</f>
        <v>10</v>
      </c>
      <c r="H184" s="13">
        <f>VLOOKUP(A184,import!A:J,8,0)</f>
        <v>22</v>
      </c>
      <c r="I184" s="13">
        <f>VLOOKUP(A184,import!A:J,9,0)</f>
        <v>32</v>
      </c>
      <c r="J184" s="14">
        <f>VLOOKUP(A184,import!A:J,10,0)</f>
        <v>0.31</v>
      </c>
      <c r="K184" s="11" t="s">
        <v>1064</v>
      </c>
      <c r="L184" s="11">
        <v>5.412810503E9</v>
      </c>
      <c r="M184" s="11" t="s">
        <v>65</v>
      </c>
      <c r="N184" s="11" t="s">
        <v>1065</v>
      </c>
      <c r="O184" s="11" t="s">
        <v>1066</v>
      </c>
      <c r="P184" s="11" t="str">
        <f>VLOOKUP(A184,import!A:P,16,0)</f>
        <v>Geleneksel</v>
      </c>
      <c r="Q184" s="15"/>
      <c r="R184" s="15" t="b">
        <v>1</v>
      </c>
      <c r="S184" s="16" t="b">
        <v>0</v>
      </c>
      <c r="T184" s="17" t="s">
        <v>50</v>
      </c>
      <c r="U184" s="17" t="s">
        <v>99</v>
      </c>
      <c r="V184" s="24" t="s">
        <v>69</v>
      </c>
      <c r="W184" s="17"/>
      <c r="X184" s="18">
        <v>44580.0</v>
      </c>
      <c r="Y184" s="18">
        <v>44582.0</v>
      </c>
      <c r="Z184" s="18"/>
      <c r="AA184" s="22" t="s">
        <v>71</v>
      </c>
      <c r="AB184" s="23">
        <v>44580.0</v>
      </c>
      <c r="AC184" s="19"/>
      <c r="AD184" s="19"/>
      <c r="AE184" s="20"/>
      <c r="AF184" s="19"/>
      <c r="AG184" s="20"/>
      <c r="AH184" s="19"/>
      <c r="AI184" s="19"/>
      <c r="AJ184" s="19"/>
      <c r="AK184" s="22" t="s">
        <v>99</v>
      </c>
      <c r="AL184" s="19"/>
      <c r="AM184" s="19"/>
      <c r="AN184" s="19"/>
      <c r="AO184" s="19"/>
      <c r="AP184" s="21"/>
      <c r="AQ184" s="19"/>
    </row>
    <row r="185">
      <c r="A185" s="11" t="s">
        <v>1067</v>
      </c>
      <c r="B185" s="11" t="s">
        <v>1068</v>
      </c>
      <c r="C185" s="11" t="str">
        <f>VLOOKUP(A185,import!A:C,3,0)</f>
        <v>YANLIŞ</v>
      </c>
      <c r="D185" s="11" t="s">
        <v>200</v>
      </c>
      <c r="E185" s="12">
        <f>VLOOKUP(A185,import!A:J,5,0)</f>
        <v>223</v>
      </c>
      <c r="F185" s="12" t="str">
        <f>VLOOKUP(A185,import!A:J,6,0)</f>
        <v/>
      </c>
      <c r="G185" s="13">
        <f>VLOOKUP(A185,import!A:J,7,0)</f>
        <v>23</v>
      </c>
      <c r="H185" s="13">
        <f>VLOOKUP(A185,import!A:J,8,0)</f>
        <v>36</v>
      </c>
      <c r="I185" s="13">
        <f>VLOOKUP(A185,import!A:J,9,0)</f>
        <v>59</v>
      </c>
      <c r="J185" s="14">
        <f>VLOOKUP(A185,import!A:J,10,0)</f>
        <v>0.39</v>
      </c>
      <c r="K185" s="11" t="s">
        <v>1069</v>
      </c>
      <c r="L185" s="11">
        <v>2.422470113E9</v>
      </c>
      <c r="M185" s="11" t="s">
        <v>47</v>
      </c>
      <c r="N185" s="11" t="s">
        <v>1059</v>
      </c>
      <c r="O185" s="11" t="s">
        <v>1070</v>
      </c>
      <c r="P185" s="11" t="str">
        <f>VLOOKUP(A185,import!A:P,16,0)</f>
        <v>Geleneksel</v>
      </c>
      <c r="Q185" s="15" t="s">
        <v>103</v>
      </c>
      <c r="R185" s="15" t="b">
        <v>1</v>
      </c>
      <c r="S185" s="16" t="b">
        <v>0</v>
      </c>
      <c r="T185" s="25" t="s">
        <v>50</v>
      </c>
      <c r="U185" s="25" t="s">
        <v>99</v>
      </c>
      <c r="V185" s="25" t="s">
        <v>52</v>
      </c>
      <c r="W185" s="25" t="s">
        <v>1071</v>
      </c>
      <c r="X185" s="27">
        <v>44501.0</v>
      </c>
      <c r="Y185" s="27">
        <v>44502.0</v>
      </c>
      <c r="Z185" s="27"/>
      <c r="AA185" s="22" t="s">
        <v>177</v>
      </c>
      <c r="AB185" s="23">
        <v>44349.0</v>
      </c>
      <c r="AC185" s="22" t="s">
        <v>71</v>
      </c>
      <c r="AD185" s="23">
        <v>44355.0</v>
      </c>
      <c r="AE185" s="22" t="s">
        <v>212</v>
      </c>
      <c r="AF185" s="23">
        <v>44363.0</v>
      </c>
      <c r="AG185" s="22" t="s">
        <v>85</v>
      </c>
      <c r="AH185" s="23">
        <v>44371.0</v>
      </c>
      <c r="AI185" s="22" t="s">
        <v>71</v>
      </c>
      <c r="AJ185" s="23">
        <v>44501.0</v>
      </c>
      <c r="AK185" s="22" t="s">
        <v>98</v>
      </c>
      <c r="AL185" s="22" t="s">
        <v>148</v>
      </c>
      <c r="AM185" s="22" t="s">
        <v>98</v>
      </c>
      <c r="AN185" s="22" t="s">
        <v>98</v>
      </c>
      <c r="AO185" s="22" t="s">
        <v>99</v>
      </c>
      <c r="AP185" s="21" t="s">
        <v>89</v>
      </c>
      <c r="AQ185" s="22"/>
    </row>
    <row r="186">
      <c r="A186" s="11" t="s">
        <v>1072</v>
      </c>
      <c r="B186" s="11" t="s">
        <v>1073</v>
      </c>
      <c r="C186" s="11" t="str">
        <f>VLOOKUP(A186,import!A:C,3,0)</f>
        <v>DOĞRU</v>
      </c>
      <c r="D186" s="11" t="s">
        <v>110</v>
      </c>
      <c r="E186" s="12">
        <f>VLOOKUP(A186,import!A:J,5,0)</f>
        <v>1875</v>
      </c>
      <c r="F186" s="12">
        <f>VLOOKUP(A186,import!A:J,6,0)</f>
        <v>54</v>
      </c>
      <c r="G186" s="13">
        <f>VLOOKUP(A186,import!A:J,7,0)</f>
        <v>0</v>
      </c>
      <c r="H186" s="13">
        <f>VLOOKUP(A186,import!A:J,8,0)</f>
        <v>31</v>
      </c>
      <c r="I186" s="13">
        <f>VLOOKUP(A186,import!A:J,9,0)</f>
        <v>31</v>
      </c>
      <c r="J186" s="14">
        <f>VLOOKUP(A186,import!A:J,10,0)</f>
        <v>0</v>
      </c>
      <c r="K186" s="11" t="s">
        <v>1074</v>
      </c>
      <c r="L186" s="11">
        <v>2.423330202E9</v>
      </c>
      <c r="M186" s="11" t="s">
        <v>65</v>
      </c>
      <c r="N186" s="11" t="s">
        <v>66</v>
      </c>
      <c r="O186" s="11" t="s">
        <v>1075</v>
      </c>
      <c r="P186" s="11" t="str">
        <f>VLOOKUP(A186,import!A:P,16,0)</f>
        <v>Geleneksel</v>
      </c>
      <c r="Q186" s="15" t="s">
        <v>103</v>
      </c>
      <c r="R186" s="15" t="b">
        <v>1</v>
      </c>
      <c r="S186" s="25" t="b">
        <v>1</v>
      </c>
      <c r="T186" s="16"/>
      <c r="U186" s="16"/>
      <c r="V186" s="16"/>
      <c r="W186" s="25" t="s">
        <v>1076</v>
      </c>
      <c r="X186" s="30"/>
      <c r="Y186" s="30"/>
      <c r="Z186" s="30"/>
      <c r="AA186" s="22" t="s">
        <v>71</v>
      </c>
      <c r="AB186" s="23">
        <v>44429.0</v>
      </c>
      <c r="AC186" s="22" t="s">
        <v>106</v>
      </c>
      <c r="AD186" s="23">
        <v>44442.0</v>
      </c>
      <c r="AE186" s="22" t="s">
        <v>106</v>
      </c>
      <c r="AF186" s="23">
        <v>44567.0</v>
      </c>
      <c r="AG186" s="20"/>
      <c r="AH186" s="19"/>
      <c r="AI186" s="19"/>
      <c r="AJ186" s="19"/>
      <c r="AK186" s="22" t="s">
        <v>219</v>
      </c>
      <c r="AL186" s="22" t="s">
        <v>156</v>
      </c>
      <c r="AM186" s="22" t="s">
        <v>99</v>
      </c>
      <c r="AN186" s="19"/>
      <c r="AO186" s="19"/>
      <c r="AP186" s="21" t="s">
        <v>54</v>
      </c>
      <c r="AQ186" s="19"/>
    </row>
    <row r="187">
      <c r="A187" s="11" t="s">
        <v>1077</v>
      </c>
      <c r="B187" s="11" t="s">
        <v>1078</v>
      </c>
      <c r="C187" s="11" t="str">
        <f>VLOOKUP(A187,import!A:C,3,0)</f>
        <v>DOĞRU</v>
      </c>
      <c r="D187" s="11" t="s">
        <v>200</v>
      </c>
      <c r="E187" s="36">
        <f>VLOOKUP(A187,import!A:J,5,0)</f>
        <v>1119</v>
      </c>
      <c r="F187" s="12">
        <f>VLOOKUP(A187,import!A:J,6,0)</f>
        <v>42</v>
      </c>
      <c r="G187" s="13">
        <f>VLOOKUP(A187,import!A:J,7,0)</f>
        <v>15</v>
      </c>
      <c r="H187" s="13">
        <f>VLOOKUP(A187,import!A:J,8,0)</f>
        <v>15</v>
      </c>
      <c r="I187" s="13">
        <f>VLOOKUP(A187,import!A:J,9,0)</f>
        <v>30</v>
      </c>
      <c r="J187" s="14">
        <f>VLOOKUP(A187,import!A:J,10,0)</f>
        <v>0.5</v>
      </c>
      <c r="K187" s="11" t="s">
        <v>1079</v>
      </c>
      <c r="L187" s="11">
        <v>2.423310411E9</v>
      </c>
      <c r="M187" s="11" t="s">
        <v>65</v>
      </c>
      <c r="N187" s="11" t="s">
        <v>1002</v>
      </c>
      <c r="O187" s="11" t="s">
        <v>1080</v>
      </c>
      <c r="P187" s="11" t="str">
        <f>VLOOKUP(A187,import!A:P,16,0)</f>
        <v>Geleneksel</v>
      </c>
      <c r="Q187" s="15" t="s">
        <v>103</v>
      </c>
      <c r="R187" s="15" t="b">
        <v>1</v>
      </c>
      <c r="S187" s="16" t="b">
        <v>0</v>
      </c>
      <c r="T187" s="25" t="s">
        <v>50</v>
      </c>
      <c r="U187" s="25" t="s">
        <v>88</v>
      </c>
      <c r="V187" s="25" t="s">
        <v>52</v>
      </c>
      <c r="W187" s="25" t="s">
        <v>1081</v>
      </c>
      <c r="X187" s="27">
        <v>44429.0</v>
      </c>
      <c r="Y187" s="27">
        <v>44433.0</v>
      </c>
      <c r="Z187" s="25"/>
      <c r="AA187" s="22" t="s">
        <v>71</v>
      </c>
      <c r="AB187" s="23">
        <v>44428.0</v>
      </c>
      <c r="AC187" s="22" t="s">
        <v>71</v>
      </c>
      <c r="AD187" s="23">
        <v>44429.0</v>
      </c>
      <c r="AE187" s="22" t="s">
        <v>71</v>
      </c>
      <c r="AF187" s="23">
        <v>44439.0</v>
      </c>
      <c r="AG187" s="20"/>
      <c r="AH187" s="19"/>
      <c r="AI187" s="19"/>
      <c r="AJ187" s="19"/>
      <c r="AK187" s="22" t="s">
        <v>219</v>
      </c>
      <c r="AL187" s="22" t="s">
        <v>88</v>
      </c>
      <c r="AM187" s="22" t="s">
        <v>156</v>
      </c>
      <c r="AN187" s="19"/>
      <c r="AO187" s="19"/>
      <c r="AP187" s="21" t="s">
        <v>54</v>
      </c>
      <c r="AQ187" s="19"/>
    </row>
    <row r="188">
      <c r="A188" s="11" t="s">
        <v>1082</v>
      </c>
      <c r="B188" s="11" t="s">
        <v>1083</v>
      </c>
      <c r="C188" s="11" t="str">
        <f>VLOOKUP(A188,import!A:C,3,0)</f>
        <v>YANLIŞ</v>
      </c>
      <c r="D188" s="11" t="s">
        <v>325</v>
      </c>
      <c r="E188" s="12">
        <f>VLOOKUP(A188,import!A:J,5,0)</f>
        <v>197</v>
      </c>
      <c r="F188" s="12" t="str">
        <f>VLOOKUP(A188,import!A:J,6,0)</f>
        <v/>
      </c>
      <c r="G188" s="13">
        <f>VLOOKUP(A188,import!A:J,7,0)</f>
        <v>0</v>
      </c>
      <c r="H188" s="13">
        <f>VLOOKUP(A188,import!A:J,8,0)</f>
        <v>20</v>
      </c>
      <c r="I188" s="13">
        <f>VLOOKUP(A188,import!A:J,9,0)</f>
        <v>20</v>
      </c>
      <c r="J188" s="14">
        <f>VLOOKUP(A188,import!A:J,10,0)</f>
        <v>0</v>
      </c>
      <c r="K188" s="11" t="s">
        <v>1084</v>
      </c>
      <c r="L188" s="11">
        <v>2.425113399E9</v>
      </c>
      <c r="M188" s="11" t="s">
        <v>368</v>
      </c>
      <c r="N188" s="11" t="s">
        <v>682</v>
      </c>
      <c r="O188" s="11" t="s">
        <v>1085</v>
      </c>
      <c r="P188" s="11" t="str">
        <f>VLOOKUP(A188,import!A:P,16,0)</f>
        <v>Geleneksel</v>
      </c>
      <c r="Q188" s="15"/>
      <c r="R188" s="15" t="b">
        <v>1</v>
      </c>
      <c r="S188" s="16" t="b">
        <v>0</v>
      </c>
      <c r="T188" s="17" t="s">
        <v>106</v>
      </c>
      <c r="U188" s="17"/>
      <c r="V188" s="17"/>
      <c r="W188" s="17" t="s">
        <v>1086</v>
      </c>
      <c r="X188" s="18"/>
      <c r="Y188" s="18"/>
      <c r="Z188" s="18"/>
      <c r="AA188" s="22" t="s">
        <v>106</v>
      </c>
      <c r="AB188" s="23">
        <v>44481.0</v>
      </c>
      <c r="AC188" s="19"/>
      <c r="AD188" s="19"/>
      <c r="AE188" s="20"/>
      <c r="AF188" s="19"/>
      <c r="AG188" s="20"/>
      <c r="AH188" s="19"/>
      <c r="AI188" s="19"/>
      <c r="AJ188" s="19"/>
      <c r="AK188" s="22" t="s">
        <v>51</v>
      </c>
      <c r="AL188" s="19"/>
      <c r="AM188" s="19"/>
      <c r="AN188" s="19"/>
      <c r="AO188" s="19"/>
      <c r="AP188" s="21" t="s">
        <v>116</v>
      </c>
      <c r="AQ188" s="19"/>
    </row>
    <row r="189">
      <c r="A189" s="11" t="s">
        <v>1087</v>
      </c>
      <c r="B189" s="11" t="s">
        <v>1088</v>
      </c>
      <c r="C189" s="11" t="str">
        <f>VLOOKUP(A189,import!A:C,3,0)</f>
        <v>DOĞRU</v>
      </c>
      <c r="D189" s="11" t="s">
        <v>818</v>
      </c>
      <c r="E189" s="36">
        <f>VLOOKUP(A189,import!A:J,5,0)</f>
        <v>505</v>
      </c>
      <c r="F189" s="12">
        <f>VLOOKUP(A189,import!A:J,6,0)</f>
        <v>46</v>
      </c>
      <c r="G189" s="13">
        <f>VLOOKUP(A189,import!A:J,7,0)</f>
        <v>36</v>
      </c>
      <c r="H189" s="13">
        <f>VLOOKUP(A189,import!A:J,8,0)</f>
        <v>19</v>
      </c>
      <c r="I189" s="13">
        <f>VLOOKUP(A189,import!A:J,9,0)</f>
        <v>55</v>
      </c>
      <c r="J189" s="14">
        <f>VLOOKUP(A189,import!A:J,10,0)</f>
        <v>0.65</v>
      </c>
      <c r="K189" s="11" t="s">
        <v>1089</v>
      </c>
      <c r="L189" s="11">
        <v>5.344895483E9</v>
      </c>
      <c r="M189" s="11" t="s">
        <v>65</v>
      </c>
      <c r="N189" s="11" t="s">
        <v>1090</v>
      </c>
      <c r="O189" s="11" t="s">
        <v>1091</v>
      </c>
      <c r="P189" s="11" t="str">
        <f>VLOOKUP(A189,import!A:P,16,0)</f>
        <v>Geleneksel</v>
      </c>
      <c r="Q189" s="15"/>
      <c r="R189" s="15" t="b">
        <v>1</v>
      </c>
      <c r="S189" s="25" t="b">
        <v>0</v>
      </c>
      <c r="T189" s="17" t="s">
        <v>50</v>
      </c>
      <c r="U189" s="17" t="s">
        <v>156</v>
      </c>
      <c r="V189" s="17" t="s">
        <v>52</v>
      </c>
      <c r="W189" s="17" t="s">
        <v>1092</v>
      </c>
      <c r="X189" s="18">
        <v>44442.0</v>
      </c>
      <c r="Y189" s="18">
        <v>44445.0</v>
      </c>
      <c r="Z189" s="18"/>
      <c r="AA189" s="22" t="s">
        <v>71</v>
      </c>
      <c r="AB189" s="23">
        <v>44442.0</v>
      </c>
      <c r="AC189" s="22" t="s">
        <v>106</v>
      </c>
      <c r="AD189" s="23">
        <v>44516.0</v>
      </c>
      <c r="AE189" s="20"/>
      <c r="AF189" s="19"/>
      <c r="AG189" s="20"/>
      <c r="AH189" s="19"/>
      <c r="AI189" s="19"/>
      <c r="AJ189" s="19"/>
      <c r="AK189" s="22" t="s">
        <v>156</v>
      </c>
      <c r="AL189" s="22" t="s">
        <v>131</v>
      </c>
      <c r="AM189" s="19"/>
      <c r="AN189" s="19"/>
      <c r="AO189" s="19"/>
      <c r="AP189" s="21" t="s">
        <v>54</v>
      </c>
      <c r="AQ189" s="19"/>
    </row>
    <row r="190">
      <c r="A190" s="11" t="s">
        <v>1093</v>
      </c>
      <c r="B190" s="11" t="s">
        <v>1094</v>
      </c>
      <c r="C190" s="11" t="str">
        <f>VLOOKUP(A190,import!A:C,3,0)</f>
        <v>DOĞRU</v>
      </c>
      <c r="D190" s="11" t="s">
        <v>818</v>
      </c>
      <c r="E190" s="12">
        <f>VLOOKUP(A190,import!A:J,5,0)</f>
        <v>20</v>
      </c>
      <c r="F190" s="12">
        <f>VLOOKUP(A190,import!A:J,6,0)</f>
        <v>3</v>
      </c>
      <c r="G190" s="13">
        <f>VLOOKUP(A190,import!A:J,7,0)</f>
        <v>0</v>
      </c>
      <c r="H190" s="13">
        <f>VLOOKUP(A190,import!A:J,8,0)</f>
        <v>57</v>
      </c>
      <c r="I190" s="13">
        <f>VLOOKUP(A190,import!A:J,9,0)</f>
        <v>57</v>
      </c>
      <c r="J190" s="14">
        <f>VLOOKUP(A190,import!A:J,10,0)</f>
        <v>0</v>
      </c>
      <c r="K190" s="11" t="s">
        <v>1095</v>
      </c>
      <c r="L190" s="11">
        <v>5.324989107E9</v>
      </c>
      <c r="M190" s="11" t="s">
        <v>138</v>
      </c>
      <c r="N190" s="11" t="s">
        <v>1096</v>
      </c>
      <c r="O190" s="11" t="s">
        <v>1097</v>
      </c>
      <c r="P190" s="11" t="str">
        <f>VLOOKUP(A190,import!A:P,16,0)</f>
        <v>Geleneksel</v>
      </c>
      <c r="Q190" s="15"/>
      <c r="R190" s="15" t="b">
        <v>1</v>
      </c>
      <c r="S190" s="16" t="b">
        <v>0</v>
      </c>
      <c r="T190" s="17"/>
      <c r="U190" s="17"/>
      <c r="V190" s="17"/>
      <c r="W190" s="17"/>
      <c r="X190" s="18"/>
      <c r="Y190" s="18"/>
      <c r="Z190" s="18"/>
      <c r="AA190" s="22" t="s">
        <v>177</v>
      </c>
      <c r="AB190" s="23">
        <v>44655.0</v>
      </c>
      <c r="AC190" s="19"/>
      <c r="AD190" s="19"/>
      <c r="AE190" s="20"/>
      <c r="AF190" s="19"/>
      <c r="AG190" s="20"/>
      <c r="AH190" s="19"/>
      <c r="AI190" s="19"/>
      <c r="AJ190" s="19"/>
      <c r="AK190" s="22" t="s">
        <v>99</v>
      </c>
      <c r="AL190" s="19"/>
      <c r="AM190" s="19"/>
      <c r="AN190" s="19"/>
      <c r="AO190" s="19"/>
      <c r="AP190" s="21"/>
      <c r="AQ190" s="19"/>
    </row>
    <row r="191">
      <c r="A191" s="11" t="s">
        <v>1098</v>
      </c>
      <c r="B191" s="11" t="s">
        <v>1099</v>
      </c>
      <c r="C191" s="11" t="str">
        <f>VLOOKUP(A191,import!A:C,3,0)</f>
        <v>DOĞRU</v>
      </c>
      <c r="D191" s="11" t="s">
        <v>45</v>
      </c>
      <c r="E191" s="12">
        <f>VLOOKUP(A191,import!A:J,5,0)</f>
        <v>794</v>
      </c>
      <c r="F191" s="12">
        <f>VLOOKUP(A191,import!A:J,6,0)</f>
        <v>15</v>
      </c>
      <c r="G191" s="13">
        <f>VLOOKUP(A191,import!A:J,7,0)</f>
        <v>0</v>
      </c>
      <c r="H191" s="13">
        <f>VLOOKUP(A191,import!A:J,8,0)</f>
        <v>13</v>
      </c>
      <c r="I191" s="13">
        <f>VLOOKUP(A191,import!A:J,9,0)</f>
        <v>13</v>
      </c>
      <c r="J191" s="14">
        <f>VLOOKUP(A191,import!A:J,10,0)</f>
        <v>0</v>
      </c>
      <c r="K191" s="11" t="s">
        <v>1100</v>
      </c>
      <c r="L191" s="11">
        <v>2.427420904E9</v>
      </c>
      <c r="M191" s="11" t="s">
        <v>58</v>
      </c>
      <c r="N191" s="11" t="s">
        <v>1101</v>
      </c>
      <c r="O191" s="11" t="s">
        <v>1102</v>
      </c>
      <c r="P191" s="11" t="str">
        <f>VLOOKUP(A191,import!A:P,16,0)</f>
        <v>Geleneksel</v>
      </c>
      <c r="Q191" s="15" t="s">
        <v>135</v>
      </c>
      <c r="R191" s="15" t="b">
        <v>1</v>
      </c>
      <c r="S191" s="16" t="b">
        <v>0</v>
      </c>
      <c r="T191" s="25" t="s">
        <v>83</v>
      </c>
      <c r="U191" s="16"/>
      <c r="V191" s="16"/>
      <c r="W191" s="25" t="s">
        <v>1103</v>
      </c>
      <c r="X191" s="30"/>
      <c r="Y191" s="30"/>
      <c r="Z191" s="25" t="s">
        <v>373</v>
      </c>
      <c r="AA191" s="22" t="s">
        <v>85</v>
      </c>
      <c r="AB191" s="23">
        <v>44497.0</v>
      </c>
      <c r="AC191" s="22" t="s">
        <v>71</v>
      </c>
      <c r="AD191" s="23">
        <v>44501.0</v>
      </c>
      <c r="AE191" s="20"/>
      <c r="AF191" s="19"/>
      <c r="AG191" s="20"/>
      <c r="AH191" s="19"/>
      <c r="AI191" s="19"/>
      <c r="AJ191" s="19"/>
      <c r="AK191" s="22" t="s">
        <v>99</v>
      </c>
      <c r="AL191" s="22" t="s">
        <v>51</v>
      </c>
      <c r="AM191" s="19"/>
      <c r="AN191" s="19"/>
      <c r="AO191" s="19"/>
      <c r="AP191" s="21" t="s">
        <v>89</v>
      </c>
      <c r="AQ191" s="19"/>
    </row>
    <row r="192">
      <c r="A192" s="11" t="s">
        <v>1104</v>
      </c>
      <c r="B192" s="11" t="s">
        <v>1105</v>
      </c>
      <c r="C192" s="11" t="str">
        <f>VLOOKUP(A192,import!A:C,3,0)</f>
        <v>DOĞRU</v>
      </c>
      <c r="D192" s="11" t="s">
        <v>818</v>
      </c>
      <c r="E192" s="12">
        <f>VLOOKUP(A192,import!A:J,5,0)</f>
        <v>206</v>
      </c>
      <c r="F192" s="12">
        <f>VLOOKUP(A192,import!A:J,6,0)</f>
        <v>12</v>
      </c>
      <c r="G192" s="13">
        <f>VLOOKUP(A192,import!A:J,7,0)</f>
        <v>0</v>
      </c>
      <c r="H192" s="13">
        <f>VLOOKUP(A192,import!A:J,8,0)</f>
        <v>34</v>
      </c>
      <c r="I192" s="13">
        <f>VLOOKUP(A192,import!A:J,9,0)</f>
        <v>34</v>
      </c>
      <c r="J192" s="14">
        <f>VLOOKUP(A192,import!A:J,10,0)</f>
        <v>0</v>
      </c>
      <c r="K192" s="11" t="s">
        <v>1106</v>
      </c>
      <c r="L192" s="11">
        <v>5.303047787E9</v>
      </c>
      <c r="M192" s="11" t="s">
        <v>368</v>
      </c>
      <c r="N192" s="11" t="s">
        <v>369</v>
      </c>
      <c r="O192" s="11" t="s">
        <v>1107</v>
      </c>
      <c r="P192" s="11" t="str">
        <f>VLOOKUP(A192,import!A:P,16,0)</f>
        <v>Geleneksel</v>
      </c>
      <c r="Q192" s="15"/>
      <c r="R192" s="15" t="b">
        <v>0</v>
      </c>
      <c r="S192" s="16" t="b">
        <v>0</v>
      </c>
      <c r="T192" s="17"/>
      <c r="U192" s="17"/>
      <c r="V192" s="17"/>
      <c r="W192" s="17"/>
      <c r="X192" s="18"/>
      <c r="Y192" s="18"/>
      <c r="Z192" s="18"/>
      <c r="AA192" s="22"/>
      <c r="AB192" s="23"/>
      <c r="AC192" s="19"/>
      <c r="AD192" s="19"/>
      <c r="AE192" s="20"/>
      <c r="AF192" s="19"/>
      <c r="AG192" s="20"/>
      <c r="AH192" s="19"/>
      <c r="AI192" s="19"/>
      <c r="AJ192" s="19"/>
      <c r="AK192" s="22"/>
      <c r="AL192" s="19"/>
      <c r="AM192" s="19"/>
      <c r="AN192" s="19"/>
      <c r="AO192" s="19"/>
      <c r="AP192" s="21" t="s">
        <v>54</v>
      </c>
      <c r="AQ192" s="19"/>
    </row>
    <row r="193">
      <c r="A193" s="11" t="s">
        <v>1108</v>
      </c>
      <c r="B193" s="11" t="s">
        <v>1109</v>
      </c>
      <c r="C193" s="11" t="str">
        <f>VLOOKUP(A193,import!A:C,3,0)</f>
        <v>DOĞRU</v>
      </c>
      <c r="D193" s="11" t="s">
        <v>152</v>
      </c>
      <c r="E193" s="12">
        <f>VLOOKUP(A193,import!A:J,5,0)</f>
        <v>2026</v>
      </c>
      <c r="F193" s="12">
        <f>VLOOKUP(A193,import!A:J,6,0)</f>
        <v>107</v>
      </c>
      <c r="G193" s="13">
        <f>VLOOKUP(A193,import!A:J,7,0)</f>
        <v>20</v>
      </c>
      <c r="H193" s="13">
        <f>VLOOKUP(A193,import!A:J,8,0)</f>
        <v>11</v>
      </c>
      <c r="I193" s="13">
        <f>VLOOKUP(A193,import!A:J,9,0)</f>
        <v>31</v>
      </c>
      <c r="J193" s="14">
        <f>VLOOKUP(A193,import!A:J,10,0)</f>
        <v>0.65</v>
      </c>
      <c r="K193" s="11" t="s">
        <v>1110</v>
      </c>
      <c r="L193" s="11">
        <v>5.448537908E9</v>
      </c>
      <c r="M193" s="11" t="s">
        <v>47</v>
      </c>
      <c r="N193" s="11" t="s">
        <v>81</v>
      </c>
      <c r="O193" s="11" t="s">
        <v>1111</v>
      </c>
      <c r="P193" s="11" t="str">
        <f>VLOOKUP(A193,import!A:P,16,0)</f>
        <v>Geleneksel</v>
      </c>
      <c r="Q193" s="15" t="s">
        <v>135</v>
      </c>
      <c r="R193" s="15" t="b">
        <v>1</v>
      </c>
      <c r="S193" s="16" t="b">
        <v>0</v>
      </c>
      <c r="T193" s="25" t="s">
        <v>50</v>
      </c>
      <c r="U193" s="25" t="s">
        <v>190</v>
      </c>
      <c r="V193" s="25" t="s">
        <v>52</v>
      </c>
      <c r="W193" s="25" t="s">
        <v>1112</v>
      </c>
      <c r="X193" s="27">
        <v>44403.0</v>
      </c>
      <c r="Y193" s="27">
        <v>44404.0</v>
      </c>
      <c r="Z193" s="27"/>
      <c r="AA193" s="22" t="s">
        <v>71</v>
      </c>
      <c r="AB193" s="23">
        <v>44349.0</v>
      </c>
      <c r="AC193" s="22" t="s">
        <v>85</v>
      </c>
      <c r="AD193" s="23">
        <v>44377.0</v>
      </c>
      <c r="AE193" s="22" t="s">
        <v>85</v>
      </c>
      <c r="AF193" s="23">
        <v>44389.0</v>
      </c>
      <c r="AG193" s="22" t="s">
        <v>71</v>
      </c>
      <c r="AH193" s="23">
        <v>44412.0</v>
      </c>
      <c r="AI193" s="19"/>
      <c r="AJ193" s="19"/>
      <c r="AK193" s="22" t="s">
        <v>98</v>
      </c>
      <c r="AL193" s="22" t="s">
        <v>97</v>
      </c>
      <c r="AM193" s="22" t="s">
        <v>86</v>
      </c>
      <c r="AN193" s="22" t="s">
        <v>88</v>
      </c>
      <c r="AO193" s="19"/>
      <c r="AP193" s="21" t="s">
        <v>89</v>
      </c>
      <c r="AQ193" s="19"/>
    </row>
    <row r="194">
      <c r="A194" s="11" t="s">
        <v>1113</v>
      </c>
      <c r="B194" s="11" t="s">
        <v>1114</v>
      </c>
      <c r="C194" s="11" t="str">
        <f>VLOOKUP(A194,import!A:C,3,0)</f>
        <v>DOĞRU</v>
      </c>
      <c r="D194" s="11" t="s">
        <v>818</v>
      </c>
      <c r="E194" s="12">
        <f>VLOOKUP(A194,import!A:J,5,0)</f>
        <v>1847</v>
      </c>
      <c r="F194" s="12">
        <f>VLOOKUP(A194,import!A:J,6,0)</f>
        <v>114</v>
      </c>
      <c r="G194" s="13">
        <f>VLOOKUP(A194,import!A:J,7,0)</f>
        <v>26</v>
      </c>
      <c r="H194" s="13">
        <f>VLOOKUP(A194,import!A:J,8,0)</f>
        <v>10</v>
      </c>
      <c r="I194" s="13">
        <f>VLOOKUP(A194,import!A:J,9,0)</f>
        <v>36</v>
      </c>
      <c r="J194" s="14">
        <f>VLOOKUP(A194,import!A:J,10,0)</f>
        <v>0.72</v>
      </c>
      <c r="K194" s="11" t="s">
        <v>1115</v>
      </c>
      <c r="L194" s="11">
        <v>2.422292707E9</v>
      </c>
      <c r="M194" s="11" t="s">
        <v>138</v>
      </c>
      <c r="N194" s="11" t="s">
        <v>202</v>
      </c>
      <c r="O194" s="11" t="s">
        <v>1116</v>
      </c>
      <c r="P194" s="11" t="str">
        <f>VLOOKUP(A194,import!A:P,16,0)</f>
        <v>Geleneksel</v>
      </c>
      <c r="Q194" s="15" t="s">
        <v>129</v>
      </c>
      <c r="R194" s="15" t="b">
        <v>1</v>
      </c>
      <c r="S194" s="16" t="b">
        <v>0</v>
      </c>
      <c r="T194" s="25" t="s">
        <v>351</v>
      </c>
      <c r="U194" s="25" t="s">
        <v>1117</v>
      </c>
      <c r="V194" s="25" t="s">
        <v>1118</v>
      </c>
      <c r="W194" s="25" t="s">
        <v>1119</v>
      </c>
      <c r="X194" s="27">
        <v>44272.0</v>
      </c>
      <c r="Y194" s="27">
        <v>44274.0</v>
      </c>
      <c r="Z194" s="27"/>
      <c r="AA194" s="22" t="s">
        <v>71</v>
      </c>
      <c r="AB194" s="23">
        <v>44370.0</v>
      </c>
      <c r="AC194" s="22" t="s">
        <v>71</v>
      </c>
      <c r="AD194" s="23">
        <v>44573.0</v>
      </c>
      <c r="AE194" s="20"/>
      <c r="AF194" s="19"/>
      <c r="AG194" s="20"/>
      <c r="AH194" s="19"/>
      <c r="AI194" s="19"/>
      <c r="AJ194" s="19"/>
      <c r="AK194" s="22" t="s">
        <v>98</v>
      </c>
      <c r="AL194" s="22" t="s">
        <v>104</v>
      </c>
      <c r="AM194" s="19"/>
      <c r="AN194" s="19"/>
      <c r="AO194" s="19"/>
      <c r="AP194" s="21" t="s">
        <v>116</v>
      </c>
      <c r="AQ194" s="19"/>
    </row>
    <row r="195">
      <c r="A195" s="11" t="s">
        <v>1120</v>
      </c>
      <c r="B195" s="11" t="s">
        <v>1121</v>
      </c>
      <c r="C195" s="11" t="str">
        <f>VLOOKUP(A195,import!A:C,3,0)</f>
        <v>DOĞRU</v>
      </c>
      <c r="D195" s="11" t="s">
        <v>200</v>
      </c>
      <c r="E195" s="12">
        <f>VLOOKUP(A195,import!A:J,5,0)</f>
        <v>35</v>
      </c>
      <c r="F195" s="12">
        <f>VLOOKUP(A195,import!A:J,6,0)</f>
        <v>1</v>
      </c>
      <c r="G195" s="13">
        <f>VLOOKUP(A195,import!A:J,7,0)</f>
        <v>15</v>
      </c>
      <c r="H195" s="13">
        <f>VLOOKUP(A195,import!A:J,8,0)</f>
        <v>28</v>
      </c>
      <c r="I195" s="13">
        <f>VLOOKUP(A195,import!A:J,9,0)</f>
        <v>43</v>
      </c>
      <c r="J195" s="14">
        <f>VLOOKUP(A195,import!A:J,10,0)</f>
        <v>0.35</v>
      </c>
      <c r="K195" s="11" t="s">
        <v>1122</v>
      </c>
      <c r="L195" s="11">
        <v>2.422416161E9</v>
      </c>
      <c r="M195" s="11" t="s">
        <v>47</v>
      </c>
      <c r="N195" s="11" t="s">
        <v>270</v>
      </c>
      <c r="O195" s="11" t="s">
        <v>1123</v>
      </c>
      <c r="P195" s="11" t="str">
        <f>VLOOKUP(A195,import!A:P,16,0)</f>
        <v>Geleneksel</v>
      </c>
      <c r="Q195" s="15"/>
      <c r="R195" s="15" t="b">
        <v>1</v>
      </c>
      <c r="S195" s="16" t="b">
        <v>0</v>
      </c>
      <c r="T195" s="25" t="s">
        <v>50</v>
      </c>
      <c r="U195" s="25" t="s">
        <v>909</v>
      </c>
      <c r="V195" s="25" t="s">
        <v>273</v>
      </c>
      <c r="W195" s="25" t="s">
        <v>1124</v>
      </c>
      <c r="X195" s="27">
        <v>44293.0</v>
      </c>
      <c r="Y195" s="27">
        <v>44295.0</v>
      </c>
      <c r="Z195" s="27"/>
      <c r="AA195" s="22" t="s">
        <v>106</v>
      </c>
      <c r="AB195" s="23">
        <v>44396.0</v>
      </c>
      <c r="AC195" s="22" t="s">
        <v>71</v>
      </c>
      <c r="AD195" s="23">
        <v>44412.0</v>
      </c>
      <c r="AE195" s="20"/>
      <c r="AF195" s="19"/>
      <c r="AG195" s="20"/>
      <c r="AH195" s="19"/>
      <c r="AI195" s="19"/>
      <c r="AJ195" s="19"/>
      <c r="AK195" s="22" t="s">
        <v>149</v>
      </c>
      <c r="AL195" s="22" t="s">
        <v>88</v>
      </c>
      <c r="AM195" s="19"/>
      <c r="AN195" s="19"/>
      <c r="AO195" s="19"/>
      <c r="AP195" s="21" t="s">
        <v>89</v>
      </c>
      <c r="AQ195" s="19"/>
    </row>
    <row r="196">
      <c r="A196" s="11" t="s">
        <v>1125</v>
      </c>
      <c r="B196" s="11" t="s">
        <v>1126</v>
      </c>
      <c r="C196" s="11" t="str">
        <f>VLOOKUP(A196,import!A:C,3,0)</f>
        <v>DOĞRU</v>
      </c>
      <c r="D196" s="11" t="s">
        <v>419</v>
      </c>
      <c r="E196" s="12">
        <f>VLOOKUP(A196,import!A:J,5,0)</f>
        <v>589</v>
      </c>
      <c r="F196" s="12">
        <f>VLOOKUP(A196,import!A:J,6,0)</f>
        <v>93</v>
      </c>
      <c r="G196" s="13">
        <f>VLOOKUP(A196,import!A:J,7,0)</f>
        <v>0</v>
      </c>
      <c r="H196" s="13">
        <f>VLOOKUP(A196,import!A:J,8,0)</f>
        <v>35</v>
      </c>
      <c r="I196" s="13">
        <f>VLOOKUP(A196,import!A:J,9,0)</f>
        <v>35</v>
      </c>
      <c r="J196" s="14">
        <f>VLOOKUP(A196,import!A:J,10,0)</f>
        <v>0</v>
      </c>
      <c r="K196" s="11" t="s">
        <v>1127</v>
      </c>
      <c r="L196" s="11">
        <v>2.423452383E9</v>
      </c>
      <c r="M196" s="11" t="s">
        <v>65</v>
      </c>
      <c r="N196" s="11" t="s">
        <v>356</v>
      </c>
      <c r="O196" s="11" t="s">
        <v>1128</v>
      </c>
      <c r="P196" s="11" t="str">
        <f>VLOOKUP(A196,import!A:P,16,0)</f>
        <v>Geleneksel</v>
      </c>
      <c r="Q196" s="15"/>
      <c r="R196" s="15" t="b">
        <v>1</v>
      </c>
      <c r="S196" s="16" t="b">
        <v>0</v>
      </c>
      <c r="T196" s="17" t="s">
        <v>280</v>
      </c>
      <c r="U196" s="17"/>
      <c r="V196" s="17"/>
      <c r="W196" s="17" t="s">
        <v>1129</v>
      </c>
      <c r="X196" s="18"/>
      <c r="Y196" s="18"/>
      <c r="Z196" s="18"/>
      <c r="AA196" s="22" t="s">
        <v>71</v>
      </c>
      <c r="AB196" s="23">
        <v>44558.0</v>
      </c>
      <c r="AC196" s="19"/>
      <c r="AD196" s="19"/>
      <c r="AE196" s="20"/>
      <c r="AF196" s="19"/>
      <c r="AG196" s="20"/>
      <c r="AH196" s="19"/>
      <c r="AI196" s="19"/>
      <c r="AJ196" s="19"/>
      <c r="AK196" s="22" t="s">
        <v>99</v>
      </c>
      <c r="AL196" s="19"/>
      <c r="AM196" s="19"/>
      <c r="AN196" s="19"/>
      <c r="AO196" s="19"/>
      <c r="AP196" s="21"/>
      <c r="AQ196" s="19"/>
    </row>
    <row r="197">
      <c r="A197" s="11" t="s">
        <v>1130</v>
      </c>
      <c r="B197" s="11" t="s">
        <v>1131</v>
      </c>
      <c r="C197" s="11" t="str">
        <f>VLOOKUP(A197,import!A:C,3,0)</f>
        <v>DOĞRU</v>
      </c>
      <c r="D197" s="11" t="s">
        <v>818</v>
      </c>
      <c r="E197" s="12">
        <f>VLOOKUP(A197,import!A:J,5,0)</f>
        <v>56</v>
      </c>
      <c r="F197" s="12">
        <f>VLOOKUP(A197,import!A:J,6,0)</f>
        <v>22</v>
      </c>
      <c r="G197" s="13">
        <f>VLOOKUP(A197,import!A:J,7,0)</f>
        <v>24</v>
      </c>
      <c r="H197" s="13">
        <f>VLOOKUP(A197,import!A:J,8,0)</f>
        <v>71</v>
      </c>
      <c r="I197" s="13">
        <f>VLOOKUP(A197,import!A:J,9,0)</f>
        <v>95</v>
      </c>
      <c r="J197" s="14">
        <f>VLOOKUP(A197,import!A:J,10,0)</f>
        <v>0.25</v>
      </c>
      <c r="K197" s="11" t="s">
        <v>1132</v>
      </c>
      <c r="L197" s="11">
        <v>2.4222927E9</v>
      </c>
      <c r="M197" s="11" t="s">
        <v>138</v>
      </c>
      <c r="N197" s="11" t="s">
        <v>382</v>
      </c>
      <c r="O197" s="11" t="s">
        <v>1133</v>
      </c>
      <c r="P197" s="11" t="str">
        <f>VLOOKUP(A197,import!A:P,16,0)</f>
        <v>Geleneksel</v>
      </c>
      <c r="Q197" s="15"/>
      <c r="R197" s="15" t="b">
        <v>0</v>
      </c>
      <c r="S197" s="16" t="b">
        <v>0</v>
      </c>
      <c r="T197" s="17"/>
      <c r="U197" s="17"/>
      <c r="V197" s="17"/>
      <c r="W197" s="17"/>
      <c r="X197" s="18"/>
      <c r="Y197" s="18"/>
      <c r="Z197" s="18"/>
      <c r="AA197" s="22"/>
      <c r="AB197" s="23"/>
      <c r="AC197" s="19"/>
      <c r="AD197" s="19"/>
      <c r="AE197" s="20"/>
      <c r="AF197" s="19"/>
      <c r="AG197" s="20"/>
      <c r="AH197" s="19"/>
      <c r="AI197" s="19"/>
      <c r="AJ197" s="19"/>
      <c r="AK197" s="22"/>
      <c r="AL197" s="19"/>
      <c r="AM197" s="19"/>
      <c r="AN197" s="19"/>
      <c r="AO197" s="19"/>
      <c r="AP197" s="21"/>
      <c r="AQ197" s="19"/>
    </row>
    <row r="198">
      <c r="A198" s="11" t="s">
        <v>1134</v>
      </c>
      <c r="B198" s="11" t="s">
        <v>1135</v>
      </c>
      <c r="C198" s="11" t="str">
        <f>VLOOKUP(A198,import!A:C,3,0)</f>
        <v>DOĞRU</v>
      </c>
      <c r="D198" s="11" t="s">
        <v>152</v>
      </c>
      <c r="E198" s="12">
        <f>VLOOKUP(A198,import!A:J,5,0)</f>
        <v>3739</v>
      </c>
      <c r="F198" s="12">
        <f>VLOOKUP(A198,import!A:J,6,0)</f>
        <v>208</v>
      </c>
      <c r="G198" s="13">
        <f>VLOOKUP(A198,import!A:J,7,0)</f>
        <v>0</v>
      </c>
      <c r="H198" s="13">
        <f>VLOOKUP(A198,import!A:J,8,0)</f>
        <v>45</v>
      </c>
      <c r="I198" s="13">
        <f>VLOOKUP(A198,import!A:J,9,0)</f>
        <v>45</v>
      </c>
      <c r="J198" s="14">
        <f>VLOOKUP(A198,import!A:J,10,0)</f>
        <v>0</v>
      </c>
      <c r="K198" s="11" t="s">
        <v>1136</v>
      </c>
      <c r="L198" s="11">
        <v>2.422442701E9</v>
      </c>
      <c r="M198" s="11" t="s">
        <v>47</v>
      </c>
      <c r="N198" s="11" t="s">
        <v>76</v>
      </c>
      <c r="O198" s="11" t="s">
        <v>1137</v>
      </c>
      <c r="P198" s="11" t="str">
        <f>VLOOKUP(A198,import!A:P,16,0)</f>
        <v>Geleneksel</v>
      </c>
      <c r="Q198" s="15" t="s">
        <v>103</v>
      </c>
      <c r="R198" s="15" t="b">
        <v>1</v>
      </c>
      <c r="S198" s="25" t="b">
        <v>0</v>
      </c>
      <c r="T198" s="25" t="s">
        <v>351</v>
      </c>
      <c r="U198" s="25" t="s">
        <v>99</v>
      </c>
      <c r="V198" s="22" t="s">
        <v>69</v>
      </c>
      <c r="W198" s="25" t="s">
        <v>1138</v>
      </c>
      <c r="X198" s="27">
        <v>44508.0</v>
      </c>
      <c r="Y198" s="27">
        <v>44509.0</v>
      </c>
      <c r="Z198" s="27"/>
      <c r="AA198" s="22" t="s">
        <v>71</v>
      </c>
      <c r="AB198" s="23">
        <v>44349.0</v>
      </c>
      <c r="AC198" s="22" t="s">
        <v>106</v>
      </c>
      <c r="AD198" s="23">
        <v>44377.0</v>
      </c>
      <c r="AE198" s="22" t="s">
        <v>177</v>
      </c>
      <c r="AF198" s="19"/>
      <c r="AG198" s="22" t="s">
        <v>177</v>
      </c>
      <c r="AH198" s="23">
        <v>44411.0</v>
      </c>
      <c r="AI198" s="22" t="s">
        <v>71</v>
      </c>
      <c r="AJ198" s="23">
        <v>44706.0</v>
      </c>
      <c r="AK198" s="22" t="s">
        <v>98</v>
      </c>
      <c r="AL198" s="22" t="s">
        <v>97</v>
      </c>
      <c r="AM198" s="22" t="s">
        <v>51</v>
      </c>
      <c r="AN198" s="22" t="s">
        <v>51</v>
      </c>
      <c r="AO198" s="22" t="s">
        <v>99</v>
      </c>
      <c r="AP198" s="21" t="s">
        <v>89</v>
      </c>
      <c r="AQ198" s="22"/>
    </row>
    <row r="199">
      <c r="A199" s="11" t="s">
        <v>1139</v>
      </c>
      <c r="B199" s="11" t="s">
        <v>1140</v>
      </c>
      <c r="C199" s="11" t="str">
        <f>VLOOKUP(A199,import!A:C,3,0)</f>
        <v>YANLIŞ</v>
      </c>
      <c r="D199" s="11" t="s">
        <v>152</v>
      </c>
      <c r="E199" s="12">
        <f>VLOOKUP(A199,import!A:J,5,0)</f>
        <v>388</v>
      </c>
      <c r="F199" s="12" t="str">
        <f>VLOOKUP(A199,import!A:J,6,0)</f>
        <v/>
      </c>
      <c r="G199" s="13">
        <f>VLOOKUP(A199,import!A:J,7,0)</f>
        <v>0</v>
      </c>
      <c r="H199" s="13">
        <f>VLOOKUP(A199,import!A:J,8,0)</f>
        <v>22</v>
      </c>
      <c r="I199" s="13">
        <f>VLOOKUP(A199,import!A:J,9,0)</f>
        <v>22</v>
      </c>
      <c r="J199" s="14">
        <f>VLOOKUP(A199,import!A:J,10,0)</f>
        <v>0</v>
      </c>
      <c r="K199" s="11" t="s">
        <v>1141</v>
      </c>
      <c r="L199" s="11">
        <v>5.530237121E9</v>
      </c>
      <c r="M199" s="11" t="s">
        <v>47</v>
      </c>
      <c r="N199" s="11" t="s">
        <v>740</v>
      </c>
      <c r="O199" s="11" t="s">
        <v>1142</v>
      </c>
      <c r="P199" s="11" t="str">
        <f>VLOOKUP(A199,import!A:P,16,0)</f>
        <v>Geleneksel</v>
      </c>
      <c r="Q199" s="15"/>
      <c r="R199" s="15" t="b">
        <v>1</v>
      </c>
      <c r="S199" s="16" t="b">
        <v>0</v>
      </c>
      <c r="T199" s="25" t="s">
        <v>83</v>
      </c>
      <c r="U199" s="25"/>
      <c r="V199" s="25"/>
      <c r="W199" s="25" t="s">
        <v>1143</v>
      </c>
      <c r="X199" s="27"/>
      <c r="Y199" s="27"/>
      <c r="Z199" s="27"/>
      <c r="AA199" s="22" t="s">
        <v>71</v>
      </c>
      <c r="AB199" s="23">
        <v>44355.0</v>
      </c>
      <c r="AC199" s="22" t="s">
        <v>106</v>
      </c>
      <c r="AD199" s="23">
        <v>44377.0</v>
      </c>
      <c r="AE199" s="22" t="s">
        <v>71</v>
      </c>
      <c r="AF199" s="23">
        <v>44377.0</v>
      </c>
      <c r="AG199" s="22" t="s">
        <v>106</v>
      </c>
      <c r="AH199" s="23">
        <v>44384.0</v>
      </c>
      <c r="AI199" s="22" t="s">
        <v>106</v>
      </c>
      <c r="AJ199" s="23">
        <v>44512.0</v>
      </c>
      <c r="AK199" s="19"/>
      <c r="AL199" s="22" t="s">
        <v>97</v>
      </c>
      <c r="AM199" s="22" t="s">
        <v>97</v>
      </c>
      <c r="AN199" s="22" t="s">
        <v>86</v>
      </c>
      <c r="AO199" s="22" t="s">
        <v>68</v>
      </c>
      <c r="AP199" s="21" t="s">
        <v>54</v>
      </c>
      <c r="AQ199" s="22"/>
    </row>
    <row r="200">
      <c r="A200" s="11" t="s">
        <v>1144</v>
      </c>
      <c r="B200" s="11" t="s">
        <v>1145</v>
      </c>
      <c r="C200" s="11" t="str">
        <f>VLOOKUP(A200,import!A:C,3,0)</f>
        <v>DOĞRU</v>
      </c>
      <c r="D200" s="11" t="s">
        <v>200</v>
      </c>
      <c r="E200" s="12">
        <f>VLOOKUP(A200,import!A:J,5,0)</f>
        <v>2887</v>
      </c>
      <c r="F200" s="12">
        <f>VLOOKUP(A200,import!A:J,6,0)</f>
        <v>196</v>
      </c>
      <c r="G200" s="13">
        <f>VLOOKUP(A200,import!A:J,7,0)</f>
        <v>0</v>
      </c>
      <c r="H200" s="13">
        <f>VLOOKUP(A200,import!A:J,8,0)</f>
        <v>27</v>
      </c>
      <c r="I200" s="13">
        <f>VLOOKUP(A200,import!A:J,9,0)</f>
        <v>27</v>
      </c>
      <c r="J200" s="14">
        <f>VLOOKUP(A200,import!A:J,10,0)</f>
        <v>0</v>
      </c>
      <c r="K200" s="11" t="s">
        <v>1146</v>
      </c>
      <c r="L200" s="11">
        <v>5.52081325E9</v>
      </c>
      <c r="M200" s="11" t="s">
        <v>1147</v>
      </c>
      <c r="N200" s="11" t="s">
        <v>1148</v>
      </c>
      <c r="O200" s="11" t="s">
        <v>1149</v>
      </c>
      <c r="P200" s="11" t="str">
        <f>VLOOKUP(A200,import!A:P,16,0)</f>
        <v>Geleneksel</v>
      </c>
      <c r="Q200" s="15"/>
      <c r="R200" s="15" t="b">
        <v>0</v>
      </c>
      <c r="S200" s="16" t="b">
        <v>0</v>
      </c>
      <c r="T200" s="17" t="s">
        <v>1150</v>
      </c>
      <c r="U200" s="17"/>
      <c r="V200" s="17"/>
      <c r="W200" s="17"/>
      <c r="X200" s="18"/>
      <c r="Y200" s="18"/>
      <c r="Z200" s="18"/>
      <c r="AA200" s="22"/>
      <c r="AB200" s="23"/>
      <c r="AC200" s="19"/>
      <c r="AD200" s="19"/>
      <c r="AE200" s="20"/>
      <c r="AF200" s="19"/>
      <c r="AG200" s="20"/>
      <c r="AH200" s="19"/>
      <c r="AI200" s="19"/>
      <c r="AJ200" s="19"/>
      <c r="AK200" s="22"/>
      <c r="AL200" s="19"/>
      <c r="AM200" s="19"/>
      <c r="AN200" s="19"/>
      <c r="AO200" s="19"/>
      <c r="AP200" s="21" t="s">
        <v>116</v>
      </c>
      <c r="AQ200" s="19"/>
    </row>
    <row r="201">
      <c r="A201" s="11" t="s">
        <v>1151</v>
      </c>
      <c r="B201" s="11" t="s">
        <v>1152</v>
      </c>
      <c r="C201" s="11" t="str">
        <f>VLOOKUP(A201,import!A:C,3,0)</f>
        <v>DOĞRU</v>
      </c>
      <c r="D201" s="11" t="s">
        <v>152</v>
      </c>
      <c r="E201" s="12">
        <f>VLOOKUP(A201,import!A:J,5,0)</f>
        <v>821</v>
      </c>
      <c r="F201" s="12">
        <f>VLOOKUP(A201,import!A:J,6,0)</f>
        <v>85</v>
      </c>
      <c r="G201" s="13">
        <f>VLOOKUP(A201,import!A:J,7,0)</f>
        <v>0</v>
      </c>
      <c r="H201" s="13">
        <f>VLOOKUP(A201,import!A:J,8,0)</f>
        <v>33</v>
      </c>
      <c r="I201" s="13">
        <f>VLOOKUP(A201,import!A:J,9,0)</f>
        <v>33</v>
      </c>
      <c r="J201" s="14">
        <f>VLOOKUP(A201,import!A:J,10,0)</f>
        <v>0</v>
      </c>
      <c r="K201" s="11" t="s">
        <v>1153</v>
      </c>
      <c r="L201" s="11">
        <v>5.443213014E9</v>
      </c>
      <c r="M201" s="11" t="s">
        <v>47</v>
      </c>
      <c r="N201" s="11" t="s">
        <v>1154</v>
      </c>
      <c r="O201" s="11" t="s">
        <v>1155</v>
      </c>
      <c r="P201" s="11" t="str">
        <f>VLOOKUP(A201,import!A:P,16,0)</f>
        <v>Geleneksel</v>
      </c>
      <c r="Q201" s="15"/>
      <c r="R201" s="15" t="b">
        <v>1</v>
      </c>
      <c r="S201" s="25" t="b">
        <v>0</v>
      </c>
      <c r="T201" s="17" t="s">
        <v>83</v>
      </c>
      <c r="U201" s="17" t="s">
        <v>99</v>
      </c>
      <c r="V201" s="17" t="s">
        <v>52</v>
      </c>
      <c r="W201" s="39" t="s">
        <v>1156</v>
      </c>
      <c r="X201" s="18">
        <v>44510.0</v>
      </c>
      <c r="Y201" s="18">
        <v>44512.0</v>
      </c>
      <c r="Z201" s="18"/>
      <c r="AA201" s="22" t="s">
        <v>71</v>
      </c>
      <c r="AB201" s="23">
        <v>44363.0</v>
      </c>
      <c r="AC201" s="22" t="s">
        <v>106</v>
      </c>
      <c r="AD201" s="23">
        <v>44375.0</v>
      </c>
      <c r="AE201" s="22" t="s">
        <v>177</v>
      </c>
      <c r="AF201" s="23">
        <v>44377.0</v>
      </c>
      <c r="AG201" s="22" t="s">
        <v>212</v>
      </c>
      <c r="AH201" s="23">
        <v>44378.0</v>
      </c>
      <c r="AI201" s="22" t="s">
        <v>71</v>
      </c>
      <c r="AJ201" s="23">
        <v>44510.0</v>
      </c>
      <c r="AK201" s="22" t="s">
        <v>98</v>
      </c>
      <c r="AL201" s="22" t="s">
        <v>86</v>
      </c>
      <c r="AM201" s="22" t="s">
        <v>97</v>
      </c>
      <c r="AN201" s="22" t="s">
        <v>86</v>
      </c>
      <c r="AO201" s="22" t="s">
        <v>99</v>
      </c>
      <c r="AP201" s="21" t="s">
        <v>54</v>
      </c>
      <c r="AQ201" s="22"/>
    </row>
    <row r="202">
      <c r="A202" s="11" t="s">
        <v>1157</v>
      </c>
      <c r="B202" s="11" t="s">
        <v>1158</v>
      </c>
      <c r="C202" s="11" t="str">
        <f>VLOOKUP(A202,import!A:C,3,0)</f>
        <v>DOĞRU</v>
      </c>
      <c r="D202" s="11" t="s">
        <v>110</v>
      </c>
      <c r="E202" s="12">
        <f>VLOOKUP(A202,import!A:J,5,0)</f>
        <v>1563</v>
      </c>
      <c r="F202" s="12">
        <f>VLOOKUP(A202,import!A:J,6,0)</f>
        <v>27</v>
      </c>
      <c r="G202" s="13">
        <f>VLOOKUP(A202,import!A:J,7,0)</f>
        <v>30</v>
      </c>
      <c r="H202" s="13">
        <f>VLOOKUP(A202,import!A:J,8,0)</f>
        <v>6</v>
      </c>
      <c r="I202" s="13">
        <f>VLOOKUP(A202,import!A:J,9,0)</f>
        <v>36</v>
      </c>
      <c r="J202" s="14">
        <f>VLOOKUP(A202,import!A:J,10,0)</f>
        <v>0.83</v>
      </c>
      <c r="K202" s="11" t="s">
        <v>1159</v>
      </c>
      <c r="L202" s="11">
        <v>2.424101011E9</v>
      </c>
      <c r="M202" s="11" t="s">
        <v>47</v>
      </c>
      <c r="N202" s="11" t="s">
        <v>270</v>
      </c>
      <c r="O202" s="11" t="s">
        <v>1160</v>
      </c>
      <c r="P202" s="11" t="str">
        <f>VLOOKUP(A202,import!A:P,16,0)</f>
        <v>Geleneksel</v>
      </c>
      <c r="Q202" s="15" t="s">
        <v>103</v>
      </c>
      <c r="R202" s="15" t="b">
        <v>1</v>
      </c>
      <c r="S202" s="16" t="b">
        <v>0</v>
      </c>
      <c r="T202" s="25"/>
      <c r="U202" s="16"/>
      <c r="V202" s="16"/>
      <c r="W202" s="25" t="s">
        <v>1161</v>
      </c>
      <c r="X202" s="30"/>
      <c r="Y202" s="30"/>
      <c r="Z202" s="30"/>
      <c r="AA202" s="22" t="s">
        <v>106</v>
      </c>
      <c r="AB202" s="23">
        <v>44348.0</v>
      </c>
      <c r="AC202" s="22" t="s">
        <v>177</v>
      </c>
      <c r="AD202" s="23">
        <v>44349.0</v>
      </c>
      <c r="AE202" s="22" t="s">
        <v>106</v>
      </c>
      <c r="AF202" s="23">
        <v>44351.0</v>
      </c>
      <c r="AG202" s="22" t="s">
        <v>71</v>
      </c>
      <c r="AH202" s="23">
        <v>44355.0</v>
      </c>
      <c r="AI202" s="22" t="s">
        <v>106</v>
      </c>
      <c r="AJ202" s="23">
        <v>44492.0</v>
      </c>
      <c r="AK202" s="22" t="s">
        <v>98</v>
      </c>
      <c r="AL202" s="22" t="s">
        <v>98</v>
      </c>
      <c r="AM202" s="22" t="s">
        <v>148</v>
      </c>
      <c r="AN202" s="22" t="s">
        <v>148</v>
      </c>
      <c r="AO202" s="22" t="s">
        <v>99</v>
      </c>
      <c r="AP202" s="21" t="s">
        <v>89</v>
      </c>
      <c r="AQ202" s="22"/>
    </row>
    <row r="203">
      <c r="A203" s="21" t="s">
        <v>1162</v>
      </c>
      <c r="B203" s="21" t="s">
        <v>1163</v>
      </c>
      <c r="C203" s="11" t="str">
        <f>VLOOKUP(A203,import!A:C,3,0)</f>
        <v>DOĞRU</v>
      </c>
      <c r="D203" s="21" t="s">
        <v>45</v>
      </c>
      <c r="E203" s="12">
        <f>VLOOKUP(A203,import!A:J,5,0)</f>
        <v>49</v>
      </c>
      <c r="F203" s="12">
        <f>VLOOKUP(A203,import!A:J,6,0)</f>
        <v>33</v>
      </c>
      <c r="G203" s="13">
        <f>VLOOKUP(A203,import!A:J,7,0)</f>
        <v>0</v>
      </c>
      <c r="H203" s="13">
        <f>VLOOKUP(A203,import!A:J,8,0)</f>
        <v>13</v>
      </c>
      <c r="I203" s="13">
        <f>VLOOKUP(A203,import!A:J,9,0)</f>
        <v>13</v>
      </c>
      <c r="J203" s="14">
        <f>VLOOKUP(A203,import!A:J,10,0)</f>
        <v>0</v>
      </c>
      <c r="K203" s="21" t="s">
        <v>1164</v>
      </c>
      <c r="L203" s="21">
        <v>5.013744507E9</v>
      </c>
      <c r="M203" s="21" t="s">
        <v>388</v>
      </c>
      <c r="N203" s="21" t="s">
        <v>663</v>
      </c>
      <c r="O203" s="21" t="s">
        <v>1165</v>
      </c>
      <c r="P203" s="11" t="str">
        <f>VLOOKUP(A203,import!A:P,16,0)</f>
        <v>Geleneksel</v>
      </c>
      <c r="Q203" s="15"/>
      <c r="R203" s="15" t="b">
        <v>0</v>
      </c>
      <c r="S203" s="16" t="b">
        <v>0</v>
      </c>
      <c r="T203" s="17"/>
      <c r="U203" s="17"/>
      <c r="V203" s="17"/>
      <c r="W203" s="17"/>
      <c r="X203" s="18"/>
      <c r="Y203" s="18"/>
      <c r="Z203" s="18"/>
      <c r="AA203" s="22"/>
      <c r="AB203" s="23"/>
      <c r="AC203" s="19"/>
      <c r="AD203" s="19"/>
      <c r="AE203" s="20"/>
      <c r="AF203" s="19"/>
      <c r="AG203" s="20"/>
      <c r="AH203" s="19"/>
      <c r="AI203" s="19"/>
      <c r="AJ203" s="19"/>
      <c r="AK203" s="22"/>
      <c r="AL203" s="19"/>
      <c r="AM203" s="19"/>
      <c r="AN203" s="19"/>
      <c r="AO203" s="19"/>
      <c r="AP203" s="21"/>
      <c r="AQ203" s="19"/>
    </row>
    <row r="204">
      <c r="A204" s="11" t="s">
        <v>1166</v>
      </c>
      <c r="B204" s="11" t="s">
        <v>1167</v>
      </c>
      <c r="C204" s="11" t="str">
        <f>VLOOKUP(A204,import!A:C,3,0)</f>
        <v>DOĞRU</v>
      </c>
      <c r="D204" s="11" t="s">
        <v>152</v>
      </c>
      <c r="E204" s="12">
        <f>VLOOKUP(A204,import!A:J,5,0)</f>
        <v>558</v>
      </c>
      <c r="F204" s="12">
        <f>VLOOKUP(A204,import!A:J,6,0)</f>
        <v>15</v>
      </c>
      <c r="G204" s="13">
        <f>VLOOKUP(A204,import!A:J,7,0)</f>
        <v>0</v>
      </c>
      <c r="H204" s="13">
        <f>VLOOKUP(A204,import!A:J,8,0)</f>
        <v>31</v>
      </c>
      <c r="I204" s="13">
        <f>VLOOKUP(A204,import!A:J,9,0)</f>
        <v>31</v>
      </c>
      <c r="J204" s="14">
        <f>VLOOKUP(A204,import!A:J,10,0)</f>
        <v>0</v>
      </c>
      <c r="K204" s="11" t="s">
        <v>1168</v>
      </c>
      <c r="L204" s="11">
        <v>2.423264343E9</v>
      </c>
      <c r="M204" s="11" t="s">
        <v>65</v>
      </c>
      <c r="N204" s="11" t="s">
        <v>614</v>
      </c>
      <c r="O204" s="11" t="s">
        <v>1169</v>
      </c>
      <c r="P204" s="11" t="str">
        <f>VLOOKUP(A204,import!A:P,16,0)</f>
        <v>Geleneksel</v>
      </c>
      <c r="Q204" s="15"/>
      <c r="R204" s="15" t="b">
        <v>1</v>
      </c>
      <c r="S204" s="25" t="b">
        <v>1</v>
      </c>
      <c r="T204" s="17"/>
      <c r="U204" s="17"/>
      <c r="V204" s="17"/>
      <c r="W204" s="17" t="s">
        <v>1170</v>
      </c>
      <c r="X204" s="18"/>
      <c r="Y204" s="18"/>
      <c r="Z204" s="18"/>
      <c r="AA204" s="22" t="s">
        <v>71</v>
      </c>
      <c r="AB204" s="23">
        <v>44503.0</v>
      </c>
      <c r="AC204" s="22" t="s">
        <v>71</v>
      </c>
      <c r="AD204" s="23">
        <v>44546.0</v>
      </c>
      <c r="AE204" s="22" t="s">
        <v>71</v>
      </c>
      <c r="AF204" s="23">
        <v>44569.0</v>
      </c>
      <c r="AG204" s="20"/>
      <c r="AH204" s="19"/>
      <c r="AI204" s="19"/>
      <c r="AJ204" s="19"/>
      <c r="AK204" s="22" t="s">
        <v>99</v>
      </c>
      <c r="AL204" s="22" t="s">
        <v>99</v>
      </c>
      <c r="AM204" s="22" t="s">
        <v>99</v>
      </c>
      <c r="AN204" s="19"/>
      <c r="AO204" s="19"/>
      <c r="AP204" s="21" t="s">
        <v>54</v>
      </c>
      <c r="AQ204" s="19"/>
    </row>
    <row r="205">
      <c r="A205" s="11" t="s">
        <v>1171</v>
      </c>
      <c r="B205" s="11" t="s">
        <v>1172</v>
      </c>
      <c r="C205" s="11" t="str">
        <f>VLOOKUP(A205,import!A:C,3,0)</f>
        <v>DOĞRU</v>
      </c>
      <c r="D205" s="11" t="s">
        <v>63</v>
      </c>
      <c r="E205" s="12">
        <f>VLOOKUP(A205,import!A:J,5,0)</f>
        <v>661</v>
      </c>
      <c r="F205" s="12">
        <f>VLOOKUP(A205,import!A:J,6,0)</f>
        <v>6</v>
      </c>
      <c r="G205" s="13">
        <f>VLOOKUP(A205,import!A:J,7,0)</f>
        <v>8</v>
      </c>
      <c r="H205" s="13">
        <f>VLOOKUP(A205,import!A:J,8,0)</f>
        <v>3</v>
      </c>
      <c r="I205" s="13">
        <f>VLOOKUP(A205,import!A:J,9,0)</f>
        <v>11</v>
      </c>
      <c r="J205" s="14">
        <f>VLOOKUP(A205,import!A:J,10,0)</f>
        <v>0.73</v>
      </c>
      <c r="K205" s="11" t="s">
        <v>1173</v>
      </c>
      <c r="L205" s="11">
        <v>5.41620082E9</v>
      </c>
      <c r="M205" s="11" t="s">
        <v>47</v>
      </c>
      <c r="N205" s="11" t="s">
        <v>47</v>
      </c>
      <c r="O205" s="11" t="s">
        <v>1174</v>
      </c>
      <c r="P205" s="11" t="str">
        <f>VLOOKUP(A205,import!A:P,16,0)</f>
        <v>Geleneksel</v>
      </c>
      <c r="Q205" s="15" t="s">
        <v>299</v>
      </c>
      <c r="R205" s="15" t="b">
        <v>1</v>
      </c>
      <c r="S205" s="16" t="b">
        <v>0</v>
      </c>
      <c r="T205" s="25" t="s">
        <v>50</v>
      </c>
      <c r="U205" s="25" t="s">
        <v>51</v>
      </c>
      <c r="V205" s="25" t="s">
        <v>52</v>
      </c>
      <c r="W205" s="25" t="s">
        <v>300</v>
      </c>
      <c r="X205" s="27">
        <v>44349.0</v>
      </c>
      <c r="Y205" s="27">
        <v>44351.0</v>
      </c>
      <c r="Z205" s="30"/>
      <c r="AA205" s="22" t="s">
        <v>177</v>
      </c>
      <c r="AB205" s="23">
        <v>44349.0</v>
      </c>
      <c r="AC205" s="22" t="s">
        <v>71</v>
      </c>
      <c r="AD205" s="23">
        <v>44349.0</v>
      </c>
      <c r="AE205" s="20"/>
      <c r="AF205" s="19"/>
      <c r="AG205" s="20"/>
      <c r="AH205" s="19"/>
      <c r="AI205" s="19"/>
      <c r="AJ205" s="19"/>
      <c r="AK205" s="22" t="s">
        <v>98</v>
      </c>
      <c r="AL205" s="22" t="s">
        <v>98</v>
      </c>
      <c r="AM205" s="19"/>
      <c r="AN205" s="19"/>
      <c r="AO205" s="19"/>
      <c r="AP205" s="21" t="s">
        <v>54</v>
      </c>
      <c r="AQ205" s="19"/>
    </row>
    <row r="206">
      <c r="A206" s="11" t="s">
        <v>1175</v>
      </c>
      <c r="B206" s="11" t="s">
        <v>1176</v>
      </c>
      <c r="C206" s="11" t="str">
        <f>VLOOKUP(A206,import!A:C,3,0)</f>
        <v>DOĞRU</v>
      </c>
      <c r="D206" s="11" t="s">
        <v>126</v>
      </c>
      <c r="E206" s="12">
        <f>VLOOKUP(A206,import!A:J,5,0)</f>
        <v>264</v>
      </c>
      <c r="F206" s="12">
        <f>VLOOKUP(A206,import!A:J,6,0)</f>
        <v>54</v>
      </c>
      <c r="G206" s="13">
        <f>VLOOKUP(A206,import!A:J,7,0)</f>
        <v>11</v>
      </c>
      <c r="H206" s="13">
        <f>VLOOKUP(A206,import!A:J,8,0)</f>
        <v>25</v>
      </c>
      <c r="I206" s="13">
        <f>VLOOKUP(A206,import!A:J,9,0)</f>
        <v>36</v>
      </c>
      <c r="J206" s="14">
        <f>VLOOKUP(A206,import!A:J,10,0)</f>
        <v>0.31</v>
      </c>
      <c r="K206" s="11" t="s">
        <v>1177</v>
      </c>
      <c r="L206" s="11">
        <v>5.32634787E9</v>
      </c>
      <c r="M206" s="11" t="s">
        <v>47</v>
      </c>
      <c r="N206" s="11" t="s">
        <v>603</v>
      </c>
      <c r="O206" s="11" t="s">
        <v>1178</v>
      </c>
      <c r="P206" s="11" t="str">
        <f>VLOOKUP(A206,import!A:P,16,0)</f>
        <v>Geleneksel</v>
      </c>
      <c r="Q206" s="15"/>
      <c r="R206" s="15" t="b">
        <v>1</v>
      </c>
      <c r="S206" s="16" t="b">
        <v>0</v>
      </c>
      <c r="T206" s="17" t="s">
        <v>50</v>
      </c>
      <c r="U206" s="17" t="s">
        <v>99</v>
      </c>
      <c r="V206" s="24" t="s">
        <v>69</v>
      </c>
      <c r="W206" s="17" t="s">
        <v>1179</v>
      </c>
      <c r="X206" s="18">
        <v>44623.0</v>
      </c>
      <c r="Y206" s="18">
        <v>44625.0</v>
      </c>
      <c r="Z206" s="18"/>
      <c r="AA206" s="22" t="s">
        <v>212</v>
      </c>
      <c r="AB206" s="23">
        <v>44543.0</v>
      </c>
      <c r="AC206" s="22" t="s">
        <v>71</v>
      </c>
      <c r="AD206" s="23">
        <v>44623.0</v>
      </c>
      <c r="AE206" s="20"/>
      <c r="AF206" s="19"/>
      <c r="AG206" s="20"/>
      <c r="AH206" s="19"/>
      <c r="AI206" s="19"/>
      <c r="AJ206" s="19"/>
      <c r="AK206" s="22" t="s">
        <v>99</v>
      </c>
      <c r="AL206" s="22" t="s">
        <v>99</v>
      </c>
      <c r="AM206" s="19"/>
      <c r="AN206" s="19"/>
      <c r="AO206" s="19"/>
      <c r="AP206" s="21" t="s">
        <v>54</v>
      </c>
      <c r="AQ206" s="19"/>
    </row>
    <row r="207">
      <c r="A207" s="11" t="s">
        <v>1180</v>
      </c>
      <c r="B207" s="11" t="s">
        <v>1181</v>
      </c>
      <c r="C207" s="11" t="str">
        <f>VLOOKUP(A207,import!A:C,3,0)</f>
        <v>DOĞRU</v>
      </c>
      <c r="D207" s="11" t="s">
        <v>74</v>
      </c>
      <c r="E207" s="12">
        <f>VLOOKUP(A207,import!A:J,5,0)</f>
        <v>45</v>
      </c>
      <c r="F207" s="12">
        <f>VLOOKUP(A207,import!A:J,6,0)</f>
        <v>6</v>
      </c>
      <c r="G207" s="13">
        <f>VLOOKUP(A207,import!A:J,7,0)</f>
        <v>15</v>
      </c>
      <c r="H207" s="13">
        <f>VLOOKUP(A207,import!A:J,8,0)</f>
        <v>7</v>
      </c>
      <c r="I207" s="13">
        <f>VLOOKUP(A207,import!A:J,9,0)</f>
        <v>22</v>
      </c>
      <c r="J207" s="14">
        <f>VLOOKUP(A207,import!A:J,10,0)</f>
        <v>0.68</v>
      </c>
      <c r="K207" s="11" t="s">
        <v>1182</v>
      </c>
      <c r="L207" s="11">
        <v>5.436997562E9</v>
      </c>
      <c r="M207" s="11" t="s">
        <v>47</v>
      </c>
      <c r="N207" s="11" t="s">
        <v>76</v>
      </c>
      <c r="O207" s="11" t="s">
        <v>1183</v>
      </c>
      <c r="P207" s="11" t="str">
        <f>VLOOKUP(A207,import!A:P,16,0)</f>
        <v>Geleneksel</v>
      </c>
      <c r="Q207" s="15"/>
      <c r="R207" s="15" t="b">
        <v>1</v>
      </c>
      <c r="S207" s="16" t="b">
        <v>0</v>
      </c>
      <c r="T207" s="17" t="s">
        <v>50</v>
      </c>
      <c r="U207" s="17" t="s">
        <v>98</v>
      </c>
      <c r="V207" s="31" t="s">
        <v>52</v>
      </c>
      <c r="W207" s="22" t="s">
        <v>1184</v>
      </c>
      <c r="X207" s="18">
        <v>44372.0</v>
      </c>
      <c r="Y207" s="18">
        <v>44379.0</v>
      </c>
      <c r="Z207" s="18"/>
      <c r="AA207" s="19"/>
      <c r="AB207" s="19"/>
      <c r="AC207" s="19"/>
      <c r="AD207" s="19"/>
      <c r="AE207" s="20"/>
      <c r="AF207" s="19"/>
      <c r="AG207" s="20"/>
      <c r="AH207" s="19"/>
      <c r="AI207" s="19"/>
      <c r="AJ207" s="19"/>
      <c r="AK207" s="19"/>
      <c r="AL207" s="19"/>
      <c r="AM207" s="19"/>
      <c r="AN207" s="19"/>
      <c r="AO207" s="19"/>
      <c r="AP207" s="21" t="s">
        <v>89</v>
      </c>
      <c r="AQ207" s="19"/>
    </row>
    <row r="208">
      <c r="A208" s="11" t="s">
        <v>1185</v>
      </c>
      <c r="B208" s="11" t="s">
        <v>1186</v>
      </c>
      <c r="C208" s="11" t="str">
        <f>VLOOKUP(A208,import!A:C,3,0)</f>
        <v>DOĞRU</v>
      </c>
      <c r="D208" s="11" t="s">
        <v>45</v>
      </c>
      <c r="E208" s="12">
        <f>VLOOKUP(A208,import!A:J,5,0)</f>
        <v>392</v>
      </c>
      <c r="F208" s="12">
        <f>VLOOKUP(A208,import!A:J,6,0)</f>
        <v>29</v>
      </c>
      <c r="G208" s="13">
        <f>VLOOKUP(A208,import!A:J,7,0)</f>
        <v>17</v>
      </c>
      <c r="H208" s="13">
        <f>VLOOKUP(A208,import!A:J,8,0)</f>
        <v>5</v>
      </c>
      <c r="I208" s="13">
        <f>VLOOKUP(A208,import!A:J,9,0)</f>
        <v>22</v>
      </c>
      <c r="J208" s="14">
        <f>VLOOKUP(A208,import!A:J,10,0)</f>
        <v>0.77</v>
      </c>
      <c r="K208" s="11" t="s">
        <v>1182</v>
      </c>
      <c r="L208" s="11">
        <v>5.436997562E9</v>
      </c>
      <c r="M208" s="11" t="s">
        <v>47</v>
      </c>
      <c r="N208" s="11" t="s">
        <v>76</v>
      </c>
      <c r="O208" s="11" t="s">
        <v>1183</v>
      </c>
      <c r="P208" s="11" t="str">
        <f>VLOOKUP(A208,import!A:P,16,0)</f>
        <v>Geleneksel</v>
      </c>
      <c r="Q208" s="15"/>
      <c r="R208" s="15" t="b">
        <v>1</v>
      </c>
      <c r="S208" s="16" t="b">
        <v>0</v>
      </c>
      <c r="T208" s="17" t="s">
        <v>83</v>
      </c>
      <c r="U208" s="17"/>
      <c r="V208" s="17"/>
      <c r="W208" s="17" t="s">
        <v>1187</v>
      </c>
      <c r="X208" s="18"/>
      <c r="Y208" s="18"/>
      <c r="Z208" s="18"/>
      <c r="AA208" s="19"/>
      <c r="AB208" s="19"/>
      <c r="AC208" s="19"/>
      <c r="AD208" s="19"/>
      <c r="AE208" s="20"/>
      <c r="AF208" s="19"/>
      <c r="AG208" s="20"/>
      <c r="AH208" s="19"/>
      <c r="AI208" s="19"/>
      <c r="AJ208" s="19"/>
      <c r="AK208" s="19"/>
      <c r="AL208" s="19"/>
      <c r="AM208" s="19"/>
      <c r="AN208" s="19"/>
      <c r="AO208" s="19"/>
      <c r="AP208" s="21" t="s">
        <v>89</v>
      </c>
      <c r="AQ208" s="19"/>
    </row>
    <row r="209">
      <c r="A209" s="11" t="s">
        <v>1188</v>
      </c>
      <c r="B209" s="11" t="s">
        <v>1189</v>
      </c>
      <c r="C209" s="11" t="str">
        <f>VLOOKUP(A209,import!A:C,3,0)</f>
        <v>DOĞRU</v>
      </c>
      <c r="D209" s="11" t="s">
        <v>200</v>
      </c>
      <c r="E209" s="12">
        <f>VLOOKUP(A209,import!A:J,5,0)</f>
        <v>19</v>
      </c>
      <c r="F209" s="12">
        <f>VLOOKUP(A209,import!A:J,6,0)</f>
        <v>6</v>
      </c>
      <c r="G209" s="13">
        <f>VLOOKUP(A209,import!A:J,7,0)</f>
        <v>0</v>
      </c>
      <c r="H209" s="13">
        <f>VLOOKUP(A209,import!A:J,8,0)</f>
        <v>19</v>
      </c>
      <c r="I209" s="13">
        <f>VLOOKUP(A209,import!A:J,9,0)</f>
        <v>19</v>
      </c>
      <c r="J209" s="14">
        <f>VLOOKUP(A209,import!A:J,10,0)</f>
        <v>0</v>
      </c>
      <c r="K209" s="11" t="s">
        <v>1190</v>
      </c>
      <c r="L209" s="11">
        <v>2.422413815E9</v>
      </c>
      <c r="M209" s="11" t="s">
        <v>65</v>
      </c>
      <c r="N209" s="11" t="s">
        <v>755</v>
      </c>
      <c r="O209" s="11" t="s">
        <v>1191</v>
      </c>
      <c r="P209" s="11" t="str">
        <f>VLOOKUP(A209,import!A:P,16,0)</f>
        <v>Geleneksel</v>
      </c>
      <c r="Q209" s="15"/>
      <c r="R209" s="15" t="b">
        <v>1</v>
      </c>
      <c r="S209" s="16" t="b">
        <v>0</v>
      </c>
      <c r="T209" s="17" t="s">
        <v>351</v>
      </c>
      <c r="U209" s="17" t="s">
        <v>98</v>
      </c>
      <c r="V209" s="17" t="s">
        <v>1192</v>
      </c>
      <c r="W209" s="17" t="s">
        <v>1193</v>
      </c>
      <c r="X209" s="18">
        <v>44372.0</v>
      </c>
      <c r="Y209" s="18">
        <v>44379.0</v>
      </c>
      <c r="Z209" s="18"/>
      <c r="AA209" s="22" t="s">
        <v>106</v>
      </c>
      <c r="AB209" s="23">
        <v>44348.0</v>
      </c>
      <c r="AC209" s="22" t="s">
        <v>85</v>
      </c>
      <c r="AD209" s="23">
        <v>44361.0</v>
      </c>
      <c r="AE209" s="22" t="s">
        <v>71</v>
      </c>
      <c r="AF209" s="23">
        <v>44362.0</v>
      </c>
      <c r="AG209" s="22" t="s">
        <v>71</v>
      </c>
      <c r="AH209" s="23">
        <v>44372.0</v>
      </c>
      <c r="AI209" s="22" t="s">
        <v>106</v>
      </c>
      <c r="AJ209" s="23">
        <v>44516.0</v>
      </c>
      <c r="AK209" s="22" t="s">
        <v>98</v>
      </c>
      <c r="AL209" s="22" t="s">
        <v>98</v>
      </c>
      <c r="AM209" s="22" t="s">
        <v>98</v>
      </c>
      <c r="AN209" s="22" t="s">
        <v>98</v>
      </c>
      <c r="AO209" s="22" t="s">
        <v>131</v>
      </c>
      <c r="AP209" s="21" t="s">
        <v>116</v>
      </c>
      <c r="AQ209" s="22"/>
    </row>
    <row r="210">
      <c r="A210" s="11" t="s">
        <v>1194</v>
      </c>
      <c r="B210" s="11" t="s">
        <v>1195</v>
      </c>
      <c r="C210" s="11" t="str">
        <f>VLOOKUP(A210,import!A:C,3,0)</f>
        <v>DOĞRU</v>
      </c>
      <c r="D210" s="11" t="s">
        <v>45</v>
      </c>
      <c r="E210" s="12">
        <f>VLOOKUP(A210,import!A:J,5,0)</f>
        <v>13</v>
      </c>
      <c r="F210" s="12">
        <f>VLOOKUP(A210,import!A:J,6,0)</f>
        <v>2</v>
      </c>
      <c r="G210" s="13">
        <f>VLOOKUP(A210,import!A:J,7,0)</f>
        <v>7</v>
      </c>
      <c r="H210" s="13">
        <f>VLOOKUP(A210,import!A:J,8,0)</f>
        <v>0</v>
      </c>
      <c r="I210" s="13">
        <f>VLOOKUP(A210,import!A:J,9,0)</f>
        <v>7</v>
      </c>
      <c r="J210" s="14">
        <f>VLOOKUP(A210,import!A:J,10,0)</f>
        <v>1</v>
      </c>
      <c r="K210" s="11" t="s">
        <v>1196</v>
      </c>
      <c r="L210" s="11">
        <v>5.52734287E9</v>
      </c>
      <c r="M210" s="11" t="s">
        <v>65</v>
      </c>
      <c r="N210" s="11" t="s">
        <v>1197</v>
      </c>
      <c r="O210" s="11" t="s">
        <v>1198</v>
      </c>
      <c r="P210" s="11" t="str">
        <f>VLOOKUP(A210,import!A:P,16,0)</f>
        <v>Geleneksel</v>
      </c>
      <c r="Q210" s="15"/>
      <c r="R210" s="15" t="b">
        <v>1</v>
      </c>
      <c r="S210" s="16" t="b">
        <v>0</v>
      </c>
      <c r="T210" s="17" t="s">
        <v>50</v>
      </c>
      <c r="U210" s="17" t="s">
        <v>131</v>
      </c>
      <c r="V210" s="24" t="s">
        <v>69</v>
      </c>
      <c r="W210" s="17"/>
      <c r="X210" s="18">
        <v>44606.0</v>
      </c>
      <c r="Y210" s="18">
        <v>44608.0</v>
      </c>
      <c r="Z210" s="18"/>
      <c r="AA210" s="22" t="s">
        <v>106</v>
      </c>
      <c r="AB210" s="23">
        <v>44581.0</v>
      </c>
      <c r="AC210" s="22" t="s">
        <v>71</v>
      </c>
      <c r="AD210" s="23">
        <v>44606.0</v>
      </c>
      <c r="AE210" s="20"/>
      <c r="AF210" s="19"/>
      <c r="AG210" s="20"/>
      <c r="AH210" s="19"/>
      <c r="AI210" s="19"/>
      <c r="AJ210" s="19"/>
      <c r="AK210" s="22" t="s">
        <v>104</v>
      </c>
      <c r="AL210" s="22" t="s">
        <v>131</v>
      </c>
      <c r="AM210" s="19"/>
      <c r="AN210" s="19"/>
      <c r="AO210" s="19"/>
      <c r="AP210" s="21"/>
      <c r="AQ210" s="19"/>
    </row>
    <row r="211">
      <c r="A211" s="11" t="s">
        <v>1199</v>
      </c>
      <c r="B211" s="11" t="s">
        <v>1200</v>
      </c>
      <c r="C211" s="11" t="str">
        <f>VLOOKUP(A211,import!A:C,3,0)</f>
        <v>YANLIŞ</v>
      </c>
      <c r="D211" s="11" t="s">
        <v>200</v>
      </c>
      <c r="E211" s="12">
        <f>VLOOKUP(A211,import!A:J,5,0)</f>
        <v>61</v>
      </c>
      <c r="F211" s="12" t="str">
        <f>VLOOKUP(A211,import!A:J,6,0)</f>
        <v/>
      </c>
      <c r="G211" s="13">
        <f>VLOOKUP(A211,import!A:J,7,0)</f>
        <v>9</v>
      </c>
      <c r="H211" s="13">
        <f>VLOOKUP(A211,import!A:J,8,0)</f>
        <v>25</v>
      </c>
      <c r="I211" s="13">
        <f>VLOOKUP(A211,import!A:J,9,0)</f>
        <v>34</v>
      </c>
      <c r="J211" s="14">
        <f>VLOOKUP(A211,import!A:J,10,0)</f>
        <v>0.26</v>
      </c>
      <c r="K211" s="11" t="s">
        <v>1201</v>
      </c>
      <c r="L211" s="11">
        <v>2.423210758E9</v>
      </c>
      <c r="M211" s="11" t="s">
        <v>47</v>
      </c>
      <c r="N211" s="11" t="s">
        <v>1202</v>
      </c>
      <c r="O211" s="11" t="s">
        <v>1203</v>
      </c>
      <c r="P211" s="11" t="str">
        <f>VLOOKUP(A211,import!A:P,16,0)</f>
        <v>Geleneksel</v>
      </c>
      <c r="Q211" s="15"/>
      <c r="R211" s="15" t="b">
        <v>1</v>
      </c>
      <c r="S211" s="16" t="b">
        <v>0</v>
      </c>
      <c r="T211" s="17" t="s">
        <v>50</v>
      </c>
      <c r="U211" s="17" t="s">
        <v>104</v>
      </c>
      <c r="V211" s="24" t="s">
        <v>69</v>
      </c>
      <c r="W211" s="17"/>
      <c r="X211" s="18">
        <v>44565.0</v>
      </c>
      <c r="Y211" s="18">
        <v>44568.0</v>
      </c>
      <c r="Z211" s="18"/>
      <c r="AA211" s="22" t="s">
        <v>71</v>
      </c>
      <c r="AB211" s="23">
        <v>44558.0</v>
      </c>
      <c r="AC211" s="22" t="s">
        <v>71</v>
      </c>
      <c r="AD211" s="23">
        <v>44560.0</v>
      </c>
      <c r="AE211" s="22" t="s">
        <v>71</v>
      </c>
      <c r="AF211" s="23">
        <v>44565.0</v>
      </c>
      <c r="AG211" s="20"/>
      <c r="AH211" s="19"/>
      <c r="AI211" s="19"/>
      <c r="AJ211" s="19"/>
      <c r="AK211" s="22" t="s">
        <v>104</v>
      </c>
      <c r="AL211" s="22" t="s">
        <v>104</v>
      </c>
      <c r="AM211" s="22" t="s">
        <v>104</v>
      </c>
      <c r="AN211" s="19"/>
      <c r="AO211" s="19"/>
      <c r="AP211" s="21"/>
      <c r="AQ211" s="19"/>
    </row>
    <row r="212">
      <c r="A212" s="11" t="s">
        <v>1204</v>
      </c>
      <c r="B212" s="11" t="s">
        <v>1205</v>
      </c>
      <c r="C212" s="11" t="str">
        <f>VLOOKUP(A212,import!A:C,3,0)</f>
        <v>DOĞRU</v>
      </c>
      <c r="D212" s="11" t="s">
        <v>152</v>
      </c>
      <c r="E212" s="12">
        <f>VLOOKUP(A212,import!A:J,5,0)</f>
        <v>2233</v>
      </c>
      <c r="F212" s="12" t="str">
        <f>VLOOKUP(A212,import!A:J,6,0)</f>
        <v/>
      </c>
      <c r="G212" s="13">
        <f>VLOOKUP(A212,import!A:J,7,0)</f>
        <v>6</v>
      </c>
      <c r="H212" s="13">
        <f>VLOOKUP(A212,import!A:J,8,0)</f>
        <v>3</v>
      </c>
      <c r="I212" s="13">
        <f>VLOOKUP(A212,import!A:J,9,0)</f>
        <v>9</v>
      </c>
      <c r="J212" s="14">
        <f>VLOOKUP(A212,import!A:J,10,0)</f>
        <v>0.67</v>
      </c>
      <c r="K212" s="11" t="s">
        <v>1206</v>
      </c>
      <c r="L212" s="11">
        <v>2.422415448E9</v>
      </c>
      <c r="M212" s="11" t="s">
        <v>47</v>
      </c>
      <c r="N212" s="11" t="s">
        <v>1207</v>
      </c>
      <c r="O212" s="11" t="s">
        <v>1208</v>
      </c>
      <c r="P212" s="11" t="str">
        <f>VLOOKUP(A212,import!A:P,16,0)</f>
        <v>Geleneksel</v>
      </c>
      <c r="Q212" s="15" t="s">
        <v>135</v>
      </c>
      <c r="R212" s="15" t="b">
        <v>1</v>
      </c>
      <c r="S212" s="25" t="b">
        <v>0</v>
      </c>
      <c r="T212" s="25" t="s">
        <v>50</v>
      </c>
      <c r="U212" s="25" t="s">
        <v>148</v>
      </c>
      <c r="V212" s="25" t="s">
        <v>273</v>
      </c>
      <c r="W212" s="39" t="s">
        <v>1209</v>
      </c>
      <c r="X212" s="27">
        <v>44355.0</v>
      </c>
      <c r="Y212" s="27">
        <v>44357.0</v>
      </c>
      <c r="Z212" s="27"/>
      <c r="AA212" s="22" t="s">
        <v>71</v>
      </c>
      <c r="AB212" s="23">
        <v>44355.0</v>
      </c>
      <c r="AC212" s="19"/>
      <c r="AD212" s="19"/>
      <c r="AE212" s="20"/>
      <c r="AF212" s="19"/>
      <c r="AG212" s="20"/>
      <c r="AH212" s="19"/>
      <c r="AI212" s="19"/>
      <c r="AJ212" s="19"/>
      <c r="AK212" s="22" t="s">
        <v>148</v>
      </c>
      <c r="AL212" s="19"/>
      <c r="AM212" s="19"/>
      <c r="AN212" s="19"/>
      <c r="AO212" s="19"/>
      <c r="AP212" s="21" t="s">
        <v>54</v>
      </c>
      <c r="AQ212" s="19"/>
    </row>
    <row r="213">
      <c r="A213" s="11" t="s">
        <v>1210</v>
      </c>
      <c r="B213" s="11" t="s">
        <v>1211</v>
      </c>
      <c r="C213" s="11" t="str">
        <f>VLOOKUP(A213,import!A:C,3,0)</f>
        <v>DOĞRU</v>
      </c>
      <c r="D213" s="11" t="s">
        <v>152</v>
      </c>
      <c r="E213" s="12">
        <f>VLOOKUP(A213,import!A:J,5,0)</f>
        <v>4346</v>
      </c>
      <c r="F213" s="12">
        <f>VLOOKUP(A213,import!A:J,6,0)</f>
        <v>321</v>
      </c>
      <c r="G213" s="13">
        <f>VLOOKUP(A213,import!A:J,7,0)</f>
        <v>0</v>
      </c>
      <c r="H213" s="13">
        <f>VLOOKUP(A213,import!A:J,8,0)</f>
        <v>47</v>
      </c>
      <c r="I213" s="13">
        <f>VLOOKUP(A213,import!A:J,9,0)</f>
        <v>47</v>
      </c>
      <c r="J213" s="14">
        <f>VLOOKUP(A213,import!A:J,10,0)</f>
        <v>0</v>
      </c>
      <c r="K213" s="11" t="s">
        <v>1212</v>
      </c>
      <c r="L213" s="11">
        <v>2.42227614E9</v>
      </c>
      <c r="M213" s="11" t="s">
        <v>65</v>
      </c>
      <c r="N213" s="11" t="s">
        <v>427</v>
      </c>
      <c r="O213" s="11" t="s">
        <v>1213</v>
      </c>
      <c r="P213" s="11" t="str">
        <f>VLOOKUP(A213,import!A:P,16,0)</f>
        <v>Geleneksel</v>
      </c>
      <c r="Q213" s="15" t="s">
        <v>103</v>
      </c>
      <c r="R213" s="15" t="b">
        <v>1</v>
      </c>
      <c r="S213" s="25" t="b">
        <v>0</v>
      </c>
      <c r="T213" s="25" t="s">
        <v>293</v>
      </c>
      <c r="U213" s="25" t="s">
        <v>258</v>
      </c>
      <c r="V213" s="25" t="s">
        <v>273</v>
      </c>
      <c r="W213" s="25" t="s">
        <v>1214</v>
      </c>
      <c r="X213" s="27">
        <v>44295.0</v>
      </c>
      <c r="Y213" s="27">
        <v>44298.0</v>
      </c>
      <c r="Z213" s="27"/>
      <c r="AA213" s="22" t="s">
        <v>71</v>
      </c>
      <c r="AB213" s="23">
        <v>44348.0</v>
      </c>
      <c r="AC213" s="22" t="s">
        <v>85</v>
      </c>
      <c r="AD213" s="23">
        <v>44361.0</v>
      </c>
      <c r="AE213" s="22" t="s">
        <v>71</v>
      </c>
      <c r="AF213" s="23">
        <v>44362.0</v>
      </c>
      <c r="AG213" s="22" t="s">
        <v>71</v>
      </c>
      <c r="AH213" s="23">
        <v>44440.0</v>
      </c>
      <c r="AI213" s="22" t="s">
        <v>71</v>
      </c>
      <c r="AJ213" s="23">
        <v>44491.0</v>
      </c>
      <c r="AK213" s="22" t="s">
        <v>98</v>
      </c>
      <c r="AL213" s="22" t="s">
        <v>97</v>
      </c>
      <c r="AM213" s="22" t="s">
        <v>97</v>
      </c>
      <c r="AN213" s="22" t="s">
        <v>51</v>
      </c>
      <c r="AO213" s="22" t="s">
        <v>99</v>
      </c>
      <c r="AP213" s="21" t="s">
        <v>116</v>
      </c>
      <c r="AQ213" s="22"/>
    </row>
    <row r="214">
      <c r="A214" s="11" t="s">
        <v>1215</v>
      </c>
      <c r="B214" s="11" t="s">
        <v>1216</v>
      </c>
      <c r="C214" s="11" t="str">
        <f>VLOOKUP(A214,import!A:C,3,0)</f>
        <v>DOĞRU</v>
      </c>
      <c r="D214" s="11" t="s">
        <v>110</v>
      </c>
      <c r="E214" s="12">
        <f>VLOOKUP(A214,import!A:J,5,0)</f>
        <v>2945</v>
      </c>
      <c r="F214" s="12">
        <f>VLOOKUP(A214,import!A:J,6,0)</f>
        <v>168</v>
      </c>
      <c r="G214" s="13">
        <f>VLOOKUP(A214,import!A:J,7,0)</f>
        <v>34</v>
      </c>
      <c r="H214" s="13">
        <f>VLOOKUP(A214,import!A:J,8,0)</f>
        <v>11</v>
      </c>
      <c r="I214" s="13">
        <f>VLOOKUP(A214,import!A:J,9,0)</f>
        <v>45</v>
      </c>
      <c r="J214" s="14">
        <f>VLOOKUP(A214,import!A:J,10,0)</f>
        <v>0.76</v>
      </c>
      <c r="K214" s="11" t="s">
        <v>1217</v>
      </c>
      <c r="L214" s="11">
        <v>2.422370022E9</v>
      </c>
      <c r="M214" s="11" t="s">
        <v>47</v>
      </c>
      <c r="N214" s="11" t="s">
        <v>603</v>
      </c>
      <c r="O214" s="11" t="s">
        <v>1218</v>
      </c>
      <c r="P214" s="11" t="str">
        <f>VLOOKUP(A214,import!A:P,16,0)</f>
        <v>Geleneksel</v>
      </c>
      <c r="Q214" s="15" t="s">
        <v>103</v>
      </c>
      <c r="R214" s="15" t="b">
        <v>1</v>
      </c>
      <c r="S214" s="16" t="b">
        <v>0</v>
      </c>
      <c r="T214" s="25" t="s">
        <v>50</v>
      </c>
      <c r="U214" s="25" t="s">
        <v>51</v>
      </c>
      <c r="V214" s="25" t="s">
        <v>52</v>
      </c>
      <c r="W214" s="25" t="s">
        <v>1219</v>
      </c>
      <c r="X214" s="27">
        <v>44385.0</v>
      </c>
      <c r="Y214" s="27">
        <v>44391.0</v>
      </c>
      <c r="Z214" s="27"/>
      <c r="AA214" s="22" t="s">
        <v>71</v>
      </c>
      <c r="AB214" s="23">
        <v>44385.0</v>
      </c>
      <c r="AC214" s="22" t="s">
        <v>71</v>
      </c>
      <c r="AD214" s="23">
        <v>44433.0</v>
      </c>
      <c r="AE214" s="20"/>
      <c r="AF214" s="19"/>
      <c r="AG214" s="20"/>
      <c r="AH214" s="19"/>
      <c r="AI214" s="19"/>
      <c r="AJ214" s="19"/>
      <c r="AK214" s="22" t="s">
        <v>51</v>
      </c>
      <c r="AL214" s="22" t="s">
        <v>156</v>
      </c>
      <c r="AM214" s="19"/>
      <c r="AN214" s="19"/>
      <c r="AO214" s="19"/>
      <c r="AP214" s="21" t="s">
        <v>54</v>
      </c>
      <c r="AQ214" s="19"/>
    </row>
    <row r="215">
      <c r="A215" s="11" t="s">
        <v>1220</v>
      </c>
      <c r="B215" s="11" t="s">
        <v>1221</v>
      </c>
      <c r="C215" s="11" t="str">
        <f>VLOOKUP(A215,import!A:C,3,0)</f>
        <v>YANLIŞ</v>
      </c>
      <c r="D215" s="11" t="s">
        <v>63</v>
      </c>
      <c r="E215" s="12">
        <f>VLOOKUP(A215,import!A:J,5,0)</f>
        <v>27</v>
      </c>
      <c r="F215" s="12" t="str">
        <f>VLOOKUP(A215,import!A:J,6,0)</f>
        <v/>
      </c>
      <c r="G215" s="13">
        <f>VLOOKUP(A215,import!A:J,7,0)</f>
        <v>0</v>
      </c>
      <c r="H215" s="13">
        <f>VLOOKUP(A215,import!A:J,8,0)</f>
        <v>22</v>
      </c>
      <c r="I215" s="13">
        <f>VLOOKUP(A215,import!A:J,9,0)</f>
        <v>22</v>
      </c>
      <c r="J215" s="14">
        <f>VLOOKUP(A215,import!A:J,10,0)</f>
        <v>0</v>
      </c>
      <c r="K215" s="11" t="s">
        <v>1222</v>
      </c>
      <c r="L215" s="11">
        <v>2.425113399E9</v>
      </c>
      <c r="M215" s="11" t="s">
        <v>368</v>
      </c>
      <c r="N215" s="11" t="s">
        <v>813</v>
      </c>
      <c r="O215" s="11" t="s">
        <v>1223</v>
      </c>
      <c r="P215" s="11" t="str">
        <f>VLOOKUP(A215,import!A:P,16,0)</f>
        <v>Geleneksel</v>
      </c>
      <c r="Q215" s="15" t="s">
        <v>129</v>
      </c>
      <c r="R215" s="15" t="b">
        <v>1</v>
      </c>
      <c r="S215" s="16" t="b">
        <v>0</v>
      </c>
      <c r="T215" s="25"/>
      <c r="U215" s="16"/>
      <c r="V215" s="16"/>
      <c r="W215" s="25" t="s">
        <v>1224</v>
      </c>
      <c r="X215" s="30"/>
      <c r="Y215" s="30"/>
      <c r="Z215" s="30"/>
      <c r="AA215" s="22" t="s">
        <v>106</v>
      </c>
      <c r="AB215" s="23">
        <v>44463.0</v>
      </c>
      <c r="AC215" s="22" t="s">
        <v>106</v>
      </c>
      <c r="AD215" s="23">
        <v>44464.0</v>
      </c>
      <c r="AE215" s="22" t="s">
        <v>106</v>
      </c>
      <c r="AF215" s="23">
        <v>44471.0</v>
      </c>
      <c r="AG215" s="22" t="s">
        <v>106</v>
      </c>
      <c r="AH215" s="23">
        <v>44473.0</v>
      </c>
      <c r="AI215" s="22" t="s">
        <v>106</v>
      </c>
      <c r="AJ215" s="23">
        <v>44477.0</v>
      </c>
      <c r="AK215" s="22" t="s">
        <v>149</v>
      </c>
      <c r="AL215" s="22" t="s">
        <v>156</v>
      </c>
      <c r="AM215" s="22" t="s">
        <v>51</v>
      </c>
      <c r="AN215" s="22" t="s">
        <v>51</v>
      </c>
      <c r="AO215" s="22" t="s">
        <v>358</v>
      </c>
      <c r="AP215" s="21" t="s">
        <v>116</v>
      </c>
      <c r="AQ215" s="22"/>
    </row>
    <row r="216">
      <c r="A216" s="11" t="s">
        <v>1225</v>
      </c>
      <c r="B216" s="11" t="s">
        <v>1226</v>
      </c>
      <c r="C216" s="11" t="str">
        <f>VLOOKUP(A216,import!A:C,3,0)</f>
        <v>DOĞRU</v>
      </c>
      <c r="D216" s="11" t="s">
        <v>63</v>
      </c>
      <c r="E216" s="12">
        <f>VLOOKUP(A216,import!A:J,5,0)</f>
        <v>393</v>
      </c>
      <c r="F216" s="12">
        <f>VLOOKUP(A216,import!A:J,6,0)</f>
        <v>3</v>
      </c>
      <c r="G216" s="13">
        <f>VLOOKUP(A216,import!A:J,7,0)</f>
        <v>0</v>
      </c>
      <c r="H216" s="13">
        <f>VLOOKUP(A216,import!A:J,8,0)</f>
        <v>11</v>
      </c>
      <c r="I216" s="13">
        <f>VLOOKUP(A216,import!A:J,9,0)</f>
        <v>11</v>
      </c>
      <c r="J216" s="14">
        <f>VLOOKUP(A216,import!A:J,10,0)</f>
        <v>0</v>
      </c>
      <c r="K216" s="11" t="s">
        <v>1227</v>
      </c>
      <c r="L216" s="11">
        <v>5.326077253E9</v>
      </c>
      <c r="M216" s="11" t="s">
        <v>544</v>
      </c>
      <c r="N216" s="11" t="s">
        <v>545</v>
      </c>
      <c r="O216" s="11" t="s">
        <v>1228</v>
      </c>
      <c r="P216" s="11" t="str">
        <f>VLOOKUP(A216,import!A:P,16,0)</f>
        <v>Geleneksel</v>
      </c>
      <c r="Q216" s="15"/>
      <c r="R216" s="15" t="b">
        <v>0</v>
      </c>
      <c r="S216" s="16" t="b">
        <v>0</v>
      </c>
      <c r="T216" s="17"/>
      <c r="U216" s="17"/>
      <c r="V216" s="17"/>
      <c r="W216" s="17"/>
      <c r="X216" s="18"/>
      <c r="Y216" s="18"/>
      <c r="Z216" s="18"/>
      <c r="AA216" s="19"/>
      <c r="AB216" s="19"/>
      <c r="AC216" s="19"/>
      <c r="AD216" s="19"/>
      <c r="AE216" s="20"/>
      <c r="AF216" s="19"/>
      <c r="AG216" s="20"/>
      <c r="AH216" s="19"/>
      <c r="AI216" s="19"/>
      <c r="AJ216" s="19"/>
      <c r="AK216" s="19"/>
      <c r="AL216" s="19"/>
      <c r="AM216" s="19"/>
      <c r="AN216" s="19"/>
      <c r="AO216" s="19"/>
      <c r="AP216" s="21" t="s">
        <v>116</v>
      </c>
      <c r="AQ216" s="19"/>
    </row>
    <row r="217">
      <c r="A217" s="11" t="s">
        <v>1229</v>
      </c>
      <c r="B217" s="11" t="s">
        <v>1230</v>
      </c>
      <c r="C217" s="11" t="str">
        <f>VLOOKUP(A217,import!A:C,3,0)</f>
        <v>DOĞRU</v>
      </c>
      <c r="D217" s="11" t="s">
        <v>63</v>
      </c>
      <c r="E217" s="12">
        <f>VLOOKUP(A217,import!A:J,5,0)</f>
        <v>208</v>
      </c>
      <c r="F217" s="12" t="str">
        <f>VLOOKUP(A217,import!A:J,6,0)</f>
        <v/>
      </c>
      <c r="G217" s="13">
        <f>VLOOKUP(A217,import!A:J,7,0)</f>
        <v>4</v>
      </c>
      <c r="H217" s="13">
        <f>VLOOKUP(A217,import!A:J,8,0)</f>
        <v>8</v>
      </c>
      <c r="I217" s="13">
        <f>VLOOKUP(A217,import!A:J,9,0)</f>
        <v>12</v>
      </c>
      <c r="J217" s="14">
        <f>VLOOKUP(A217,import!A:J,10,0)</f>
        <v>0.33</v>
      </c>
      <c r="K217" s="11" t="s">
        <v>1231</v>
      </c>
      <c r="L217" s="11">
        <v>5.357451601E9</v>
      </c>
      <c r="M217" s="11" t="s">
        <v>65</v>
      </c>
      <c r="N217" s="11" t="s">
        <v>1090</v>
      </c>
      <c r="O217" s="11" t="s">
        <v>1232</v>
      </c>
      <c r="P217" s="11" t="str">
        <f>VLOOKUP(A217,import!A:P,16,0)</f>
        <v>Geleneksel</v>
      </c>
      <c r="Q217" s="15"/>
      <c r="R217" s="15" t="b">
        <v>1</v>
      </c>
      <c r="S217" s="16" t="b">
        <v>0</v>
      </c>
      <c r="T217" s="17" t="s">
        <v>50</v>
      </c>
      <c r="U217" s="17" t="s">
        <v>51</v>
      </c>
      <c r="V217" s="22" t="s">
        <v>69</v>
      </c>
      <c r="W217" s="22"/>
      <c r="X217" s="18">
        <v>44487.0</v>
      </c>
      <c r="Y217" s="18">
        <v>44488.0</v>
      </c>
      <c r="Z217" s="18"/>
      <c r="AA217" s="22" t="s">
        <v>71</v>
      </c>
      <c r="AB217" s="23">
        <v>44358.0</v>
      </c>
      <c r="AC217" s="22" t="s">
        <v>85</v>
      </c>
      <c r="AD217" s="23">
        <v>44363.0</v>
      </c>
      <c r="AE217" s="22" t="s">
        <v>106</v>
      </c>
      <c r="AF217" s="23">
        <v>44375.0</v>
      </c>
      <c r="AG217" s="22" t="s">
        <v>106</v>
      </c>
      <c r="AH217" s="23">
        <v>44376.0</v>
      </c>
      <c r="AI217" s="22" t="s">
        <v>71</v>
      </c>
      <c r="AJ217" s="23">
        <v>44487.0</v>
      </c>
      <c r="AK217" s="22" t="s">
        <v>98</v>
      </c>
      <c r="AL217" s="22" t="s">
        <v>98</v>
      </c>
      <c r="AM217" s="22" t="s">
        <v>98</v>
      </c>
      <c r="AN217" s="22" t="s">
        <v>1233</v>
      </c>
      <c r="AO217" s="22" t="s">
        <v>51</v>
      </c>
      <c r="AP217" s="21" t="s">
        <v>54</v>
      </c>
      <c r="AQ217" s="22"/>
    </row>
    <row r="218">
      <c r="A218" s="11" t="s">
        <v>1234</v>
      </c>
      <c r="B218" s="11" t="s">
        <v>1235</v>
      </c>
      <c r="C218" s="11" t="str">
        <f>VLOOKUP(A218,import!A:C,3,0)</f>
        <v>YANLIŞ</v>
      </c>
      <c r="D218" s="11" t="s">
        <v>152</v>
      </c>
      <c r="E218" s="12">
        <f>VLOOKUP(A218,import!A:J,5,0)</f>
        <v>45</v>
      </c>
      <c r="F218" s="12" t="str">
        <f>VLOOKUP(A218,import!A:J,6,0)</f>
        <v/>
      </c>
      <c r="G218" s="13">
        <f>VLOOKUP(A218,import!A:J,7,0)</f>
        <v>7</v>
      </c>
      <c r="H218" s="13">
        <f>VLOOKUP(A218,import!A:J,8,0)</f>
        <v>2</v>
      </c>
      <c r="I218" s="13">
        <f>VLOOKUP(A218,import!A:J,9,0)</f>
        <v>9</v>
      </c>
      <c r="J218" s="14">
        <f>VLOOKUP(A218,import!A:J,10,0)</f>
        <v>0.78</v>
      </c>
      <c r="K218" s="11" t="s">
        <v>1236</v>
      </c>
      <c r="L218" s="11">
        <v>5.469480746E9</v>
      </c>
      <c r="M218" s="11" t="s">
        <v>47</v>
      </c>
      <c r="N218" s="11" t="s">
        <v>719</v>
      </c>
      <c r="O218" s="11" t="s">
        <v>1237</v>
      </c>
      <c r="P218" s="11" t="str">
        <f>VLOOKUP(A218,import!A:P,16,0)</f>
        <v>Geleneksel</v>
      </c>
      <c r="Q218" s="15"/>
      <c r="R218" s="15" t="b">
        <v>1</v>
      </c>
      <c r="S218" s="16" t="b">
        <v>0</v>
      </c>
      <c r="T218" s="17" t="s">
        <v>50</v>
      </c>
      <c r="U218" s="17" t="s">
        <v>115</v>
      </c>
      <c r="V218" s="17" t="s">
        <v>52</v>
      </c>
      <c r="W218" s="17"/>
      <c r="X218" s="18">
        <v>44537.0</v>
      </c>
      <c r="Y218" s="18">
        <v>44539.0</v>
      </c>
      <c r="Z218" s="18"/>
      <c r="AA218" s="22" t="s">
        <v>71</v>
      </c>
      <c r="AB218" s="23">
        <v>44529.0</v>
      </c>
      <c r="AC218" s="22" t="s">
        <v>71</v>
      </c>
      <c r="AD218" s="23">
        <v>44537.0</v>
      </c>
      <c r="AE218" s="20"/>
      <c r="AF218" s="19"/>
      <c r="AG218" s="20"/>
      <c r="AH218" s="19"/>
      <c r="AI218" s="19"/>
      <c r="AJ218" s="19"/>
      <c r="AK218" s="22" t="s">
        <v>99</v>
      </c>
      <c r="AL218" s="22" t="s">
        <v>115</v>
      </c>
      <c r="AM218" s="19"/>
      <c r="AN218" s="19"/>
      <c r="AO218" s="19"/>
      <c r="AP218" s="21" t="s">
        <v>54</v>
      </c>
      <c r="AQ218" s="19"/>
    </row>
    <row r="219">
      <c r="A219" s="11" t="s">
        <v>1238</v>
      </c>
      <c r="B219" s="11" t="s">
        <v>1239</v>
      </c>
      <c r="C219" s="11" t="str">
        <f>VLOOKUP(A219,import!A:C,3,0)</f>
        <v>DOĞRU</v>
      </c>
      <c r="D219" s="11" t="s">
        <v>200</v>
      </c>
      <c r="E219" s="12">
        <f>VLOOKUP(A219,import!A:J,5,0)</f>
        <v>77</v>
      </c>
      <c r="F219" s="12">
        <f>VLOOKUP(A219,import!A:J,6,0)</f>
        <v>9</v>
      </c>
      <c r="G219" s="13">
        <f>VLOOKUP(A219,import!A:J,7,0)</f>
        <v>0</v>
      </c>
      <c r="H219" s="13">
        <f>VLOOKUP(A219,import!A:J,8,0)</f>
        <v>31</v>
      </c>
      <c r="I219" s="13">
        <f>VLOOKUP(A219,import!A:J,9,0)</f>
        <v>31</v>
      </c>
      <c r="J219" s="14">
        <f>VLOOKUP(A219,import!A:J,10,0)</f>
        <v>0</v>
      </c>
      <c r="K219" s="11" t="s">
        <v>1240</v>
      </c>
      <c r="L219" s="11">
        <v>2.428215555E9</v>
      </c>
      <c r="M219" s="11" t="s">
        <v>544</v>
      </c>
      <c r="N219" s="11" t="s">
        <v>1241</v>
      </c>
      <c r="O219" s="11" t="s">
        <v>1242</v>
      </c>
      <c r="P219" s="11" t="str">
        <f>VLOOKUP(A219,import!A:P,16,0)</f>
        <v>Geleneksel</v>
      </c>
      <c r="Q219" s="15"/>
      <c r="R219" s="15" t="b">
        <v>0</v>
      </c>
      <c r="S219" s="16" t="b">
        <v>0</v>
      </c>
      <c r="T219" s="17"/>
      <c r="U219" s="17"/>
      <c r="V219" s="17"/>
      <c r="W219" s="17"/>
      <c r="X219" s="18"/>
      <c r="Y219" s="18"/>
      <c r="Z219" s="18"/>
      <c r="AA219" s="19"/>
      <c r="AB219" s="19"/>
      <c r="AC219" s="19"/>
      <c r="AD219" s="19"/>
      <c r="AE219" s="20"/>
      <c r="AF219" s="19"/>
      <c r="AG219" s="20"/>
      <c r="AH219" s="19"/>
      <c r="AI219" s="19"/>
      <c r="AJ219" s="19"/>
      <c r="AK219" s="19"/>
      <c r="AL219" s="19"/>
      <c r="AM219" s="19"/>
      <c r="AN219" s="19"/>
      <c r="AO219" s="19"/>
      <c r="AP219" s="21" t="s">
        <v>116</v>
      </c>
      <c r="AQ219" s="19"/>
    </row>
    <row r="220">
      <c r="A220" s="11" t="s">
        <v>1243</v>
      </c>
      <c r="B220" s="11" t="s">
        <v>1244</v>
      </c>
      <c r="C220" s="11" t="str">
        <f>VLOOKUP(A220,import!A:C,3,0)</f>
        <v>DOĞRU</v>
      </c>
      <c r="D220" s="11" t="s">
        <v>63</v>
      </c>
      <c r="E220" s="12">
        <f>VLOOKUP(A220,import!A:J,5,0)</f>
        <v>633</v>
      </c>
      <c r="F220" s="12">
        <f>VLOOKUP(A220,import!A:J,6,0)</f>
        <v>25</v>
      </c>
      <c r="G220" s="13">
        <f>VLOOKUP(A220,import!A:J,7,0)</f>
        <v>0</v>
      </c>
      <c r="H220" s="13">
        <f>VLOOKUP(A220,import!A:J,8,0)</f>
        <v>5</v>
      </c>
      <c r="I220" s="13">
        <f>VLOOKUP(A220,import!A:J,9,0)</f>
        <v>5</v>
      </c>
      <c r="J220" s="14">
        <f>VLOOKUP(A220,import!A:J,10,0)</f>
        <v>0</v>
      </c>
      <c r="K220" s="11" t="s">
        <v>1245</v>
      </c>
      <c r="L220" s="11">
        <v>2.428870608E9</v>
      </c>
      <c r="M220" s="11" t="s">
        <v>327</v>
      </c>
      <c r="N220" s="11" t="s">
        <v>1246</v>
      </c>
      <c r="O220" s="11" t="s">
        <v>1247</v>
      </c>
      <c r="P220" s="11" t="str">
        <f>VLOOKUP(A220,import!A:P,16,0)</f>
        <v>Geleneksel</v>
      </c>
      <c r="Q220" s="15"/>
      <c r="R220" s="15" t="b">
        <v>0</v>
      </c>
      <c r="S220" s="16" t="b">
        <v>0</v>
      </c>
      <c r="T220" s="17"/>
      <c r="U220" s="17"/>
      <c r="V220" s="17"/>
      <c r="W220" s="17"/>
      <c r="X220" s="18"/>
      <c r="Y220" s="18"/>
      <c r="Z220" s="18"/>
      <c r="AA220" s="19"/>
      <c r="AB220" s="19"/>
      <c r="AC220" s="19"/>
      <c r="AD220" s="19"/>
      <c r="AE220" s="20"/>
      <c r="AF220" s="19"/>
      <c r="AG220" s="20"/>
      <c r="AH220" s="19"/>
      <c r="AI220" s="19"/>
      <c r="AJ220" s="19"/>
      <c r="AK220" s="19"/>
      <c r="AL220" s="19"/>
      <c r="AM220" s="19"/>
      <c r="AN220" s="19"/>
      <c r="AO220" s="19"/>
      <c r="AP220" s="21" t="s">
        <v>116</v>
      </c>
      <c r="AQ220" s="19"/>
    </row>
    <row r="221">
      <c r="A221" s="21" t="s">
        <v>1248</v>
      </c>
      <c r="B221" s="21" t="s">
        <v>1249</v>
      </c>
      <c r="C221" s="11" t="str">
        <f>VLOOKUP(A221,import!A:C,3,0)</f>
        <v>DOĞRU</v>
      </c>
      <c r="D221" s="21" t="s">
        <v>419</v>
      </c>
      <c r="E221" s="12">
        <f>VLOOKUP(A221,import!A:J,5,0)</f>
        <v>2</v>
      </c>
      <c r="F221" s="12">
        <f>VLOOKUP(A221,import!A:J,6,0)</f>
        <v>2</v>
      </c>
      <c r="G221" s="13">
        <f>VLOOKUP(A221,import!A:J,7,0)</f>
        <v>0</v>
      </c>
      <c r="H221" s="13">
        <f>VLOOKUP(A221,import!A:J,8,0)</f>
        <v>26</v>
      </c>
      <c r="I221" s="13">
        <f>VLOOKUP(A221,import!A:J,9,0)</f>
        <v>26</v>
      </c>
      <c r="J221" s="14">
        <f>VLOOKUP(A221,import!A:J,10,0)</f>
        <v>0</v>
      </c>
      <c r="K221" s="21" t="s">
        <v>1250</v>
      </c>
      <c r="L221" s="21">
        <v>2.423260006E9</v>
      </c>
      <c r="M221" s="21" t="s">
        <v>47</v>
      </c>
      <c r="N221" s="21" t="s">
        <v>907</v>
      </c>
      <c r="O221" s="21" t="s">
        <v>1251</v>
      </c>
      <c r="P221" s="11" t="str">
        <f>VLOOKUP(A221,import!A:P,16,0)</f>
        <v>Geleneksel</v>
      </c>
      <c r="Q221" s="15"/>
      <c r="R221" s="15" t="b">
        <v>1</v>
      </c>
      <c r="S221" s="16" t="b">
        <v>0</v>
      </c>
      <c r="T221" s="17" t="s">
        <v>83</v>
      </c>
      <c r="U221" s="17"/>
      <c r="V221" s="17"/>
      <c r="W221" s="17" t="s">
        <v>1252</v>
      </c>
      <c r="X221" s="18"/>
      <c r="Y221" s="18"/>
      <c r="Z221" s="18"/>
      <c r="AA221" s="22" t="s">
        <v>71</v>
      </c>
      <c r="AB221" s="23">
        <v>44659.0</v>
      </c>
      <c r="AC221" s="19"/>
      <c r="AD221" s="19"/>
      <c r="AE221" s="20"/>
      <c r="AF221" s="19"/>
      <c r="AG221" s="20"/>
      <c r="AH221" s="19"/>
      <c r="AI221" s="19"/>
      <c r="AJ221" s="19"/>
      <c r="AK221" s="22"/>
      <c r="AL221" s="19"/>
      <c r="AM221" s="19"/>
      <c r="AN221" s="19"/>
      <c r="AO221" s="19"/>
      <c r="AP221" s="21"/>
      <c r="AQ221" s="19"/>
    </row>
    <row r="222">
      <c r="A222" s="11" t="s">
        <v>1253</v>
      </c>
      <c r="B222" s="11" t="s">
        <v>1254</v>
      </c>
      <c r="C222" s="11" t="str">
        <f>VLOOKUP(A222,import!A:C,3,0)</f>
        <v>DOĞRU</v>
      </c>
      <c r="D222" s="11" t="s">
        <v>818</v>
      </c>
      <c r="E222" s="12">
        <f>VLOOKUP(A222,import!A:J,5,0)</f>
        <v>10</v>
      </c>
      <c r="F222" s="12">
        <f>VLOOKUP(A222,import!A:J,6,0)</f>
        <v>4</v>
      </c>
      <c r="G222" s="13">
        <f>VLOOKUP(A222,import!A:J,7,0)</f>
        <v>0</v>
      </c>
      <c r="H222" s="13">
        <f>VLOOKUP(A222,import!A:J,8,0)</f>
        <v>55</v>
      </c>
      <c r="I222" s="13">
        <f>VLOOKUP(A222,import!A:J,9,0)</f>
        <v>55</v>
      </c>
      <c r="J222" s="14">
        <f>VLOOKUP(A222,import!A:J,10,0)</f>
        <v>0</v>
      </c>
      <c r="K222" s="11" t="s">
        <v>1255</v>
      </c>
      <c r="L222" s="11">
        <v>5.326744927E9</v>
      </c>
      <c r="M222" s="11" t="s">
        <v>138</v>
      </c>
      <c r="N222" s="11" t="s">
        <v>1256</v>
      </c>
      <c r="O222" s="11" t="s">
        <v>1257</v>
      </c>
      <c r="P222" s="11" t="str">
        <f>VLOOKUP(A222,import!A:P,16,0)</f>
        <v>Geleneksel</v>
      </c>
      <c r="Q222" s="15"/>
      <c r="R222" s="15" t="b">
        <v>0</v>
      </c>
      <c r="S222" s="16" t="b">
        <v>0</v>
      </c>
      <c r="T222" s="17"/>
      <c r="U222" s="17"/>
      <c r="V222" s="17"/>
      <c r="W222" s="17"/>
      <c r="X222" s="18"/>
      <c r="Y222" s="18"/>
      <c r="Z222" s="18"/>
      <c r="AA222" s="22"/>
      <c r="AB222" s="23"/>
      <c r="AC222" s="19"/>
      <c r="AD222" s="19"/>
      <c r="AE222" s="20"/>
      <c r="AF222" s="19"/>
      <c r="AG222" s="20"/>
      <c r="AH222" s="19"/>
      <c r="AI222" s="19"/>
      <c r="AJ222" s="19"/>
      <c r="AK222" s="22"/>
      <c r="AL222" s="19"/>
      <c r="AM222" s="19"/>
      <c r="AN222" s="19"/>
      <c r="AO222" s="19"/>
      <c r="AP222" s="21"/>
      <c r="AQ222" s="19"/>
    </row>
    <row r="223">
      <c r="A223" s="11" t="s">
        <v>1258</v>
      </c>
      <c r="B223" s="11" t="s">
        <v>1259</v>
      </c>
      <c r="C223" s="11" t="str">
        <f>VLOOKUP(A223,import!A:C,3,0)</f>
        <v>DOĞRU</v>
      </c>
      <c r="D223" s="11" t="s">
        <v>45</v>
      </c>
      <c r="E223" s="12">
        <f>VLOOKUP(A223,import!A:J,5,0)</f>
        <v>91</v>
      </c>
      <c r="F223" s="12">
        <f>VLOOKUP(A223,import!A:J,6,0)</f>
        <v>2</v>
      </c>
      <c r="G223" s="13">
        <f>VLOOKUP(A223,import!A:J,7,0)</f>
        <v>0</v>
      </c>
      <c r="H223" s="13">
        <f>VLOOKUP(A223,import!A:J,8,0)</f>
        <v>8</v>
      </c>
      <c r="I223" s="13">
        <f>VLOOKUP(A223,import!A:J,9,0)</f>
        <v>8</v>
      </c>
      <c r="J223" s="14">
        <f>VLOOKUP(A223,import!A:J,10,0)</f>
        <v>0</v>
      </c>
      <c r="K223" s="11" t="s">
        <v>1260</v>
      </c>
      <c r="L223" s="11">
        <v>5.355170703E9</v>
      </c>
      <c r="M223" s="11" t="s">
        <v>47</v>
      </c>
      <c r="N223" s="11" t="s">
        <v>1261</v>
      </c>
      <c r="O223" s="11" t="s">
        <v>1262</v>
      </c>
      <c r="P223" s="11" t="str">
        <f>VLOOKUP(A223,import!A:P,16,0)</f>
        <v>Geleneksel</v>
      </c>
      <c r="Q223" s="15"/>
      <c r="R223" s="15" t="b">
        <v>1</v>
      </c>
      <c r="S223" s="16" t="b">
        <v>0</v>
      </c>
      <c r="T223" s="17" t="s">
        <v>280</v>
      </c>
      <c r="U223" s="17"/>
      <c r="V223" s="31"/>
      <c r="W223" s="45" t="s">
        <v>1263</v>
      </c>
      <c r="X223" s="18">
        <v>44483.0</v>
      </c>
      <c r="Y223" s="18">
        <v>44484.0</v>
      </c>
      <c r="Z223" s="18"/>
      <c r="AA223" s="22" t="s">
        <v>71</v>
      </c>
      <c r="AB223" s="23">
        <v>44483.0</v>
      </c>
      <c r="AC223" s="22" t="s">
        <v>212</v>
      </c>
      <c r="AD223" s="23">
        <v>44485.0</v>
      </c>
      <c r="AE223" s="22" t="s">
        <v>71</v>
      </c>
      <c r="AF223" s="23">
        <v>44491.0</v>
      </c>
      <c r="AG223" s="22" t="s">
        <v>71</v>
      </c>
      <c r="AH223" s="23">
        <v>44506.0</v>
      </c>
      <c r="AI223" s="22" t="s">
        <v>71</v>
      </c>
      <c r="AJ223" s="23">
        <v>44700.0</v>
      </c>
      <c r="AK223" s="22" t="s">
        <v>123</v>
      </c>
      <c r="AL223" s="22" t="s">
        <v>156</v>
      </c>
      <c r="AM223" s="22" t="s">
        <v>99</v>
      </c>
      <c r="AN223" s="22" t="s">
        <v>99</v>
      </c>
      <c r="AO223" s="22" t="s">
        <v>99</v>
      </c>
      <c r="AP223" s="21" t="s">
        <v>89</v>
      </c>
      <c r="AQ223" s="22"/>
    </row>
    <row r="224">
      <c r="A224" s="11" t="s">
        <v>1264</v>
      </c>
      <c r="B224" s="11" t="s">
        <v>1265</v>
      </c>
      <c r="C224" s="11" t="str">
        <f>VLOOKUP(A224,import!A:C,3,0)</f>
        <v>DOĞRU</v>
      </c>
      <c r="D224" s="11" t="s">
        <v>152</v>
      </c>
      <c r="E224" s="12">
        <f>VLOOKUP(A224,import!A:J,5,0)</f>
        <v>95</v>
      </c>
      <c r="F224" s="12">
        <f>VLOOKUP(A224,import!A:J,6,0)</f>
        <v>5</v>
      </c>
      <c r="G224" s="13">
        <f>VLOOKUP(A224,import!A:J,7,0)</f>
        <v>0</v>
      </c>
      <c r="H224" s="13">
        <f>VLOOKUP(A224,import!A:J,8,0)</f>
        <v>35</v>
      </c>
      <c r="I224" s="13">
        <f>VLOOKUP(A224,import!A:J,9,0)</f>
        <v>35</v>
      </c>
      <c r="J224" s="14">
        <f>VLOOKUP(A224,import!A:J,10,0)</f>
        <v>0</v>
      </c>
      <c r="K224" s="11" t="s">
        <v>1266</v>
      </c>
      <c r="L224" s="11">
        <v>2.423412626E9</v>
      </c>
      <c r="M224" s="11" t="s">
        <v>47</v>
      </c>
      <c r="N224" s="11" t="s">
        <v>1267</v>
      </c>
      <c r="O224" s="11" t="s">
        <v>1268</v>
      </c>
      <c r="P224" s="11" t="str">
        <f>VLOOKUP(A224,import!A:P,16,0)</f>
        <v>Geleneksel</v>
      </c>
      <c r="Q224" s="15"/>
      <c r="R224" s="15" t="b">
        <v>1</v>
      </c>
      <c r="S224" s="16" t="b">
        <v>0</v>
      </c>
      <c r="T224" s="17" t="s">
        <v>83</v>
      </c>
      <c r="U224" s="17"/>
      <c r="V224" s="17"/>
      <c r="W224" s="17" t="s">
        <v>1269</v>
      </c>
      <c r="X224" s="18"/>
      <c r="Y224" s="18"/>
      <c r="Z224" s="18"/>
      <c r="AA224" s="22" t="s">
        <v>85</v>
      </c>
      <c r="AB224" s="23">
        <v>44412.0</v>
      </c>
      <c r="AC224" s="22" t="s">
        <v>71</v>
      </c>
      <c r="AD224" s="23">
        <v>44421.0</v>
      </c>
      <c r="AE224" s="22" t="s">
        <v>71</v>
      </c>
      <c r="AF224" s="23">
        <v>44428.0</v>
      </c>
      <c r="AG224" s="22" t="s">
        <v>212</v>
      </c>
      <c r="AH224" s="23">
        <v>44491.0</v>
      </c>
      <c r="AI224" s="19"/>
      <c r="AJ224" s="19"/>
      <c r="AK224" s="22" t="s">
        <v>88</v>
      </c>
      <c r="AL224" s="22" t="s">
        <v>88</v>
      </c>
      <c r="AM224" s="22" t="s">
        <v>219</v>
      </c>
      <c r="AN224" s="22" t="s">
        <v>99</v>
      </c>
      <c r="AO224" s="19"/>
      <c r="AP224" s="21" t="s">
        <v>54</v>
      </c>
      <c r="AQ224" s="19"/>
    </row>
    <row r="225">
      <c r="A225" s="11" t="s">
        <v>1270</v>
      </c>
      <c r="B225" s="11" t="s">
        <v>1271</v>
      </c>
      <c r="C225" s="11" t="str">
        <f>VLOOKUP(A225,import!A:C,3,0)</f>
        <v>YANLIŞ</v>
      </c>
      <c r="D225" s="11" t="s">
        <v>45</v>
      </c>
      <c r="E225" s="12">
        <f>VLOOKUP(A225,import!A:J,5,0)</f>
        <v>61</v>
      </c>
      <c r="F225" s="12" t="str">
        <f>VLOOKUP(A225,import!A:J,6,0)</f>
        <v/>
      </c>
      <c r="G225" s="13">
        <f>VLOOKUP(A225,import!A:J,7,0)</f>
        <v>9</v>
      </c>
      <c r="H225" s="13">
        <f>VLOOKUP(A225,import!A:J,8,0)</f>
        <v>9</v>
      </c>
      <c r="I225" s="13">
        <f>VLOOKUP(A225,import!A:J,9,0)</f>
        <v>18</v>
      </c>
      <c r="J225" s="14">
        <f>VLOOKUP(A225,import!A:J,10,0)</f>
        <v>0.5</v>
      </c>
      <c r="K225" s="11" t="s">
        <v>1272</v>
      </c>
      <c r="L225" s="11">
        <v>5.353281928E9</v>
      </c>
      <c r="M225" s="11" t="s">
        <v>65</v>
      </c>
      <c r="N225" s="11" t="s">
        <v>1065</v>
      </c>
      <c r="O225" s="11" t="s">
        <v>1273</v>
      </c>
      <c r="P225" s="11" t="str">
        <f>VLOOKUP(A225,import!A:P,16,0)</f>
        <v>Geleneksel</v>
      </c>
      <c r="Q225" s="15"/>
      <c r="R225" s="15" t="b">
        <v>1</v>
      </c>
      <c r="S225" s="16" t="b">
        <v>0</v>
      </c>
      <c r="T225" s="17" t="s">
        <v>50</v>
      </c>
      <c r="U225" s="17" t="s">
        <v>99</v>
      </c>
      <c r="V225" s="24" t="s">
        <v>69</v>
      </c>
      <c r="W225" s="17"/>
      <c r="X225" s="18">
        <v>44600.0</v>
      </c>
      <c r="Y225" s="18">
        <v>44602.0</v>
      </c>
      <c r="Z225" s="18"/>
      <c r="AA225" s="22"/>
      <c r="AB225" s="23"/>
      <c r="AC225" s="19"/>
      <c r="AD225" s="19"/>
      <c r="AE225" s="20"/>
      <c r="AF225" s="19"/>
      <c r="AG225" s="20"/>
      <c r="AH225" s="19"/>
      <c r="AI225" s="19"/>
      <c r="AJ225" s="19"/>
      <c r="AK225" s="22" t="s">
        <v>99</v>
      </c>
      <c r="AL225" s="19"/>
      <c r="AM225" s="19"/>
      <c r="AN225" s="19"/>
      <c r="AO225" s="19"/>
      <c r="AP225" s="21"/>
      <c r="AQ225" s="19"/>
    </row>
    <row r="226">
      <c r="A226" s="11" t="s">
        <v>1274</v>
      </c>
      <c r="B226" s="11" t="s">
        <v>1275</v>
      </c>
      <c r="C226" s="11" t="str">
        <f>VLOOKUP(A226,import!A:C,3,0)</f>
        <v>DOĞRU</v>
      </c>
      <c r="D226" s="11" t="s">
        <v>45</v>
      </c>
      <c r="E226" s="12">
        <f>VLOOKUP(A226,import!A:J,5,0)</f>
        <v>598</v>
      </c>
      <c r="F226" s="12">
        <f>VLOOKUP(A226,import!A:J,6,0)</f>
        <v>15</v>
      </c>
      <c r="G226" s="13">
        <f>VLOOKUP(A226,import!A:J,7,0)</f>
        <v>0</v>
      </c>
      <c r="H226" s="13">
        <f>VLOOKUP(A226,import!A:J,8,0)</f>
        <v>2</v>
      </c>
      <c r="I226" s="13">
        <f>VLOOKUP(A226,import!A:J,9,0)</f>
        <v>2</v>
      </c>
      <c r="J226" s="14">
        <f>VLOOKUP(A226,import!A:J,10,0)</f>
        <v>0</v>
      </c>
      <c r="K226" s="11" t="s">
        <v>250</v>
      </c>
      <c r="L226" s="11">
        <v>5.348129499E9</v>
      </c>
      <c r="M226" s="11" t="s">
        <v>65</v>
      </c>
      <c r="N226" s="11" t="s">
        <v>112</v>
      </c>
      <c r="O226" s="11" t="s">
        <v>251</v>
      </c>
      <c r="P226" s="11" t="str">
        <f>VLOOKUP(A226,import!A:P,16,0)</f>
        <v>Geleneksel</v>
      </c>
      <c r="Q226" s="15"/>
      <c r="R226" s="15" t="b">
        <v>1</v>
      </c>
      <c r="S226" s="25" t="b">
        <v>0</v>
      </c>
      <c r="T226" s="17" t="s">
        <v>83</v>
      </c>
      <c r="U226" s="17" t="s">
        <v>156</v>
      </c>
      <c r="V226" s="17" t="s">
        <v>69</v>
      </c>
      <c r="W226" s="17" t="s">
        <v>1276</v>
      </c>
      <c r="X226" s="18">
        <v>44537.0</v>
      </c>
      <c r="Y226" s="18">
        <v>44539.0</v>
      </c>
      <c r="Z226" s="18"/>
      <c r="AA226" s="22" t="s">
        <v>71</v>
      </c>
      <c r="AB226" s="23">
        <v>44537.0</v>
      </c>
      <c r="AC226" s="22" t="s">
        <v>71</v>
      </c>
      <c r="AD226" s="23">
        <v>44539.0</v>
      </c>
      <c r="AE226" s="22" t="s">
        <v>71</v>
      </c>
      <c r="AF226" s="23">
        <v>44544.0</v>
      </c>
      <c r="AG226" s="20"/>
      <c r="AH226" s="19"/>
      <c r="AI226" s="19"/>
      <c r="AJ226" s="19"/>
      <c r="AK226" s="22" t="s">
        <v>156</v>
      </c>
      <c r="AL226" s="22" t="s">
        <v>68</v>
      </c>
      <c r="AM226" s="22" t="s">
        <v>247</v>
      </c>
      <c r="AN226" s="19"/>
      <c r="AO226" s="19"/>
      <c r="AP226" s="21" t="s">
        <v>116</v>
      </c>
      <c r="AQ226" s="19"/>
    </row>
    <row r="227">
      <c r="A227" s="11" t="s">
        <v>1277</v>
      </c>
      <c r="B227" s="11" t="s">
        <v>1278</v>
      </c>
      <c r="C227" s="11" t="str">
        <f>VLOOKUP(A227,import!A:C,3,0)</f>
        <v>DOĞRU</v>
      </c>
      <c r="D227" s="11" t="s">
        <v>45</v>
      </c>
      <c r="E227" s="12">
        <f>VLOOKUP(A227,import!A:J,5,0)</f>
        <v>236</v>
      </c>
      <c r="F227" s="12">
        <f>VLOOKUP(A227,import!A:J,6,0)</f>
        <v>94</v>
      </c>
      <c r="G227" s="13">
        <f>VLOOKUP(A227,import!A:J,7,0)</f>
        <v>0</v>
      </c>
      <c r="H227" s="13">
        <f>VLOOKUP(A227,import!A:J,8,0)</f>
        <v>30</v>
      </c>
      <c r="I227" s="13">
        <f>VLOOKUP(A227,import!A:J,9,0)</f>
        <v>30</v>
      </c>
      <c r="J227" s="14">
        <f>VLOOKUP(A227,import!A:J,10,0)</f>
        <v>0</v>
      </c>
      <c r="K227" s="11" t="s">
        <v>1279</v>
      </c>
      <c r="L227" s="11">
        <v>5.54184745E9</v>
      </c>
      <c r="M227" s="11" t="s">
        <v>47</v>
      </c>
      <c r="N227" s="11" t="s">
        <v>187</v>
      </c>
      <c r="O227" s="11" t="s">
        <v>1280</v>
      </c>
      <c r="P227" s="11" t="str">
        <f>VLOOKUP(A227,import!A:P,16,0)</f>
        <v>Geleneksel</v>
      </c>
      <c r="Q227" s="15"/>
      <c r="R227" s="15" t="b">
        <v>1</v>
      </c>
      <c r="S227" s="16" t="b">
        <v>0</v>
      </c>
      <c r="T227" s="17" t="s">
        <v>280</v>
      </c>
      <c r="U227" s="17"/>
      <c r="V227" s="17"/>
      <c r="W227" s="17" t="s">
        <v>1281</v>
      </c>
      <c r="X227" s="18"/>
      <c r="Y227" s="18"/>
      <c r="Z227" s="18"/>
      <c r="AA227" s="22" t="s">
        <v>85</v>
      </c>
      <c r="AB227" s="23">
        <v>44664.0</v>
      </c>
      <c r="AC227" s="19"/>
      <c r="AD227" s="19"/>
      <c r="AE227" s="20"/>
      <c r="AF227" s="19"/>
      <c r="AG227" s="20"/>
      <c r="AH227" s="19"/>
      <c r="AI227" s="19"/>
      <c r="AJ227" s="19"/>
      <c r="AK227" s="22" t="s">
        <v>51</v>
      </c>
      <c r="AL227" s="19"/>
      <c r="AM227" s="19"/>
      <c r="AN227" s="19"/>
      <c r="AO227" s="19"/>
      <c r="AP227" s="21"/>
      <c r="AQ227" s="19"/>
    </row>
    <row r="228">
      <c r="A228" s="11" t="s">
        <v>1282</v>
      </c>
      <c r="B228" s="11" t="s">
        <v>1283</v>
      </c>
      <c r="C228" s="11" t="str">
        <f>VLOOKUP(A228,import!A:C,3,0)</f>
        <v>DOĞRU</v>
      </c>
      <c r="D228" s="11" t="s">
        <v>110</v>
      </c>
      <c r="E228" s="12">
        <f>VLOOKUP(A228,import!A:J,5,0)</f>
        <v>137</v>
      </c>
      <c r="F228" s="12" t="str">
        <f>VLOOKUP(A228,import!A:J,6,0)</f>
        <v/>
      </c>
      <c r="G228" s="13">
        <f>VLOOKUP(A228,import!A:J,7,0)</f>
        <v>7</v>
      </c>
      <c r="H228" s="13">
        <f>VLOOKUP(A228,import!A:J,8,0)</f>
        <v>11</v>
      </c>
      <c r="I228" s="13">
        <f>VLOOKUP(A228,import!A:J,9,0)</f>
        <v>18</v>
      </c>
      <c r="J228" s="14">
        <f>VLOOKUP(A228,import!A:J,10,0)</f>
        <v>0.39</v>
      </c>
      <c r="K228" s="11" t="s">
        <v>1284</v>
      </c>
      <c r="L228" s="11">
        <v>5.443987469E9</v>
      </c>
      <c r="M228" s="11" t="s">
        <v>1285</v>
      </c>
      <c r="N228" s="11" t="s">
        <v>1286</v>
      </c>
      <c r="O228" s="11" t="s">
        <v>1287</v>
      </c>
      <c r="P228" s="11" t="str">
        <f>VLOOKUP(A228,import!A:P,16,0)</f>
        <v>Geleneksel</v>
      </c>
      <c r="Q228" s="15"/>
      <c r="R228" s="15" t="b">
        <v>1</v>
      </c>
      <c r="S228" s="16" t="b">
        <v>0</v>
      </c>
      <c r="T228" s="25" t="s">
        <v>50</v>
      </c>
      <c r="U228" s="25" t="s">
        <v>51</v>
      </c>
      <c r="V228" s="25" t="s">
        <v>52</v>
      </c>
      <c r="W228" s="25" t="s">
        <v>1288</v>
      </c>
      <c r="X228" s="27">
        <v>44498.0</v>
      </c>
      <c r="Y228" s="27">
        <v>44501.0</v>
      </c>
      <c r="Z228" s="30"/>
      <c r="AA228" s="22" t="s">
        <v>71</v>
      </c>
      <c r="AB228" s="23">
        <v>44498.0</v>
      </c>
      <c r="AC228" s="19"/>
      <c r="AD228" s="19"/>
      <c r="AE228" s="20"/>
      <c r="AF228" s="19"/>
      <c r="AG228" s="20"/>
      <c r="AH228" s="19"/>
      <c r="AI228" s="19"/>
      <c r="AJ228" s="19"/>
      <c r="AK228" s="22" t="s">
        <v>51</v>
      </c>
      <c r="AL228" s="19"/>
      <c r="AM228" s="19"/>
      <c r="AN228" s="19"/>
      <c r="AO228" s="19"/>
      <c r="AP228" s="21" t="s">
        <v>54</v>
      </c>
      <c r="AQ228" s="19"/>
    </row>
    <row r="229">
      <c r="A229" s="11" t="s">
        <v>1289</v>
      </c>
      <c r="B229" s="11" t="s">
        <v>1290</v>
      </c>
      <c r="C229" s="11" t="str">
        <f>VLOOKUP(A229,import!A:C,3,0)</f>
        <v>DOĞRU</v>
      </c>
      <c r="D229" s="11" t="s">
        <v>45</v>
      </c>
      <c r="E229" s="12">
        <f>VLOOKUP(A229,import!A:J,5,0)</f>
        <v>991</v>
      </c>
      <c r="F229" s="12">
        <f>VLOOKUP(A229,import!A:J,6,0)</f>
        <v>46</v>
      </c>
      <c r="G229" s="13">
        <f>VLOOKUP(A229,import!A:J,7,0)</f>
        <v>30</v>
      </c>
      <c r="H229" s="13">
        <f>VLOOKUP(A229,import!A:J,8,0)</f>
        <v>15</v>
      </c>
      <c r="I229" s="13">
        <f>VLOOKUP(A229,import!A:J,9,0)</f>
        <v>45</v>
      </c>
      <c r="J229" s="14">
        <f>VLOOKUP(A229,import!A:J,10,0)</f>
        <v>0.67</v>
      </c>
      <c r="K229" s="11" t="s">
        <v>1291</v>
      </c>
      <c r="L229" s="11">
        <v>5.425491886E9</v>
      </c>
      <c r="M229" s="11" t="s">
        <v>65</v>
      </c>
      <c r="N229" s="11" t="s">
        <v>356</v>
      </c>
      <c r="O229" s="11" t="s">
        <v>1292</v>
      </c>
      <c r="P229" s="11" t="str">
        <f>VLOOKUP(A229,import!A:P,16,0)</f>
        <v>Geleneksel</v>
      </c>
      <c r="Q229" s="15"/>
      <c r="R229" s="15" t="b">
        <v>1</v>
      </c>
      <c r="S229" s="16" t="b">
        <v>0</v>
      </c>
      <c r="T229" s="17" t="s">
        <v>50</v>
      </c>
      <c r="U229" s="17" t="s">
        <v>99</v>
      </c>
      <c r="V229" s="17" t="s">
        <v>52</v>
      </c>
      <c r="W229" s="17" t="s">
        <v>1293</v>
      </c>
      <c r="X229" s="18">
        <v>44538.0</v>
      </c>
      <c r="Y229" s="18">
        <v>44540.0</v>
      </c>
      <c r="Z229" s="18"/>
      <c r="AA229" s="22" t="s">
        <v>71</v>
      </c>
      <c r="AB229" s="23">
        <v>44348.0</v>
      </c>
      <c r="AC229" s="22" t="s">
        <v>106</v>
      </c>
      <c r="AD229" s="23">
        <v>44362.0</v>
      </c>
      <c r="AE229" s="22" t="s">
        <v>71</v>
      </c>
      <c r="AF229" s="23">
        <v>44376.0</v>
      </c>
      <c r="AG229" s="22" t="s">
        <v>106</v>
      </c>
      <c r="AH229" s="23">
        <v>44405.0</v>
      </c>
      <c r="AI229" s="22" t="s">
        <v>71</v>
      </c>
      <c r="AJ229" s="46">
        <v>44538.0</v>
      </c>
      <c r="AK229" s="22" t="s">
        <v>98</v>
      </c>
      <c r="AL229" s="22" t="s">
        <v>97</v>
      </c>
      <c r="AM229" s="22" t="s">
        <v>358</v>
      </c>
      <c r="AN229" s="22" t="s">
        <v>190</v>
      </c>
      <c r="AO229" s="22" t="s">
        <v>99</v>
      </c>
      <c r="AP229" s="21" t="s">
        <v>116</v>
      </c>
      <c r="AQ229" s="22"/>
    </row>
    <row r="230">
      <c r="A230" s="11" t="s">
        <v>1294</v>
      </c>
      <c r="B230" s="11" t="s">
        <v>1295</v>
      </c>
      <c r="C230" s="11" t="str">
        <f>VLOOKUP(A230,import!A:C,3,0)</f>
        <v>DOĞRU</v>
      </c>
      <c r="D230" s="11" t="s">
        <v>45</v>
      </c>
      <c r="E230" s="12">
        <f>VLOOKUP(A230,import!A:J,5,0)</f>
        <v>3446</v>
      </c>
      <c r="F230" s="12">
        <f>VLOOKUP(A230,import!A:J,6,0)</f>
        <v>134</v>
      </c>
      <c r="G230" s="13">
        <f>VLOOKUP(A230,import!A:J,7,0)</f>
        <v>0</v>
      </c>
      <c r="H230" s="13">
        <f>VLOOKUP(A230,import!A:J,8,0)</f>
        <v>88</v>
      </c>
      <c r="I230" s="13">
        <f>VLOOKUP(A230,import!A:J,9,0)</f>
        <v>88</v>
      </c>
      <c r="J230" s="14">
        <f>VLOOKUP(A230,import!A:J,10,0)</f>
        <v>0</v>
      </c>
      <c r="K230" s="11" t="s">
        <v>1296</v>
      </c>
      <c r="L230" s="11">
        <v>2.422487276E9</v>
      </c>
      <c r="M230" s="11" t="s">
        <v>47</v>
      </c>
      <c r="N230" s="11" t="s">
        <v>410</v>
      </c>
      <c r="O230" s="11" t="s">
        <v>1297</v>
      </c>
      <c r="P230" s="11" t="str">
        <f>VLOOKUP(A230,import!A:P,16,0)</f>
        <v>Geleneksel</v>
      </c>
      <c r="Q230" s="15" t="s">
        <v>103</v>
      </c>
      <c r="R230" s="15" t="b">
        <v>1</v>
      </c>
      <c r="S230" s="25" t="b">
        <v>1</v>
      </c>
      <c r="T230" s="25"/>
      <c r="U230" s="16"/>
      <c r="V230" s="16"/>
      <c r="W230" s="25" t="s">
        <v>1298</v>
      </c>
      <c r="X230" s="30"/>
      <c r="Y230" s="30"/>
      <c r="Z230" s="30"/>
      <c r="AA230" s="22" t="s">
        <v>106</v>
      </c>
      <c r="AB230" s="23">
        <v>44370.0</v>
      </c>
      <c r="AC230" s="22" t="s">
        <v>106</v>
      </c>
      <c r="AD230" s="23">
        <v>44383.0</v>
      </c>
      <c r="AE230" s="22" t="s">
        <v>71</v>
      </c>
      <c r="AF230" s="23">
        <v>44393.0</v>
      </c>
      <c r="AG230" s="22" t="s">
        <v>71</v>
      </c>
      <c r="AH230" s="23">
        <v>44412.0</v>
      </c>
      <c r="AI230" s="22" t="s">
        <v>106</v>
      </c>
      <c r="AJ230" s="23">
        <v>44499.0</v>
      </c>
      <c r="AK230" s="22" t="s">
        <v>148</v>
      </c>
      <c r="AL230" s="22" t="s">
        <v>86</v>
      </c>
      <c r="AM230" s="22" t="s">
        <v>51</v>
      </c>
      <c r="AN230" s="22" t="s">
        <v>88</v>
      </c>
      <c r="AO230" s="22" t="s">
        <v>99</v>
      </c>
      <c r="AP230" s="21" t="s">
        <v>54</v>
      </c>
      <c r="AQ230" s="22"/>
    </row>
    <row r="231">
      <c r="A231" s="11" t="s">
        <v>1299</v>
      </c>
      <c r="B231" s="11" t="s">
        <v>1300</v>
      </c>
      <c r="C231" s="11" t="str">
        <f>VLOOKUP(A231,import!A:C,3,0)</f>
        <v>DOĞRU</v>
      </c>
      <c r="D231" s="11" t="s">
        <v>110</v>
      </c>
      <c r="E231" s="12">
        <f>VLOOKUP(A231,import!A:J,5,0)</f>
        <v>139</v>
      </c>
      <c r="F231" s="12">
        <f>VLOOKUP(A231,import!A:J,6,0)</f>
        <v>39</v>
      </c>
      <c r="G231" s="13">
        <f>VLOOKUP(A231,import!A:J,7,0)</f>
        <v>0</v>
      </c>
      <c r="H231" s="13">
        <f>VLOOKUP(A231,import!A:J,8,0)</f>
        <v>39</v>
      </c>
      <c r="I231" s="13">
        <f>VLOOKUP(A231,import!A:J,9,0)</f>
        <v>39</v>
      </c>
      <c r="J231" s="14">
        <f>VLOOKUP(A231,import!A:J,10,0)</f>
        <v>0</v>
      </c>
      <c r="K231" s="11" t="s">
        <v>1301</v>
      </c>
      <c r="L231" s="11">
        <v>2.429992757E9</v>
      </c>
      <c r="M231" s="11" t="s">
        <v>47</v>
      </c>
      <c r="N231" s="11" t="s">
        <v>94</v>
      </c>
      <c r="O231" s="11" t="s">
        <v>1302</v>
      </c>
      <c r="P231" s="11" t="str">
        <f>VLOOKUP(A231,import!A:P,16,0)</f>
        <v>Geleneksel</v>
      </c>
      <c r="Q231" s="15"/>
      <c r="R231" s="15" t="b">
        <v>1</v>
      </c>
      <c r="S231" s="16" t="b">
        <v>0</v>
      </c>
      <c r="T231" s="17" t="s">
        <v>212</v>
      </c>
      <c r="U231" s="17"/>
      <c r="V231" s="17"/>
      <c r="W231" s="17" t="s">
        <v>1303</v>
      </c>
      <c r="X231" s="18"/>
      <c r="Y231" s="18"/>
      <c r="Z231" s="18"/>
      <c r="AA231" s="22" t="s">
        <v>106</v>
      </c>
      <c r="AB231" s="23">
        <v>44606.0</v>
      </c>
      <c r="AC231" s="22" t="s">
        <v>212</v>
      </c>
      <c r="AD231" s="23">
        <v>44618.0</v>
      </c>
      <c r="AE231" s="20"/>
      <c r="AF231" s="19"/>
      <c r="AG231" s="20"/>
      <c r="AH231" s="19"/>
      <c r="AI231" s="19"/>
      <c r="AJ231" s="19"/>
      <c r="AK231" s="22" t="s">
        <v>51</v>
      </c>
      <c r="AL231" s="22" t="s">
        <v>230</v>
      </c>
      <c r="AM231" s="19"/>
      <c r="AN231" s="19"/>
      <c r="AO231" s="19"/>
      <c r="AP231" s="21"/>
      <c r="AQ231" s="19"/>
    </row>
    <row r="232">
      <c r="A232" s="11" t="s">
        <v>1304</v>
      </c>
      <c r="B232" s="11" t="s">
        <v>1305</v>
      </c>
      <c r="C232" s="11" t="str">
        <f>VLOOKUP(A232,import!A:C,3,0)</f>
        <v>DOĞRU</v>
      </c>
      <c r="D232" s="11" t="s">
        <v>1007</v>
      </c>
      <c r="E232" s="12">
        <f>VLOOKUP(A232,import!A:J,5,0)</f>
        <v>603</v>
      </c>
      <c r="F232" s="12">
        <f>VLOOKUP(A232,import!A:J,6,0)</f>
        <v>22</v>
      </c>
      <c r="G232" s="13">
        <f>VLOOKUP(A232,import!A:J,7,0)</f>
        <v>7</v>
      </c>
      <c r="H232" s="13">
        <f>VLOOKUP(A232,import!A:J,8,0)</f>
        <v>19</v>
      </c>
      <c r="I232" s="13">
        <f>VLOOKUP(A232,import!A:J,9,0)</f>
        <v>26</v>
      </c>
      <c r="J232" s="14">
        <f>VLOOKUP(A232,import!A:J,10,0)</f>
        <v>0.27</v>
      </c>
      <c r="K232" s="11" t="s">
        <v>1306</v>
      </c>
      <c r="L232" s="11">
        <v>2.422299745E9</v>
      </c>
      <c r="M232" s="11" t="s">
        <v>138</v>
      </c>
      <c r="N232" s="11" t="s">
        <v>320</v>
      </c>
      <c r="O232" s="11" t="s">
        <v>1307</v>
      </c>
      <c r="P232" s="11" t="str">
        <f>VLOOKUP(A232,import!A:P,16,0)</f>
        <v>Geleneksel</v>
      </c>
      <c r="Q232" s="15"/>
      <c r="R232" s="15" t="b">
        <v>1</v>
      </c>
      <c r="S232" s="16" t="b">
        <v>0</v>
      </c>
      <c r="T232" s="17" t="s">
        <v>50</v>
      </c>
      <c r="U232" s="17" t="s">
        <v>98</v>
      </c>
      <c r="V232" s="17" t="s">
        <v>273</v>
      </c>
      <c r="W232" s="17"/>
      <c r="X232" s="18">
        <v>44363.0</v>
      </c>
      <c r="Y232" s="18">
        <v>44365.0</v>
      </c>
      <c r="Z232" s="18"/>
      <c r="AA232" s="22" t="s">
        <v>106</v>
      </c>
      <c r="AB232" s="23">
        <v>44361.0</v>
      </c>
      <c r="AC232" s="22" t="s">
        <v>71</v>
      </c>
      <c r="AD232" s="23">
        <v>44363.0</v>
      </c>
      <c r="AE232" s="20"/>
      <c r="AF232" s="19"/>
      <c r="AG232" s="20"/>
      <c r="AH232" s="19"/>
      <c r="AI232" s="19"/>
      <c r="AJ232" s="19"/>
      <c r="AK232" s="22" t="s">
        <v>98</v>
      </c>
      <c r="AL232" s="22" t="s">
        <v>98</v>
      </c>
      <c r="AM232" s="19"/>
      <c r="AN232" s="19"/>
      <c r="AO232" s="19"/>
      <c r="AP232" s="21" t="s">
        <v>116</v>
      </c>
      <c r="AQ232" s="19"/>
    </row>
    <row r="233">
      <c r="A233" s="11" t="s">
        <v>1308</v>
      </c>
      <c r="B233" s="11" t="s">
        <v>1309</v>
      </c>
      <c r="C233" s="11" t="str">
        <f>VLOOKUP(A233,import!A:C,3,0)</f>
        <v>DOĞRU</v>
      </c>
      <c r="D233" s="11" t="s">
        <v>1007</v>
      </c>
      <c r="E233" s="12">
        <f>VLOOKUP(A233,import!A:J,5,0)</f>
        <v>23</v>
      </c>
      <c r="F233" s="12" t="str">
        <f>VLOOKUP(A233,import!A:J,6,0)</f>
        <v/>
      </c>
      <c r="G233" s="13">
        <f>VLOOKUP(A233,import!A:J,7,0)</f>
        <v>5</v>
      </c>
      <c r="H233" s="13">
        <f>VLOOKUP(A233,import!A:J,8,0)</f>
        <v>0</v>
      </c>
      <c r="I233" s="13">
        <f>VLOOKUP(A233,import!A:J,9,0)</f>
        <v>5</v>
      </c>
      <c r="J233" s="14">
        <f>VLOOKUP(A233,import!A:J,10,0)</f>
        <v>1</v>
      </c>
      <c r="K233" s="11" t="s">
        <v>1310</v>
      </c>
      <c r="L233" s="11">
        <v>2.423128866E9</v>
      </c>
      <c r="M233" s="11" t="s">
        <v>47</v>
      </c>
      <c r="N233" s="11" t="s">
        <v>195</v>
      </c>
      <c r="O233" s="11" t="s">
        <v>1311</v>
      </c>
      <c r="P233" s="11" t="str">
        <f>VLOOKUP(A233,import!A:P,16,0)</f>
        <v>Geleneksel</v>
      </c>
      <c r="Q233" s="15"/>
      <c r="R233" s="15" t="b">
        <v>1</v>
      </c>
      <c r="S233" s="16" t="b">
        <v>0</v>
      </c>
      <c r="T233" s="17" t="s">
        <v>50</v>
      </c>
      <c r="U233" s="17" t="s">
        <v>99</v>
      </c>
      <c r="V233" s="24" t="s">
        <v>69</v>
      </c>
      <c r="W233" s="17"/>
      <c r="X233" s="18">
        <v>44600.0</v>
      </c>
      <c r="Y233" s="18">
        <v>44601.0</v>
      </c>
      <c r="Z233" s="18"/>
      <c r="AA233" s="22" t="s">
        <v>71</v>
      </c>
      <c r="AB233" s="23">
        <v>44600.0</v>
      </c>
      <c r="AC233" s="19"/>
      <c r="AD233" s="19"/>
      <c r="AE233" s="20"/>
      <c r="AF233" s="19"/>
      <c r="AG233" s="20"/>
      <c r="AH233" s="19"/>
      <c r="AI233" s="19"/>
      <c r="AJ233" s="19"/>
      <c r="AK233" s="22" t="s">
        <v>99</v>
      </c>
      <c r="AL233" s="19"/>
      <c r="AM233" s="19"/>
      <c r="AN233" s="19"/>
      <c r="AO233" s="19"/>
      <c r="AP233" s="21"/>
      <c r="AQ233" s="19"/>
    </row>
    <row r="234">
      <c r="A234" s="21" t="s">
        <v>1312</v>
      </c>
      <c r="B234" s="21" t="s">
        <v>1313</v>
      </c>
      <c r="C234" s="11" t="str">
        <f>VLOOKUP(A234,import!A:C,3,0)</f>
        <v>DOĞRU</v>
      </c>
      <c r="D234" s="21" t="s">
        <v>102</v>
      </c>
      <c r="E234" s="12">
        <f>VLOOKUP(A234,import!A:J,5,0)</f>
        <v>54</v>
      </c>
      <c r="F234" s="12">
        <f>VLOOKUP(A234,import!A:J,6,0)</f>
        <v>54</v>
      </c>
      <c r="G234" s="13">
        <f>VLOOKUP(A234,import!A:J,7,0)</f>
        <v>0</v>
      </c>
      <c r="H234" s="13">
        <f>VLOOKUP(A234,import!A:J,8,0)</f>
        <v>20</v>
      </c>
      <c r="I234" s="13">
        <f>VLOOKUP(A234,import!A:J,9,0)</f>
        <v>20</v>
      </c>
      <c r="J234" s="14">
        <f>VLOOKUP(A234,import!A:J,10,0)</f>
        <v>0</v>
      </c>
      <c r="K234" s="21" t="s">
        <v>1314</v>
      </c>
      <c r="L234" s="21">
        <v>2.423220222E9</v>
      </c>
      <c r="M234" s="21" t="s">
        <v>47</v>
      </c>
      <c r="N234" s="21" t="s">
        <v>458</v>
      </c>
      <c r="O234" s="21" t="s">
        <v>1315</v>
      </c>
      <c r="P234" s="11" t="str">
        <f>VLOOKUP(A234,import!A:P,16,0)</f>
        <v>Geleneksel</v>
      </c>
      <c r="Q234" s="15"/>
      <c r="R234" s="15" t="b">
        <v>1</v>
      </c>
      <c r="S234" s="16" t="b">
        <v>0</v>
      </c>
      <c r="T234" s="17" t="s">
        <v>50</v>
      </c>
      <c r="U234" s="17" t="s">
        <v>99</v>
      </c>
      <c r="V234" s="20" t="s">
        <v>69</v>
      </c>
      <c r="W234" s="17" t="s">
        <v>1316</v>
      </c>
      <c r="X234" s="18">
        <v>44670.0</v>
      </c>
      <c r="Y234" s="18">
        <v>44672.0</v>
      </c>
      <c r="Z234" s="18"/>
      <c r="AA234" s="22" t="s">
        <v>71</v>
      </c>
      <c r="AB234" s="23">
        <v>44670.0</v>
      </c>
      <c r="AC234" s="22" t="s">
        <v>71</v>
      </c>
      <c r="AD234" s="23">
        <v>44700.0</v>
      </c>
      <c r="AE234" s="20"/>
      <c r="AF234" s="19"/>
      <c r="AG234" s="20"/>
      <c r="AH234" s="19"/>
      <c r="AI234" s="19"/>
      <c r="AJ234" s="19"/>
      <c r="AK234" s="22" t="s">
        <v>99</v>
      </c>
      <c r="AL234" s="22" t="s">
        <v>131</v>
      </c>
      <c r="AM234" s="19"/>
      <c r="AN234" s="19"/>
      <c r="AO234" s="19"/>
      <c r="AP234" s="21"/>
      <c r="AQ234" s="19"/>
    </row>
    <row r="235">
      <c r="A235" s="11" t="s">
        <v>1317</v>
      </c>
      <c r="B235" s="11" t="s">
        <v>1318</v>
      </c>
      <c r="C235" s="11" t="str">
        <f>VLOOKUP(A235,import!A:C,3,0)</f>
        <v>DOĞRU</v>
      </c>
      <c r="D235" s="11" t="s">
        <v>63</v>
      </c>
      <c r="E235" s="12">
        <f>VLOOKUP(A235,import!A:J,5,0)</f>
        <v>283</v>
      </c>
      <c r="F235" s="12">
        <f>VLOOKUP(A235,import!A:J,6,0)</f>
        <v>5</v>
      </c>
      <c r="G235" s="13">
        <f>VLOOKUP(A235,import!A:J,7,0)</f>
        <v>0</v>
      </c>
      <c r="H235" s="13">
        <f>VLOOKUP(A235,import!A:J,8,0)</f>
        <v>44</v>
      </c>
      <c r="I235" s="13">
        <f>VLOOKUP(A235,import!A:J,9,0)</f>
        <v>44</v>
      </c>
      <c r="J235" s="14">
        <f>VLOOKUP(A235,import!A:J,10,0)</f>
        <v>0</v>
      </c>
      <c r="K235" s="11" t="s">
        <v>1319</v>
      </c>
      <c r="L235" s="11">
        <v>2.422302133E9</v>
      </c>
      <c r="M235" s="11" t="s">
        <v>138</v>
      </c>
      <c r="N235" s="11" t="s">
        <v>382</v>
      </c>
      <c r="O235" s="11" t="s">
        <v>1320</v>
      </c>
      <c r="P235" s="11" t="str">
        <f>VLOOKUP(A235,import!A:P,16,0)</f>
        <v>Geleneksel</v>
      </c>
      <c r="Q235" s="15" t="s">
        <v>135</v>
      </c>
      <c r="R235" s="15" t="b">
        <v>1</v>
      </c>
      <c r="S235" s="16" t="b">
        <v>0</v>
      </c>
      <c r="T235" s="25" t="s">
        <v>50</v>
      </c>
      <c r="U235" s="25" t="s">
        <v>190</v>
      </c>
      <c r="V235" s="25" t="s">
        <v>52</v>
      </c>
      <c r="W235" s="25" t="s">
        <v>1321</v>
      </c>
      <c r="X235" s="27">
        <v>44354.0</v>
      </c>
      <c r="Y235" s="27">
        <v>44356.0</v>
      </c>
      <c r="Z235" s="27"/>
      <c r="AA235" s="22" t="s">
        <v>106</v>
      </c>
      <c r="AB235" s="23">
        <v>44349.0</v>
      </c>
      <c r="AC235" s="22" t="s">
        <v>85</v>
      </c>
      <c r="AD235" s="23">
        <v>44354.0</v>
      </c>
      <c r="AE235" s="22" t="s">
        <v>71</v>
      </c>
      <c r="AF235" s="23">
        <v>44370.0</v>
      </c>
      <c r="AG235" s="22" t="s">
        <v>71</v>
      </c>
      <c r="AH235" s="23">
        <v>44435.0</v>
      </c>
      <c r="AI235" s="19"/>
      <c r="AJ235" s="19"/>
      <c r="AK235" s="22" t="s">
        <v>190</v>
      </c>
      <c r="AL235" s="22" t="s">
        <v>190</v>
      </c>
      <c r="AM235" s="22" t="s">
        <v>163</v>
      </c>
      <c r="AN235" s="19"/>
      <c r="AO235" s="19"/>
      <c r="AP235" s="21" t="s">
        <v>116</v>
      </c>
      <c r="AQ235" s="19"/>
    </row>
    <row r="236">
      <c r="A236" s="11" t="s">
        <v>1322</v>
      </c>
      <c r="B236" s="11" t="s">
        <v>1323</v>
      </c>
      <c r="C236" s="11" t="str">
        <f>VLOOKUP(A236,import!A:C,3,0)</f>
        <v>DOĞRU</v>
      </c>
      <c r="D236" s="11" t="s">
        <v>63</v>
      </c>
      <c r="E236" s="12">
        <f>VLOOKUP(A236,import!A:J,5,0)</f>
        <v>295</v>
      </c>
      <c r="F236" s="12">
        <f>VLOOKUP(A236,import!A:J,6,0)</f>
        <v>17</v>
      </c>
      <c r="G236" s="13">
        <f>VLOOKUP(A236,import!A:J,7,0)</f>
        <v>0</v>
      </c>
      <c r="H236" s="13">
        <f>VLOOKUP(A236,import!A:J,8,0)</f>
        <v>33</v>
      </c>
      <c r="I236" s="13">
        <f>VLOOKUP(A236,import!A:J,9,0)</f>
        <v>33</v>
      </c>
      <c r="J236" s="14">
        <f>VLOOKUP(A236,import!A:J,10,0)</f>
        <v>0</v>
      </c>
      <c r="K236" s="11" t="s">
        <v>1324</v>
      </c>
      <c r="L236" s="11">
        <v>2.422408383E9</v>
      </c>
      <c r="M236" s="11" t="s">
        <v>47</v>
      </c>
      <c r="N236" s="11" t="s">
        <v>766</v>
      </c>
      <c r="O236" s="11" t="s">
        <v>1325</v>
      </c>
      <c r="P236" s="11" t="str">
        <f>VLOOKUP(A236,import!A:P,16,0)</f>
        <v>Geleneksel</v>
      </c>
      <c r="Q236" s="15"/>
      <c r="R236" s="15" t="b">
        <v>1</v>
      </c>
      <c r="S236" s="25" t="b">
        <v>0</v>
      </c>
      <c r="T236" s="17" t="s">
        <v>83</v>
      </c>
      <c r="U236" s="17" t="s">
        <v>156</v>
      </c>
      <c r="V236" s="22" t="s">
        <v>1326</v>
      </c>
      <c r="W236" s="47" t="s">
        <v>1327</v>
      </c>
      <c r="X236" s="18">
        <v>44495.0</v>
      </c>
      <c r="Y236" s="18">
        <v>44497.0</v>
      </c>
      <c r="Z236" s="18"/>
      <c r="AA236" s="22" t="s">
        <v>106</v>
      </c>
      <c r="AB236" s="23">
        <v>44438.0</v>
      </c>
      <c r="AC236" s="22" t="s">
        <v>71</v>
      </c>
      <c r="AD236" s="23">
        <v>44441.0</v>
      </c>
      <c r="AE236" s="22" t="s">
        <v>106</v>
      </c>
      <c r="AF236" s="23">
        <v>44442.0</v>
      </c>
      <c r="AG236" s="22" t="s">
        <v>71</v>
      </c>
      <c r="AH236" s="23">
        <v>44495.0</v>
      </c>
      <c r="AI236" s="19"/>
      <c r="AJ236" s="19"/>
      <c r="AK236" s="22" t="s">
        <v>336</v>
      </c>
      <c r="AL236" s="22" t="s">
        <v>51</v>
      </c>
      <c r="AM236" s="22" t="s">
        <v>156</v>
      </c>
      <c r="AN236" s="22" t="s">
        <v>156</v>
      </c>
      <c r="AO236" s="19"/>
      <c r="AP236" s="21" t="s">
        <v>54</v>
      </c>
      <c r="AQ236" s="19"/>
    </row>
    <row r="237">
      <c r="A237" s="11" t="s">
        <v>1328</v>
      </c>
      <c r="B237" s="11" t="s">
        <v>1329</v>
      </c>
      <c r="C237" s="11" t="str">
        <f>VLOOKUP(A237,import!A:C,3,0)</f>
        <v>DOĞRU</v>
      </c>
      <c r="D237" s="11" t="s">
        <v>45</v>
      </c>
      <c r="E237" s="12">
        <f>VLOOKUP(A237,import!A:J,5,0)</f>
        <v>1789</v>
      </c>
      <c r="F237" s="12">
        <f>VLOOKUP(A237,import!A:J,6,0)</f>
        <v>102</v>
      </c>
      <c r="G237" s="13">
        <f>VLOOKUP(A237,import!A:J,7,0)</f>
        <v>0</v>
      </c>
      <c r="H237" s="13">
        <f>VLOOKUP(A237,import!A:J,8,0)</f>
        <v>11</v>
      </c>
      <c r="I237" s="13">
        <f>VLOOKUP(A237,import!A:J,9,0)</f>
        <v>11</v>
      </c>
      <c r="J237" s="14">
        <f>VLOOKUP(A237,import!A:J,10,0)</f>
        <v>0</v>
      </c>
      <c r="K237" s="11" t="s">
        <v>1330</v>
      </c>
      <c r="L237" s="11">
        <v>5.448173525E9</v>
      </c>
      <c r="M237" s="11" t="s">
        <v>65</v>
      </c>
      <c r="N237" s="11" t="s">
        <v>772</v>
      </c>
      <c r="O237" s="11" t="s">
        <v>1331</v>
      </c>
      <c r="P237" s="11" t="str">
        <f>VLOOKUP(A237,import!A:P,16,0)</f>
        <v>Geleneksel</v>
      </c>
      <c r="Q237" s="15" t="s">
        <v>299</v>
      </c>
      <c r="R237" s="15" t="b">
        <v>1</v>
      </c>
      <c r="S237" s="16" t="b">
        <v>0</v>
      </c>
      <c r="T237" s="25" t="s">
        <v>83</v>
      </c>
      <c r="U237" s="16"/>
      <c r="V237" s="16"/>
      <c r="W237" s="25" t="s">
        <v>1332</v>
      </c>
      <c r="X237" s="30"/>
      <c r="Y237" s="30"/>
      <c r="Z237" s="30"/>
      <c r="AA237" s="22" t="s">
        <v>106</v>
      </c>
      <c r="AB237" s="23">
        <v>44348.0</v>
      </c>
      <c r="AC237" s="22" t="s">
        <v>212</v>
      </c>
      <c r="AD237" s="23">
        <v>44349.0</v>
      </c>
      <c r="AE237" s="22" t="s">
        <v>71</v>
      </c>
      <c r="AF237" s="23">
        <v>44372.0</v>
      </c>
      <c r="AG237" s="20"/>
      <c r="AH237" s="19"/>
      <c r="AI237" s="19"/>
      <c r="AJ237" s="19"/>
      <c r="AK237" s="22" t="s">
        <v>98</v>
      </c>
      <c r="AL237" s="22" t="s">
        <v>190</v>
      </c>
      <c r="AM237" s="22" t="s">
        <v>190</v>
      </c>
      <c r="AN237" s="19"/>
      <c r="AO237" s="19"/>
      <c r="AP237" s="21" t="s">
        <v>54</v>
      </c>
      <c r="AQ237" s="19"/>
    </row>
    <row r="238">
      <c r="A238" s="11" t="s">
        <v>1333</v>
      </c>
      <c r="B238" s="11" t="s">
        <v>1334</v>
      </c>
      <c r="C238" s="11" t="str">
        <f>VLOOKUP(A238,import!A:C,3,0)</f>
        <v>DOĞRU</v>
      </c>
      <c r="D238" s="11" t="s">
        <v>74</v>
      </c>
      <c r="E238" s="12">
        <f>VLOOKUP(A238,import!A:J,5,0)</f>
        <v>159</v>
      </c>
      <c r="F238" s="12">
        <f>VLOOKUP(A238,import!A:J,6,0)</f>
        <v>2</v>
      </c>
      <c r="G238" s="13">
        <f>VLOOKUP(A238,import!A:J,7,0)</f>
        <v>0</v>
      </c>
      <c r="H238" s="13">
        <f>VLOOKUP(A238,import!A:J,8,0)</f>
        <v>8</v>
      </c>
      <c r="I238" s="13">
        <f>VLOOKUP(A238,import!A:J,9,0)</f>
        <v>8</v>
      </c>
      <c r="J238" s="14">
        <f>VLOOKUP(A238,import!A:J,10,0)</f>
        <v>0</v>
      </c>
      <c r="K238" s="11" t="s">
        <v>1335</v>
      </c>
      <c r="L238" s="11">
        <v>5.359590777E9</v>
      </c>
      <c r="M238" s="11" t="s">
        <v>47</v>
      </c>
      <c r="N238" s="11" t="s">
        <v>566</v>
      </c>
      <c r="O238" s="11" t="s">
        <v>1336</v>
      </c>
      <c r="P238" s="11" t="str">
        <f>VLOOKUP(A238,import!A:P,16,0)</f>
        <v>Geleneksel</v>
      </c>
      <c r="Q238" s="15"/>
      <c r="R238" s="15" t="b">
        <v>1</v>
      </c>
      <c r="S238" s="25" t="b">
        <v>1</v>
      </c>
      <c r="T238" s="17"/>
      <c r="U238" s="17"/>
      <c r="V238" s="17"/>
      <c r="W238" s="17" t="s">
        <v>1337</v>
      </c>
      <c r="X238" s="18"/>
      <c r="Y238" s="18"/>
      <c r="Z238" s="18"/>
      <c r="AA238" s="22" t="s">
        <v>85</v>
      </c>
      <c r="AB238" s="23">
        <v>44348.0</v>
      </c>
      <c r="AC238" s="22" t="s">
        <v>71</v>
      </c>
      <c r="AD238" s="23">
        <v>44355.0</v>
      </c>
      <c r="AE238" s="22" t="s">
        <v>85</v>
      </c>
      <c r="AF238" s="23">
        <v>44365.0</v>
      </c>
      <c r="AG238" s="22" t="s">
        <v>85</v>
      </c>
      <c r="AH238" s="23">
        <v>44490.0</v>
      </c>
      <c r="AI238" s="22" t="s">
        <v>71</v>
      </c>
      <c r="AJ238" s="23">
        <v>44524.0</v>
      </c>
      <c r="AK238" s="22" t="s">
        <v>98</v>
      </c>
      <c r="AL238" s="22" t="s">
        <v>148</v>
      </c>
      <c r="AM238" s="22" t="s">
        <v>51</v>
      </c>
      <c r="AN238" s="22" t="s">
        <v>87</v>
      </c>
      <c r="AO238" s="22" t="s">
        <v>99</v>
      </c>
      <c r="AP238" s="21" t="s">
        <v>54</v>
      </c>
      <c r="AQ238" s="22"/>
    </row>
    <row r="239">
      <c r="A239" s="11" t="s">
        <v>1338</v>
      </c>
      <c r="B239" s="11" t="s">
        <v>1339</v>
      </c>
      <c r="C239" s="11" t="str">
        <f>VLOOKUP(A239,import!A:C,3,0)</f>
        <v>DOĞRU</v>
      </c>
      <c r="D239" s="11" t="s">
        <v>818</v>
      </c>
      <c r="E239" s="12">
        <f>VLOOKUP(A239,import!A:J,5,0)</f>
        <v>26</v>
      </c>
      <c r="F239" s="12">
        <f>VLOOKUP(A239,import!A:J,6,0)</f>
        <v>2</v>
      </c>
      <c r="G239" s="13">
        <f>VLOOKUP(A239,import!A:J,7,0)</f>
        <v>27</v>
      </c>
      <c r="H239" s="13">
        <f>VLOOKUP(A239,import!A:J,8,0)</f>
        <v>43</v>
      </c>
      <c r="I239" s="13">
        <f>VLOOKUP(A239,import!A:J,9,0)</f>
        <v>70</v>
      </c>
      <c r="J239" s="14">
        <f>VLOOKUP(A239,import!A:J,10,0)</f>
        <v>0.39</v>
      </c>
      <c r="K239" s="11" t="s">
        <v>1340</v>
      </c>
      <c r="L239" s="11">
        <v>2.42242242E9</v>
      </c>
      <c r="M239" s="11" t="s">
        <v>47</v>
      </c>
      <c r="N239" s="11" t="s">
        <v>48</v>
      </c>
      <c r="O239" s="11" t="s">
        <v>1341</v>
      </c>
      <c r="P239" s="11" t="str">
        <f>VLOOKUP(A239,import!A:P,16,0)</f>
        <v>Geleneksel</v>
      </c>
      <c r="Q239" s="15"/>
      <c r="R239" s="15" t="b">
        <v>1</v>
      </c>
      <c r="S239" s="16" t="b">
        <v>0</v>
      </c>
      <c r="T239" s="17" t="s">
        <v>50</v>
      </c>
      <c r="U239" s="17" t="s">
        <v>115</v>
      </c>
      <c r="V239" s="24" t="s">
        <v>69</v>
      </c>
      <c r="W239" s="17">
        <v>5.52733E9</v>
      </c>
      <c r="X239" s="18">
        <v>44636.0</v>
      </c>
      <c r="Y239" s="18">
        <v>44637.0</v>
      </c>
      <c r="Z239" s="18"/>
      <c r="AA239" s="22" t="s">
        <v>85</v>
      </c>
      <c r="AB239" s="23">
        <v>44348.0</v>
      </c>
      <c r="AC239" s="22" t="s">
        <v>71</v>
      </c>
      <c r="AD239" s="23">
        <v>44349.0</v>
      </c>
      <c r="AE239" s="22" t="s">
        <v>71</v>
      </c>
      <c r="AF239" s="23">
        <v>44365.0</v>
      </c>
      <c r="AG239" s="22" t="s">
        <v>71</v>
      </c>
      <c r="AH239" s="23">
        <v>44588.0</v>
      </c>
      <c r="AI239" s="22" t="s">
        <v>71</v>
      </c>
      <c r="AJ239" s="23">
        <v>44636.0</v>
      </c>
      <c r="AK239" s="22" t="s">
        <v>98</v>
      </c>
      <c r="AL239" s="22" t="s">
        <v>98</v>
      </c>
      <c r="AM239" s="22" t="s">
        <v>97</v>
      </c>
      <c r="AN239" s="22" t="s">
        <v>99</v>
      </c>
      <c r="AO239" s="22" t="s">
        <v>115</v>
      </c>
      <c r="AP239" s="21" t="s">
        <v>89</v>
      </c>
      <c r="AQ239" s="19"/>
    </row>
    <row r="240">
      <c r="A240" s="11" t="s">
        <v>1342</v>
      </c>
      <c r="B240" s="11" t="s">
        <v>1343</v>
      </c>
      <c r="C240" s="11" t="str">
        <f>VLOOKUP(A240,import!A:C,3,0)</f>
        <v>DOĞRU</v>
      </c>
      <c r="D240" s="11" t="s">
        <v>45</v>
      </c>
      <c r="E240" s="12">
        <f>VLOOKUP(A240,import!A:J,5,0)</f>
        <v>2134</v>
      </c>
      <c r="F240" s="12">
        <f>VLOOKUP(A240,import!A:J,6,0)</f>
        <v>155</v>
      </c>
      <c r="G240" s="13">
        <f>VLOOKUP(A240,import!A:J,7,0)</f>
        <v>15</v>
      </c>
      <c r="H240" s="13">
        <f>VLOOKUP(A240,import!A:J,8,0)</f>
        <v>38</v>
      </c>
      <c r="I240" s="13">
        <f>VLOOKUP(A240,import!A:J,9,0)</f>
        <v>53</v>
      </c>
      <c r="J240" s="14">
        <f>VLOOKUP(A240,import!A:J,10,0)</f>
        <v>0.28</v>
      </c>
      <c r="K240" s="11" t="s">
        <v>1344</v>
      </c>
      <c r="L240" s="11">
        <v>5.422461677E9</v>
      </c>
      <c r="M240" s="11" t="s">
        <v>65</v>
      </c>
      <c r="N240" s="11" t="s">
        <v>169</v>
      </c>
      <c r="O240" s="11" t="s">
        <v>1345</v>
      </c>
      <c r="P240" s="11" t="str">
        <f>VLOOKUP(A240,import!A:P,16,0)</f>
        <v>Geleneksel</v>
      </c>
      <c r="Q240" s="15" t="s">
        <v>103</v>
      </c>
      <c r="R240" s="15" t="b">
        <v>1</v>
      </c>
      <c r="S240" s="16" t="b">
        <v>0</v>
      </c>
      <c r="T240" s="25" t="s">
        <v>50</v>
      </c>
      <c r="U240" s="25" t="s">
        <v>87</v>
      </c>
      <c r="V240" s="24" t="s">
        <v>641</v>
      </c>
      <c r="W240" s="25" t="s">
        <v>1346</v>
      </c>
      <c r="X240" s="27">
        <v>44427.0</v>
      </c>
      <c r="Y240" s="27">
        <v>44432.0</v>
      </c>
      <c r="Z240" s="30"/>
      <c r="AA240" s="22" t="s">
        <v>71</v>
      </c>
      <c r="AB240" s="23">
        <v>44361.0</v>
      </c>
      <c r="AC240" s="22" t="s">
        <v>85</v>
      </c>
      <c r="AD240" s="23">
        <v>44424.0</v>
      </c>
      <c r="AE240" s="22" t="s">
        <v>71</v>
      </c>
      <c r="AF240" s="23">
        <v>44427.0</v>
      </c>
      <c r="AG240" s="22" t="s">
        <v>71</v>
      </c>
      <c r="AH240" s="23">
        <v>44439.0</v>
      </c>
      <c r="AI240" s="19"/>
      <c r="AJ240" s="19"/>
      <c r="AK240" s="22" t="s">
        <v>97</v>
      </c>
      <c r="AL240" s="22" t="s">
        <v>219</v>
      </c>
      <c r="AM240" s="22" t="s">
        <v>87</v>
      </c>
      <c r="AN240" s="22" t="s">
        <v>156</v>
      </c>
      <c r="AO240" s="19"/>
      <c r="AP240" s="21" t="s">
        <v>116</v>
      </c>
      <c r="AQ240" s="19"/>
    </row>
    <row r="241">
      <c r="A241" s="11" t="s">
        <v>1347</v>
      </c>
      <c r="B241" s="11" t="s">
        <v>1348</v>
      </c>
      <c r="C241" s="11" t="str">
        <f>VLOOKUP(A241,import!A:C,3,0)</f>
        <v>DOĞRU</v>
      </c>
      <c r="D241" s="11" t="s">
        <v>63</v>
      </c>
      <c r="E241" s="12">
        <f>VLOOKUP(A241,import!A:J,5,0)</f>
        <v>15</v>
      </c>
      <c r="F241" s="12">
        <f>VLOOKUP(A241,import!A:J,6,0)</f>
        <v>4</v>
      </c>
      <c r="G241" s="13">
        <f>VLOOKUP(A241,import!A:J,7,0)</f>
        <v>0</v>
      </c>
      <c r="H241" s="13">
        <f>VLOOKUP(A241,import!A:J,8,0)</f>
        <v>24</v>
      </c>
      <c r="I241" s="13">
        <f>VLOOKUP(A241,import!A:J,9,0)</f>
        <v>24</v>
      </c>
      <c r="J241" s="14">
        <f>VLOOKUP(A241,import!A:J,10,0)</f>
        <v>0</v>
      </c>
      <c r="K241" s="11" t="s">
        <v>1349</v>
      </c>
      <c r="L241" s="11">
        <v>5.455676202E9</v>
      </c>
      <c r="M241" s="11" t="s">
        <v>368</v>
      </c>
      <c r="N241" s="11" t="s">
        <v>1350</v>
      </c>
      <c r="O241" s="11" t="s">
        <v>1351</v>
      </c>
      <c r="P241" s="11" t="str">
        <f>VLOOKUP(A241,import!A:P,16,0)</f>
        <v>Geleneksel</v>
      </c>
      <c r="Q241" s="15"/>
      <c r="R241" s="15" t="b">
        <v>0</v>
      </c>
      <c r="S241" s="16" t="b">
        <v>0</v>
      </c>
      <c r="T241" s="17"/>
      <c r="U241" s="17"/>
      <c r="V241" s="17"/>
      <c r="W241" s="17"/>
      <c r="X241" s="18"/>
      <c r="Y241" s="18"/>
      <c r="Z241" s="18"/>
      <c r="AA241" s="22"/>
      <c r="AB241" s="23"/>
      <c r="AC241" s="19"/>
      <c r="AD241" s="19"/>
      <c r="AE241" s="20"/>
      <c r="AF241" s="19"/>
      <c r="AG241" s="20"/>
      <c r="AH241" s="19"/>
      <c r="AI241" s="19"/>
      <c r="AJ241" s="19"/>
      <c r="AK241" s="22"/>
      <c r="AL241" s="19"/>
      <c r="AM241" s="19"/>
      <c r="AN241" s="19"/>
      <c r="AO241" s="19"/>
      <c r="AP241" s="21"/>
      <c r="AQ241" s="19"/>
    </row>
    <row r="242">
      <c r="A242" s="11" t="s">
        <v>1352</v>
      </c>
      <c r="B242" s="11" t="s">
        <v>1353</v>
      </c>
      <c r="C242" s="11" t="str">
        <f>VLOOKUP(A242,import!A:C,3,0)</f>
        <v>DOĞRU</v>
      </c>
      <c r="D242" s="11" t="s">
        <v>45</v>
      </c>
      <c r="E242" s="12">
        <f>VLOOKUP(A242,import!A:J,5,0)</f>
        <v>4220</v>
      </c>
      <c r="F242" s="12">
        <f>VLOOKUP(A242,import!A:J,6,0)</f>
        <v>167</v>
      </c>
      <c r="G242" s="13">
        <f>VLOOKUP(A242,import!A:J,7,0)</f>
        <v>3</v>
      </c>
      <c r="H242" s="13">
        <f>VLOOKUP(A242,import!A:J,8,0)</f>
        <v>13</v>
      </c>
      <c r="I242" s="13">
        <f>VLOOKUP(A242,import!A:J,9,0)</f>
        <v>16</v>
      </c>
      <c r="J242" s="14">
        <f>VLOOKUP(A242,import!A:J,10,0)</f>
        <v>0.19</v>
      </c>
      <c r="K242" s="11" t="s">
        <v>1354</v>
      </c>
      <c r="L242" s="11">
        <v>2.42226108E9</v>
      </c>
      <c r="M242" s="11" t="s">
        <v>65</v>
      </c>
      <c r="N242" s="11" t="s">
        <v>112</v>
      </c>
      <c r="O242" s="11" t="s">
        <v>1355</v>
      </c>
      <c r="P242" s="11" t="str">
        <f>VLOOKUP(A242,import!A:P,16,0)</f>
        <v>Geleneksel</v>
      </c>
      <c r="Q242" s="15" t="s">
        <v>135</v>
      </c>
      <c r="R242" s="15" t="b">
        <v>1</v>
      </c>
      <c r="S242" s="16" t="b">
        <v>0</v>
      </c>
      <c r="T242" s="25" t="s">
        <v>50</v>
      </c>
      <c r="U242" s="25" t="s">
        <v>97</v>
      </c>
      <c r="V242" s="25" t="s">
        <v>273</v>
      </c>
      <c r="W242" s="25" t="s">
        <v>1356</v>
      </c>
      <c r="X242" s="27">
        <v>44361.0</v>
      </c>
      <c r="Y242" s="27">
        <v>44361.0</v>
      </c>
      <c r="Z242" s="30"/>
      <c r="AA242" s="22" t="s">
        <v>71</v>
      </c>
      <c r="AB242" s="23">
        <v>44361.0</v>
      </c>
      <c r="AC242" s="19"/>
      <c r="AD242" s="19"/>
      <c r="AE242" s="20"/>
      <c r="AF242" s="19"/>
      <c r="AG242" s="20"/>
      <c r="AH242" s="19"/>
      <c r="AI242" s="19"/>
      <c r="AJ242" s="19"/>
      <c r="AK242" s="22" t="s">
        <v>97</v>
      </c>
      <c r="AL242" s="19"/>
      <c r="AM242" s="19"/>
      <c r="AN242" s="19"/>
      <c r="AO242" s="19"/>
      <c r="AP242" s="21" t="s">
        <v>116</v>
      </c>
      <c r="AQ242" s="19"/>
    </row>
    <row r="243">
      <c r="A243" s="11" t="s">
        <v>1357</v>
      </c>
      <c r="B243" s="11" t="s">
        <v>1358</v>
      </c>
      <c r="C243" s="11" t="str">
        <f>VLOOKUP(A243,import!A:C,3,0)</f>
        <v>DOĞRU</v>
      </c>
      <c r="D243" s="11" t="s">
        <v>200</v>
      </c>
      <c r="E243" s="12">
        <f>VLOOKUP(A243,import!A:J,5,0)</f>
        <v>5081</v>
      </c>
      <c r="F243" s="12">
        <f>VLOOKUP(A243,import!A:J,6,0)</f>
        <v>180</v>
      </c>
      <c r="G243" s="13">
        <f>VLOOKUP(A243,import!A:J,7,0)</f>
        <v>14</v>
      </c>
      <c r="H243" s="13">
        <f>VLOOKUP(A243,import!A:J,8,0)</f>
        <v>9</v>
      </c>
      <c r="I243" s="13">
        <f>VLOOKUP(A243,import!A:J,9,0)</f>
        <v>23</v>
      </c>
      <c r="J243" s="14">
        <f>VLOOKUP(A243,import!A:J,10,0)</f>
        <v>0.61</v>
      </c>
      <c r="K243" s="11" t="s">
        <v>1359</v>
      </c>
      <c r="L243" s="11">
        <v>2.423328945E9</v>
      </c>
      <c r="M243" s="11" t="s">
        <v>65</v>
      </c>
      <c r="N243" s="11" t="s">
        <v>707</v>
      </c>
      <c r="O243" s="11" t="s">
        <v>1360</v>
      </c>
      <c r="P243" s="11" t="str">
        <f>VLOOKUP(A243,import!A:P,16,0)</f>
        <v>Geleneksel</v>
      </c>
      <c r="Q243" s="15" t="s">
        <v>135</v>
      </c>
      <c r="R243" s="15" t="b">
        <v>1</v>
      </c>
      <c r="S243" s="16" t="b">
        <v>0</v>
      </c>
      <c r="T243" s="25" t="s">
        <v>50</v>
      </c>
      <c r="U243" s="25" t="s">
        <v>68</v>
      </c>
      <c r="V243" s="25" t="s">
        <v>52</v>
      </c>
      <c r="W243" s="25" t="s">
        <v>1361</v>
      </c>
      <c r="X243" s="27">
        <v>44526.0</v>
      </c>
      <c r="Y243" s="27">
        <v>44530.0</v>
      </c>
      <c r="Z243" s="27"/>
      <c r="AA243" s="22" t="s">
        <v>71</v>
      </c>
      <c r="AB243" s="23">
        <v>44362.0</v>
      </c>
      <c r="AC243" s="22" t="s">
        <v>177</v>
      </c>
      <c r="AD243" s="23">
        <v>44372.0</v>
      </c>
      <c r="AE243" s="22" t="s">
        <v>71</v>
      </c>
      <c r="AF243" s="23">
        <v>44428.0</v>
      </c>
      <c r="AG243" s="22" t="s">
        <v>85</v>
      </c>
      <c r="AH243" s="23">
        <v>44440.0</v>
      </c>
      <c r="AI243" s="22" t="s">
        <v>71</v>
      </c>
      <c r="AJ243" s="23">
        <v>44523.0</v>
      </c>
      <c r="AK243" s="22" t="s">
        <v>97</v>
      </c>
      <c r="AL243" s="22" t="s">
        <v>190</v>
      </c>
      <c r="AM243" s="22" t="s">
        <v>219</v>
      </c>
      <c r="AN243" s="22" t="s">
        <v>51</v>
      </c>
      <c r="AO243" s="22" t="s">
        <v>68</v>
      </c>
      <c r="AP243" s="21" t="s">
        <v>54</v>
      </c>
      <c r="AQ243" s="22"/>
    </row>
    <row r="244">
      <c r="A244" s="11" t="s">
        <v>1362</v>
      </c>
      <c r="B244" s="11" t="s">
        <v>1363</v>
      </c>
      <c r="C244" s="11" t="str">
        <f>VLOOKUP(A244,import!A:C,3,0)</f>
        <v>DOĞRU</v>
      </c>
      <c r="D244" s="11" t="s">
        <v>818</v>
      </c>
      <c r="E244" s="12">
        <f>VLOOKUP(A244,import!A:J,5,0)</f>
        <v>2904</v>
      </c>
      <c r="F244" s="12">
        <f>VLOOKUP(A244,import!A:J,6,0)</f>
        <v>256</v>
      </c>
      <c r="G244" s="13">
        <f>VLOOKUP(A244,import!A:J,7,0)</f>
        <v>0</v>
      </c>
      <c r="H244" s="13">
        <f>VLOOKUP(A244,import!A:J,8,0)</f>
        <v>79</v>
      </c>
      <c r="I244" s="13">
        <f>VLOOKUP(A244,import!A:J,9,0)</f>
        <v>79</v>
      </c>
      <c r="J244" s="14">
        <f>VLOOKUP(A244,import!A:J,10,0)</f>
        <v>0</v>
      </c>
      <c r="K244" s="11" t="s">
        <v>1364</v>
      </c>
      <c r="L244" s="11">
        <v>2.42504741E9</v>
      </c>
      <c r="M244" s="11" t="s">
        <v>65</v>
      </c>
      <c r="N244" s="11" t="s">
        <v>285</v>
      </c>
      <c r="O244" s="11" t="s">
        <v>1365</v>
      </c>
      <c r="P244" s="11" t="str">
        <f>VLOOKUP(A244,import!A:P,16,0)</f>
        <v>Geleneksel</v>
      </c>
      <c r="Q244" s="15"/>
      <c r="R244" s="15" t="b">
        <v>1</v>
      </c>
      <c r="S244" s="25" t="b">
        <v>1</v>
      </c>
      <c r="T244" s="17"/>
      <c r="U244" s="17"/>
      <c r="V244" s="17"/>
      <c r="W244" s="17" t="s">
        <v>1366</v>
      </c>
      <c r="X244" s="18"/>
      <c r="Y244" s="18"/>
      <c r="Z244" s="18"/>
      <c r="AA244" s="22" t="s">
        <v>71</v>
      </c>
      <c r="AB244" s="23">
        <v>44358.0</v>
      </c>
      <c r="AC244" s="22" t="s">
        <v>71</v>
      </c>
      <c r="AD244" s="23">
        <v>44428.0</v>
      </c>
      <c r="AE244" s="22" t="s">
        <v>71</v>
      </c>
      <c r="AF244" s="23">
        <v>44442.0</v>
      </c>
      <c r="AG244" s="22" t="s">
        <v>85</v>
      </c>
      <c r="AH244" s="23">
        <v>44508.0</v>
      </c>
      <c r="AI244" s="19"/>
      <c r="AJ244" s="19"/>
      <c r="AK244" s="22" t="s">
        <v>98</v>
      </c>
      <c r="AL244" s="22" t="s">
        <v>219</v>
      </c>
      <c r="AM244" s="22" t="s">
        <v>156</v>
      </c>
      <c r="AN244" s="22" t="s">
        <v>99</v>
      </c>
      <c r="AO244" s="19"/>
      <c r="AP244" s="21" t="s">
        <v>116</v>
      </c>
      <c r="AQ244" s="19"/>
    </row>
    <row r="245">
      <c r="A245" s="11" t="s">
        <v>1367</v>
      </c>
      <c r="B245" s="11" t="s">
        <v>1368</v>
      </c>
      <c r="C245" s="11" t="str">
        <f>VLOOKUP(A245,import!A:C,3,0)</f>
        <v>DOĞRU</v>
      </c>
      <c r="D245" s="11" t="s">
        <v>1007</v>
      </c>
      <c r="E245" s="12">
        <f>VLOOKUP(A245,import!A:J,5,0)</f>
        <v>1177</v>
      </c>
      <c r="F245" s="12">
        <f>VLOOKUP(A245,import!A:J,6,0)</f>
        <v>59</v>
      </c>
      <c r="G245" s="13">
        <f>VLOOKUP(A245,import!A:J,7,0)</f>
        <v>0</v>
      </c>
      <c r="H245" s="13">
        <f>VLOOKUP(A245,import!A:J,8,0)</f>
        <v>15</v>
      </c>
      <c r="I245" s="13">
        <f>VLOOKUP(A245,import!A:J,9,0)</f>
        <v>15</v>
      </c>
      <c r="J245" s="14">
        <f>VLOOKUP(A245,import!A:J,10,0)</f>
        <v>0</v>
      </c>
      <c r="K245" s="11" t="s">
        <v>1369</v>
      </c>
      <c r="L245" s="11">
        <v>2.422303228E9</v>
      </c>
      <c r="M245" s="11" t="s">
        <v>138</v>
      </c>
      <c r="N245" s="11" t="s">
        <v>1096</v>
      </c>
      <c r="O245" s="11" t="s">
        <v>1370</v>
      </c>
      <c r="P245" s="11" t="str">
        <f>VLOOKUP(A245,import!A:P,16,0)</f>
        <v>Geleneksel</v>
      </c>
      <c r="Q245" s="15"/>
      <c r="R245" s="15" t="b">
        <v>1</v>
      </c>
      <c r="S245" s="25" t="b">
        <v>1</v>
      </c>
      <c r="T245" s="17"/>
      <c r="U245" s="17"/>
      <c r="V245" s="17"/>
      <c r="W245" s="17" t="s">
        <v>1371</v>
      </c>
      <c r="X245" s="18"/>
      <c r="Y245" s="18"/>
      <c r="Z245" s="18"/>
      <c r="AA245" s="22" t="s">
        <v>212</v>
      </c>
      <c r="AB245" s="23">
        <v>44385.0</v>
      </c>
      <c r="AC245" s="22" t="s">
        <v>71</v>
      </c>
      <c r="AD245" s="23">
        <v>44432.0</v>
      </c>
      <c r="AE245" s="20"/>
      <c r="AF245" s="19"/>
      <c r="AG245" s="20"/>
      <c r="AH245" s="19"/>
      <c r="AI245" s="19"/>
      <c r="AJ245" s="19"/>
      <c r="AK245" s="22" t="s">
        <v>1233</v>
      </c>
      <c r="AL245" s="22" t="s">
        <v>219</v>
      </c>
      <c r="AM245" s="19"/>
      <c r="AN245" s="19"/>
      <c r="AO245" s="19"/>
      <c r="AP245" s="21" t="s">
        <v>116</v>
      </c>
      <c r="AQ245" s="19"/>
    </row>
    <row r="246">
      <c r="A246" s="11" t="s">
        <v>1372</v>
      </c>
      <c r="B246" s="11" t="s">
        <v>1373</v>
      </c>
      <c r="C246" s="11" t="str">
        <f>VLOOKUP(A246,import!A:C,3,0)</f>
        <v>DOĞRU</v>
      </c>
      <c r="D246" s="11" t="s">
        <v>143</v>
      </c>
      <c r="E246" s="12">
        <f>VLOOKUP(A246,import!A:J,5,0)</f>
        <v>575</v>
      </c>
      <c r="F246" s="12">
        <f>VLOOKUP(A246,import!A:J,6,0)</f>
        <v>5</v>
      </c>
      <c r="G246" s="13">
        <f>VLOOKUP(A246,import!A:J,7,0)</f>
        <v>27</v>
      </c>
      <c r="H246" s="13">
        <f>VLOOKUP(A246,import!A:J,8,0)</f>
        <v>82</v>
      </c>
      <c r="I246" s="13">
        <f>VLOOKUP(A246,import!A:J,9,0)</f>
        <v>109</v>
      </c>
      <c r="J246" s="14">
        <f>VLOOKUP(A246,import!A:J,10,0)</f>
        <v>0.25</v>
      </c>
      <c r="K246" s="11" t="s">
        <v>1374</v>
      </c>
      <c r="L246" s="11">
        <v>5.435350107E9</v>
      </c>
      <c r="M246" s="11" t="s">
        <v>47</v>
      </c>
      <c r="N246" s="11" t="s">
        <v>500</v>
      </c>
      <c r="O246" s="11" t="s">
        <v>1375</v>
      </c>
      <c r="P246" s="11" t="str">
        <f>VLOOKUP(A246,import!A:P,16,0)</f>
        <v>Geleneksel</v>
      </c>
      <c r="Q246" s="15"/>
      <c r="R246" s="15" t="b">
        <v>1</v>
      </c>
      <c r="S246" s="16" t="b">
        <v>0</v>
      </c>
      <c r="T246" s="25" t="s">
        <v>1376</v>
      </c>
      <c r="U246" s="25" t="s">
        <v>51</v>
      </c>
      <c r="V246" s="25" t="s">
        <v>52</v>
      </c>
      <c r="W246" s="25" t="s">
        <v>1377</v>
      </c>
      <c r="X246" s="27">
        <v>44470.0</v>
      </c>
      <c r="Y246" s="27">
        <v>44474.0</v>
      </c>
      <c r="Z246" s="30"/>
      <c r="AA246" s="22" t="s">
        <v>85</v>
      </c>
      <c r="AB246" s="23">
        <v>44348.0</v>
      </c>
      <c r="AC246" s="22" t="s">
        <v>177</v>
      </c>
      <c r="AD246" s="23">
        <v>44365.0</v>
      </c>
      <c r="AE246" s="22" t="s">
        <v>71</v>
      </c>
      <c r="AF246" s="23">
        <v>44384.0</v>
      </c>
      <c r="AG246" s="22" t="s">
        <v>71</v>
      </c>
      <c r="AH246" s="23">
        <v>44391.0</v>
      </c>
      <c r="AI246" s="22" t="s">
        <v>71</v>
      </c>
      <c r="AJ246" s="23">
        <v>44554.0</v>
      </c>
      <c r="AK246" s="22" t="s">
        <v>98</v>
      </c>
      <c r="AL246" s="22" t="s">
        <v>97</v>
      </c>
      <c r="AM246" s="22" t="s">
        <v>86</v>
      </c>
      <c r="AN246" s="22" t="s">
        <v>149</v>
      </c>
      <c r="AO246" s="48" t="s">
        <v>1378</v>
      </c>
      <c r="AP246" s="21" t="s">
        <v>89</v>
      </c>
      <c r="AQ246" s="22"/>
    </row>
    <row r="247">
      <c r="A247" s="11" t="s">
        <v>1379</v>
      </c>
      <c r="B247" s="11" t="s">
        <v>1380</v>
      </c>
      <c r="C247" s="11" t="str">
        <f>VLOOKUP(A247,import!A:C,3,0)</f>
        <v>DOĞRU</v>
      </c>
      <c r="D247" s="11" t="s">
        <v>74</v>
      </c>
      <c r="E247" s="12">
        <f>VLOOKUP(A247,import!A:J,5,0)</f>
        <v>850</v>
      </c>
      <c r="F247" s="12">
        <f>VLOOKUP(A247,import!A:J,6,0)</f>
        <v>41</v>
      </c>
      <c r="G247" s="13">
        <f>VLOOKUP(A247,import!A:J,7,0)</f>
        <v>0</v>
      </c>
      <c r="H247" s="13">
        <f>VLOOKUP(A247,import!A:J,8,0)</f>
        <v>21</v>
      </c>
      <c r="I247" s="13">
        <f>VLOOKUP(A247,import!A:J,9,0)</f>
        <v>21</v>
      </c>
      <c r="J247" s="14">
        <f>VLOOKUP(A247,import!A:J,10,0)</f>
        <v>0</v>
      </c>
      <c r="K247" s="11" t="s">
        <v>1381</v>
      </c>
      <c r="L247" s="11">
        <v>5.350437576E9</v>
      </c>
      <c r="M247" s="11" t="s">
        <v>65</v>
      </c>
      <c r="N247" s="11" t="s">
        <v>169</v>
      </c>
      <c r="O247" s="11" t="s">
        <v>1382</v>
      </c>
      <c r="P247" s="11" t="str">
        <f>VLOOKUP(A247,import!A:P,16,0)</f>
        <v>Geleneksel</v>
      </c>
      <c r="Q247" s="15" t="s">
        <v>135</v>
      </c>
      <c r="R247" s="15" t="b">
        <v>1</v>
      </c>
      <c r="S247" s="25" t="b">
        <v>0</v>
      </c>
      <c r="T247" s="25" t="s">
        <v>83</v>
      </c>
      <c r="U247" s="16"/>
      <c r="V247" s="16"/>
      <c r="W247" s="25" t="s">
        <v>1383</v>
      </c>
      <c r="X247" s="30"/>
      <c r="Y247" s="30"/>
      <c r="Z247" s="30"/>
      <c r="AA247" s="22" t="s">
        <v>106</v>
      </c>
      <c r="AB247" s="23">
        <v>44384.0</v>
      </c>
      <c r="AC247" s="22" t="s">
        <v>106</v>
      </c>
      <c r="AD247" s="23">
        <v>44487.0</v>
      </c>
      <c r="AE247" s="22" t="s">
        <v>71</v>
      </c>
      <c r="AF247" s="23">
        <v>44510.0</v>
      </c>
      <c r="AG247" s="20"/>
      <c r="AH247" s="19"/>
      <c r="AI247" s="19"/>
      <c r="AJ247" s="19"/>
      <c r="AK247" s="22" t="s">
        <v>86</v>
      </c>
      <c r="AL247" s="22" t="s">
        <v>115</v>
      </c>
      <c r="AM247" s="22" t="s">
        <v>247</v>
      </c>
      <c r="AN247" s="19"/>
      <c r="AO247" s="19"/>
      <c r="AP247" s="21" t="s">
        <v>116</v>
      </c>
      <c r="AQ247" s="19"/>
    </row>
    <row r="248">
      <c r="A248" s="11" t="s">
        <v>1384</v>
      </c>
      <c r="B248" s="11" t="s">
        <v>1385</v>
      </c>
      <c r="C248" s="11" t="str">
        <f>VLOOKUP(A248,import!A:C,3,0)</f>
        <v>DOĞRU</v>
      </c>
      <c r="D248" s="11" t="s">
        <v>200</v>
      </c>
      <c r="E248" s="12">
        <f>VLOOKUP(A248,import!A:J,5,0)</f>
        <v>141</v>
      </c>
      <c r="F248" s="12">
        <f>VLOOKUP(A248,import!A:J,6,0)</f>
        <v>124</v>
      </c>
      <c r="G248" s="13">
        <f>VLOOKUP(A248,import!A:J,7,0)</f>
        <v>0</v>
      </c>
      <c r="H248" s="13">
        <f>VLOOKUP(A248,import!A:J,8,0)</f>
        <v>18</v>
      </c>
      <c r="I248" s="13">
        <f>VLOOKUP(A248,import!A:J,9,0)</f>
        <v>18</v>
      </c>
      <c r="J248" s="14">
        <f>VLOOKUP(A248,import!A:J,10,0)</f>
        <v>0</v>
      </c>
      <c r="K248" s="11" t="s">
        <v>1386</v>
      </c>
      <c r="L248" s="11">
        <v>2.42226201E9</v>
      </c>
      <c r="M248" s="11" t="s">
        <v>65</v>
      </c>
      <c r="N248" s="11" t="s">
        <v>256</v>
      </c>
      <c r="O248" s="11" t="s">
        <v>1387</v>
      </c>
      <c r="P248" s="11" t="str">
        <f>VLOOKUP(A248,import!A:P,16,0)</f>
        <v>Geleneksel</v>
      </c>
      <c r="Q248" s="15"/>
      <c r="R248" s="15" t="b">
        <v>1</v>
      </c>
      <c r="S248" s="16" t="b">
        <v>0</v>
      </c>
      <c r="T248" s="17" t="s">
        <v>280</v>
      </c>
      <c r="U248" s="17"/>
      <c r="V248" s="17"/>
      <c r="W248" s="17" t="s">
        <v>1388</v>
      </c>
      <c r="X248" s="18"/>
      <c r="Y248" s="18"/>
      <c r="Z248" s="18"/>
      <c r="AA248" s="22" t="s">
        <v>85</v>
      </c>
      <c r="AB248" s="23">
        <v>44635.0</v>
      </c>
      <c r="AC248" s="19"/>
      <c r="AD248" s="19"/>
      <c r="AE248" s="20"/>
      <c r="AF248" s="19"/>
      <c r="AG248" s="20"/>
      <c r="AH248" s="19"/>
      <c r="AI248" s="19"/>
      <c r="AJ248" s="19"/>
      <c r="AK248" s="22" t="s">
        <v>51</v>
      </c>
      <c r="AL248" s="19"/>
      <c r="AM248" s="19"/>
      <c r="AN248" s="19"/>
      <c r="AO248" s="19"/>
      <c r="AP248" s="21"/>
      <c r="AQ248" s="19"/>
    </row>
    <row r="249">
      <c r="A249" s="11" t="s">
        <v>1389</v>
      </c>
      <c r="B249" s="11" t="s">
        <v>1390</v>
      </c>
      <c r="C249" s="11" t="str">
        <f>VLOOKUP(A249,import!A:C,3,0)</f>
        <v>DOĞRU</v>
      </c>
      <c r="D249" s="11" t="s">
        <v>74</v>
      </c>
      <c r="E249" s="12">
        <f>VLOOKUP(A249,import!A:J,5,0)</f>
        <v>17</v>
      </c>
      <c r="F249" s="12">
        <f>VLOOKUP(A249,import!A:J,6,0)</f>
        <v>6</v>
      </c>
      <c r="G249" s="13">
        <f>VLOOKUP(A249,import!A:J,7,0)</f>
        <v>0</v>
      </c>
      <c r="H249" s="13">
        <f>VLOOKUP(A249,import!A:J,8,0)</f>
        <v>20</v>
      </c>
      <c r="I249" s="13">
        <f>VLOOKUP(A249,import!A:J,9,0)</f>
        <v>20</v>
      </c>
      <c r="J249" s="14">
        <f>VLOOKUP(A249,import!A:J,10,0)</f>
        <v>0</v>
      </c>
      <c r="K249" s="11" t="s">
        <v>1391</v>
      </c>
      <c r="L249" s="11">
        <v>5.3692138E9</v>
      </c>
      <c r="M249" s="11" t="s">
        <v>65</v>
      </c>
      <c r="N249" s="11" t="s">
        <v>614</v>
      </c>
      <c r="O249" s="11" t="s">
        <v>1392</v>
      </c>
      <c r="P249" s="11" t="str">
        <f>VLOOKUP(A249,import!A:P,16,0)</f>
        <v>Geleneksel</v>
      </c>
      <c r="Q249" s="15"/>
      <c r="R249" s="15" t="b">
        <v>1</v>
      </c>
      <c r="S249" s="25" t="b">
        <v>1</v>
      </c>
      <c r="T249" s="17"/>
      <c r="U249" s="17"/>
      <c r="V249" s="17"/>
      <c r="W249" s="17" t="s">
        <v>1393</v>
      </c>
      <c r="X249" s="18"/>
      <c r="Y249" s="18"/>
      <c r="Z249" s="18"/>
      <c r="AA249" s="22" t="s">
        <v>71</v>
      </c>
      <c r="AB249" s="23">
        <v>44607.0</v>
      </c>
      <c r="AC249" s="19"/>
      <c r="AD249" s="19"/>
      <c r="AE249" s="20"/>
      <c r="AF249" s="19"/>
      <c r="AG249" s="20"/>
      <c r="AH249" s="19"/>
      <c r="AI249" s="19"/>
      <c r="AJ249" s="19"/>
      <c r="AK249" s="22" t="s">
        <v>1394</v>
      </c>
      <c r="AL249" s="19"/>
      <c r="AM249" s="19"/>
      <c r="AN249" s="19"/>
      <c r="AO249" s="19"/>
      <c r="AP249" s="21"/>
      <c r="AQ249" s="19"/>
    </row>
    <row r="250">
      <c r="A250" s="11" t="s">
        <v>1395</v>
      </c>
      <c r="B250" s="11" t="s">
        <v>1396</v>
      </c>
      <c r="C250" s="11" t="str">
        <f>VLOOKUP(A250,import!A:C,3,0)</f>
        <v>DOĞRU</v>
      </c>
      <c r="D250" s="11" t="s">
        <v>200</v>
      </c>
      <c r="E250" s="12">
        <f>VLOOKUP(A250,import!A:J,5,0)</f>
        <v>118</v>
      </c>
      <c r="F250" s="12">
        <f>VLOOKUP(A250,import!A:J,6,0)</f>
        <v>25</v>
      </c>
      <c r="G250" s="13">
        <f>VLOOKUP(A250,import!A:J,7,0)</f>
        <v>0</v>
      </c>
      <c r="H250" s="13">
        <f>VLOOKUP(A250,import!A:J,8,0)</f>
        <v>60</v>
      </c>
      <c r="I250" s="13">
        <f>VLOOKUP(A250,import!A:J,9,0)</f>
        <v>60</v>
      </c>
      <c r="J250" s="14">
        <f>VLOOKUP(A250,import!A:J,10,0)</f>
        <v>0</v>
      </c>
      <c r="K250" s="11" t="s">
        <v>1397</v>
      </c>
      <c r="L250" s="11">
        <v>5.454809827E9</v>
      </c>
      <c r="M250" s="11" t="s">
        <v>327</v>
      </c>
      <c r="N250" s="11" t="s">
        <v>1398</v>
      </c>
      <c r="O250" s="11" t="s">
        <v>1399</v>
      </c>
      <c r="P250" s="11" t="str">
        <f>VLOOKUP(A250,import!A:P,16,0)</f>
        <v>Geleneksel</v>
      </c>
      <c r="Q250" s="15"/>
      <c r="R250" s="15" t="b">
        <v>0</v>
      </c>
      <c r="S250" s="16" t="b">
        <v>0</v>
      </c>
      <c r="T250" s="17"/>
      <c r="U250" s="17"/>
      <c r="V250" s="17"/>
      <c r="W250" s="17"/>
      <c r="X250" s="18"/>
      <c r="Y250" s="18"/>
      <c r="Z250" s="18"/>
      <c r="AA250" s="22"/>
      <c r="AB250" s="23"/>
      <c r="AC250" s="19"/>
      <c r="AD250" s="19"/>
      <c r="AE250" s="20"/>
      <c r="AF250" s="19"/>
      <c r="AG250" s="20"/>
      <c r="AH250" s="19"/>
      <c r="AI250" s="19"/>
      <c r="AJ250" s="19"/>
      <c r="AK250" s="22"/>
      <c r="AL250" s="19"/>
      <c r="AM250" s="19"/>
      <c r="AN250" s="19"/>
      <c r="AO250" s="19"/>
      <c r="AP250" s="21"/>
      <c r="AQ250" s="19"/>
    </row>
    <row r="251">
      <c r="A251" s="11" t="s">
        <v>1400</v>
      </c>
      <c r="B251" s="11" t="s">
        <v>1401</v>
      </c>
      <c r="C251" s="11" t="str">
        <f>VLOOKUP(A251,import!A:C,3,0)</f>
        <v>DOĞRU</v>
      </c>
      <c r="D251" s="11" t="s">
        <v>74</v>
      </c>
      <c r="E251" s="12">
        <f>VLOOKUP(A251,import!A:J,5,0)</f>
        <v>5348</v>
      </c>
      <c r="F251" s="12">
        <f>VLOOKUP(A251,import!A:J,6,0)</f>
        <v>412</v>
      </c>
      <c r="G251" s="13">
        <f>VLOOKUP(A251,import!A:J,7,0)</f>
        <v>23</v>
      </c>
      <c r="H251" s="13">
        <f>VLOOKUP(A251,import!A:J,8,0)</f>
        <v>46</v>
      </c>
      <c r="I251" s="13">
        <f>VLOOKUP(A251,import!A:J,9,0)</f>
        <v>69</v>
      </c>
      <c r="J251" s="14">
        <f>VLOOKUP(A251,import!A:J,10,0)</f>
        <v>0.33</v>
      </c>
      <c r="K251" s="11" t="s">
        <v>1402</v>
      </c>
      <c r="L251" s="11">
        <v>2.422482626E9</v>
      </c>
      <c r="M251" s="11" t="s">
        <v>47</v>
      </c>
      <c r="N251" s="11" t="s">
        <v>48</v>
      </c>
      <c r="O251" s="11" t="s">
        <v>1403</v>
      </c>
      <c r="P251" s="11" t="str">
        <f>VLOOKUP(A251,import!A:P,16,0)</f>
        <v>Geleneksel</v>
      </c>
      <c r="Q251" s="15" t="s">
        <v>103</v>
      </c>
      <c r="R251" s="15" t="b">
        <v>1</v>
      </c>
      <c r="S251" s="25" t="b">
        <v>1</v>
      </c>
      <c r="T251" s="25"/>
      <c r="U251" s="16"/>
      <c r="V251" s="16"/>
      <c r="W251" s="25" t="s">
        <v>1404</v>
      </c>
      <c r="X251" s="30"/>
      <c r="Y251" s="30"/>
      <c r="Z251" s="30"/>
      <c r="AA251" s="22" t="s">
        <v>71</v>
      </c>
      <c r="AB251" s="23">
        <v>44377.0</v>
      </c>
      <c r="AC251" s="22" t="s">
        <v>71</v>
      </c>
      <c r="AD251" s="23">
        <v>44462.0</v>
      </c>
      <c r="AE251" s="20"/>
      <c r="AF251" s="19"/>
      <c r="AG251" s="20"/>
      <c r="AH251" s="19"/>
      <c r="AI251" s="19"/>
      <c r="AJ251" s="19"/>
      <c r="AK251" s="22" t="s">
        <v>97</v>
      </c>
      <c r="AL251" s="22" t="s">
        <v>156</v>
      </c>
      <c r="AM251" s="19"/>
      <c r="AN251" s="19"/>
      <c r="AO251" s="19"/>
      <c r="AP251" s="21" t="s">
        <v>89</v>
      </c>
      <c r="AQ251" s="19"/>
    </row>
    <row r="252">
      <c r="A252" s="11" t="s">
        <v>1405</v>
      </c>
      <c r="B252" s="11" t="s">
        <v>1406</v>
      </c>
      <c r="C252" s="11" t="str">
        <f>VLOOKUP(A252,import!A:C,3,0)</f>
        <v>DOĞRU</v>
      </c>
      <c r="D252" s="11" t="s">
        <v>74</v>
      </c>
      <c r="E252" s="12">
        <f>VLOOKUP(A252,import!A:J,5,0)</f>
        <v>9887</v>
      </c>
      <c r="F252" s="12">
        <f>VLOOKUP(A252,import!A:J,6,0)</f>
        <v>619</v>
      </c>
      <c r="G252" s="13">
        <f>VLOOKUP(A252,import!A:J,7,0)</f>
        <v>22</v>
      </c>
      <c r="H252" s="13">
        <f>VLOOKUP(A252,import!A:J,8,0)</f>
        <v>50</v>
      </c>
      <c r="I252" s="13">
        <f>VLOOKUP(A252,import!A:J,9,0)</f>
        <v>72</v>
      </c>
      <c r="J252" s="14">
        <f>VLOOKUP(A252,import!A:J,10,0)</f>
        <v>0.31</v>
      </c>
      <c r="K252" s="11" t="s">
        <v>1402</v>
      </c>
      <c r="L252" s="11">
        <v>2.422274002E9</v>
      </c>
      <c r="M252" s="11" t="s">
        <v>65</v>
      </c>
      <c r="N252" s="11" t="s">
        <v>112</v>
      </c>
      <c r="O252" s="11" t="s">
        <v>1407</v>
      </c>
      <c r="P252" s="11" t="str">
        <f>VLOOKUP(A252,import!A:P,16,0)</f>
        <v>Geleneksel</v>
      </c>
      <c r="Q252" s="15" t="s">
        <v>103</v>
      </c>
      <c r="R252" s="15" t="b">
        <v>1</v>
      </c>
      <c r="S252" s="16" t="b">
        <v>0</v>
      </c>
      <c r="T252" s="25" t="s">
        <v>50</v>
      </c>
      <c r="U252" s="25" t="s">
        <v>258</v>
      </c>
      <c r="V252" s="25" t="s">
        <v>259</v>
      </c>
      <c r="W252" s="25" t="s">
        <v>1408</v>
      </c>
      <c r="X252" s="27">
        <v>44291.0</v>
      </c>
      <c r="Y252" s="27">
        <v>44293.0</v>
      </c>
      <c r="Z252" s="27"/>
      <c r="AA252" s="22" t="s">
        <v>106</v>
      </c>
      <c r="AB252" s="23">
        <v>44424.0</v>
      </c>
      <c r="AC252" s="19"/>
      <c r="AD252" s="19"/>
      <c r="AE252" s="20"/>
      <c r="AF252" s="19"/>
      <c r="AG252" s="20"/>
      <c r="AH252" s="19"/>
      <c r="AI252" s="19"/>
      <c r="AJ252" s="19"/>
      <c r="AK252" s="22" t="s">
        <v>219</v>
      </c>
      <c r="AL252" s="19"/>
      <c r="AM252" s="19"/>
      <c r="AN252" s="19"/>
      <c r="AO252" s="19"/>
      <c r="AP252" s="21" t="s">
        <v>116</v>
      </c>
      <c r="AQ252" s="19"/>
    </row>
    <row r="253">
      <c r="A253" s="11" t="s">
        <v>1409</v>
      </c>
      <c r="B253" s="11" t="s">
        <v>1410</v>
      </c>
      <c r="C253" s="11" t="str">
        <f>VLOOKUP(A253,import!A:C,3,0)</f>
        <v>DOĞRU</v>
      </c>
      <c r="D253" s="11" t="s">
        <v>74</v>
      </c>
      <c r="E253" s="12">
        <f>VLOOKUP(A253,import!A:J,5,0)</f>
        <v>1398</v>
      </c>
      <c r="F253" s="12">
        <f>VLOOKUP(A253,import!A:J,6,0)</f>
        <v>29</v>
      </c>
      <c r="G253" s="13">
        <f>VLOOKUP(A253,import!A:J,7,0)</f>
        <v>30</v>
      </c>
      <c r="H253" s="13">
        <f>VLOOKUP(A253,import!A:J,8,0)</f>
        <v>40</v>
      </c>
      <c r="I253" s="13">
        <f>VLOOKUP(A253,import!A:J,9,0)</f>
        <v>70</v>
      </c>
      <c r="J253" s="14">
        <f>VLOOKUP(A253,import!A:J,10,0)</f>
        <v>0.43</v>
      </c>
      <c r="K253" s="11" t="s">
        <v>922</v>
      </c>
      <c r="L253" s="11">
        <v>2.422370139E9</v>
      </c>
      <c r="M253" s="11" t="s">
        <v>47</v>
      </c>
      <c r="N253" s="11" t="s">
        <v>1053</v>
      </c>
      <c r="O253" s="11" t="s">
        <v>923</v>
      </c>
      <c r="P253" s="11" t="str">
        <f>VLOOKUP(A253,import!A:P,16,0)</f>
        <v>Geleneksel</v>
      </c>
      <c r="Q253" s="15" t="s">
        <v>103</v>
      </c>
      <c r="R253" s="15" t="b">
        <v>1</v>
      </c>
      <c r="S253" s="25" t="b">
        <v>1</v>
      </c>
      <c r="T253" s="25"/>
      <c r="U253" s="16"/>
      <c r="V253" s="25"/>
      <c r="W253" s="25" t="s">
        <v>1411</v>
      </c>
      <c r="X253" s="30"/>
      <c r="Y253" s="30"/>
      <c r="Z253" s="30"/>
      <c r="AA253" s="22" t="s">
        <v>71</v>
      </c>
      <c r="AB253" s="23">
        <v>44421.0</v>
      </c>
      <c r="AC253" s="19"/>
      <c r="AD253" s="19"/>
      <c r="AE253" s="20"/>
      <c r="AF253" s="19"/>
      <c r="AG253" s="20"/>
      <c r="AH253" s="19"/>
      <c r="AI253" s="19"/>
      <c r="AJ253" s="19"/>
      <c r="AK253" s="22" t="s">
        <v>88</v>
      </c>
      <c r="AL253" s="19"/>
      <c r="AM253" s="19"/>
      <c r="AN253" s="19"/>
      <c r="AO253" s="19"/>
      <c r="AP253" s="21" t="s">
        <v>89</v>
      </c>
      <c r="AQ253" s="19"/>
    </row>
    <row r="254">
      <c r="A254" s="11" t="s">
        <v>1412</v>
      </c>
      <c r="B254" s="11" t="s">
        <v>1413</v>
      </c>
      <c r="C254" s="11" t="str">
        <f>VLOOKUP(A254,import!A:C,3,0)</f>
        <v>DOĞRU</v>
      </c>
      <c r="D254" s="11" t="s">
        <v>74</v>
      </c>
      <c r="E254" s="12">
        <f>VLOOKUP(A254,import!A:J,5,0)</f>
        <v>1928</v>
      </c>
      <c r="F254" s="12">
        <f>VLOOKUP(A254,import!A:J,6,0)</f>
        <v>73</v>
      </c>
      <c r="G254" s="13">
        <f>VLOOKUP(A254,import!A:J,7,0)</f>
        <v>27</v>
      </c>
      <c r="H254" s="13">
        <f>VLOOKUP(A254,import!A:J,8,0)</f>
        <v>57</v>
      </c>
      <c r="I254" s="13">
        <f>VLOOKUP(A254,import!A:J,9,0)</f>
        <v>84</v>
      </c>
      <c r="J254" s="14">
        <f>VLOOKUP(A254,import!A:J,10,0)</f>
        <v>0.32</v>
      </c>
      <c r="K254" s="11" t="s">
        <v>1414</v>
      </c>
      <c r="L254" s="11">
        <v>2.422596663E9</v>
      </c>
      <c r="M254" s="11" t="s">
        <v>138</v>
      </c>
      <c r="N254" s="11" t="s">
        <v>181</v>
      </c>
      <c r="O254" s="11" t="s">
        <v>1415</v>
      </c>
      <c r="P254" s="11" t="str">
        <f>VLOOKUP(A254,import!A:P,16,0)</f>
        <v>Geleneksel</v>
      </c>
      <c r="Q254" s="15" t="s">
        <v>103</v>
      </c>
      <c r="R254" s="15" t="b">
        <v>1</v>
      </c>
      <c r="S254" s="25" t="b">
        <v>1</v>
      </c>
      <c r="T254" s="25" t="s">
        <v>83</v>
      </c>
      <c r="U254" s="25" t="s">
        <v>1416</v>
      </c>
      <c r="V254" s="25" t="s">
        <v>205</v>
      </c>
      <c r="W254" s="25" t="s">
        <v>1417</v>
      </c>
      <c r="X254" s="27">
        <v>44266.0</v>
      </c>
      <c r="Y254" s="27">
        <v>44271.0</v>
      </c>
      <c r="Z254" s="27"/>
      <c r="AA254" s="22" t="s">
        <v>177</v>
      </c>
      <c r="AB254" s="23">
        <v>44361.0</v>
      </c>
      <c r="AC254" s="22" t="s">
        <v>106</v>
      </c>
      <c r="AD254" s="23">
        <v>44376.0</v>
      </c>
      <c r="AE254" s="22" t="s">
        <v>177</v>
      </c>
      <c r="AF254" s="23">
        <v>44385.0</v>
      </c>
      <c r="AG254" s="22" t="s">
        <v>106</v>
      </c>
      <c r="AH254" s="23">
        <v>44431.0</v>
      </c>
      <c r="AI254" s="22" t="s">
        <v>71</v>
      </c>
      <c r="AJ254" s="23">
        <v>44517.0</v>
      </c>
      <c r="AK254" s="22" t="s">
        <v>98</v>
      </c>
      <c r="AL254" s="22" t="s">
        <v>1233</v>
      </c>
      <c r="AM254" s="22" t="s">
        <v>1233</v>
      </c>
      <c r="AN254" s="22" t="s">
        <v>87</v>
      </c>
      <c r="AO254" s="22" t="s">
        <v>99</v>
      </c>
      <c r="AP254" s="21" t="s">
        <v>116</v>
      </c>
      <c r="AQ254" s="22"/>
    </row>
    <row r="255">
      <c r="A255" s="11" t="s">
        <v>1418</v>
      </c>
      <c r="B255" s="11" t="s">
        <v>1419</v>
      </c>
      <c r="C255" s="11" t="str">
        <f>VLOOKUP(A255,import!A:C,3,0)</f>
        <v>DOĞRU</v>
      </c>
      <c r="D255" s="11" t="s">
        <v>74</v>
      </c>
      <c r="E255" s="12">
        <f>VLOOKUP(A255,import!A:J,5,0)</f>
        <v>760</v>
      </c>
      <c r="F255" s="12">
        <f>VLOOKUP(A255,import!A:J,6,0)</f>
        <v>24</v>
      </c>
      <c r="G255" s="13">
        <f>VLOOKUP(A255,import!A:J,7,0)</f>
        <v>20</v>
      </c>
      <c r="H255" s="13">
        <f>VLOOKUP(A255,import!A:J,8,0)</f>
        <v>22</v>
      </c>
      <c r="I255" s="13">
        <f>VLOOKUP(A255,import!A:J,9,0)</f>
        <v>42</v>
      </c>
      <c r="J255" s="14">
        <f>VLOOKUP(A255,import!A:J,10,0)</f>
        <v>0.48</v>
      </c>
      <c r="K255" s="11" t="s">
        <v>1420</v>
      </c>
      <c r="L255" s="11">
        <v>2.429993083E9</v>
      </c>
      <c r="M255" s="11" t="s">
        <v>138</v>
      </c>
      <c r="N255" s="11" t="s">
        <v>1256</v>
      </c>
      <c r="O255" s="11" t="s">
        <v>1421</v>
      </c>
      <c r="P255" s="11" t="str">
        <f>VLOOKUP(A255,import!A:P,16,0)</f>
        <v>Geleneksel</v>
      </c>
      <c r="Q255" s="15" t="s">
        <v>103</v>
      </c>
      <c r="R255" s="15" t="b">
        <v>1</v>
      </c>
      <c r="S255" s="16" t="b">
        <v>0</v>
      </c>
      <c r="T255" s="25" t="s">
        <v>50</v>
      </c>
      <c r="U255" s="25" t="s">
        <v>99</v>
      </c>
      <c r="V255" s="17" t="s">
        <v>52</v>
      </c>
      <c r="W255" s="25" t="s">
        <v>1422</v>
      </c>
      <c r="X255" s="27">
        <v>44545.0</v>
      </c>
      <c r="Y255" s="27">
        <v>44550.0</v>
      </c>
      <c r="Z255" s="30"/>
      <c r="AA255" s="22" t="s">
        <v>177</v>
      </c>
      <c r="AB255" s="23">
        <v>44363.0</v>
      </c>
      <c r="AC255" s="22" t="s">
        <v>71</v>
      </c>
      <c r="AD255" s="23">
        <v>44543.0</v>
      </c>
      <c r="AE255" s="22" t="s">
        <v>71</v>
      </c>
      <c r="AF255" s="23">
        <v>44592.0</v>
      </c>
      <c r="AG255" s="20"/>
      <c r="AH255" s="19"/>
      <c r="AI255" s="19"/>
      <c r="AJ255" s="19"/>
      <c r="AK255" s="22" t="s">
        <v>98</v>
      </c>
      <c r="AL255" s="22" t="s">
        <v>99</v>
      </c>
      <c r="AM255" s="22" t="s">
        <v>99</v>
      </c>
      <c r="AN255" s="19"/>
      <c r="AO255" s="19"/>
      <c r="AP255" s="21" t="s">
        <v>116</v>
      </c>
      <c r="AQ255" s="19"/>
    </row>
    <row r="256">
      <c r="A256" s="11" t="s">
        <v>1423</v>
      </c>
      <c r="B256" s="11" t="s">
        <v>1424</v>
      </c>
      <c r="C256" s="11" t="str">
        <f>VLOOKUP(A256,import!A:C,3,0)</f>
        <v>DOĞRU</v>
      </c>
      <c r="D256" s="11" t="s">
        <v>74</v>
      </c>
      <c r="E256" s="12">
        <f>VLOOKUP(A256,import!A:J,5,0)</f>
        <v>573</v>
      </c>
      <c r="F256" s="12">
        <f>VLOOKUP(A256,import!A:J,6,0)</f>
        <v>41</v>
      </c>
      <c r="G256" s="13">
        <f>VLOOKUP(A256,import!A:J,7,0)</f>
        <v>19</v>
      </c>
      <c r="H256" s="13">
        <f>VLOOKUP(A256,import!A:J,8,0)</f>
        <v>23</v>
      </c>
      <c r="I256" s="13">
        <f>VLOOKUP(A256,import!A:J,9,0)</f>
        <v>42</v>
      </c>
      <c r="J256" s="14">
        <f>VLOOKUP(A256,import!A:J,10,0)</f>
        <v>0.45</v>
      </c>
      <c r="K256" s="11" t="s">
        <v>1425</v>
      </c>
      <c r="L256" s="11">
        <v>2.422294488E9</v>
      </c>
      <c r="M256" s="11" t="s">
        <v>138</v>
      </c>
      <c r="N256" s="11" t="s">
        <v>1096</v>
      </c>
      <c r="O256" s="11" t="s">
        <v>1426</v>
      </c>
      <c r="P256" s="11" t="str">
        <f>VLOOKUP(A256,import!A:P,16,0)</f>
        <v>Geleneksel</v>
      </c>
      <c r="Q256" s="15"/>
      <c r="R256" s="15" t="b">
        <v>1</v>
      </c>
      <c r="S256" s="16" t="b">
        <v>0</v>
      </c>
      <c r="T256" s="29" t="s">
        <v>502</v>
      </c>
      <c r="U256" s="17"/>
      <c r="V256" s="17"/>
      <c r="W256" s="17" t="s">
        <v>1427</v>
      </c>
      <c r="X256" s="18"/>
      <c r="Y256" s="18"/>
      <c r="Z256" s="18"/>
      <c r="AA256" s="22" t="s">
        <v>71</v>
      </c>
      <c r="AB256" s="23">
        <v>44481.0</v>
      </c>
      <c r="AC256" s="22" t="s">
        <v>71</v>
      </c>
      <c r="AD256" s="23">
        <v>44539.0</v>
      </c>
      <c r="AE256" s="20"/>
      <c r="AF256" s="19"/>
      <c r="AG256" s="20"/>
      <c r="AH256" s="19"/>
      <c r="AI256" s="19"/>
      <c r="AJ256" s="19"/>
      <c r="AK256" s="22" t="s">
        <v>247</v>
      </c>
      <c r="AL256" s="22" t="s">
        <v>99</v>
      </c>
      <c r="AM256" s="19"/>
      <c r="AN256" s="19"/>
      <c r="AO256" s="19"/>
      <c r="AP256" s="21" t="s">
        <v>116</v>
      </c>
      <c r="AQ256" s="19"/>
    </row>
    <row r="257">
      <c r="A257" s="11" t="s">
        <v>1428</v>
      </c>
      <c r="B257" s="11" t="s">
        <v>1429</v>
      </c>
      <c r="C257" s="11" t="str">
        <f>VLOOKUP(A257,import!A:C,3,0)</f>
        <v>DOĞRU</v>
      </c>
      <c r="D257" s="11" t="s">
        <v>74</v>
      </c>
      <c r="E257" s="12">
        <f>VLOOKUP(A257,import!A:J,5,0)</f>
        <v>579</v>
      </c>
      <c r="F257" s="12">
        <f>VLOOKUP(A257,import!A:J,6,0)</f>
        <v>27</v>
      </c>
      <c r="G257" s="13">
        <f>VLOOKUP(A257,import!A:J,7,0)</f>
        <v>21</v>
      </c>
      <c r="H257" s="13">
        <f>VLOOKUP(A257,import!A:J,8,0)</f>
        <v>33</v>
      </c>
      <c r="I257" s="13">
        <f>VLOOKUP(A257,import!A:J,9,0)</f>
        <v>54</v>
      </c>
      <c r="J257" s="14">
        <f>VLOOKUP(A257,import!A:J,10,0)</f>
        <v>0.39</v>
      </c>
      <c r="K257" s="11" t="s">
        <v>1430</v>
      </c>
      <c r="L257" s="11">
        <v>2.422470274E9</v>
      </c>
      <c r="M257" s="11" t="s">
        <v>47</v>
      </c>
      <c r="N257" s="11" t="s">
        <v>495</v>
      </c>
      <c r="O257" s="11" t="s">
        <v>1431</v>
      </c>
      <c r="P257" s="11" t="str">
        <f>VLOOKUP(A257,import!A:P,16,0)</f>
        <v>Geleneksel</v>
      </c>
      <c r="Q257" s="15" t="s">
        <v>103</v>
      </c>
      <c r="R257" s="15" t="b">
        <v>1</v>
      </c>
      <c r="S257" s="25" t="b">
        <v>1</v>
      </c>
      <c r="T257" s="16"/>
      <c r="U257" s="16"/>
      <c r="V257" s="16"/>
      <c r="W257" s="25" t="s">
        <v>1432</v>
      </c>
      <c r="X257" s="30"/>
      <c r="Y257" s="30"/>
      <c r="Z257" s="30"/>
      <c r="AA257" s="22" t="s">
        <v>71</v>
      </c>
      <c r="AB257" s="23">
        <v>44365.0</v>
      </c>
      <c r="AC257" s="22" t="s">
        <v>106</v>
      </c>
      <c r="AD257" s="23">
        <v>44413.0</v>
      </c>
      <c r="AE257" s="22" t="s">
        <v>106</v>
      </c>
      <c r="AF257" s="23">
        <v>44419.0</v>
      </c>
      <c r="AG257" s="22" t="s">
        <v>106</v>
      </c>
      <c r="AH257" s="23">
        <v>44421.0</v>
      </c>
      <c r="AI257" s="22" t="s">
        <v>71</v>
      </c>
      <c r="AJ257" s="23">
        <v>44456.0</v>
      </c>
      <c r="AK257" s="22" t="s">
        <v>97</v>
      </c>
      <c r="AL257" s="22" t="s">
        <v>219</v>
      </c>
      <c r="AM257" s="22" t="s">
        <v>88</v>
      </c>
      <c r="AN257" s="22" t="s">
        <v>88</v>
      </c>
      <c r="AO257" s="22" t="s">
        <v>156</v>
      </c>
      <c r="AP257" s="21" t="s">
        <v>89</v>
      </c>
      <c r="AQ257" s="22"/>
    </row>
    <row r="258">
      <c r="A258" s="11" t="s">
        <v>1433</v>
      </c>
      <c r="B258" s="11" t="s">
        <v>1434</v>
      </c>
      <c r="C258" s="11" t="str">
        <f>VLOOKUP(A258,import!A:C,3,0)</f>
        <v>DOĞRU</v>
      </c>
      <c r="D258" s="11" t="s">
        <v>74</v>
      </c>
      <c r="E258" s="12">
        <f>VLOOKUP(A258,import!A:J,5,0)</f>
        <v>4449</v>
      </c>
      <c r="F258" s="12">
        <f>VLOOKUP(A258,import!A:J,6,0)</f>
        <v>492</v>
      </c>
      <c r="G258" s="13">
        <f>VLOOKUP(A258,import!A:J,7,0)</f>
        <v>18</v>
      </c>
      <c r="H258" s="13">
        <f>VLOOKUP(A258,import!A:J,8,0)</f>
        <v>46</v>
      </c>
      <c r="I258" s="13">
        <f>VLOOKUP(A258,import!A:J,9,0)</f>
        <v>64</v>
      </c>
      <c r="J258" s="14">
        <f>VLOOKUP(A258,import!A:J,10,0)</f>
        <v>0.28</v>
      </c>
      <c r="K258" s="11" t="s">
        <v>1435</v>
      </c>
      <c r="L258" s="11">
        <v>2.423234484E9</v>
      </c>
      <c r="M258" s="11" t="s">
        <v>47</v>
      </c>
      <c r="N258" s="11" t="s">
        <v>227</v>
      </c>
      <c r="O258" s="11" t="s">
        <v>1436</v>
      </c>
      <c r="P258" s="11" t="str">
        <f>VLOOKUP(A258,import!A:P,16,0)</f>
        <v>Geleneksel</v>
      </c>
      <c r="Q258" s="15"/>
      <c r="R258" s="15" t="b">
        <v>1</v>
      </c>
      <c r="S258" s="16" t="b">
        <v>0</v>
      </c>
      <c r="T258" s="17" t="s">
        <v>50</v>
      </c>
      <c r="U258" s="17" t="s">
        <v>190</v>
      </c>
      <c r="V258" s="17" t="s">
        <v>52</v>
      </c>
      <c r="W258" s="17" t="s">
        <v>1437</v>
      </c>
      <c r="X258" s="18">
        <v>44354.0</v>
      </c>
      <c r="Y258" s="18">
        <v>44355.0</v>
      </c>
      <c r="Z258" s="18"/>
      <c r="AA258" s="22" t="s">
        <v>177</v>
      </c>
      <c r="AB258" s="23">
        <v>44391.0</v>
      </c>
      <c r="AC258" s="22" t="s">
        <v>71</v>
      </c>
      <c r="AD258" s="23">
        <v>44403.0</v>
      </c>
      <c r="AE258" s="20"/>
      <c r="AF258" s="19"/>
      <c r="AG258" s="20"/>
      <c r="AH258" s="19"/>
      <c r="AI258" s="19"/>
      <c r="AJ258" s="19"/>
      <c r="AK258" s="22" t="s">
        <v>51</v>
      </c>
      <c r="AL258" s="22" t="s">
        <v>51</v>
      </c>
      <c r="AM258" s="19"/>
      <c r="AN258" s="19"/>
      <c r="AO258" s="19"/>
      <c r="AP258" s="21" t="s">
        <v>89</v>
      </c>
      <c r="AQ258" s="19"/>
    </row>
    <row r="259">
      <c r="A259" s="11" t="s">
        <v>1438</v>
      </c>
      <c r="B259" s="11" t="s">
        <v>1439</v>
      </c>
      <c r="C259" s="11" t="str">
        <f>VLOOKUP(A259,import!A:C,3,0)</f>
        <v>DOĞRU</v>
      </c>
      <c r="D259" s="11" t="s">
        <v>74</v>
      </c>
      <c r="E259" s="12">
        <f>VLOOKUP(A259,import!A:J,5,0)</f>
        <v>1344</v>
      </c>
      <c r="F259" s="12">
        <f>VLOOKUP(A259,import!A:J,6,0)</f>
        <v>21</v>
      </c>
      <c r="G259" s="13">
        <f>VLOOKUP(A259,import!A:J,7,0)</f>
        <v>23</v>
      </c>
      <c r="H259" s="13">
        <f>VLOOKUP(A259,import!A:J,8,0)</f>
        <v>34</v>
      </c>
      <c r="I259" s="13">
        <f>VLOOKUP(A259,import!A:J,9,0)</f>
        <v>57</v>
      </c>
      <c r="J259" s="14">
        <f>VLOOKUP(A259,import!A:J,10,0)</f>
        <v>0.4</v>
      </c>
      <c r="K259" s="11" t="s">
        <v>1440</v>
      </c>
      <c r="L259" s="11">
        <v>5.49500577E9</v>
      </c>
      <c r="M259" s="11" t="s">
        <v>47</v>
      </c>
      <c r="N259" s="11" t="s">
        <v>766</v>
      </c>
      <c r="O259" s="11" t="s">
        <v>1441</v>
      </c>
      <c r="P259" s="11" t="str">
        <f>VLOOKUP(A259,import!A:P,16,0)</f>
        <v>Geleneksel</v>
      </c>
      <c r="Q259" s="15"/>
      <c r="R259" s="15" t="b">
        <v>1</v>
      </c>
      <c r="S259" s="25" t="b">
        <v>1</v>
      </c>
      <c r="T259" s="25"/>
      <c r="U259" s="16"/>
      <c r="V259" s="16"/>
      <c r="W259" s="25" t="s">
        <v>1442</v>
      </c>
      <c r="X259" s="30"/>
      <c r="Y259" s="30"/>
      <c r="Z259" s="30"/>
      <c r="AA259" s="22" t="s">
        <v>71</v>
      </c>
      <c r="AB259" s="23">
        <v>44348.0</v>
      </c>
      <c r="AC259" s="22" t="s">
        <v>71</v>
      </c>
      <c r="AD259" s="23">
        <v>44418.0</v>
      </c>
      <c r="AE259" s="22" t="s">
        <v>71</v>
      </c>
      <c r="AF259" s="23">
        <v>44464.0</v>
      </c>
      <c r="AG259" s="20"/>
      <c r="AH259" s="19"/>
      <c r="AI259" s="19"/>
      <c r="AJ259" s="19"/>
      <c r="AK259" s="22" t="s">
        <v>98</v>
      </c>
      <c r="AL259" s="22" t="s">
        <v>219</v>
      </c>
      <c r="AM259" s="22" t="s">
        <v>156</v>
      </c>
      <c r="AN259" s="19"/>
      <c r="AO259" s="19"/>
      <c r="AP259" s="21" t="s">
        <v>54</v>
      </c>
      <c r="AQ259" s="19"/>
    </row>
    <row r="260">
      <c r="A260" s="11" t="s">
        <v>1443</v>
      </c>
      <c r="B260" s="11" t="s">
        <v>1444</v>
      </c>
      <c r="C260" s="11" t="str">
        <f>VLOOKUP(A260,import!A:C,3,0)</f>
        <v>DOĞRU</v>
      </c>
      <c r="D260" s="11" t="s">
        <v>74</v>
      </c>
      <c r="E260" s="12">
        <f>VLOOKUP(A260,import!A:J,5,0)</f>
        <v>1020</v>
      </c>
      <c r="F260" s="12" t="str">
        <f>VLOOKUP(A260,import!A:J,6,0)</f>
        <v/>
      </c>
      <c r="G260" s="13">
        <f>VLOOKUP(A260,import!A:J,7,0)</f>
        <v>25</v>
      </c>
      <c r="H260" s="13">
        <f>VLOOKUP(A260,import!A:J,8,0)</f>
        <v>38</v>
      </c>
      <c r="I260" s="13">
        <f>VLOOKUP(A260,import!A:J,9,0)</f>
        <v>63</v>
      </c>
      <c r="J260" s="14">
        <f>VLOOKUP(A260,import!A:J,10,0)</f>
        <v>0.4</v>
      </c>
      <c r="K260" s="11" t="s">
        <v>1445</v>
      </c>
      <c r="L260" s="11">
        <v>2.427228678E9</v>
      </c>
      <c r="M260" s="11" t="s">
        <v>388</v>
      </c>
      <c r="N260" s="11" t="s">
        <v>647</v>
      </c>
      <c r="O260" s="11" t="s">
        <v>1446</v>
      </c>
      <c r="P260" s="11" t="str">
        <f>VLOOKUP(A260,import!A:P,16,0)</f>
        <v>Geleneksel</v>
      </c>
      <c r="Q260" s="15"/>
      <c r="R260" s="15" t="b">
        <v>0</v>
      </c>
      <c r="S260" s="16" t="b">
        <v>0</v>
      </c>
      <c r="T260" s="17"/>
      <c r="U260" s="17"/>
      <c r="V260" s="17"/>
      <c r="W260" s="17"/>
      <c r="X260" s="18"/>
      <c r="Y260" s="18"/>
      <c r="Z260" s="17"/>
      <c r="AA260" s="19"/>
      <c r="AB260" s="19"/>
      <c r="AC260" s="19"/>
      <c r="AD260" s="19"/>
      <c r="AE260" s="20"/>
      <c r="AF260" s="19"/>
      <c r="AG260" s="20"/>
      <c r="AH260" s="19"/>
      <c r="AI260" s="19"/>
      <c r="AJ260" s="19"/>
      <c r="AK260" s="19"/>
      <c r="AL260" s="19"/>
      <c r="AM260" s="19"/>
      <c r="AN260" s="19"/>
      <c r="AO260" s="19"/>
      <c r="AP260" s="21" t="s">
        <v>89</v>
      </c>
      <c r="AQ260" s="19"/>
    </row>
    <row r="261">
      <c r="A261" s="11" t="s">
        <v>1447</v>
      </c>
      <c r="B261" s="11" t="s">
        <v>1448</v>
      </c>
      <c r="C261" s="11" t="str">
        <f>VLOOKUP(A261,import!A:C,3,0)</f>
        <v>DOĞRU</v>
      </c>
      <c r="D261" s="11" t="s">
        <v>1449</v>
      </c>
      <c r="E261" s="12">
        <f>VLOOKUP(A261,import!A:J,5,0)</f>
        <v>2</v>
      </c>
      <c r="F261" s="12">
        <f>VLOOKUP(A261,import!A:J,6,0)</f>
        <v>1</v>
      </c>
      <c r="G261" s="13">
        <f>VLOOKUP(A261,import!A:J,7,0)</f>
        <v>6</v>
      </c>
      <c r="H261" s="13">
        <f>VLOOKUP(A261,import!A:J,8,0)</f>
        <v>5</v>
      </c>
      <c r="I261" s="13">
        <f>VLOOKUP(A261,import!A:J,9,0)</f>
        <v>11</v>
      </c>
      <c r="J261" s="14">
        <f>VLOOKUP(A261,import!A:J,10,0)</f>
        <v>0.55</v>
      </c>
      <c r="K261" s="11" t="s">
        <v>1450</v>
      </c>
      <c r="L261" s="11">
        <v>5.36448602E9</v>
      </c>
      <c r="M261" s="11" t="s">
        <v>65</v>
      </c>
      <c r="N261" s="11" t="s">
        <v>427</v>
      </c>
      <c r="O261" s="11" t="s">
        <v>1451</v>
      </c>
      <c r="P261" s="11" t="str">
        <f>VLOOKUP(A261,import!A:P,16,0)</f>
        <v>Geleneksel</v>
      </c>
      <c r="Q261" s="15"/>
      <c r="R261" s="15" t="b">
        <v>1</v>
      </c>
      <c r="S261" s="16" t="b">
        <v>0</v>
      </c>
      <c r="T261" s="17" t="s">
        <v>50</v>
      </c>
      <c r="U261" s="17" t="s">
        <v>51</v>
      </c>
      <c r="V261" s="17" t="s">
        <v>69</v>
      </c>
      <c r="W261" s="17" t="s">
        <v>1452</v>
      </c>
      <c r="X261" s="18">
        <v>44635.0</v>
      </c>
      <c r="Y261" s="18">
        <v>44636.0</v>
      </c>
      <c r="Z261" s="18"/>
      <c r="AA261" s="22" t="s">
        <v>71</v>
      </c>
      <c r="AB261" s="23">
        <v>44635.0</v>
      </c>
      <c r="AC261" s="19"/>
      <c r="AD261" s="19"/>
      <c r="AE261" s="20"/>
      <c r="AF261" s="19"/>
      <c r="AG261" s="20"/>
      <c r="AH261" s="19"/>
      <c r="AI261" s="19"/>
      <c r="AJ261" s="19"/>
      <c r="AK261" s="22" t="s">
        <v>51</v>
      </c>
      <c r="AL261" s="19"/>
      <c r="AM261" s="19"/>
      <c r="AN261" s="19"/>
      <c r="AO261" s="19"/>
      <c r="AP261" s="21"/>
      <c r="AQ261" s="19"/>
    </row>
    <row r="262">
      <c r="A262" s="11" t="s">
        <v>1453</v>
      </c>
      <c r="B262" s="11" t="s">
        <v>1454</v>
      </c>
      <c r="C262" s="11" t="str">
        <f>VLOOKUP(A262,import!A:C,3,0)</f>
        <v>DOĞRU</v>
      </c>
      <c r="D262" s="11" t="s">
        <v>193</v>
      </c>
      <c r="E262" s="12">
        <f>VLOOKUP(A262,import!A:J,5,0)</f>
        <v>1410</v>
      </c>
      <c r="F262" s="12">
        <f>VLOOKUP(A262,import!A:J,6,0)</f>
        <v>41</v>
      </c>
      <c r="G262" s="13">
        <f>VLOOKUP(A262,import!A:J,7,0)</f>
        <v>0</v>
      </c>
      <c r="H262" s="13">
        <f>VLOOKUP(A262,import!A:J,8,0)</f>
        <v>50</v>
      </c>
      <c r="I262" s="13">
        <f>VLOOKUP(A262,import!A:J,9,0)</f>
        <v>50</v>
      </c>
      <c r="J262" s="14">
        <f>VLOOKUP(A262,import!A:J,10,0)</f>
        <v>0</v>
      </c>
      <c r="K262" s="11" t="s">
        <v>1455</v>
      </c>
      <c r="L262" s="11">
        <v>5.06140667E9</v>
      </c>
      <c r="M262" s="11" t="s">
        <v>47</v>
      </c>
      <c r="N262" s="11" t="s">
        <v>633</v>
      </c>
      <c r="O262" s="11" t="s">
        <v>1456</v>
      </c>
      <c r="P262" s="11" t="str">
        <f>VLOOKUP(A262,import!A:P,16,0)</f>
        <v>Geleneksel</v>
      </c>
      <c r="Q262" s="15"/>
      <c r="R262" s="15" t="b">
        <v>1</v>
      </c>
      <c r="S262" s="16" t="b">
        <v>0</v>
      </c>
      <c r="T262" s="25" t="s">
        <v>83</v>
      </c>
      <c r="U262" s="16"/>
      <c r="V262" s="16"/>
      <c r="W262" s="25" t="s">
        <v>1457</v>
      </c>
      <c r="X262" s="30"/>
      <c r="Y262" s="30"/>
      <c r="Z262" s="30"/>
      <c r="AA262" s="22" t="s">
        <v>71</v>
      </c>
      <c r="AB262" s="23">
        <v>44348.0</v>
      </c>
      <c r="AC262" s="22" t="s">
        <v>85</v>
      </c>
      <c r="AD262" s="23">
        <v>44405.0</v>
      </c>
      <c r="AE262" s="22" t="s">
        <v>71</v>
      </c>
      <c r="AF262" s="23">
        <v>44491.0</v>
      </c>
      <c r="AG262" s="20"/>
      <c r="AH262" s="19"/>
      <c r="AI262" s="19"/>
      <c r="AJ262" s="19"/>
      <c r="AK262" s="22" t="s">
        <v>98</v>
      </c>
      <c r="AL262" s="22" t="s">
        <v>51</v>
      </c>
      <c r="AM262" s="22" t="s">
        <v>99</v>
      </c>
      <c r="AN262" s="19"/>
      <c r="AO262" s="19"/>
      <c r="AP262" s="21" t="s">
        <v>54</v>
      </c>
      <c r="AQ262" s="19"/>
    </row>
    <row r="263">
      <c r="A263" s="11" t="s">
        <v>1458</v>
      </c>
      <c r="B263" s="11" t="s">
        <v>1459</v>
      </c>
      <c r="C263" s="11" t="str">
        <f>VLOOKUP(A263,import!A:C,3,0)</f>
        <v>DOĞRU</v>
      </c>
      <c r="D263" s="11" t="s">
        <v>193</v>
      </c>
      <c r="E263" s="12">
        <f>VLOOKUP(A263,import!A:J,5,0)</f>
        <v>1410</v>
      </c>
      <c r="F263" s="12">
        <f>VLOOKUP(A263,import!A:J,6,0)</f>
        <v>61</v>
      </c>
      <c r="G263" s="13">
        <f>VLOOKUP(A263,import!A:J,7,0)</f>
        <v>6</v>
      </c>
      <c r="H263" s="13">
        <f>VLOOKUP(A263,import!A:J,8,0)</f>
        <v>58</v>
      </c>
      <c r="I263" s="13">
        <f>VLOOKUP(A263,import!A:J,9,0)</f>
        <v>64</v>
      </c>
      <c r="J263" s="14">
        <f>VLOOKUP(A263,import!A:J,10,0)</f>
        <v>0.09</v>
      </c>
      <c r="K263" s="11" t="s">
        <v>1460</v>
      </c>
      <c r="L263" s="11">
        <v>2.422272535E9</v>
      </c>
      <c r="M263" s="11" t="s">
        <v>65</v>
      </c>
      <c r="N263" s="11" t="s">
        <v>256</v>
      </c>
      <c r="O263" s="11" t="s">
        <v>1461</v>
      </c>
      <c r="P263" s="11" t="str">
        <f>VLOOKUP(A263,import!A:P,16,0)</f>
        <v>Geleneksel</v>
      </c>
      <c r="Q263" s="15" t="s">
        <v>103</v>
      </c>
      <c r="R263" s="15" t="b">
        <v>1</v>
      </c>
      <c r="S263" s="16" t="b">
        <v>0</v>
      </c>
      <c r="T263" s="25" t="s">
        <v>50</v>
      </c>
      <c r="U263" s="25" t="s">
        <v>272</v>
      </c>
      <c r="V263" s="26" t="s">
        <v>52</v>
      </c>
      <c r="W263" s="25" t="s">
        <v>1462</v>
      </c>
      <c r="X263" s="30"/>
      <c r="Y263" s="30"/>
      <c r="Z263" s="30"/>
      <c r="AA263" s="19"/>
      <c r="AB263" s="19"/>
      <c r="AC263" s="19"/>
      <c r="AD263" s="19"/>
      <c r="AE263" s="20"/>
      <c r="AF263" s="19"/>
      <c r="AG263" s="20"/>
      <c r="AH263" s="19"/>
      <c r="AI263" s="19"/>
      <c r="AJ263" s="19"/>
      <c r="AK263" s="19"/>
      <c r="AL263" s="19"/>
      <c r="AM263" s="19"/>
      <c r="AN263" s="19"/>
      <c r="AO263" s="19"/>
      <c r="AP263" s="21" t="s">
        <v>116</v>
      </c>
      <c r="AQ263" s="19"/>
    </row>
    <row r="264">
      <c r="A264" s="11" t="s">
        <v>1463</v>
      </c>
      <c r="B264" s="11" t="s">
        <v>1464</v>
      </c>
      <c r="C264" s="11" t="str">
        <f>VLOOKUP(A264,import!A:C,3,0)</f>
        <v>DOĞRU</v>
      </c>
      <c r="D264" s="11" t="s">
        <v>45</v>
      </c>
      <c r="E264" s="12">
        <f>VLOOKUP(A264,import!A:J,5,0)</f>
        <v>844</v>
      </c>
      <c r="F264" s="12">
        <f>VLOOKUP(A264,import!A:J,6,0)</f>
        <v>26</v>
      </c>
      <c r="G264" s="13">
        <f>VLOOKUP(A264,import!A:J,7,0)</f>
        <v>0</v>
      </c>
      <c r="H264" s="13">
        <f>VLOOKUP(A264,import!A:J,8,0)</f>
        <v>44</v>
      </c>
      <c r="I264" s="13">
        <f>VLOOKUP(A264,import!A:J,9,0)</f>
        <v>44</v>
      </c>
      <c r="J264" s="14">
        <f>VLOOKUP(A264,import!A:J,10,0)</f>
        <v>0</v>
      </c>
      <c r="K264" s="11" t="s">
        <v>1460</v>
      </c>
      <c r="L264" s="11">
        <v>2.422272535E9</v>
      </c>
      <c r="M264" s="11" t="s">
        <v>65</v>
      </c>
      <c r="N264" s="11" t="s">
        <v>256</v>
      </c>
      <c r="O264" s="11" t="s">
        <v>1461</v>
      </c>
      <c r="P264" s="11" t="str">
        <f>VLOOKUP(A264,import!A:P,16,0)</f>
        <v>Geleneksel</v>
      </c>
      <c r="Q264" s="15" t="s">
        <v>103</v>
      </c>
      <c r="R264" s="15" t="b">
        <v>1</v>
      </c>
      <c r="S264" s="16" t="b">
        <v>0</v>
      </c>
      <c r="T264" s="17" t="s">
        <v>83</v>
      </c>
      <c r="U264" s="17" t="s">
        <v>272</v>
      </c>
      <c r="V264" s="17" t="s">
        <v>52</v>
      </c>
      <c r="W264" s="17" t="s">
        <v>1465</v>
      </c>
      <c r="X264" s="18">
        <v>44291.0</v>
      </c>
      <c r="Y264" s="18">
        <v>44293.0</v>
      </c>
      <c r="Z264" s="18"/>
      <c r="AA264" s="22" t="s">
        <v>106</v>
      </c>
      <c r="AB264" s="23">
        <v>44487.0</v>
      </c>
      <c r="AC264" s="22" t="s">
        <v>71</v>
      </c>
      <c r="AD264" s="23">
        <v>44531.0</v>
      </c>
      <c r="AE264" s="20"/>
      <c r="AF264" s="19"/>
      <c r="AG264" s="20"/>
      <c r="AH264" s="19"/>
      <c r="AI264" s="19"/>
      <c r="AJ264" s="19"/>
      <c r="AK264" s="22" t="s">
        <v>115</v>
      </c>
      <c r="AL264" s="22" t="s">
        <v>99</v>
      </c>
      <c r="AM264" s="19"/>
      <c r="AN264" s="19"/>
      <c r="AO264" s="19"/>
      <c r="AP264" s="21" t="s">
        <v>116</v>
      </c>
      <c r="AQ264" s="19"/>
    </row>
    <row r="265">
      <c r="A265" s="11" t="s">
        <v>1466</v>
      </c>
      <c r="B265" s="11" t="s">
        <v>1467</v>
      </c>
      <c r="C265" s="11" t="str">
        <f>VLOOKUP(A265,import!A:C,3,0)</f>
        <v>DOĞRU</v>
      </c>
      <c r="D265" s="11" t="s">
        <v>45</v>
      </c>
      <c r="E265" s="12">
        <f>VLOOKUP(A265,import!A:J,5,0)</f>
        <v>1315</v>
      </c>
      <c r="F265" s="12">
        <f>VLOOKUP(A265,import!A:J,6,0)</f>
        <v>47</v>
      </c>
      <c r="G265" s="13">
        <f>VLOOKUP(A265,import!A:J,7,0)</f>
        <v>0</v>
      </c>
      <c r="H265" s="13">
        <f>VLOOKUP(A265,import!A:J,8,0)</f>
        <v>15</v>
      </c>
      <c r="I265" s="13">
        <f>VLOOKUP(A265,import!A:J,9,0)</f>
        <v>15</v>
      </c>
      <c r="J265" s="14">
        <f>VLOOKUP(A265,import!A:J,10,0)</f>
        <v>0</v>
      </c>
      <c r="K265" s="11" t="s">
        <v>1468</v>
      </c>
      <c r="L265" s="11">
        <v>2.422270727E9</v>
      </c>
      <c r="M265" s="11" t="s">
        <v>65</v>
      </c>
      <c r="N265" s="11" t="s">
        <v>112</v>
      </c>
      <c r="O265" s="11" t="s">
        <v>1469</v>
      </c>
      <c r="P265" s="11" t="str">
        <f>VLOOKUP(A265,import!A:P,16,0)</f>
        <v>Geleneksel</v>
      </c>
      <c r="Q265" s="15" t="s">
        <v>299</v>
      </c>
      <c r="R265" s="15" t="b">
        <v>1</v>
      </c>
      <c r="S265" s="16" t="b">
        <v>0</v>
      </c>
      <c r="T265" s="25" t="s">
        <v>236</v>
      </c>
      <c r="U265" s="25" t="s">
        <v>68</v>
      </c>
      <c r="V265" s="25" t="s">
        <v>52</v>
      </c>
      <c r="W265" s="25" t="s">
        <v>1470</v>
      </c>
      <c r="X265" s="27">
        <v>44526.0</v>
      </c>
      <c r="Y265" s="27">
        <v>44530.0</v>
      </c>
      <c r="Z265" s="30"/>
      <c r="AA265" s="22" t="s">
        <v>71</v>
      </c>
      <c r="AB265" s="23">
        <v>44361.0</v>
      </c>
      <c r="AC265" s="22" t="s">
        <v>71</v>
      </c>
      <c r="AD265" s="23">
        <v>44376.0</v>
      </c>
      <c r="AE265" s="22" t="s">
        <v>106</v>
      </c>
      <c r="AF265" s="23">
        <v>44427.0</v>
      </c>
      <c r="AG265" s="22" t="s">
        <v>71</v>
      </c>
      <c r="AH265" s="23">
        <v>44530.0</v>
      </c>
      <c r="AI265" s="22" t="s">
        <v>71</v>
      </c>
      <c r="AJ265" s="23">
        <v>44526.0</v>
      </c>
      <c r="AK265" s="22" t="s">
        <v>98</v>
      </c>
      <c r="AL265" s="22" t="s">
        <v>358</v>
      </c>
      <c r="AM265" s="22" t="s">
        <v>288</v>
      </c>
      <c r="AN265" s="22" t="s">
        <v>51</v>
      </c>
      <c r="AO265" s="22" t="s">
        <v>99</v>
      </c>
      <c r="AP265" s="21" t="s">
        <v>116</v>
      </c>
      <c r="AQ265" s="22"/>
    </row>
    <row r="266">
      <c r="A266" s="11" t="s">
        <v>1471</v>
      </c>
      <c r="B266" s="11" t="s">
        <v>1472</v>
      </c>
      <c r="C266" s="11" t="str">
        <f>VLOOKUP(A266,import!A:C,3,0)</f>
        <v>YANLIŞ</v>
      </c>
      <c r="D266" s="11" t="s">
        <v>126</v>
      </c>
      <c r="E266" s="12">
        <f>VLOOKUP(A266,import!A:J,5,0)</f>
        <v>1257</v>
      </c>
      <c r="F266" s="12" t="str">
        <f>VLOOKUP(A266,import!A:J,6,0)</f>
        <v/>
      </c>
      <c r="G266" s="13">
        <f>VLOOKUP(A266,import!A:J,7,0)</f>
        <v>0</v>
      </c>
      <c r="H266" s="13">
        <f>VLOOKUP(A266,import!A:J,8,0)</f>
        <v>13</v>
      </c>
      <c r="I266" s="13">
        <f>VLOOKUP(A266,import!A:J,9,0)</f>
        <v>13</v>
      </c>
      <c r="J266" s="14">
        <f>VLOOKUP(A266,import!A:J,10,0)</f>
        <v>0</v>
      </c>
      <c r="K266" s="11" t="s">
        <v>1473</v>
      </c>
      <c r="L266" s="11">
        <v>2.423130077E9</v>
      </c>
      <c r="M266" s="11" t="s">
        <v>47</v>
      </c>
      <c r="N266" s="11" t="s">
        <v>1474</v>
      </c>
      <c r="O266" s="11" t="s">
        <v>1475</v>
      </c>
      <c r="P266" s="11" t="str">
        <f>VLOOKUP(A266,import!A:P,16,0)</f>
        <v>Geleneksel</v>
      </c>
      <c r="Q266" s="15" t="s">
        <v>299</v>
      </c>
      <c r="R266" s="15" t="b">
        <v>1</v>
      </c>
      <c r="S266" s="16" t="b">
        <v>0</v>
      </c>
      <c r="T266" s="25" t="s">
        <v>83</v>
      </c>
      <c r="U266" s="25"/>
      <c r="V266" s="25"/>
      <c r="W266" s="25" t="s">
        <v>1476</v>
      </c>
      <c r="X266" s="27">
        <v>44294.0</v>
      </c>
      <c r="Y266" s="27">
        <v>44298.0</v>
      </c>
      <c r="Z266" s="27"/>
      <c r="AA266" s="22" t="s">
        <v>71</v>
      </c>
      <c r="AB266" s="23">
        <v>44349.0</v>
      </c>
      <c r="AC266" s="22" t="s">
        <v>212</v>
      </c>
      <c r="AD266" s="23">
        <v>44363.0</v>
      </c>
      <c r="AE266" s="22" t="s">
        <v>71</v>
      </c>
      <c r="AF266" s="23">
        <v>44375.0</v>
      </c>
      <c r="AG266" s="22" t="s">
        <v>177</v>
      </c>
      <c r="AH266" s="23">
        <v>44405.0</v>
      </c>
      <c r="AI266" s="22" t="s">
        <v>177</v>
      </c>
      <c r="AJ266" s="23">
        <v>44499.0</v>
      </c>
      <c r="AK266" s="22" t="s">
        <v>98</v>
      </c>
      <c r="AL266" s="22" t="s">
        <v>98</v>
      </c>
      <c r="AM266" s="22" t="s">
        <v>190</v>
      </c>
      <c r="AN266" s="22" t="s">
        <v>51</v>
      </c>
      <c r="AO266" s="22" t="s">
        <v>99</v>
      </c>
      <c r="AP266" s="21" t="s">
        <v>54</v>
      </c>
      <c r="AQ266" s="22"/>
    </row>
    <row r="267">
      <c r="A267" s="11" t="s">
        <v>1477</v>
      </c>
      <c r="B267" s="11" t="s">
        <v>1478</v>
      </c>
      <c r="C267" s="11" t="str">
        <f>VLOOKUP(A267,import!A:C,3,0)</f>
        <v>DOĞRU</v>
      </c>
      <c r="D267" s="11" t="s">
        <v>233</v>
      </c>
      <c r="E267" s="12">
        <f>VLOOKUP(A267,import!A:J,5,0)</f>
        <v>874</v>
      </c>
      <c r="F267" s="12">
        <f>VLOOKUP(A267,import!A:J,6,0)</f>
        <v>31</v>
      </c>
      <c r="G267" s="13">
        <f>VLOOKUP(A267,import!A:J,7,0)</f>
        <v>0</v>
      </c>
      <c r="H267" s="13">
        <f>VLOOKUP(A267,import!A:J,8,0)</f>
        <v>50</v>
      </c>
      <c r="I267" s="13">
        <f>VLOOKUP(A267,import!A:J,9,0)</f>
        <v>50</v>
      </c>
      <c r="J267" s="14">
        <f>VLOOKUP(A267,import!A:J,10,0)</f>
        <v>0</v>
      </c>
      <c r="K267" s="11" t="s">
        <v>1479</v>
      </c>
      <c r="L267" s="11">
        <v>2.422595859E9</v>
      </c>
      <c r="M267" s="11" t="s">
        <v>138</v>
      </c>
      <c r="N267" s="11" t="s">
        <v>181</v>
      </c>
      <c r="O267" s="11" t="s">
        <v>1480</v>
      </c>
      <c r="P267" s="11" t="str">
        <f>VLOOKUP(A267,import!A:P,16,0)</f>
        <v>Geleneksel</v>
      </c>
      <c r="Q267" s="15" t="s">
        <v>103</v>
      </c>
      <c r="R267" s="15" t="b">
        <v>1</v>
      </c>
      <c r="S267" s="16" t="b">
        <v>0</v>
      </c>
      <c r="T267" s="25" t="s">
        <v>212</v>
      </c>
      <c r="U267" s="16"/>
      <c r="V267" s="16"/>
      <c r="W267" s="25" t="s">
        <v>1481</v>
      </c>
      <c r="X267" s="30"/>
      <c r="Y267" s="30"/>
      <c r="Z267" s="30"/>
      <c r="AA267" s="22" t="s">
        <v>212</v>
      </c>
      <c r="AB267" s="23">
        <v>44354.0</v>
      </c>
      <c r="AC267" s="22" t="s">
        <v>106</v>
      </c>
      <c r="AD267" s="23">
        <v>44371.0</v>
      </c>
      <c r="AE267" s="22" t="s">
        <v>106</v>
      </c>
      <c r="AF267" s="23">
        <v>44376.0</v>
      </c>
      <c r="AG267" s="22" t="s">
        <v>71</v>
      </c>
      <c r="AH267" s="23">
        <v>44435.0</v>
      </c>
      <c r="AI267" s="22" t="s">
        <v>71</v>
      </c>
      <c r="AJ267" s="23">
        <v>44545.0</v>
      </c>
      <c r="AK267" s="22" t="s">
        <v>190</v>
      </c>
      <c r="AL267" s="22" t="s">
        <v>190</v>
      </c>
      <c r="AM267" s="22" t="s">
        <v>1233</v>
      </c>
      <c r="AN267" s="22" t="s">
        <v>163</v>
      </c>
      <c r="AO267" s="22" t="s">
        <v>104</v>
      </c>
      <c r="AP267" s="21" t="s">
        <v>116</v>
      </c>
      <c r="AQ267" s="22"/>
    </row>
    <row r="268">
      <c r="A268" s="11" t="s">
        <v>1482</v>
      </c>
      <c r="B268" s="11" t="s">
        <v>1483</v>
      </c>
      <c r="C268" s="11" t="str">
        <f>VLOOKUP(A268,import!A:C,3,0)</f>
        <v>DOĞRU</v>
      </c>
      <c r="D268" s="11" t="s">
        <v>45</v>
      </c>
      <c r="E268" s="12">
        <f>VLOOKUP(A268,import!A:J,5,0)</f>
        <v>1703</v>
      </c>
      <c r="F268" s="12">
        <f>VLOOKUP(A268,import!A:J,6,0)</f>
        <v>45</v>
      </c>
      <c r="G268" s="13">
        <f>VLOOKUP(A268,import!A:J,7,0)</f>
        <v>11</v>
      </c>
      <c r="H268" s="13">
        <f>VLOOKUP(A268,import!A:J,8,0)</f>
        <v>19</v>
      </c>
      <c r="I268" s="13">
        <f>VLOOKUP(A268,import!A:J,9,0)</f>
        <v>30</v>
      </c>
      <c r="J268" s="14">
        <f>VLOOKUP(A268,import!A:J,10,0)</f>
        <v>0.37</v>
      </c>
      <c r="K268" s="11" t="s">
        <v>1484</v>
      </c>
      <c r="L268" s="11">
        <v>2.423352283E9</v>
      </c>
      <c r="M268" s="11" t="s">
        <v>47</v>
      </c>
      <c r="N268" s="11" t="s">
        <v>1053</v>
      </c>
      <c r="O268" s="11" t="s">
        <v>1485</v>
      </c>
      <c r="P268" s="11" t="str">
        <f>VLOOKUP(A268,import!A:P,16,0)</f>
        <v>Geleneksel</v>
      </c>
      <c r="Q268" s="15"/>
      <c r="R268" s="15" t="b">
        <v>1</v>
      </c>
      <c r="S268" s="16" t="b">
        <v>0</v>
      </c>
      <c r="T268" s="17" t="s">
        <v>50</v>
      </c>
      <c r="U268" s="17" t="s">
        <v>1486</v>
      </c>
      <c r="V268" s="17"/>
      <c r="W268" s="22" t="s">
        <v>1487</v>
      </c>
      <c r="X268" s="18">
        <v>44376.0</v>
      </c>
      <c r="Y268" s="18">
        <v>44378.0</v>
      </c>
      <c r="Z268" s="18"/>
      <c r="AA268" s="22" t="s">
        <v>71</v>
      </c>
      <c r="AB268" s="23">
        <v>44362.0</v>
      </c>
      <c r="AC268" s="22" t="s">
        <v>71</v>
      </c>
      <c r="AD268" s="23">
        <v>44365.0</v>
      </c>
      <c r="AE268" s="22" t="s">
        <v>71</v>
      </c>
      <c r="AF268" s="23">
        <v>44376.0</v>
      </c>
      <c r="AG268" s="22" t="s">
        <v>85</v>
      </c>
      <c r="AH268" s="23">
        <v>44379.0</v>
      </c>
      <c r="AI268" s="22" t="s">
        <v>71</v>
      </c>
      <c r="AJ268" s="23">
        <v>44427.0</v>
      </c>
      <c r="AK268" s="22" t="s">
        <v>107</v>
      </c>
      <c r="AL268" s="22" t="s">
        <v>97</v>
      </c>
      <c r="AM268" s="22" t="s">
        <v>1486</v>
      </c>
      <c r="AN268" s="22" t="s">
        <v>86</v>
      </c>
      <c r="AO268" s="22" t="s">
        <v>87</v>
      </c>
      <c r="AP268" s="21" t="s">
        <v>89</v>
      </c>
      <c r="AQ268" s="22"/>
    </row>
    <row r="269">
      <c r="A269" s="11" t="s">
        <v>1488</v>
      </c>
      <c r="B269" s="11" t="s">
        <v>1489</v>
      </c>
      <c r="C269" s="11" t="str">
        <f>VLOOKUP(A269,import!A:C,3,0)</f>
        <v>DOĞRU</v>
      </c>
      <c r="D269" s="11" t="s">
        <v>143</v>
      </c>
      <c r="E269" s="12">
        <f>VLOOKUP(A269,import!A:J,5,0)</f>
        <v>70</v>
      </c>
      <c r="F269" s="12">
        <f>VLOOKUP(A269,import!A:J,6,0)</f>
        <v>13</v>
      </c>
      <c r="G269" s="13">
        <f>VLOOKUP(A269,import!A:J,7,0)</f>
        <v>6</v>
      </c>
      <c r="H269" s="13">
        <f>VLOOKUP(A269,import!A:J,8,0)</f>
        <v>13</v>
      </c>
      <c r="I269" s="13">
        <f>VLOOKUP(A269,import!A:J,9,0)</f>
        <v>19</v>
      </c>
      <c r="J269" s="14">
        <f>VLOOKUP(A269,import!A:J,10,0)</f>
        <v>0.32</v>
      </c>
      <c r="K269" s="11" t="s">
        <v>1490</v>
      </c>
      <c r="L269" s="11">
        <v>5.411334041E9</v>
      </c>
      <c r="M269" s="11" t="s">
        <v>47</v>
      </c>
      <c r="N269" s="11" t="s">
        <v>1059</v>
      </c>
      <c r="O269" s="11" t="s">
        <v>1491</v>
      </c>
      <c r="P269" s="11" t="str">
        <f>VLOOKUP(A269,import!A:P,16,0)</f>
        <v>Geleneksel</v>
      </c>
      <c r="Q269" s="15"/>
      <c r="R269" s="15" t="b">
        <v>1</v>
      </c>
      <c r="S269" s="16" t="b">
        <v>0</v>
      </c>
      <c r="T269" s="17" t="s">
        <v>50</v>
      </c>
      <c r="U269" s="17" t="s">
        <v>98</v>
      </c>
      <c r="V269" s="17" t="s">
        <v>273</v>
      </c>
      <c r="W269" s="17" t="s">
        <v>1492</v>
      </c>
      <c r="X269" s="18">
        <v>44369.0</v>
      </c>
      <c r="Y269" s="18">
        <v>44372.0</v>
      </c>
      <c r="Z269" s="17"/>
      <c r="AA269" s="22" t="s">
        <v>71</v>
      </c>
      <c r="AB269" s="23">
        <v>44369.0</v>
      </c>
      <c r="AC269" s="22" t="s">
        <v>106</v>
      </c>
      <c r="AD269" s="23">
        <v>44393.0</v>
      </c>
      <c r="AE269" s="22" t="s">
        <v>71</v>
      </c>
      <c r="AF269" s="23">
        <v>44413.0</v>
      </c>
      <c r="AG269" s="22" t="s">
        <v>71</v>
      </c>
      <c r="AH269" s="23">
        <v>44485.0</v>
      </c>
      <c r="AI269" s="19"/>
      <c r="AJ269" s="19"/>
      <c r="AK269" s="19"/>
      <c r="AL269" s="22" t="s">
        <v>51</v>
      </c>
      <c r="AM269" s="19"/>
      <c r="AN269" s="22" t="s">
        <v>156</v>
      </c>
      <c r="AO269" s="19"/>
      <c r="AP269" s="21" t="s">
        <v>89</v>
      </c>
      <c r="AQ269" s="19"/>
    </row>
    <row r="270">
      <c r="A270" s="11" t="s">
        <v>1493</v>
      </c>
      <c r="B270" s="11" t="s">
        <v>1494</v>
      </c>
      <c r="C270" s="11" t="str">
        <f>VLOOKUP(A270,import!A:C,3,0)</f>
        <v>YANLIŞ</v>
      </c>
      <c r="D270" s="11" t="s">
        <v>74</v>
      </c>
      <c r="E270" s="12">
        <f>VLOOKUP(A270,import!A:J,5,0)</f>
        <v>5</v>
      </c>
      <c r="F270" s="12" t="str">
        <f>VLOOKUP(A270,import!A:J,6,0)</f>
        <v/>
      </c>
      <c r="G270" s="13">
        <f>VLOOKUP(A270,import!A:J,7,0)</f>
        <v>0</v>
      </c>
      <c r="H270" s="13">
        <f>VLOOKUP(A270,import!A:J,8,0)</f>
        <v>23</v>
      </c>
      <c r="I270" s="13">
        <f>VLOOKUP(A270,import!A:J,9,0)</f>
        <v>23</v>
      </c>
      <c r="J270" s="14">
        <f>VLOOKUP(A270,import!A:J,10,0)</f>
        <v>0</v>
      </c>
      <c r="K270" s="11" t="s">
        <v>1495</v>
      </c>
      <c r="L270" s="11">
        <v>2.423392207E9</v>
      </c>
      <c r="M270" s="11" t="s">
        <v>65</v>
      </c>
      <c r="N270" s="11" t="s">
        <v>778</v>
      </c>
      <c r="O270" s="11" t="s">
        <v>1496</v>
      </c>
      <c r="P270" s="11" t="str">
        <f>VLOOKUP(A270,import!A:P,16,0)</f>
        <v>Geleneksel</v>
      </c>
      <c r="Q270" s="15" t="s">
        <v>135</v>
      </c>
      <c r="R270" s="15" t="b">
        <v>1</v>
      </c>
      <c r="S270" s="16" t="b">
        <v>0</v>
      </c>
      <c r="T270" s="25" t="s">
        <v>83</v>
      </c>
      <c r="U270" s="16"/>
      <c r="V270" s="16"/>
      <c r="W270" s="25" t="s">
        <v>1497</v>
      </c>
      <c r="X270" s="30"/>
      <c r="Y270" s="30"/>
      <c r="Z270" s="30"/>
      <c r="AA270" s="22" t="s">
        <v>71</v>
      </c>
      <c r="AB270" s="23">
        <v>44348.0</v>
      </c>
      <c r="AC270" s="19"/>
      <c r="AD270" s="19"/>
      <c r="AE270" s="20"/>
      <c r="AF270" s="19"/>
      <c r="AG270" s="20"/>
      <c r="AH270" s="19"/>
      <c r="AI270" s="19"/>
      <c r="AJ270" s="19"/>
      <c r="AK270" s="22" t="s">
        <v>98</v>
      </c>
      <c r="AL270" s="19"/>
      <c r="AM270" s="19"/>
      <c r="AN270" s="19"/>
      <c r="AO270" s="19"/>
      <c r="AP270" s="21" t="s">
        <v>116</v>
      </c>
      <c r="AQ270" s="19"/>
    </row>
    <row r="271">
      <c r="A271" s="11" t="s">
        <v>1498</v>
      </c>
      <c r="B271" s="11" t="s">
        <v>1499</v>
      </c>
      <c r="C271" s="11" t="str">
        <f>VLOOKUP(A271,import!A:C,3,0)</f>
        <v>DOĞRU</v>
      </c>
      <c r="D271" s="11" t="s">
        <v>63</v>
      </c>
      <c r="E271" s="12">
        <f>VLOOKUP(A271,import!A:J,5,0)</f>
        <v>311</v>
      </c>
      <c r="F271" s="12">
        <f>VLOOKUP(A271,import!A:J,6,0)</f>
        <v>13</v>
      </c>
      <c r="G271" s="13">
        <f>VLOOKUP(A271,import!A:J,7,0)</f>
        <v>0</v>
      </c>
      <c r="H271" s="13">
        <f>VLOOKUP(A271,import!A:J,8,0)</f>
        <v>13</v>
      </c>
      <c r="I271" s="13">
        <f>VLOOKUP(A271,import!A:J,9,0)</f>
        <v>13</v>
      </c>
      <c r="J271" s="14">
        <f>VLOOKUP(A271,import!A:J,10,0)</f>
        <v>0</v>
      </c>
      <c r="K271" s="11" t="s">
        <v>1500</v>
      </c>
      <c r="L271" s="11">
        <v>5.455747248E9</v>
      </c>
      <c r="M271" s="11" t="s">
        <v>65</v>
      </c>
      <c r="N271" s="11" t="s">
        <v>1501</v>
      </c>
      <c r="O271" s="11" t="s">
        <v>1502</v>
      </c>
      <c r="P271" s="11" t="str">
        <f>VLOOKUP(A271,import!A:P,16,0)</f>
        <v>Geleneksel</v>
      </c>
      <c r="Q271" s="15"/>
      <c r="R271" s="15" t="b">
        <v>1</v>
      </c>
      <c r="S271" s="16" t="b">
        <v>0</v>
      </c>
      <c r="T271" s="17" t="s">
        <v>83</v>
      </c>
      <c r="U271" s="17"/>
      <c r="V271" s="17"/>
      <c r="W271" s="17" t="s">
        <v>1503</v>
      </c>
      <c r="X271" s="18"/>
      <c r="Y271" s="18"/>
      <c r="Z271" s="18"/>
      <c r="AA271" s="22" t="s">
        <v>71</v>
      </c>
      <c r="AB271" s="23">
        <v>44348.0</v>
      </c>
      <c r="AC271" s="19"/>
      <c r="AD271" s="19"/>
      <c r="AE271" s="20"/>
      <c r="AF271" s="19"/>
      <c r="AG271" s="20"/>
      <c r="AH271" s="19"/>
      <c r="AI271" s="19"/>
      <c r="AJ271" s="19"/>
      <c r="AK271" s="22" t="s">
        <v>98</v>
      </c>
      <c r="AL271" s="19"/>
      <c r="AM271" s="19"/>
      <c r="AN271" s="19"/>
      <c r="AO271" s="19"/>
      <c r="AP271" s="21" t="s">
        <v>54</v>
      </c>
      <c r="AQ271" s="19"/>
    </row>
    <row r="272">
      <c r="A272" s="11" t="s">
        <v>1504</v>
      </c>
      <c r="B272" s="11" t="s">
        <v>1505</v>
      </c>
      <c r="C272" s="11" t="str">
        <f>VLOOKUP(A272,import!A:C,3,0)</f>
        <v>DOĞRU</v>
      </c>
      <c r="D272" s="11" t="s">
        <v>63</v>
      </c>
      <c r="E272" s="12">
        <f>VLOOKUP(A272,import!A:J,5,0)</f>
        <v>3</v>
      </c>
      <c r="F272" s="12">
        <f>VLOOKUP(A272,import!A:J,6,0)</f>
        <v>1</v>
      </c>
      <c r="G272" s="13">
        <f>VLOOKUP(A272,import!A:J,7,0)</f>
        <v>0</v>
      </c>
      <c r="H272" s="13">
        <f>VLOOKUP(A272,import!A:J,8,0)</f>
        <v>14</v>
      </c>
      <c r="I272" s="13">
        <f>VLOOKUP(A272,import!A:J,9,0)</f>
        <v>14</v>
      </c>
      <c r="J272" s="14">
        <f>VLOOKUP(A272,import!A:J,10,0)</f>
        <v>0</v>
      </c>
      <c r="K272" s="11" t="s">
        <v>1500</v>
      </c>
      <c r="L272" s="11">
        <v>5.455747248E9</v>
      </c>
      <c r="M272" s="11" t="s">
        <v>65</v>
      </c>
      <c r="N272" s="11" t="s">
        <v>772</v>
      </c>
      <c r="O272" s="11" t="s">
        <v>1506</v>
      </c>
      <c r="P272" s="11" t="str">
        <f>VLOOKUP(A272,import!A:P,16,0)</f>
        <v>Geleneksel</v>
      </c>
      <c r="Q272" s="15"/>
      <c r="R272" s="15" t="b">
        <v>1</v>
      </c>
      <c r="S272" s="16" t="b">
        <v>0</v>
      </c>
      <c r="T272" s="17" t="s">
        <v>83</v>
      </c>
      <c r="U272" s="17"/>
      <c r="V272" s="17"/>
      <c r="W272" s="17" t="s">
        <v>1507</v>
      </c>
      <c r="X272" s="18"/>
      <c r="Y272" s="18"/>
      <c r="Z272" s="18"/>
      <c r="AA272" s="22" t="s">
        <v>71</v>
      </c>
      <c r="AB272" s="23">
        <v>44580.0</v>
      </c>
      <c r="AC272" s="19"/>
      <c r="AD272" s="19"/>
      <c r="AE272" s="20"/>
      <c r="AF272" s="19"/>
      <c r="AG272" s="20"/>
      <c r="AH272" s="19"/>
      <c r="AI272" s="19"/>
      <c r="AJ272" s="19"/>
      <c r="AK272" s="22" t="s">
        <v>99</v>
      </c>
      <c r="AL272" s="19"/>
      <c r="AM272" s="19"/>
      <c r="AN272" s="19"/>
      <c r="AO272" s="19"/>
      <c r="AP272" s="21"/>
      <c r="AQ272" s="19"/>
    </row>
    <row r="273">
      <c r="A273" s="11" t="s">
        <v>1508</v>
      </c>
      <c r="B273" s="11" t="s">
        <v>1509</v>
      </c>
      <c r="C273" s="11" t="str">
        <f>VLOOKUP(A273,import!A:C,3,0)</f>
        <v>DOĞRU</v>
      </c>
      <c r="D273" s="11" t="s">
        <v>325</v>
      </c>
      <c r="E273" s="12">
        <f>VLOOKUP(A273,import!A:J,5,0)</f>
        <v>101</v>
      </c>
      <c r="F273" s="12">
        <f>VLOOKUP(A273,import!A:J,6,0)</f>
        <v>16</v>
      </c>
      <c r="G273" s="13">
        <f>VLOOKUP(A273,import!A:J,7,0)</f>
        <v>6</v>
      </c>
      <c r="H273" s="13">
        <f>VLOOKUP(A273,import!A:J,8,0)</f>
        <v>2</v>
      </c>
      <c r="I273" s="13">
        <f>VLOOKUP(A273,import!A:J,9,0)</f>
        <v>8</v>
      </c>
      <c r="J273" s="14">
        <f>VLOOKUP(A273,import!A:J,10,0)</f>
        <v>0.75</v>
      </c>
      <c r="K273" s="11" t="s">
        <v>1510</v>
      </c>
      <c r="L273" s="11">
        <v>2.42321203E9</v>
      </c>
      <c r="M273" s="11" t="s">
        <v>47</v>
      </c>
      <c r="N273" s="11" t="s">
        <v>81</v>
      </c>
      <c r="O273" s="11" t="s">
        <v>1511</v>
      </c>
      <c r="P273" s="11" t="str">
        <f>VLOOKUP(A273,import!A:P,16,0)</f>
        <v>Geleneksel</v>
      </c>
      <c r="Q273" s="15"/>
      <c r="R273" s="15" t="b">
        <v>1</v>
      </c>
      <c r="S273" s="16" t="b">
        <v>0</v>
      </c>
      <c r="T273" s="17" t="s">
        <v>50</v>
      </c>
      <c r="U273" s="17" t="s">
        <v>68</v>
      </c>
      <c r="V273" s="24" t="s">
        <v>69</v>
      </c>
      <c r="W273" s="17" t="s">
        <v>1512</v>
      </c>
      <c r="X273" s="18">
        <v>44566.0</v>
      </c>
      <c r="Y273" s="18">
        <v>44568.0</v>
      </c>
      <c r="Z273" s="18"/>
      <c r="AA273" s="22" t="s">
        <v>71</v>
      </c>
      <c r="AB273" s="23">
        <v>44564.0</v>
      </c>
      <c r="AC273" s="22" t="s">
        <v>71</v>
      </c>
      <c r="AD273" s="23">
        <v>44566.0</v>
      </c>
      <c r="AE273" s="20"/>
      <c r="AF273" s="19"/>
      <c r="AG273" s="20"/>
      <c r="AH273" s="19"/>
      <c r="AI273" s="19"/>
      <c r="AJ273" s="19"/>
      <c r="AK273" s="22" t="s">
        <v>68</v>
      </c>
      <c r="AL273" s="22" t="s">
        <v>68</v>
      </c>
      <c r="AM273" s="19"/>
      <c r="AN273" s="19"/>
      <c r="AO273" s="19"/>
      <c r="AP273" s="21"/>
      <c r="AQ273" s="19"/>
    </row>
    <row r="274">
      <c r="A274" s="11" t="s">
        <v>1513</v>
      </c>
      <c r="B274" s="11" t="s">
        <v>1514</v>
      </c>
      <c r="C274" s="11" t="str">
        <f>VLOOKUP(A274,import!A:C,3,0)</f>
        <v>DOĞRU</v>
      </c>
      <c r="D274" s="11" t="s">
        <v>818</v>
      </c>
      <c r="E274" s="12">
        <f>VLOOKUP(A274,import!A:J,5,0)</f>
        <v>1596</v>
      </c>
      <c r="F274" s="12">
        <f>VLOOKUP(A274,import!A:J,6,0)</f>
        <v>74</v>
      </c>
      <c r="G274" s="13">
        <f>VLOOKUP(A274,import!A:J,7,0)</f>
        <v>19</v>
      </c>
      <c r="H274" s="13">
        <f>VLOOKUP(A274,import!A:J,8,0)</f>
        <v>8</v>
      </c>
      <c r="I274" s="13">
        <f>VLOOKUP(A274,import!A:J,9,0)</f>
        <v>27</v>
      </c>
      <c r="J274" s="14">
        <f>VLOOKUP(A274,import!A:J,10,0)</f>
        <v>0.7</v>
      </c>
      <c r="K274" s="11" t="s">
        <v>1515</v>
      </c>
      <c r="L274" s="11">
        <v>2.42227188E9</v>
      </c>
      <c r="M274" s="11" t="s">
        <v>65</v>
      </c>
      <c r="N274" s="11" t="s">
        <v>427</v>
      </c>
      <c r="O274" s="11" t="s">
        <v>1516</v>
      </c>
      <c r="P274" s="11" t="str">
        <f>VLOOKUP(A274,import!A:P,16,0)</f>
        <v>Geleneksel</v>
      </c>
      <c r="Q274" s="15"/>
      <c r="R274" s="15" t="b">
        <v>1</v>
      </c>
      <c r="S274" s="16" t="b">
        <v>0</v>
      </c>
      <c r="T274" s="17" t="s">
        <v>50</v>
      </c>
      <c r="U274" s="17" t="s">
        <v>51</v>
      </c>
      <c r="V274" s="17" t="s">
        <v>52</v>
      </c>
      <c r="W274" s="17" t="s">
        <v>1517</v>
      </c>
      <c r="X274" s="18">
        <v>44358.0</v>
      </c>
      <c r="Y274" s="18">
        <v>44361.0</v>
      </c>
      <c r="Z274" s="18"/>
      <c r="AA274" s="22" t="s">
        <v>71</v>
      </c>
      <c r="AB274" s="23">
        <v>44358.0</v>
      </c>
      <c r="AC274" s="19"/>
      <c r="AD274" s="19"/>
      <c r="AE274" s="20"/>
      <c r="AF274" s="19"/>
      <c r="AG274" s="20"/>
      <c r="AH274" s="19"/>
      <c r="AI274" s="19"/>
      <c r="AJ274" s="19"/>
      <c r="AK274" s="22" t="s">
        <v>51</v>
      </c>
      <c r="AL274" s="19"/>
      <c r="AM274" s="19"/>
      <c r="AN274" s="19"/>
      <c r="AO274" s="19"/>
      <c r="AP274" s="21" t="s">
        <v>116</v>
      </c>
      <c r="AQ274" s="19"/>
    </row>
    <row r="275">
      <c r="A275" s="11" t="s">
        <v>1518</v>
      </c>
      <c r="B275" s="11" t="s">
        <v>1519</v>
      </c>
      <c r="C275" s="11" t="str">
        <f>VLOOKUP(A275,import!A:C,3,0)</f>
        <v>DOĞRU</v>
      </c>
      <c r="D275" s="11" t="s">
        <v>818</v>
      </c>
      <c r="E275" s="12">
        <f>VLOOKUP(A275,import!A:J,5,0)</f>
        <v>62</v>
      </c>
      <c r="F275" s="12">
        <f>VLOOKUP(A275,import!A:J,6,0)</f>
        <v>16</v>
      </c>
      <c r="G275" s="13">
        <f>VLOOKUP(A275,import!A:J,7,0)</f>
        <v>0</v>
      </c>
      <c r="H275" s="13">
        <f>VLOOKUP(A275,import!A:J,8,0)</f>
        <v>21</v>
      </c>
      <c r="I275" s="13">
        <f>VLOOKUP(A275,import!A:J,9,0)</f>
        <v>21</v>
      </c>
      <c r="J275" s="14">
        <f>VLOOKUP(A275,import!A:J,10,0)</f>
        <v>0</v>
      </c>
      <c r="K275" s="11" t="s">
        <v>1520</v>
      </c>
      <c r="L275" s="11">
        <v>5.383680744E9</v>
      </c>
      <c r="M275" s="11" t="s">
        <v>47</v>
      </c>
      <c r="N275" s="11" t="s">
        <v>187</v>
      </c>
      <c r="O275" s="11" t="s">
        <v>1521</v>
      </c>
      <c r="P275" s="11" t="str">
        <f>VLOOKUP(A275,import!A:P,16,0)</f>
        <v>Geleneksel</v>
      </c>
      <c r="Q275" s="15"/>
      <c r="R275" s="15" t="b">
        <v>1</v>
      </c>
      <c r="S275" s="16" t="b">
        <v>0</v>
      </c>
      <c r="T275" s="17" t="s">
        <v>212</v>
      </c>
      <c r="U275" s="17"/>
      <c r="V275" s="17"/>
      <c r="W275" s="17" t="s">
        <v>1522</v>
      </c>
      <c r="X275" s="18"/>
      <c r="Y275" s="18"/>
      <c r="Z275" s="18"/>
      <c r="AA275" s="22" t="s">
        <v>71</v>
      </c>
      <c r="AB275" s="23">
        <v>44617.0</v>
      </c>
      <c r="AC275" s="19"/>
      <c r="AD275" s="19"/>
      <c r="AE275" s="20"/>
      <c r="AF275" s="19"/>
      <c r="AG275" s="20"/>
      <c r="AH275" s="19"/>
      <c r="AI275" s="19"/>
      <c r="AJ275" s="19"/>
      <c r="AK275" s="22" t="s">
        <v>131</v>
      </c>
      <c r="AL275" s="19"/>
      <c r="AM275" s="19"/>
      <c r="AN275" s="19"/>
      <c r="AO275" s="19"/>
      <c r="AP275" s="21"/>
      <c r="AQ275" s="19"/>
    </row>
    <row r="276">
      <c r="A276" s="21" t="s">
        <v>1523</v>
      </c>
      <c r="B276" s="21" t="s">
        <v>1524</v>
      </c>
      <c r="C276" s="11" t="str">
        <f>VLOOKUP(A276,import!A:C,3,0)</f>
        <v>DOĞRU</v>
      </c>
      <c r="D276" s="21" t="s">
        <v>74</v>
      </c>
      <c r="E276" s="12">
        <f>VLOOKUP(A276,import!A:J,5,0)</f>
        <v>1</v>
      </c>
      <c r="F276" s="12">
        <f>VLOOKUP(A276,import!A:J,6,0)</f>
        <v>1</v>
      </c>
      <c r="G276" s="13">
        <f>VLOOKUP(A276,import!A:J,7,0)</f>
        <v>0</v>
      </c>
      <c r="H276" s="13">
        <f>VLOOKUP(A276,import!A:J,8,0)</f>
        <v>9</v>
      </c>
      <c r="I276" s="13">
        <f>VLOOKUP(A276,import!A:J,9,0)</f>
        <v>9</v>
      </c>
      <c r="J276" s="14">
        <f>VLOOKUP(A276,import!A:J,10,0)</f>
        <v>0</v>
      </c>
      <c r="K276" s="21" t="s">
        <v>1525</v>
      </c>
      <c r="L276" s="21">
        <v>5.30644206E9</v>
      </c>
      <c r="M276" s="21" t="s">
        <v>47</v>
      </c>
      <c r="N276" s="21" t="s">
        <v>566</v>
      </c>
      <c r="O276" s="21" t="s">
        <v>1526</v>
      </c>
      <c r="P276" s="11" t="str">
        <f>VLOOKUP(A276,import!A:P,16,0)</f>
        <v>Geleneksel</v>
      </c>
      <c r="Q276" s="15"/>
      <c r="R276" s="15" t="b">
        <v>1</v>
      </c>
      <c r="S276" s="16" t="b">
        <v>0</v>
      </c>
      <c r="T276" s="17" t="s">
        <v>831</v>
      </c>
      <c r="U276" s="17"/>
      <c r="V276" s="17"/>
      <c r="W276" s="17" t="s">
        <v>1527</v>
      </c>
      <c r="X276" s="18"/>
      <c r="Y276" s="18"/>
      <c r="Z276" s="18"/>
      <c r="AA276" s="22" t="s">
        <v>71</v>
      </c>
      <c r="AB276" s="23">
        <v>44700.0</v>
      </c>
      <c r="AC276" s="19"/>
      <c r="AD276" s="19"/>
      <c r="AE276" s="20"/>
      <c r="AF276" s="19"/>
      <c r="AG276" s="20"/>
      <c r="AH276" s="19"/>
      <c r="AI276" s="19"/>
      <c r="AJ276" s="19"/>
      <c r="AK276" s="22" t="s">
        <v>99</v>
      </c>
      <c r="AL276" s="19"/>
      <c r="AM276" s="19"/>
      <c r="AN276" s="19"/>
      <c r="AO276" s="19"/>
      <c r="AP276" s="21"/>
      <c r="AQ276" s="19"/>
    </row>
    <row r="277">
      <c r="A277" s="11" t="s">
        <v>1528</v>
      </c>
      <c r="B277" s="11" t="s">
        <v>1529</v>
      </c>
      <c r="C277" s="11" t="str">
        <f>VLOOKUP(A277,import!A:C,3,0)</f>
        <v>DOĞRU</v>
      </c>
      <c r="D277" s="11" t="s">
        <v>818</v>
      </c>
      <c r="E277" s="12">
        <f>VLOOKUP(A277,import!A:J,5,0)</f>
        <v>1912</v>
      </c>
      <c r="F277" s="12">
        <f>VLOOKUP(A277,import!A:J,6,0)</f>
        <v>357</v>
      </c>
      <c r="G277" s="13">
        <f>VLOOKUP(A277,import!A:J,7,0)</f>
        <v>44</v>
      </c>
      <c r="H277" s="13">
        <f>VLOOKUP(A277,import!A:J,8,0)</f>
        <v>10</v>
      </c>
      <c r="I277" s="13">
        <f>VLOOKUP(A277,import!A:J,9,0)</f>
        <v>54</v>
      </c>
      <c r="J277" s="14">
        <f>VLOOKUP(A277,import!A:J,10,0)</f>
        <v>0.81</v>
      </c>
      <c r="K277" s="11" t="s">
        <v>1530</v>
      </c>
      <c r="L277" s="11">
        <v>5.451545545E9</v>
      </c>
      <c r="M277" s="11" t="s">
        <v>138</v>
      </c>
      <c r="N277" s="11" t="s">
        <v>527</v>
      </c>
      <c r="O277" s="11" t="s">
        <v>1531</v>
      </c>
      <c r="P277" s="11" t="str">
        <f>VLOOKUP(A277,import!A:P,16,0)</f>
        <v>Geleneksel</v>
      </c>
      <c r="Q277" s="15"/>
      <c r="R277" s="15" t="b">
        <v>1</v>
      </c>
      <c r="S277" s="16" t="b">
        <v>0</v>
      </c>
      <c r="T277" s="17" t="s">
        <v>50</v>
      </c>
      <c r="U277" s="17" t="s">
        <v>247</v>
      </c>
      <c r="V277" s="17" t="s">
        <v>52</v>
      </c>
      <c r="W277" s="17" t="s">
        <v>1532</v>
      </c>
      <c r="X277" s="18">
        <v>44533.0</v>
      </c>
      <c r="Y277" s="18">
        <v>44536.0</v>
      </c>
      <c r="Z277" s="18"/>
      <c r="AA277" s="22" t="s">
        <v>106</v>
      </c>
      <c r="AB277" s="23">
        <v>44516.0</v>
      </c>
      <c r="AC277" s="22" t="s">
        <v>212</v>
      </c>
      <c r="AD277" s="23">
        <v>44517.0</v>
      </c>
      <c r="AE277" s="22" t="s">
        <v>71</v>
      </c>
      <c r="AF277" s="23">
        <v>44533.0</v>
      </c>
      <c r="AG277" s="20"/>
      <c r="AH277" s="19"/>
      <c r="AI277" s="19"/>
      <c r="AJ277" s="19"/>
      <c r="AK277" s="22" t="s">
        <v>131</v>
      </c>
      <c r="AL277" s="22" t="s">
        <v>99</v>
      </c>
      <c r="AM277" s="22" t="s">
        <v>247</v>
      </c>
      <c r="AN277" s="19"/>
      <c r="AO277" s="19"/>
      <c r="AP277" s="21" t="s">
        <v>116</v>
      </c>
      <c r="AQ277" s="19"/>
    </row>
    <row r="278">
      <c r="A278" s="11" t="s">
        <v>1533</v>
      </c>
      <c r="B278" s="11" t="s">
        <v>1534</v>
      </c>
      <c r="C278" s="11" t="str">
        <f>VLOOKUP(A278,import!A:C,3,0)</f>
        <v>DOĞRU</v>
      </c>
      <c r="D278" s="11" t="s">
        <v>818</v>
      </c>
      <c r="E278" s="12">
        <f>VLOOKUP(A278,import!A:J,5,0)</f>
        <v>1</v>
      </c>
      <c r="F278" s="12" t="str">
        <f>VLOOKUP(A278,import!A:J,6,0)</f>
        <v/>
      </c>
      <c r="G278" s="13">
        <f>VLOOKUP(A278,import!A:J,7,0)</f>
        <v>0</v>
      </c>
      <c r="H278" s="13">
        <f>VLOOKUP(A278,import!A:J,8,0)</f>
        <v>5</v>
      </c>
      <c r="I278" s="13">
        <f>VLOOKUP(A278,import!A:J,9,0)</f>
        <v>5</v>
      </c>
      <c r="J278" s="14">
        <f>VLOOKUP(A278,import!A:J,10,0)</f>
        <v>0</v>
      </c>
      <c r="K278" s="11" t="s">
        <v>1535</v>
      </c>
      <c r="L278" s="11">
        <v>5.358887437E9</v>
      </c>
      <c r="M278" s="11" t="s">
        <v>65</v>
      </c>
      <c r="N278" s="11" t="s">
        <v>1536</v>
      </c>
      <c r="O278" s="11" t="s">
        <v>1537</v>
      </c>
      <c r="P278" s="11" t="str">
        <f>VLOOKUP(A278,import!A:P,16,0)</f>
        <v>Geleneksel</v>
      </c>
      <c r="Q278" s="15"/>
      <c r="R278" s="15" t="b">
        <v>1</v>
      </c>
      <c r="S278" s="16" t="b">
        <v>0</v>
      </c>
      <c r="T278" s="17"/>
      <c r="U278" s="17"/>
      <c r="V278" s="17"/>
      <c r="W278" s="17"/>
      <c r="X278" s="18"/>
      <c r="Y278" s="18"/>
      <c r="Z278" s="18"/>
      <c r="AA278" s="22" t="s">
        <v>106</v>
      </c>
      <c r="AB278" s="23">
        <v>44673.0</v>
      </c>
      <c r="AC278" s="19"/>
      <c r="AD278" s="19"/>
      <c r="AE278" s="20"/>
      <c r="AF278" s="19"/>
      <c r="AG278" s="20"/>
      <c r="AH278" s="19"/>
      <c r="AI278" s="19"/>
      <c r="AJ278" s="19"/>
      <c r="AK278" s="22" t="s">
        <v>115</v>
      </c>
      <c r="AL278" s="19"/>
      <c r="AM278" s="19"/>
      <c r="AN278" s="19"/>
      <c r="AO278" s="19"/>
      <c r="AP278" s="21"/>
      <c r="AQ278" s="19"/>
    </row>
    <row r="279">
      <c r="A279" s="11" t="s">
        <v>1538</v>
      </c>
      <c r="B279" s="11" t="s">
        <v>1539</v>
      </c>
      <c r="C279" s="11" t="str">
        <f>VLOOKUP(A279,import!A:C,3,0)</f>
        <v>DOĞRU</v>
      </c>
      <c r="D279" s="11" t="s">
        <v>818</v>
      </c>
      <c r="E279" s="12">
        <f>VLOOKUP(A279,import!A:J,5,0)</f>
        <v>6</v>
      </c>
      <c r="F279" s="12" t="str">
        <f>VLOOKUP(A279,import!A:J,6,0)</f>
        <v/>
      </c>
      <c r="G279" s="13">
        <f>VLOOKUP(A279,import!A:J,7,0)</f>
        <v>8</v>
      </c>
      <c r="H279" s="13">
        <f>VLOOKUP(A279,import!A:J,8,0)</f>
        <v>0</v>
      </c>
      <c r="I279" s="13">
        <f>VLOOKUP(A279,import!A:J,9,0)</f>
        <v>8</v>
      </c>
      <c r="J279" s="14">
        <f>VLOOKUP(A279,import!A:J,10,0)</f>
        <v>1</v>
      </c>
      <c r="K279" s="11" t="s">
        <v>1535</v>
      </c>
      <c r="L279" s="11">
        <v>5.358887437E9</v>
      </c>
      <c r="M279" s="11" t="s">
        <v>65</v>
      </c>
      <c r="N279" s="11" t="s">
        <v>356</v>
      </c>
      <c r="O279" s="11" t="s">
        <v>1540</v>
      </c>
      <c r="P279" s="11" t="str">
        <f>VLOOKUP(A279,import!A:P,16,0)</f>
        <v>Geleneksel</v>
      </c>
      <c r="Q279" s="15"/>
      <c r="R279" s="15" t="b">
        <v>0</v>
      </c>
      <c r="S279" s="16" t="b">
        <v>0</v>
      </c>
      <c r="T279" s="17"/>
      <c r="U279" s="17"/>
      <c r="V279" s="31"/>
      <c r="W279" s="17"/>
      <c r="X279" s="18"/>
      <c r="Y279" s="18"/>
      <c r="Z279" s="18"/>
      <c r="AA279" s="22"/>
      <c r="AB279" s="23"/>
      <c r="AC279" s="19"/>
      <c r="AD279" s="19"/>
      <c r="AE279" s="20"/>
      <c r="AF279" s="19"/>
      <c r="AG279" s="20"/>
      <c r="AH279" s="19"/>
      <c r="AI279" s="19"/>
      <c r="AJ279" s="19"/>
      <c r="AK279" s="22"/>
      <c r="AL279" s="19"/>
      <c r="AM279" s="19"/>
      <c r="AN279" s="19"/>
      <c r="AO279" s="19"/>
      <c r="AP279" s="21"/>
      <c r="AQ279" s="19"/>
    </row>
    <row r="280">
      <c r="A280" s="11" t="s">
        <v>1541</v>
      </c>
      <c r="B280" s="11" t="s">
        <v>1542</v>
      </c>
      <c r="C280" s="11" t="str">
        <f>VLOOKUP(A280,import!A:C,3,0)</f>
        <v>DOĞRU</v>
      </c>
      <c r="D280" s="11" t="s">
        <v>818</v>
      </c>
      <c r="E280" s="36">
        <f>VLOOKUP(A280,import!A:J,5,0)</f>
        <v>33</v>
      </c>
      <c r="F280" s="12">
        <f>VLOOKUP(A280,import!A:J,6,0)</f>
        <v>3</v>
      </c>
      <c r="G280" s="13">
        <f>VLOOKUP(A280,import!A:J,7,0)</f>
        <v>13</v>
      </c>
      <c r="H280" s="13">
        <f>VLOOKUP(A280,import!A:J,8,0)</f>
        <v>0</v>
      </c>
      <c r="I280" s="13">
        <f>VLOOKUP(A280,import!A:J,9,0)</f>
        <v>13</v>
      </c>
      <c r="J280" s="14">
        <f>VLOOKUP(A280,import!A:J,10,0)</f>
        <v>1</v>
      </c>
      <c r="K280" s="11" t="s">
        <v>1535</v>
      </c>
      <c r="L280" s="11">
        <v>5.060690206E9</v>
      </c>
      <c r="M280" s="11" t="s">
        <v>47</v>
      </c>
      <c r="N280" s="11" t="s">
        <v>47</v>
      </c>
      <c r="O280" s="11" t="s">
        <v>1543</v>
      </c>
      <c r="P280" s="11" t="str">
        <f>VLOOKUP(A280,import!A:P,16,0)</f>
        <v>Geleneksel</v>
      </c>
      <c r="Q280" s="15"/>
      <c r="R280" s="15" t="b">
        <v>1</v>
      </c>
      <c r="S280" s="16" t="b">
        <v>0</v>
      </c>
      <c r="T280" s="17" t="s">
        <v>50</v>
      </c>
      <c r="U280" s="17" t="s">
        <v>51</v>
      </c>
      <c r="V280" s="35" t="s">
        <v>69</v>
      </c>
      <c r="W280" s="17"/>
      <c r="X280" s="18">
        <v>44585.0</v>
      </c>
      <c r="Y280" s="18">
        <v>44588.0</v>
      </c>
      <c r="Z280" s="18"/>
      <c r="AA280" s="22" t="s">
        <v>71</v>
      </c>
      <c r="AB280" s="23">
        <v>44585.0</v>
      </c>
      <c r="AC280" s="22" t="s">
        <v>71</v>
      </c>
      <c r="AD280" s="23">
        <v>44585.0</v>
      </c>
      <c r="AE280" s="20"/>
      <c r="AF280" s="19"/>
      <c r="AG280" s="20"/>
      <c r="AH280" s="19"/>
      <c r="AI280" s="19"/>
      <c r="AJ280" s="19"/>
      <c r="AK280" s="22" t="s">
        <v>99</v>
      </c>
      <c r="AL280" s="22" t="s">
        <v>51</v>
      </c>
      <c r="AM280" s="19"/>
      <c r="AN280" s="19"/>
      <c r="AO280" s="19"/>
      <c r="AP280" s="21"/>
      <c r="AQ280" s="19"/>
    </row>
    <row r="281">
      <c r="A281" s="11" t="s">
        <v>1544</v>
      </c>
      <c r="B281" s="11" t="s">
        <v>1545</v>
      </c>
      <c r="C281" s="11" t="str">
        <f>VLOOKUP(A281,import!A:C,3,0)</f>
        <v>DOĞRU</v>
      </c>
      <c r="D281" s="11" t="s">
        <v>152</v>
      </c>
      <c r="E281" s="12">
        <f>VLOOKUP(A281,import!A:J,5,0)</f>
        <v>5531</v>
      </c>
      <c r="F281" s="12">
        <f>VLOOKUP(A281,import!A:J,6,0)</f>
        <v>381</v>
      </c>
      <c r="G281" s="13">
        <f>VLOOKUP(A281,import!A:J,7,0)</f>
        <v>15</v>
      </c>
      <c r="H281" s="13">
        <f>VLOOKUP(A281,import!A:J,8,0)</f>
        <v>103</v>
      </c>
      <c r="I281" s="13">
        <f>VLOOKUP(A281,import!A:J,9,0)</f>
        <v>118</v>
      </c>
      <c r="J281" s="14">
        <f>VLOOKUP(A281,import!A:J,10,0)</f>
        <v>0.13</v>
      </c>
      <c r="K281" s="11" t="s">
        <v>1546</v>
      </c>
      <c r="L281" s="11">
        <v>2.425125414E9</v>
      </c>
      <c r="M281" s="11" t="s">
        <v>368</v>
      </c>
      <c r="N281" s="11" t="s">
        <v>784</v>
      </c>
      <c r="O281" s="11" t="s">
        <v>1547</v>
      </c>
      <c r="P281" s="11" t="str">
        <f>VLOOKUP(A281,import!A:P,16,0)</f>
        <v>Geleneksel</v>
      </c>
      <c r="Q281" s="15"/>
      <c r="R281" s="15" t="b">
        <v>1</v>
      </c>
      <c r="S281" s="16" t="b">
        <v>0</v>
      </c>
      <c r="T281" s="17" t="s">
        <v>50</v>
      </c>
      <c r="U281" s="17" t="s">
        <v>156</v>
      </c>
      <c r="V281" s="17" t="s">
        <v>371</v>
      </c>
      <c r="W281" s="17" t="s">
        <v>1548</v>
      </c>
      <c r="X281" s="18">
        <v>44469.0</v>
      </c>
      <c r="Y281" s="18">
        <v>44470.0</v>
      </c>
      <c r="Z281" s="18"/>
      <c r="AA281" s="22" t="s">
        <v>85</v>
      </c>
      <c r="AB281" s="23">
        <v>44468.0</v>
      </c>
      <c r="AC281" s="22" t="s">
        <v>71</v>
      </c>
      <c r="AD281" s="23">
        <v>44469.0</v>
      </c>
      <c r="AE281" s="22" t="s">
        <v>106</v>
      </c>
      <c r="AF281" s="23">
        <v>44482.0</v>
      </c>
      <c r="AG281" s="22" t="s">
        <v>71</v>
      </c>
      <c r="AH281" s="23">
        <v>44482.0</v>
      </c>
      <c r="AI281" s="22" t="s">
        <v>71</v>
      </c>
      <c r="AJ281" s="23">
        <v>44539.0</v>
      </c>
      <c r="AK281" s="22" t="s">
        <v>51</v>
      </c>
      <c r="AL281" s="22" t="s">
        <v>156</v>
      </c>
      <c r="AM281" s="22" t="s">
        <v>115</v>
      </c>
      <c r="AN281" s="22" t="s">
        <v>123</v>
      </c>
      <c r="AO281" s="22" t="s">
        <v>99</v>
      </c>
      <c r="AP281" s="21" t="s">
        <v>116</v>
      </c>
      <c r="AQ281" s="22"/>
    </row>
    <row r="282">
      <c r="A282" s="11" t="s">
        <v>1549</v>
      </c>
      <c r="B282" s="11" t="s">
        <v>1550</v>
      </c>
      <c r="C282" s="11" t="str">
        <f>VLOOKUP(A282,import!A:C,3,0)</f>
        <v>DOĞRU</v>
      </c>
      <c r="D282" s="11" t="s">
        <v>233</v>
      </c>
      <c r="E282" s="12">
        <f>VLOOKUP(A282,import!A:J,5,0)</f>
        <v>12615</v>
      </c>
      <c r="F282" s="12">
        <f>VLOOKUP(A282,import!A:J,6,0)</f>
        <v>631</v>
      </c>
      <c r="G282" s="13">
        <f>VLOOKUP(A282,import!A:J,7,0)</f>
        <v>0</v>
      </c>
      <c r="H282" s="13">
        <f>VLOOKUP(A282,import!A:J,8,0)</f>
        <v>42</v>
      </c>
      <c r="I282" s="13">
        <f>VLOOKUP(A282,import!A:J,9,0)</f>
        <v>42</v>
      </c>
      <c r="J282" s="14">
        <f>VLOOKUP(A282,import!A:J,10,0)</f>
        <v>0</v>
      </c>
      <c r="K282" s="11" t="s">
        <v>1551</v>
      </c>
      <c r="L282" s="11">
        <v>5.050560827E9</v>
      </c>
      <c r="M282" s="11" t="s">
        <v>65</v>
      </c>
      <c r="N282" s="11" t="s">
        <v>285</v>
      </c>
      <c r="O282" s="11" t="s">
        <v>1552</v>
      </c>
      <c r="P282" s="11" t="str">
        <f>VLOOKUP(A282,import!A:P,16,0)</f>
        <v>Geleneksel</v>
      </c>
      <c r="Q282" s="15" t="s">
        <v>129</v>
      </c>
      <c r="R282" s="15" t="b">
        <v>1</v>
      </c>
      <c r="S282" s="16" t="b">
        <v>0</v>
      </c>
      <c r="T282" s="25" t="s">
        <v>83</v>
      </c>
      <c r="U282" s="25" t="s">
        <v>86</v>
      </c>
      <c r="V282" s="25" t="s">
        <v>52</v>
      </c>
      <c r="W282" s="25" t="s">
        <v>1553</v>
      </c>
      <c r="X282" s="27">
        <v>44384.0</v>
      </c>
      <c r="Y282" s="27">
        <v>44393.0</v>
      </c>
      <c r="Z282" s="30"/>
      <c r="AA282" s="22" t="s">
        <v>212</v>
      </c>
      <c r="AB282" s="23">
        <v>44362.0</v>
      </c>
      <c r="AC282" s="22" t="s">
        <v>71</v>
      </c>
      <c r="AD282" s="23">
        <v>44376.0</v>
      </c>
      <c r="AE282" s="22" t="s">
        <v>71</v>
      </c>
      <c r="AF282" s="23">
        <v>44384.0</v>
      </c>
      <c r="AG282" s="22" t="s">
        <v>106</v>
      </c>
      <c r="AH282" s="23">
        <v>44421.0</v>
      </c>
      <c r="AI282" s="22" t="s">
        <v>71</v>
      </c>
      <c r="AJ282" s="23">
        <v>44543.0</v>
      </c>
      <c r="AK282" s="22" t="s">
        <v>97</v>
      </c>
      <c r="AL282" s="22" t="s">
        <v>358</v>
      </c>
      <c r="AM282" s="22" t="s">
        <v>86</v>
      </c>
      <c r="AN282" s="22" t="s">
        <v>219</v>
      </c>
      <c r="AO282" s="22" t="s">
        <v>99</v>
      </c>
      <c r="AP282" s="21" t="s">
        <v>116</v>
      </c>
      <c r="AQ282" s="22"/>
    </row>
    <row r="283">
      <c r="A283" s="11" t="s">
        <v>1554</v>
      </c>
      <c r="B283" s="11" t="s">
        <v>1555</v>
      </c>
      <c r="C283" s="11" t="str">
        <f>VLOOKUP(A283,import!A:C,3,0)</f>
        <v>DOĞRU</v>
      </c>
      <c r="D283" s="11" t="s">
        <v>45</v>
      </c>
      <c r="E283" s="12">
        <f>VLOOKUP(A283,import!A:J,5,0)</f>
        <v>4</v>
      </c>
      <c r="F283" s="12" t="str">
        <f>VLOOKUP(A283,import!A:J,6,0)</f>
        <v/>
      </c>
      <c r="G283" s="13">
        <f>VLOOKUP(A283,import!A:J,7,0)</f>
        <v>0</v>
      </c>
      <c r="H283" s="13">
        <f>VLOOKUP(A283,import!A:J,8,0)</f>
        <v>12</v>
      </c>
      <c r="I283" s="13">
        <f>VLOOKUP(A283,import!A:J,9,0)</f>
        <v>12</v>
      </c>
      <c r="J283" s="14">
        <f>VLOOKUP(A283,import!A:J,10,0)</f>
        <v>0</v>
      </c>
      <c r="K283" s="11" t="s">
        <v>1556</v>
      </c>
      <c r="L283" s="11">
        <v>5.380769888E9</v>
      </c>
      <c r="M283" s="11" t="s">
        <v>47</v>
      </c>
      <c r="N283" s="11" t="s">
        <v>1059</v>
      </c>
      <c r="O283" s="11" t="s">
        <v>1557</v>
      </c>
      <c r="P283" s="11" t="str">
        <f>VLOOKUP(A283,import!A:P,16,0)</f>
        <v>Geleneksel</v>
      </c>
      <c r="Q283" s="15"/>
      <c r="R283" s="15" t="b">
        <v>1</v>
      </c>
      <c r="S283" s="16" t="b">
        <v>0</v>
      </c>
      <c r="T283" s="17" t="s">
        <v>83</v>
      </c>
      <c r="U283" s="17"/>
      <c r="V283" s="17"/>
      <c r="W283" s="17" t="s">
        <v>1558</v>
      </c>
      <c r="X283" s="18"/>
      <c r="Y283" s="18"/>
      <c r="Z283" s="18"/>
      <c r="AA283" s="22" t="s">
        <v>71</v>
      </c>
      <c r="AB283" s="23">
        <v>44554.0</v>
      </c>
      <c r="AC283" s="19"/>
      <c r="AD283" s="19"/>
      <c r="AE283" s="20"/>
      <c r="AF283" s="19"/>
      <c r="AG283" s="20"/>
      <c r="AH283" s="19"/>
      <c r="AI283" s="19"/>
      <c r="AJ283" s="19"/>
      <c r="AK283" s="22" t="s">
        <v>68</v>
      </c>
      <c r="AL283" s="19"/>
      <c r="AM283" s="19"/>
      <c r="AN283" s="19"/>
      <c r="AO283" s="19"/>
      <c r="AP283" s="21"/>
      <c r="AQ283" s="19"/>
    </row>
    <row r="284">
      <c r="A284" s="11" t="s">
        <v>1559</v>
      </c>
      <c r="B284" s="11" t="s">
        <v>1560</v>
      </c>
      <c r="C284" s="11" t="str">
        <f>VLOOKUP(A284,import!A:C,3,0)</f>
        <v>DOĞRU</v>
      </c>
      <c r="D284" s="11" t="s">
        <v>1449</v>
      </c>
      <c r="E284" s="12">
        <f>VLOOKUP(A284,import!A:J,5,0)</f>
        <v>144</v>
      </c>
      <c r="F284" s="12">
        <f>VLOOKUP(A284,import!A:J,6,0)</f>
        <v>33</v>
      </c>
      <c r="G284" s="13">
        <f>VLOOKUP(A284,import!A:J,7,0)</f>
        <v>0</v>
      </c>
      <c r="H284" s="13">
        <f>VLOOKUP(A284,import!A:J,8,0)</f>
        <v>15</v>
      </c>
      <c r="I284" s="13">
        <f>VLOOKUP(A284,import!A:J,9,0)</f>
        <v>15</v>
      </c>
      <c r="J284" s="14">
        <f>VLOOKUP(A284,import!A:J,10,0)</f>
        <v>0</v>
      </c>
      <c r="K284" s="11" t="s">
        <v>1561</v>
      </c>
      <c r="L284" s="11">
        <v>5.395726301E9</v>
      </c>
      <c r="M284" s="11" t="s">
        <v>65</v>
      </c>
      <c r="N284" s="11" t="s">
        <v>433</v>
      </c>
      <c r="O284" s="11" t="s">
        <v>1562</v>
      </c>
      <c r="P284" s="11" t="str">
        <f>VLOOKUP(A284,import!A:P,16,0)</f>
        <v>Geleneksel</v>
      </c>
      <c r="Q284" s="15"/>
      <c r="R284" s="15" t="b">
        <v>1</v>
      </c>
      <c r="S284" s="16" t="b">
        <v>0</v>
      </c>
      <c r="T284" s="17" t="s">
        <v>280</v>
      </c>
      <c r="U284" s="17" t="s">
        <v>51</v>
      </c>
      <c r="V284" s="17" t="s">
        <v>69</v>
      </c>
      <c r="W284" s="17">
        <v>5.469264097E9</v>
      </c>
      <c r="X284" s="18">
        <v>44645.0</v>
      </c>
      <c r="Y284" s="18">
        <v>44648.0</v>
      </c>
      <c r="Z284" s="18"/>
      <c r="AA284" s="22" t="s">
        <v>71</v>
      </c>
      <c r="AB284" s="23">
        <v>44645.0</v>
      </c>
      <c r="AC284" s="19"/>
      <c r="AD284" s="19"/>
      <c r="AE284" s="20"/>
      <c r="AF284" s="19"/>
      <c r="AG284" s="20"/>
      <c r="AH284" s="19"/>
      <c r="AI284" s="19"/>
      <c r="AJ284" s="19"/>
      <c r="AK284" s="22" t="s">
        <v>51</v>
      </c>
      <c r="AL284" s="19"/>
      <c r="AM284" s="19"/>
      <c r="AN284" s="19"/>
      <c r="AO284" s="19"/>
      <c r="AP284" s="21"/>
      <c r="AQ284" s="19"/>
    </row>
    <row r="285">
      <c r="A285" s="11" t="s">
        <v>1563</v>
      </c>
      <c r="B285" s="11" t="s">
        <v>1564</v>
      </c>
      <c r="C285" s="11" t="str">
        <f>VLOOKUP(A285,import!A:C,3,0)</f>
        <v>DOĞRU</v>
      </c>
      <c r="D285" s="11" t="s">
        <v>74</v>
      </c>
      <c r="E285" s="12">
        <f>VLOOKUP(A285,import!A:J,5,0)</f>
        <v>1082</v>
      </c>
      <c r="F285" s="12">
        <f>VLOOKUP(A285,import!A:J,6,0)</f>
        <v>68</v>
      </c>
      <c r="G285" s="13">
        <f>VLOOKUP(A285,import!A:J,7,0)</f>
        <v>11</v>
      </c>
      <c r="H285" s="13">
        <f>VLOOKUP(A285,import!A:J,8,0)</f>
        <v>9</v>
      </c>
      <c r="I285" s="13">
        <f>VLOOKUP(A285,import!A:J,9,0)</f>
        <v>20</v>
      </c>
      <c r="J285" s="14">
        <f>VLOOKUP(A285,import!A:J,10,0)</f>
        <v>0.55</v>
      </c>
      <c r="K285" s="11" t="s">
        <v>1565</v>
      </c>
      <c r="L285" s="11">
        <v>2.422590049E9</v>
      </c>
      <c r="M285" s="11" t="s">
        <v>138</v>
      </c>
      <c r="N285" s="11" t="s">
        <v>181</v>
      </c>
      <c r="O285" s="11" t="s">
        <v>1566</v>
      </c>
      <c r="P285" s="11" t="str">
        <f>VLOOKUP(A285,import!A:P,16,0)</f>
        <v>Geleneksel</v>
      </c>
      <c r="Q285" s="15"/>
      <c r="R285" s="15" t="b">
        <v>1</v>
      </c>
      <c r="S285" s="16" t="b">
        <v>0</v>
      </c>
      <c r="T285" s="17" t="s">
        <v>50</v>
      </c>
      <c r="U285" s="17" t="s">
        <v>163</v>
      </c>
      <c r="V285" s="35" t="s">
        <v>641</v>
      </c>
      <c r="W285" s="17"/>
      <c r="X285" s="18">
        <v>44431.0</v>
      </c>
      <c r="Y285" s="18">
        <v>44434.0</v>
      </c>
      <c r="Z285" s="18"/>
      <c r="AA285" s="22" t="s">
        <v>71</v>
      </c>
      <c r="AB285" s="23">
        <v>44431.0</v>
      </c>
      <c r="AC285" s="19"/>
      <c r="AD285" s="19"/>
      <c r="AE285" s="20"/>
      <c r="AF285" s="19"/>
      <c r="AG285" s="20"/>
      <c r="AH285" s="19"/>
      <c r="AI285" s="19"/>
      <c r="AJ285" s="19"/>
      <c r="AK285" s="22" t="s">
        <v>163</v>
      </c>
      <c r="AL285" s="19"/>
      <c r="AM285" s="19"/>
      <c r="AN285" s="19"/>
      <c r="AO285" s="19"/>
      <c r="AP285" s="21" t="s">
        <v>116</v>
      </c>
      <c r="AQ285" s="19"/>
    </row>
    <row r="286">
      <c r="A286" s="11" t="s">
        <v>1567</v>
      </c>
      <c r="B286" s="11" t="s">
        <v>1568</v>
      </c>
      <c r="C286" s="11" t="str">
        <f>VLOOKUP(A286,import!A:C,3,0)</f>
        <v>YANLIŞ</v>
      </c>
      <c r="D286" s="11" t="s">
        <v>200</v>
      </c>
      <c r="E286" s="12">
        <f>VLOOKUP(A286,import!A:J,5,0)</f>
        <v>3098</v>
      </c>
      <c r="F286" s="12" t="str">
        <f>VLOOKUP(A286,import!A:J,6,0)</f>
        <v/>
      </c>
      <c r="G286" s="13">
        <f>VLOOKUP(A286,import!A:J,7,0)</f>
        <v>11</v>
      </c>
      <c r="H286" s="13">
        <f>VLOOKUP(A286,import!A:J,8,0)</f>
        <v>12</v>
      </c>
      <c r="I286" s="13">
        <f>VLOOKUP(A286,import!A:J,9,0)</f>
        <v>23</v>
      </c>
      <c r="J286" s="14">
        <f>VLOOKUP(A286,import!A:J,10,0)</f>
        <v>0.48</v>
      </c>
      <c r="K286" s="11" t="s">
        <v>1569</v>
      </c>
      <c r="L286" s="11">
        <v>5.4154025E9</v>
      </c>
      <c r="M286" s="11" t="s">
        <v>47</v>
      </c>
      <c r="N286" s="11" t="s">
        <v>639</v>
      </c>
      <c r="O286" s="11" t="s">
        <v>1570</v>
      </c>
      <c r="P286" s="11" t="str">
        <f>VLOOKUP(A286,import!A:P,16,0)</f>
        <v>Geleneksel</v>
      </c>
      <c r="Q286" s="15" t="s">
        <v>135</v>
      </c>
      <c r="R286" s="15" t="b">
        <v>1</v>
      </c>
      <c r="S286" s="16" t="b">
        <v>0</v>
      </c>
      <c r="T286" s="25" t="s">
        <v>50</v>
      </c>
      <c r="U286" s="25" t="s">
        <v>99</v>
      </c>
      <c r="V286" s="22" t="s">
        <v>69</v>
      </c>
      <c r="W286" s="25" t="s">
        <v>1571</v>
      </c>
      <c r="X286" s="27">
        <v>44491.0</v>
      </c>
      <c r="Y286" s="27">
        <v>44494.0</v>
      </c>
      <c r="Z286" s="30"/>
      <c r="AA286" s="22" t="s">
        <v>85</v>
      </c>
      <c r="AB286" s="23">
        <v>44348.0</v>
      </c>
      <c r="AC286" s="22" t="s">
        <v>212</v>
      </c>
      <c r="AD286" s="23">
        <v>44372.0</v>
      </c>
      <c r="AE286" s="22" t="s">
        <v>177</v>
      </c>
      <c r="AF286" s="23">
        <v>44377.0</v>
      </c>
      <c r="AG286" s="22" t="s">
        <v>177</v>
      </c>
      <c r="AH286" s="23">
        <v>44384.0</v>
      </c>
      <c r="AI286" s="22" t="s">
        <v>71</v>
      </c>
      <c r="AJ286" s="23">
        <v>44491.0</v>
      </c>
      <c r="AK286" s="22" t="s">
        <v>98</v>
      </c>
      <c r="AL286" s="22" t="s">
        <v>98</v>
      </c>
      <c r="AM286" s="22" t="s">
        <v>97</v>
      </c>
      <c r="AN286" s="22" t="s">
        <v>86</v>
      </c>
      <c r="AO286" s="22" t="s">
        <v>99</v>
      </c>
      <c r="AP286" s="21" t="s">
        <v>89</v>
      </c>
      <c r="AQ286" s="22"/>
    </row>
    <row r="287">
      <c r="A287" s="11" t="s">
        <v>1572</v>
      </c>
      <c r="B287" s="11" t="s">
        <v>1573</v>
      </c>
      <c r="C287" s="11" t="str">
        <f>VLOOKUP(A287,import!A:C,3,0)</f>
        <v>DOĞRU</v>
      </c>
      <c r="D287" s="11" t="s">
        <v>200</v>
      </c>
      <c r="E287" s="12">
        <f>VLOOKUP(A287,import!A:J,5,0)</f>
        <v>140</v>
      </c>
      <c r="F287" s="12">
        <f>VLOOKUP(A287,import!A:J,6,0)</f>
        <v>23</v>
      </c>
      <c r="G287" s="13">
        <f>VLOOKUP(A287,import!A:J,7,0)</f>
        <v>0</v>
      </c>
      <c r="H287" s="13">
        <f>VLOOKUP(A287,import!A:J,8,0)</f>
        <v>45</v>
      </c>
      <c r="I287" s="13">
        <f>VLOOKUP(A287,import!A:J,9,0)</f>
        <v>45</v>
      </c>
      <c r="J287" s="14">
        <f>VLOOKUP(A287,import!A:J,10,0)</f>
        <v>0</v>
      </c>
      <c r="K287" s="11" t="s">
        <v>1574</v>
      </c>
      <c r="L287" s="11">
        <v>5.313803125E9</v>
      </c>
      <c r="M287" s="11" t="s">
        <v>65</v>
      </c>
      <c r="N287" s="11" t="s">
        <v>609</v>
      </c>
      <c r="O287" s="11" t="s">
        <v>1575</v>
      </c>
      <c r="P287" s="11" t="str">
        <f>VLOOKUP(A287,import!A:P,16,0)</f>
        <v>Geleneksel</v>
      </c>
      <c r="Q287" s="15"/>
      <c r="R287" s="15" t="b">
        <v>1</v>
      </c>
      <c r="S287" s="16" t="b">
        <v>0</v>
      </c>
      <c r="T287" s="17" t="s">
        <v>83</v>
      </c>
      <c r="U287" s="17"/>
      <c r="V287" s="17"/>
      <c r="W287" s="17" t="s">
        <v>1576</v>
      </c>
      <c r="X287" s="18"/>
      <c r="Y287" s="18"/>
      <c r="Z287" s="18"/>
      <c r="AA287" s="22" t="s">
        <v>71</v>
      </c>
      <c r="AB287" s="23">
        <v>44495.0</v>
      </c>
      <c r="AC287" s="19"/>
      <c r="AD287" s="19"/>
      <c r="AE287" s="20"/>
      <c r="AF287" s="19"/>
      <c r="AG287" s="20"/>
      <c r="AH287" s="19"/>
      <c r="AI287" s="19"/>
      <c r="AJ287" s="19"/>
      <c r="AK287" s="22" t="s">
        <v>51</v>
      </c>
      <c r="AL287" s="19"/>
      <c r="AM287" s="19"/>
      <c r="AN287" s="19"/>
      <c r="AO287" s="19"/>
      <c r="AP287" s="21" t="s">
        <v>54</v>
      </c>
      <c r="AQ287" s="19"/>
    </row>
    <row r="288">
      <c r="A288" s="11" t="s">
        <v>1577</v>
      </c>
      <c r="B288" s="11" t="s">
        <v>1578</v>
      </c>
      <c r="C288" s="11" t="str">
        <f>VLOOKUP(A288,import!A:C,3,0)</f>
        <v>DOĞRU</v>
      </c>
      <c r="D288" s="11" t="s">
        <v>45</v>
      </c>
      <c r="E288" s="12">
        <f>VLOOKUP(A288,import!A:J,5,0)</f>
        <v>40</v>
      </c>
      <c r="F288" s="12">
        <f>VLOOKUP(A288,import!A:J,6,0)</f>
        <v>4</v>
      </c>
      <c r="G288" s="13">
        <f>VLOOKUP(A288,import!A:J,7,0)</f>
        <v>0</v>
      </c>
      <c r="H288" s="13">
        <f>VLOOKUP(A288,import!A:J,8,0)</f>
        <v>26</v>
      </c>
      <c r="I288" s="13">
        <f>VLOOKUP(A288,import!A:J,9,0)</f>
        <v>26</v>
      </c>
      <c r="J288" s="14">
        <f>VLOOKUP(A288,import!A:J,10,0)</f>
        <v>0</v>
      </c>
      <c r="K288" s="11" t="s">
        <v>1579</v>
      </c>
      <c r="L288" s="11">
        <v>2.425150503E9</v>
      </c>
      <c r="M288" s="11" t="s">
        <v>368</v>
      </c>
      <c r="N288" s="11" t="s">
        <v>719</v>
      </c>
      <c r="O288" s="11" t="s">
        <v>1580</v>
      </c>
      <c r="P288" s="11" t="str">
        <f>VLOOKUP(A288,import!A:P,16,0)</f>
        <v>Geleneksel</v>
      </c>
      <c r="Q288" s="15"/>
      <c r="R288" s="15" t="b">
        <v>0</v>
      </c>
      <c r="S288" s="16" t="b">
        <v>0</v>
      </c>
      <c r="T288" s="17"/>
      <c r="U288" s="17"/>
      <c r="V288" s="17"/>
      <c r="W288" s="17"/>
      <c r="X288" s="18"/>
      <c r="Y288" s="18"/>
      <c r="Z288" s="18"/>
      <c r="AA288" s="22"/>
      <c r="AB288" s="23"/>
      <c r="AC288" s="19"/>
      <c r="AD288" s="19"/>
      <c r="AE288" s="20"/>
      <c r="AF288" s="19"/>
      <c r="AG288" s="20"/>
      <c r="AH288" s="19"/>
      <c r="AI288" s="19"/>
      <c r="AJ288" s="19"/>
      <c r="AK288" s="22"/>
      <c r="AL288" s="19"/>
      <c r="AM288" s="19"/>
      <c r="AN288" s="19"/>
      <c r="AO288" s="19"/>
      <c r="AP288" s="21"/>
      <c r="AQ288" s="19"/>
    </row>
    <row r="289">
      <c r="A289" s="21" t="s">
        <v>1581</v>
      </c>
      <c r="B289" s="21" t="s">
        <v>1582</v>
      </c>
      <c r="C289" s="11" t="str">
        <f>VLOOKUP(A289,import!A:C,3,0)</f>
        <v>DOĞRU</v>
      </c>
      <c r="D289" s="21" t="s">
        <v>45</v>
      </c>
      <c r="E289" s="12">
        <f>VLOOKUP(A289,import!A:J,5,0)</f>
        <v>3</v>
      </c>
      <c r="F289" s="12">
        <f>VLOOKUP(A289,import!A:J,6,0)</f>
        <v>3</v>
      </c>
      <c r="G289" s="13">
        <f>VLOOKUP(A289,import!A:J,7,0)</f>
        <v>0</v>
      </c>
      <c r="H289" s="13">
        <f>VLOOKUP(A289,import!A:J,8,0)</f>
        <v>12</v>
      </c>
      <c r="I289" s="13">
        <f>VLOOKUP(A289,import!A:J,9,0)</f>
        <v>12</v>
      </c>
      <c r="J289" s="14">
        <f>VLOOKUP(A289,import!A:J,10,0)</f>
        <v>0</v>
      </c>
      <c r="K289" s="21" t="s">
        <v>728</v>
      </c>
      <c r="L289" s="21">
        <v>5.469637466E9</v>
      </c>
      <c r="M289" s="21" t="s">
        <v>58</v>
      </c>
      <c r="N289" s="21" t="s">
        <v>59</v>
      </c>
      <c r="O289" s="21" t="s">
        <v>729</v>
      </c>
      <c r="P289" s="11" t="str">
        <f>VLOOKUP(A289,import!A:P,16,0)</f>
        <v>Geleneksel</v>
      </c>
      <c r="Q289" s="15"/>
      <c r="R289" s="15" t="b">
        <v>0</v>
      </c>
      <c r="S289" s="16" t="b">
        <v>0</v>
      </c>
      <c r="T289" s="17"/>
      <c r="U289" s="17"/>
      <c r="V289" s="17"/>
      <c r="W289" s="17"/>
      <c r="X289" s="18"/>
      <c r="Y289" s="18"/>
      <c r="Z289" s="18"/>
      <c r="AA289" s="22"/>
      <c r="AB289" s="23"/>
      <c r="AC289" s="19"/>
      <c r="AD289" s="19"/>
      <c r="AE289" s="20"/>
      <c r="AF289" s="19"/>
      <c r="AG289" s="20"/>
      <c r="AH289" s="19"/>
      <c r="AI289" s="19"/>
      <c r="AJ289" s="19"/>
      <c r="AK289" s="22"/>
      <c r="AL289" s="19"/>
      <c r="AM289" s="19"/>
      <c r="AN289" s="19"/>
      <c r="AO289" s="19"/>
      <c r="AP289" s="21"/>
      <c r="AQ289" s="19"/>
    </row>
    <row r="290">
      <c r="A290" s="11" t="s">
        <v>1583</v>
      </c>
      <c r="B290" s="11" t="s">
        <v>1584</v>
      </c>
      <c r="C290" s="11" t="str">
        <f>VLOOKUP(A290,import!A:C,3,0)</f>
        <v>DOĞRU</v>
      </c>
      <c r="D290" s="11" t="s">
        <v>152</v>
      </c>
      <c r="E290" s="12">
        <f>VLOOKUP(A290,import!A:J,5,0)</f>
        <v>1558</v>
      </c>
      <c r="F290" s="12">
        <f>VLOOKUP(A290,import!A:J,6,0)</f>
        <v>34</v>
      </c>
      <c r="G290" s="13">
        <f>VLOOKUP(A290,import!A:J,7,0)</f>
        <v>15</v>
      </c>
      <c r="H290" s="13">
        <f>VLOOKUP(A290,import!A:J,8,0)</f>
        <v>16</v>
      </c>
      <c r="I290" s="13">
        <f>VLOOKUP(A290,import!A:J,9,0)</f>
        <v>31</v>
      </c>
      <c r="J290" s="14">
        <f>VLOOKUP(A290,import!A:J,10,0)</f>
        <v>0.48</v>
      </c>
      <c r="K290" s="11" t="s">
        <v>1585</v>
      </c>
      <c r="L290" s="11">
        <v>2.422449154E9</v>
      </c>
      <c r="M290" s="11" t="s">
        <v>47</v>
      </c>
      <c r="N290" s="11" t="s">
        <v>47</v>
      </c>
      <c r="O290" s="11" t="s">
        <v>1586</v>
      </c>
      <c r="P290" s="11" t="str">
        <f>VLOOKUP(A290,import!A:P,16,0)</f>
        <v>Geleneksel</v>
      </c>
      <c r="Q290" s="15" t="s">
        <v>135</v>
      </c>
      <c r="R290" s="15" t="b">
        <v>1</v>
      </c>
      <c r="S290" s="16" t="b">
        <v>0</v>
      </c>
      <c r="T290" s="25" t="s">
        <v>50</v>
      </c>
      <c r="U290" s="25" t="s">
        <v>1587</v>
      </c>
      <c r="V290" s="25" t="s">
        <v>273</v>
      </c>
      <c r="W290" s="25" t="s">
        <v>1588</v>
      </c>
      <c r="X290" s="27">
        <v>44306.0</v>
      </c>
      <c r="Y290" s="27">
        <v>44308.0</v>
      </c>
      <c r="Z290" s="27"/>
      <c r="AA290" s="22" t="s">
        <v>71</v>
      </c>
      <c r="AB290" s="23">
        <v>44582.0</v>
      </c>
      <c r="AC290" s="19"/>
      <c r="AD290" s="19"/>
      <c r="AE290" s="20"/>
      <c r="AF290" s="19"/>
      <c r="AG290" s="20"/>
      <c r="AH290" s="19"/>
      <c r="AI290" s="19"/>
      <c r="AJ290" s="19"/>
      <c r="AK290" s="22" t="s">
        <v>99</v>
      </c>
      <c r="AL290" s="19"/>
      <c r="AM290" s="19"/>
      <c r="AN290" s="19"/>
      <c r="AO290" s="19"/>
      <c r="AP290" s="21" t="s">
        <v>54</v>
      </c>
      <c r="AQ290" s="19"/>
    </row>
    <row r="291">
      <c r="A291" s="11" t="s">
        <v>1589</v>
      </c>
      <c r="B291" s="11" t="s">
        <v>1590</v>
      </c>
      <c r="C291" s="11" t="str">
        <f>VLOOKUP(A291,import!A:C,3,0)</f>
        <v>DOĞRU</v>
      </c>
      <c r="D291" s="11" t="s">
        <v>74</v>
      </c>
      <c r="E291" s="12">
        <f>VLOOKUP(A291,import!A:J,5,0)</f>
        <v>85</v>
      </c>
      <c r="F291" s="12">
        <f>VLOOKUP(A291,import!A:J,6,0)</f>
        <v>41</v>
      </c>
      <c r="G291" s="13">
        <f>VLOOKUP(A291,import!A:J,7,0)</f>
        <v>0</v>
      </c>
      <c r="H291" s="13">
        <f>VLOOKUP(A291,import!A:J,8,0)</f>
        <v>16</v>
      </c>
      <c r="I291" s="13">
        <f>VLOOKUP(A291,import!A:J,9,0)</f>
        <v>16</v>
      </c>
      <c r="J291" s="14">
        <f>VLOOKUP(A291,import!A:J,10,0)</f>
        <v>0</v>
      </c>
      <c r="K291" s="11" t="s">
        <v>1591</v>
      </c>
      <c r="L291" s="11">
        <v>5.453239984E9</v>
      </c>
      <c r="M291" s="11" t="s">
        <v>47</v>
      </c>
      <c r="N291" s="11" t="s">
        <v>500</v>
      </c>
      <c r="O291" s="11" t="s">
        <v>1592</v>
      </c>
      <c r="P291" s="11" t="str">
        <f>VLOOKUP(A291,import!A:P,16,0)</f>
        <v>Geleneksel</v>
      </c>
      <c r="Q291" s="15"/>
      <c r="R291" s="15" t="b">
        <v>1</v>
      </c>
      <c r="S291" s="16" t="b">
        <v>0</v>
      </c>
      <c r="T291" s="17" t="s">
        <v>280</v>
      </c>
      <c r="U291" s="17" t="s">
        <v>99</v>
      </c>
      <c r="V291" s="24" t="s">
        <v>69</v>
      </c>
      <c r="W291" s="17"/>
      <c r="X291" s="18">
        <v>44638.0</v>
      </c>
      <c r="Y291" s="18">
        <v>44639.0</v>
      </c>
      <c r="Z291" s="18"/>
      <c r="AA291" s="22" t="s">
        <v>71</v>
      </c>
      <c r="AB291" s="23">
        <v>44638.0</v>
      </c>
      <c r="AC291" s="19"/>
      <c r="AD291" s="19"/>
      <c r="AE291" s="20"/>
      <c r="AF291" s="19"/>
      <c r="AG291" s="20"/>
      <c r="AH291" s="19"/>
      <c r="AI291" s="19"/>
      <c r="AJ291" s="19"/>
      <c r="AK291" s="22" t="s">
        <v>99</v>
      </c>
      <c r="AL291" s="19"/>
      <c r="AM291" s="19"/>
      <c r="AN291" s="19"/>
      <c r="AO291" s="19"/>
      <c r="AP291" s="21"/>
      <c r="AQ291" s="19"/>
    </row>
    <row r="292">
      <c r="A292" s="11" t="s">
        <v>1593</v>
      </c>
      <c r="B292" s="11" t="s">
        <v>1594</v>
      </c>
      <c r="C292" s="11" t="str">
        <f>VLOOKUP(A292,import!A:C,3,0)</f>
        <v>DOĞRU</v>
      </c>
      <c r="D292" s="11" t="s">
        <v>63</v>
      </c>
      <c r="E292" s="12">
        <f>VLOOKUP(A292,import!A:J,5,0)</f>
        <v>218</v>
      </c>
      <c r="F292" s="12">
        <f>VLOOKUP(A292,import!A:J,6,0)</f>
        <v>32</v>
      </c>
      <c r="G292" s="13">
        <f>VLOOKUP(A292,import!A:J,7,0)</f>
        <v>12</v>
      </c>
      <c r="H292" s="13">
        <f>VLOOKUP(A292,import!A:J,8,0)</f>
        <v>3</v>
      </c>
      <c r="I292" s="13">
        <f>VLOOKUP(A292,import!A:J,9,0)</f>
        <v>15</v>
      </c>
      <c r="J292" s="14">
        <f>VLOOKUP(A292,import!A:J,10,0)</f>
        <v>0.8</v>
      </c>
      <c r="K292" s="11" t="s">
        <v>1595</v>
      </c>
      <c r="L292" s="11">
        <v>5.377417574E9</v>
      </c>
      <c r="M292" s="11" t="s">
        <v>65</v>
      </c>
      <c r="N292" s="11" t="s">
        <v>583</v>
      </c>
      <c r="O292" s="11" t="s">
        <v>1596</v>
      </c>
      <c r="P292" s="11" t="str">
        <f>VLOOKUP(A292,import!A:P,16,0)</f>
        <v>Geleneksel</v>
      </c>
      <c r="Q292" s="15"/>
      <c r="R292" s="15" t="b">
        <v>1</v>
      </c>
      <c r="S292" s="16" t="b">
        <v>0</v>
      </c>
      <c r="T292" s="17" t="s">
        <v>50</v>
      </c>
      <c r="U292" s="17" t="s">
        <v>99</v>
      </c>
      <c r="V292" s="35" t="s">
        <v>69</v>
      </c>
      <c r="W292" s="17"/>
      <c r="X292" s="18">
        <v>44580.0</v>
      </c>
      <c r="Y292" s="18">
        <v>44583.0</v>
      </c>
      <c r="Z292" s="18"/>
      <c r="AA292" s="22" t="s">
        <v>71</v>
      </c>
      <c r="AB292" s="23">
        <v>44580.0</v>
      </c>
      <c r="AC292" s="19"/>
      <c r="AD292" s="19"/>
      <c r="AE292" s="20"/>
      <c r="AF292" s="19"/>
      <c r="AG292" s="20"/>
      <c r="AH292" s="19"/>
      <c r="AI292" s="19"/>
      <c r="AJ292" s="19"/>
      <c r="AK292" s="22" t="s">
        <v>99</v>
      </c>
      <c r="AL292" s="19"/>
      <c r="AM292" s="19"/>
      <c r="AN292" s="19"/>
      <c r="AO292" s="19"/>
      <c r="AP292" s="21"/>
      <c r="AQ292" s="19"/>
    </row>
    <row r="293">
      <c r="A293" s="11" t="s">
        <v>1597</v>
      </c>
      <c r="B293" s="11" t="s">
        <v>1598</v>
      </c>
      <c r="C293" s="11" t="str">
        <f>VLOOKUP(A293,import!A:C,3,0)</f>
        <v>YANLIŞ</v>
      </c>
      <c r="D293" s="11" t="s">
        <v>63</v>
      </c>
      <c r="E293" s="12" t="str">
        <f>VLOOKUP(A293,import!A:J,5,0)</f>
        <v/>
      </c>
      <c r="F293" s="12" t="str">
        <f>VLOOKUP(A293,import!A:J,6,0)</f>
        <v/>
      </c>
      <c r="G293" s="13">
        <f>VLOOKUP(A293,import!A:J,7,0)</f>
        <v>0</v>
      </c>
      <c r="H293" s="13">
        <f>VLOOKUP(A293,import!A:J,8,0)</f>
        <v>29</v>
      </c>
      <c r="I293" s="13">
        <f>VLOOKUP(A293,import!A:J,9,0)</f>
        <v>29</v>
      </c>
      <c r="J293" s="14">
        <f>VLOOKUP(A293,import!A:J,10,0)</f>
        <v>0</v>
      </c>
      <c r="K293" s="11" t="s">
        <v>1599</v>
      </c>
      <c r="L293" s="11">
        <v>5.522038686E9</v>
      </c>
      <c r="M293" s="11" t="s">
        <v>1600</v>
      </c>
      <c r="N293" s="11" t="s">
        <v>1601</v>
      </c>
      <c r="O293" s="11" t="s">
        <v>1602</v>
      </c>
      <c r="P293" s="11" t="str">
        <f>VLOOKUP(A293,import!A:P,16,0)</f>
        <v>Geleneksel</v>
      </c>
      <c r="Q293" s="15" t="s">
        <v>129</v>
      </c>
      <c r="R293" s="33" t="b">
        <v>0</v>
      </c>
      <c r="S293" s="16" t="b">
        <v>0</v>
      </c>
      <c r="T293" s="16"/>
      <c r="U293" s="16"/>
      <c r="V293" s="32"/>
      <c r="W293" s="16"/>
      <c r="X293" s="30"/>
      <c r="Y293" s="30"/>
      <c r="Z293" s="30"/>
      <c r="AA293" s="19"/>
      <c r="AB293" s="19"/>
      <c r="AC293" s="19"/>
      <c r="AD293" s="19"/>
      <c r="AE293" s="20"/>
      <c r="AF293" s="19"/>
      <c r="AG293" s="20"/>
      <c r="AH293" s="19"/>
      <c r="AI293" s="19"/>
      <c r="AJ293" s="19"/>
      <c r="AK293" s="19"/>
      <c r="AL293" s="19"/>
      <c r="AM293" s="19"/>
      <c r="AN293" s="19"/>
      <c r="AO293" s="19"/>
      <c r="AP293" s="21" t="s">
        <v>116</v>
      </c>
      <c r="AQ293" s="19"/>
    </row>
    <row r="294">
      <c r="A294" s="11" t="s">
        <v>1603</v>
      </c>
      <c r="B294" s="11" t="s">
        <v>1604</v>
      </c>
      <c r="C294" s="11" t="str">
        <f>VLOOKUP(A294,import!A:C,3,0)</f>
        <v>DOĞRU</v>
      </c>
      <c r="D294" s="11" t="s">
        <v>63</v>
      </c>
      <c r="E294" s="12">
        <f>VLOOKUP(A294,import!A:J,5,0)</f>
        <v>1136</v>
      </c>
      <c r="F294" s="12">
        <f>VLOOKUP(A294,import!A:J,6,0)</f>
        <v>75</v>
      </c>
      <c r="G294" s="13">
        <f>VLOOKUP(A294,import!A:J,7,0)</f>
        <v>0</v>
      </c>
      <c r="H294" s="13">
        <f>VLOOKUP(A294,import!A:J,8,0)</f>
        <v>31</v>
      </c>
      <c r="I294" s="13">
        <f>VLOOKUP(A294,import!A:J,9,0)</f>
        <v>31</v>
      </c>
      <c r="J294" s="14">
        <f>VLOOKUP(A294,import!A:J,10,0)</f>
        <v>0</v>
      </c>
      <c r="K294" s="11" t="s">
        <v>1605</v>
      </c>
      <c r="L294" s="11">
        <v>5.39870399E9</v>
      </c>
      <c r="M294" s="11" t="s">
        <v>65</v>
      </c>
      <c r="N294" s="11" t="s">
        <v>1002</v>
      </c>
      <c r="O294" s="11" t="s">
        <v>1606</v>
      </c>
      <c r="P294" s="11" t="str">
        <f>VLOOKUP(A294,import!A:P,16,0)</f>
        <v>Geleneksel</v>
      </c>
      <c r="Q294" s="15"/>
      <c r="R294" s="15" t="b">
        <v>1</v>
      </c>
      <c r="S294" s="16" t="b">
        <v>0</v>
      </c>
      <c r="T294" s="17" t="s">
        <v>50</v>
      </c>
      <c r="U294" s="17" t="s">
        <v>104</v>
      </c>
      <c r="V294" s="24" t="s">
        <v>69</v>
      </c>
      <c r="W294" s="17"/>
      <c r="X294" s="18">
        <v>44537.0</v>
      </c>
      <c r="Y294" s="18">
        <v>44539.0</v>
      </c>
      <c r="Z294" s="18"/>
      <c r="AA294" s="22" t="s">
        <v>71</v>
      </c>
      <c r="AB294" s="23">
        <v>44537.0</v>
      </c>
      <c r="AC294" s="22" t="s">
        <v>106</v>
      </c>
      <c r="AD294" s="23">
        <v>44574.0</v>
      </c>
      <c r="AE294" s="20"/>
      <c r="AF294" s="19"/>
      <c r="AG294" s="20"/>
      <c r="AH294" s="19"/>
      <c r="AI294" s="19"/>
      <c r="AJ294" s="19"/>
      <c r="AK294" s="22" t="s">
        <v>104</v>
      </c>
      <c r="AL294" s="22" t="s">
        <v>99</v>
      </c>
      <c r="AM294" s="19"/>
      <c r="AN294" s="19"/>
      <c r="AO294" s="19"/>
      <c r="AP294" s="21" t="s">
        <v>54</v>
      </c>
      <c r="AQ294" s="19"/>
    </row>
    <row r="295">
      <c r="A295" s="11" t="s">
        <v>1607</v>
      </c>
      <c r="B295" s="11" t="s">
        <v>1608</v>
      </c>
      <c r="C295" s="11" t="str">
        <f>VLOOKUP(A295,import!A:C,3,0)</f>
        <v>DOĞRU</v>
      </c>
      <c r="D295" s="11" t="s">
        <v>63</v>
      </c>
      <c r="E295" s="12">
        <f>VLOOKUP(A295,import!A:J,5,0)</f>
        <v>1017</v>
      </c>
      <c r="F295" s="12">
        <f>VLOOKUP(A295,import!A:J,6,0)</f>
        <v>34</v>
      </c>
      <c r="G295" s="13">
        <f>VLOOKUP(A295,import!A:J,7,0)</f>
        <v>4</v>
      </c>
      <c r="H295" s="13">
        <f>VLOOKUP(A295,import!A:J,8,0)</f>
        <v>4</v>
      </c>
      <c r="I295" s="13">
        <f>VLOOKUP(A295,import!A:J,9,0)</f>
        <v>8</v>
      </c>
      <c r="J295" s="14">
        <f>VLOOKUP(A295,import!A:J,10,0)</f>
        <v>0.5</v>
      </c>
      <c r="K295" s="11" t="s">
        <v>1609</v>
      </c>
      <c r="L295" s="11">
        <v>5.550755507E9</v>
      </c>
      <c r="M295" s="11" t="s">
        <v>65</v>
      </c>
      <c r="N295" s="11" t="s">
        <v>1090</v>
      </c>
      <c r="O295" s="11" t="s">
        <v>1610</v>
      </c>
      <c r="P295" s="11" t="str">
        <f>VLOOKUP(A295,import!A:P,16,0)</f>
        <v>Geleneksel</v>
      </c>
      <c r="Q295" s="15" t="s">
        <v>299</v>
      </c>
      <c r="R295" s="15" t="b">
        <v>1</v>
      </c>
      <c r="S295" s="16" t="b">
        <v>0</v>
      </c>
      <c r="T295" s="25" t="s">
        <v>50</v>
      </c>
      <c r="U295" s="16"/>
      <c r="V295" s="25" t="s">
        <v>52</v>
      </c>
      <c r="W295" s="25" t="s">
        <v>1611</v>
      </c>
      <c r="X295" s="27">
        <v>44295.0</v>
      </c>
      <c r="Y295" s="27">
        <v>44289.0</v>
      </c>
      <c r="Z295" s="27"/>
      <c r="AA295" s="19"/>
      <c r="AB295" s="19"/>
      <c r="AC295" s="19"/>
      <c r="AD295" s="19"/>
      <c r="AE295" s="20"/>
      <c r="AF295" s="19"/>
      <c r="AG295" s="20"/>
      <c r="AH295" s="19"/>
      <c r="AI295" s="19"/>
      <c r="AJ295" s="19"/>
      <c r="AK295" s="19"/>
      <c r="AL295" s="19"/>
      <c r="AM295" s="19"/>
      <c r="AN295" s="19"/>
      <c r="AO295" s="19"/>
      <c r="AP295" s="21" t="s">
        <v>54</v>
      </c>
      <c r="AQ295" s="19"/>
    </row>
    <row r="296">
      <c r="A296" s="11" t="s">
        <v>1612</v>
      </c>
      <c r="B296" s="11" t="s">
        <v>1613</v>
      </c>
      <c r="C296" s="11" t="str">
        <f>VLOOKUP(A296,import!A:C,3,0)</f>
        <v>DOĞRU</v>
      </c>
      <c r="D296" s="11" t="s">
        <v>325</v>
      </c>
      <c r="E296" s="12">
        <f>VLOOKUP(A296,import!A:J,5,0)</f>
        <v>1137</v>
      </c>
      <c r="F296" s="12">
        <f>VLOOKUP(A296,import!A:J,6,0)</f>
        <v>36</v>
      </c>
      <c r="G296" s="13">
        <f>VLOOKUP(A296,import!A:J,7,0)</f>
        <v>7</v>
      </c>
      <c r="H296" s="13">
        <f>VLOOKUP(A296,import!A:J,8,0)</f>
        <v>2</v>
      </c>
      <c r="I296" s="13">
        <f>VLOOKUP(A296,import!A:J,9,0)</f>
        <v>9</v>
      </c>
      <c r="J296" s="14">
        <f>VLOOKUP(A296,import!A:J,10,0)</f>
        <v>0.78</v>
      </c>
      <c r="K296" s="11" t="s">
        <v>1614</v>
      </c>
      <c r="L296" s="11">
        <v>5.324302293E9</v>
      </c>
      <c r="M296" s="11" t="s">
        <v>65</v>
      </c>
      <c r="N296" s="11" t="s">
        <v>1615</v>
      </c>
      <c r="O296" s="11" t="s">
        <v>1616</v>
      </c>
      <c r="P296" s="11" t="str">
        <f>VLOOKUP(A296,import!A:P,16,0)</f>
        <v>Geleneksel</v>
      </c>
      <c r="Q296" s="15"/>
      <c r="R296" s="15" t="b">
        <v>1</v>
      </c>
      <c r="S296" s="16" t="b">
        <v>0</v>
      </c>
      <c r="T296" s="17" t="s">
        <v>502</v>
      </c>
      <c r="U296" s="17"/>
      <c r="V296" s="17"/>
      <c r="W296" s="17" t="s">
        <v>1617</v>
      </c>
      <c r="X296" s="18"/>
      <c r="Y296" s="18"/>
      <c r="Z296" s="18"/>
      <c r="AA296" s="22" t="s">
        <v>85</v>
      </c>
      <c r="AB296" s="23">
        <v>44348.0</v>
      </c>
      <c r="AC296" s="19"/>
      <c r="AD296" s="19"/>
      <c r="AE296" s="20"/>
      <c r="AF296" s="19"/>
      <c r="AG296" s="20"/>
      <c r="AH296" s="19"/>
      <c r="AI296" s="19"/>
      <c r="AJ296" s="19"/>
      <c r="AK296" s="22" t="s">
        <v>98</v>
      </c>
      <c r="AL296" s="19"/>
      <c r="AM296" s="19"/>
      <c r="AN296" s="19"/>
      <c r="AO296" s="19"/>
      <c r="AP296" s="21" t="s">
        <v>116</v>
      </c>
      <c r="AQ296" s="19"/>
    </row>
    <row r="297">
      <c r="A297" s="11" t="s">
        <v>1618</v>
      </c>
      <c r="B297" s="11" t="s">
        <v>1619</v>
      </c>
      <c r="C297" s="11" t="str">
        <f>VLOOKUP(A297,import!A:C,3,0)</f>
        <v>DOĞRU</v>
      </c>
      <c r="D297" s="11" t="s">
        <v>325</v>
      </c>
      <c r="E297" s="12">
        <f>VLOOKUP(A297,import!A:J,5,0)</f>
        <v>9</v>
      </c>
      <c r="F297" s="12">
        <f>VLOOKUP(A297,import!A:J,6,0)</f>
        <v>1</v>
      </c>
      <c r="G297" s="13">
        <f>VLOOKUP(A297,import!A:J,7,0)</f>
        <v>4</v>
      </c>
      <c r="H297" s="13">
        <f>VLOOKUP(A297,import!A:J,8,0)</f>
        <v>4</v>
      </c>
      <c r="I297" s="13">
        <f>VLOOKUP(A297,import!A:J,9,0)</f>
        <v>8</v>
      </c>
      <c r="J297" s="14">
        <f>VLOOKUP(A297,import!A:J,10,0)</f>
        <v>0.5</v>
      </c>
      <c r="K297" s="11" t="s">
        <v>1620</v>
      </c>
      <c r="L297" s="11">
        <v>5.531538282E9</v>
      </c>
      <c r="M297" s="11" t="s">
        <v>65</v>
      </c>
      <c r="N297" s="11" t="s">
        <v>483</v>
      </c>
      <c r="O297" s="11" t="s">
        <v>1621</v>
      </c>
      <c r="P297" s="11" t="str">
        <f>VLOOKUP(A297,import!A:P,16,0)</f>
        <v>Geleneksel</v>
      </c>
      <c r="Q297" s="15"/>
      <c r="R297" s="15" t="b">
        <v>0</v>
      </c>
      <c r="S297" s="16" t="b">
        <v>0</v>
      </c>
      <c r="T297" s="17" t="s">
        <v>502</v>
      </c>
      <c r="U297" s="17"/>
      <c r="V297" s="17"/>
      <c r="W297" s="17"/>
      <c r="X297" s="18"/>
      <c r="Y297" s="18"/>
      <c r="Z297" s="18"/>
      <c r="AA297" s="22"/>
      <c r="AB297" s="23"/>
      <c r="AC297" s="19"/>
      <c r="AD297" s="19"/>
      <c r="AE297" s="20"/>
      <c r="AF297" s="19"/>
      <c r="AG297" s="20"/>
      <c r="AH297" s="19"/>
      <c r="AI297" s="19"/>
      <c r="AJ297" s="19"/>
      <c r="AK297" s="22"/>
      <c r="AL297" s="19"/>
      <c r="AM297" s="19"/>
      <c r="AN297" s="19"/>
      <c r="AO297" s="19"/>
      <c r="AP297" s="21"/>
      <c r="AQ297" s="19"/>
    </row>
    <row r="298">
      <c r="A298" s="11" t="s">
        <v>1622</v>
      </c>
      <c r="B298" s="11" t="s">
        <v>1623</v>
      </c>
      <c r="C298" s="11" t="str">
        <f>VLOOKUP(A298,import!A:C,3,0)</f>
        <v>DOĞRU</v>
      </c>
      <c r="D298" s="11" t="s">
        <v>325</v>
      </c>
      <c r="E298" s="12">
        <f>VLOOKUP(A298,import!A:J,5,0)</f>
        <v>450</v>
      </c>
      <c r="F298" s="12">
        <f>VLOOKUP(A298,import!A:J,6,0)</f>
        <v>22</v>
      </c>
      <c r="G298" s="13">
        <f>VLOOKUP(A298,import!A:J,7,0)</f>
        <v>5</v>
      </c>
      <c r="H298" s="13">
        <f>VLOOKUP(A298,import!A:J,8,0)</f>
        <v>11</v>
      </c>
      <c r="I298" s="13">
        <f>VLOOKUP(A298,import!A:J,9,0)</f>
        <v>16</v>
      </c>
      <c r="J298" s="14">
        <f>VLOOKUP(A298,import!A:J,10,0)</f>
        <v>0.31</v>
      </c>
      <c r="K298" s="11" t="s">
        <v>1624</v>
      </c>
      <c r="L298" s="11">
        <v>5.449060007E9</v>
      </c>
      <c r="M298" s="11" t="s">
        <v>368</v>
      </c>
      <c r="N298" s="11" t="s">
        <v>369</v>
      </c>
      <c r="O298" s="11" t="s">
        <v>1625</v>
      </c>
      <c r="P298" s="11" t="str">
        <f>VLOOKUP(A298,import!A:P,16,0)</f>
        <v>Geleneksel</v>
      </c>
      <c r="Q298" s="15"/>
      <c r="R298" s="15" t="b">
        <v>0</v>
      </c>
      <c r="S298" s="16" t="b">
        <v>0</v>
      </c>
      <c r="T298" s="17" t="s">
        <v>502</v>
      </c>
      <c r="U298" s="17"/>
      <c r="V298" s="17"/>
      <c r="W298" s="17"/>
      <c r="X298" s="18"/>
      <c r="Y298" s="18"/>
      <c r="Z298" s="17" t="s">
        <v>1626</v>
      </c>
      <c r="AA298" s="19"/>
      <c r="AB298" s="19"/>
      <c r="AC298" s="19"/>
      <c r="AD298" s="19"/>
      <c r="AE298" s="20"/>
      <c r="AF298" s="19"/>
      <c r="AG298" s="20"/>
      <c r="AH298" s="19"/>
      <c r="AI298" s="19"/>
      <c r="AJ298" s="19"/>
      <c r="AK298" s="19"/>
      <c r="AL298" s="19"/>
      <c r="AM298" s="19"/>
      <c r="AN298" s="19"/>
      <c r="AO298" s="19"/>
      <c r="AP298" s="21" t="s">
        <v>54</v>
      </c>
      <c r="AQ298" s="19"/>
    </row>
    <row r="299">
      <c r="A299" s="11" t="s">
        <v>1627</v>
      </c>
      <c r="B299" s="11" t="s">
        <v>1628</v>
      </c>
      <c r="C299" s="11" t="str">
        <f>VLOOKUP(A299,import!A:C,3,0)</f>
        <v>DOĞRU</v>
      </c>
      <c r="D299" s="11" t="s">
        <v>45</v>
      </c>
      <c r="E299" s="12">
        <f>VLOOKUP(A299,import!A:J,5,0)</f>
        <v>346</v>
      </c>
      <c r="F299" s="12">
        <f>VLOOKUP(A299,import!A:J,6,0)</f>
        <v>19</v>
      </c>
      <c r="G299" s="13">
        <f>VLOOKUP(A299,import!A:J,7,0)</f>
        <v>0</v>
      </c>
      <c r="H299" s="13">
        <f>VLOOKUP(A299,import!A:J,8,0)</f>
        <v>17</v>
      </c>
      <c r="I299" s="13">
        <f>VLOOKUP(A299,import!A:J,9,0)</f>
        <v>17</v>
      </c>
      <c r="J299" s="14">
        <f>VLOOKUP(A299,import!A:J,10,0)</f>
        <v>0</v>
      </c>
      <c r="K299" s="11" t="s">
        <v>1629</v>
      </c>
      <c r="L299" s="11">
        <v>2.422447072E9</v>
      </c>
      <c r="M299" s="11" t="s">
        <v>47</v>
      </c>
      <c r="N299" s="11" t="s">
        <v>410</v>
      </c>
      <c r="O299" s="11" t="s">
        <v>1630</v>
      </c>
      <c r="P299" s="11" t="str">
        <f>VLOOKUP(A299,import!A:P,16,0)</f>
        <v>Geleneksel</v>
      </c>
      <c r="Q299" s="15"/>
      <c r="R299" s="15" t="b">
        <v>1</v>
      </c>
      <c r="S299" s="25" t="b">
        <v>1</v>
      </c>
      <c r="T299" s="25"/>
      <c r="U299" s="16"/>
      <c r="V299" s="16"/>
      <c r="W299" s="25" t="s">
        <v>1631</v>
      </c>
      <c r="X299" s="30"/>
      <c r="Y299" s="30"/>
      <c r="Z299" s="30"/>
      <c r="AA299" s="22" t="s">
        <v>85</v>
      </c>
      <c r="AB299" s="23">
        <v>44348.0</v>
      </c>
      <c r="AC299" s="22" t="s">
        <v>85</v>
      </c>
      <c r="AD299" s="23">
        <v>44377.0</v>
      </c>
      <c r="AE299" s="22" t="s">
        <v>71</v>
      </c>
      <c r="AF299" s="23">
        <v>44379.0</v>
      </c>
      <c r="AG299" s="22" t="s">
        <v>71</v>
      </c>
      <c r="AH299" s="23">
        <v>44385.0</v>
      </c>
      <c r="AI299" s="22" t="s">
        <v>71</v>
      </c>
      <c r="AJ299" s="23">
        <v>44499.0</v>
      </c>
      <c r="AK299" s="22" t="s">
        <v>98</v>
      </c>
      <c r="AL299" s="22" t="s">
        <v>97</v>
      </c>
      <c r="AM299" s="22" t="s">
        <v>86</v>
      </c>
      <c r="AN299" s="22" t="s">
        <v>86</v>
      </c>
      <c r="AO299" s="22" t="s">
        <v>99</v>
      </c>
      <c r="AP299" s="21" t="s">
        <v>54</v>
      </c>
      <c r="AQ299" s="22"/>
    </row>
    <row r="300">
      <c r="A300" s="11" t="s">
        <v>1632</v>
      </c>
      <c r="B300" s="11" t="s">
        <v>1633</v>
      </c>
      <c r="C300" s="11" t="str">
        <f>VLOOKUP(A300,import!A:C,3,0)</f>
        <v>DOĞRU</v>
      </c>
      <c r="D300" s="11" t="s">
        <v>74</v>
      </c>
      <c r="E300" s="12">
        <f>VLOOKUP(A300,import!A:J,5,0)</f>
        <v>219</v>
      </c>
      <c r="F300" s="12">
        <f>VLOOKUP(A300,import!A:J,6,0)</f>
        <v>21</v>
      </c>
      <c r="G300" s="13">
        <f>VLOOKUP(A300,import!A:J,7,0)</f>
        <v>0</v>
      </c>
      <c r="H300" s="13">
        <f>VLOOKUP(A300,import!A:J,8,0)</f>
        <v>21</v>
      </c>
      <c r="I300" s="13">
        <f>VLOOKUP(A300,import!A:J,9,0)</f>
        <v>21</v>
      </c>
      <c r="J300" s="14">
        <f>VLOOKUP(A300,import!A:J,10,0)</f>
        <v>0</v>
      </c>
      <c r="K300" s="11" t="s">
        <v>1634</v>
      </c>
      <c r="L300" s="11">
        <v>2.429993525E9</v>
      </c>
      <c r="M300" s="11" t="s">
        <v>47</v>
      </c>
      <c r="N300" s="11" t="s">
        <v>227</v>
      </c>
      <c r="O300" s="11" t="s">
        <v>1635</v>
      </c>
      <c r="P300" s="11" t="str">
        <f>VLOOKUP(A300,import!A:P,16,0)</f>
        <v>Geleneksel</v>
      </c>
      <c r="Q300" s="15"/>
      <c r="R300" s="15" t="b">
        <v>1</v>
      </c>
      <c r="S300" s="25" t="b">
        <v>1</v>
      </c>
      <c r="T300" s="17"/>
      <c r="U300" s="17"/>
      <c r="V300" s="17"/>
      <c r="W300" s="17" t="s">
        <v>1636</v>
      </c>
      <c r="X300" s="18"/>
      <c r="Y300" s="18"/>
      <c r="Z300" s="18"/>
      <c r="AA300" s="22"/>
      <c r="AB300" s="23"/>
      <c r="AC300" s="19"/>
      <c r="AD300" s="19"/>
      <c r="AE300" s="20"/>
      <c r="AF300" s="19"/>
      <c r="AG300" s="20"/>
      <c r="AH300" s="19"/>
      <c r="AI300" s="19"/>
      <c r="AJ300" s="19"/>
      <c r="AK300" s="22"/>
      <c r="AL300" s="19"/>
      <c r="AM300" s="19"/>
      <c r="AN300" s="19"/>
      <c r="AO300" s="19"/>
      <c r="AP300" s="21"/>
      <c r="AQ300" s="19"/>
    </row>
    <row r="301">
      <c r="A301" s="21" t="s">
        <v>1637</v>
      </c>
      <c r="B301" s="21" t="s">
        <v>1638</v>
      </c>
      <c r="C301" s="11" t="str">
        <f>VLOOKUP(A301,import!A:C,3,0)</f>
        <v>DOĞRU</v>
      </c>
      <c r="D301" s="21" t="s">
        <v>74</v>
      </c>
      <c r="E301" s="12" t="str">
        <f>VLOOKUP(A301,import!A:J,5,0)</f>
        <v/>
      </c>
      <c r="F301" s="12" t="str">
        <f>VLOOKUP(A301,import!A:J,6,0)</f>
        <v/>
      </c>
      <c r="G301" s="13">
        <f>VLOOKUP(A301,import!A:J,7,0)</f>
        <v>19</v>
      </c>
      <c r="H301" s="13">
        <f>VLOOKUP(A301,import!A:J,8,0)</f>
        <v>5</v>
      </c>
      <c r="I301" s="13">
        <f>VLOOKUP(A301,import!A:J,9,0)</f>
        <v>24</v>
      </c>
      <c r="J301" s="14">
        <f>VLOOKUP(A301,import!A:J,10,0)</f>
        <v>0.79</v>
      </c>
      <c r="K301" s="21" t="s">
        <v>1639</v>
      </c>
      <c r="L301" s="21">
        <v>5.343958284E9</v>
      </c>
      <c r="M301" s="21" t="s">
        <v>138</v>
      </c>
      <c r="N301" s="21" t="s">
        <v>1037</v>
      </c>
      <c r="O301" s="21" t="s">
        <v>1640</v>
      </c>
      <c r="P301" s="11" t="str">
        <f>VLOOKUP(A301,import!A:P,16,0)</f>
        <v>Geleneksel</v>
      </c>
      <c r="Q301" s="15"/>
      <c r="R301" s="15" t="b">
        <v>1</v>
      </c>
      <c r="S301" s="16" t="b">
        <v>0</v>
      </c>
      <c r="T301" s="17" t="s">
        <v>280</v>
      </c>
      <c r="U301" s="17"/>
      <c r="V301" s="17"/>
      <c r="W301" s="17" t="s">
        <v>1641</v>
      </c>
      <c r="X301" s="18"/>
      <c r="Y301" s="18"/>
      <c r="Z301" s="18"/>
      <c r="AA301" s="22" t="s">
        <v>71</v>
      </c>
      <c r="AB301" s="23">
        <v>44665.0</v>
      </c>
      <c r="AC301" s="19"/>
      <c r="AD301" s="19"/>
      <c r="AE301" s="20"/>
      <c r="AF301" s="19"/>
      <c r="AG301" s="20"/>
      <c r="AH301" s="19"/>
      <c r="AI301" s="19"/>
      <c r="AJ301" s="19"/>
      <c r="AK301" s="22" t="s">
        <v>99</v>
      </c>
      <c r="AL301" s="19"/>
      <c r="AM301" s="19"/>
      <c r="AN301" s="19"/>
      <c r="AO301" s="19"/>
      <c r="AP301" s="21"/>
      <c r="AQ301" s="19"/>
    </row>
    <row r="302">
      <c r="A302" s="11" t="s">
        <v>1642</v>
      </c>
      <c r="B302" s="11" t="s">
        <v>1643</v>
      </c>
      <c r="C302" s="11" t="str">
        <f>VLOOKUP(A302,import!A:C,3,0)</f>
        <v>YANLIŞ</v>
      </c>
      <c r="D302" s="11" t="s">
        <v>74</v>
      </c>
      <c r="E302" s="12">
        <f>VLOOKUP(A302,import!A:J,5,0)</f>
        <v>2029</v>
      </c>
      <c r="F302" s="12" t="str">
        <f>VLOOKUP(A302,import!A:J,6,0)</f>
        <v/>
      </c>
      <c r="G302" s="13">
        <f>VLOOKUP(A302,import!A:J,7,0)</f>
        <v>14</v>
      </c>
      <c r="H302" s="13">
        <f>VLOOKUP(A302,import!A:J,8,0)</f>
        <v>42</v>
      </c>
      <c r="I302" s="13">
        <f>VLOOKUP(A302,import!A:J,9,0)</f>
        <v>56</v>
      </c>
      <c r="J302" s="14">
        <f>VLOOKUP(A302,import!A:J,10,0)</f>
        <v>0.25</v>
      </c>
      <c r="K302" s="11" t="s">
        <v>1569</v>
      </c>
      <c r="L302" s="11">
        <v>5.4154025E9</v>
      </c>
      <c r="M302" s="11" t="s">
        <v>47</v>
      </c>
      <c r="N302" s="11" t="s">
        <v>639</v>
      </c>
      <c r="O302" s="11" t="s">
        <v>1570</v>
      </c>
      <c r="P302" s="11" t="str">
        <f>VLOOKUP(A302,import!A:P,16,0)</f>
        <v>Geleneksel</v>
      </c>
      <c r="Q302" s="15" t="s">
        <v>103</v>
      </c>
      <c r="R302" s="15" t="b">
        <v>1</v>
      </c>
      <c r="S302" s="16" t="b">
        <v>0</v>
      </c>
      <c r="T302" s="25" t="s">
        <v>50</v>
      </c>
      <c r="U302" s="25" t="s">
        <v>99</v>
      </c>
      <c r="V302" s="22" t="s">
        <v>69</v>
      </c>
      <c r="W302" s="25" t="s">
        <v>1644</v>
      </c>
      <c r="X302" s="27">
        <v>44491.0</v>
      </c>
      <c r="Y302" s="27">
        <v>44494.0</v>
      </c>
      <c r="Z302" s="27"/>
      <c r="AA302" s="22" t="s">
        <v>71</v>
      </c>
      <c r="AB302" s="23">
        <v>44372.0</v>
      </c>
      <c r="AC302" s="22" t="s">
        <v>71</v>
      </c>
      <c r="AD302" s="23">
        <v>44377.0</v>
      </c>
      <c r="AE302" s="22" t="s">
        <v>106</v>
      </c>
      <c r="AF302" s="23">
        <v>44404.0</v>
      </c>
      <c r="AG302" s="22" t="s">
        <v>85</v>
      </c>
      <c r="AH302" s="23">
        <v>44426.0</v>
      </c>
      <c r="AI302" s="22" t="s">
        <v>71</v>
      </c>
      <c r="AJ302" s="23">
        <v>44491.0</v>
      </c>
      <c r="AK302" s="22" t="s">
        <v>107</v>
      </c>
      <c r="AL302" s="22" t="s">
        <v>97</v>
      </c>
      <c r="AM302" s="22" t="s">
        <v>51</v>
      </c>
      <c r="AN302" s="22" t="s">
        <v>288</v>
      </c>
      <c r="AO302" s="22" t="s">
        <v>99</v>
      </c>
      <c r="AP302" s="21" t="s">
        <v>89</v>
      </c>
      <c r="AQ302" s="22"/>
    </row>
    <row r="303">
      <c r="A303" s="11" t="s">
        <v>1645</v>
      </c>
      <c r="B303" s="11" t="s">
        <v>1646</v>
      </c>
      <c r="C303" s="11" t="str">
        <f>VLOOKUP(A303,import!A:C,3,0)</f>
        <v>DOĞRU</v>
      </c>
      <c r="D303" s="11" t="s">
        <v>1007</v>
      </c>
      <c r="E303" s="12">
        <f>VLOOKUP(A303,import!A:J,5,0)</f>
        <v>55</v>
      </c>
      <c r="F303" s="12">
        <f>VLOOKUP(A303,import!A:J,6,0)</f>
        <v>25</v>
      </c>
      <c r="G303" s="13">
        <f>VLOOKUP(A303,import!A:J,7,0)</f>
        <v>0</v>
      </c>
      <c r="H303" s="13">
        <f>VLOOKUP(A303,import!A:J,8,0)</f>
        <v>12</v>
      </c>
      <c r="I303" s="13">
        <f>VLOOKUP(A303,import!A:J,9,0)</f>
        <v>12</v>
      </c>
      <c r="J303" s="14">
        <f>VLOOKUP(A303,import!A:J,10,0)</f>
        <v>0</v>
      </c>
      <c r="K303" s="11" t="s">
        <v>1647</v>
      </c>
      <c r="L303" s="11">
        <v>5.433837498E9</v>
      </c>
      <c r="M303" s="11" t="s">
        <v>65</v>
      </c>
      <c r="N303" s="11" t="s">
        <v>112</v>
      </c>
      <c r="O303" s="11" t="s">
        <v>1648</v>
      </c>
      <c r="P303" s="11" t="str">
        <f>VLOOKUP(A303,import!A:P,16,0)</f>
        <v>Geleneksel</v>
      </c>
      <c r="Q303" s="15"/>
      <c r="R303" s="15" t="b">
        <v>1</v>
      </c>
      <c r="S303" s="16" t="b">
        <v>0</v>
      </c>
      <c r="T303" s="17" t="s">
        <v>83</v>
      </c>
      <c r="U303" s="17"/>
      <c r="V303" s="17"/>
      <c r="W303" s="17" t="s">
        <v>1649</v>
      </c>
      <c r="X303" s="18"/>
      <c r="Y303" s="18"/>
      <c r="Z303" s="18"/>
      <c r="AA303" s="22" t="s">
        <v>71</v>
      </c>
      <c r="AB303" s="23">
        <v>44652.0</v>
      </c>
      <c r="AC303" s="19"/>
      <c r="AD303" s="19"/>
      <c r="AE303" s="20"/>
      <c r="AF303" s="19"/>
      <c r="AG303" s="20"/>
      <c r="AH303" s="19"/>
      <c r="AI303" s="19"/>
      <c r="AJ303" s="19"/>
      <c r="AK303" s="22" t="s">
        <v>131</v>
      </c>
      <c r="AL303" s="19"/>
      <c r="AM303" s="19"/>
      <c r="AN303" s="19"/>
      <c r="AO303" s="19"/>
      <c r="AP303" s="21"/>
      <c r="AQ303" s="19"/>
    </row>
    <row r="304">
      <c r="A304" s="11" t="s">
        <v>1650</v>
      </c>
      <c r="B304" s="11" t="s">
        <v>1651</v>
      </c>
      <c r="C304" s="11" t="str">
        <f>VLOOKUP(A304,import!A:C,3,0)</f>
        <v>DOĞRU</v>
      </c>
      <c r="D304" s="11" t="s">
        <v>74</v>
      </c>
      <c r="E304" s="12">
        <f>VLOOKUP(A304,import!A:J,5,0)</f>
        <v>2134</v>
      </c>
      <c r="F304" s="12">
        <f>VLOOKUP(A304,import!A:J,6,0)</f>
        <v>68</v>
      </c>
      <c r="G304" s="13">
        <f>VLOOKUP(A304,import!A:J,7,0)</f>
        <v>14</v>
      </c>
      <c r="H304" s="13">
        <f>VLOOKUP(A304,import!A:J,8,0)</f>
        <v>58</v>
      </c>
      <c r="I304" s="13">
        <f>VLOOKUP(A304,import!A:J,9,0)</f>
        <v>72</v>
      </c>
      <c r="J304" s="14">
        <f>VLOOKUP(A304,import!A:J,10,0)</f>
        <v>0.19</v>
      </c>
      <c r="K304" s="11" t="s">
        <v>1652</v>
      </c>
      <c r="L304" s="11">
        <v>5.330574648E9</v>
      </c>
      <c r="M304" s="11" t="s">
        <v>65</v>
      </c>
      <c r="N304" s="11" t="s">
        <v>427</v>
      </c>
      <c r="O304" s="11" t="s">
        <v>1653</v>
      </c>
      <c r="P304" s="11" t="str">
        <f>VLOOKUP(A304,import!A:P,16,0)</f>
        <v>Geleneksel</v>
      </c>
      <c r="Q304" s="15" t="s">
        <v>103</v>
      </c>
      <c r="R304" s="15" t="b">
        <v>1</v>
      </c>
      <c r="S304" s="16" t="b">
        <v>0</v>
      </c>
      <c r="T304" s="25" t="s">
        <v>50</v>
      </c>
      <c r="U304" s="25" t="s">
        <v>204</v>
      </c>
      <c r="V304" s="25" t="s">
        <v>273</v>
      </c>
      <c r="W304" s="17" t="s">
        <v>1654</v>
      </c>
      <c r="X304" s="27">
        <v>44281.0</v>
      </c>
      <c r="Y304" s="27">
        <v>44285.0</v>
      </c>
      <c r="Z304" s="27"/>
      <c r="AA304" s="22" t="s">
        <v>106</v>
      </c>
      <c r="AB304" s="23">
        <v>44420.0</v>
      </c>
      <c r="AC304" s="22" t="s">
        <v>106</v>
      </c>
      <c r="AD304" s="23">
        <v>44427.0</v>
      </c>
      <c r="AE304" s="22" t="s">
        <v>106</v>
      </c>
      <c r="AF304" s="23">
        <v>44510.0</v>
      </c>
      <c r="AG304" s="20"/>
      <c r="AH304" s="19"/>
      <c r="AI304" s="19"/>
      <c r="AJ304" s="19"/>
      <c r="AK304" s="22" t="s">
        <v>87</v>
      </c>
      <c r="AL304" s="22" t="s">
        <v>87</v>
      </c>
      <c r="AM304" s="22" t="s">
        <v>247</v>
      </c>
      <c r="AN304" s="19"/>
      <c r="AO304" s="19"/>
      <c r="AP304" s="21" t="s">
        <v>116</v>
      </c>
      <c r="AQ304" s="19"/>
    </row>
    <row r="305">
      <c r="A305" s="11" t="s">
        <v>1655</v>
      </c>
      <c r="B305" s="11" t="s">
        <v>1656</v>
      </c>
      <c r="C305" s="11" t="str">
        <f>VLOOKUP(A305,import!A:C,3,0)</f>
        <v>DOĞRU</v>
      </c>
      <c r="D305" s="11" t="s">
        <v>74</v>
      </c>
      <c r="E305" s="12">
        <f>VLOOKUP(A305,import!A:J,5,0)</f>
        <v>178</v>
      </c>
      <c r="F305" s="12">
        <f>VLOOKUP(A305,import!A:J,6,0)</f>
        <v>40</v>
      </c>
      <c r="G305" s="13">
        <f>VLOOKUP(A305,import!A:J,7,0)</f>
        <v>0</v>
      </c>
      <c r="H305" s="13">
        <f>VLOOKUP(A305,import!A:J,8,0)</f>
        <v>21</v>
      </c>
      <c r="I305" s="13">
        <f>VLOOKUP(A305,import!A:J,9,0)</f>
        <v>21</v>
      </c>
      <c r="J305" s="14">
        <f>VLOOKUP(A305,import!A:J,10,0)</f>
        <v>0</v>
      </c>
      <c r="K305" s="11" t="s">
        <v>1657</v>
      </c>
      <c r="L305" s="11">
        <v>5.345210713E9</v>
      </c>
      <c r="M305" s="11" t="s">
        <v>47</v>
      </c>
      <c r="N305" s="11" t="s">
        <v>47</v>
      </c>
      <c r="O305" s="11" t="s">
        <v>1658</v>
      </c>
      <c r="P305" s="11" t="str">
        <f>VLOOKUP(A305,import!A:P,16,0)</f>
        <v>Geleneksel</v>
      </c>
      <c r="Q305" s="15"/>
      <c r="R305" s="15" t="b">
        <v>1</v>
      </c>
      <c r="S305" s="16" t="b">
        <v>0</v>
      </c>
      <c r="T305" s="17"/>
      <c r="U305" s="17"/>
      <c r="V305" s="17"/>
      <c r="W305" s="17" t="s">
        <v>1659</v>
      </c>
      <c r="X305" s="18"/>
      <c r="Y305" s="18"/>
      <c r="Z305" s="18"/>
      <c r="AA305" s="22" t="s">
        <v>85</v>
      </c>
      <c r="AB305" s="23">
        <v>44636.0</v>
      </c>
      <c r="AC305" s="19"/>
      <c r="AD305" s="19"/>
      <c r="AE305" s="20"/>
      <c r="AF305" s="19"/>
      <c r="AG305" s="20"/>
      <c r="AH305" s="19"/>
      <c r="AI305" s="19"/>
      <c r="AJ305" s="19"/>
      <c r="AK305" s="22" t="s">
        <v>115</v>
      </c>
      <c r="AL305" s="19"/>
      <c r="AM305" s="19"/>
      <c r="AN305" s="19"/>
      <c r="AO305" s="19"/>
      <c r="AP305" s="21"/>
      <c r="AQ305" s="19"/>
    </row>
    <row r="306">
      <c r="A306" s="11" t="s">
        <v>1660</v>
      </c>
      <c r="B306" s="11" t="s">
        <v>1661</v>
      </c>
      <c r="C306" s="11" t="str">
        <f>VLOOKUP(A306,import!A:C,3,0)</f>
        <v>DOĞRU</v>
      </c>
      <c r="D306" s="11" t="s">
        <v>45</v>
      </c>
      <c r="E306" s="12">
        <f>VLOOKUP(A306,import!A:J,5,0)</f>
        <v>627</v>
      </c>
      <c r="F306" s="12">
        <f>VLOOKUP(A306,import!A:J,6,0)</f>
        <v>39</v>
      </c>
      <c r="G306" s="13">
        <f>VLOOKUP(A306,import!A:J,7,0)</f>
        <v>13</v>
      </c>
      <c r="H306" s="13">
        <f>VLOOKUP(A306,import!A:J,8,0)</f>
        <v>9</v>
      </c>
      <c r="I306" s="13">
        <f>VLOOKUP(A306,import!A:J,9,0)</f>
        <v>22</v>
      </c>
      <c r="J306" s="14">
        <f>VLOOKUP(A306,import!A:J,10,0)</f>
        <v>0.59</v>
      </c>
      <c r="K306" s="11" t="s">
        <v>1662</v>
      </c>
      <c r="L306" s="11">
        <v>2.423401919E9</v>
      </c>
      <c r="M306" s="11" t="s">
        <v>65</v>
      </c>
      <c r="N306" s="11" t="s">
        <v>609</v>
      </c>
      <c r="O306" s="11" t="s">
        <v>1663</v>
      </c>
      <c r="P306" s="11" t="str">
        <f>VLOOKUP(A306,import!A:P,16,0)</f>
        <v>Geleneksel</v>
      </c>
      <c r="Q306" s="15" t="s">
        <v>299</v>
      </c>
      <c r="R306" s="15" t="b">
        <v>1</v>
      </c>
      <c r="S306" s="16" t="b">
        <v>0</v>
      </c>
      <c r="T306" s="25" t="s">
        <v>50</v>
      </c>
      <c r="U306" s="25" t="s">
        <v>51</v>
      </c>
      <c r="V306" s="25" t="s">
        <v>273</v>
      </c>
      <c r="W306" s="25" t="s">
        <v>1664</v>
      </c>
      <c r="X306" s="27">
        <v>44312.0</v>
      </c>
      <c r="Y306" s="27">
        <v>44313.0</v>
      </c>
      <c r="Z306" s="27"/>
      <c r="AA306" s="22" t="s">
        <v>71</v>
      </c>
      <c r="AB306" s="23">
        <v>44489.0</v>
      </c>
      <c r="AC306" s="22" t="s">
        <v>85</v>
      </c>
      <c r="AD306" s="23">
        <v>44511.0</v>
      </c>
      <c r="AE306" s="20"/>
      <c r="AF306" s="19"/>
      <c r="AG306" s="20"/>
      <c r="AH306" s="19"/>
      <c r="AI306" s="19"/>
      <c r="AJ306" s="19"/>
      <c r="AK306" s="22" t="s">
        <v>131</v>
      </c>
      <c r="AL306" s="22" t="s">
        <v>230</v>
      </c>
      <c r="AM306" s="19"/>
      <c r="AN306" s="19"/>
      <c r="AO306" s="19"/>
      <c r="AP306" s="21" t="s">
        <v>116</v>
      </c>
      <c r="AQ306" s="19"/>
    </row>
    <row r="307">
      <c r="A307" s="11" t="s">
        <v>1665</v>
      </c>
      <c r="B307" s="11" t="s">
        <v>1666</v>
      </c>
      <c r="C307" s="11" t="str">
        <f>VLOOKUP(A307,import!A:C,3,0)</f>
        <v>DOĞRU</v>
      </c>
      <c r="D307" s="11" t="s">
        <v>45</v>
      </c>
      <c r="E307" s="12">
        <f>VLOOKUP(A307,import!A:J,5,0)</f>
        <v>526</v>
      </c>
      <c r="F307" s="12" t="str">
        <f>VLOOKUP(A307,import!A:J,6,0)</f>
        <v/>
      </c>
      <c r="G307" s="13">
        <f>VLOOKUP(A307,import!A:J,7,0)</f>
        <v>13</v>
      </c>
      <c r="H307" s="13">
        <f>VLOOKUP(A307,import!A:J,8,0)</f>
        <v>8</v>
      </c>
      <c r="I307" s="13">
        <f>VLOOKUP(A307,import!A:J,9,0)</f>
        <v>21</v>
      </c>
      <c r="J307" s="14">
        <f>VLOOKUP(A307,import!A:J,10,0)</f>
        <v>0.62</v>
      </c>
      <c r="K307" s="11" t="s">
        <v>1662</v>
      </c>
      <c r="L307" s="11">
        <v>5.302515807E9</v>
      </c>
      <c r="M307" s="11" t="s">
        <v>47</v>
      </c>
      <c r="N307" s="11" t="s">
        <v>410</v>
      </c>
      <c r="O307" s="11" t="s">
        <v>1667</v>
      </c>
      <c r="P307" s="11" t="str">
        <f>VLOOKUP(A307,import!A:P,16,0)</f>
        <v>Geleneksel</v>
      </c>
      <c r="Q307" s="15" t="s">
        <v>299</v>
      </c>
      <c r="R307" s="33" t="b">
        <v>0</v>
      </c>
      <c r="S307" s="16" t="b">
        <v>0</v>
      </c>
      <c r="T307" s="25" t="s">
        <v>121</v>
      </c>
      <c r="U307" s="16"/>
      <c r="V307" s="16"/>
      <c r="W307" s="25"/>
      <c r="X307" s="30"/>
      <c r="Y307" s="30"/>
      <c r="Z307" s="30"/>
      <c r="AA307" s="41"/>
      <c r="AB307" s="41"/>
      <c r="AC307" s="19"/>
      <c r="AD307" s="41"/>
      <c r="AE307" s="20"/>
      <c r="AF307" s="41"/>
      <c r="AG307" s="41"/>
      <c r="AH307" s="41"/>
      <c r="AI307" s="19"/>
      <c r="AJ307" s="41"/>
      <c r="AK307" s="41"/>
      <c r="AL307" s="41"/>
      <c r="AM307" s="41"/>
      <c r="AN307" s="41"/>
      <c r="AO307" s="41"/>
      <c r="AP307" s="21" t="s">
        <v>116</v>
      </c>
      <c r="AQ307" s="41"/>
    </row>
    <row r="308">
      <c r="A308" s="11" t="s">
        <v>1668</v>
      </c>
      <c r="B308" s="11" t="s">
        <v>1669</v>
      </c>
      <c r="C308" s="11" t="str">
        <f>VLOOKUP(A308,import!A:C,3,0)</f>
        <v>DOĞRU</v>
      </c>
      <c r="D308" s="11" t="s">
        <v>45</v>
      </c>
      <c r="E308" s="12">
        <f>VLOOKUP(A308,import!A:J,5,0)</f>
        <v>661</v>
      </c>
      <c r="F308" s="12">
        <f>VLOOKUP(A308,import!A:J,6,0)</f>
        <v>20</v>
      </c>
      <c r="G308" s="13">
        <f>VLOOKUP(A308,import!A:J,7,0)</f>
        <v>11</v>
      </c>
      <c r="H308" s="13">
        <f>VLOOKUP(A308,import!A:J,8,0)</f>
        <v>6</v>
      </c>
      <c r="I308" s="13">
        <f>VLOOKUP(A308,import!A:J,9,0)</f>
        <v>17</v>
      </c>
      <c r="J308" s="14">
        <f>VLOOKUP(A308,import!A:J,10,0)</f>
        <v>0.65</v>
      </c>
      <c r="K308" s="11" t="s">
        <v>1662</v>
      </c>
      <c r="L308" s="11">
        <v>2.4224495E9</v>
      </c>
      <c r="M308" s="11" t="s">
        <v>47</v>
      </c>
      <c r="N308" s="11" t="s">
        <v>1059</v>
      </c>
      <c r="O308" s="11" t="s">
        <v>1670</v>
      </c>
      <c r="P308" s="11" t="str">
        <f>VLOOKUP(A308,import!A:P,16,0)</f>
        <v>Geleneksel</v>
      </c>
      <c r="Q308" s="15" t="s">
        <v>299</v>
      </c>
      <c r="R308" s="15" t="b">
        <v>1</v>
      </c>
      <c r="S308" s="16" t="b">
        <v>0</v>
      </c>
      <c r="T308" s="25" t="s">
        <v>121</v>
      </c>
      <c r="U308" s="16"/>
      <c r="V308" s="16"/>
      <c r="W308" s="25"/>
      <c r="X308" s="30"/>
      <c r="Y308" s="30"/>
      <c r="Z308" s="30"/>
      <c r="AA308" s="19"/>
      <c r="AB308" s="19"/>
      <c r="AC308" s="19"/>
      <c r="AD308" s="19"/>
      <c r="AE308" s="20"/>
      <c r="AF308" s="19"/>
      <c r="AG308" s="20"/>
      <c r="AH308" s="19"/>
      <c r="AI308" s="19"/>
      <c r="AJ308" s="19"/>
      <c r="AK308" s="19"/>
      <c r="AL308" s="19"/>
      <c r="AM308" s="19"/>
      <c r="AN308" s="19"/>
      <c r="AO308" s="19"/>
      <c r="AP308" s="21" t="s">
        <v>116</v>
      </c>
      <c r="AQ308" s="19"/>
    </row>
    <row r="309">
      <c r="A309" s="11" t="s">
        <v>1671</v>
      </c>
      <c r="B309" s="11" t="s">
        <v>1672</v>
      </c>
      <c r="C309" s="11" t="str">
        <f>VLOOKUP(A309,import!A:C,3,0)</f>
        <v>DOĞRU</v>
      </c>
      <c r="D309" s="11" t="s">
        <v>45</v>
      </c>
      <c r="E309" s="12">
        <f>VLOOKUP(A309,import!A:J,5,0)</f>
        <v>686</v>
      </c>
      <c r="F309" s="12" t="str">
        <f>VLOOKUP(A309,import!A:J,6,0)</f>
        <v/>
      </c>
      <c r="G309" s="13">
        <f>VLOOKUP(A309,import!A:J,7,0)</f>
        <v>13</v>
      </c>
      <c r="H309" s="13">
        <f>VLOOKUP(A309,import!A:J,8,0)</f>
        <v>12</v>
      </c>
      <c r="I309" s="13">
        <f>VLOOKUP(A309,import!A:J,9,0)</f>
        <v>25</v>
      </c>
      <c r="J309" s="14">
        <f>VLOOKUP(A309,import!A:J,10,0)</f>
        <v>0.52</v>
      </c>
      <c r="K309" s="11" t="s">
        <v>1662</v>
      </c>
      <c r="L309" s="11">
        <v>5.356602E9</v>
      </c>
      <c r="M309" s="11" t="s">
        <v>47</v>
      </c>
      <c r="N309" s="11" t="s">
        <v>119</v>
      </c>
      <c r="O309" s="11" t="s">
        <v>1673</v>
      </c>
      <c r="P309" s="11" t="str">
        <f>VLOOKUP(A309,import!A:P,16,0)</f>
        <v>Geleneksel</v>
      </c>
      <c r="Q309" s="15" t="s">
        <v>299</v>
      </c>
      <c r="R309" s="33" t="b">
        <v>0</v>
      </c>
      <c r="S309" s="16" t="b">
        <v>0</v>
      </c>
      <c r="T309" s="25" t="s">
        <v>121</v>
      </c>
      <c r="U309" s="16"/>
      <c r="V309" s="16"/>
      <c r="W309" s="25"/>
      <c r="X309" s="30"/>
      <c r="Y309" s="30"/>
      <c r="Z309" s="30"/>
      <c r="AA309" s="19"/>
      <c r="AB309" s="19"/>
      <c r="AC309" s="19"/>
      <c r="AD309" s="19"/>
      <c r="AE309" s="20"/>
      <c r="AF309" s="19"/>
      <c r="AG309" s="20"/>
      <c r="AH309" s="19"/>
      <c r="AI309" s="19"/>
      <c r="AJ309" s="19"/>
      <c r="AK309" s="19"/>
      <c r="AL309" s="19"/>
      <c r="AM309" s="19"/>
      <c r="AN309" s="19"/>
      <c r="AO309" s="19"/>
      <c r="AP309" s="21" t="s">
        <v>116</v>
      </c>
      <c r="AQ309" s="19"/>
    </row>
    <row r="310">
      <c r="A310" s="11" t="s">
        <v>1674</v>
      </c>
      <c r="B310" s="11" t="s">
        <v>1675</v>
      </c>
      <c r="C310" s="11" t="str">
        <f>VLOOKUP(A310,import!A:C,3,0)</f>
        <v>DOĞRU</v>
      </c>
      <c r="D310" s="11" t="s">
        <v>45</v>
      </c>
      <c r="E310" s="12">
        <f>VLOOKUP(A310,import!A:J,5,0)</f>
        <v>1717</v>
      </c>
      <c r="F310" s="12">
        <f>VLOOKUP(A310,import!A:J,6,0)</f>
        <v>99</v>
      </c>
      <c r="G310" s="13">
        <f>VLOOKUP(A310,import!A:J,7,0)</f>
        <v>0</v>
      </c>
      <c r="H310" s="13">
        <f>VLOOKUP(A310,import!A:J,8,0)</f>
        <v>6</v>
      </c>
      <c r="I310" s="13">
        <f>VLOOKUP(A310,import!A:J,9,0)</f>
        <v>6</v>
      </c>
      <c r="J310" s="14">
        <f>VLOOKUP(A310,import!A:J,10,0)</f>
        <v>0</v>
      </c>
      <c r="K310" s="11" t="s">
        <v>1676</v>
      </c>
      <c r="L310" s="11">
        <v>5.523009192E9</v>
      </c>
      <c r="M310" s="11" t="s">
        <v>47</v>
      </c>
      <c r="N310" s="11" t="s">
        <v>187</v>
      </c>
      <c r="O310" s="11" t="s">
        <v>1677</v>
      </c>
      <c r="P310" s="11" t="str">
        <f>VLOOKUP(A310,import!A:P,16,0)</f>
        <v>Geleneksel</v>
      </c>
      <c r="Q310" s="15"/>
      <c r="R310" s="15" t="b">
        <v>1</v>
      </c>
      <c r="S310" s="25" t="b">
        <v>0</v>
      </c>
      <c r="T310" s="29" t="s">
        <v>502</v>
      </c>
      <c r="U310" s="17"/>
      <c r="V310" s="17"/>
      <c r="W310" s="17" t="s">
        <v>1678</v>
      </c>
      <c r="X310" s="18"/>
      <c r="Y310" s="18"/>
      <c r="Z310" s="18"/>
      <c r="AA310" s="22" t="s">
        <v>85</v>
      </c>
      <c r="AB310" s="23">
        <v>44524.0</v>
      </c>
      <c r="AC310" s="22" t="s">
        <v>71</v>
      </c>
      <c r="AD310" s="23">
        <v>44533.0</v>
      </c>
      <c r="AE310" s="22" t="s">
        <v>71</v>
      </c>
      <c r="AF310" s="23">
        <v>44539.0</v>
      </c>
      <c r="AG310" s="20"/>
      <c r="AH310" s="19"/>
      <c r="AI310" s="19"/>
      <c r="AJ310" s="19"/>
      <c r="AK310" s="22" t="s">
        <v>99</v>
      </c>
      <c r="AL310" s="22" t="s">
        <v>247</v>
      </c>
      <c r="AM310" s="22" t="s">
        <v>99</v>
      </c>
      <c r="AN310" s="19"/>
      <c r="AO310" s="19"/>
      <c r="AP310" s="21" t="s">
        <v>116</v>
      </c>
      <c r="AQ310" s="19"/>
    </row>
    <row r="311">
      <c r="A311" s="11" t="s">
        <v>1679</v>
      </c>
      <c r="B311" s="11" t="s">
        <v>1680</v>
      </c>
      <c r="C311" s="11" t="str">
        <f>VLOOKUP(A311,import!A:C,3,0)</f>
        <v>DOĞRU</v>
      </c>
      <c r="D311" s="11" t="s">
        <v>45</v>
      </c>
      <c r="E311" s="12">
        <f>VLOOKUP(A311,import!A:J,5,0)</f>
        <v>2300</v>
      </c>
      <c r="F311" s="12">
        <f>VLOOKUP(A311,import!A:J,6,0)</f>
        <v>61</v>
      </c>
      <c r="G311" s="13">
        <f>VLOOKUP(A311,import!A:J,7,0)</f>
        <v>12</v>
      </c>
      <c r="H311" s="13">
        <f>VLOOKUP(A311,import!A:J,8,0)</f>
        <v>3</v>
      </c>
      <c r="I311" s="13">
        <f>VLOOKUP(A311,import!A:J,9,0)</f>
        <v>15</v>
      </c>
      <c r="J311" s="14">
        <f>VLOOKUP(A311,import!A:J,10,0)</f>
        <v>0.8</v>
      </c>
      <c r="K311" s="11" t="s">
        <v>1676</v>
      </c>
      <c r="L311" s="11">
        <v>5.523009191E9</v>
      </c>
      <c r="M311" s="11" t="s">
        <v>47</v>
      </c>
      <c r="N311" s="11" t="s">
        <v>145</v>
      </c>
      <c r="O311" s="11" t="s">
        <v>1681</v>
      </c>
      <c r="P311" s="11" t="str">
        <f>VLOOKUP(A311,import!A:P,16,0)</f>
        <v>Geleneksel</v>
      </c>
      <c r="Q311" s="15"/>
      <c r="R311" s="15" t="b">
        <v>1</v>
      </c>
      <c r="S311" s="25" t="b">
        <v>0</v>
      </c>
      <c r="T311" s="29" t="s">
        <v>502</v>
      </c>
      <c r="U311" s="17"/>
      <c r="V311" s="17"/>
      <c r="W311" s="17" t="s">
        <v>1682</v>
      </c>
      <c r="X311" s="18"/>
      <c r="Y311" s="18"/>
      <c r="Z311" s="18"/>
      <c r="AA311" s="22" t="s">
        <v>71</v>
      </c>
      <c r="AB311" s="23">
        <v>44533.0</v>
      </c>
      <c r="AC311" s="19"/>
      <c r="AD311" s="19"/>
      <c r="AE311" s="20"/>
      <c r="AF311" s="19"/>
      <c r="AG311" s="20"/>
      <c r="AH311" s="19"/>
      <c r="AI311" s="19"/>
      <c r="AJ311" s="19"/>
      <c r="AK311" s="22" t="s">
        <v>247</v>
      </c>
      <c r="AL311" s="19"/>
      <c r="AM311" s="19"/>
      <c r="AN311" s="19"/>
      <c r="AO311" s="19"/>
      <c r="AP311" s="21" t="s">
        <v>116</v>
      </c>
      <c r="AQ311" s="19"/>
    </row>
    <row r="312">
      <c r="A312" s="11" t="s">
        <v>1683</v>
      </c>
      <c r="B312" s="11" t="s">
        <v>1684</v>
      </c>
      <c r="C312" s="11" t="str">
        <f>VLOOKUP(A312,import!A:C,3,0)</f>
        <v>DOĞRU</v>
      </c>
      <c r="D312" s="11" t="s">
        <v>233</v>
      </c>
      <c r="E312" s="12">
        <f>VLOOKUP(A312,import!A:J,5,0)</f>
        <v>219</v>
      </c>
      <c r="F312" s="12">
        <f>VLOOKUP(A312,import!A:J,6,0)</f>
        <v>19</v>
      </c>
      <c r="G312" s="13">
        <f>VLOOKUP(A312,import!A:J,7,0)</f>
        <v>0</v>
      </c>
      <c r="H312" s="13">
        <f>VLOOKUP(A312,import!A:J,8,0)</f>
        <v>131</v>
      </c>
      <c r="I312" s="13">
        <f>VLOOKUP(A312,import!A:J,9,0)</f>
        <v>131</v>
      </c>
      <c r="J312" s="14">
        <f>VLOOKUP(A312,import!A:J,10,0)</f>
        <v>0</v>
      </c>
      <c r="K312" s="11" t="s">
        <v>1685</v>
      </c>
      <c r="L312" s="11">
        <v>2.425191707E9</v>
      </c>
      <c r="M312" s="11" t="s">
        <v>368</v>
      </c>
      <c r="N312" s="11" t="s">
        <v>813</v>
      </c>
      <c r="O312" s="11" t="s">
        <v>1686</v>
      </c>
      <c r="P312" s="11" t="str">
        <f>VLOOKUP(A312,import!A:P,16,0)</f>
        <v>Geleneksel</v>
      </c>
      <c r="Q312" s="15"/>
      <c r="R312" s="15" t="b">
        <v>1</v>
      </c>
      <c r="S312" s="25" t="b">
        <v>1</v>
      </c>
      <c r="T312" s="17"/>
      <c r="U312" s="17"/>
      <c r="V312" s="17"/>
      <c r="W312" s="17" t="s">
        <v>1687</v>
      </c>
      <c r="X312" s="18"/>
      <c r="Y312" s="18"/>
      <c r="Z312" s="18"/>
      <c r="AA312" s="22" t="s">
        <v>71</v>
      </c>
      <c r="AB312" s="23">
        <v>44463.0</v>
      </c>
      <c r="AC312" s="22" t="s">
        <v>71</v>
      </c>
      <c r="AD312" s="23">
        <v>44496.0</v>
      </c>
      <c r="AE312" s="20"/>
      <c r="AF312" s="19"/>
      <c r="AG312" s="20"/>
      <c r="AH312" s="19"/>
      <c r="AI312" s="19"/>
      <c r="AJ312" s="19"/>
      <c r="AK312" s="22" t="s">
        <v>149</v>
      </c>
      <c r="AL312" s="22" t="s">
        <v>99</v>
      </c>
      <c r="AM312" s="19"/>
      <c r="AN312" s="19"/>
      <c r="AO312" s="19"/>
      <c r="AP312" s="21" t="s">
        <v>116</v>
      </c>
      <c r="AQ312" s="19"/>
    </row>
    <row r="313">
      <c r="A313" s="11" t="s">
        <v>1688</v>
      </c>
      <c r="B313" s="11" t="s">
        <v>1689</v>
      </c>
      <c r="C313" s="11" t="str">
        <f>VLOOKUP(A313,import!A:C,3,0)</f>
        <v>DOĞRU</v>
      </c>
      <c r="D313" s="11" t="s">
        <v>74</v>
      </c>
      <c r="E313" s="12">
        <f>VLOOKUP(A313,import!A:J,5,0)</f>
        <v>218</v>
      </c>
      <c r="F313" s="12">
        <f>VLOOKUP(A313,import!A:J,6,0)</f>
        <v>7</v>
      </c>
      <c r="G313" s="13">
        <f>VLOOKUP(A313,import!A:J,7,0)</f>
        <v>0</v>
      </c>
      <c r="H313" s="13">
        <f>VLOOKUP(A313,import!A:J,8,0)</f>
        <v>23</v>
      </c>
      <c r="I313" s="13">
        <f>VLOOKUP(A313,import!A:J,9,0)</f>
        <v>23</v>
      </c>
      <c r="J313" s="14">
        <f>VLOOKUP(A313,import!A:J,10,0)</f>
        <v>0</v>
      </c>
      <c r="K313" s="11" t="s">
        <v>1690</v>
      </c>
      <c r="L313" s="11">
        <v>5.461800707E9</v>
      </c>
      <c r="M313" s="11" t="s">
        <v>327</v>
      </c>
      <c r="N313" s="11" t="s">
        <v>1398</v>
      </c>
      <c r="O313" s="11" t="s">
        <v>1691</v>
      </c>
      <c r="P313" s="11" t="str">
        <f>VLOOKUP(A313,import!A:P,16,0)</f>
        <v>Geleneksel</v>
      </c>
      <c r="Q313" s="15"/>
      <c r="R313" s="15" t="b">
        <v>0</v>
      </c>
      <c r="S313" s="16" t="b">
        <v>0</v>
      </c>
      <c r="T313" s="17"/>
      <c r="U313" s="17"/>
      <c r="V313" s="17"/>
      <c r="W313" s="17"/>
      <c r="X313" s="18"/>
      <c r="Y313" s="18"/>
      <c r="Z313" s="18"/>
      <c r="AA313" s="22"/>
      <c r="AB313" s="23"/>
      <c r="AC313" s="19"/>
      <c r="AD313" s="19"/>
      <c r="AE313" s="20"/>
      <c r="AF313" s="19"/>
      <c r="AG313" s="20"/>
      <c r="AH313" s="19"/>
      <c r="AI313" s="19"/>
      <c r="AJ313" s="19"/>
      <c r="AK313" s="22"/>
      <c r="AL313" s="19"/>
      <c r="AM313" s="19"/>
      <c r="AN313" s="19"/>
      <c r="AO313" s="19"/>
      <c r="AP313" s="21"/>
      <c r="AQ313" s="19"/>
    </row>
    <row r="314">
      <c r="A314" s="11" t="s">
        <v>1692</v>
      </c>
      <c r="B314" s="11" t="s">
        <v>1693</v>
      </c>
      <c r="C314" s="11" t="str">
        <f>VLOOKUP(A314,import!A:C,3,0)</f>
        <v>DOĞRU</v>
      </c>
      <c r="D314" s="11" t="s">
        <v>1694</v>
      </c>
      <c r="E314" s="12">
        <f>VLOOKUP(A314,import!A:J,5,0)</f>
        <v>139</v>
      </c>
      <c r="F314" s="12">
        <f>VLOOKUP(A314,import!A:J,6,0)</f>
        <v>18</v>
      </c>
      <c r="G314" s="13">
        <f>VLOOKUP(A314,import!A:J,7,0)</f>
        <v>14</v>
      </c>
      <c r="H314" s="13">
        <f>VLOOKUP(A314,import!A:J,8,0)</f>
        <v>59</v>
      </c>
      <c r="I314" s="13">
        <f>VLOOKUP(A314,import!A:J,9,0)</f>
        <v>73</v>
      </c>
      <c r="J314" s="14">
        <f>VLOOKUP(A314,import!A:J,10,0)</f>
        <v>0.19</v>
      </c>
      <c r="K314" s="11" t="s">
        <v>1695</v>
      </c>
      <c r="L314" s="11">
        <v>5.498137403E9</v>
      </c>
      <c r="M314" s="11" t="s">
        <v>138</v>
      </c>
      <c r="N314" s="11" t="s">
        <v>320</v>
      </c>
      <c r="O314" s="11" t="s">
        <v>1696</v>
      </c>
      <c r="P314" s="11" t="str">
        <f>VLOOKUP(A314,import!A:P,16,0)</f>
        <v>Geleneksel</v>
      </c>
      <c r="Q314" s="15"/>
      <c r="R314" s="15" t="b">
        <v>1</v>
      </c>
      <c r="S314" s="16" t="b">
        <v>0</v>
      </c>
      <c r="T314" s="17" t="s">
        <v>50</v>
      </c>
      <c r="U314" s="17" t="s">
        <v>104</v>
      </c>
      <c r="V314" s="17"/>
      <c r="W314" s="17" t="s">
        <v>1697</v>
      </c>
      <c r="X314" s="18">
        <v>44545.0</v>
      </c>
      <c r="Y314" s="18">
        <v>44550.0</v>
      </c>
      <c r="Z314" s="18"/>
      <c r="AA314" s="22" t="s">
        <v>106</v>
      </c>
      <c r="AB314" s="23">
        <v>44431.0</v>
      </c>
      <c r="AC314" s="22" t="s">
        <v>106</v>
      </c>
      <c r="AD314" s="23">
        <v>44481.0</v>
      </c>
      <c r="AE314" s="22" t="s">
        <v>71</v>
      </c>
      <c r="AF314" s="23">
        <v>44545.0</v>
      </c>
      <c r="AG314" s="20"/>
      <c r="AH314" s="19"/>
      <c r="AI314" s="19"/>
      <c r="AJ314" s="19"/>
      <c r="AK314" s="22" t="s">
        <v>87</v>
      </c>
      <c r="AL314" s="22" t="s">
        <v>247</v>
      </c>
      <c r="AM314" s="22" t="s">
        <v>104</v>
      </c>
      <c r="AN314" s="19"/>
      <c r="AO314" s="19"/>
      <c r="AP314" s="21" t="s">
        <v>116</v>
      </c>
      <c r="AQ314" s="19"/>
    </row>
    <row r="315">
      <c r="A315" s="11" t="s">
        <v>1698</v>
      </c>
      <c r="B315" s="11" t="s">
        <v>1699</v>
      </c>
      <c r="C315" s="11" t="str">
        <f>VLOOKUP(A315,import!A:C,3,0)</f>
        <v>DOĞRU</v>
      </c>
      <c r="D315" s="11" t="s">
        <v>45</v>
      </c>
      <c r="E315" s="12">
        <f>VLOOKUP(A315,import!A:J,5,0)</f>
        <v>565</v>
      </c>
      <c r="F315" s="12">
        <f>VLOOKUP(A315,import!A:J,6,0)</f>
        <v>55</v>
      </c>
      <c r="G315" s="13">
        <f>VLOOKUP(A315,import!A:J,7,0)</f>
        <v>4</v>
      </c>
      <c r="H315" s="13">
        <f>VLOOKUP(A315,import!A:J,8,0)</f>
        <v>27</v>
      </c>
      <c r="I315" s="13">
        <f>VLOOKUP(A315,import!A:J,9,0)</f>
        <v>31</v>
      </c>
      <c r="J315" s="14">
        <f>VLOOKUP(A315,import!A:J,10,0)</f>
        <v>0.13</v>
      </c>
      <c r="K315" s="11" t="s">
        <v>1700</v>
      </c>
      <c r="L315" s="11">
        <v>5.4615507E9</v>
      </c>
      <c r="M315" s="11" t="s">
        <v>58</v>
      </c>
      <c r="N315" s="11" t="s">
        <v>1501</v>
      </c>
      <c r="O315" s="11" t="s">
        <v>1701</v>
      </c>
      <c r="P315" s="11" t="str">
        <f>VLOOKUP(A315,import!A:P,16,0)</f>
        <v>Geleneksel</v>
      </c>
      <c r="Q315" s="15"/>
      <c r="R315" s="15" t="b">
        <v>0</v>
      </c>
      <c r="S315" s="16" t="b">
        <v>0</v>
      </c>
      <c r="T315" s="17"/>
      <c r="U315" s="17"/>
      <c r="V315" s="17"/>
      <c r="W315" s="17"/>
      <c r="X315" s="18"/>
      <c r="Y315" s="18"/>
      <c r="Z315" s="18"/>
      <c r="AA315" s="22"/>
      <c r="AB315" s="23"/>
      <c r="AC315" s="19"/>
      <c r="AD315" s="19"/>
      <c r="AE315" s="20"/>
      <c r="AF315" s="19"/>
      <c r="AG315" s="20"/>
      <c r="AH315" s="19"/>
      <c r="AI315" s="19"/>
      <c r="AJ315" s="19"/>
      <c r="AK315" s="22"/>
      <c r="AL315" s="19"/>
      <c r="AM315" s="19"/>
      <c r="AN315" s="19"/>
      <c r="AO315" s="19"/>
      <c r="AP315" s="21" t="s">
        <v>89</v>
      </c>
      <c r="AQ315" s="19"/>
    </row>
    <row r="316">
      <c r="A316" s="11" t="s">
        <v>1702</v>
      </c>
      <c r="B316" s="11" t="s">
        <v>1703</v>
      </c>
      <c r="C316" s="11" t="str">
        <f>VLOOKUP(A316,import!A:C,3,0)</f>
        <v>DOĞRU</v>
      </c>
      <c r="D316" s="11" t="s">
        <v>45</v>
      </c>
      <c r="E316" s="12">
        <f>VLOOKUP(A316,import!A:J,5,0)</f>
        <v>364</v>
      </c>
      <c r="F316" s="12">
        <f>VLOOKUP(A316,import!A:J,6,0)</f>
        <v>5</v>
      </c>
      <c r="G316" s="13">
        <f>VLOOKUP(A316,import!A:J,7,0)</f>
        <v>5</v>
      </c>
      <c r="H316" s="13">
        <f>VLOOKUP(A316,import!A:J,8,0)</f>
        <v>18</v>
      </c>
      <c r="I316" s="13">
        <f>VLOOKUP(A316,import!A:J,9,0)</f>
        <v>23</v>
      </c>
      <c r="J316" s="14">
        <f>VLOOKUP(A316,import!A:J,10,0)</f>
        <v>0.22</v>
      </c>
      <c r="K316" s="11" t="s">
        <v>1704</v>
      </c>
      <c r="L316" s="11">
        <v>5.388784207E9</v>
      </c>
      <c r="M316" s="11" t="s">
        <v>47</v>
      </c>
      <c r="N316" s="11" t="s">
        <v>907</v>
      </c>
      <c r="O316" s="11" t="s">
        <v>1705</v>
      </c>
      <c r="P316" s="11" t="str">
        <f>VLOOKUP(A316,import!A:P,16,0)</f>
        <v>Geleneksel</v>
      </c>
      <c r="Q316" s="15"/>
      <c r="R316" s="15" t="b">
        <v>1</v>
      </c>
      <c r="S316" s="16" t="b">
        <v>0</v>
      </c>
      <c r="T316" s="17" t="s">
        <v>50</v>
      </c>
      <c r="U316" s="17" t="s">
        <v>99</v>
      </c>
      <c r="V316" s="17" t="s">
        <v>52</v>
      </c>
      <c r="W316" s="17" t="s">
        <v>1706</v>
      </c>
      <c r="X316" s="18">
        <v>44499.0</v>
      </c>
      <c r="Y316" s="18">
        <v>44502.0</v>
      </c>
      <c r="Z316" s="18"/>
      <c r="AA316" s="22" t="s">
        <v>212</v>
      </c>
      <c r="AB316" s="23">
        <v>44412.0</v>
      </c>
      <c r="AC316" s="22" t="s">
        <v>71</v>
      </c>
      <c r="AD316" s="23">
        <v>44419.0</v>
      </c>
      <c r="AE316" s="22" t="s">
        <v>71</v>
      </c>
      <c r="AF316" s="23">
        <v>44441.0</v>
      </c>
      <c r="AG316" s="22" t="s">
        <v>71</v>
      </c>
      <c r="AH316" s="23">
        <v>44456.0</v>
      </c>
      <c r="AI316" s="22" t="s">
        <v>71</v>
      </c>
      <c r="AJ316" s="23">
        <v>44499.0</v>
      </c>
      <c r="AK316" s="22" t="s">
        <v>88</v>
      </c>
      <c r="AL316" s="22" t="s">
        <v>88</v>
      </c>
      <c r="AM316" s="22" t="s">
        <v>156</v>
      </c>
      <c r="AN316" s="19"/>
      <c r="AO316" s="22" t="s">
        <v>99</v>
      </c>
      <c r="AP316" s="21" t="s">
        <v>54</v>
      </c>
      <c r="AQ316" s="22"/>
    </row>
    <row r="317">
      <c r="A317" s="11" t="s">
        <v>1707</v>
      </c>
      <c r="B317" s="11" t="s">
        <v>1708</v>
      </c>
      <c r="C317" s="11" t="str">
        <f>VLOOKUP(A317,import!A:C,3,0)</f>
        <v>DOĞRU</v>
      </c>
      <c r="D317" s="11" t="s">
        <v>74</v>
      </c>
      <c r="E317" s="12">
        <f>VLOOKUP(A317,import!A:J,5,0)</f>
        <v>173</v>
      </c>
      <c r="F317" s="12">
        <f>VLOOKUP(A317,import!A:J,6,0)</f>
        <v>25</v>
      </c>
      <c r="G317" s="13">
        <f>VLOOKUP(A317,import!A:J,7,0)</f>
        <v>0</v>
      </c>
      <c r="H317" s="13">
        <f>VLOOKUP(A317,import!A:J,8,0)</f>
        <v>13</v>
      </c>
      <c r="I317" s="13">
        <f>VLOOKUP(A317,import!A:J,9,0)</f>
        <v>13</v>
      </c>
      <c r="J317" s="14">
        <f>VLOOKUP(A317,import!A:J,10,0)</f>
        <v>0</v>
      </c>
      <c r="K317" s="11" t="s">
        <v>1709</v>
      </c>
      <c r="L317" s="11">
        <v>5.447890344E9</v>
      </c>
      <c r="M317" s="11" t="s">
        <v>1285</v>
      </c>
      <c r="N317" s="11" t="s">
        <v>1710</v>
      </c>
      <c r="O317" s="11" t="s">
        <v>1711</v>
      </c>
      <c r="P317" s="11" t="str">
        <f>VLOOKUP(A317,import!A:P,16,0)</f>
        <v>Geleneksel</v>
      </c>
      <c r="Q317" s="15"/>
      <c r="R317" s="15" t="b">
        <v>0</v>
      </c>
      <c r="S317" s="16" t="b">
        <v>0</v>
      </c>
      <c r="T317" s="17"/>
      <c r="U317" s="17"/>
      <c r="V317" s="17"/>
      <c r="W317" s="17"/>
      <c r="X317" s="18"/>
      <c r="Y317" s="18"/>
      <c r="Z317" s="18"/>
      <c r="AA317" s="22"/>
      <c r="AB317" s="23"/>
      <c r="AC317" s="19"/>
      <c r="AD317" s="19"/>
      <c r="AE317" s="20"/>
      <c r="AF317" s="19"/>
      <c r="AG317" s="20"/>
      <c r="AH317" s="19"/>
      <c r="AI317" s="19"/>
      <c r="AJ317" s="19"/>
      <c r="AK317" s="22"/>
      <c r="AL317" s="19"/>
      <c r="AM317" s="19"/>
      <c r="AN317" s="19"/>
      <c r="AO317" s="19"/>
      <c r="AP317" s="21"/>
      <c r="AQ317" s="19"/>
    </row>
    <row r="318">
      <c r="A318" s="11" t="s">
        <v>1712</v>
      </c>
      <c r="B318" s="11" t="s">
        <v>1713</v>
      </c>
      <c r="C318" s="11" t="str">
        <f>VLOOKUP(A318,import!A:C,3,0)</f>
        <v>DOĞRU</v>
      </c>
      <c r="D318" s="11" t="s">
        <v>200</v>
      </c>
      <c r="E318" s="12">
        <f>VLOOKUP(A318,import!A:J,5,0)</f>
        <v>7562</v>
      </c>
      <c r="F318" s="12">
        <f>VLOOKUP(A318,import!A:J,6,0)</f>
        <v>341</v>
      </c>
      <c r="G318" s="13">
        <f>VLOOKUP(A318,import!A:J,7,0)</f>
        <v>15</v>
      </c>
      <c r="H318" s="13">
        <f>VLOOKUP(A318,import!A:J,8,0)</f>
        <v>28</v>
      </c>
      <c r="I318" s="13">
        <f>VLOOKUP(A318,import!A:J,9,0)</f>
        <v>43</v>
      </c>
      <c r="J318" s="14">
        <f>VLOOKUP(A318,import!A:J,10,0)</f>
        <v>0.35</v>
      </c>
      <c r="K318" s="11" t="s">
        <v>1714</v>
      </c>
      <c r="L318" s="11">
        <v>2.423111199E9</v>
      </c>
      <c r="M318" s="11" t="s">
        <v>47</v>
      </c>
      <c r="N318" s="11" t="s">
        <v>445</v>
      </c>
      <c r="O318" s="11" t="s">
        <v>1715</v>
      </c>
      <c r="P318" s="11" t="str">
        <f>VLOOKUP(A318,import!A:P,16,0)</f>
        <v>Geleneksel</v>
      </c>
      <c r="Q318" s="15" t="s">
        <v>103</v>
      </c>
      <c r="R318" s="15" t="b">
        <v>1</v>
      </c>
      <c r="S318" s="16" t="b">
        <v>0</v>
      </c>
      <c r="T318" s="25" t="s">
        <v>50</v>
      </c>
      <c r="U318" s="25" t="s">
        <v>149</v>
      </c>
      <c r="V318" s="25" t="s">
        <v>52</v>
      </c>
      <c r="W318" s="25" t="s">
        <v>1716</v>
      </c>
      <c r="X318" s="27">
        <v>44463.0</v>
      </c>
      <c r="Y318" s="27">
        <v>44467.0</v>
      </c>
      <c r="Z318" s="27"/>
      <c r="AA318" s="22" t="s">
        <v>71</v>
      </c>
      <c r="AB318" s="19"/>
      <c r="AC318" s="22" t="s">
        <v>71</v>
      </c>
      <c r="AD318" s="23">
        <v>44351.0</v>
      </c>
      <c r="AE318" s="22" t="s">
        <v>71</v>
      </c>
      <c r="AF318" s="23">
        <v>44413.0</v>
      </c>
      <c r="AG318" s="22" t="s">
        <v>71</v>
      </c>
      <c r="AH318" s="23">
        <v>44417.0</v>
      </c>
      <c r="AI318" s="22" t="s">
        <v>71</v>
      </c>
      <c r="AJ318" s="23">
        <v>44463.0</v>
      </c>
      <c r="AK318" s="22"/>
      <c r="AL318" s="22" t="s">
        <v>148</v>
      </c>
      <c r="AM318" s="22" t="s">
        <v>219</v>
      </c>
      <c r="AN318" s="22" t="s">
        <v>87</v>
      </c>
      <c r="AO318" s="22" t="s">
        <v>149</v>
      </c>
      <c r="AP318" s="21" t="s">
        <v>89</v>
      </c>
      <c r="AQ318" s="22"/>
    </row>
    <row r="319">
      <c r="A319" s="11" t="s">
        <v>1717</v>
      </c>
      <c r="B319" s="11" t="s">
        <v>1718</v>
      </c>
      <c r="C319" s="11" t="str">
        <f>VLOOKUP(A319,import!A:C,3,0)</f>
        <v>YANLIŞ</v>
      </c>
      <c r="D319" s="11" t="s">
        <v>200</v>
      </c>
      <c r="E319" s="12">
        <f>VLOOKUP(A319,import!A:J,5,0)</f>
        <v>888</v>
      </c>
      <c r="F319" s="12" t="str">
        <f>VLOOKUP(A319,import!A:J,6,0)</f>
        <v/>
      </c>
      <c r="G319" s="13">
        <f>VLOOKUP(A319,import!A:J,7,0)</f>
        <v>5</v>
      </c>
      <c r="H319" s="13">
        <f>VLOOKUP(A319,import!A:J,8,0)</f>
        <v>16</v>
      </c>
      <c r="I319" s="13">
        <f>VLOOKUP(A319,import!A:J,9,0)</f>
        <v>21</v>
      </c>
      <c r="J319" s="14">
        <f>VLOOKUP(A319,import!A:J,10,0)</f>
        <v>0.24</v>
      </c>
      <c r="K319" s="11" t="s">
        <v>1719</v>
      </c>
      <c r="L319" s="11">
        <v>2.425116662E9</v>
      </c>
      <c r="M319" s="11" t="s">
        <v>368</v>
      </c>
      <c r="N319" s="11" t="s">
        <v>813</v>
      </c>
      <c r="O319" s="11" t="s">
        <v>1720</v>
      </c>
      <c r="P319" s="11" t="str">
        <f>VLOOKUP(A319,import!A:P,16,0)</f>
        <v>Geleneksel</v>
      </c>
      <c r="Q319" s="15"/>
      <c r="R319" s="15" t="b">
        <v>1</v>
      </c>
      <c r="S319" s="16" t="b">
        <v>0</v>
      </c>
      <c r="T319" s="17" t="s">
        <v>50</v>
      </c>
      <c r="U319" s="17" t="s">
        <v>115</v>
      </c>
      <c r="V319" s="24" t="s">
        <v>371</v>
      </c>
      <c r="W319" s="17" t="s">
        <v>1721</v>
      </c>
      <c r="X319" s="18">
        <v>44466.0</v>
      </c>
      <c r="Y319" s="18">
        <v>44468.0</v>
      </c>
      <c r="Z319" s="17"/>
      <c r="AA319" s="22" t="s">
        <v>177</v>
      </c>
      <c r="AB319" s="23">
        <v>44463.0</v>
      </c>
      <c r="AC319" s="22" t="s">
        <v>71</v>
      </c>
      <c r="AD319" s="23">
        <v>44466.0</v>
      </c>
      <c r="AE319" s="22" t="s">
        <v>71</v>
      </c>
      <c r="AF319" s="23">
        <v>44482.0</v>
      </c>
      <c r="AG319" s="20"/>
      <c r="AH319" s="19"/>
      <c r="AI319" s="19"/>
      <c r="AJ319" s="19"/>
      <c r="AK319" s="22" t="s">
        <v>149</v>
      </c>
      <c r="AL319" s="22" t="s">
        <v>115</v>
      </c>
      <c r="AM319" s="22" t="s">
        <v>115</v>
      </c>
      <c r="AN319" s="19"/>
      <c r="AO319" s="19"/>
      <c r="AP319" s="21" t="s">
        <v>116</v>
      </c>
      <c r="AQ319" s="19"/>
    </row>
    <row r="320">
      <c r="A320" s="11" t="s">
        <v>1722</v>
      </c>
      <c r="B320" s="11" t="s">
        <v>1723</v>
      </c>
      <c r="C320" s="11" t="str">
        <f>VLOOKUP(A320,import!A:C,3,0)</f>
        <v>DOĞRU</v>
      </c>
      <c r="D320" s="11" t="s">
        <v>63</v>
      </c>
      <c r="E320" s="12">
        <f>VLOOKUP(A320,import!A:J,5,0)</f>
        <v>290</v>
      </c>
      <c r="F320" s="12" t="str">
        <f>VLOOKUP(A320,import!A:J,6,0)</f>
        <v/>
      </c>
      <c r="G320" s="13">
        <f>VLOOKUP(A320,import!A:J,7,0)</f>
        <v>3</v>
      </c>
      <c r="H320" s="13">
        <f>VLOOKUP(A320,import!A:J,8,0)</f>
        <v>2</v>
      </c>
      <c r="I320" s="13">
        <f>VLOOKUP(A320,import!A:J,9,0)</f>
        <v>5</v>
      </c>
      <c r="J320" s="14">
        <f>VLOOKUP(A320,import!A:J,10,0)</f>
        <v>0.6</v>
      </c>
      <c r="K320" s="11" t="s">
        <v>1724</v>
      </c>
      <c r="L320" s="11">
        <v>5.417676607E9</v>
      </c>
      <c r="M320" s="11" t="s">
        <v>58</v>
      </c>
      <c r="N320" s="11" t="s">
        <v>59</v>
      </c>
      <c r="O320" s="11" t="s">
        <v>1725</v>
      </c>
      <c r="P320" s="11" t="str">
        <f>VLOOKUP(A320,import!A:P,16,0)</f>
        <v>Geleneksel</v>
      </c>
      <c r="Q320" s="15" t="s">
        <v>135</v>
      </c>
      <c r="R320" s="15" t="b">
        <v>1</v>
      </c>
      <c r="S320" s="16" t="b">
        <v>0</v>
      </c>
      <c r="T320" s="25" t="s">
        <v>50</v>
      </c>
      <c r="U320" s="25" t="s">
        <v>115</v>
      </c>
      <c r="V320" s="25" t="s">
        <v>371</v>
      </c>
      <c r="W320" s="25"/>
      <c r="X320" s="27">
        <v>44490.0</v>
      </c>
      <c r="Y320" s="27">
        <v>44491.0</v>
      </c>
      <c r="Z320" s="30"/>
      <c r="AA320" s="22" t="s">
        <v>71</v>
      </c>
      <c r="AB320" s="23">
        <v>44489.0</v>
      </c>
      <c r="AC320" s="22"/>
      <c r="AD320" s="19"/>
      <c r="AE320" s="20"/>
      <c r="AF320" s="19"/>
      <c r="AG320" s="20"/>
      <c r="AH320" s="19"/>
      <c r="AI320" s="19"/>
      <c r="AJ320" s="19"/>
      <c r="AK320" s="22" t="s">
        <v>156</v>
      </c>
      <c r="AL320" s="22" t="s">
        <v>115</v>
      </c>
      <c r="AM320" s="19"/>
      <c r="AN320" s="19"/>
      <c r="AO320" s="19"/>
      <c r="AP320" s="21" t="s">
        <v>89</v>
      </c>
      <c r="AQ320" s="19"/>
    </row>
    <row r="321">
      <c r="A321" s="11" t="s">
        <v>1726</v>
      </c>
      <c r="B321" s="11" t="s">
        <v>1727</v>
      </c>
      <c r="C321" s="11" t="str">
        <f>VLOOKUP(A321,import!A:C,3,0)</f>
        <v>DOĞRU</v>
      </c>
      <c r="D321" s="11" t="s">
        <v>45</v>
      </c>
      <c r="E321" s="12">
        <f>VLOOKUP(A321,import!A:J,5,0)</f>
        <v>9937</v>
      </c>
      <c r="F321" s="12">
        <f>VLOOKUP(A321,import!A:J,6,0)</f>
        <v>405</v>
      </c>
      <c r="G321" s="13">
        <f>VLOOKUP(A321,import!A:J,7,0)</f>
        <v>2</v>
      </c>
      <c r="H321" s="13">
        <f>VLOOKUP(A321,import!A:J,8,0)</f>
        <v>9</v>
      </c>
      <c r="I321" s="13">
        <f>VLOOKUP(A321,import!A:J,9,0)</f>
        <v>11</v>
      </c>
      <c r="J321" s="14">
        <f>VLOOKUP(A321,import!A:J,10,0)</f>
        <v>0.18</v>
      </c>
      <c r="K321" s="11" t="s">
        <v>1728</v>
      </c>
      <c r="L321" s="11">
        <v>5.445143131E9</v>
      </c>
      <c r="M321" s="11" t="s">
        <v>65</v>
      </c>
      <c r="N321" s="11" t="s">
        <v>112</v>
      </c>
      <c r="O321" s="11" t="s">
        <v>1729</v>
      </c>
      <c r="P321" s="11" t="str">
        <f>VLOOKUP(A321,import!A:P,16,0)</f>
        <v>Geleneksel</v>
      </c>
      <c r="Q321" s="15" t="s">
        <v>299</v>
      </c>
      <c r="R321" s="15" t="b">
        <v>1</v>
      </c>
      <c r="S321" s="16" t="b">
        <v>0</v>
      </c>
      <c r="T321" s="25" t="s">
        <v>50</v>
      </c>
      <c r="U321" s="25" t="s">
        <v>258</v>
      </c>
      <c r="V321" s="26" t="s">
        <v>273</v>
      </c>
      <c r="W321" s="25" t="s">
        <v>1730</v>
      </c>
      <c r="X321" s="27">
        <v>44295.0</v>
      </c>
      <c r="Y321" s="27">
        <v>44299.0</v>
      </c>
      <c r="Z321" s="27"/>
      <c r="AA321" s="19"/>
      <c r="AB321" s="19"/>
      <c r="AC321" s="19"/>
      <c r="AD321" s="19"/>
      <c r="AE321" s="20"/>
      <c r="AF321" s="19"/>
      <c r="AG321" s="20"/>
      <c r="AH321" s="19"/>
      <c r="AI321" s="19"/>
      <c r="AJ321" s="19"/>
      <c r="AK321" s="19"/>
      <c r="AL321" s="19"/>
      <c r="AM321" s="19"/>
      <c r="AN321" s="19"/>
      <c r="AO321" s="19"/>
      <c r="AP321" s="21" t="s">
        <v>116</v>
      </c>
      <c r="AQ321" s="19"/>
    </row>
    <row r="322">
      <c r="A322" s="11" t="s">
        <v>1731</v>
      </c>
      <c r="B322" s="11" t="s">
        <v>1732</v>
      </c>
      <c r="C322" s="11" t="str">
        <f>VLOOKUP(A322,import!A:C,3,0)</f>
        <v>DOĞRU</v>
      </c>
      <c r="D322" s="11" t="s">
        <v>818</v>
      </c>
      <c r="E322" s="12">
        <f>VLOOKUP(A322,import!A:J,5,0)</f>
        <v>10</v>
      </c>
      <c r="F322" s="12" t="str">
        <f>VLOOKUP(A322,import!A:J,6,0)</f>
        <v/>
      </c>
      <c r="G322" s="13">
        <f>VLOOKUP(A322,import!A:J,7,0)</f>
        <v>26</v>
      </c>
      <c r="H322" s="13">
        <f>VLOOKUP(A322,import!A:J,8,0)</f>
        <v>0</v>
      </c>
      <c r="I322" s="13">
        <f>VLOOKUP(A322,import!A:J,9,0)</f>
        <v>26</v>
      </c>
      <c r="J322" s="14">
        <f>VLOOKUP(A322,import!A:J,10,0)</f>
        <v>1</v>
      </c>
      <c r="K322" s="11" t="s">
        <v>1733</v>
      </c>
      <c r="L322" s="11">
        <v>2.423462727E9</v>
      </c>
      <c r="M322" s="11" t="s">
        <v>47</v>
      </c>
      <c r="N322" s="11" t="s">
        <v>145</v>
      </c>
      <c r="O322" s="11" t="s">
        <v>1734</v>
      </c>
      <c r="P322" s="11" t="str">
        <f>VLOOKUP(A322,import!A:P,16,0)</f>
        <v>Geleneksel</v>
      </c>
      <c r="Q322" s="15"/>
      <c r="R322" s="15" t="b">
        <v>1</v>
      </c>
      <c r="S322" s="16" t="b">
        <v>0</v>
      </c>
      <c r="T322" s="17" t="s">
        <v>50</v>
      </c>
      <c r="U322" s="17" t="s">
        <v>1394</v>
      </c>
      <c r="V322" s="24" t="s">
        <v>69</v>
      </c>
      <c r="W322" s="17" t="s">
        <v>1735</v>
      </c>
      <c r="X322" s="18">
        <v>44610.0</v>
      </c>
      <c r="Y322" s="18">
        <v>44613.0</v>
      </c>
      <c r="Z322" s="18"/>
      <c r="AA322" s="22" t="s">
        <v>212</v>
      </c>
      <c r="AB322" s="23">
        <v>44600.0</v>
      </c>
      <c r="AC322" s="22" t="s">
        <v>71</v>
      </c>
      <c r="AD322" s="23">
        <v>44610.0</v>
      </c>
      <c r="AE322" s="20"/>
      <c r="AF322" s="19"/>
      <c r="AG322" s="20"/>
      <c r="AH322" s="19"/>
      <c r="AI322" s="19"/>
      <c r="AJ322" s="19"/>
      <c r="AK322" s="22" t="s">
        <v>99</v>
      </c>
      <c r="AL322" s="22" t="s">
        <v>1394</v>
      </c>
      <c r="AM322" s="19"/>
      <c r="AN322" s="19"/>
      <c r="AO322" s="19"/>
      <c r="AP322" s="21"/>
      <c r="AQ322" s="19"/>
    </row>
    <row r="323">
      <c r="A323" s="11" t="s">
        <v>1736</v>
      </c>
      <c r="B323" s="11" t="s">
        <v>1737</v>
      </c>
      <c r="C323" s="11" t="str">
        <f>VLOOKUP(A323,import!A:C,3,0)</f>
        <v>DOĞRU</v>
      </c>
      <c r="D323" s="11" t="s">
        <v>233</v>
      </c>
      <c r="E323" s="12">
        <f>VLOOKUP(A323,import!A:J,5,0)</f>
        <v>716</v>
      </c>
      <c r="F323" s="12">
        <f>VLOOKUP(A323,import!A:J,6,0)</f>
        <v>16</v>
      </c>
      <c r="G323" s="13">
        <f>VLOOKUP(A323,import!A:J,7,0)</f>
        <v>3</v>
      </c>
      <c r="H323" s="13">
        <f>VLOOKUP(A323,import!A:J,8,0)</f>
        <v>73</v>
      </c>
      <c r="I323" s="13">
        <f>VLOOKUP(A323,import!A:J,9,0)</f>
        <v>76</v>
      </c>
      <c r="J323" s="14">
        <f>VLOOKUP(A323,import!A:J,10,0)</f>
        <v>0.04</v>
      </c>
      <c r="K323" s="11" t="s">
        <v>1738</v>
      </c>
      <c r="L323" s="11">
        <v>2.422488484E9</v>
      </c>
      <c r="M323" s="11" t="s">
        <v>65</v>
      </c>
      <c r="N323" s="11" t="s">
        <v>772</v>
      </c>
      <c r="O323" s="11" t="s">
        <v>1739</v>
      </c>
      <c r="P323" s="11" t="str">
        <f>VLOOKUP(A323,import!A:P,16,0)</f>
        <v>Geleneksel</v>
      </c>
      <c r="Q323" s="15" t="s">
        <v>103</v>
      </c>
      <c r="R323" s="15" t="b">
        <v>1</v>
      </c>
      <c r="S323" s="25" t="b">
        <v>0</v>
      </c>
      <c r="T323" s="25" t="s">
        <v>50</v>
      </c>
      <c r="U323" s="25" t="s">
        <v>258</v>
      </c>
      <c r="V323" s="25" t="s">
        <v>52</v>
      </c>
      <c r="W323" s="25" t="s">
        <v>1740</v>
      </c>
      <c r="X323" s="27">
        <v>44291.0</v>
      </c>
      <c r="Y323" s="27">
        <v>44293.0</v>
      </c>
      <c r="Z323" s="27"/>
      <c r="AA323" s="22" t="s">
        <v>71</v>
      </c>
      <c r="AB323" s="23">
        <v>44348.0</v>
      </c>
      <c r="AC323" s="22" t="s">
        <v>71</v>
      </c>
      <c r="AD323" s="23">
        <v>44429.0</v>
      </c>
      <c r="AE323" s="20"/>
      <c r="AF323" s="19"/>
      <c r="AG323" s="20"/>
      <c r="AH323" s="19"/>
      <c r="AI323" s="19"/>
      <c r="AJ323" s="19"/>
      <c r="AK323" s="22" t="s">
        <v>148</v>
      </c>
      <c r="AL323" s="22" t="s">
        <v>219</v>
      </c>
      <c r="AM323" s="19"/>
      <c r="AN323" s="19"/>
      <c r="AO323" s="19"/>
      <c r="AP323" s="21" t="s">
        <v>54</v>
      </c>
      <c r="AQ323" s="19"/>
    </row>
    <row r="324">
      <c r="A324" s="11" t="s">
        <v>1741</v>
      </c>
      <c r="B324" s="11" t="s">
        <v>1742</v>
      </c>
      <c r="C324" s="11" t="str">
        <f>VLOOKUP(A324,import!A:C,3,0)</f>
        <v>DOĞRU</v>
      </c>
      <c r="D324" s="11" t="s">
        <v>45</v>
      </c>
      <c r="E324" s="12">
        <f>VLOOKUP(A324,import!A:J,5,0)</f>
        <v>717</v>
      </c>
      <c r="F324" s="12" t="str">
        <f>VLOOKUP(A324,import!A:J,6,0)</f>
        <v/>
      </c>
      <c r="G324" s="13">
        <f>VLOOKUP(A324,import!A:J,7,0)</f>
        <v>4</v>
      </c>
      <c r="H324" s="13">
        <f>VLOOKUP(A324,import!A:J,8,0)</f>
        <v>6</v>
      </c>
      <c r="I324" s="13">
        <f>VLOOKUP(A324,import!A:J,9,0)</f>
        <v>10</v>
      </c>
      <c r="J324" s="14">
        <f>VLOOKUP(A324,import!A:J,10,0)</f>
        <v>0.4</v>
      </c>
      <c r="K324" s="11" t="s">
        <v>1743</v>
      </c>
      <c r="L324" s="11">
        <v>2.422291234E9</v>
      </c>
      <c r="M324" s="11" t="s">
        <v>138</v>
      </c>
      <c r="N324" s="11" t="s">
        <v>320</v>
      </c>
      <c r="O324" s="11" t="s">
        <v>321</v>
      </c>
      <c r="P324" s="11" t="str">
        <f>VLOOKUP(A324,import!A:P,16,0)</f>
        <v>Geleneksel</v>
      </c>
      <c r="Q324" s="15" t="s">
        <v>103</v>
      </c>
      <c r="R324" s="15" t="b">
        <v>1</v>
      </c>
      <c r="S324" s="16" t="b">
        <v>0</v>
      </c>
      <c r="T324" s="25" t="s">
        <v>50</v>
      </c>
      <c r="U324" s="16"/>
      <c r="V324" s="25" t="s">
        <v>273</v>
      </c>
      <c r="W324" s="25" t="s">
        <v>1744</v>
      </c>
      <c r="X324" s="27">
        <v>44266.0</v>
      </c>
      <c r="Y324" s="27">
        <v>44271.0</v>
      </c>
      <c r="Z324" s="27"/>
      <c r="AA324" s="22" t="s">
        <v>212</v>
      </c>
      <c r="AB324" s="23">
        <v>44365.0</v>
      </c>
      <c r="AC324" s="22" t="s">
        <v>71</v>
      </c>
      <c r="AD324" s="23">
        <v>44370.0</v>
      </c>
      <c r="AE324" s="22" t="s">
        <v>71</v>
      </c>
      <c r="AF324" s="23">
        <v>44433.0</v>
      </c>
      <c r="AG324" s="20"/>
      <c r="AH324" s="19"/>
      <c r="AI324" s="19"/>
      <c r="AJ324" s="19"/>
      <c r="AK324" s="22" t="s">
        <v>98</v>
      </c>
      <c r="AL324" s="19"/>
      <c r="AM324" s="22" t="s">
        <v>156</v>
      </c>
      <c r="AN324" s="19"/>
      <c r="AO324" s="19"/>
      <c r="AP324" s="21" t="s">
        <v>116</v>
      </c>
      <c r="AQ324" s="19"/>
    </row>
    <row r="325">
      <c r="A325" s="11" t="s">
        <v>1745</v>
      </c>
      <c r="B325" s="11" t="s">
        <v>1746</v>
      </c>
      <c r="C325" s="11" t="str">
        <f>VLOOKUP(A325,import!A:C,3,0)</f>
        <v>DOĞRU</v>
      </c>
      <c r="D325" s="11" t="s">
        <v>143</v>
      </c>
      <c r="E325" s="12">
        <f>VLOOKUP(A325,import!A:J,5,0)</f>
        <v>210</v>
      </c>
      <c r="F325" s="12">
        <f>VLOOKUP(A325,import!A:J,6,0)</f>
        <v>16</v>
      </c>
      <c r="G325" s="13">
        <f>VLOOKUP(A325,import!A:J,7,0)</f>
        <v>19</v>
      </c>
      <c r="H325" s="13">
        <f>VLOOKUP(A325,import!A:J,8,0)</f>
        <v>27</v>
      </c>
      <c r="I325" s="13">
        <f>VLOOKUP(A325,import!A:J,9,0)</f>
        <v>46</v>
      </c>
      <c r="J325" s="14">
        <f>VLOOKUP(A325,import!A:J,10,0)</f>
        <v>0.41</v>
      </c>
      <c r="K325" s="11" t="s">
        <v>1747</v>
      </c>
      <c r="L325" s="11">
        <v>5.326578099E9</v>
      </c>
      <c r="M325" s="11" t="s">
        <v>47</v>
      </c>
      <c r="N325" s="11" t="s">
        <v>227</v>
      </c>
      <c r="O325" s="11" t="s">
        <v>1748</v>
      </c>
      <c r="P325" s="11" t="str">
        <f>VLOOKUP(A325,import!A:P,16,0)</f>
        <v>Geleneksel</v>
      </c>
      <c r="Q325" s="15"/>
      <c r="R325" s="15" t="b">
        <v>1</v>
      </c>
      <c r="S325" s="16" t="b">
        <v>0</v>
      </c>
      <c r="T325" s="17" t="s">
        <v>50</v>
      </c>
      <c r="U325" s="17" t="s">
        <v>230</v>
      </c>
      <c r="V325" s="31"/>
      <c r="W325" s="17"/>
      <c r="X325" s="18">
        <v>44487.0</v>
      </c>
      <c r="Y325" s="18">
        <v>44488.0</v>
      </c>
      <c r="Z325" s="18"/>
      <c r="AA325" s="22" t="s">
        <v>71</v>
      </c>
      <c r="AB325" s="23">
        <v>44487.0</v>
      </c>
      <c r="AC325" s="19"/>
      <c r="AD325" s="19"/>
      <c r="AE325" s="20"/>
      <c r="AF325" s="19"/>
      <c r="AG325" s="20"/>
      <c r="AH325" s="19"/>
      <c r="AI325" s="19"/>
      <c r="AJ325" s="19"/>
      <c r="AK325" s="22" t="s">
        <v>230</v>
      </c>
      <c r="AL325" s="19"/>
      <c r="AM325" s="19"/>
      <c r="AN325" s="19"/>
      <c r="AO325" s="19"/>
      <c r="AP325" s="21" t="s">
        <v>89</v>
      </c>
      <c r="AQ325" s="19"/>
    </row>
    <row r="326">
      <c r="A326" s="11" t="s">
        <v>1749</v>
      </c>
      <c r="B326" s="11" t="s">
        <v>1750</v>
      </c>
      <c r="C326" s="11" t="str">
        <f>VLOOKUP(A326,import!A:C,3,0)</f>
        <v>DOĞRU</v>
      </c>
      <c r="D326" s="11" t="s">
        <v>74</v>
      </c>
      <c r="E326" s="12">
        <f>VLOOKUP(A326,import!A:J,5,0)</f>
        <v>68</v>
      </c>
      <c r="F326" s="12">
        <f>VLOOKUP(A326,import!A:J,6,0)</f>
        <v>5</v>
      </c>
      <c r="G326" s="13">
        <f>VLOOKUP(A326,import!A:J,7,0)</f>
        <v>0</v>
      </c>
      <c r="H326" s="13">
        <f>VLOOKUP(A326,import!A:J,8,0)</f>
        <v>33</v>
      </c>
      <c r="I326" s="13">
        <f>VLOOKUP(A326,import!A:J,9,0)</f>
        <v>33</v>
      </c>
      <c r="J326" s="14">
        <f>VLOOKUP(A326,import!A:J,10,0)</f>
        <v>0</v>
      </c>
      <c r="K326" s="11" t="s">
        <v>1751</v>
      </c>
      <c r="L326" s="11">
        <v>5.324470207E9</v>
      </c>
      <c r="M326" s="11" t="s">
        <v>368</v>
      </c>
      <c r="N326" s="11" t="s">
        <v>369</v>
      </c>
      <c r="O326" s="11" t="s">
        <v>1752</v>
      </c>
      <c r="P326" s="11" t="str">
        <f>VLOOKUP(A326,import!A:P,16,0)</f>
        <v>Geleneksel</v>
      </c>
      <c r="Q326" s="15"/>
      <c r="R326" s="15" t="b">
        <v>0</v>
      </c>
      <c r="S326" s="16" t="b">
        <v>0</v>
      </c>
      <c r="T326" s="17"/>
      <c r="U326" s="17"/>
      <c r="V326" s="17"/>
      <c r="W326" s="17"/>
      <c r="X326" s="18"/>
      <c r="Y326" s="18"/>
      <c r="Z326" s="18"/>
      <c r="AA326" s="22"/>
      <c r="AB326" s="23"/>
      <c r="AC326" s="19"/>
      <c r="AD326" s="19"/>
      <c r="AE326" s="20"/>
      <c r="AF326" s="19"/>
      <c r="AG326" s="20"/>
      <c r="AH326" s="19"/>
      <c r="AI326" s="19"/>
      <c r="AJ326" s="19"/>
      <c r="AK326" s="22"/>
      <c r="AL326" s="19"/>
      <c r="AM326" s="19"/>
      <c r="AN326" s="19"/>
      <c r="AO326" s="19"/>
      <c r="AP326" s="21" t="s">
        <v>54</v>
      </c>
      <c r="AQ326" s="19"/>
    </row>
    <row r="327">
      <c r="A327" s="11" t="s">
        <v>1753</v>
      </c>
      <c r="B327" s="11" t="s">
        <v>1754</v>
      </c>
      <c r="C327" s="11" t="str">
        <f>VLOOKUP(A327,import!A:C,3,0)</f>
        <v>DOĞRU</v>
      </c>
      <c r="D327" s="11" t="s">
        <v>74</v>
      </c>
      <c r="E327" s="12">
        <f>VLOOKUP(A327,import!A:J,5,0)</f>
        <v>1624</v>
      </c>
      <c r="F327" s="12">
        <f>VLOOKUP(A327,import!A:J,6,0)</f>
        <v>102</v>
      </c>
      <c r="G327" s="13">
        <f>VLOOKUP(A327,import!A:J,7,0)</f>
        <v>0</v>
      </c>
      <c r="H327" s="13">
        <f>VLOOKUP(A327,import!A:J,8,0)</f>
        <v>44</v>
      </c>
      <c r="I327" s="13">
        <f>VLOOKUP(A327,import!A:J,9,0)</f>
        <v>44</v>
      </c>
      <c r="J327" s="14">
        <f>VLOOKUP(A327,import!A:J,10,0)</f>
        <v>0</v>
      </c>
      <c r="K327" s="11" t="s">
        <v>1755</v>
      </c>
      <c r="L327" s="11">
        <v>5.413202908E9</v>
      </c>
      <c r="M327" s="11" t="s">
        <v>138</v>
      </c>
      <c r="N327" s="11" t="s">
        <v>1756</v>
      </c>
      <c r="O327" s="11" t="s">
        <v>1757</v>
      </c>
      <c r="P327" s="11" t="str">
        <f>VLOOKUP(A327,import!A:P,16,0)</f>
        <v>Geleneksel</v>
      </c>
      <c r="Q327" s="15"/>
      <c r="R327" s="15" t="b">
        <v>1</v>
      </c>
      <c r="S327" s="25" t="b">
        <v>1</v>
      </c>
      <c r="T327" s="17"/>
      <c r="U327" s="17"/>
      <c r="V327" s="17"/>
      <c r="W327" s="17" t="s">
        <v>1758</v>
      </c>
      <c r="X327" s="18"/>
      <c r="Y327" s="18"/>
      <c r="Z327" s="18"/>
      <c r="AA327" s="22" t="s">
        <v>85</v>
      </c>
      <c r="AB327" s="23">
        <v>44429.0</v>
      </c>
      <c r="AC327" s="22" t="s">
        <v>71</v>
      </c>
      <c r="AD327" s="23">
        <v>44474.0</v>
      </c>
      <c r="AE327" s="20"/>
      <c r="AF327" s="19"/>
      <c r="AG327" s="20"/>
      <c r="AH327" s="19"/>
      <c r="AI327" s="19"/>
      <c r="AJ327" s="19"/>
      <c r="AK327" s="22" t="s">
        <v>51</v>
      </c>
      <c r="AL327" s="22" t="s">
        <v>51</v>
      </c>
      <c r="AM327" s="19"/>
      <c r="AN327" s="19"/>
      <c r="AO327" s="19"/>
      <c r="AP327" s="21" t="s">
        <v>116</v>
      </c>
      <c r="AQ327" s="19"/>
    </row>
    <row r="328">
      <c r="A328" s="11" t="s">
        <v>1759</v>
      </c>
      <c r="B328" s="11" t="s">
        <v>1760</v>
      </c>
      <c r="C328" s="11" t="str">
        <f>VLOOKUP(A328,import!A:C,3,0)</f>
        <v>DOĞRU</v>
      </c>
      <c r="D328" s="11" t="s">
        <v>74</v>
      </c>
      <c r="E328" s="12">
        <f>VLOOKUP(A328,import!A:J,5,0)</f>
        <v>81</v>
      </c>
      <c r="F328" s="12" t="str">
        <f>VLOOKUP(A328,import!A:J,6,0)</f>
        <v/>
      </c>
      <c r="G328" s="13">
        <f>VLOOKUP(A328,import!A:J,7,0)</f>
        <v>6</v>
      </c>
      <c r="H328" s="13">
        <f>VLOOKUP(A328,import!A:J,8,0)</f>
        <v>21</v>
      </c>
      <c r="I328" s="13">
        <f>VLOOKUP(A328,import!A:J,9,0)</f>
        <v>27</v>
      </c>
      <c r="J328" s="14">
        <f>VLOOKUP(A328,import!A:J,10,0)</f>
        <v>0.22</v>
      </c>
      <c r="K328" s="11" t="s">
        <v>1761</v>
      </c>
      <c r="L328" s="11">
        <v>5.465561007E9</v>
      </c>
      <c r="M328" s="11" t="s">
        <v>47</v>
      </c>
      <c r="N328" s="11" t="s">
        <v>639</v>
      </c>
      <c r="O328" s="11" t="s">
        <v>1762</v>
      </c>
      <c r="P328" s="11" t="str">
        <f>VLOOKUP(A328,import!A:P,16,0)</f>
        <v>Geleneksel</v>
      </c>
      <c r="Q328" s="15"/>
      <c r="R328" s="15" t="b">
        <v>1</v>
      </c>
      <c r="S328" s="25" t="b">
        <v>0</v>
      </c>
      <c r="T328" s="17" t="s">
        <v>351</v>
      </c>
      <c r="U328" s="17" t="s">
        <v>51</v>
      </c>
      <c r="V328" s="22" t="s">
        <v>69</v>
      </c>
      <c r="W328" s="17" t="s">
        <v>1763</v>
      </c>
      <c r="X328" s="18">
        <v>44525.0</v>
      </c>
      <c r="Y328" s="18">
        <v>44526.0</v>
      </c>
      <c r="Z328" s="18"/>
      <c r="AA328" s="22" t="s">
        <v>71</v>
      </c>
      <c r="AB328" s="23">
        <v>44348.0</v>
      </c>
      <c r="AC328" s="22" t="s">
        <v>85</v>
      </c>
      <c r="AD328" s="23">
        <v>44386.0</v>
      </c>
      <c r="AE328" s="22" t="s">
        <v>71</v>
      </c>
      <c r="AF328" s="23">
        <v>44525.0</v>
      </c>
      <c r="AG328" s="22" t="s">
        <v>106</v>
      </c>
      <c r="AH328" s="23">
        <v>44413.0</v>
      </c>
      <c r="AI328" s="22" t="s">
        <v>106</v>
      </c>
      <c r="AJ328" s="23">
        <v>44540.0</v>
      </c>
      <c r="AK328" s="22" t="s">
        <v>98</v>
      </c>
      <c r="AL328" s="22" t="s">
        <v>190</v>
      </c>
      <c r="AM328" s="22" t="s">
        <v>51</v>
      </c>
      <c r="AN328" s="22" t="s">
        <v>88</v>
      </c>
      <c r="AO328" s="22" t="s">
        <v>68</v>
      </c>
      <c r="AP328" s="21" t="s">
        <v>89</v>
      </c>
      <c r="AQ328" s="22"/>
    </row>
    <row r="329">
      <c r="A329" s="11" t="s">
        <v>1764</v>
      </c>
      <c r="B329" s="11" t="s">
        <v>1765</v>
      </c>
      <c r="C329" s="11" t="str">
        <f>VLOOKUP(A329,import!A:C,3,0)</f>
        <v>DOĞRU</v>
      </c>
      <c r="D329" s="11" t="s">
        <v>818</v>
      </c>
      <c r="E329" s="12">
        <f>VLOOKUP(A329,import!A:J,5,0)</f>
        <v>87</v>
      </c>
      <c r="F329" s="12">
        <f>VLOOKUP(A329,import!A:J,6,0)</f>
        <v>10</v>
      </c>
      <c r="G329" s="13">
        <f>VLOOKUP(A329,import!A:J,7,0)</f>
        <v>0</v>
      </c>
      <c r="H329" s="13">
        <f>VLOOKUP(A329,import!A:J,8,0)</f>
        <v>22</v>
      </c>
      <c r="I329" s="13">
        <f>VLOOKUP(A329,import!A:J,9,0)</f>
        <v>22</v>
      </c>
      <c r="J329" s="14">
        <f>VLOOKUP(A329,import!A:J,10,0)</f>
        <v>0</v>
      </c>
      <c r="K329" s="11" t="s">
        <v>1766</v>
      </c>
      <c r="L329" s="11">
        <v>2.4250599E9</v>
      </c>
      <c r="M329" s="11" t="s">
        <v>65</v>
      </c>
      <c r="N329" s="11" t="s">
        <v>468</v>
      </c>
      <c r="O329" s="11" t="s">
        <v>1767</v>
      </c>
      <c r="P329" s="11" t="str">
        <f>VLOOKUP(A329,import!A:P,16,0)</f>
        <v>Geleneksel</v>
      </c>
      <c r="Q329" s="15"/>
      <c r="R329" s="15" t="b">
        <v>1</v>
      </c>
      <c r="S329" s="25" t="b">
        <v>1</v>
      </c>
      <c r="T329" s="17"/>
      <c r="U329" s="17"/>
      <c r="V329" s="17"/>
      <c r="W329" s="17"/>
      <c r="X329" s="18"/>
      <c r="Y329" s="18"/>
      <c r="Z329" s="18"/>
      <c r="AA329" s="22"/>
      <c r="AB329" s="23"/>
      <c r="AC329" s="19"/>
      <c r="AD329" s="19"/>
      <c r="AE329" s="20"/>
      <c r="AF329" s="19"/>
      <c r="AG329" s="20"/>
      <c r="AH329" s="19"/>
      <c r="AI329" s="19"/>
      <c r="AJ329" s="19"/>
      <c r="AK329" s="22"/>
      <c r="AL329" s="19"/>
      <c r="AM329" s="19"/>
      <c r="AN329" s="19"/>
      <c r="AO329" s="19"/>
      <c r="AP329" s="21"/>
      <c r="AQ329" s="19"/>
    </row>
    <row r="330">
      <c r="A330" s="11" t="s">
        <v>1768</v>
      </c>
      <c r="B330" s="11" t="s">
        <v>1769</v>
      </c>
      <c r="C330" s="11" t="str">
        <f>VLOOKUP(A330,import!A:C,3,0)</f>
        <v>DOĞRU</v>
      </c>
      <c r="D330" s="11" t="s">
        <v>818</v>
      </c>
      <c r="E330" s="12">
        <f>VLOOKUP(A330,import!A:J,5,0)</f>
        <v>1769</v>
      </c>
      <c r="F330" s="12">
        <f>VLOOKUP(A330,import!A:J,6,0)</f>
        <v>65</v>
      </c>
      <c r="G330" s="13">
        <f>VLOOKUP(A330,import!A:J,7,0)</f>
        <v>11</v>
      </c>
      <c r="H330" s="13">
        <f>VLOOKUP(A330,import!A:J,8,0)</f>
        <v>49</v>
      </c>
      <c r="I330" s="13">
        <f>VLOOKUP(A330,import!A:J,9,0)</f>
        <v>60</v>
      </c>
      <c r="J330" s="14">
        <f>VLOOKUP(A330,import!A:J,10,0)</f>
        <v>0.18</v>
      </c>
      <c r="K330" s="11" t="s">
        <v>1770</v>
      </c>
      <c r="L330" s="11">
        <v>5.443613044E9</v>
      </c>
      <c r="M330" s="11" t="s">
        <v>47</v>
      </c>
      <c r="N330" s="11" t="s">
        <v>145</v>
      </c>
      <c r="O330" s="11" t="s">
        <v>1771</v>
      </c>
      <c r="P330" s="11" t="str">
        <f>VLOOKUP(A330,import!A:P,16,0)</f>
        <v>Geleneksel</v>
      </c>
      <c r="Q330" s="15"/>
      <c r="R330" s="15" t="b">
        <v>1</v>
      </c>
      <c r="S330" s="16" t="b">
        <v>0</v>
      </c>
      <c r="T330" s="17" t="s">
        <v>50</v>
      </c>
      <c r="U330" s="17" t="s">
        <v>51</v>
      </c>
      <c r="V330" s="49" t="s">
        <v>69</v>
      </c>
      <c r="W330" s="17"/>
      <c r="X330" s="18">
        <v>44502.0</v>
      </c>
      <c r="Y330" s="18">
        <v>44503.0</v>
      </c>
      <c r="Z330" s="18"/>
      <c r="AA330" s="22" t="s">
        <v>71</v>
      </c>
      <c r="AB330" s="23">
        <v>44502.0</v>
      </c>
      <c r="AC330" s="19"/>
      <c r="AD330" s="19"/>
      <c r="AE330" s="20"/>
      <c r="AF330" s="19"/>
      <c r="AG330" s="20"/>
      <c r="AH330" s="19"/>
      <c r="AI330" s="19"/>
      <c r="AJ330" s="19"/>
      <c r="AK330" s="22" t="s">
        <v>51</v>
      </c>
      <c r="AL330" s="19"/>
      <c r="AM330" s="19"/>
      <c r="AN330" s="19"/>
      <c r="AO330" s="19"/>
      <c r="AP330" s="21" t="s">
        <v>89</v>
      </c>
      <c r="AQ330" s="19"/>
    </row>
    <row r="331">
      <c r="A331" s="11" t="s">
        <v>1772</v>
      </c>
      <c r="B331" s="11" t="s">
        <v>1773</v>
      </c>
      <c r="C331" s="11" t="str">
        <f>VLOOKUP(A331,import!A:C,3,0)</f>
        <v>DOĞRU</v>
      </c>
      <c r="D331" s="11" t="s">
        <v>143</v>
      </c>
      <c r="E331" s="12">
        <f>VLOOKUP(A331,import!A:J,5,0)</f>
        <v>139</v>
      </c>
      <c r="F331" s="12">
        <f>VLOOKUP(A331,import!A:J,6,0)</f>
        <v>7</v>
      </c>
      <c r="G331" s="13">
        <f>VLOOKUP(A331,import!A:J,7,0)</f>
        <v>12</v>
      </c>
      <c r="H331" s="13">
        <f>VLOOKUP(A331,import!A:J,8,0)</f>
        <v>9</v>
      </c>
      <c r="I331" s="13">
        <f>VLOOKUP(A331,import!A:J,9,0)</f>
        <v>21</v>
      </c>
      <c r="J331" s="14">
        <f>VLOOKUP(A331,import!A:J,10,0)</f>
        <v>0.57</v>
      </c>
      <c r="K331" s="11" t="s">
        <v>1774</v>
      </c>
      <c r="L331" s="11">
        <v>5.436905243E9</v>
      </c>
      <c r="M331" s="11" t="s">
        <v>368</v>
      </c>
      <c r="N331" s="11" t="s">
        <v>784</v>
      </c>
      <c r="O331" s="11" t="s">
        <v>1775</v>
      </c>
      <c r="P331" s="11" t="str">
        <f>VLOOKUP(A331,import!A:P,16,0)</f>
        <v>Geleneksel</v>
      </c>
      <c r="Q331" s="15"/>
      <c r="R331" s="15" t="b">
        <v>1</v>
      </c>
      <c r="S331" s="16" t="b">
        <v>0</v>
      </c>
      <c r="T331" s="17" t="s">
        <v>351</v>
      </c>
      <c r="U331" s="17" t="s">
        <v>156</v>
      </c>
      <c r="V331" s="17"/>
      <c r="W331" s="17" t="s">
        <v>1776</v>
      </c>
      <c r="X331" s="18">
        <v>44462.0</v>
      </c>
      <c r="Y331" s="18">
        <v>44463.0</v>
      </c>
      <c r="Z331" s="17" t="s">
        <v>1626</v>
      </c>
      <c r="AA331" s="22" t="s">
        <v>71</v>
      </c>
      <c r="AB331" s="23">
        <v>44461.0</v>
      </c>
      <c r="AC331" s="22" t="s">
        <v>71</v>
      </c>
      <c r="AD331" s="23">
        <v>44462.0</v>
      </c>
      <c r="AE331" s="22" t="s">
        <v>71</v>
      </c>
      <c r="AF331" s="23">
        <v>44482.0</v>
      </c>
      <c r="AG331" s="20"/>
      <c r="AH331" s="19"/>
      <c r="AI331" s="19"/>
      <c r="AJ331" s="19"/>
      <c r="AK331" s="22" t="s">
        <v>156</v>
      </c>
      <c r="AL331" s="22" t="s">
        <v>51</v>
      </c>
      <c r="AM331" s="22" t="s">
        <v>123</v>
      </c>
      <c r="AN331" s="19"/>
      <c r="AO331" s="19"/>
      <c r="AP331" s="21" t="s">
        <v>116</v>
      </c>
      <c r="AQ331" s="19"/>
    </row>
    <row r="332">
      <c r="A332" s="11" t="s">
        <v>1777</v>
      </c>
      <c r="B332" s="11" t="s">
        <v>1778</v>
      </c>
      <c r="C332" s="11" t="str">
        <f>VLOOKUP(A332,import!A:C,3,0)</f>
        <v>DOĞRU</v>
      </c>
      <c r="D332" s="11" t="s">
        <v>45</v>
      </c>
      <c r="E332" s="12">
        <f>VLOOKUP(A332,import!A:J,5,0)</f>
        <v>260</v>
      </c>
      <c r="F332" s="12" t="str">
        <f>VLOOKUP(A332,import!A:J,6,0)</f>
        <v/>
      </c>
      <c r="G332" s="13">
        <f>VLOOKUP(A332,import!A:J,7,0)</f>
        <v>6</v>
      </c>
      <c r="H332" s="13">
        <f>VLOOKUP(A332,import!A:J,8,0)</f>
        <v>18</v>
      </c>
      <c r="I332" s="13">
        <f>VLOOKUP(A332,import!A:J,9,0)</f>
        <v>24</v>
      </c>
      <c r="J332" s="14">
        <f>VLOOKUP(A332,import!A:J,10,0)</f>
        <v>0.25</v>
      </c>
      <c r="K332" s="11" t="s">
        <v>1779</v>
      </c>
      <c r="L332" s="11">
        <v>5.39678559E9</v>
      </c>
      <c r="M332" s="11" t="s">
        <v>368</v>
      </c>
      <c r="N332" s="11" t="s">
        <v>848</v>
      </c>
      <c r="O332" s="11" t="s">
        <v>1780</v>
      </c>
      <c r="P332" s="11" t="str">
        <f>VLOOKUP(A332,import!A:P,16,0)</f>
        <v>Geleneksel</v>
      </c>
      <c r="Q332" s="15"/>
      <c r="R332" s="15" t="b">
        <v>1</v>
      </c>
      <c r="S332" s="16" t="b">
        <v>0</v>
      </c>
      <c r="T332" s="17" t="s">
        <v>351</v>
      </c>
      <c r="U332" s="17" t="s">
        <v>123</v>
      </c>
      <c r="V332" s="17"/>
      <c r="W332" s="17" t="s">
        <v>1781</v>
      </c>
      <c r="X332" s="18">
        <v>44480.0</v>
      </c>
      <c r="Y332" s="18">
        <v>44481.0</v>
      </c>
      <c r="Z332" s="18"/>
      <c r="AA332" s="22" t="s">
        <v>71</v>
      </c>
      <c r="AB332" s="23">
        <v>44460.0</v>
      </c>
      <c r="AC332" s="22" t="s">
        <v>85</v>
      </c>
      <c r="AD332" s="23">
        <v>44476.0</v>
      </c>
      <c r="AE332" s="22" t="s">
        <v>71</v>
      </c>
      <c r="AF332" s="23">
        <v>44480.0</v>
      </c>
      <c r="AG332" s="20"/>
      <c r="AH332" s="19"/>
      <c r="AI332" s="19"/>
      <c r="AJ332" s="19"/>
      <c r="AK332" s="22" t="s">
        <v>156</v>
      </c>
      <c r="AL332" s="22" t="s">
        <v>115</v>
      </c>
      <c r="AM332" s="22" t="s">
        <v>123</v>
      </c>
      <c r="AN332" s="19"/>
      <c r="AO332" s="19"/>
      <c r="AP332" s="21" t="s">
        <v>54</v>
      </c>
      <c r="AQ332" s="19"/>
    </row>
    <row r="333">
      <c r="A333" s="11" t="s">
        <v>1782</v>
      </c>
      <c r="B333" s="11" t="s">
        <v>1783</v>
      </c>
      <c r="C333" s="11" t="str">
        <f>VLOOKUP(A333,import!A:C,3,0)</f>
        <v>DOĞRU</v>
      </c>
      <c r="D333" s="11" t="s">
        <v>74</v>
      </c>
      <c r="E333" s="12">
        <f>VLOOKUP(A333,import!A:J,5,0)</f>
        <v>5760</v>
      </c>
      <c r="F333" s="12">
        <f>VLOOKUP(A333,import!A:J,6,0)</f>
        <v>171</v>
      </c>
      <c r="G333" s="13">
        <f>VLOOKUP(A333,import!A:J,7,0)</f>
        <v>20</v>
      </c>
      <c r="H333" s="13">
        <f>VLOOKUP(A333,import!A:J,8,0)</f>
        <v>5</v>
      </c>
      <c r="I333" s="13">
        <f>VLOOKUP(A333,import!A:J,9,0)</f>
        <v>25</v>
      </c>
      <c r="J333" s="14">
        <f>VLOOKUP(A333,import!A:J,10,0)</f>
        <v>0.8</v>
      </c>
      <c r="K333" s="11" t="s">
        <v>1515</v>
      </c>
      <c r="L333" s="11">
        <v>2.42227188E9</v>
      </c>
      <c r="M333" s="11" t="s">
        <v>65</v>
      </c>
      <c r="N333" s="11" t="s">
        <v>427</v>
      </c>
      <c r="O333" s="11" t="s">
        <v>1516</v>
      </c>
      <c r="P333" s="11" t="str">
        <f>VLOOKUP(A333,import!A:P,16,0)</f>
        <v>Geleneksel</v>
      </c>
      <c r="Q333" s="15" t="s">
        <v>299</v>
      </c>
      <c r="R333" s="15" t="b">
        <v>1</v>
      </c>
      <c r="S333" s="16" t="b">
        <v>0</v>
      </c>
      <c r="T333" s="25" t="s">
        <v>50</v>
      </c>
      <c r="U333" s="25" t="s">
        <v>51</v>
      </c>
      <c r="V333" s="25" t="s">
        <v>273</v>
      </c>
      <c r="W333" s="25" t="s">
        <v>1784</v>
      </c>
      <c r="X333" s="27">
        <v>44294.0</v>
      </c>
      <c r="Y333" s="27">
        <v>44298.0</v>
      </c>
      <c r="Z333" s="25" t="s">
        <v>373</v>
      </c>
      <c r="AA333" s="19"/>
      <c r="AB333" s="19"/>
      <c r="AC333" s="19"/>
      <c r="AD333" s="19"/>
      <c r="AE333" s="20"/>
      <c r="AF333" s="19"/>
      <c r="AG333" s="20"/>
      <c r="AH333" s="19"/>
      <c r="AI333" s="19"/>
      <c r="AJ333" s="19"/>
      <c r="AK333" s="19"/>
      <c r="AL333" s="19"/>
      <c r="AM333" s="19"/>
      <c r="AN333" s="19"/>
      <c r="AO333" s="19"/>
      <c r="AP333" s="21" t="s">
        <v>116</v>
      </c>
      <c r="AQ333" s="19"/>
    </row>
    <row r="334">
      <c r="A334" s="11" t="s">
        <v>1785</v>
      </c>
      <c r="B334" s="11" t="s">
        <v>1786</v>
      </c>
      <c r="C334" s="11" t="str">
        <f>VLOOKUP(A334,import!A:C,3,0)</f>
        <v>DOĞRU</v>
      </c>
      <c r="D334" s="11" t="s">
        <v>45</v>
      </c>
      <c r="E334" s="12">
        <f>VLOOKUP(A334,import!A:J,5,0)</f>
        <v>366</v>
      </c>
      <c r="F334" s="12">
        <f>VLOOKUP(A334,import!A:J,6,0)</f>
        <v>20</v>
      </c>
      <c r="G334" s="13">
        <f>VLOOKUP(A334,import!A:J,7,0)</f>
        <v>0</v>
      </c>
      <c r="H334" s="13">
        <f>VLOOKUP(A334,import!A:J,8,0)</f>
        <v>42</v>
      </c>
      <c r="I334" s="13">
        <f>VLOOKUP(A334,import!A:J,9,0)</f>
        <v>42</v>
      </c>
      <c r="J334" s="14">
        <f>VLOOKUP(A334,import!A:J,10,0)</f>
        <v>0</v>
      </c>
      <c r="K334" s="11" t="s">
        <v>1787</v>
      </c>
      <c r="L334" s="11">
        <v>2.423227972E9</v>
      </c>
      <c r="M334" s="11" t="s">
        <v>47</v>
      </c>
      <c r="N334" s="11" t="s">
        <v>657</v>
      </c>
      <c r="O334" s="11" t="s">
        <v>1788</v>
      </c>
      <c r="P334" s="11" t="str">
        <f>VLOOKUP(A334,import!A:P,16,0)</f>
        <v>Geleneksel</v>
      </c>
      <c r="Q334" s="15"/>
      <c r="R334" s="15" t="b">
        <v>1</v>
      </c>
      <c r="S334" s="25" t="b">
        <v>1</v>
      </c>
      <c r="T334" s="16"/>
      <c r="U334" s="16"/>
      <c r="V334" s="16"/>
      <c r="W334" s="25" t="s">
        <v>1789</v>
      </c>
      <c r="X334" s="30"/>
      <c r="Y334" s="30"/>
      <c r="Z334" s="30"/>
      <c r="AA334" s="22" t="s">
        <v>177</v>
      </c>
      <c r="AB334" s="23">
        <v>44419.0</v>
      </c>
      <c r="AC334" s="19"/>
      <c r="AD334" s="19"/>
      <c r="AE334" s="20"/>
      <c r="AF334" s="19"/>
      <c r="AG334" s="20"/>
      <c r="AH334" s="19"/>
      <c r="AI334" s="19"/>
      <c r="AJ334" s="19"/>
      <c r="AK334" s="22" t="s">
        <v>219</v>
      </c>
      <c r="AL334" s="19"/>
      <c r="AM334" s="19"/>
      <c r="AN334" s="19"/>
      <c r="AO334" s="19"/>
      <c r="AP334" s="21" t="s">
        <v>54</v>
      </c>
      <c r="AQ334" s="19"/>
    </row>
    <row r="335">
      <c r="A335" s="11" t="s">
        <v>1790</v>
      </c>
      <c r="B335" s="11" t="s">
        <v>1791</v>
      </c>
      <c r="C335" s="11" t="str">
        <f>VLOOKUP(A335,import!A:C,3,0)</f>
        <v>DOĞRU</v>
      </c>
      <c r="D335" s="11" t="s">
        <v>233</v>
      </c>
      <c r="E335" s="12" t="str">
        <f>VLOOKUP(A335,import!A:J,5,0)</f>
        <v/>
      </c>
      <c r="F335" s="12" t="str">
        <f>VLOOKUP(A335,import!A:J,6,0)</f>
        <v/>
      </c>
      <c r="G335" s="13">
        <f>VLOOKUP(A335,import!A:J,7,0)</f>
        <v>0</v>
      </c>
      <c r="H335" s="13">
        <f>VLOOKUP(A335,import!A:J,8,0)</f>
        <v>38</v>
      </c>
      <c r="I335" s="13">
        <f>VLOOKUP(A335,import!A:J,9,0)</f>
        <v>38</v>
      </c>
      <c r="J335" s="14">
        <f>VLOOKUP(A335,import!A:J,10,0)</f>
        <v>0</v>
      </c>
      <c r="K335" s="11" t="s">
        <v>1792</v>
      </c>
      <c r="L335" s="11">
        <v>2.422445424E9</v>
      </c>
      <c r="M335" s="11" t="s">
        <v>47</v>
      </c>
      <c r="N335" s="11" t="s">
        <v>278</v>
      </c>
      <c r="O335" s="11" t="s">
        <v>1793</v>
      </c>
      <c r="P335" s="11" t="str">
        <f>VLOOKUP(A335,import!A:P,16,0)</f>
        <v>Geleneksel</v>
      </c>
      <c r="Q335" s="15"/>
      <c r="R335" s="15" t="b">
        <v>1</v>
      </c>
      <c r="S335" s="16" t="b">
        <v>0</v>
      </c>
      <c r="T335" s="17"/>
      <c r="U335" s="17"/>
      <c r="V335" s="17"/>
      <c r="W335" s="17" t="s">
        <v>1794</v>
      </c>
      <c r="X335" s="18"/>
      <c r="Y335" s="18"/>
      <c r="Z335" s="18"/>
      <c r="AA335" s="22" t="s">
        <v>106</v>
      </c>
      <c r="AB335" s="23">
        <v>44700.0</v>
      </c>
      <c r="AC335" s="19"/>
      <c r="AD335" s="19"/>
      <c r="AE335" s="20"/>
      <c r="AF335" s="19"/>
      <c r="AG335" s="20"/>
      <c r="AH335" s="19"/>
      <c r="AI335" s="19"/>
      <c r="AJ335" s="19"/>
      <c r="AK335" s="22" t="s">
        <v>131</v>
      </c>
      <c r="AL335" s="19"/>
      <c r="AM335" s="19"/>
      <c r="AN335" s="19"/>
      <c r="AO335" s="19"/>
      <c r="AP335" s="21"/>
      <c r="AQ335" s="19"/>
    </row>
    <row r="336">
      <c r="A336" s="11" t="s">
        <v>1795</v>
      </c>
      <c r="B336" s="11" t="s">
        <v>1796</v>
      </c>
      <c r="C336" s="11" t="str">
        <f>VLOOKUP(A336,import!A:C,3,0)</f>
        <v>YANLIŞ</v>
      </c>
      <c r="D336" s="11" t="s">
        <v>233</v>
      </c>
      <c r="E336" s="12">
        <f>VLOOKUP(A336,import!A:J,5,0)</f>
        <v>810</v>
      </c>
      <c r="F336" s="12" t="str">
        <f>VLOOKUP(A336,import!A:J,6,0)</f>
        <v/>
      </c>
      <c r="G336" s="13">
        <f>VLOOKUP(A336,import!A:J,7,0)</f>
        <v>19</v>
      </c>
      <c r="H336" s="13">
        <f>VLOOKUP(A336,import!A:J,8,0)</f>
        <v>34</v>
      </c>
      <c r="I336" s="13">
        <f>VLOOKUP(A336,import!A:J,9,0)</f>
        <v>53</v>
      </c>
      <c r="J336" s="14">
        <f>VLOOKUP(A336,import!A:J,10,0)</f>
        <v>0.36</v>
      </c>
      <c r="K336" s="11" t="s">
        <v>1797</v>
      </c>
      <c r="L336" s="11">
        <v>5.416590601E9</v>
      </c>
      <c r="M336" s="11" t="s">
        <v>47</v>
      </c>
      <c r="N336" s="11" t="s">
        <v>603</v>
      </c>
      <c r="O336" s="11" t="s">
        <v>1798</v>
      </c>
      <c r="P336" s="11" t="str">
        <f>VLOOKUP(A336,import!A:P,16,0)</f>
        <v>Geleneksel</v>
      </c>
      <c r="Q336" s="15"/>
      <c r="R336" s="15" t="b">
        <v>1</v>
      </c>
      <c r="S336" s="16" t="b">
        <v>0</v>
      </c>
      <c r="T336" s="17" t="s">
        <v>50</v>
      </c>
      <c r="U336" s="17" t="s">
        <v>99</v>
      </c>
      <c r="V336" s="24" t="s">
        <v>69</v>
      </c>
      <c r="W336" s="17" t="s">
        <v>1799</v>
      </c>
      <c r="X336" s="18">
        <v>44568.0</v>
      </c>
      <c r="Y336" s="18">
        <v>44573.0</v>
      </c>
      <c r="Z336" s="18"/>
      <c r="AA336" s="22" t="s">
        <v>71</v>
      </c>
      <c r="AB336" s="23">
        <v>44512.0</v>
      </c>
      <c r="AC336" s="22" t="s">
        <v>106</v>
      </c>
      <c r="AD336" s="23">
        <v>44540.0</v>
      </c>
      <c r="AE336" s="22" t="s">
        <v>71</v>
      </c>
      <c r="AF336" s="23">
        <v>44558.0</v>
      </c>
      <c r="AG336" s="22" t="s">
        <v>71</v>
      </c>
      <c r="AH336" s="23">
        <v>44560.0</v>
      </c>
      <c r="AI336" s="22" t="s">
        <v>71</v>
      </c>
      <c r="AJ336" s="23">
        <v>44568.0</v>
      </c>
      <c r="AK336" s="22" t="s">
        <v>99</v>
      </c>
      <c r="AL336" s="22" t="s">
        <v>68</v>
      </c>
      <c r="AM336" s="22" t="s">
        <v>68</v>
      </c>
      <c r="AN336" s="22" t="s">
        <v>104</v>
      </c>
      <c r="AO336" s="22" t="s">
        <v>99</v>
      </c>
      <c r="AP336" s="21" t="s">
        <v>54</v>
      </c>
      <c r="AQ336" s="19"/>
    </row>
    <row r="337">
      <c r="A337" s="11" t="s">
        <v>1800</v>
      </c>
      <c r="B337" s="11" t="s">
        <v>1801</v>
      </c>
      <c r="C337" s="11" t="str">
        <f>VLOOKUP(A337,import!A:C,3,0)</f>
        <v>YANLIŞ</v>
      </c>
      <c r="D337" s="11" t="s">
        <v>110</v>
      </c>
      <c r="E337" s="12">
        <f>VLOOKUP(A337,import!A:J,5,0)</f>
        <v>18</v>
      </c>
      <c r="F337" s="12" t="str">
        <f>VLOOKUP(A337,import!A:J,6,0)</f>
        <v/>
      </c>
      <c r="G337" s="13">
        <f>VLOOKUP(A337,import!A:J,7,0)</f>
        <v>0</v>
      </c>
      <c r="H337" s="13">
        <f>VLOOKUP(A337,import!A:J,8,0)</f>
        <v>60</v>
      </c>
      <c r="I337" s="13">
        <f>VLOOKUP(A337,import!A:J,9,0)</f>
        <v>60</v>
      </c>
      <c r="J337" s="14">
        <f>VLOOKUP(A337,import!A:J,10,0)</f>
        <v>0</v>
      </c>
      <c r="K337" s="11" t="s">
        <v>1802</v>
      </c>
      <c r="L337" s="11">
        <v>5.330798107E9</v>
      </c>
      <c r="M337" s="11" t="s">
        <v>368</v>
      </c>
      <c r="N337" s="11" t="s">
        <v>1803</v>
      </c>
      <c r="O337" s="11" t="s">
        <v>1804</v>
      </c>
      <c r="P337" s="11" t="str">
        <f>VLOOKUP(A337,import!A:P,16,0)</f>
        <v>Geleneksel</v>
      </c>
      <c r="Q337" s="15"/>
      <c r="R337" s="15" t="b">
        <v>0</v>
      </c>
      <c r="S337" s="16" t="b">
        <v>0</v>
      </c>
      <c r="T337" s="17"/>
      <c r="U337" s="17"/>
      <c r="V337" s="17"/>
      <c r="W337" s="17"/>
      <c r="X337" s="18"/>
      <c r="Y337" s="18"/>
      <c r="Z337" s="18"/>
      <c r="AA337" s="22"/>
      <c r="AB337" s="23"/>
      <c r="AC337" s="19"/>
      <c r="AD337" s="19"/>
      <c r="AE337" s="20"/>
      <c r="AF337" s="19"/>
      <c r="AG337" s="20"/>
      <c r="AH337" s="19"/>
      <c r="AI337" s="19"/>
      <c r="AJ337" s="19"/>
      <c r="AK337" s="22"/>
      <c r="AL337" s="19"/>
      <c r="AM337" s="19"/>
      <c r="AN337" s="19"/>
      <c r="AO337" s="19"/>
      <c r="AP337" s="21"/>
      <c r="AQ337" s="19"/>
    </row>
    <row r="338">
      <c r="A338" s="21" t="s">
        <v>1805</v>
      </c>
      <c r="B338" s="21" t="s">
        <v>1806</v>
      </c>
      <c r="C338" s="11" t="str">
        <f>VLOOKUP(A338,import!A:C,3,0)</f>
        <v>DOĞRU</v>
      </c>
      <c r="D338" s="21" t="s">
        <v>419</v>
      </c>
      <c r="E338" s="12">
        <f>VLOOKUP(A338,import!A:J,5,0)</f>
        <v>91</v>
      </c>
      <c r="F338" s="12">
        <f>VLOOKUP(A338,import!A:J,6,0)</f>
        <v>64</v>
      </c>
      <c r="G338" s="13">
        <f>VLOOKUP(A338,import!A:J,7,0)</f>
        <v>0</v>
      </c>
      <c r="H338" s="13">
        <f>VLOOKUP(A338,import!A:J,8,0)</f>
        <v>11</v>
      </c>
      <c r="I338" s="13">
        <f>VLOOKUP(A338,import!A:J,9,0)</f>
        <v>11</v>
      </c>
      <c r="J338" s="14">
        <f>VLOOKUP(A338,import!A:J,10,0)</f>
        <v>0</v>
      </c>
      <c r="K338" s="21" t="s">
        <v>1807</v>
      </c>
      <c r="L338" s="21">
        <v>2.427220236E9</v>
      </c>
      <c r="M338" s="21" t="s">
        <v>388</v>
      </c>
      <c r="N338" s="21" t="s">
        <v>647</v>
      </c>
      <c r="O338" s="21" t="s">
        <v>1808</v>
      </c>
      <c r="P338" s="11" t="str">
        <f>VLOOKUP(A338,import!A:P,16,0)</f>
        <v>Geleneksel</v>
      </c>
      <c r="Q338" s="15"/>
      <c r="R338" s="15" t="b">
        <v>0</v>
      </c>
      <c r="S338" s="16" t="b">
        <v>0</v>
      </c>
      <c r="T338" s="17"/>
      <c r="U338" s="17"/>
      <c r="V338" s="17"/>
      <c r="W338" s="17"/>
      <c r="X338" s="18"/>
      <c r="Y338" s="18"/>
      <c r="Z338" s="18"/>
      <c r="AA338" s="22"/>
      <c r="AB338" s="23"/>
      <c r="AC338" s="19"/>
      <c r="AD338" s="19"/>
      <c r="AE338" s="20"/>
      <c r="AF338" s="19"/>
      <c r="AG338" s="20"/>
      <c r="AH338" s="19"/>
      <c r="AI338" s="19"/>
      <c r="AJ338" s="19"/>
      <c r="AK338" s="22"/>
      <c r="AL338" s="19"/>
      <c r="AM338" s="19"/>
      <c r="AN338" s="19"/>
      <c r="AO338" s="19"/>
      <c r="AP338" s="21"/>
      <c r="AQ338" s="19"/>
    </row>
    <row r="339">
      <c r="A339" s="11" t="s">
        <v>1809</v>
      </c>
      <c r="B339" s="11" t="s">
        <v>1810</v>
      </c>
      <c r="C339" s="11" t="str">
        <f>VLOOKUP(A339,import!A:C,3,0)</f>
        <v>DOĞRU</v>
      </c>
      <c r="D339" s="11" t="s">
        <v>143</v>
      </c>
      <c r="E339" s="12">
        <f>VLOOKUP(A339,import!A:J,5,0)</f>
        <v>11</v>
      </c>
      <c r="F339" s="12">
        <f>VLOOKUP(A339,import!A:J,6,0)</f>
        <v>6</v>
      </c>
      <c r="G339" s="13">
        <f>VLOOKUP(A339,import!A:J,7,0)</f>
        <v>3</v>
      </c>
      <c r="H339" s="13">
        <f>VLOOKUP(A339,import!A:J,8,0)</f>
        <v>5</v>
      </c>
      <c r="I339" s="13">
        <f>VLOOKUP(A339,import!A:J,9,0)</f>
        <v>8</v>
      </c>
      <c r="J339" s="14">
        <f>VLOOKUP(A339,import!A:J,10,0)</f>
        <v>0.38</v>
      </c>
      <c r="K339" s="11" t="s">
        <v>1811</v>
      </c>
      <c r="L339" s="11">
        <v>5.551811651E9</v>
      </c>
      <c r="M339" s="11" t="s">
        <v>47</v>
      </c>
      <c r="N339" s="11" t="s">
        <v>719</v>
      </c>
      <c r="O339" s="11" t="s">
        <v>1812</v>
      </c>
      <c r="P339" s="11" t="str">
        <f>VLOOKUP(A339,import!A:P,16,0)</f>
        <v>Geleneksel</v>
      </c>
      <c r="Q339" s="15"/>
      <c r="R339" s="15" t="b">
        <v>1</v>
      </c>
      <c r="S339" s="16" t="b">
        <v>0</v>
      </c>
      <c r="T339" s="17" t="s">
        <v>50</v>
      </c>
      <c r="U339" s="17" t="s">
        <v>99</v>
      </c>
      <c r="V339" s="24" t="s">
        <v>69</v>
      </c>
      <c r="W339" s="17"/>
      <c r="X339" s="18">
        <v>44615.0</v>
      </c>
      <c r="Y339" s="18">
        <v>44616.0</v>
      </c>
      <c r="Z339" s="18"/>
      <c r="AA339" s="22" t="s">
        <v>71</v>
      </c>
      <c r="AB339" s="23">
        <v>44615.0</v>
      </c>
      <c r="AC339" s="19"/>
      <c r="AD339" s="19"/>
      <c r="AE339" s="20"/>
      <c r="AF339" s="19"/>
      <c r="AG339" s="20"/>
      <c r="AH339" s="19"/>
      <c r="AI339" s="19"/>
      <c r="AJ339" s="19"/>
      <c r="AK339" s="22" t="s">
        <v>99</v>
      </c>
      <c r="AL339" s="19"/>
      <c r="AM339" s="19"/>
      <c r="AN339" s="19"/>
      <c r="AO339" s="19"/>
      <c r="AP339" s="21"/>
      <c r="AQ339" s="19"/>
    </row>
    <row r="340">
      <c r="A340" s="11" t="s">
        <v>1813</v>
      </c>
      <c r="B340" s="11" t="s">
        <v>1814</v>
      </c>
      <c r="C340" s="11" t="str">
        <f>VLOOKUP(A340,import!A:C,3,0)</f>
        <v>DOĞRU</v>
      </c>
      <c r="D340" s="11" t="s">
        <v>200</v>
      </c>
      <c r="E340" s="12">
        <f>VLOOKUP(A340,import!A:J,5,0)</f>
        <v>652</v>
      </c>
      <c r="F340" s="12">
        <f>VLOOKUP(A340,import!A:J,6,0)</f>
        <v>18</v>
      </c>
      <c r="G340" s="13">
        <f>VLOOKUP(A340,import!A:J,7,0)</f>
        <v>6</v>
      </c>
      <c r="H340" s="13">
        <f>VLOOKUP(A340,import!A:J,8,0)</f>
        <v>15</v>
      </c>
      <c r="I340" s="13">
        <f>VLOOKUP(A340,import!A:J,9,0)</f>
        <v>21</v>
      </c>
      <c r="J340" s="14">
        <f>VLOOKUP(A340,import!A:J,10,0)</f>
        <v>0.29</v>
      </c>
      <c r="K340" s="11" t="s">
        <v>80</v>
      </c>
      <c r="L340" s="11">
        <v>5.303281402E9</v>
      </c>
      <c r="M340" s="11" t="s">
        <v>47</v>
      </c>
      <c r="N340" s="11" t="s">
        <v>81</v>
      </c>
      <c r="O340" s="11" t="s">
        <v>82</v>
      </c>
      <c r="P340" s="11" t="str">
        <f>VLOOKUP(A340,import!A:P,16,0)</f>
        <v>Geleneksel</v>
      </c>
      <c r="Q340" s="15" t="s">
        <v>103</v>
      </c>
      <c r="R340" s="15" t="b">
        <v>1</v>
      </c>
      <c r="S340" s="16" t="b">
        <v>0</v>
      </c>
      <c r="T340" s="25" t="s">
        <v>50</v>
      </c>
      <c r="U340" s="25" t="s">
        <v>107</v>
      </c>
      <c r="V340" s="25" t="s">
        <v>1192</v>
      </c>
      <c r="W340" s="25" t="s">
        <v>1815</v>
      </c>
      <c r="X340" s="27">
        <v>44372.0</v>
      </c>
      <c r="Y340" s="27">
        <v>44378.0</v>
      </c>
      <c r="Z340" s="27"/>
      <c r="AA340" s="22" t="s">
        <v>71</v>
      </c>
      <c r="AB340" s="23">
        <v>44355.0</v>
      </c>
      <c r="AC340" s="22" t="s">
        <v>106</v>
      </c>
      <c r="AD340" s="23">
        <v>44370.0</v>
      </c>
      <c r="AE340" s="22" t="s">
        <v>71</v>
      </c>
      <c r="AF340" s="23">
        <v>44372.0</v>
      </c>
      <c r="AG340" s="22" t="s">
        <v>106</v>
      </c>
      <c r="AH340" s="23">
        <v>44414.0</v>
      </c>
      <c r="AI340" s="22" t="s">
        <v>71</v>
      </c>
      <c r="AJ340" s="23">
        <v>44417.0</v>
      </c>
      <c r="AK340" s="22" t="s">
        <v>148</v>
      </c>
      <c r="AL340" s="22" t="s">
        <v>148</v>
      </c>
      <c r="AM340" s="22" t="s">
        <v>88</v>
      </c>
      <c r="AN340" s="19"/>
      <c r="AO340" s="19"/>
      <c r="AP340" s="21" t="s">
        <v>89</v>
      </c>
      <c r="AQ340" s="19"/>
    </row>
    <row r="341">
      <c r="A341" s="11" t="s">
        <v>1816</v>
      </c>
      <c r="B341" s="11" t="s">
        <v>1817</v>
      </c>
      <c r="C341" s="11" t="str">
        <f>VLOOKUP(A341,import!A:C,3,0)</f>
        <v>DOĞRU</v>
      </c>
      <c r="D341" s="11" t="s">
        <v>344</v>
      </c>
      <c r="E341" s="12">
        <f>VLOOKUP(A341,import!A:J,5,0)</f>
        <v>192</v>
      </c>
      <c r="F341" s="12">
        <f>VLOOKUP(A341,import!A:J,6,0)</f>
        <v>13</v>
      </c>
      <c r="G341" s="13">
        <f>VLOOKUP(A341,import!A:J,7,0)</f>
        <v>0</v>
      </c>
      <c r="H341" s="13">
        <f>VLOOKUP(A341,import!A:J,8,0)</f>
        <v>120</v>
      </c>
      <c r="I341" s="13">
        <f>VLOOKUP(A341,import!A:J,9,0)</f>
        <v>120</v>
      </c>
      <c r="J341" s="14">
        <f>VLOOKUP(A341,import!A:J,10,0)</f>
        <v>0</v>
      </c>
      <c r="K341" s="11" t="s">
        <v>1818</v>
      </c>
      <c r="L341" s="11">
        <v>5.538053232E9</v>
      </c>
      <c r="M341" s="11" t="s">
        <v>368</v>
      </c>
      <c r="N341" s="11" t="s">
        <v>719</v>
      </c>
      <c r="O341" s="11" t="s">
        <v>1819</v>
      </c>
      <c r="P341" s="11" t="str">
        <f>VLOOKUP(A341,import!A:P,16,0)</f>
        <v>Geleneksel</v>
      </c>
      <c r="Q341" s="15"/>
      <c r="R341" s="15" t="b">
        <v>0</v>
      </c>
      <c r="S341" s="16" t="b">
        <v>0</v>
      </c>
      <c r="T341" s="17"/>
      <c r="U341" s="17"/>
      <c r="V341" s="17"/>
      <c r="W341" s="17"/>
      <c r="X341" s="18"/>
      <c r="Y341" s="18"/>
      <c r="Z341" s="18"/>
      <c r="AA341" s="22"/>
      <c r="AB341" s="23"/>
      <c r="AC341" s="19"/>
      <c r="AD341" s="19"/>
      <c r="AE341" s="20"/>
      <c r="AF341" s="19"/>
      <c r="AG341" s="20"/>
      <c r="AH341" s="19"/>
      <c r="AI341" s="19"/>
      <c r="AJ341" s="19"/>
      <c r="AK341" s="22"/>
      <c r="AL341" s="19"/>
      <c r="AM341" s="19"/>
      <c r="AN341" s="19"/>
      <c r="AO341" s="19"/>
      <c r="AP341" s="21"/>
      <c r="AQ341" s="19"/>
    </row>
    <row r="342">
      <c r="A342" s="11" t="s">
        <v>1820</v>
      </c>
      <c r="B342" s="11" t="s">
        <v>1821</v>
      </c>
      <c r="C342" s="11" t="str">
        <f>VLOOKUP(A342,import!A:C,3,0)</f>
        <v>DOĞRU</v>
      </c>
      <c r="D342" s="11" t="s">
        <v>818</v>
      </c>
      <c r="E342" s="12">
        <f>VLOOKUP(A342,import!A:J,5,0)</f>
        <v>930</v>
      </c>
      <c r="F342" s="12">
        <f>VLOOKUP(A342,import!A:J,6,0)</f>
        <v>27</v>
      </c>
      <c r="G342" s="13">
        <f>VLOOKUP(A342,import!A:J,7,0)</f>
        <v>11</v>
      </c>
      <c r="H342" s="13">
        <f>VLOOKUP(A342,import!A:J,8,0)</f>
        <v>46</v>
      </c>
      <c r="I342" s="13">
        <f>VLOOKUP(A342,import!A:J,9,0)</f>
        <v>57</v>
      </c>
      <c r="J342" s="14">
        <f>VLOOKUP(A342,import!A:J,10,0)</f>
        <v>0.19</v>
      </c>
      <c r="K342" s="11" t="s">
        <v>1822</v>
      </c>
      <c r="L342" s="11">
        <v>2.427461817E9</v>
      </c>
      <c r="M342" s="11" t="s">
        <v>58</v>
      </c>
      <c r="N342" s="11" t="s">
        <v>1823</v>
      </c>
      <c r="O342" s="11" t="s">
        <v>1824</v>
      </c>
      <c r="P342" s="11" t="str">
        <f>VLOOKUP(A342,import!A:P,16,0)</f>
        <v>Geleneksel</v>
      </c>
      <c r="Q342" s="15" t="s">
        <v>129</v>
      </c>
      <c r="R342" s="15" t="b">
        <v>1</v>
      </c>
      <c r="S342" s="16" t="b">
        <v>0</v>
      </c>
      <c r="T342" s="25" t="s">
        <v>50</v>
      </c>
      <c r="U342" s="25" t="s">
        <v>156</v>
      </c>
      <c r="V342" s="26" t="s">
        <v>371</v>
      </c>
      <c r="W342" s="25" t="s">
        <v>1825</v>
      </c>
      <c r="X342" s="27">
        <v>44489.0</v>
      </c>
      <c r="Y342" s="27">
        <v>44490.0</v>
      </c>
      <c r="Z342" s="27"/>
      <c r="AA342" s="22" t="s">
        <v>71</v>
      </c>
      <c r="AB342" s="23">
        <v>44489.0</v>
      </c>
      <c r="AC342" s="19"/>
      <c r="AD342" s="19"/>
      <c r="AE342" s="20"/>
      <c r="AF342" s="19"/>
      <c r="AG342" s="20"/>
      <c r="AH342" s="19"/>
      <c r="AI342" s="19"/>
      <c r="AJ342" s="19"/>
      <c r="AK342" s="22" t="s">
        <v>156</v>
      </c>
      <c r="AL342" s="19"/>
      <c r="AM342" s="19"/>
      <c r="AN342" s="19"/>
      <c r="AO342" s="19"/>
      <c r="AP342" s="21" t="s">
        <v>89</v>
      </c>
      <c r="AQ342" s="19"/>
    </row>
    <row r="343">
      <c r="A343" s="11" t="s">
        <v>1826</v>
      </c>
      <c r="B343" s="11" t="s">
        <v>1827</v>
      </c>
      <c r="C343" s="11" t="str">
        <f>VLOOKUP(A343,import!A:C,3,0)</f>
        <v>DOĞRU</v>
      </c>
      <c r="D343" s="11" t="s">
        <v>1828</v>
      </c>
      <c r="E343" s="12">
        <f>VLOOKUP(A343,import!A:J,5,0)</f>
        <v>19</v>
      </c>
      <c r="F343" s="12">
        <f>VLOOKUP(A343,import!A:J,6,0)</f>
        <v>1</v>
      </c>
      <c r="G343" s="13">
        <f>VLOOKUP(A343,import!A:J,7,0)</f>
        <v>0</v>
      </c>
      <c r="H343" s="13">
        <f>VLOOKUP(A343,import!A:J,8,0)</f>
        <v>78</v>
      </c>
      <c r="I343" s="13">
        <f>VLOOKUP(A343,import!A:J,9,0)</f>
        <v>78</v>
      </c>
      <c r="J343" s="14">
        <f>VLOOKUP(A343,import!A:J,10,0)</f>
        <v>0</v>
      </c>
      <c r="K343" s="11" t="s">
        <v>1829</v>
      </c>
      <c r="L343" s="11">
        <v>5.466066108E9</v>
      </c>
      <c r="M343" s="11" t="s">
        <v>47</v>
      </c>
      <c r="N343" s="11" t="s">
        <v>566</v>
      </c>
      <c r="O343" s="11" t="s">
        <v>1830</v>
      </c>
      <c r="P343" s="11" t="str">
        <f>VLOOKUP(A343,import!A:P,16,0)</f>
        <v>Geleneksel</v>
      </c>
      <c r="Q343" s="15"/>
      <c r="R343" s="15" t="b">
        <v>1</v>
      </c>
      <c r="S343" s="25" t="b">
        <v>1</v>
      </c>
      <c r="T343" s="17"/>
      <c r="U343" s="17"/>
      <c r="V343" s="17"/>
      <c r="W343" s="17" t="s">
        <v>1831</v>
      </c>
      <c r="X343" s="18"/>
      <c r="Y343" s="18"/>
      <c r="Z343" s="18"/>
      <c r="AA343" s="22" t="s">
        <v>71</v>
      </c>
      <c r="AB343" s="23">
        <v>44348.0</v>
      </c>
      <c r="AC343" s="22" t="s">
        <v>85</v>
      </c>
      <c r="AD343" s="23">
        <v>44383.0</v>
      </c>
      <c r="AE343" s="22" t="s">
        <v>71</v>
      </c>
      <c r="AF343" s="23">
        <v>44393.0</v>
      </c>
      <c r="AG343" s="22" t="s">
        <v>106</v>
      </c>
      <c r="AH343" s="23">
        <v>44413.0</v>
      </c>
      <c r="AI343" s="22" t="s">
        <v>106</v>
      </c>
      <c r="AJ343" s="23">
        <v>44501.0</v>
      </c>
      <c r="AK343" s="22" t="s">
        <v>98</v>
      </c>
      <c r="AL343" s="22" t="s">
        <v>86</v>
      </c>
      <c r="AM343" s="22" t="s">
        <v>51</v>
      </c>
      <c r="AN343" s="22" t="s">
        <v>219</v>
      </c>
      <c r="AO343" s="22" t="s">
        <v>99</v>
      </c>
      <c r="AP343" s="21" t="s">
        <v>54</v>
      </c>
      <c r="AQ343" s="22"/>
    </row>
    <row r="344">
      <c r="A344" s="11" t="s">
        <v>1832</v>
      </c>
      <c r="B344" s="11" t="s">
        <v>1833</v>
      </c>
      <c r="C344" s="11" t="str">
        <f>VLOOKUP(A344,import!A:C,3,0)</f>
        <v>DOĞRU</v>
      </c>
      <c r="D344" s="11" t="s">
        <v>74</v>
      </c>
      <c r="E344" s="12">
        <f>VLOOKUP(A344,import!A:J,5,0)</f>
        <v>2123</v>
      </c>
      <c r="F344" s="12">
        <f>VLOOKUP(A344,import!A:J,6,0)</f>
        <v>107</v>
      </c>
      <c r="G344" s="13">
        <f>VLOOKUP(A344,import!A:J,7,0)</f>
        <v>0</v>
      </c>
      <c r="H344" s="13">
        <f>VLOOKUP(A344,import!A:J,8,0)</f>
        <v>56</v>
      </c>
      <c r="I344" s="13">
        <f>VLOOKUP(A344,import!A:J,9,0)</f>
        <v>56</v>
      </c>
      <c r="J344" s="14">
        <f>VLOOKUP(A344,import!A:J,10,0)</f>
        <v>0</v>
      </c>
      <c r="K344" s="11" t="s">
        <v>1381</v>
      </c>
      <c r="L344" s="11">
        <v>5.350437576E9</v>
      </c>
      <c r="M344" s="11" t="s">
        <v>65</v>
      </c>
      <c r="N344" s="11" t="s">
        <v>169</v>
      </c>
      <c r="O344" s="11" t="s">
        <v>1834</v>
      </c>
      <c r="P344" s="11" t="str">
        <f>VLOOKUP(A344,import!A:P,16,0)</f>
        <v>Geleneksel</v>
      </c>
      <c r="Q344" s="15" t="s">
        <v>103</v>
      </c>
      <c r="R344" s="15" t="b">
        <v>1</v>
      </c>
      <c r="S344" s="16" t="b">
        <v>0</v>
      </c>
      <c r="T344" s="25" t="s">
        <v>106</v>
      </c>
      <c r="U344" s="16"/>
      <c r="V344" s="32"/>
      <c r="W344" s="25" t="s">
        <v>1835</v>
      </c>
      <c r="X344" s="30"/>
      <c r="Y344" s="30"/>
      <c r="Z344" s="30"/>
      <c r="AA344" s="22" t="s">
        <v>106</v>
      </c>
      <c r="AB344" s="23">
        <v>44384.0</v>
      </c>
      <c r="AC344" s="19"/>
      <c r="AD344" s="19"/>
      <c r="AE344" s="20"/>
      <c r="AF344" s="19"/>
      <c r="AG344" s="20"/>
      <c r="AH344" s="19"/>
      <c r="AI344" s="19"/>
      <c r="AJ344" s="19"/>
      <c r="AK344" s="22" t="s">
        <v>86</v>
      </c>
      <c r="AL344" s="19"/>
      <c r="AM344" s="19"/>
      <c r="AN344" s="19"/>
      <c r="AO344" s="19"/>
      <c r="AP344" s="21" t="s">
        <v>116</v>
      </c>
      <c r="AQ344" s="19"/>
    </row>
    <row r="345">
      <c r="A345" s="11" t="s">
        <v>1836</v>
      </c>
      <c r="B345" s="11" t="s">
        <v>1837</v>
      </c>
      <c r="C345" s="11" t="str">
        <f>VLOOKUP(A345,import!A:C,3,0)</f>
        <v>DOĞRU</v>
      </c>
      <c r="D345" s="11" t="s">
        <v>63</v>
      </c>
      <c r="E345" s="12">
        <f>VLOOKUP(A345,import!A:J,5,0)</f>
        <v>269</v>
      </c>
      <c r="F345" s="12">
        <f>VLOOKUP(A345,import!A:J,6,0)</f>
        <v>16</v>
      </c>
      <c r="G345" s="13">
        <f>VLOOKUP(A345,import!A:J,7,0)</f>
        <v>6</v>
      </c>
      <c r="H345" s="13">
        <f>VLOOKUP(A345,import!A:J,8,0)</f>
        <v>2</v>
      </c>
      <c r="I345" s="13">
        <f>VLOOKUP(A345,import!A:J,9,0)</f>
        <v>8</v>
      </c>
      <c r="J345" s="14">
        <f>VLOOKUP(A345,import!A:J,10,0)</f>
        <v>0.75</v>
      </c>
      <c r="K345" s="11" t="s">
        <v>1838</v>
      </c>
      <c r="L345" s="11">
        <v>5.496072107E9</v>
      </c>
      <c r="M345" s="11" t="s">
        <v>47</v>
      </c>
      <c r="N345" s="11" t="s">
        <v>227</v>
      </c>
      <c r="O345" s="11" t="s">
        <v>1839</v>
      </c>
      <c r="P345" s="11" t="str">
        <f>VLOOKUP(A345,import!A:P,16,0)</f>
        <v>Geleneksel</v>
      </c>
      <c r="Q345" s="15"/>
      <c r="R345" s="15" t="b">
        <v>1</v>
      </c>
      <c r="S345" s="16" t="b">
        <v>0</v>
      </c>
      <c r="T345" s="17" t="s">
        <v>50</v>
      </c>
      <c r="U345" s="17" t="s">
        <v>51</v>
      </c>
      <c r="V345" s="17" t="s">
        <v>1192</v>
      </c>
      <c r="W345" s="17"/>
      <c r="X345" s="18">
        <v>44354.0</v>
      </c>
      <c r="Y345" s="18">
        <v>44356.0</v>
      </c>
      <c r="Z345" s="18"/>
      <c r="AA345" s="22" t="s">
        <v>106</v>
      </c>
      <c r="AB345" s="23">
        <v>44351.0</v>
      </c>
      <c r="AC345" s="22" t="s">
        <v>71</v>
      </c>
      <c r="AD345" s="23">
        <v>44354.0</v>
      </c>
      <c r="AE345" s="20"/>
      <c r="AF345" s="19"/>
      <c r="AG345" s="20"/>
      <c r="AH345" s="19"/>
      <c r="AI345" s="19"/>
      <c r="AJ345" s="19"/>
      <c r="AK345" s="19"/>
      <c r="AL345" s="22" t="s">
        <v>97</v>
      </c>
      <c r="AM345" s="19"/>
      <c r="AN345" s="19"/>
      <c r="AO345" s="19"/>
      <c r="AP345" s="21" t="s">
        <v>89</v>
      </c>
      <c r="AQ345" s="19"/>
    </row>
    <row r="346">
      <c r="A346" s="11" t="s">
        <v>1840</v>
      </c>
      <c r="B346" s="11" t="s">
        <v>1841</v>
      </c>
      <c r="C346" s="11" t="str">
        <f>VLOOKUP(A346,import!A:C,3,0)</f>
        <v>DOĞRU</v>
      </c>
      <c r="D346" s="11" t="s">
        <v>233</v>
      </c>
      <c r="E346" s="12">
        <f>VLOOKUP(A346,import!A:J,5,0)</f>
        <v>678</v>
      </c>
      <c r="F346" s="12">
        <f>VLOOKUP(A346,import!A:J,6,0)</f>
        <v>157</v>
      </c>
      <c r="G346" s="13">
        <f>VLOOKUP(A346,import!A:J,7,0)</f>
        <v>0</v>
      </c>
      <c r="H346" s="13">
        <f>VLOOKUP(A346,import!A:J,8,0)</f>
        <v>18</v>
      </c>
      <c r="I346" s="13">
        <f>VLOOKUP(A346,import!A:J,9,0)</f>
        <v>18</v>
      </c>
      <c r="J346" s="14">
        <f>VLOOKUP(A346,import!A:J,10,0)</f>
        <v>0</v>
      </c>
      <c r="K346" s="11" t="s">
        <v>1842</v>
      </c>
      <c r="L346" s="11">
        <v>5.318470416E9</v>
      </c>
      <c r="M346" s="11" t="s">
        <v>368</v>
      </c>
      <c r="N346" s="11" t="s">
        <v>369</v>
      </c>
      <c r="O346" s="11" t="s">
        <v>1843</v>
      </c>
      <c r="P346" s="11" t="str">
        <f>VLOOKUP(A346,import!A:P,16,0)</f>
        <v>Geleneksel</v>
      </c>
      <c r="Q346" s="15"/>
      <c r="R346" s="15" t="b">
        <v>0</v>
      </c>
      <c r="S346" s="16" t="b">
        <v>0</v>
      </c>
      <c r="T346" s="17"/>
      <c r="U346" s="17"/>
      <c r="V346" s="17"/>
      <c r="W346" s="17"/>
      <c r="X346" s="18"/>
      <c r="Y346" s="18"/>
      <c r="Z346" s="18"/>
      <c r="AA346" s="22"/>
      <c r="AB346" s="23"/>
      <c r="AC346" s="19"/>
      <c r="AD346" s="19"/>
      <c r="AE346" s="20"/>
      <c r="AF346" s="19"/>
      <c r="AG346" s="20"/>
      <c r="AH346" s="19"/>
      <c r="AI346" s="19"/>
      <c r="AJ346" s="19"/>
      <c r="AK346" s="22"/>
      <c r="AL346" s="19"/>
      <c r="AM346" s="19"/>
      <c r="AN346" s="19"/>
      <c r="AO346" s="19"/>
      <c r="AP346" s="21"/>
      <c r="AQ346" s="19"/>
    </row>
    <row r="347">
      <c r="A347" s="11" t="s">
        <v>1844</v>
      </c>
      <c r="B347" s="11" t="s">
        <v>1845</v>
      </c>
      <c r="C347" s="11" t="str">
        <f>VLOOKUP(A347,import!A:C,3,0)</f>
        <v>DOĞRU</v>
      </c>
      <c r="D347" s="11" t="s">
        <v>818</v>
      </c>
      <c r="E347" s="12">
        <f>VLOOKUP(A347,import!A:J,5,0)</f>
        <v>91</v>
      </c>
      <c r="F347" s="12">
        <f>VLOOKUP(A347,import!A:J,6,0)</f>
        <v>1</v>
      </c>
      <c r="G347" s="13">
        <f>VLOOKUP(A347,import!A:J,7,0)</f>
        <v>0</v>
      </c>
      <c r="H347" s="13">
        <f>VLOOKUP(A347,import!A:J,8,0)</f>
        <v>57</v>
      </c>
      <c r="I347" s="13">
        <f>VLOOKUP(A347,import!A:J,9,0)</f>
        <v>57</v>
      </c>
      <c r="J347" s="14">
        <f>VLOOKUP(A347,import!A:J,10,0)</f>
        <v>0</v>
      </c>
      <c r="K347" s="11" t="s">
        <v>1846</v>
      </c>
      <c r="L347" s="11">
        <v>5.527247053E9</v>
      </c>
      <c r="M347" s="11" t="s">
        <v>47</v>
      </c>
      <c r="N347" s="11" t="s">
        <v>1202</v>
      </c>
      <c r="O347" s="11" t="s">
        <v>1847</v>
      </c>
      <c r="P347" s="11" t="str">
        <f>VLOOKUP(A347,import!A:P,16,0)</f>
        <v>Geleneksel</v>
      </c>
      <c r="Q347" s="15"/>
      <c r="R347" s="15" t="b">
        <v>1</v>
      </c>
      <c r="S347" s="25" t="b">
        <v>1</v>
      </c>
      <c r="T347" s="17" t="s">
        <v>83</v>
      </c>
      <c r="U347" s="17"/>
      <c r="V347" s="17"/>
      <c r="W347" s="17" t="s">
        <v>1848</v>
      </c>
      <c r="X347" s="18"/>
      <c r="Y347" s="18"/>
      <c r="Z347" s="18"/>
      <c r="AA347" s="22" t="s">
        <v>71</v>
      </c>
      <c r="AB347" s="23">
        <v>44536.0</v>
      </c>
      <c r="AC347" s="19"/>
      <c r="AD347" s="19"/>
      <c r="AE347" s="20"/>
      <c r="AF347" s="19"/>
      <c r="AG347" s="20"/>
      <c r="AH347" s="19"/>
      <c r="AI347" s="19"/>
      <c r="AJ347" s="19"/>
      <c r="AK347" s="22" t="s">
        <v>104</v>
      </c>
      <c r="AL347" s="19"/>
      <c r="AM347" s="19"/>
      <c r="AN347" s="19"/>
      <c r="AO347" s="19"/>
      <c r="AP347" s="21" t="s">
        <v>89</v>
      </c>
      <c r="AQ347" s="19"/>
    </row>
    <row r="348">
      <c r="A348" s="11" t="s">
        <v>1849</v>
      </c>
      <c r="B348" s="11" t="s">
        <v>1850</v>
      </c>
      <c r="C348" s="11" t="str">
        <f>VLOOKUP(A348,import!A:C,3,0)</f>
        <v>DOĞRU</v>
      </c>
      <c r="D348" s="11" t="s">
        <v>63</v>
      </c>
      <c r="E348" s="12">
        <f>VLOOKUP(A348,import!A:J,5,0)</f>
        <v>38</v>
      </c>
      <c r="F348" s="12">
        <f>VLOOKUP(A348,import!A:J,6,0)</f>
        <v>2</v>
      </c>
      <c r="G348" s="13">
        <f>VLOOKUP(A348,import!A:J,7,0)</f>
        <v>7</v>
      </c>
      <c r="H348" s="13">
        <f>VLOOKUP(A348,import!A:J,8,0)</f>
        <v>5</v>
      </c>
      <c r="I348" s="13">
        <f>VLOOKUP(A348,import!A:J,9,0)</f>
        <v>12</v>
      </c>
      <c r="J348" s="14">
        <f>VLOOKUP(A348,import!A:J,10,0)</f>
        <v>0.58</v>
      </c>
      <c r="K348" s="11" t="s">
        <v>1851</v>
      </c>
      <c r="L348" s="11">
        <v>5.356625618E9</v>
      </c>
      <c r="M348" s="11" t="s">
        <v>65</v>
      </c>
      <c r="N348" s="11" t="s">
        <v>1852</v>
      </c>
      <c r="O348" s="11" t="s">
        <v>1853</v>
      </c>
      <c r="P348" s="11" t="str">
        <f>VLOOKUP(A348,import!A:P,16,0)</f>
        <v>Geleneksel</v>
      </c>
      <c r="Q348" s="15"/>
      <c r="R348" s="15" t="b">
        <v>1</v>
      </c>
      <c r="S348" s="16" t="b">
        <v>0</v>
      </c>
      <c r="T348" s="17" t="s">
        <v>50</v>
      </c>
      <c r="U348" s="17" t="s">
        <v>115</v>
      </c>
      <c r="V348" s="24" t="s">
        <v>69</v>
      </c>
      <c r="W348" s="17" t="s">
        <v>1854</v>
      </c>
      <c r="X348" s="18">
        <v>44643.0</v>
      </c>
      <c r="Y348" s="18">
        <v>44645.0</v>
      </c>
      <c r="Z348" s="18"/>
      <c r="AA348" s="22" t="s">
        <v>71</v>
      </c>
      <c r="AB348" s="23">
        <v>44643.0</v>
      </c>
      <c r="AC348" s="19"/>
      <c r="AD348" s="19"/>
      <c r="AE348" s="20"/>
      <c r="AF348" s="19"/>
      <c r="AG348" s="20"/>
      <c r="AH348" s="19"/>
      <c r="AI348" s="19"/>
      <c r="AJ348" s="19"/>
      <c r="AK348" s="22" t="s">
        <v>115</v>
      </c>
      <c r="AL348" s="19"/>
      <c r="AM348" s="19"/>
      <c r="AN348" s="19"/>
      <c r="AO348" s="19"/>
      <c r="AP348" s="21"/>
      <c r="AQ348" s="19"/>
    </row>
    <row r="349">
      <c r="A349" s="11" t="s">
        <v>1855</v>
      </c>
      <c r="B349" s="11" t="s">
        <v>1856</v>
      </c>
      <c r="C349" s="11" t="str">
        <f>VLOOKUP(A349,import!A:C,3,0)</f>
        <v>DOĞRU</v>
      </c>
      <c r="D349" s="11" t="s">
        <v>74</v>
      </c>
      <c r="E349" s="12">
        <f>VLOOKUP(A349,import!A:J,5,0)</f>
        <v>762</v>
      </c>
      <c r="F349" s="12">
        <f>VLOOKUP(A349,import!A:J,6,0)</f>
        <v>21</v>
      </c>
      <c r="G349" s="13">
        <f>VLOOKUP(A349,import!A:J,7,0)</f>
        <v>0</v>
      </c>
      <c r="H349" s="13">
        <f>VLOOKUP(A349,import!A:J,8,0)</f>
        <v>56</v>
      </c>
      <c r="I349" s="13">
        <f>VLOOKUP(A349,import!A:J,9,0)</f>
        <v>56</v>
      </c>
      <c r="J349" s="14">
        <f>VLOOKUP(A349,import!A:J,10,0)</f>
        <v>0</v>
      </c>
      <c r="K349" s="11" t="s">
        <v>1857</v>
      </c>
      <c r="L349" s="11">
        <v>5.342149022E9</v>
      </c>
      <c r="M349" s="11" t="s">
        <v>368</v>
      </c>
      <c r="N349" s="11" t="s">
        <v>369</v>
      </c>
      <c r="O349" s="11" t="s">
        <v>1858</v>
      </c>
      <c r="P349" s="11" t="str">
        <f>VLOOKUP(A349,import!A:P,16,0)</f>
        <v>Geleneksel</v>
      </c>
      <c r="Q349" s="15"/>
      <c r="R349" s="15" t="b">
        <v>1</v>
      </c>
      <c r="S349" s="16" t="b">
        <v>0</v>
      </c>
      <c r="T349" s="17" t="s">
        <v>106</v>
      </c>
      <c r="U349" s="17" t="s">
        <v>51</v>
      </c>
      <c r="V349" s="22" t="s">
        <v>371</v>
      </c>
      <c r="W349" s="17" t="s">
        <v>1859</v>
      </c>
      <c r="X349" s="18">
        <v>44459.0</v>
      </c>
      <c r="Y349" s="18">
        <v>44460.0</v>
      </c>
      <c r="Z349" s="18"/>
      <c r="AA349" s="22" t="s">
        <v>71</v>
      </c>
      <c r="AB349" s="23">
        <v>44459.0</v>
      </c>
      <c r="AC349" s="22" t="s">
        <v>85</v>
      </c>
      <c r="AD349" s="23">
        <v>44460.0</v>
      </c>
      <c r="AE349" s="22" t="s">
        <v>71</v>
      </c>
      <c r="AF349" s="23">
        <v>44474.0</v>
      </c>
      <c r="AG349" s="22" t="s">
        <v>106</v>
      </c>
      <c r="AH349" s="23">
        <v>44491.0</v>
      </c>
      <c r="AI349" s="22" t="s">
        <v>71</v>
      </c>
      <c r="AJ349" s="23">
        <v>44518.0</v>
      </c>
      <c r="AK349" s="22" t="s">
        <v>51</v>
      </c>
      <c r="AL349" s="22" t="s">
        <v>51</v>
      </c>
      <c r="AM349" s="22" t="s">
        <v>156</v>
      </c>
      <c r="AN349" s="22" t="s">
        <v>99</v>
      </c>
      <c r="AO349" s="22" t="s">
        <v>99</v>
      </c>
      <c r="AP349" s="21" t="s">
        <v>54</v>
      </c>
      <c r="AQ349" s="22"/>
    </row>
    <row r="350">
      <c r="A350" s="11" t="s">
        <v>1860</v>
      </c>
      <c r="B350" s="11" t="s">
        <v>1861</v>
      </c>
      <c r="C350" s="11" t="str">
        <f>VLOOKUP(A350,import!A:C,3,0)</f>
        <v>DOĞRU</v>
      </c>
      <c r="D350" s="11" t="s">
        <v>45</v>
      </c>
      <c r="E350" s="12">
        <f>VLOOKUP(A350,import!A:J,5,0)</f>
        <v>1433</v>
      </c>
      <c r="F350" s="12">
        <f>VLOOKUP(A350,import!A:J,6,0)</f>
        <v>51</v>
      </c>
      <c r="G350" s="13">
        <f>VLOOKUP(A350,import!A:J,7,0)</f>
        <v>10</v>
      </c>
      <c r="H350" s="13">
        <f>VLOOKUP(A350,import!A:J,8,0)</f>
        <v>42</v>
      </c>
      <c r="I350" s="13">
        <f>VLOOKUP(A350,import!A:J,9,0)</f>
        <v>52</v>
      </c>
      <c r="J350" s="14">
        <f>VLOOKUP(A350,import!A:J,10,0)</f>
        <v>0.19</v>
      </c>
      <c r="K350" s="11" t="s">
        <v>1862</v>
      </c>
      <c r="L350" s="11">
        <v>2.423495898E9</v>
      </c>
      <c r="M350" s="11" t="s">
        <v>47</v>
      </c>
      <c r="N350" s="11" t="s">
        <v>187</v>
      </c>
      <c r="O350" s="11" t="s">
        <v>1863</v>
      </c>
      <c r="P350" s="11" t="str">
        <f>VLOOKUP(A350,import!A:P,16,0)</f>
        <v>Geleneksel</v>
      </c>
      <c r="Q350" s="15"/>
      <c r="R350" s="15" t="b">
        <v>1</v>
      </c>
      <c r="S350" s="16" t="b">
        <v>0</v>
      </c>
      <c r="T350" s="17" t="s">
        <v>50</v>
      </c>
      <c r="U350" s="17" t="s">
        <v>148</v>
      </c>
      <c r="V350" s="17" t="s">
        <v>273</v>
      </c>
      <c r="W350" s="17" t="s">
        <v>1864</v>
      </c>
      <c r="X350" s="18">
        <v>44351.0</v>
      </c>
      <c r="Y350" s="18">
        <v>44354.0</v>
      </c>
      <c r="Z350" s="18"/>
      <c r="AA350" s="22" t="s">
        <v>71</v>
      </c>
      <c r="AB350" s="23">
        <v>44351.0</v>
      </c>
      <c r="AC350" s="22" t="s">
        <v>177</v>
      </c>
      <c r="AD350" s="23">
        <v>44392.0</v>
      </c>
      <c r="AE350" s="22" t="s">
        <v>71</v>
      </c>
      <c r="AF350" s="23">
        <v>44403.0</v>
      </c>
      <c r="AG350" s="22" t="s">
        <v>71</v>
      </c>
      <c r="AH350" s="23">
        <v>44432.0</v>
      </c>
      <c r="AI350" s="19"/>
      <c r="AJ350" s="19"/>
      <c r="AK350" s="22" t="s">
        <v>148</v>
      </c>
      <c r="AL350" s="22" t="s">
        <v>149</v>
      </c>
      <c r="AM350" s="22" t="s">
        <v>51</v>
      </c>
      <c r="AN350" s="22" t="s">
        <v>163</v>
      </c>
      <c r="AO350" s="19"/>
      <c r="AP350" s="21" t="s">
        <v>89</v>
      </c>
      <c r="AQ350" s="19"/>
    </row>
    <row r="351">
      <c r="A351" s="11" t="s">
        <v>1865</v>
      </c>
      <c r="B351" s="11" t="s">
        <v>1866</v>
      </c>
      <c r="C351" s="11" t="str">
        <f>VLOOKUP(A351,import!A:C,3,0)</f>
        <v>YANLIŞ</v>
      </c>
      <c r="D351" s="11" t="s">
        <v>818</v>
      </c>
      <c r="E351" s="12">
        <f>VLOOKUP(A351,import!A:J,5,0)</f>
        <v>786</v>
      </c>
      <c r="F351" s="12" t="str">
        <f>VLOOKUP(A351,import!A:J,6,0)</f>
        <v/>
      </c>
      <c r="G351" s="13">
        <f>VLOOKUP(A351,import!A:J,7,0)</f>
        <v>0</v>
      </c>
      <c r="H351" s="13">
        <f>VLOOKUP(A351,import!A:J,8,0)</f>
        <v>12</v>
      </c>
      <c r="I351" s="13">
        <f>VLOOKUP(A351,import!A:J,9,0)</f>
        <v>12</v>
      </c>
      <c r="J351" s="14">
        <f>VLOOKUP(A351,import!A:J,10,0)</f>
        <v>0</v>
      </c>
      <c r="K351" s="11" t="s">
        <v>1867</v>
      </c>
      <c r="L351" s="11">
        <v>5.537900791E9</v>
      </c>
      <c r="M351" s="11" t="s">
        <v>47</v>
      </c>
      <c r="N351" s="11" t="s">
        <v>94</v>
      </c>
      <c r="O351" s="11" t="s">
        <v>1868</v>
      </c>
      <c r="P351" s="11" t="str">
        <f>VLOOKUP(A351,import!A:P,16,0)</f>
        <v>Geleneksel</v>
      </c>
      <c r="Q351" s="15" t="s">
        <v>299</v>
      </c>
      <c r="R351" s="15" t="b">
        <v>1</v>
      </c>
      <c r="S351" s="16" t="b">
        <v>0</v>
      </c>
      <c r="T351" s="25" t="s">
        <v>83</v>
      </c>
      <c r="U351" s="25"/>
      <c r="V351" s="25"/>
      <c r="W351" s="25" t="s">
        <v>1869</v>
      </c>
      <c r="X351" s="27"/>
      <c r="Y351" s="27"/>
      <c r="Z351" s="27"/>
      <c r="AA351" s="22" t="s">
        <v>71</v>
      </c>
      <c r="AB351" s="23">
        <v>44369.0</v>
      </c>
      <c r="AC351" s="22" t="s">
        <v>106</v>
      </c>
      <c r="AD351" s="23">
        <v>44426.0</v>
      </c>
      <c r="AE351" s="20"/>
      <c r="AF351" s="19"/>
      <c r="AG351" s="20"/>
      <c r="AH351" s="19"/>
      <c r="AI351" s="19"/>
      <c r="AJ351" s="19"/>
      <c r="AK351" s="22" t="s">
        <v>98</v>
      </c>
      <c r="AL351" s="22" t="s">
        <v>288</v>
      </c>
      <c r="AM351" s="19"/>
      <c r="AN351" s="19"/>
      <c r="AO351" s="19"/>
      <c r="AP351" s="21" t="s">
        <v>89</v>
      </c>
      <c r="AQ351" s="19"/>
    </row>
    <row r="352">
      <c r="A352" s="11" t="s">
        <v>1870</v>
      </c>
      <c r="B352" s="11" t="s">
        <v>1866</v>
      </c>
      <c r="C352" s="11" t="str">
        <f>VLOOKUP(A352,import!A:C,3,0)</f>
        <v>DOĞRU</v>
      </c>
      <c r="D352" s="11" t="s">
        <v>818</v>
      </c>
      <c r="E352" s="12">
        <f>VLOOKUP(A352,import!A:J,5,0)</f>
        <v>164</v>
      </c>
      <c r="F352" s="12">
        <f>VLOOKUP(A352,import!A:J,6,0)</f>
        <v>77</v>
      </c>
      <c r="G352" s="13">
        <f>VLOOKUP(A352,import!A:J,7,0)</f>
        <v>0</v>
      </c>
      <c r="H352" s="13">
        <f>VLOOKUP(A352,import!A:J,8,0)</f>
        <v>33</v>
      </c>
      <c r="I352" s="13">
        <f>VLOOKUP(A352,import!A:J,9,0)</f>
        <v>33</v>
      </c>
      <c r="J352" s="14">
        <f>VLOOKUP(A352,import!A:J,10,0)</f>
        <v>0</v>
      </c>
      <c r="K352" s="11" t="s">
        <v>1871</v>
      </c>
      <c r="L352" s="11">
        <v>5.349853597E9</v>
      </c>
      <c r="M352" s="11" t="s">
        <v>47</v>
      </c>
      <c r="N352" s="11" t="s">
        <v>94</v>
      </c>
      <c r="O352" s="11" t="s">
        <v>1868</v>
      </c>
      <c r="P352" s="11" t="str">
        <f>VLOOKUP(A352,import!A:P,16,0)</f>
        <v>Geleneksel</v>
      </c>
      <c r="Q352" s="15"/>
      <c r="R352" s="15" t="b">
        <v>1</v>
      </c>
      <c r="S352" s="16" t="b">
        <v>0</v>
      </c>
      <c r="T352" s="17" t="s">
        <v>280</v>
      </c>
      <c r="U352" s="17" t="s">
        <v>51</v>
      </c>
      <c r="V352" s="17" t="s">
        <v>69</v>
      </c>
      <c r="W352" s="45" t="s">
        <v>1872</v>
      </c>
      <c r="X352" s="18">
        <v>44641.0</v>
      </c>
      <c r="Y352" s="18">
        <v>44644.0</v>
      </c>
      <c r="Z352" s="18"/>
      <c r="AA352" s="22" t="s">
        <v>71</v>
      </c>
      <c r="AB352" s="23">
        <v>44641.0</v>
      </c>
      <c r="AC352" s="22" t="s">
        <v>71</v>
      </c>
      <c r="AD352" s="23">
        <v>44700.0</v>
      </c>
      <c r="AE352" s="20"/>
      <c r="AF352" s="19"/>
      <c r="AG352" s="20"/>
      <c r="AH352" s="19"/>
      <c r="AI352" s="19"/>
      <c r="AJ352" s="19"/>
      <c r="AK352" s="22" t="s">
        <v>51</v>
      </c>
      <c r="AL352" s="22" t="s">
        <v>99</v>
      </c>
      <c r="AM352" s="19"/>
      <c r="AN352" s="19"/>
      <c r="AO352" s="19"/>
      <c r="AP352" s="21"/>
      <c r="AQ352" s="19"/>
    </row>
    <row r="353">
      <c r="A353" s="11" t="s">
        <v>1873</v>
      </c>
      <c r="B353" s="11" t="s">
        <v>1874</v>
      </c>
      <c r="C353" s="11" t="str">
        <f>VLOOKUP(A353,import!A:C,3,0)</f>
        <v>DOĞRU</v>
      </c>
      <c r="D353" s="11" t="s">
        <v>233</v>
      </c>
      <c r="E353" s="12">
        <f>VLOOKUP(A353,import!A:J,5,0)</f>
        <v>1174</v>
      </c>
      <c r="F353" s="12">
        <f>VLOOKUP(A353,import!A:J,6,0)</f>
        <v>316</v>
      </c>
      <c r="G353" s="13">
        <f>VLOOKUP(A353,import!A:J,7,0)</f>
        <v>0</v>
      </c>
      <c r="H353" s="13">
        <f>VLOOKUP(A353,import!A:J,8,0)</f>
        <v>19</v>
      </c>
      <c r="I353" s="13">
        <f>VLOOKUP(A353,import!A:J,9,0)</f>
        <v>19</v>
      </c>
      <c r="J353" s="14">
        <f>VLOOKUP(A353,import!A:J,10,0)</f>
        <v>0</v>
      </c>
      <c r="K353" s="11" t="s">
        <v>1875</v>
      </c>
      <c r="L353" s="11">
        <v>2.422275558E9</v>
      </c>
      <c r="M353" s="11" t="s">
        <v>65</v>
      </c>
      <c r="N353" s="11" t="s">
        <v>285</v>
      </c>
      <c r="O353" s="11" t="s">
        <v>1876</v>
      </c>
      <c r="P353" s="11" t="str">
        <f>VLOOKUP(A353,import!A:P,16,0)</f>
        <v>Geleneksel</v>
      </c>
      <c r="Q353" s="15"/>
      <c r="R353" s="15" t="b">
        <v>1</v>
      </c>
      <c r="S353" s="16" t="b">
        <v>0</v>
      </c>
      <c r="T353" s="17"/>
      <c r="U353" s="17"/>
      <c r="V353" s="17"/>
      <c r="W353" s="17" t="s">
        <v>1877</v>
      </c>
      <c r="X353" s="18"/>
      <c r="Y353" s="18"/>
      <c r="Z353" s="18"/>
      <c r="AA353" s="22" t="s">
        <v>177</v>
      </c>
      <c r="AB353" s="23">
        <v>44607.0</v>
      </c>
      <c r="AC353" s="19"/>
      <c r="AD353" s="19"/>
      <c r="AE353" s="20"/>
      <c r="AF353" s="19"/>
      <c r="AG353" s="20"/>
      <c r="AH353" s="19"/>
      <c r="AI353" s="19"/>
      <c r="AJ353" s="19"/>
      <c r="AK353" s="22" t="s">
        <v>1394</v>
      </c>
      <c r="AL353" s="19"/>
      <c r="AM353" s="19"/>
      <c r="AN353" s="19"/>
      <c r="AO353" s="19"/>
      <c r="AP353" s="21"/>
      <c r="AQ353" s="19"/>
    </row>
    <row r="354">
      <c r="A354" s="11" t="s">
        <v>1878</v>
      </c>
      <c r="B354" s="11" t="s">
        <v>1879</v>
      </c>
      <c r="C354" s="11" t="str">
        <f>VLOOKUP(A354,import!A:C,3,0)</f>
        <v>DOĞRU</v>
      </c>
      <c r="D354" s="11" t="s">
        <v>45</v>
      </c>
      <c r="E354" s="12">
        <f>VLOOKUP(A354,import!A:J,5,0)</f>
        <v>374</v>
      </c>
      <c r="F354" s="12">
        <f>VLOOKUP(A354,import!A:J,6,0)</f>
        <v>75</v>
      </c>
      <c r="G354" s="13">
        <f>VLOOKUP(A354,import!A:J,7,0)</f>
        <v>0</v>
      </c>
      <c r="H354" s="13">
        <f>VLOOKUP(A354,import!A:J,8,0)</f>
        <v>30</v>
      </c>
      <c r="I354" s="13">
        <f>VLOOKUP(A354,import!A:J,9,0)</f>
        <v>30</v>
      </c>
      <c r="J354" s="14">
        <f>VLOOKUP(A354,import!A:J,10,0)</f>
        <v>0</v>
      </c>
      <c r="K354" s="11" t="s">
        <v>1880</v>
      </c>
      <c r="L354" s="11">
        <v>2.422277722E9</v>
      </c>
      <c r="M354" s="11" t="s">
        <v>65</v>
      </c>
      <c r="N354" s="11" t="s">
        <v>285</v>
      </c>
      <c r="O354" s="11" t="s">
        <v>1881</v>
      </c>
      <c r="P354" s="11" t="str">
        <f>VLOOKUP(A354,import!A:P,16,0)</f>
        <v>Geleneksel</v>
      </c>
      <c r="Q354" s="15"/>
      <c r="R354" s="15" t="b">
        <v>1</v>
      </c>
      <c r="S354" s="25" t="b">
        <v>1</v>
      </c>
      <c r="T354" s="17"/>
      <c r="U354" s="17"/>
      <c r="V354" s="17"/>
      <c r="W354" s="17" t="s">
        <v>1882</v>
      </c>
      <c r="X354" s="18"/>
      <c r="Y354" s="18"/>
      <c r="Z354" s="18"/>
      <c r="AA354" s="22" t="s">
        <v>71</v>
      </c>
      <c r="AB354" s="23">
        <v>44613.0</v>
      </c>
      <c r="AC354" s="19"/>
      <c r="AD354" s="19"/>
      <c r="AE354" s="20"/>
      <c r="AF354" s="19"/>
      <c r="AG354" s="20"/>
      <c r="AH354" s="19"/>
      <c r="AI354" s="19"/>
      <c r="AJ354" s="19"/>
      <c r="AK354" s="22" t="s">
        <v>51</v>
      </c>
      <c r="AL354" s="19"/>
      <c r="AM354" s="19"/>
      <c r="AN354" s="19"/>
      <c r="AO354" s="19"/>
      <c r="AP354" s="21"/>
      <c r="AQ354" s="19"/>
    </row>
    <row r="355">
      <c r="A355" s="11" t="s">
        <v>1883</v>
      </c>
      <c r="B355" s="11" t="s">
        <v>1884</v>
      </c>
      <c r="C355" s="11" t="str">
        <f>VLOOKUP(A355,import!A:C,3,0)</f>
        <v>DOĞRU</v>
      </c>
      <c r="D355" s="11" t="s">
        <v>200</v>
      </c>
      <c r="E355" s="12">
        <f>VLOOKUP(A355,import!A:J,5,0)</f>
        <v>117</v>
      </c>
      <c r="F355" s="12">
        <f>VLOOKUP(A355,import!A:J,6,0)</f>
        <v>5</v>
      </c>
      <c r="G355" s="13">
        <f>VLOOKUP(A355,import!A:J,7,0)</f>
        <v>0</v>
      </c>
      <c r="H355" s="13">
        <f>VLOOKUP(A355,import!A:J,8,0)</f>
        <v>35</v>
      </c>
      <c r="I355" s="13">
        <f>VLOOKUP(A355,import!A:J,9,0)</f>
        <v>35</v>
      </c>
      <c r="J355" s="14">
        <f>VLOOKUP(A355,import!A:J,10,0)</f>
        <v>0</v>
      </c>
      <c r="K355" s="11" t="s">
        <v>1885</v>
      </c>
      <c r="L355" s="11">
        <v>2.427476342E9</v>
      </c>
      <c r="M355" s="11" t="s">
        <v>58</v>
      </c>
      <c r="N355" s="11" t="s">
        <v>1886</v>
      </c>
      <c r="O355" s="11" t="s">
        <v>1887</v>
      </c>
      <c r="P355" s="11" t="str">
        <f>VLOOKUP(A355,import!A:P,16,0)</f>
        <v>Geleneksel</v>
      </c>
      <c r="Q355" s="15"/>
      <c r="R355" s="15" t="b">
        <v>0</v>
      </c>
      <c r="S355" s="16" t="b">
        <v>0</v>
      </c>
      <c r="T355" s="17"/>
      <c r="U355" s="17"/>
      <c r="V355" s="17"/>
      <c r="W355" s="17"/>
      <c r="X355" s="18"/>
      <c r="Y355" s="18"/>
      <c r="Z355" s="18"/>
      <c r="AA355" s="22"/>
      <c r="AB355" s="23"/>
      <c r="AC355" s="19"/>
      <c r="AD355" s="19"/>
      <c r="AE355" s="20"/>
      <c r="AF355" s="19"/>
      <c r="AG355" s="20"/>
      <c r="AH355" s="19"/>
      <c r="AI355" s="19"/>
      <c r="AJ355" s="19"/>
      <c r="AK355" s="22"/>
      <c r="AL355" s="19"/>
      <c r="AM355" s="19"/>
      <c r="AN355" s="19"/>
      <c r="AO355" s="19"/>
      <c r="AP355" s="21" t="s">
        <v>89</v>
      </c>
      <c r="AQ355" s="19"/>
    </row>
    <row r="356">
      <c r="A356" s="11" t="s">
        <v>1888</v>
      </c>
      <c r="B356" s="11" t="s">
        <v>1889</v>
      </c>
      <c r="C356" s="11" t="str">
        <f>VLOOKUP(A356,import!A:C,3,0)</f>
        <v>YANLIŞ</v>
      </c>
      <c r="D356" s="11" t="s">
        <v>126</v>
      </c>
      <c r="E356" s="12">
        <f>VLOOKUP(A356,import!A:J,5,0)</f>
        <v>815</v>
      </c>
      <c r="F356" s="12" t="str">
        <f>VLOOKUP(A356,import!A:J,6,0)</f>
        <v/>
      </c>
      <c r="G356" s="13">
        <f>VLOOKUP(A356,import!A:J,7,0)</f>
        <v>8</v>
      </c>
      <c r="H356" s="13">
        <f>VLOOKUP(A356,import!A:J,8,0)</f>
        <v>9</v>
      </c>
      <c r="I356" s="13">
        <f>VLOOKUP(A356,import!A:J,9,0)</f>
        <v>17</v>
      </c>
      <c r="J356" s="14">
        <f>VLOOKUP(A356,import!A:J,10,0)</f>
        <v>0.47</v>
      </c>
      <c r="K356" s="11" t="s">
        <v>1890</v>
      </c>
      <c r="L356" s="11">
        <v>5.325019107E9</v>
      </c>
      <c r="M356" s="11" t="s">
        <v>47</v>
      </c>
      <c r="N356" s="11" t="s">
        <v>719</v>
      </c>
      <c r="O356" s="11" t="s">
        <v>1891</v>
      </c>
      <c r="P356" s="11" t="str">
        <f>VLOOKUP(A356,import!A:P,16,0)</f>
        <v>Geleneksel</v>
      </c>
      <c r="Q356" s="15" t="s">
        <v>135</v>
      </c>
      <c r="R356" s="15" t="b">
        <v>1</v>
      </c>
      <c r="S356" s="16" t="b">
        <v>0</v>
      </c>
      <c r="T356" s="25" t="s">
        <v>50</v>
      </c>
      <c r="U356" s="25" t="s">
        <v>204</v>
      </c>
      <c r="V356" s="25" t="s">
        <v>259</v>
      </c>
      <c r="W356" s="25" t="s">
        <v>1892</v>
      </c>
      <c r="X356" s="27">
        <v>44281.0</v>
      </c>
      <c r="Y356" s="27">
        <v>44284.0</v>
      </c>
      <c r="Z356" s="27"/>
      <c r="AA356" s="22" t="s">
        <v>71</v>
      </c>
      <c r="AB356" s="23">
        <v>44432.0</v>
      </c>
      <c r="AC356" s="19"/>
      <c r="AD356" s="19"/>
      <c r="AE356" s="20"/>
      <c r="AF356" s="19"/>
      <c r="AG356" s="20"/>
      <c r="AH356" s="19"/>
      <c r="AI356" s="19"/>
      <c r="AJ356" s="19"/>
      <c r="AK356" s="22" t="s">
        <v>163</v>
      </c>
      <c r="AL356" s="19"/>
      <c r="AM356" s="19"/>
      <c r="AN356" s="19"/>
      <c r="AO356" s="19"/>
      <c r="AP356" s="21" t="s">
        <v>54</v>
      </c>
      <c r="AQ356" s="19"/>
    </row>
    <row r="357">
      <c r="A357" s="21" t="s">
        <v>1893</v>
      </c>
      <c r="B357" s="21" t="s">
        <v>1894</v>
      </c>
      <c r="C357" s="11" t="str">
        <f>VLOOKUP(A357,import!A:C,3,0)</f>
        <v>DOĞRU</v>
      </c>
      <c r="D357" s="21" t="s">
        <v>233</v>
      </c>
      <c r="E357" s="12">
        <f>VLOOKUP(A357,import!A:J,5,0)</f>
        <v>1</v>
      </c>
      <c r="F357" s="12">
        <f>VLOOKUP(A357,import!A:J,6,0)</f>
        <v>1</v>
      </c>
      <c r="G357" s="13">
        <f>VLOOKUP(A357,import!A:J,7,0)</f>
        <v>0</v>
      </c>
      <c r="H357" s="13">
        <f>VLOOKUP(A357,import!A:J,8,0)</f>
        <v>11</v>
      </c>
      <c r="I357" s="13">
        <f>VLOOKUP(A357,import!A:J,9,0)</f>
        <v>11</v>
      </c>
      <c r="J357" s="14">
        <f>VLOOKUP(A357,import!A:J,10,0)</f>
        <v>0</v>
      </c>
      <c r="K357" s="21" t="s">
        <v>1895</v>
      </c>
      <c r="L357" s="21">
        <v>5.339545827E9</v>
      </c>
      <c r="M357" s="21" t="s">
        <v>368</v>
      </c>
      <c r="N357" s="21" t="s">
        <v>848</v>
      </c>
      <c r="O357" s="21" t="s">
        <v>1896</v>
      </c>
      <c r="P357" s="11" t="str">
        <f>VLOOKUP(A357,import!A:P,16,0)</f>
        <v>Geleneksel</v>
      </c>
      <c r="Q357" s="15"/>
      <c r="R357" s="15" t="b">
        <v>0</v>
      </c>
      <c r="S357" s="16" t="b">
        <v>0</v>
      </c>
      <c r="T357" s="17"/>
      <c r="U357" s="17"/>
      <c r="V357" s="31"/>
      <c r="W357" s="17"/>
      <c r="X357" s="18"/>
      <c r="Y357" s="18"/>
      <c r="Z357" s="18"/>
      <c r="AA357" s="22"/>
      <c r="AB357" s="23"/>
      <c r="AC357" s="19"/>
      <c r="AD357" s="19"/>
      <c r="AE357" s="20"/>
      <c r="AF357" s="19"/>
      <c r="AG357" s="20"/>
      <c r="AH357" s="19"/>
      <c r="AI357" s="19"/>
      <c r="AJ357" s="19"/>
      <c r="AK357" s="22"/>
      <c r="AL357" s="19"/>
      <c r="AM357" s="19"/>
      <c r="AN357" s="19"/>
      <c r="AO357" s="19"/>
      <c r="AP357" s="21"/>
      <c r="AQ357" s="19"/>
    </row>
    <row r="358">
      <c r="A358" s="11" t="s">
        <v>1897</v>
      </c>
      <c r="B358" s="11" t="s">
        <v>1898</v>
      </c>
      <c r="C358" s="11" t="str">
        <f>VLOOKUP(A358,import!A:C,3,0)</f>
        <v>DOĞRU</v>
      </c>
      <c r="D358" s="11" t="s">
        <v>200</v>
      </c>
      <c r="E358" s="12">
        <f>VLOOKUP(A358,import!A:J,5,0)</f>
        <v>815</v>
      </c>
      <c r="F358" s="12">
        <f>VLOOKUP(A358,import!A:J,6,0)</f>
        <v>35</v>
      </c>
      <c r="G358" s="13">
        <f>VLOOKUP(A358,import!A:J,7,0)</f>
        <v>0</v>
      </c>
      <c r="H358" s="13">
        <f>VLOOKUP(A358,import!A:J,8,0)</f>
        <v>30</v>
      </c>
      <c r="I358" s="13">
        <f>VLOOKUP(A358,import!A:J,9,0)</f>
        <v>30</v>
      </c>
      <c r="J358" s="14">
        <f>VLOOKUP(A358,import!A:J,10,0)</f>
        <v>0</v>
      </c>
      <c r="K358" s="11" t="s">
        <v>1895</v>
      </c>
      <c r="L358" s="11">
        <v>2.425144408E9</v>
      </c>
      <c r="M358" s="11" t="s">
        <v>368</v>
      </c>
      <c r="N358" s="11" t="s">
        <v>848</v>
      </c>
      <c r="O358" s="11" t="s">
        <v>1896</v>
      </c>
      <c r="P358" s="11" t="str">
        <f>VLOOKUP(A358,import!A:P,16,0)</f>
        <v>Geleneksel</v>
      </c>
      <c r="Q358" s="15"/>
      <c r="R358" s="15" t="b">
        <v>0</v>
      </c>
      <c r="S358" s="16" t="b">
        <v>0</v>
      </c>
      <c r="T358" s="17"/>
      <c r="U358" s="17"/>
      <c r="V358" s="17"/>
      <c r="W358" s="17"/>
      <c r="X358" s="18"/>
      <c r="Y358" s="18"/>
      <c r="Z358" s="18"/>
      <c r="AA358" s="22"/>
      <c r="AB358" s="23"/>
      <c r="AC358" s="19"/>
      <c r="AD358" s="19"/>
      <c r="AE358" s="20"/>
      <c r="AF358" s="19"/>
      <c r="AG358" s="20"/>
      <c r="AH358" s="19"/>
      <c r="AI358" s="19"/>
      <c r="AJ358" s="19"/>
      <c r="AK358" s="22"/>
      <c r="AL358" s="19"/>
      <c r="AM358" s="19"/>
      <c r="AN358" s="19"/>
      <c r="AO358" s="19"/>
      <c r="AP358" s="21"/>
      <c r="AQ358" s="19"/>
    </row>
    <row r="359">
      <c r="A359" s="11" t="s">
        <v>1899</v>
      </c>
      <c r="B359" s="11" t="s">
        <v>1900</v>
      </c>
      <c r="C359" s="11" t="str">
        <f>VLOOKUP(A359,import!A:C,3,0)</f>
        <v>DOĞRU</v>
      </c>
      <c r="D359" s="11" t="s">
        <v>818</v>
      </c>
      <c r="E359" s="12">
        <f>VLOOKUP(A359,import!A:J,5,0)</f>
        <v>1203</v>
      </c>
      <c r="F359" s="12">
        <f>VLOOKUP(A359,import!A:J,6,0)</f>
        <v>47</v>
      </c>
      <c r="G359" s="13">
        <f>VLOOKUP(A359,import!A:J,7,0)</f>
        <v>33</v>
      </c>
      <c r="H359" s="13">
        <f>VLOOKUP(A359,import!A:J,8,0)</f>
        <v>15</v>
      </c>
      <c r="I359" s="13">
        <f>VLOOKUP(A359,import!A:J,9,0)</f>
        <v>48</v>
      </c>
      <c r="J359" s="14">
        <f>VLOOKUP(A359,import!A:J,10,0)</f>
        <v>0.69</v>
      </c>
      <c r="K359" s="11" t="s">
        <v>1901</v>
      </c>
      <c r="L359" s="11">
        <v>2.423245743E9</v>
      </c>
      <c r="M359" s="11" t="s">
        <v>47</v>
      </c>
      <c r="N359" s="11" t="s">
        <v>227</v>
      </c>
      <c r="O359" s="11" t="s">
        <v>1902</v>
      </c>
      <c r="P359" s="11" t="str">
        <f>VLOOKUP(A359,import!A:P,16,0)</f>
        <v>Geleneksel</v>
      </c>
      <c r="Q359" s="15"/>
      <c r="R359" s="15" t="b">
        <v>1</v>
      </c>
      <c r="S359" s="16" t="b">
        <v>0</v>
      </c>
      <c r="T359" s="17" t="s">
        <v>121</v>
      </c>
      <c r="U359" s="17"/>
      <c r="V359" s="31"/>
      <c r="W359" s="11" t="s">
        <v>1903</v>
      </c>
      <c r="X359" s="18"/>
      <c r="Y359" s="18"/>
      <c r="Z359" s="18"/>
      <c r="AA359" s="22" t="s">
        <v>106</v>
      </c>
      <c r="AB359" s="23">
        <v>44376.0</v>
      </c>
      <c r="AC359" s="22" t="s">
        <v>106</v>
      </c>
      <c r="AD359" s="23">
        <v>44377.0</v>
      </c>
      <c r="AE359" s="22" t="s">
        <v>71</v>
      </c>
      <c r="AF359" s="23">
        <v>44391.0</v>
      </c>
      <c r="AG359" s="20"/>
      <c r="AH359" s="19"/>
      <c r="AI359" s="19"/>
      <c r="AJ359" s="19"/>
      <c r="AK359" s="22" t="s">
        <v>1233</v>
      </c>
      <c r="AL359" s="22" t="s">
        <v>97</v>
      </c>
      <c r="AM359" s="22" t="s">
        <v>149</v>
      </c>
      <c r="AN359" s="19"/>
      <c r="AO359" s="19"/>
      <c r="AP359" s="21" t="s">
        <v>89</v>
      </c>
      <c r="AQ359" s="19"/>
    </row>
    <row r="360">
      <c r="A360" s="11" t="s">
        <v>1904</v>
      </c>
      <c r="B360" s="11" t="s">
        <v>1905</v>
      </c>
      <c r="C360" s="11" t="str">
        <f>VLOOKUP(A360,import!A:C,3,0)</f>
        <v>DOĞRU</v>
      </c>
      <c r="D360" s="11" t="s">
        <v>818</v>
      </c>
      <c r="E360" s="12">
        <f>VLOOKUP(A360,import!A:J,5,0)</f>
        <v>683</v>
      </c>
      <c r="F360" s="12">
        <f>VLOOKUP(A360,import!A:J,6,0)</f>
        <v>31</v>
      </c>
      <c r="G360" s="13">
        <f>VLOOKUP(A360,import!A:J,7,0)</f>
        <v>36</v>
      </c>
      <c r="H360" s="13">
        <f>VLOOKUP(A360,import!A:J,8,0)</f>
        <v>9</v>
      </c>
      <c r="I360" s="13">
        <f>VLOOKUP(A360,import!A:J,9,0)</f>
        <v>45</v>
      </c>
      <c r="J360" s="14">
        <f>VLOOKUP(A360,import!A:J,10,0)</f>
        <v>0.8</v>
      </c>
      <c r="K360" s="11" t="s">
        <v>1906</v>
      </c>
      <c r="L360" s="11">
        <v>2.422488001E9</v>
      </c>
      <c r="M360" s="11" t="s">
        <v>47</v>
      </c>
      <c r="N360" s="11" t="s">
        <v>766</v>
      </c>
      <c r="O360" s="11" t="s">
        <v>1907</v>
      </c>
      <c r="P360" s="11" t="str">
        <f>VLOOKUP(A360,import!A:P,16,0)</f>
        <v>Geleneksel</v>
      </c>
      <c r="Q360" s="15"/>
      <c r="R360" s="15" t="b">
        <v>1</v>
      </c>
      <c r="S360" s="16" t="b">
        <v>0</v>
      </c>
      <c r="T360" s="17" t="s">
        <v>50</v>
      </c>
      <c r="U360" s="17" t="s">
        <v>68</v>
      </c>
      <c r="V360" s="22" t="s">
        <v>1908</v>
      </c>
      <c r="W360" s="17" t="s">
        <v>1909</v>
      </c>
      <c r="X360" s="18">
        <v>44555.0</v>
      </c>
      <c r="Y360" s="50">
        <v>44557.0</v>
      </c>
      <c r="Z360" s="18"/>
      <c r="AA360" s="51" t="s">
        <v>71</v>
      </c>
      <c r="AB360" s="23">
        <v>44391.0</v>
      </c>
      <c r="AC360" s="22" t="s">
        <v>177</v>
      </c>
      <c r="AD360" s="23">
        <v>44413.0</v>
      </c>
      <c r="AE360" s="22" t="s">
        <v>85</v>
      </c>
      <c r="AF360" s="23">
        <v>44420.0</v>
      </c>
      <c r="AG360" s="22" t="s">
        <v>71</v>
      </c>
      <c r="AH360" s="23">
        <v>44420.0</v>
      </c>
      <c r="AI360" s="22" t="s">
        <v>71</v>
      </c>
      <c r="AJ360" s="23">
        <v>44557.0</v>
      </c>
      <c r="AK360" s="22" t="s">
        <v>149</v>
      </c>
      <c r="AL360" s="22" t="s">
        <v>87</v>
      </c>
      <c r="AM360" s="22" t="s">
        <v>87</v>
      </c>
      <c r="AN360" s="22" t="s">
        <v>87</v>
      </c>
      <c r="AO360" s="22" t="s">
        <v>68</v>
      </c>
      <c r="AP360" s="21" t="s">
        <v>54</v>
      </c>
      <c r="AQ360" s="22"/>
    </row>
    <row r="361">
      <c r="A361" s="11" t="s">
        <v>1910</v>
      </c>
      <c r="B361" s="11" t="s">
        <v>1911</v>
      </c>
      <c r="C361" s="11" t="str">
        <f>VLOOKUP(A361,import!A:C,3,0)</f>
        <v>DOĞRU</v>
      </c>
      <c r="D361" s="11" t="s">
        <v>818</v>
      </c>
      <c r="E361" s="12">
        <f>VLOOKUP(A361,import!A:J,5,0)</f>
        <v>710</v>
      </c>
      <c r="F361" s="12">
        <f>VLOOKUP(A361,import!A:J,6,0)</f>
        <v>19</v>
      </c>
      <c r="G361" s="13">
        <f>VLOOKUP(A361,import!A:J,7,0)</f>
        <v>35</v>
      </c>
      <c r="H361" s="13">
        <f>VLOOKUP(A361,import!A:J,8,0)</f>
        <v>21</v>
      </c>
      <c r="I361" s="13">
        <f>VLOOKUP(A361,import!A:J,9,0)</f>
        <v>56</v>
      </c>
      <c r="J361" s="14">
        <f>VLOOKUP(A361,import!A:J,10,0)</f>
        <v>0.63</v>
      </c>
      <c r="K361" s="11" t="s">
        <v>1912</v>
      </c>
      <c r="L361" s="11">
        <v>5.522199111E9</v>
      </c>
      <c r="M361" s="11" t="s">
        <v>138</v>
      </c>
      <c r="N361" s="11" t="s">
        <v>1756</v>
      </c>
      <c r="O361" s="11" t="s">
        <v>1913</v>
      </c>
      <c r="P361" s="11" t="str">
        <f>VLOOKUP(A361,import!A:P,16,0)</f>
        <v>Geleneksel</v>
      </c>
      <c r="Q361" s="15" t="s">
        <v>103</v>
      </c>
      <c r="R361" s="15" t="b">
        <v>1</v>
      </c>
      <c r="S361" s="16" t="b">
        <v>0</v>
      </c>
      <c r="T361" s="25" t="s">
        <v>121</v>
      </c>
      <c r="U361" s="16"/>
      <c r="V361" s="32"/>
      <c r="W361" s="11" t="s">
        <v>1914</v>
      </c>
      <c r="X361" s="30"/>
      <c r="Y361" s="30"/>
      <c r="Z361" s="30"/>
      <c r="AA361" s="51" t="s">
        <v>71</v>
      </c>
      <c r="AB361" s="23">
        <v>44364.0</v>
      </c>
      <c r="AC361" s="22" t="s">
        <v>71</v>
      </c>
      <c r="AD361" s="23">
        <v>44391.0</v>
      </c>
      <c r="AE361" s="20"/>
      <c r="AF361" s="19"/>
      <c r="AG361" s="20"/>
      <c r="AH361" s="19"/>
      <c r="AI361" s="19"/>
      <c r="AJ361" s="19"/>
      <c r="AK361" s="22" t="s">
        <v>107</v>
      </c>
      <c r="AL361" s="22" t="s">
        <v>149</v>
      </c>
      <c r="AM361" s="19"/>
      <c r="AN361" s="19"/>
      <c r="AO361" s="19"/>
      <c r="AP361" s="21" t="s">
        <v>116</v>
      </c>
      <c r="AQ361" s="19"/>
    </row>
    <row r="362">
      <c r="A362" s="11" t="s">
        <v>1915</v>
      </c>
      <c r="B362" s="11" t="s">
        <v>1916</v>
      </c>
      <c r="C362" s="11" t="str">
        <f>VLOOKUP(A362,import!A:C,3,0)</f>
        <v>DOĞRU</v>
      </c>
      <c r="D362" s="11" t="s">
        <v>1007</v>
      </c>
      <c r="E362" s="12">
        <f>VLOOKUP(A362,import!A:J,5,0)</f>
        <v>101</v>
      </c>
      <c r="F362" s="12">
        <f>VLOOKUP(A362,import!A:J,6,0)</f>
        <v>13</v>
      </c>
      <c r="G362" s="13">
        <f>VLOOKUP(A362,import!A:J,7,0)</f>
        <v>4</v>
      </c>
      <c r="H362" s="13">
        <f>VLOOKUP(A362,import!A:J,8,0)</f>
        <v>3</v>
      </c>
      <c r="I362" s="13">
        <f>VLOOKUP(A362,import!A:J,9,0)</f>
        <v>7</v>
      </c>
      <c r="J362" s="14">
        <f>VLOOKUP(A362,import!A:J,10,0)</f>
        <v>0.57</v>
      </c>
      <c r="K362" s="11" t="s">
        <v>1917</v>
      </c>
      <c r="L362" s="11">
        <v>2.427434244E9</v>
      </c>
      <c r="M362" s="11" t="s">
        <v>58</v>
      </c>
      <c r="N362" s="11" t="s">
        <v>59</v>
      </c>
      <c r="O362" s="11" t="s">
        <v>1918</v>
      </c>
      <c r="P362" s="11" t="str">
        <f>VLOOKUP(A362,import!A:P,16,0)</f>
        <v>Geleneksel</v>
      </c>
      <c r="Q362" s="15"/>
      <c r="R362" s="15" t="b">
        <v>1</v>
      </c>
      <c r="S362" s="16" t="b">
        <v>0</v>
      </c>
      <c r="T362" s="17" t="s">
        <v>50</v>
      </c>
      <c r="U362" s="17" t="s">
        <v>99</v>
      </c>
      <c r="V362" s="24" t="s">
        <v>371</v>
      </c>
      <c r="W362" s="17" t="s">
        <v>1919</v>
      </c>
      <c r="X362" s="18">
        <v>44497.0</v>
      </c>
      <c r="Y362" s="18">
        <v>44498.0</v>
      </c>
      <c r="Z362" s="18"/>
      <c r="AA362" s="22" t="s">
        <v>71</v>
      </c>
      <c r="AB362" s="23">
        <v>44484.0</v>
      </c>
      <c r="AC362" s="22" t="s">
        <v>71</v>
      </c>
      <c r="AD362" s="23">
        <v>44489.0</v>
      </c>
      <c r="AE362" s="22" t="s">
        <v>71</v>
      </c>
      <c r="AF362" s="23">
        <v>44497.0</v>
      </c>
      <c r="AG362" s="20"/>
      <c r="AH362" s="19"/>
      <c r="AI362" s="19"/>
      <c r="AJ362" s="19"/>
      <c r="AK362" s="22" t="s">
        <v>51</v>
      </c>
      <c r="AL362" s="22" t="s">
        <v>156</v>
      </c>
      <c r="AM362" s="22" t="s">
        <v>99</v>
      </c>
      <c r="AN362" s="19"/>
      <c r="AO362" s="19"/>
      <c r="AP362" s="21" t="s">
        <v>89</v>
      </c>
      <c r="AQ362" s="19"/>
    </row>
    <row r="363">
      <c r="A363" s="11" t="s">
        <v>1920</v>
      </c>
      <c r="B363" s="11" t="s">
        <v>1921</v>
      </c>
      <c r="C363" s="11" t="str">
        <f>VLOOKUP(A363,import!A:C,3,0)</f>
        <v>DOĞRU</v>
      </c>
      <c r="D363" s="11" t="s">
        <v>1007</v>
      </c>
      <c r="E363" s="36">
        <f>VLOOKUP(A363,import!A:J,5,0)</f>
        <v>218</v>
      </c>
      <c r="F363" s="12">
        <f>VLOOKUP(A363,import!A:J,6,0)</f>
        <v>17</v>
      </c>
      <c r="G363" s="13">
        <f>VLOOKUP(A363,import!A:J,7,0)</f>
        <v>11</v>
      </c>
      <c r="H363" s="13">
        <f>VLOOKUP(A363,import!A:J,8,0)</f>
        <v>10</v>
      </c>
      <c r="I363" s="13">
        <f>VLOOKUP(A363,import!A:J,9,0)</f>
        <v>21</v>
      </c>
      <c r="J363" s="14">
        <f>VLOOKUP(A363,import!A:J,10,0)</f>
        <v>0.52</v>
      </c>
      <c r="K363" s="11" t="s">
        <v>1922</v>
      </c>
      <c r="L363" s="11">
        <v>5.352983013E9</v>
      </c>
      <c r="M363" s="11" t="s">
        <v>47</v>
      </c>
      <c r="N363" s="11" t="s">
        <v>1923</v>
      </c>
      <c r="O363" s="11" t="s">
        <v>1924</v>
      </c>
      <c r="P363" s="11" t="str">
        <f>VLOOKUP(A363,import!A:P,16,0)</f>
        <v>Geleneksel</v>
      </c>
      <c r="Q363" s="15"/>
      <c r="R363" s="15" t="b">
        <v>1</v>
      </c>
      <c r="S363" s="16" t="b">
        <v>0</v>
      </c>
      <c r="T363" s="17" t="s">
        <v>50</v>
      </c>
      <c r="U363" s="17" t="s">
        <v>104</v>
      </c>
      <c r="V363" s="24" t="s">
        <v>69</v>
      </c>
      <c r="W363" s="17" t="s">
        <v>1925</v>
      </c>
      <c r="X363" s="18">
        <v>44578.0</v>
      </c>
      <c r="Y363" s="18">
        <v>44580.0</v>
      </c>
      <c r="Z363" s="18"/>
      <c r="AA363" s="22" t="s">
        <v>71</v>
      </c>
      <c r="AB363" s="23">
        <v>44348.0</v>
      </c>
      <c r="AC363" s="22" t="s">
        <v>71</v>
      </c>
      <c r="AD363" s="23">
        <v>44575.0</v>
      </c>
      <c r="AE363" s="22" t="s">
        <v>71</v>
      </c>
      <c r="AF363" s="23">
        <v>44578.0</v>
      </c>
      <c r="AG363" s="20"/>
      <c r="AH363" s="19"/>
      <c r="AI363" s="19"/>
      <c r="AJ363" s="19"/>
      <c r="AK363" s="22" t="s">
        <v>98</v>
      </c>
      <c r="AL363" s="22" t="s">
        <v>104</v>
      </c>
      <c r="AM363" s="22" t="s">
        <v>156</v>
      </c>
      <c r="AN363" s="19"/>
      <c r="AO363" s="19"/>
      <c r="AP363" s="21" t="s">
        <v>54</v>
      </c>
      <c r="AQ363" s="19"/>
    </row>
    <row r="364">
      <c r="A364" s="21" t="s">
        <v>1926</v>
      </c>
      <c r="B364" s="21" t="s">
        <v>1927</v>
      </c>
      <c r="C364" s="11" t="str">
        <f>VLOOKUP(A364,import!A:C,3,0)</f>
        <v>DOĞRU</v>
      </c>
      <c r="D364" s="21" t="s">
        <v>818</v>
      </c>
      <c r="E364" s="12">
        <f>VLOOKUP(A364,import!A:J,5,0)</f>
        <v>52</v>
      </c>
      <c r="F364" s="12">
        <f>VLOOKUP(A364,import!A:J,6,0)</f>
        <v>42</v>
      </c>
      <c r="G364" s="13">
        <f>VLOOKUP(A364,import!A:J,7,0)</f>
        <v>3</v>
      </c>
      <c r="H364" s="13">
        <f>VLOOKUP(A364,import!A:J,8,0)</f>
        <v>11</v>
      </c>
      <c r="I364" s="13">
        <f>VLOOKUP(A364,import!A:J,9,0)</f>
        <v>14</v>
      </c>
      <c r="J364" s="14">
        <f>VLOOKUP(A364,import!A:J,10,0)</f>
        <v>0.21</v>
      </c>
      <c r="K364" s="21" t="s">
        <v>1928</v>
      </c>
      <c r="L364" s="21">
        <v>5.058305039E9</v>
      </c>
      <c r="M364" s="21" t="s">
        <v>47</v>
      </c>
      <c r="N364" s="21" t="s">
        <v>227</v>
      </c>
      <c r="O364" s="21" t="s">
        <v>1929</v>
      </c>
      <c r="P364" s="11" t="str">
        <f>VLOOKUP(A364,import!A:P,16,0)</f>
        <v>Geleneksel</v>
      </c>
      <c r="Q364" s="15"/>
      <c r="R364" s="15" t="b">
        <v>1</v>
      </c>
      <c r="S364" s="25" t="b">
        <v>1</v>
      </c>
      <c r="T364" s="17"/>
      <c r="U364" s="17"/>
      <c r="V364" s="17"/>
      <c r="W364" s="17" t="s">
        <v>1930</v>
      </c>
      <c r="X364" s="18"/>
      <c r="Y364" s="18"/>
      <c r="Z364" s="18"/>
      <c r="AA364" s="22" t="s">
        <v>71</v>
      </c>
      <c r="AB364" s="23">
        <v>44670.0</v>
      </c>
      <c r="AC364" s="19"/>
      <c r="AD364" s="19"/>
      <c r="AE364" s="20"/>
      <c r="AF364" s="19"/>
      <c r="AG364" s="20"/>
      <c r="AH364" s="19"/>
      <c r="AI364" s="19"/>
      <c r="AJ364" s="19"/>
      <c r="AK364" s="22" t="s">
        <v>99</v>
      </c>
      <c r="AL364" s="19"/>
      <c r="AM364" s="19"/>
      <c r="AN364" s="19"/>
      <c r="AO364" s="19"/>
      <c r="AP364" s="21"/>
      <c r="AQ364" s="19"/>
    </row>
    <row r="365">
      <c r="A365" s="11" t="s">
        <v>1931</v>
      </c>
      <c r="B365" s="11" t="s">
        <v>1932</v>
      </c>
      <c r="C365" s="11" t="str">
        <f>VLOOKUP(A365,import!A:C,3,0)</f>
        <v>DOĞRU</v>
      </c>
      <c r="D365" s="11" t="s">
        <v>818</v>
      </c>
      <c r="E365" s="12">
        <f>VLOOKUP(A365,import!A:J,5,0)</f>
        <v>1149</v>
      </c>
      <c r="F365" s="12">
        <f>VLOOKUP(A365,import!A:J,6,0)</f>
        <v>108</v>
      </c>
      <c r="G365" s="13">
        <f>VLOOKUP(A365,import!A:J,7,0)</f>
        <v>0</v>
      </c>
      <c r="H365" s="13">
        <f>VLOOKUP(A365,import!A:J,8,0)</f>
        <v>69</v>
      </c>
      <c r="I365" s="13">
        <f>VLOOKUP(A365,import!A:J,9,0)</f>
        <v>69</v>
      </c>
      <c r="J365" s="14">
        <f>VLOOKUP(A365,import!A:J,10,0)</f>
        <v>0</v>
      </c>
      <c r="K365" s="11" t="s">
        <v>1933</v>
      </c>
      <c r="L365" s="11">
        <v>5.32052997E9</v>
      </c>
      <c r="M365" s="11" t="s">
        <v>47</v>
      </c>
      <c r="N365" s="11" t="s">
        <v>145</v>
      </c>
      <c r="O365" s="11" t="s">
        <v>1934</v>
      </c>
      <c r="P365" s="11" t="str">
        <f>VLOOKUP(A365,import!A:P,16,0)</f>
        <v>Geleneksel</v>
      </c>
      <c r="Q365" s="15"/>
      <c r="R365" s="15" t="b">
        <v>1</v>
      </c>
      <c r="S365" s="25" t="b">
        <v>1</v>
      </c>
      <c r="T365" s="17"/>
      <c r="U365" s="17"/>
      <c r="V365" s="17"/>
      <c r="W365" s="17" t="s">
        <v>1935</v>
      </c>
      <c r="X365" s="18"/>
      <c r="Y365" s="18"/>
      <c r="Z365" s="18"/>
      <c r="AA365" s="22" t="s">
        <v>71</v>
      </c>
      <c r="AB365" s="23">
        <v>44403.0</v>
      </c>
      <c r="AC365" s="22" t="s">
        <v>106</v>
      </c>
      <c r="AD365" s="23">
        <v>44405.0</v>
      </c>
      <c r="AE365" s="22" t="s">
        <v>71</v>
      </c>
      <c r="AF365" s="23">
        <v>44414.0</v>
      </c>
      <c r="AG365" s="20"/>
      <c r="AH365" s="19"/>
      <c r="AI365" s="19"/>
      <c r="AJ365" s="19"/>
      <c r="AK365" s="22" t="s">
        <v>51</v>
      </c>
      <c r="AL365" s="22" t="s">
        <v>51</v>
      </c>
      <c r="AM365" s="22" t="s">
        <v>219</v>
      </c>
      <c r="AN365" s="19"/>
      <c r="AO365" s="19"/>
      <c r="AP365" s="21" t="s">
        <v>89</v>
      </c>
      <c r="AQ365" s="19"/>
    </row>
    <row r="366">
      <c r="A366" s="11" t="s">
        <v>1936</v>
      </c>
      <c r="B366" s="11" t="s">
        <v>1937</v>
      </c>
      <c r="C366" s="11" t="str">
        <f>VLOOKUP(A366,import!A:C,3,0)</f>
        <v>DOĞRU</v>
      </c>
      <c r="D366" s="11" t="s">
        <v>818</v>
      </c>
      <c r="E366" s="12">
        <f>VLOOKUP(A366,import!A:J,5,0)</f>
        <v>221</v>
      </c>
      <c r="F366" s="12">
        <f>VLOOKUP(A366,import!A:J,6,0)</f>
        <v>13</v>
      </c>
      <c r="G366" s="13">
        <f>VLOOKUP(A366,import!A:J,7,0)</f>
        <v>0</v>
      </c>
      <c r="H366" s="13">
        <f>VLOOKUP(A366,import!A:J,8,0)</f>
        <v>13</v>
      </c>
      <c r="I366" s="13">
        <f>VLOOKUP(A366,import!A:J,9,0)</f>
        <v>13</v>
      </c>
      <c r="J366" s="14">
        <f>VLOOKUP(A366,import!A:J,10,0)</f>
        <v>0</v>
      </c>
      <c r="K366" s="11" t="s">
        <v>1938</v>
      </c>
      <c r="L366" s="11">
        <v>2.425652526E9</v>
      </c>
      <c r="M366" s="11" t="s">
        <v>368</v>
      </c>
      <c r="N366" s="11" t="s">
        <v>682</v>
      </c>
      <c r="O366" s="11" t="s">
        <v>1939</v>
      </c>
      <c r="P366" s="11" t="str">
        <f>VLOOKUP(A366,import!A:P,16,0)</f>
        <v>Geleneksel</v>
      </c>
      <c r="Q366" s="15"/>
      <c r="R366" s="15" t="b">
        <v>1</v>
      </c>
      <c r="S366" s="25" t="b">
        <v>1</v>
      </c>
      <c r="T366" s="17"/>
      <c r="U366" s="17"/>
      <c r="V366" s="17"/>
      <c r="W366" s="17" t="s">
        <v>1940</v>
      </c>
      <c r="X366" s="18"/>
      <c r="Y366" s="18"/>
      <c r="Z366" s="18"/>
      <c r="AA366" s="22" t="s">
        <v>71</v>
      </c>
      <c r="AB366" s="23">
        <v>44464.0</v>
      </c>
      <c r="AC366" s="19"/>
      <c r="AD366" s="19"/>
      <c r="AE366" s="20"/>
      <c r="AF366" s="19"/>
      <c r="AG366" s="20"/>
      <c r="AH366" s="19"/>
      <c r="AI366" s="19"/>
      <c r="AJ366" s="19"/>
      <c r="AK366" s="22" t="s">
        <v>156</v>
      </c>
      <c r="AL366" s="19"/>
      <c r="AM366" s="19"/>
      <c r="AN366" s="19"/>
      <c r="AO366" s="19"/>
      <c r="AP366" s="21" t="s">
        <v>116</v>
      </c>
      <c r="AQ366" s="19"/>
    </row>
    <row r="367">
      <c r="A367" s="11" t="s">
        <v>1941</v>
      </c>
      <c r="B367" s="11" t="s">
        <v>1942</v>
      </c>
      <c r="C367" s="11" t="str">
        <f>VLOOKUP(A367,import!A:C,3,0)</f>
        <v>DOĞRU</v>
      </c>
      <c r="D367" s="11" t="s">
        <v>1694</v>
      </c>
      <c r="E367" s="12">
        <f>VLOOKUP(A367,import!A:J,5,0)</f>
        <v>1</v>
      </c>
      <c r="F367" s="12" t="str">
        <f>VLOOKUP(A367,import!A:J,6,0)</f>
        <v/>
      </c>
      <c r="G367" s="13">
        <f>VLOOKUP(A367,import!A:J,7,0)</f>
        <v>0</v>
      </c>
      <c r="H367" s="13">
        <f>VLOOKUP(A367,import!A:J,8,0)</f>
        <v>27</v>
      </c>
      <c r="I367" s="13">
        <f>VLOOKUP(A367,import!A:J,9,0)</f>
        <v>27</v>
      </c>
      <c r="J367" s="14">
        <f>VLOOKUP(A367,import!A:J,10,0)</f>
        <v>0</v>
      </c>
      <c r="K367" s="11" t="s">
        <v>1943</v>
      </c>
      <c r="L367" s="11">
        <v>5.359353883E9</v>
      </c>
      <c r="M367" s="11" t="s">
        <v>138</v>
      </c>
      <c r="N367" s="11" t="s">
        <v>202</v>
      </c>
      <c r="O367" s="11" t="s">
        <v>1944</v>
      </c>
      <c r="P367" s="11" t="str">
        <f>VLOOKUP(A367,import!A:P,16,0)</f>
        <v>Geleneksel</v>
      </c>
      <c r="Q367" s="15"/>
      <c r="R367" s="15" t="b">
        <v>1</v>
      </c>
      <c r="S367" s="16" t="b">
        <v>0</v>
      </c>
      <c r="T367" s="17" t="s">
        <v>50</v>
      </c>
      <c r="U367" s="17" t="s">
        <v>99</v>
      </c>
      <c r="V367" s="24" t="s">
        <v>69</v>
      </c>
      <c r="W367" s="17" t="s">
        <v>1945</v>
      </c>
      <c r="X367" s="18">
        <v>44583.0</v>
      </c>
      <c r="Y367" s="18">
        <v>44589.0</v>
      </c>
      <c r="Z367" s="18"/>
      <c r="AA367" s="22" t="s">
        <v>85</v>
      </c>
      <c r="AB367" s="23">
        <v>44550.0</v>
      </c>
      <c r="AC367" s="22" t="s">
        <v>71</v>
      </c>
      <c r="AD367" s="23">
        <v>44579.0</v>
      </c>
      <c r="AE367" s="22" t="s">
        <v>71</v>
      </c>
      <c r="AF367" s="23">
        <v>44583.0</v>
      </c>
      <c r="AG367" s="20"/>
      <c r="AH367" s="19"/>
      <c r="AI367" s="19"/>
      <c r="AJ367" s="19"/>
      <c r="AK367" s="22" t="s">
        <v>99</v>
      </c>
      <c r="AL367" s="22" t="s">
        <v>99</v>
      </c>
      <c r="AM367" s="22" t="s">
        <v>99</v>
      </c>
      <c r="AN367" s="19"/>
      <c r="AO367" s="19"/>
      <c r="AP367" s="21"/>
      <c r="AQ367" s="19"/>
    </row>
    <row r="368">
      <c r="A368" s="11" t="s">
        <v>1946</v>
      </c>
      <c r="B368" s="11" t="s">
        <v>1947</v>
      </c>
      <c r="C368" s="11" t="str">
        <f>VLOOKUP(A368,import!A:C,3,0)</f>
        <v>DOĞRU</v>
      </c>
      <c r="D368" s="11" t="s">
        <v>233</v>
      </c>
      <c r="E368" s="12">
        <f>VLOOKUP(A368,import!A:J,5,0)</f>
        <v>2826</v>
      </c>
      <c r="F368" s="12">
        <f>VLOOKUP(A368,import!A:J,6,0)</f>
        <v>174</v>
      </c>
      <c r="G368" s="13">
        <f>VLOOKUP(A368,import!A:J,7,0)</f>
        <v>24</v>
      </c>
      <c r="H368" s="13">
        <f>VLOOKUP(A368,import!A:J,8,0)</f>
        <v>37</v>
      </c>
      <c r="I368" s="13">
        <f>VLOOKUP(A368,import!A:J,9,0)</f>
        <v>61</v>
      </c>
      <c r="J368" s="14">
        <f>VLOOKUP(A368,import!A:J,10,0)</f>
        <v>0.39</v>
      </c>
      <c r="K368" s="11" t="s">
        <v>1948</v>
      </c>
      <c r="L368" s="11">
        <v>2.423490053E9</v>
      </c>
      <c r="M368" s="11" t="s">
        <v>47</v>
      </c>
      <c r="N368" s="11" t="s">
        <v>187</v>
      </c>
      <c r="O368" s="11" t="s">
        <v>1949</v>
      </c>
      <c r="P368" s="11" t="str">
        <f>VLOOKUP(A368,import!A:P,16,0)</f>
        <v>Geleneksel</v>
      </c>
      <c r="Q368" s="15" t="s">
        <v>103</v>
      </c>
      <c r="R368" s="15" t="b">
        <v>1</v>
      </c>
      <c r="S368" s="16" t="b">
        <v>0</v>
      </c>
      <c r="T368" s="52" t="s">
        <v>121</v>
      </c>
      <c r="U368" s="16"/>
      <c r="V368" s="16"/>
      <c r="W368" s="25" t="s">
        <v>1950</v>
      </c>
      <c r="X368" s="30"/>
      <c r="Y368" s="30"/>
      <c r="Z368" s="30"/>
      <c r="AA368" s="22" t="s">
        <v>85</v>
      </c>
      <c r="AB368" s="23">
        <v>44370.0</v>
      </c>
      <c r="AC368" s="22" t="s">
        <v>85</v>
      </c>
      <c r="AD368" s="23">
        <v>44379.0</v>
      </c>
      <c r="AE368" s="22" t="s">
        <v>71</v>
      </c>
      <c r="AF368" s="23">
        <v>44391.0</v>
      </c>
      <c r="AG368" s="22" t="s">
        <v>85</v>
      </c>
      <c r="AH368" s="23">
        <v>44392.0</v>
      </c>
      <c r="AI368" s="22" t="s">
        <v>71</v>
      </c>
      <c r="AJ368" s="23">
        <v>44426.0</v>
      </c>
      <c r="AK368" s="22" t="s">
        <v>98</v>
      </c>
      <c r="AL368" s="22" t="s">
        <v>86</v>
      </c>
      <c r="AM368" s="22" t="s">
        <v>51</v>
      </c>
      <c r="AN368" s="22" t="s">
        <v>86</v>
      </c>
      <c r="AO368" s="22" t="s">
        <v>288</v>
      </c>
      <c r="AP368" s="21" t="s">
        <v>89</v>
      </c>
      <c r="AQ368" s="22"/>
    </row>
    <row r="369">
      <c r="A369" s="11" t="s">
        <v>1951</v>
      </c>
      <c r="B369" s="11" t="s">
        <v>1952</v>
      </c>
      <c r="C369" s="11" t="str">
        <f>VLOOKUP(A369,import!A:C,3,0)</f>
        <v>DOĞRU</v>
      </c>
      <c r="D369" s="11" t="s">
        <v>233</v>
      </c>
      <c r="E369" s="12">
        <f>VLOOKUP(A369,import!A:J,5,0)</f>
        <v>969</v>
      </c>
      <c r="F369" s="12">
        <f>VLOOKUP(A369,import!A:J,6,0)</f>
        <v>48</v>
      </c>
      <c r="G369" s="13">
        <f>VLOOKUP(A369,import!A:J,7,0)</f>
        <v>11</v>
      </c>
      <c r="H369" s="13">
        <f>VLOOKUP(A369,import!A:J,8,0)</f>
        <v>27</v>
      </c>
      <c r="I369" s="13">
        <f>VLOOKUP(A369,import!A:J,9,0)</f>
        <v>38</v>
      </c>
      <c r="J369" s="14">
        <f>VLOOKUP(A369,import!A:J,10,0)</f>
        <v>0.29</v>
      </c>
      <c r="K369" s="11" t="s">
        <v>1953</v>
      </c>
      <c r="L369" s="11">
        <v>5.050148855E9</v>
      </c>
      <c r="M369" s="11" t="s">
        <v>47</v>
      </c>
      <c r="N369" s="11" t="s">
        <v>603</v>
      </c>
      <c r="O369" s="11" t="s">
        <v>1954</v>
      </c>
      <c r="P369" s="11" t="str">
        <f>VLOOKUP(A369,import!A:P,16,0)</f>
        <v>Geleneksel</v>
      </c>
      <c r="Q369" s="15" t="s">
        <v>103</v>
      </c>
      <c r="R369" s="15" t="b">
        <v>1</v>
      </c>
      <c r="S369" s="25" t="b">
        <v>1</v>
      </c>
      <c r="T369" s="52" t="s">
        <v>121</v>
      </c>
      <c r="U369" s="16"/>
      <c r="V369" s="16"/>
      <c r="W369" s="25" t="s">
        <v>1955</v>
      </c>
      <c r="X369" s="30"/>
      <c r="Y369" s="30"/>
      <c r="Z369" s="30"/>
      <c r="AA369" s="22" t="s">
        <v>212</v>
      </c>
      <c r="AB369" s="23">
        <v>44355.0</v>
      </c>
      <c r="AC369" s="22" t="s">
        <v>71</v>
      </c>
      <c r="AD369" s="23">
        <v>44355.0</v>
      </c>
      <c r="AE369" s="22" t="s">
        <v>71</v>
      </c>
      <c r="AF369" s="23">
        <v>44391.0</v>
      </c>
      <c r="AG369" s="22" t="s">
        <v>177</v>
      </c>
      <c r="AH369" s="23">
        <v>44421.0</v>
      </c>
      <c r="AI369" s="22" t="s">
        <v>106</v>
      </c>
      <c r="AJ369" s="23">
        <v>44567.0</v>
      </c>
      <c r="AK369" s="22" t="s">
        <v>148</v>
      </c>
      <c r="AL369" s="22" t="s">
        <v>148</v>
      </c>
      <c r="AM369" s="22" t="s">
        <v>51</v>
      </c>
      <c r="AN369" s="22" t="s">
        <v>219</v>
      </c>
      <c r="AO369" s="22" t="s">
        <v>99</v>
      </c>
      <c r="AP369" s="21" t="s">
        <v>54</v>
      </c>
      <c r="AQ369" s="19"/>
    </row>
    <row r="370">
      <c r="A370" s="11" t="s">
        <v>1956</v>
      </c>
      <c r="B370" s="11" t="s">
        <v>1957</v>
      </c>
      <c r="C370" s="11" t="str">
        <f>VLOOKUP(A370,import!A:C,3,0)</f>
        <v>DOĞRU</v>
      </c>
      <c r="D370" s="11" t="s">
        <v>233</v>
      </c>
      <c r="E370" s="12">
        <f>VLOOKUP(A370,import!A:J,5,0)</f>
        <v>4301</v>
      </c>
      <c r="F370" s="12">
        <f>VLOOKUP(A370,import!A:J,6,0)</f>
        <v>230</v>
      </c>
      <c r="G370" s="13">
        <f>VLOOKUP(A370,import!A:J,7,0)</f>
        <v>35</v>
      </c>
      <c r="H370" s="13">
        <f>VLOOKUP(A370,import!A:J,8,0)</f>
        <v>38</v>
      </c>
      <c r="I370" s="13">
        <f>VLOOKUP(A370,import!A:J,9,0)</f>
        <v>73</v>
      </c>
      <c r="J370" s="14">
        <f>VLOOKUP(A370,import!A:J,10,0)</f>
        <v>0.48</v>
      </c>
      <c r="K370" s="11" t="s">
        <v>1948</v>
      </c>
      <c r="L370" s="11">
        <v>5.013341973E9</v>
      </c>
      <c r="M370" s="11" t="s">
        <v>65</v>
      </c>
      <c r="N370" s="11" t="s">
        <v>112</v>
      </c>
      <c r="O370" s="11" t="s">
        <v>1958</v>
      </c>
      <c r="P370" s="11" t="str">
        <f>VLOOKUP(A370,import!A:P,16,0)</f>
        <v>Geleneksel</v>
      </c>
      <c r="Q370" s="15"/>
      <c r="R370" s="15" t="b">
        <v>1</v>
      </c>
      <c r="S370" s="16" t="b">
        <v>0</v>
      </c>
      <c r="T370" s="17" t="s">
        <v>50</v>
      </c>
      <c r="U370" s="17" t="s">
        <v>131</v>
      </c>
      <c r="V370" s="31"/>
      <c r="W370" s="17" t="s">
        <v>1959</v>
      </c>
      <c r="X370" s="18">
        <v>44489.0</v>
      </c>
      <c r="Y370" s="18">
        <v>44490.0</v>
      </c>
      <c r="Z370" s="17" t="s">
        <v>373</v>
      </c>
      <c r="AA370" s="22" t="s">
        <v>71</v>
      </c>
      <c r="AB370" s="23">
        <v>44362.0</v>
      </c>
      <c r="AC370" s="22" t="s">
        <v>71</v>
      </c>
      <c r="AD370" s="23">
        <v>44489.0</v>
      </c>
      <c r="AE370" s="22" t="s">
        <v>71</v>
      </c>
      <c r="AF370" s="23">
        <v>44490.0</v>
      </c>
      <c r="AG370" s="20"/>
      <c r="AH370" s="19"/>
      <c r="AI370" s="19"/>
      <c r="AJ370" s="19"/>
      <c r="AK370" s="22" t="s">
        <v>97</v>
      </c>
      <c r="AL370" s="22" t="s">
        <v>131</v>
      </c>
      <c r="AM370" s="22" t="s">
        <v>51</v>
      </c>
      <c r="AN370" s="19"/>
      <c r="AO370" s="19"/>
      <c r="AP370" s="21" t="s">
        <v>116</v>
      </c>
      <c r="AQ370" s="19"/>
    </row>
    <row r="371">
      <c r="A371" s="11" t="s">
        <v>1960</v>
      </c>
      <c r="B371" s="11" t="s">
        <v>1961</v>
      </c>
      <c r="C371" s="11" t="str">
        <f>VLOOKUP(A371,import!A:C,3,0)</f>
        <v>DOĞRU</v>
      </c>
      <c r="D371" s="11" t="s">
        <v>233</v>
      </c>
      <c r="E371" s="12">
        <f>VLOOKUP(A371,import!A:J,5,0)</f>
        <v>557</v>
      </c>
      <c r="F371" s="12">
        <f>VLOOKUP(A371,import!A:J,6,0)</f>
        <v>37</v>
      </c>
      <c r="G371" s="13">
        <f>VLOOKUP(A371,import!A:J,7,0)</f>
        <v>11</v>
      </c>
      <c r="H371" s="13">
        <f>VLOOKUP(A371,import!A:J,8,0)</f>
        <v>27</v>
      </c>
      <c r="I371" s="13">
        <f>VLOOKUP(A371,import!A:J,9,0)</f>
        <v>38</v>
      </c>
      <c r="J371" s="14">
        <f>VLOOKUP(A371,import!A:J,10,0)</f>
        <v>0.29</v>
      </c>
      <c r="K371" s="11" t="s">
        <v>1962</v>
      </c>
      <c r="L371" s="11">
        <v>5.326535575E9</v>
      </c>
      <c r="M371" s="11" t="s">
        <v>58</v>
      </c>
      <c r="N371" s="11" t="s">
        <v>1823</v>
      </c>
      <c r="O371" s="11" t="s">
        <v>1963</v>
      </c>
      <c r="P371" s="11" t="str">
        <f>VLOOKUP(A371,import!A:P,16,0)</f>
        <v>Geleneksel</v>
      </c>
      <c r="Q371" s="15"/>
      <c r="R371" s="15" t="b">
        <v>0</v>
      </c>
      <c r="S371" s="16" t="b">
        <v>0</v>
      </c>
      <c r="T371" s="52" t="s">
        <v>121</v>
      </c>
      <c r="U371" s="17"/>
      <c r="V371" s="17"/>
      <c r="W371" s="17"/>
      <c r="X371" s="18"/>
      <c r="Y371" s="18"/>
      <c r="Z371" s="18"/>
      <c r="AA371" s="19"/>
      <c r="AB371" s="19"/>
      <c r="AC371" s="19"/>
      <c r="AD371" s="19"/>
      <c r="AE371" s="20"/>
      <c r="AF371" s="19"/>
      <c r="AG371" s="20"/>
      <c r="AH371" s="19"/>
      <c r="AI371" s="19"/>
      <c r="AJ371" s="19"/>
      <c r="AK371" s="19"/>
      <c r="AL371" s="19"/>
      <c r="AM371" s="19"/>
      <c r="AN371" s="19"/>
      <c r="AO371" s="19"/>
      <c r="AP371" s="21" t="s">
        <v>89</v>
      </c>
      <c r="AQ371" s="19"/>
    </row>
    <row r="372">
      <c r="A372" s="11" t="s">
        <v>1964</v>
      </c>
      <c r="B372" s="11" t="s">
        <v>1965</v>
      </c>
      <c r="C372" s="11" t="str">
        <f>VLOOKUP(A372,import!A:C,3,0)</f>
        <v>DOĞRU</v>
      </c>
      <c r="D372" s="11" t="s">
        <v>233</v>
      </c>
      <c r="E372" s="12">
        <f>VLOOKUP(A372,import!A:J,5,0)</f>
        <v>2888</v>
      </c>
      <c r="F372" s="12">
        <f>VLOOKUP(A372,import!A:J,6,0)</f>
        <v>67</v>
      </c>
      <c r="G372" s="13">
        <f>VLOOKUP(A372,import!A:J,7,0)</f>
        <v>12</v>
      </c>
      <c r="H372" s="13">
        <f>VLOOKUP(A372,import!A:J,8,0)</f>
        <v>21</v>
      </c>
      <c r="I372" s="13">
        <f>VLOOKUP(A372,import!A:J,9,0)</f>
        <v>33</v>
      </c>
      <c r="J372" s="14">
        <f>VLOOKUP(A372,import!A:J,10,0)</f>
        <v>0.36</v>
      </c>
      <c r="K372" s="11" t="s">
        <v>1966</v>
      </c>
      <c r="L372" s="11">
        <v>2.423212777E9</v>
      </c>
      <c r="M372" s="11" t="s">
        <v>47</v>
      </c>
      <c r="N372" s="11" t="s">
        <v>1202</v>
      </c>
      <c r="O372" s="11" t="s">
        <v>1967</v>
      </c>
      <c r="P372" s="11" t="str">
        <f>VLOOKUP(A372,import!A:P,16,0)</f>
        <v>Geleneksel</v>
      </c>
      <c r="Q372" s="15" t="s">
        <v>129</v>
      </c>
      <c r="R372" s="15" t="b">
        <v>1</v>
      </c>
      <c r="S372" s="25" t="b">
        <v>1</v>
      </c>
      <c r="T372" s="52" t="s">
        <v>121</v>
      </c>
      <c r="U372" s="25"/>
      <c r="V372" s="25"/>
      <c r="W372" s="25" t="s">
        <v>1968</v>
      </c>
      <c r="X372" s="27"/>
      <c r="Y372" s="27"/>
      <c r="Z372" s="27"/>
      <c r="AA372" s="22" t="s">
        <v>71</v>
      </c>
      <c r="AB372" s="23">
        <v>44391.0</v>
      </c>
      <c r="AC372" s="22" t="s">
        <v>71</v>
      </c>
      <c r="AD372" s="23">
        <v>44391.0</v>
      </c>
      <c r="AE372" s="22" t="s">
        <v>71</v>
      </c>
      <c r="AF372" s="23">
        <v>44405.0</v>
      </c>
      <c r="AG372" s="20"/>
      <c r="AH372" s="19"/>
      <c r="AI372" s="19"/>
      <c r="AJ372" s="19"/>
      <c r="AK372" s="22" t="s">
        <v>51</v>
      </c>
      <c r="AL372" s="22" t="s">
        <v>131</v>
      </c>
      <c r="AM372" s="22" t="s">
        <v>51</v>
      </c>
      <c r="AN372" s="19"/>
      <c r="AO372" s="19"/>
      <c r="AP372" s="21" t="s">
        <v>89</v>
      </c>
      <c r="AQ372" s="19"/>
    </row>
    <row r="373">
      <c r="A373" s="11" t="s">
        <v>1969</v>
      </c>
      <c r="B373" s="53" t="s">
        <v>1970</v>
      </c>
      <c r="C373" s="11" t="str">
        <f>VLOOKUP(A373,import!A:C,3,0)</f>
        <v>DOĞRU</v>
      </c>
      <c r="D373" s="11" t="s">
        <v>152</v>
      </c>
      <c r="E373" s="12">
        <f>VLOOKUP(A373,import!A:J,5,0)</f>
        <v>42</v>
      </c>
      <c r="F373" s="12">
        <f>VLOOKUP(A373,import!A:J,6,0)</f>
        <v>2</v>
      </c>
      <c r="G373" s="13">
        <f>VLOOKUP(A373,import!A:J,7,0)</f>
        <v>4</v>
      </c>
      <c r="H373" s="13">
        <f>VLOOKUP(A373,import!A:J,8,0)</f>
        <v>32</v>
      </c>
      <c r="I373" s="13">
        <f>VLOOKUP(A373,import!A:J,9,0)</f>
        <v>36</v>
      </c>
      <c r="J373" s="14">
        <f>VLOOKUP(A373,import!A:J,10,0)</f>
        <v>0.11</v>
      </c>
      <c r="K373" s="11" t="s">
        <v>1971</v>
      </c>
      <c r="L373" s="11">
        <v>5.343593272E9</v>
      </c>
      <c r="M373" s="11" t="s">
        <v>65</v>
      </c>
      <c r="N373" s="11" t="s">
        <v>112</v>
      </c>
      <c r="O373" s="11" t="s">
        <v>1972</v>
      </c>
      <c r="P373" s="11" t="str">
        <f>VLOOKUP(A373,import!A:P,16,0)</f>
        <v>Geleneksel</v>
      </c>
      <c r="Q373" s="15"/>
      <c r="R373" s="15" t="b">
        <v>1</v>
      </c>
      <c r="S373" s="16" t="b">
        <v>0</v>
      </c>
      <c r="T373" s="17" t="s">
        <v>50</v>
      </c>
      <c r="U373" s="17"/>
      <c r="V373" s="17"/>
      <c r="W373" s="17" t="s">
        <v>1973</v>
      </c>
      <c r="X373" s="18"/>
      <c r="Y373" s="18"/>
      <c r="Z373" s="18"/>
      <c r="AA373" s="22" t="s">
        <v>85</v>
      </c>
      <c r="AB373" s="23">
        <v>44481.0</v>
      </c>
      <c r="AC373" s="22" t="s">
        <v>71</v>
      </c>
      <c r="AD373" s="23">
        <v>44484.0</v>
      </c>
      <c r="AE373" s="22" t="s">
        <v>85</v>
      </c>
      <c r="AF373" s="23">
        <v>44490.0</v>
      </c>
      <c r="AG373" s="22" t="s">
        <v>212</v>
      </c>
      <c r="AH373" s="23">
        <v>44491.0</v>
      </c>
      <c r="AI373" s="22" t="s">
        <v>71</v>
      </c>
      <c r="AJ373" s="23">
        <v>44545.0</v>
      </c>
      <c r="AK373" s="22" t="s">
        <v>247</v>
      </c>
      <c r="AL373" s="22" t="s">
        <v>247</v>
      </c>
      <c r="AM373" s="19"/>
      <c r="AN373" s="22" t="s">
        <v>99</v>
      </c>
      <c r="AO373" s="22" t="s">
        <v>99</v>
      </c>
      <c r="AP373" s="21" t="s">
        <v>89</v>
      </c>
      <c r="AQ373" s="19"/>
    </row>
    <row r="374">
      <c r="A374" s="21" t="s">
        <v>1974</v>
      </c>
      <c r="B374" s="21" t="s">
        <v>1975</v>
      </c>
      <c r="C374" s="11" t="str">
        <f>VLOOKUP(A374,import!A:C,3,0)</f>
        <v>DOĞRU</v>
      </c>
      <c r="D374" s="21" t="s">
        <v>74</v>
      </c>
      <c r="E374" s="12" t="str">
        <f>VLOOKUP(A374,import!A:J,5,0)</f>
        <v/>
      </c>
      <c r="F374" s="12" t="str">
        <f>VLOOKUP(A374,import!A:J,6,0)</f>
        <v/>
      </c>
      <c r="G374" s="13">
        <f>VLOOKUP(A374,import!A:J,7,0)</f>
        <v>0</v>
      </c>
      <c r="H374" s="13">
        <f>VLOOKUP(A374,import!A:J,8,0)</f>
        <v>37</v>
      </c>
      <c r="I374" s="13">
        <f>VLOOKUP(A374,import!A:J,9,0)</f>
        <v>37</v>
      </c>
      <c r="J374" s="14">
        <f>VLOOKUP(A374,import!A:J,10,0)</f>
        <v>0</v>
      </c>
      <c r="K374" s="21" t="s">
        <v>1976</v>
      </c>
      <c r="L374" s="21">
        <v>2.429993393E9</v>
      </c>
      <c r="M374" s="21" t="s">
        <v>138</v>
      </c>
      <c r="N374" s="21" t="s">
        <v>955</v>
      </c>
      <c r="O374" s="21" t="s">
        <v>1977</v>
      </c>
      <c r="P374" s="11" t="str">
        <f>VLOOKUP(A374,import!A:P,16,0)</f>
        <v>Geleneksel</v>
      </c>
      <c r="Q374" s="15"/>
      <c r="R374" s="15" t="b">
        <v>0</v>
      </c>
      <c r="S374" s="16" t="b">
        <v>0</v>
      </c>
      <c r="T374" s="17"/>
      <c r="U374" s="17"/>
      <c r="V374" s="17"/>
      <c r="W374" s="17"/>
      <c r="X374" s="18"/>
      <c r="Y374" s="18"/>
      <c r="Z374" s="18"/>
      <c r="AA374" s="22"/>
      <c r="AB374" s="23"/>
      <c r="AC374" s="19"/>
      <c r="AD374" s="19"/>
      <c r="AE374" s="20"/>
      <c r="AF374" s="19"/>
      <c r="AG374" s="20"/>
      <c r="AH374" s="19"/>
      <c r="AI374" s="19"/>
      <c r="AJ374" s="19"/>
      <c r="AK374" s="22"/>
      <c r="AL374" s="19"/>
      <c r="AM374" s="19"/>
      <c r="AN374" s="19"/>
      <c r="AO374" s="19"/>
      <c r="AP374" s="21"/>
      <c r="AQ374" s="19"/>
    </row>
    <row r="375">
      <c r="A375" s="11" t="s">
        <v>1978</v>
      </c>
      <c r="B375" s="11" t="s">
        <v>1979</v>
      </c>
      <c r="C375" s="11" t="str">
        <f>VLOOKUP(A375,import!A:C,3,0)</f>
        <v>DOĞRU</v>
      </c>
      <c r="D375" s="11" t="s">
        <v>143</v>
      </c>
      <c r="E375" s="12">
        <f>VLOOKUP(A375,import!A:J,5,0)</f>
        <v>678</v>
      </c>
      <c r="F375" s="12">
        <f>VLOOKUP(A375,import!A:J,6,0)</f>
        <v>36</v>
      </c>
      <c r="G375" s="13">
        <f>VLOOKUP(A375,import!A:J,7,0)</f>
        <v>0</v>
      </c>
      <c r="H375" s="13">
        <f>VLOOKUP(A375,import!A:J,8,0)</f>
        <v>20</v>
      </c>
      <c r="I375" s="13">
        <f>VLOOKUP(A375,import!A:J,9,0)</f>
        <v>20</v>
      </c>
      <c r="J375" s="14">
        <f>VLOOKUP(A375,import!A:J,10,0)</f>
        <v>0</v>
      </c>
      <c r="K375" s="11" t="s">
        <v>1980</v>
      </c>
      <c r="L375" s="11">
        <v>2.423432299E9</v>
      </c>
      <c r="M375" s="11" t="s">
        <v>65</v>
      </c>
      <c r="N375" s="11" t="s">
        <v>734</v>
      </c>
      <c r="O375" s="11" t="s">
        <v>1981</v>
      </c>
      <c r="P375" s="11" t="str">
        <f>VLOOKUP(A375,import!A:P,16,0)</f>
        <v>Geleneksel</v>
      </c>
      <c r="Q375" s="15" t="s">
        <v>135</v>
      </c>
      <c r="R375" s="15" t="b">
        <v>1</v>
      </c>
      <c r="S375" s="16" t="b">
        <v>0</v>
      </c>
      <c r="T375" s="25" t="s">
        <v>83</v>
      </c>
      <c r="U375" s="16"/>
      <c r="V375" s="16"/>
      <c r="W375" s="25" t="s">
        <v>1982</v>
      </c>
      <c r="X375" s="30"/>
      <c r="Y375" s="30"/>
      <c r="Z375" s="30"/>
      <c r="AA375" s="22" t="s">
        <v>71</v>
      </c>
      <c r="AB375" s="23">
        <v>44495.0</v>
      </c>
      <c r="AC375" s="22" t="s">
        <v>177</v>
      </c>
      <c r="AD375" s="23">
        <v>44700.0</v>
      </c>
      <c r="AE375" s="20"/>
      <c r="AF375" s="19"/>
      <c r="AG375" s="20"/>
      <c r="AH375" s="19"/>
      <c r="AI375" s="19"/>
      <c r="AJ375" s="19"/>
      <c r="AK375" s="22" t="s">
        <v>123</v>
      </c>
      <c r="AL375" s="22" t="s">
        <v>99</v>
      </c>
      <c r="AM375" s="19"/>
      <c r="AN375" s="19"/>
      <c r="AO375" s="19"/>
      <c r="AP375" s="21" t="s">
        <v>54</v>
      </c>
      <c r="AQ375" s="19"/>
    </row>
    <row r="376">
      <c r="A376" s="11" t="s">
        <v>1983</v>
      </c>
      <c r="B376" s="11" t="s">
        <v>1984</v>
      </c>
      <c r="C376" s="11" t="str">
        <f>VLOOKUP(A376,import!A:C,3,0)</f>
        <v>DOĞRU</v>
      </c>
      <c r="D376" s="11" t="s">
        <v>74</v>
      </c>
      <c r="E376" s="12">
        <f>VLOOKUP(A376,import!A:J,5,0)</f>
        <v>1</v>
      </c>
      <c r="F376" s="12" t="str">
        <f>VLOOKUP(A376,import!A:J,6,0)</f>
        <v/>
      </c>
      <c r="G376" s="13">
        <f>VLOOKUP(A376,import!A:J,7,0)</f>
        <v>0</v>
      </c>
      <c r="H376" s="13">
        <f>VLOOKUP(A376,import!A:J,8,0)</f>
        <v>7</v>
      </c>
      <c r="I376" s="13">
        <f>VLOOKUP(A376,import!A:J,9,0)</f>
        <v>7</v>
      </c>
      <c r="J376" s="14">
        <f>VLOOKUP(A376,import!A:J,10,0)</f>
        <v>0</v>
      </c>
      <c r="K376" s="11" t="s">
        <v>1639</v>
      </c>
      <c r="L376" s="11">
        <v>5.343958284E9</v>
      </c>
      <c r="M376" s="11" t="s">
        <v>138</v>
      </c>
      <c r="N376" s="11" t="s">
        <v>1037</v>
      </c>
      <c r="O376" s="11" t="s">
        <v>1640</v>
      </c>
      <c r="P376" s="11" t="str">
        <f>VLOOKUP(A376,import!A:P,16,0)</f>
        <v>Geleneksel</v>
      </c>
      <c r="Q376" s="15"/>
      <c r="R376" s="15" t="b">
        <v>1</v>
      </c>
      <c r="S376" s="16" t="b">
        <v>0</v>
      </c>
      <c r="T376" s="17" t="s">
        <v>50</v>
      </c>
      <c r="U376" s="17" t="s">
        <v>99</v>
      </c>
      <c r="V376" s="24" t="s">
        <v>69</v>
      </c>
      <c r="W376" s="17"/>
      <c r="X376" s="18">
        <v>44655.0</v>
      </c>
      <c r="Y376" s="18">
        <v>44656.0</v>
      </c>
      <c r="Z376" s="18"/>
      <c r="AA376" s="22" t="s">
        <v>71</v>
      </c>
      <c r="AB376" s="23">
        <v>44655.0</v>
      </c>
      <c r="AC376" s="19"/>
      <c r="AD376" s="19"/>
      <c r="AE376" s="20"/>
      <c r="AF376" s="19"/>
      <c r="AG376" s="20"/>
      <c r="AH376" s="19"/>
      <c r="AI376" s="19"/>
      <c r="AJ376" s="19"/>
      <c r="AK376" s="22" t="s">
        <v>99</v>
      </c>
      <c r="AL376" s="19"/>
      <c r="AM376" s="19"/>
      <c r="AN376" s="19"/>
      <c r="AO376" s="19"/>
      <c r="AP376" s="21"/>
      <c r="AQ376" s="19"/>
    </row>
    <row r="377">
      <c r="A377" s="11" t="s">
        <v>1985</v>
      </c>
      <c r="B377" s="11" t="s">
        <v>1986</v>
      </c>
      <c r="C377" s="11" t="str">
        <f>VLOOKUP(A377,import!A:C,3,0)</f>
        <v>DOĞRU</v>
      </c>
      <c r="D377" s="11" t="s">
        <v>344</v>
      </c>
      <c r="E377" s="12">
        <f>VLOOKUP(A377,import!A:J,5,0)</f>
        <v>1286</v>
      </c>
      <c r="F377" s="12">
        <f>VLOOKUP(A377,import!A:J,6,0)</f>
        <v>132</v>
      </c>
      <c r="G377" s="13">
        <f>VLOOKUP(A377,import!A:J,7,0)</f>
        <v>0</v>
      </c>
      <c r="H377" s="13">
        <f>VLOOKUP(A377,import!A:J,8,0)</f>
        <v>39</v>
      </c>
      <c r="I377" s="13">
        <f>VLOOKUP(A377,import!A:J,9,0)</f>
        <v>39</v>
      </c>
      <c r="J377" s="14">
        <f>VLOOKUP(A377,import!A:J,10,0)</f>
        <v>0</v>
      </c>
      <c r="K377" s="11" t="s">
        <v>255</v>
      </c>
      <c r="L377" s="11">
        <v>2.422270902E9</v>
      </c>
      <c r="M377" s="11" t="s">
        <v>65</v>
      </c>
      <c r="N377" s="11" t="s">
        <v>256</v>
      </c>
      <c r="O377" s="11" t="s">
        <v>257</v>
      </c>
      <c r="P377" s="11" t="str">
        <f>VLOOKUP(A377,import!A:P,16,0)</f>
        <v>Geleneksel</v>
      </c>
      <c r="Q377" s="15" t="s">
        <v>103</v>
      </c>
      <c r="R377" s="15" t="b">
        <v>1</v>
      </c>
      <c r="S377" s="16" t="b">
        <v>0</v>
      </c>
      <c r="T377" s="25" t="s">
        <v>83</v>
      </c>
      <c r="U377" s="25"/>
      <c r="V377" s="25"/>
      <c r="W377" s="25" t="s">
        <v>1987</v>
      </c>
      <c r="X377" s="27"/>
      <c r="Y377" s="27"/>
      <c r="Z377" s="27"/>
      <c r="AA377" s="22" t="s">
        <v>106</v>
      </c>
      <c r="AB377" s="54">
        <v>44347.0</v>
      </c>
      <c r="AC377" s="22" t="s">
        <v>177</v>
      </c>
      <c r="AD377" s="40">
        <v>44348.0</v>
      </c>
      <c r="AE377" s="22" t="s">
        <v>71</v>
      </c>
      <c r="AF377" s="23">
        <v>44361.0</v>
      </c>
      <c r="AG377" s="20"/>
      <c r="AH377" s="22"/>
      <c r="AI377" s="19"/>
      <c r="AJ377" s="22"/>
      <c r="AK377" s="22"/>
      <c r="AL377" s="22" t="s">
        <v>98</v>
      </c>
      <c r="AM377" s="22"/>
      <c r="AN377" s="22"/>
      <c r="AO377" s="22"/>
      <c r="AP377" s="21" t="s">
        <v>116</v>
      </c>
      <c r="AQ377" s="22"/>
    </row>
    <row r="378">
      <c r="A378" s="11" t="s">
        <v>1988</v>
      </c>
      <c r="B378" s="11" t="s">
        <v>1989</v>
      </c>
      <c r="C378" s="11" t="str">
        <f>VLOOKUP(A378,import!A:C,3,0)</f>
        <v>DOĞRU</v>
      </c>
      <c r="D378" s="11" t="s">
        <v>200</v>
      </c>
      <c r="E378" s="12">
        <f>VLOOKUP(A378,import!A:J,5,0)</f>
        <v>2262</v>
      </c>
      <c r="F378" s="12">
        <f>VLOOKUP(A378,import!A:J,6,0)</f>
        <v>96</v>
      </c>
      <c r="G378" s="13">
        <f>VLOOKUP(A378,import!A:J,7,0)</f>
        <v>18</v>
      </c>
      <c r="H378" s="13">
        <f>VLOOKUP(A378,import!A:J,8,0)</f>
        <v>46</v>
      </c>
      <c r="I378" s="13">
        <f>VLOOKUP(A378,import!A:J,9,0)</f>
        <v>64</v>
      </c>
      <c r="J378" s="14">
        <f>VLOOKUP(A378,import!A:J,10,0)</f>
        <v>0.28</v>
      </c>
      <c r="K378" s="11" t="s">
        <v>1990</v>
      </c>
      <c r="L378" s="11">
        <v>2.423328944E9</v>
      </c>
      <c r="M378" s="11" t="s">
        <v>65</v>
      </c>
      <c r="N378" s="11" t="s">
        <v>707</v>
      </c>
      <c r="O378" s="11" t="s">
        <v>1991</v>
      </c>
      <c r="P378" s="11" t="str">
        <f>VLOOKUP(A378,import!A:P,16,0)</f>
        <v>Geleneksel</v>
      </c>
      <c r="Q378" s="15" t="s">
        <v>103</v>
      </c>
      <c r="R378" s="15" t="b">
        <v>1</v>
      </c>
      <c r="S378" s="16" t="b">
        <v>0</v>
      </c>
      <c r="T378" s="25" t="s">
        <v>50</v>
      </c>
      <c r="U378" s="25" t="s">
        <v>272</v>
      </c>
      <c r="V378" s="25" t="s">
        <v>259</v>
      </c>
      <c r="W378" s="25" t="s">
        <v>1992</v>
      </c>
      <c r="X378" s="27">
        <v>44285.0</v>
      </c>
      <c r="Y378" s="27">
        <v>44287.0</v>
      </c>
      <c r="Z378" s="27"/>
      <c r="AA378" s="19"/>
      <c r="AB378" s="19"/>
      <c r="AC378" s="19"/>
      <c r="AD378" s="19"/>
      <c r="AE378" s="20"/>
      <c r="AF378" s="19"/>
      <c r="AG378" s="20"/>
      <c r="AH378" s="19"/>
      <c r="AI378" s="19"/>
      <c r="AJ378" s="19"/>
      <c r="AK378" s="19"/>
      <c r="AL378" s="19"/>
      <c r="AM378" s="19"/>
      <c r="AN378" s="19"/>
      <c r="AO378" s="19"/>
      <c r="AP378" s="21" t="s">
        <v>54</v>
      </c>
      <c r="AQ378" s="19"/>
    </row>
    <row r="379">
      <c r="A379" s="11" t="s">
        <v>1993</v>
      </c>
      <c r="B379" s="11" t="s">
        <v>1994</v>
      </c>
      <c r="C379" s="11" t="str">
        <f>VLOOKUP(A379,import!A:C,3,0)</f>
        <v>DOĞRU</v>
      </c>
      <c r="D379" s="11" t="s">
        <v>233</v>
      </c>
      <c r="E379" s="12">
        <f>VLOOKUP(A379,import!A:J,5,0)</f>
        <v>287</v>
      </c>
      <c r="F379" s="12">
        <f>VLOOKUP(A379,import!A:J,6,0)</f>
        <v>78</v>
      </c>
      <c r="G379" s="13">
        <f>VLOOKUP(A379,import!A:J,7,0)</f>
        <v>5</v>
      </c>
      <c r="H379" s="13">
        <f>VLOOKUP(A379,import!A:J,8,0)</f>
        <v>55</v>
      </c>
      <c r="I379" s="13">
        <f>VLOOKUP(A379,import!A:J,9,0)</f>
        <v>60</v>
      </c>
      <c r="J379" s="14">
        <f>VLOOKUP(A379,import!A:J,10,0)</f>
        <v>0.08</v>
      </c>
      <c r="K379" s="11" t="s">
        <v>1995</v>
      </c>
      <c r="L379" s="11">
        <v>5.013633283E9</v>
      </c>
      <c r="M379" s="11" t="s">
        <v>58</v>
      </c>
      <c r="N379" s="11" t="s">
        <v>1101</v>
      </c>
      <c r="O379" s="11" t="s">
        <v>1996</v>
      </c>
      <c r="P379" s="11" t="str">
        <f>VLOOKUP(A379,import!A:P,16,0)</f>
        <v>Geleneksel</v>
      </c>
      <c r="Q379" s="15"/>
      <c r="R379" s="15" t="b">
        <v>0</v>
      </c>
      <c r="S379" s="16" t="b">
        <v>0</v>
      </c>
      <c r="T379" s="17"/>
      <c r="U379" s="17"/>
      <c r="V379" s="17"/>
      <c r="W379" s="17"/>
      <c r="X379" s="18"/>
      <c r="Y379" s="18"/>
      <c r="Z379" s="18"/>
      <c r="AA379" s="22"/>
      <c r="AB379" s="23"/>
      <c r="AC379" s="19"/>
      <c r="AD379" s="19"/>
      <c r="AE379" s="20"/>
      <c r="AF379" s="19"/>
      <c r="AG379" s="20"/>
      <c r="AH379" s="19"/>
      <c r="AI379" s="19"/>
      <c r="AJ379" s="19"/>
      <c r="AK379" s="22"/>
      <c r="AL379" s="19"/>
      <c r="AM379" s="19"/>
      <c r="AN379" s="19"/>
      <c r="AO379" s="19"/>
      <c r="AP379" s="21"/>
      <c r="AQ379" s="19"/>
    </row>
    <row r="380">
      <c r="A380" s="11" t="s">
        <v>1997</v>
      </c>
      <c r="B380" s="11" t="s">
        <v>1998</v>
      </c>
      <c r="C380" s="11" t="str">
        <f>VLOOKUP(A380,import!A:C,3,0)</f>
        <v>DOĞRU</v>
      </c>
      <c r="D380" s="11" t="s">
        <v>233</v>
      </c>
      <c r="E380" s="12">
        <f>VLOOKUP(A380,import!A:J,5,0)</f>
        <v>15</v>
      </c>
      <c r="F380" s="12">
        <f>VLOOKUP(A380,import!A:J,6,0)</f>
        <v>5</v>
      </c>
      <c r="G380" s="13">
        <f>VLOOKUP(A380,import!A:J,7,0)</f>
        <v>2</v>
      </c>
      <c r="H380" s="13">
        <f>VLOOKUP(A380,import!A:J,8,0)</f>
        <v>35</v>
      </c>
      <c r="I380" s="13">
        <f>VLOOKUP(A380,import!A:J,9,0)</f>
        <v>37</v>
      </c>
      <c r="J380" s="14">
        <f>VLOOKUP(A380,import!A:J,10,0)</f>
        <v>0.05</v>
      </c>
      <c r="K380" s="11" t="s">
        <v>867</v>
      </c>
      <c r="L380" s="11">
        <v>5.444252009E9</v>
      </c>
      <c r="M380" s="11" t="s">
        <v>47</v>
      </c>
      <c r="N380" s="11" t="s">
        <v>81</v>
      </c>
      <c r="O380" s="11" t="s">
        <v>1999</v>
      </c>
      <c r="P380" s="11" t="str">
        <f>VLOOKUP(A380,import!A:P,16,0)</f>
        <v>Geleneksel</v>
      </c>
      <c r="Q380" s="15"/>
      <c r="R380" s="15" t="b">
        <v>1</v>
      </c>
      <c r="S380" s="25" t="b">
        <v>1</v>
      </c>
      <c r="T380" s="17"/>
      <c r="U380" s="17"/>
      <c r="V380" s="17"/>
      <c r="W380" s="17"/>
      <c r="X380" s="18"/>
      <c r="Y380" s="18"/>
      <c r="Z380" s="18"/>
      <c r="AA380" s="22"/>
      <c r="AB380" s="23"/>
      <c r="AC380" s="19"/>
      <c r="AD380" s="19"/>
      <c r="AE380" s="20"/>
      <c r="AF380" s="19"/>
      <c r="AG380" s="20"/>
      <c r="AH380" s="19"/>
      <c r="AI380" s="19"/>
      <c r="AJ380" s="19"/>
      <c r="AK380" s="22"/>
      <c r="AL380" s="19"/>
      <c r="AM380" s="19"/>
      <c r="AN380" s="19"/>
      <c r="AO380" s="19"/>
      <c r="AP380" s="21"/>
      <c r="AQ380" s="19"/>
    </row>
    <row r="381">
      <c r="A381" s="11" t="s">
        <v>2000</v>
      </c>
      <c r="B381" s="11" t="s">
        <v>2001</v>
      </c>
      <c r="C381" s="11" t="str">
        <f>VLOOKUP(A381,import!A:C,3,0)</f>
        <v>YANLIŞ</v>
      </c>
      <c r="D381" s="11" t="s">
        <v>233</v>
      </c>
      <c r="E381" s="12">
        <f>VLOOKUP(A381,import!A:J,5,0)</f>
        <v>641</v>
      </c>
      <c r="F381" s="12">
        <f>VLOOKUP(A381,import!A:J,6,0)</f>
        <v>4</v>
      </c>
      <c r="G381" s="13">
        <f>VLOOKUP(A381,import!A:J,7,0)</f>
        <v>0</v>
      </c>
      <c r="H381" s="13">
        <f>VLOOKUP(A381,import!A:J,8,0)</f>
        <v>5</v>
      </c>
      <c r="I381" s="13">
        <f>VLOOKUP(A381,import!A:J,9,0)</f>
        <v>5</v>
      </c>
      <c r="J381" s="14">
        <f>VLOOKUP(A381,import!A:J,10,0)</f>
        <v>0</v>
      </c>
      <c r="K381" s="11" t="s">
        <v>2002</v>
      </c>
      <c r="L381" s="11">
        <v>5.527117585E9</v>
      </c>
      <c r="M381" s="11" t="s">
        <v>47</v>
      </c>
      <c r="N381" s="11" t="s">
        <v>145</v>
      </c>
      <c r="O381" s="11" t="s">
        <v>2003</v>
      </c>
      <c r="P381" s="11" t="str">
        <f>VLOOKUP(A381,import!A:P,16,0)</f>
        <v>Geleneksel</v>
      </c>
      <c r="Q381" s="15"/>
      <c r="R381" s="15" t="b">
        <v>1</v>
      </c>
      <c r="S381" s="25" t="b">
        <v>1</v>
      </c>
      <c r="T381" s="17"/>
      <c r="U381" s="17"/>
      <c r="V381" s="17"/>
      <c r="W381" s="17"/>
      <c r="X381" s="18"/>
      <c r="Y381" s="18"/>
      <c r="Z381" s="18"/>
      <c r="AA381" s="22" t="s">
        <v>71</v>
      </c>
      <c r="AB381" s="23">
        <v>44483.0</v>
      </c>
      <c r="AC381" s="19"/>
      <c r="AD381" s="19"/>
      <c r="AE381" s="20"/>
      <c r="AF381" s="19"/>
      <c r="AG381" s="20"/>
      <c r="AH381" s="19"/>
      <c r="AI381" s="19"/>
      <c r="AJ381" s="19"/>
      <c r="AK381" s="22" t="s">
        <v>123</v>
      </c>
      <c r="AL381" s="19"/>
      <c r="AM381" s="19"/>
      <c r="AN381" s="19"/>
      <c r="AO381" s="19"/>
      <c r="AP381" s="21" t="s">
        <v>89</v>
      </c>
      <c r="AQ381" s="19"/>
    </row>
    <row r="382">
      <c r="A382" s="11" t="s">
        <v>2004</v>
      </c>
      <c r="B382" s="11" t="s">
        <v>2005</v>
      </c>
      <c r="C382" s="11" t="str">
        <f>VLOOKUP(A382,import!A:C,3,0)</f>
        <v>DOĞRU</v>
      </c>
      <c r="D382" s="11" t="s">
        <v>233</v>
      </c>
      <c r="E382" s="12">
        <f>VLOOKUP(A382,import!A:J,5,0)</f>
        <v>2741</v>
      </c>
      <c r="F382" s="12">
        <f>VLOOKUP(A382,import!A:J,6,0)</f>
        <v>89</v>
      </c>
      <c r="G382" s="13">
        <f>VLOOKUP(A382,import!A:J,7,0)</f>
        <v>30</v>
      </c>
      <c r="H382" s="13">
        <f>VLOOKUP(A382,import!A:J,8,0)</f>
        <v>40</v>
      </c>
      <c r="I382" s="13">
        <f>VLOOKUP(A382,import!A:J,9,0)</f>
        <v>70</v>
      </c>
      <c r="J382" s="14">
        <f>VLOOKUP(A382,import!A:J,10,0)</f>
        <v>0.43</v>
      </c>
      <c r="K382" s="11" t="s">
        <v>2006</v>
      </c>
      <c r="L382" s="11">
        <v>2.423212424E9</v>
      </c>
      <c r="M382" s="11" t="s">
        <v>47</v>
      </c>
      <c r="N382" s="11" t="s">
        <v>119</v>
      </c>
      <c r="O382" s="11" t="s">
        <v>2007</v>
      </c>
      <c r="P382" s="11" t="str">
        <f>VLOOKUP(A382,import!A:P,16,0)</f>
        <v>Geleneksel</v>
      </c>
      <c r="Q382" s="15" t="s">
        <v>103</v>
      </c>
      <c r="R382" s="15" t="b">
        <v>1</v>
      </c>
      <c r="S382" s="25" t="b">
        <v>0</v>
      </c>
      <c r="T382" s="25" t="s">
        <v>50</v>
      </c>
      <c r="U382" s="25" t="s">
        <v>358</v>
      </c>
      <c r="V382" s="25" t="s">
        <v>52</v>
      </c>
      <c r="W382" s="25" t="s">
        <v>2008</v>
      </c>
      <c r="X382" s="27">
        <v>44452.0</v>
      </c>
      <c r="Y382" s="27">
        <v>44453.0</v>
      </c>
      <c r="Z382" s="27"/>
      <c r="AA382" s="22" t="s">
        <v>71</v>
      </c>
      <c r="AB382" s="23">
        <v>44376.0</v>
      </c>
      <c r="AC382" s="22" t="s">
        <v>85</v>
      </c>
      <c r="AD382" s="23">
        <v>44385.0</v>
      </c>
      <c r="AE382" s="22" t="s">
        <v>85</v>
      </c>
      <c r="AF382" s="23">
        <v>44427.0</v>
      </c>
      <c r="AG382" s="22" t="s">
        <v>71</v>
      </c>
      <c r="AH382" s="23">
        <v>44428.0</v>
      </c>
      <c r="AI382" s="22" t="s">
        <v>177</v>
      </c>
      <c r="AJ382" s="23">
        <v>44485.0</v>
      </c>
      <c r="AK382" s="22" t="s">
        <v>51</v>
      </c>
      <c r="AL382" s="22" t="s">
        <v>86</v>
      </c>
      <c r="AM382" s="22" t="s">
        <v>87</v>
      </c>
      <c r="AN382" s="22" t="s">
        <v>87</v>
      </c>
      <c r="AO382" s="22" t="s">
        <v>156</v>
      </c>
      <c r="AP382" s="21" t="s">
        <v>54</v>
      </c>
      <c r="AQ382" s="22"/>
    </row>
    <row r="383">
      <c r="A383" s="11" t="s">
        <v>2009</v>
      </c>
      <c r="B383" s="11" t="s">
        <v>2010</v>
      </c>
      <c r="C383" s="11" t="str">
        <f>VLOOKUP(A383,import!A:C,3,0)</f>
        <v>DOĞRU</v>
      </c>
      <c r="D383" s="11" t="s">
        <v>126</v>
      </c>
      <c r="E383" s="12">
        <f>VLOOKUP(A383,import!A:J,5,0)</f>
        <v>224</v>
      </c>
      <c r="F383" s="12">
        <f>VLOOKUP(A383,import!A:J,6,0)</f>
        <v>21</v>
      </c>
      <c r="G383" s="13">
        <f>VLOOKUP(A383,import!A:J,7,0)</f>
        <v>3</v>
      </c>
      <c r="H383" s="13">
        <f>VLOOKUP(A383,import!A:J,8,0)</f>
        <v>7</v>
      </c>
      <c r="I383" s="13">
        <f>VLOOKUP(A383,import!A:J,9,0)</f>
        <v>10</v>
      </c>
      <c r="J383" s="14">
        <f>VLOOKUP(A383,import!A:J,10,0)</f>
        <v>0.3</v>
      </c>
      <c r="K383" s="11" t="s">
        <v>2011</v>
      </c>
      <c r="L383" s="11">
        <v>2.423493207E9</v>
      </c>
      <c r="M383" s="11" t="s">
        <v>47</v>
      </c>
      <c r="N383" s="11" t="s">
        <v>187</v>
      </c>
      <c r="O383" s="11" t="s">
        <v>2012</v>
      </c>
      <c r="P383" s="11" t="str">
        <f>VLOOKUP(A383,import!A:P,16,0)</f>
        <v>Geleneksel</v>
      </c>
      <c r="Q383" s="15"/>
      <c r="R383" s="15" t="b">
        <v>1</v>
      </c>
      <c r="S383" s="16" t="b">
        <v>0</v>
      </c>
      <c r="T383" s="17" t="s">
        <v>50</v>
      </c>
      <c r="U383" s="17" t="s">
        <v>1233</v>
      </c>
      <c r="V383" s="17" t="s">
        <v>535</v>
      </c>
      <c r="W383" s="17"/>
      <c r="X383" s="18">
        <v>44403.0</v>
      </c>
      <c r="Y383" s="18">
        <v>44406.0</v>
      </c>
      <c r="Z383" s="18"/>
      <c r="AA383" s="22" t="s">
        <v>71</v>
      </c>
      <c r="AB383" s="23">
        <v>44403.0</v>
      </c>
      <c r="AC383" s="19"/>
      <c r="AD383" s="19"/>
      <c r="AE383" s="20"/>
      <c r="AF383" s="19"/>
      <c r="AG383" s="20"/>
      <c r="AH383" s="19"/>
      <c r="AI383" s="19"/>
      <c r="AJ383" s="19"/>
      <c r="AK383" s="22" t="s">
        <v>1233</v>
      </c>
      <c r="AL383" s="19"/>
      <c r="AM383" s="19"/>
      <c r="AN383" s="19"/>
      <c r="AO383" s="19"/>
      <c r="AP383" s="21" t="s">
        <v>89</v>
      </c>
      <c r="AQ383" s="19"/>
    </row>
    <row r="384">
      <c r="A384" s="11" t="s">
        <v>2013</v>
      </c>
      <c r="B384" s="11" t="s">
        <v>2014</v>
      </c>
      <c r="C384" s="11" t="str">
        <f>VLOOKUP(A384,import!A:C,3,0)</f>
        <v>DOĞRU</v>
      </c>
      <c r="D384" s="11" t="s">
        <v>74</v>
      </c>
      <c r="E384" s="12">
        <f>VLOOKUP(A384,import!A:J,5,0)</f>
        <v>1150</v>
      </c>
      <c r="F384" s="12">
        <f>VLOOKUP(A384,import!A:J,6,0)</f>
        <v>34</v>
      </c>
      <c r="G384" s="13">
        <f>VLOOKUP(A384,import!A:J,7,0)</f>
        <v>0</v>
      </c>
      <c r="H384" s="13">
        <f>VLOOKUP(A384,import!A:J,8,0)</f>
        <v>51</v>
      </c>
      <c r="I384" s="13">
        <f>VLOOKUP(A384,import!A:J,9,0)</f>
        <v>51</v>
      </c>
      <c r="J384" s="14">
        <f>VLOOKUP(A384,import!A:J,10,0)</f>
        <v>0</v>
      </c>
      <c r="K384" s="11" t="s">
        <v>2015</v>
      </c>
      <c r="L384" s="11">
        <v>5.392062468E9</v>
      </c>
      <c r="M384" s="11" t="s">
        <v>47</v>
      </c>
      <c r="N384" s="11" t="s">
        <v>1154</v>
      </c>
      <c r="O384" s="11" t="s">
        <v>2016</v>
      </c>
      <c r="P384" s="11" t="str">
        <f>VLOOKUP(A384,import!A:P,16,0)</f>
        <v>Geleneksel</v>
      </c>
      <c r="Q384" s="15"/>
      <c r="R384" s="15" t="b">
        <v>1</v>
      </c>
      <c r="S384" s="16" t="b">
        <v>0</v>
      </c>
      <c r="T384" s="25" t="s">
        <v>2017</v>
      </c>
      <c r="U384" s="16"/>
      <c r="V384" s="32"/>
      <c r="W384" s="25" t="s">
        <v>2018</v>
      </c>
      <c r="X384" s="30"/>
      <c r="Y384" s="30"/>
      <c r="Z384" s="30"/>
      <c r="AA384" s="22" t="s">
        <v>106</v>
      </c>
      <c r="AB384" s="23">
        <v>44355.0</v>
      </c>
      <c r="AC384" s="22" t="s">
        <v>85</v>
      </c>
      <c r="AD384" s="23">
        <v>44370.0</v>
      </c>
      <c r="AE384" s="22" t="s">
        <v>212</v>
      </c>
      <c r="AF384" s="23">
        <v>44371.0</v>
      </c>
      <c r="AG384" s="22" t="s">
        <v>85</v>
      </c>
      <c r="AH384" s="23">
        <v>44377.0</v>
      </c>
      <c r="AI384" s="22" t="s">
        <v>71</v>
      </c>
      <c r="AJ384" s="23">
        <v>44405.0</v>
      </c>
      <c r="AK384" s="22" t="s">
        <v>148</v>
      </c>
      <c r="AL384" s="22" t="s">
        <v>148</v>
      </c>
      <c r="AM384" s="22" t="s">
        <v>98</v>
      </c>
      <c r="AN384" s="22" t="s">
        <v>97</v>
      </c>
      <c r="AO384" s="22" t="s">
        <v>51</v>
      </c>
      <c r="AP384" s="21" t="s">
        <v>54</v>
      </c>
      <c r="AQ384" s="22"/>
    </row>
    <row r="385">
      <c r="A385" s="11" t="s">
        <v>2019</v>
      </c>
      <c r="B385" s="11" t="s">
        <v>2020</v>
      </c>
      <c r="C385" s="11" t="str">
        <f>VLOOKUP(A385,import!A:C,3,0)</f>
        <v>DOĞRU</v>
      </c>
      <c r="D385" s="11" t="s">
        <v>74</v>
      </c>
      <c r="E385" s="12">
        <f>VLOOKUP(A385,import!A:J,5,0)</f>
        <v>75</v>
      </c>
      <c r="F385" s="12">
        <f>VLOOKUP(A385,import!A:J,6,0)</f>
        <v>6</v>
      </c>
      <c r="G385" s="13">
        <f>VLOOKUP(A385,import!A:J,7,0)</f>
        <v>0</v>
      </c>
      <c r="H385" s="13">
        <f>VLOOKUP(A385,import!A:J,8,0)</f>
        <v>23</v>
      </c>
      <c r="I385" s="13">
        <f>VLOOKUP(A385,import!A:J,9,0)</f>
        <v>23</v>
      </c>
      <c r="J385" s="14">
        <f>VLOOKUP(A385,import!A:J,10,0)</f>
        <v>0</v>
      </c>
      <c r="K385" s="11" t="s">
        <v>2021</v>
      </c>
      <c r="L385" s="11">
        <v>2.423129798E9</v>
      </c>
      <c r="M385" s="11" t="s">
        <v>47</v>
      </c>
      <c r="N385" s="11" t="s">
        <v>81</v>
      </c>
      <c r="O385" s="11" t="s">
        <v>2022</v>
      </c>
      <c r="P385" s="11" t="str">
        <f>VLOOKUP(A385,import!A:P,16,0)</f>
        <v>Geleneksel</v>
      </c>
      <c r="Q385" s="15"/>
      <c r="R385" s="15" t="b">
        <v>1</v>
      </c>
      <c r="S385" s="16" t="b">
        <v>0</v>
      </c>
      <c r="T385" s="17" t="s">
        <v>83</v>
      </c>
      <c r="U385" s="17"/>
      <c r="V385" s="17"/>
      <c r="W385" s="17" t="s">
        <v>2023</v>
      </c>
      <c r="X385" s="18"/>
      <c r="Y385" s="18"/>
      <c r="Z385" s="18"/>
      <c r="AA385" s="22" t="s">
        <v>212</v>
      </c>
      <c r="AB385" s="23">
        <v>44609.0</v>
      </c>
      <c r="AC385" s="22" t="s">
        <v>71</v>
      </c>
      <c r="AD385" s="23">
        <v>44693.0</v>
      </c>
      <c r="AE385" s="22" t="s">
        <v>71</v>
      </c>
      <c r="AF385" s="23">
        <v>44706.0</v>
      </c>
      <c r="AG385" s="20"/>
      <c r="AH385" s="19"/>
      <c r="AI385" s="19"/>
      <c r="AJ385" s="19"/>
      <c r="AK385" s="22" t="s">
        <v>51</v>
      </c>
      <c r="AL385" s="22" t="s">
        <v>99</v>
      </c>
      <c r="AM385" s="22" t="s">
        <v>99</v>
      </c>
      <c r="AN385" s="19"/>
      <c r="AO385" s="19"/>
      <c r="AP385" s="21"/>
      <c r="AQ385" s="19"/>
    </row>
    <row r="386">
      <c r="A386" s="11" t="s">
        <v>2024</v>
      </c>
      <c r="B386" s="11" t="s">
        <v>2025</v>
      </c>
      <c r="C386" s="11" t="str">
        <f>VLOOKUP(A386,import!A:C,3,0)</f>
        <v>DOĞRU</v>
      </c>
      <c r="D386" s="11" t="s">
        <v>818</v>
      </c>
      <c r="E386" s="12">
        <f>VLOOKUP(A386,import!A:J,5,0)</f>
        <v>1900</v>
      </c>
      <c r="F386" s="12">
        <f>VLOOKUP(A386,import!A:J,6,0)</f>
        <v>76</v>
      </c>
      <c r="G386" s="13">
        <f>VLOOKUP(A386,import!A:J,7,0)</f>
        <v>55</v>
      </c>
      <c r="H386" s="13">
        <f>VLOOKUP(A386,import!A:J,8,0)</f>
        <v>10</v>
      </c>
      <c r="I386" s="13">
        <f>VLOOKUP(A386,import!A:J,9,0)</f>
        <v>65</v>
      </c>
      <c r="J386" s="14">
        <f>VLOOKUP(A386,import!A:J,10,0)</f>
        <v>0.85</v>
      </c>
      <c r="K386" s="11" t="s">
        <v>2026</v>
      </c>
      <c r="L386" s="11">
        <v>2.423467707E9</v>
      </c>
      <c r="M386" s="11" t="s">
        <v>47</v>
      </c>
      <c r="N386" s="11" t="s">
        <v>410</v>
      </c>
      <c r="O386" s="11" t="s">
        <v>2027</v>
      </c>
      <c r="P386" s="11" t="str">
        <f>VLOOKUP(A386,import!A:P,16,0)</f>
        <v>Geleneksel</v>
      </c>
      <c r="Q386" s="15" t="s">
        <v>103</v>
      </c>
      <c r="R386" s="15" t="b">
        <v>1</v>
      </c>
      <c r="S386" s="16" t="b">
        <v>0</v>
      </c>
      <c r="T386" s="25" t="s">
        <v>50</v>
      </c>
      <c r="U386" s="25" t="s">
        <v>156</v>
      </c>
      <c r="V386" s="22" t="s">
        <v>641</v>
      </c>
      <c r="W386" s="25" t="s">
        <v>2028</v>
      </c>
      <c r="X386" s="27">
        <v>44433.0</v>
      </c>
      <c r="Y386" s="27">
        <v>44435.0</v>
      </c>
      <c r="Z386" s="27"/>
      <c r="AA386" s="22" t="s">
        <v>71</v>
      </c>
      <c r="AB386" s="23">
        <v>44412.0</v>
      </c>
      <c r="AC386" s="22" t="s">
        <v>71</v>
      </c>
      <c r="AD386" s="23">
        <v>44433.0</v>
      </c>
      <c r="AE386" s="20"/>
      <c r="AF386" s="19"/>
      <c r="AG386" s="20"/>
      <c r="AH386" s="19"/>
      <c r="AI386" s="19"/>
      <c r="AJ386" s="19"/>
      <c r="AK386" s="22" t="s">
        <v>88</v>
      </c>
      <c r="AL386" s="22" t="s">
        <v>156</v>
      </c>
      <c r="AM386" s="19"/>
      <c r="AN386" s="19"/>
      <c r="AO386" s="19"/>
      <c r="AP386" s="21" t="s">
        <v>89</v>
      </c>
      <c r="AQ386" s="19"/>
    </row>
    <row r="387">
      <c r="A387" s="11" t="s">
        <v>2029</v>
      </c>
      <c r="B387" s="11" t="s">
        <v>2030</v>
      </c>
      <c r="C387" s="11" t="str">
        <f>VLOOKUP(A387,import!A:C,3,0)</f>
        <v>DOĞRU</v>
      </c>
      <c r="D387" s="11" t="s">
        <v>45</v>
      </c>
      <c r="E387" s="12">
        <f>VLOOKUP(A387,import!A:J,5,0)</f>
        <v>383</v>
      </c>
      <c r="F387" s="12">
        <f>VLOOKUP(A387,import!A:J,6,0)</f>
        <v>35</v>
      </c>
      <c r="G387" s="13">
        <f>VLOOKUP(A387,import!A:J,7,0)</f>
        <v>7</v>
      </c>
      <c r="H387" s="13">
        <f>VLOOKUP(A387,import!A:J,8,0)</f>
        <v>3</v>
      </c>
      <c r="I387" s="13">
        <f>VLOOKUP(A387,import!A:J,9,0)</f>
        <v>10</v>
      </c>
      <c r="J387" s="14">
        <f>VLOOKUP(A387,import!A:J,10,0)</f>
        <v>0.7</v>
      </c>
      <c r="K387" s="11" t="s">
        <v>2031</v>
      </c>
      <c r="L387" s="11">
        <v>2.429993219E9</v>
      </c>
      <c r="M387" s="11" t="s">
        <v>47</v>
      </c>
      <c r="N387" s="11" t="s">
        <v>94</v>
      </c>
      <c r="O387" s="11" t="s">
        <v>2032</v>
      </c>
      <c r="P387" s="11" t="str">
        <f>VLOOKUP(A387,import!A:P,16,0)</f>
        <v>Geleneksel</v>
      </c>
      <c r="Q387" s="15"/>
      <c r="R387" s="15" t="b">
        <v>1</v>
      </c>
      <c r="S387" s="16" t="b">
        <v>0</v>
      </c>
      <c r="T387" s="17" t="s">
        <v>50</v>
      </c>
      <c r="U387" s="17" t="s">
        <v>99</v>
      </c>
      <c r="V387" s="24" t="s">
        <v>69</v>
      </c>
      <c r="W387" s="17"/>
      <c r="X387" s="18">
        <v>44600.0</v>
      </c>
      <c r="Y387" s="18">
        <v>44601.0</v>
      </c>
      <c r="Z387" s="18"/>
      <c r="AA387" s="22" t="s">
        <v>71</v>
      </c>
      <c r="AB387" s="23">
        <v>44600.0</v>
      </c>
      <c r="AC387" s="19"/>
      <c r="AD387" s="19"/>
      <c r="AE387" s="20"/>
      <c r="AF387" s="19"/>
      <c r="AG387" s="20"/>
      <c r="AH387" s="19"/>
      <c r="AI387" s="19"/>
      <c r="AJ387" s="19"/>
      <c r="AK387" s="22" t="s">
        <v>99</v>
      </c>
      <c r="AL387" s="19"/>
      <c r="AM387" s="19"/>
      <c r="AN387" s="19"/>
      <c r="AO387" s="19"/>
      <c r="AP387" s="21"/>
      <c r="AQ387" s="19"/>
    </row>
    <row r="388">
      <c r="A388" s="11" t="s">
        <v>2033</v>
      </c>
      <c r="B388" s="11" t="s">
        <v>2034</v>
      </c>
      <c r="C388" s="11" t="str">
        <f>VLOOKUP(A388,import!A:C,3,0)</f>
        <v>DOĞRU</v>
      </c>
      <c r="D388" s="11" t="s">
        <v>818</v>
      </c>
      <c r="E388" s="12">
        <f>VLOOKUP(A388,import!A:J,5,0)</f>
        <v>25</v>
      </c>
      <c r="F388" s="12">
        <f>VLOOKUP(A388,import!A:J,6,0)</f>
        <v>3</v>
      </c>
      <c r="G388" s="13">
        <f>VLOOKUP(A388,import!A:J,7,0)</f>
        <v>12</v>
      </c>
      <c r="H388" s="13">
        <f>VLOOKUP(A388,import!A:J,8,0)</f>
        <v>9</v>
      </c>
      <c r="I388" s="13">
        <f>VLOOKUP(A388,import!A:J,9,0)</f>
        <v>21</v>
      </c>
      <c r="J388" s="14">
        <f>VLOOKUP(A388,import!A:J,10,0)</f>
        <v>0.57</v>
      </c>
      <c r="K388" s="11" t="s">
        <v>2035</v>
      </c>
      <c r="L388" s="11">
        <v>2.423230974E9</v>
      </c>
      <c r="M388" s="11" t="s">
        <v>47</v>
      </c>
      <c r="N388" s="11" t="s">
        <v>94</v>
      </c>
      <c r="O388" s="11" t="s">
        <v>2036</v>
      </c>
      <c r="P388" s="11" t="str">
        <f>VLOOKUP(A388,import!A:P,16,0)</f>
        <v>Geleneksel</v>
      </c>
      <c r="Q388" s="15"/>
      <c r="R388" s="15" t="b">
        <v>1</v>
      </c>
      <c r="S388" s="25" t="b">
        <v>1</v>
      </c>
      <c r="T388" s="17"/>
      <c r="U388" s="17"/>
      <c r="V388" s="17"/>
      <c r="W388" s="17" t="s">
        <v>2037</v>
      </c>
      <c r="X388" s="18"/>
      <c r="Y388" s="18"/>
      <c r="Z388" s="18"/>
      <c r="AA388" s="19"/>
      <c r="AB388" s="19"/>
      <c r="AC388" s="19"/>
      <c r="AD388" s="19"/>
      <c r="AE388" s="20"/>
      <c r="AF388" s="19"/>
      <c r="AG388" s="20"/>
      <c r="AH388" s="19"/>
      <c r="AI388" s="19"/>
      <c r="AJ388" s="19"/>
      <c r="AK388" s="19"/>
      <c r="AL388" s="19"/>
      <c r="AM388" s="19"/>
      <c r="AN388" s="19"/>
      <c r="AO388" s="19"/>
      <c r="AP388" s="21" t="s">
        <v>89</v>
      </c>
      <c r="AQ388" s="19"/>
    </row>
    <row r="389">
      <c r="A389" s="11" t="s">
        <v>2038</v>
      </c>
      <c r="B389" s="11" t="s">
        <v>2039</v>
      </c>
      <c r="C389" s="11" t="str">
        <f>VLOOKUP(A389,import!A:C,3,0)</f>
        <v>DOĞRU</v>
      </c>
      <c r="D389" s="11" t="s">
        <v>200</v>
      </c>
      <c r="E389" s="12">
        <f>VLOOKUP(A389,import!A:J,5,0)</f>
        <v>412</v>
      </c>
      <c r="F389" s="12">
        <f>VLOOKUP(A389,import!A:J,6,0)</f>
        <v>32</v>
      </c>
      <c r="G389" s="13">
        <f>VLOOKUP(A389,import!A:J,7,0)</f>
        <v>23</v>
      </c>
      <c r="H389" s="13">
        <f>VLOOKUP(A389,import!A:J,8,0)</f>
        <v>38</v>
      </c>
      <c r="I389" s="13">
        <f>VLOOKUP(A389,import!A:J,9,0)</f>
        <v>61</v>
      </c>
      <c r="J389" s="14">
        <f>VLOOKUP(A389,import!A:J,10,0)</f>
        <v>0.38</v>
      </c>
      <c r="K389" s="11" t="s">
        <v>2040</v>
      </c>
      <c r="L389" s="11">
        <v>2.427433384E9</v>
      </c>
      <c r="M389" s="11" t="s">
        <v>58</v>
      </c>
      <c r="N389" s="11" t="s">
        <v>2041</v>
      </c>
      <c r="O389" s="11" t="s">
        <v>2042</v>
      </c>
      <c r="P389" s="11" t="str">
        <f>VLOOKUP(A389,import!A:P,16,0)</f>
        <v>Geleneksel</v>
      </c>
      <c r="Q389" s="15"/>
      <c r="R389" s="15" t="b">
        <v>1</v>
      </c>
      <c r="S389" s="16" t="b">
        <v>0</v>
      </c>
      <c r="T389" s="17" t="s">
        <v>50</v>
      </c>
      <c r="U389" s="17" t="s">
        <v>156</v>
      </c>
      <c r="V389" s="17" t="s">
        <v>371</v>
      </c>
      <c r="W389" s="17"/>
      <c r="X389" s="18">
        <v>44489.0</v>
      </c>
      <c r="Y389" s="18">
        <v>44490.0</v>
      </c>
      <c r="Z389" s="18"/>
      <c r="AA389" s="22" t="s">
        <v>71</v>
      </c>
      <c r="AB389" s="23">
        <v>44489.0</v>
      </c>
      <c r="AC389" s="19"/>
      <c r="AD389" s="19"/>
      <c r="AE389" s="20"/>
      <c r="AF389" s="19"/>
      <c r="AG389" s="20"/>
      <c r="AH389" s="19"/>
      <c r="AI389" s="19"/>
      <c r="AJ389" s="19"/>
      <c r="AK389" s="22" t="s">
        <v>156</v>
      </c>
      <c r="AL389" s="22"/>
      <c r="AM389" s="19"/>
      <c r="AN389" s="19"/>
      <c r="AO389" s="19"/>
      <c r="AP389" s="21" t="s">
        <v>89</v>
      </c>
      <c r="AQ389" s="19"/>
    </row>
    <row r="390">
      <c r="A390" s="11" t="s">
        <v>2043</v>
      </c>
      <c r="B390" s="11" t="s">
        <v>2044</v>
      </c>
      <c r="C390" s="11" t="str">
        <f>VLOOKUP(A390,import!A:C,3,0)</f>
        <v>DOĞRU</v>
      </c>
      <c r="D390" s="11" t="s">
        <v>74</v>
      </c>
      <c r="E390" s="12">
        <f>VLOOKUP(A390,import!A:J,5,0)</f>
        <v>1384</v>
      </c>
      <c r="F390" s="12">
        <f>VLOOKUP(A390,import!A:J,6,0)</f>
        <v>64</v>
      </c>
      <c r="G390" s="13">
        <f>VLOOKUP(A390,import!A:J,7,0)</f>
        <v>6</v>
      </c>
      <c r="H390" s="13">
        <f>VLOOKUP(A390,import!A:J,8,0)</f>
        <v>5</v>
      </c>
      <c r="I390" s="13">
        <f>VLOOKUP(A390,import!A:J,9,0)</f>
        <v>11</v>
      </c>
      <c r="J390" s="14">
        <f>VLOOKUP(A390,import!A:J,10,0)</f>
        <v>0.55</v>
      </c>
      <c r="K390" s="11" t="s">
        <v>2040</v>
      </c>
      <c r="L390" s="11">
        <v>2.427429996E9</v>
      </c>
      <c r="M390" s="11" t="s">
        <v>58</v>
      </c>
      <c r="N390" s="11" t="s">
        <v>2045</v>
      </c>
      <c r="O390" s="11" t="s">
        <v>2046</v>
      </c>
      <c r="P390" s="11" t="str">
        <f>VLOOKUP(A390,import!A:P,16,0)</f>
        <v>Geleneksel</v>
      </c>
      <c r="Q390" s="15"/>
      <c r="R390" s="15" t="b">
        <v>1</v>
      </c>
      <c r="S390" s="16" t="b">
        <v>0</v>
      </c>
      <c r="T390" s="17" t="s">
        <v>50</v>
      </c>
      <c r="U390" s="17" t="s">
        <v>156</v>
      </c>
      <c r="V390" s="17" t="s">
        <v>371</v>
      </c>
      <c r="W390" s="17"/>
      <c r="X390" s="18">
        <v>44489.0</v>
      </c>
      <c r="Y390" s="18">
        <v>44489.0</v>
      </c>
      <c r="Z390" s="18"/>
      <c r="AA390" s="22" t="s">
        <v>71</v>
      </c>
      <c r="AB390" s="23">
        <v>44489.0</v>
      </c>
      <c r="AC390" s="19"/>
      <c r="AD390" s="19"/>
      <c r="AE390" s="20"/>
      <c r="AF390" s="19"/>
      <c r="AG390" s="20"/>
      <c r="AH390" s="19"/>
      <c r="AI390" s="19"/>
      <c r="AJ390" s="19"/>
      <c r="AK390" s="22" t="s">
        <v>156</v>
      </c>
      <c r="AL390" s="19"/>
      <c r="AM390" s="19"/>
      <c r="AN390" s="19"/>
      <c r="AO390" s="19"/>
      <c r="AP390" s="21" t="s">
        <v>89</v>
      </c>
      <c r="AQ390" s="19"/>
    </row>
    <row r="391">
      <c r="A391" s="21" t="s">
        <v>2047</v>
      </c>
      <c r="B391" s="21" t="s">
        <v>2048</v>
      </c>
      <c r="C391" s="11" t="str">
        <f>VLOOKUP(A391,import!A:C,3,0)</f>
        <v>DOĞRU</v>
      </c>
      <c r="D391" s="21" t="s">
        <v>233</v>
      </c>
      <c r="E391" s="12" t="str">
        <f>VLOOKUP(A391,import!A:J,5,0)</f>
        <v/>
      </c>
      <c r="F391" s="12" t="str">
        <f>VLOOKUP(A391,import!A:J,6,0)</f>
        <v/>
      </c>
      <c r="G391" s="13">
        <f>VLOOKUP(A391,import!A:J,7,0)</f>
        <v>0</v>
      </c>
      <c r="H391" s="13">
        <f>VLOOKUP(A391,import!A:J,8,0)</f>
        <v>27</v>
      </c>
      <c r="I391" s="13">
        <f>VLOOKUP(A391,import!A:J,9,0)</f>
        <v>27</v>
      </c>
      <c r="J391" s="14">
        <f>VLOOKUP(A391,import!A:J,10,0)</f>
        <v>0</v>
      </c>
      <c r="K391" s="21" t="s">
        <v>2049</v>
      </c>
      <c r="L391" s="21">
        <v>5.303475334E9</v>
      </c>
      <c r="M391" s="21" t="s">
        <v>65</v>
      </c>
      <c r="N391" s="21" t="s">
        <v>1536</v>
      </c>
      <c r="O391" s="21" t="s">
        <v>2050</v>
      </c>
      <c r="P391" s="11" t="str">
        <f>VLOOKUP(A391,import!A:P,16,0)</f>
        <v>Geleneksel</v>
      </c>
      <c r="Q391" s="15"/>
      <c r="R391" s="15" t="b">
        <v>0</v>
      </c>
      <c r="S391" s="16" t="b">
        <v>0</v>
      </c>
      <c r="T391" s="17"/>
      <c r="U391" s="17"/>
      <c r="V391" s="17"/>
      <c r="W391" s="17" t="s">
        <v>2051</v>
      </c>
      <c r="X391" s="18"/>
      <c r="Y391" s="18"/>
      <c r="Z391" s="18"/>
      <c r="AA391" s="22"/>
      <c r="AB391" s="23"/>
      <c r="AC391" s="19"/>
      <c r="AD391" s="19"/>
      <c r="AE391" s="20"/>
      <c r="AF391" s="19"/>
      <c r="AG391" s="20"/>
      <c r="AH391" s="19"/>
      <c r="AI391" s="19"/>
      <c r="AJ391" s="19"/>
      <c r="AK391" s="22"/>
      <c r="AL391" s="19"/>
      <c r="AM391" s="19"/>
      <c r="AN391" s="19"/>
      <c r="AO391" s="19"/>
      <c r="AP391" s="21"/>
      <c r="AQ391" s="19"/>
    </row>
    <row r="392">
      <c r="A392" s="11" t="s">
        <v>2052</v>
      </c>
      <c r="B392" s="11" t="s">
        <v>2053</v>
      </c>
      <c r="C392" s="11" t="str">
        <f>VLOOKUP(A392,import!A:C,3,0)</f>
        <v>YANLIŞ</v>
      </c>
      <c r="D392" s="11" t="s">
        <v>1007</v>
      </c>
      <c r="E392" s="12">
        <f>VLOOKUP(A392,import!A:J,5,0)</f>
        <v>1566</v>
      </c>
      <c r="F392" s="12" t="str">
        <f>VLOOKUP(A392,import!A:J,6,0)</f>
        <v/>
      </c>
      <c r="G392" s="13">
        <f>VLOOKUP(A392,import!A:J,7,0)</f>
        <v>6</v>
      </c>
      <c r="H392" s="13">
        <f>VLOOKUP(A392,import!A:J,8,0)</f>
        <v>21</v>
      </c>
      <c r="I392" s="13">
        <f>VLOOKUP(A392,import!A:J,9,0)</f>
        <v>27</v>
      </c>
      <c r="J392" s="14">
        <f>VLOOKUP(A392,import!A:J,10,0)</f>
        <v>0.22</v>
      </c>
      <c r="K392" s="11" t="s">
        <v>2054</v>
      </c>
      <c r="L392" s="11">
        <v>5.454325467E9</v>
      </c>
      <c r="M392" s="11" t="s">
        <v>47</v>
      </c>
      <c r="N392" s="11" t="s">
        <v>533</v>
      </c>
      <c r="O392" s="11" t="s">
        <v>2055</v>
      </c>
      <c r="P392" s="11" t="str">
        <f>VLOOKUP(A392,import!A:P,16,0)</f>
        <v>Geleneksel</v>
      </c>
      <c r="Q392" s="15"/>
      <c r="R392" s="15" t="b">
        <v>1</v>
      </c>
      <c r="S392" s="16" t="b">
        <v>0</v>
      </c>
      <c r="T392" s="25" t="s">
        <v>50</v>
      </c>
      <c r="U392" s="25" t="s">
        <v>272</v>
      </c>
      <c r="V392" s="25" t="s">
        <v>259</v>
      </c>
      <c r="W392" s="25" t="s">
        <v>2056</v>
      </c>
      <c r="X392" s="27">
        <v>44294.0</v>
      </c>
      <c r="Y392" s="27">
        <v>44298.0</v>
      </c>
      <c r="Z392" s="27"/>
      <c r="AA392" s="22" t="s">
        <v>71</v>
      </c>
      <c r="AB392" s="23">
        <v>44700.0</v>
      </c>
      <c r="AC392" s="19"/>
      <c r="AD392" s="19"/>
      <c r="AE392" s="20"/>
      <c r="AF392" s="19"/>
      <c r="AG392" s="20"/>
      <c r="AH392" s="19"/>
      <c r="AI392" s="19"/>
      <c r="AJ392" s="19"/>
      <c r="AK392" s="22" t="s">
        <v>131</v>
      </c>
      <c r="AL392" s="19"/>
      <c r="AM392" s="19"/>
      <c r="AN392" s="19"/>
      <c r="AO392" s="19"/>
      <c r="AP392" s="21" t="s">
        <v>54</v>
      </c>
      <c r="AQ392" s="19"/>
    </row>
    <row r="393">
      <c r="A393" s="11" t="s">
        <v>2057</v>
      </c>
      <c r="B393" s="11" t="s">
        <v>2058</v>
      </c>
      <c r="C393" s="11" t="str">
        <f>VLOOKUP(A393,import!A:C,3,0)</f>
        <v>DOĞRU</v>
      </c>
      <c r="D393" s="11" t="s">
        <v>74</v>
      </c>
      <c r="E393" s="12">
        <f>VLOOKUP(A393,import!A:J,5,0)</f>
        <v>163</v>
      </c>
      <c r="F393" s="12">
        <f>VLOOKUP(A393,import!A:J,6,0)</f>
        <v>7</v>
      </c>
      <c r="G393" s="13">
        <f>VLOOKUP(A393,import!A:J,7,0)</f>
        <v>0</v>
      </c>
      <c r="H393" s="13">
        <f>VLOOKUP(A393,import!A:J,8,0)</f>
        <v>15</v>
      </c>
      <c r="I393" s="13">
        <f>VLOOKUP(A393,import!A:J,9,0)</f>
        <v>15</v>
      </c>
      <c r="J393" s="14">
        <f>VLOOKUP(A393,import!A:J,10,0)</f>
        <v>0</v>
      </c>
      <c r="K393" s="11" t="s">
        <v>2059</v>
      </c>
      <c r="L393" s="11">
        <v>5.353474885E9</v>
      </c>
      <c r="M393" s="11" t="s">
        <v>47</v>
      </c>
      <c r="N393" s="11" t="s">
        <v>410</v>
      </c>
      <c r="O393" s="11" t="s">
        <v>2060</v>
      </c>
      <c r="P393" s="11" t="str">
        <f>VLOOKUP(A393,import!A:P,16,0)</f>
        <v>Geleneksel</v>
      </c>
      <c r="Q393" s="15"/>
      <c r="R393" s="15" t="b">
        <v>1</v>
      </c>
      <c r="S393" s="16" t="b">
        <v>0</v>
      </c>
      <c r="T393" s="17" t="s">
        <v>280</v>
      </c>
      <c r="U393" s="17" t="s">
        <v>115</v>
      </c>
      <c r="V393" s="17" t="s">
        <v>52</v>
      </c>
      <c r="W393" s="17" t="s">
        <v>2061</v>
      </c>
      <c r="X393" s="18">
        <v>44537.0</v>
      </c>
      <c r="Y393" s="18">
        <v>44539.0</v>
      </c>
      <c r="Z393" s="18"/>
      <c r="AA393" s="22" t="s">
        <v>71</v>
      </c>
      <c r="AB393" s="23">
        <v>44464.0</v>
      </c>
      <c r="AC393" s="22" t="s">
        <v>85</v>
      </c>
      <c r="AD393" s="23">
        <v>44476.0</v>
      </c>
      <c r="AE393" s="22" t="s">
        <v>212</v>
      </c>
      <c r="AF393" s="23">
        <v>44494.0</v>
      </c>
      <c r="AG393" s="22" t="s">
        <v>106</v>
      </c>
      <c r="AH393" s="23">
        <v>44502.0</v>
      </c>
      <c r="AI393" s="22" t="s">
        <v>71</v>
      </c>
      <c r="AJ393" s="23">
        <v>44706.0</v>
      </c>
      <c r="AK393" s="22" t="s">
        <v>156</v>
      </c>
      <c r="AL393" s="22" t="s">
        <v>230</v>
      </c>
      <c r="AM393" s="22" t="s">
        <v>123</v>
      </c>
      <c r="AN393" s="22" t="s">
        <v>68</v>
      </c>
      <c r="AO393" s="22" t="s">
        <v>99</v>
      </c>
      <c r="AP393" s="21" t="s">
        <v>54</v>
      </c>
      <c r="AQ393" s="22"/>
    </row>
    <row r="394">
      <c r="A394" s="11" t="s">
        <v>2062</v>
      </c>
      <c r="B394" s="11" t="s">
        <v>2063</v>
      </c>
      <c r="C394" s="11" t="str">
        <f>VLOOKUP(A394,import!A:C,3,0)</f>
        <v>DOĞRU</v>
      </c>
      <c r="D394" s="11" t="s">
        <v>45</v>
      </c>
      <c r="E394" s="12">
        <f>VLOOKUP(A394,import!A:J,5,0)</f>
        <v>811</v>
      </c>
      <c r="F394" s="12">
        <f>VLOOKUP(A394,import!A:J,6,0)</f>
        <v>54</v>
      </c>
      <c r="G394" s="13">
        <f>VLOOKUP(A394,import!A:J,7,0)</f>
        <v>20</v>
      </c>
      <c r="H394" s="13">
        <f>VLOOKUP(A394,import!A:J,8,0)</f>
        <v>2</v>
      </c>
      <c r="I394" s="13">
        <f>VLOOKUP(A394,import!A:J,9,0)</f>
        <v>22</v>
      </c>
      <c r="J394" s="14">
        <f>VLOOKUP(A394,import!A:J,10,0)</f>
        <v>0.91</v>
      </c>
      <c r="K394" s="11" t="s">
        <v>2064</v>
      </c>
      <c r="L394" s="11">
        <v>5.434684068E9</v>
      </c>
      <c r="M394" s="11" t="s">
        <v>65</v>
      </c>
      <c r="N394" s="11" t="s">
        <v>2065</v>
      </c>
      <c r="O394" s="11" t="s">
        <v>2066</v>
      </c>
      <c r="P394" s="11" t="str">
        <f>VLOOKUP(A394,import!A:P,16,0)</f>
        <v>Geleneksel</v>
      </c>
      <c r="Q394" s="15"/>
      <c r="R394" s="15" t="b">
        <v>1</v>
      </c>
      <c r="S394" s="16" t="b">
        <v>0</v>
      </c>
      <c r="T394" s="17" t="s">
        <v>50</v>
      </c>
      <c r="U394" s="17" t="s">
        <v>99</v>
      </c>
      <c r="V394" s="24" t="s">
        <v>69</v>
      </c>
      <c r="W394" s="45" t="s">
        <v>2067</v>
      </c>
      <c r="X394" s="18">
        <v>44509.0</v>
      </c>
      <c r="Y394" s="18">
        <v>44511.0</v>
      </c>
      <c r="Z394" s="18"/>
      <c r="AA394" s="22" t="s">
        <v>71</v>
      </c>
      <c r="AB394" s="23">
        <v>44461.0</v>
      </c>
      <c r="AC394" s="22" t="s">
        <v>71</v>
      </c>
      <c r="AD394" s="23">
        <v>44509.0</v>
      </c>
      <c r="AE394" s="20"/>
      <c r="AF394" s="19"/>
      <c r="AG394" s="20"/>
      <c r="AH394" s="19"/>
      <c r="AI394" s="19"/>
      <c r="AJ394" s="19"/>
      <c r="AK394" s="22" t="s">
        <v>156</v>
      </c>
      <c r="AL394" s="22" t="s">
        <v>99</v>
      </c>
      <c r="AM394" s="19"/>
      <c r="AN394" s="19"/>
      <c r="AO394" s="19"/>
      <c r="AP394" s="21" t="s">
        <v>54</v>
      </c>
      <c r="AQ394" s="19"/>
    </row>
    <row r="395">
      <c r="A395" s="11" t="s">
        <v>2068</v>
      </c>
      <c r="B395" s="11" t="s">
        <v>2069</v>
      </c>
      <c r="C395" s="11" t="str">
        <f>VLOOKUP(A395,import!A:C,3,0)</f>
        <v>DOĞRU</v>
      </c>
      <c r="D395" s="11" t="s">
        <v>63</v>
      </c>
      <c r="E395" s="12">
        <f>VLOOKUP(A395,import!A:J,5,0)</f>
        <v>7894</v>
      </c>
      <c r="F395" s="12">
        <f>VLOOKUP(A395,import!A:J,6,0)</f>
        <v>346</v>
      </c>
      <c r="G395" s="13">
        <f>VLOOKUP(A395,import!A:J,7,0)</f>
        <v>0</v>
      </c>
      <c r="H395" s="13">
        <f>VLOOKUP(A395,import!A:J,8,0)</f>
        <v>31</v>
      </c>
      <c r="I395" s="13">
        <f>VLOOKUP(A395,import!A:J,9,0)</f>
        <v>31</v>
      </c>
      <c r="J395" s="14">
        <f>VLOOKUP(A395,import!A:J,10,0)</f>
        <v>0</v>
      </c>
      <c r="K395" s="11" t="s">
        <v>2070</v>
      </c>
      <c r="L395" s="11">
        <v>2.423521976E9</v>
      </c>
      <c r="M395" s="11" t="s">
        <v>65</v>
      </c>
      <c r="N395" s="11" t="s">
        <v>112</v>
      </c>
      <c r="O395" s="11" t="s">
        <v>2071</v>
      </c>
      <c r="P395" s="11" t="str">
        <f>VLOOKUP(A395,import!A:P,16,0)</f>
        <v>Geleneksel</v>
      </c>
      <c r="Q395" s="15" t="s">
        <v>135</v>
      </c>
      <c r="R395" s="15" t="b">
        <v>1</v>
      </c>
      <c r="S395" s="25" t="b">
        <v>0</v>
      </c>
      <c r="T395" s="25" t="s">
        <v>50</v>
      </c>
      <c r="U395" s="25" t="s">
        <v>99</v>
      </c>
      <c r="V395" s="34" t="s">
        <v>453</v>
      </c>
      <c r="W395" s="25" t="s">
        <v>2072</v>
      </c>
      <c r="X395" s="27">
        <v>44701.0</v>
      </c>
      <c r="Y395" s="27">
        <v>44704.0</v>
      </c>
      <c r="Z395" s="30"/>
      <c r="AA395" s="22" t="s">
        <v>71</v>
      </c>
      <c r="AB395" s="23">
        <v>44361.0</v>
      </c>
      <c r="AC395" s="22" t="s">
        <v>71</v>
      </c>
      <c r="AD395" s="23">
        <v>44417.0</v>
      </c>
      <c r="AE395" s="22" t="s">
        <v>106</v>
      </c>
      <c r="AF395" s="23">
        <v>44442.0</v>
      </c>
      <c r="AG395" s="22" t="s">
        <v>71</v>
      </c>
      <c r="AH395" s="23">
        <v>44537.0</v>
      </c>
      <c r="AI395" s="22" t="s">
        <v>71</v>
      </c>
      <c r="AJ395" s="23">
        <v>44701.0</v>
      </c>
      <c r="AK395" s="22" t="s">
        <v>98</v>
      </c>
      <c r="AL395" s="22" t="s">
        <v>149</v>
      </c>
      <c r="AM395" s="22" t="s">
        <v>156</v>
      </c>
      <c r="AN395" s="22" t="s">
        <v>104</v>
      </c>
      <c r="AO395" s="22" t="s">
        <v>99</v>
      </c>
      <c r="AP395" s="21" t="s">
        <v>116</v>
      </c>
      <c r="AQ395" s="19"/>
    </row>
    <row r="396">
      <c r="A396" s="11" t="s">
        <v>2073</v>
      </c>
      <c r="B396" s="11" t="s">
        <v>2074</v>
      </c>
      <c r="C396" s="11" t="str">
        <f>VLOOKUP(A396,import!A:C,3,0)</f>
        <v>DOĞRU</v>
      </c>
      <c r="D396" s="11" t="s">
        <v>200</v>
      </c>
      <c r="E396" s="12">
        <f>VLOOKUP(A396,import!A:J,5,0)</f>
        <v>23</v>
      </c>
      <c r="F396" s="12">
        <f>VLOOKUP(A396,import!A:J,6,0)</f>
        <v>2</v>
      </c>
      <c r="G396" s="13">
        <f>VLOOKUP(A396,import!A:J,7,0)</f>
        <v>0</v>
      </c>
      <c r="H396" s="13">
        <f>VLOOKUP(A396,import!A:J,8,0)</f>
        <v>27</v>
      </c>
      <c r="I396" s="13">
        <f>VLOOKUP(A396,import!A:J,9,0)</f>
        <v>27</v>
      </c>
      <c r="J396" s="14">
        <f>VLOOKUP(A396,import!A:J,10,0)</f>
        <v>0</v>
      </c>
      <c r="K396" s="11" t="s">
        <v>2075</v>
      </c>
      <c r="L396" s="11">
        <v>2.423262646E9</v>
      </c>
      <c r="M396" s="11" t="s">
        <v>65</v>
      </c>
      <c r="N396" s="11" t="s">
        <v>550</v>
      </c>
      <c r="O396" s="11" t="s">
        <v>2076</v>
      </c>
      <c r="P396" s="11" t="str">
        <f>VLOOKUP(A396,import!A:P,16,0)</f>
        <v>Geleneksel</v>
      </c>
      <c r="Q396" s="15"/>
      <c r="R396" s="15" t="b">
        <v>1</v>
      </c>
      <c r="S396" s="16" t="b">
        <v>0</v>
      </c>
      <c r="T396" s="17" t="s">
        <v>50</v>
      </c>
      <c r="U396" s="17" t="s">
        <v>99</v>
      </c>
      <c r="V396" s="55" t="s">
        <v>69</v>
      </c>
      <c r="W396" s="17" t="s">
        <v>2077</v>
      </c>
      <c r="X396" s="18">
        <v>44676.0</v>
      </c>
      <c r="Y396" s="18">
        <v>44678.0</v>
      </c>
      <c r="Z396" s="18"/>
      <c r="AA396" s="22" t="s">
        <v>71</v>
      </c>
      <c r="AB396" s="23">
        <v>44676.0</v>
      </c>
      <c r="AC396" s="19"/>
      <c r="AD396" s="19"/>
      <c r="AE396" s="20"/>
      <c r="AF396" s="19"/>
      <c r="AG396" s="20"/>
      <c r="AH396" s="19"/>
      <c r="AI396" s="19"/>
      <c r="AJ396" s="19"/>
      <c r="AK396" s="22" t="s">
        <v>99</v>
      </c>
      <c r="AL396" s="19"/>
      <c r="AM396" s="19"/>
      <c r="AN396" s="19"/>
      <c r="AO396" s="19"/>
      <c r="AP396" s="21"/>
      <c r="AQ396" s="19"/>
    </row>
    <row r="397">
      <c r="A397" s="11" t="s">
        <v>2078</v>
      </c>
      <c r="B397" s="11" t="s">
        <v>2079</v>
      </c>
      <c r="C397" s="11" t="str">
        <f>VLOOKUP(A397,import!A:C,3,0)</f>
        <v>DOĞRU</v>
      </c>
      <c r="D397" s="11" t="s">
        <v>45</v>
      </c>
      <c r="E397" s="12">
        <f>VLOOKUP(A397,import!A:J,5,0)</f>
        <v>39</v>
      </c>
      <c r="F397" s="12">
        <f>VLOOKUP(A397,import!A:J,6,0)</f>
        <v>8</v>
      </c>
      <c r="G397" s="13">
        <f>VLOOKUP(A397,import!A:J,7,0)</f>
        <v>19</v>
      </c>
      <c r="H397" s="13">
        <f>VLOOKUP(A397,import!A:J,8,0)</f>
        <v>10</v>
      </c>
      <c r="I397" s="13">
        <f>VLOOKUP(A397,import!A:J,9,0)</f>
        <v>29</v>
      </c>
      <c r="J397" s="14">
        <f>VLOOKUP(A397,import!A:J,10,0)</f>
        <v>0.66</v>
      </c>
      <c r="K397" s="11" t="s">
        <v>2080</v>
      </c>
      <c r="L397" s="11">
        <v>5.30133073E9</v>
      </c>
      <c r="M397" s="11" t="s">
        <v>138</v>
      </c>
      <c r="N397" s="11" t="s">
        <v>181</v>
      </c>
      <c r="O397" s="11" t="s">
        <v>2081</v>
      </c>
      <c r="P397" s="11" t="str">
        <f>VLOOKUP(A397,import!A:P,16,0)</f>
        <v>Geleneksel</v>
      </c>
      <c r="Q397" s="15"/>
      <c r="R397" s="15" t="b">
        <v>1</v>
      </c>
      <c r="S397" s="16" t="b">
        <v>0</v>
      </c>
      <c r="T397" s="17" t="s">
        <v>50</v>
      </c>
      <c r="U397" s="17" t="s">
        <v>131</v>
      </c>
      <c r="V397" s="24" t="s">
        <v>69</v>
      </c>
      <c r="W397" s="17"/>
      <c r="X397" s="18">
        <v>44616.0</v>
      </c>
      <c r="Y397" s="18">
        <v>44617.0</v>
      </c>
      <c r="Z397" s="18"/>
      <c r="AA397" s="22" t="s">
        <v>71</v>
      </c>
      <c r="AB397" s="23">
        <v>44616.0</v>
      </c>
      <c r="AC397" s="19"/>
      <c r="AD397" s="19"/>
      <c r="AE397" s="20"/>
      <c r="AF397" s="19"/>
      <c r="AG397" s="20"/>
      <c r="AH397" s="19"/>
      <c r="AI397" s="19"/>
      <c r="AJ397" s="19"/>
      <c r="AK397" s="22" t="s">
        <v>131</v>
      </c>
      <c r="AL397" s="19"/>
      <c r="AM397" s="19"/>
      <c r="AN397" s="19"/>
      <c r="AO397" s="19"/>
      <c r="AP397" s="21"/>
      <c r="AQ397" s="19"/>
    </row>
    <row r="398">
      <c r="A398" s="11" t="s">
        <v>2082</v>
      </c>
      <c r="B398" s="11" t="s">
        <v>2083</v>
      </c>
      <c r="C398" s="11" t="str">
        <f>VLOOKUP(A398,import!A:C,3,0)</f>
        <v>DOĞRU</v>
      </c>
      <c r="D398" s="11" t="s">
        <v>92</v>
      </c>
      <c r="E398" s="12">
        <f>VLOOKUP(A398,import!A:J,5,0)</f>
        <v>72</v>
      </c>
      <c r="F398" s="12">
        <f>VLOOKUP(A398,import!A:J,6,0)</f>
        <v>15</v>
      </c>
      <c r="G398" s="13">
        <f>VLOOKUP(A398,import!A:J,7,0)</f>
        <v>0</v>
      </c>
      <c r="H398" s="13">
        <f>VLOOKUP(A398,import!A:J,8,0)</f>
        <v>36</v>
      </c>
      <c r="I398" s="13">
        <f>VLOOKUP(A398,import!A:J,9,0)</f>
        <v>36</v>
      </c>
      <c r="J398" s="14">
        <f>VLOOKUP(A398,import!A:J,10,0)</f>
        <v>0</v>
      </c>
      <c r="K398" s="11" t="s">
        <v>2084</v>
      </c>
      <c r="L398" s="11">
        <v>5.30697079E9</v>
      </c>
      <c r="M398" s="11" t="s">
        <v>388</v>
      </c>
      <c r="N398" s="11" t="s">
        <v>663</v>
      </c>
      <c r="O398" s="11" t="s">
        <v>2085</v>
      </c>
      <c r="P398" s="11" t="str">
        <f>VLOOKUP(A398,import!A:P,16,0)</f>
        <v>Geleneksel</v>
      </c>
      <c r="Q398" s="15"/>
      <c r="R398" s="15" t="b">
        <v>0</v>
      </c>
      <c r="S398" s="16" t="b">
        <v>0</v>
      </c>
      <c r="T398" s="17"/>
      <c r="U398" s="17"/>
      <c r="V398" s="31"/>
      <c r="W398" s="17"/>
      <c r="X398" s="18"/>
      <c r="Y398" s="18"/>
      <c r="Z398" s="18"/>
      <c r="AA398" s="22"/>
      <c r="AB398" s="23"/>
      <c r="AC398" s="19"/>
      <c r="AD398" s="19"/>
      <c r="AE398" s="20"/>
      <c r="AF398" s="19"/>
      <c r="AG398" s="20"/>
      <c r="AH398" s="19"/>
      <c r="AI398" s="19"/>
      <c r="AJ398" s="19"/>
      <c r="AK398" s="22"/>
      <c r="AL398" s="19"/>
      <c r="AM398" s="19"/>
      <c r="AN398" s="19"/>
      <c r="AO398" s="19"/>
      <c r="AP398" s="21"/>
      <c r="AQ398" s="19"/>
    </row>
    <row r="399">
      <c r="A399" s="11" t="s">
        <v>2086</v>
      </c>
      <c r="B399" s="11" t="s">
        <v>2087</v>
      </c>
      <c r="C399" s="11" t="str">
        <f>VLOOKUP(A399,import!A:C,3,0)</f>
        <v>DOĞRU</v>
      </c>
      <c r="D399" s="11" t="s">
        <v>74</v>
      </c>
      <c r="E399" s="12">
        <f>VLOOKUP(A399,import!A:J,5,0)</f>
        <v>476</v>
      </c>
      <c r="F399" s="12">
        <f>VLOOKUP(A399,import!A:J,6,0)</f>
        <v>43</v>
      </c>
      <c r="G399" s="13">
        <f>VLOOKUP(A399,import!A:J,7,0)</f>
        <v>0</v>
      </c>
      <c r="H399" s="13">
        <f>VLOOKUP(A399,import!A:J,8,0)</f>
        <v>34</v>
      </c>
      <c r="I399" s="13">
        <f>VLOOKUP(A399,import!A:J,9,0)</f>
        <v>34</v>
      </c>
      <c r="J399" s="14">
        <f>VLOOKUP(A399,import!A:J,10,0)</f>
        <v>0</v>
      </c>
      <c r="K399" s="11" t="s">
        <v>2088</v>
      </c>
      <c r="L399" s="11">
        <v>5.4491685E9</v>
      </c>
      <c r="M399" s="11" t="s">
        <v>368</v>
      </c>
      <c r="N399" s="11" t="s">
        <v>784</v>
      </c>
      <c r="O399" s="11" t="s">
        <v>2089</v>
      </c>
      <c r="P399" s="11" t="str">
        <f>VLOOKUP(A399,import!A:P,16,0)</f>
        <v>Geleneksel</v>
      </c>
      <c r="Q399" s="15"/>
      <c r="R399" s="15" t="b">
        <v>1</v>
      </c>
      <c r="S399" s="25" t="b">
        <v>1</v>
      </c>
      <c r="T399" s="17"/>
      <c r="U399" s="17"/>
      <c r="V399" s="17"/>
      <c r="W399" s="17" t="s">
        <v>2090</v>
      </c>
      <c r="X399" s="18"/>
      <c r="Y399" s="18"/>
      <c r="Z399" s="18"/>
      <c r="AA399" s="22" t="s">
        <v>71</v>
      </c>
      <c r="AB399" s="23">
        <v>44518.0</v>
      </c>
      <c r="AC399" s="19"/>
      <c r="AD399" s="19"/>
      <c r="AE399" s="20"/>
      <c r="AF399" s="19"/>
      <c r="AG399" s="20"/>
      <c r="AH399" s="19"/>
      <c r="AI399" s="19"/>
      <c r="AJ399" s="19"/>
      <c r="AK399" s="22" t="s">
        <v>99</v>
      </c>
      <c r="AL399" s="19"/>
      <c r="AM399" s="19"/>
      <c r="AN399" s="19"/>
      <c r="AO399" s="19"/>
      <c r="AP399" s="21" t="s">
        <v>54</v>
      </c>
      <c r="AQ399" s="19"/>
    </row>
    <row r="400">
      <c r="A400" s="11" t="s">
        <v>2091</v>
      </c>
      <c r="B400" s="11" t="s">
        <v>2092</v>
      </c>
      <c r="C400" s="11" t="str">
        <f>VLOOKUP(A400,import!A:C,3,0)</f>
        <v>DOĞRU</v>
      </c>
      <c r="D400" s="11" t="s">
        <v>74</v>
      </c>
      <c r="E400" s="12">
        <f>VLOOKUP(A400,import!A:J,5,0)</f>
        <v>701</v>
      </c>
      <c r="F400" s="12">
        <f>VLOOKUP(A400,import!A:J,6,0)</f>
        <v>76</v>
      </c>
      <c r="G400" s="13">
        <f>VLOOKUP(A400,import!A:J,7,0)</f>
        <v>0</v>
      </c>
      <c r="H400" s="13">
        <f>VLOOKUP(A400,import!A:J,8,0)</f>
        <v>30</v>
      </c>
      <c r="I400" s="13">
        <f>VLOOKUP(A400,import!A:J,9,0)</f>
        <v>30</v>
      </c>
      <c r="J400" s="14">
        <f>VLOOKUP(A400,import!A:J,10,0)</f>
        <v>0</v>
      </c>
      <c r="K400" s="11" t="s">
        <v>2093</v>
      </c>
      <c r="L400" s="11">
        <v>2.425130155E9</v>
      </c>
      <c r="M400" s="11" t="s">
        <v>368</v>
      </c>
      <c r="N400" s="11" t="s">
        <v>784</v>
      </c>
      <c r="O400" s="11" t="s">
        <v>2094</v>
      </c>
      <c r="P400" s="11" t="str">
        <f>VLOOKUP(A400,import!A:P,16,0)</f>
        <v>Geleneksel</v>
      </c>
      <c r="Q400" s="15"/>
      <c r="R400" s="15" t="b">
        <v>1</v>
      </c>
      <c r="S400" s="25" t="b">
        <v>1</v>
      </c>
      <c r="T400" s="17" t="s">
        <v>212</v>
      </c>
      <c r="U400" s="17" t="s">
        <v>358</v>
      </c>
      <c r="V400" s="24" t="s">
        <v>371</v>
      </c>
      <c r="W400" s="17" t="s">
        <v>2095</v>
      </c>
      <c r="X400" s="18">
        <v>44481.0</v>
      </c>
      <c r="Y400" s="18">
        <v>44482.0</v>
      </c>
      <c r="Z400" s="17"/>
      <c r="AA400" s="22" t="s">
        <v>71</v>
      </c>
      <c r="AB400" s="23">
        <v>44461.0</v>
      </c>
      <c r="AC400" s="22" t="s">
        <v>71</v>
      </c>
      <c r="AD400" s="23">
        <v>44475.0</v>
      </c>
      <c r="AE400" s="22" t="s">
        <v>177</v>
      </c>
      <c r="AF400" s="23">
        <v>44491.0</v>
      </c>
      <c r="AG400" s="22" t="s">
        <v>71</v>
      </c>
      <c r="AH400" s="23">
        <v>44518.0</v>
      </c>
      <c r="AI400" s="22" t="s">
        <v>71</v>
      </c>
      <c r="AJ400" s="23">
        <v>44546.0</v>
      </c>
      <c r="AK400" s="22" t="s">
        <v>156</v>
      </c>
      <c r="AL400" s="22" t="s">
        <v>51</v>
      </c>
      <c r="AM400" s="22" t="s">
        <v>99</v>
      </c>
      <c r="AN400" s="22" t="s">
        <v>99</v>
      </c>
      <c r="AO400" s="22" t="s">
        <v>104</v>
      </c>
      <c r="AP400" s="21" t="s">
        <v>116</v>
      </c>
      <c r="AQ400" s="19"/>
    </row>
    <row r="401">
      <c r="A401" s="11" t="s">
        <v>2096</v>
      </c>
      <c r="B401" s="11" t="s">
        <v>2097</v>
      </c>
      <c r="C401" s="11" t="str">
        <f>VLOOKUP(A401,import!A:C,3,0)</f>
        <v>DOĞRU</v>
      </c>
      <c r="D401" s="11" t="s">
        <v>102</v>
      </c>
      <c r="E401" s="12">
        <f>VLOOKUP(A401,import!A:J,5,0)</f>
        <v>366</v>
      </c>
      <c r="F401" s="12">
        <f>VLOOKUP(A401,import!A:J,6,0)</f>
        <v>19</v>
      </c>
      <c r="G401" s="13">
        <f>VLOOKUP(A401,import!A:J,7,0)</f>
        <v>0</v>
      </c>
      <c r="H401" s="13">
        <f>VLOOKUP(A401,import!A:J,8,0)</f>
        <v>53</v>
      </c>
      <c r="I401" s="13">
        <f>VLOOKUP(A401,import!A:J,9,0)</f>
        <v>53</v>
      </c>
      <c r="J401" s="14">
        <f>VLOOKUP(A401,import!A:J,10,0)</f>
        <v>0</v>
      </c>
      <c r="K401" s="11" t="s">
        <v>2098</v>
      </c>
      <c r="L401" s="11">
        <v>5.32466057E9</v>
      </c>
      <c r="M401" s="11" t="s">
        <v>65</v>
      </c>
      <c r="N401" s="11" t="s">
        <v>285</v>
      </c>
      <c r="O401" s="11" t="s">
        <v>2099</v>
      </c>
      <c r="P401" s="11" t="str">
        <f>VLOOKUP(A401,import!A:P,16,0)</f>
        <v>Geleneksel</v>
      </c>
      <c r="Q401" s="15"/>
      <c r="R401" s="15" t="b">
        <v>1</v>
      </c>
      <c r="S401" s="25" t="b">
        <v>1</v>
      </c>
      <c r="T401" s="17"/>
      <c r="U401" s="17"/>
      <c r="V401" s="17"/>
      <c r="W401" s="17" t="s">
        <v>2100</v>
      </c>
      <c r="X401" s="18"/>
      <c r="Y401" s="18"/>
      <c r="Z401" s="18"/>
      <c r="AA401" s="22" t="s">
        <v>71</v>
      </c>
      <c r="AB401" s="23">
        <v>44475.0</v>
      </c>
      <c r="AC401" s="19"/>
      <c r="AD401" s="19"/>
      <c r="AE401" s="20"/>
      <c r="AF401" s="19"/>
      <c r="AG401" s="20"/>
      <c r="AH401" s="19"/>
      <c r="AI401" s="19"/>
      <c r="AJ401" s="19"/>
      <c r="AK401" s="22" t="s">
        <v>51</v>
      </c>
      <c r="AL401" s="19"/>
      <c r="AM401" s="19"/>
      <c r="AN401" s="19"/>
      <c r="AO401" s="19"/>
      <c r="AP401" s="21" t="s">
        <v>116</v>
      </c>
      <c r="AQ401" s="19"/>
    </row>
    <row r="402">
      <c r="A402" s="11" t="s">
        <v>2101</v>
      </c>
      <c r="B402" s="11" t="s">
        <v>2102</v>
      </c>
      <c r="C402" s="11" t="str">
        <f>VLOOKUP(A402,import!A:C,3,0)</f>
        <v>DOĞRU</v>
      </c>
      <c r="D402" s="11" t="s">
        <v>74</v>
      </c>
      <c r="E402" s="12">
        <f>VLOOKUP(A402,import!A:J,5,0)</f>
        <v>146</v>
      </c>
      <c r="F402" s="12">
        <f>VLOOKUP(A402,import!A:J,6,0)</f>
        <v>7</v>
      </c>
      <c r="G402" s="13">
        <f>VLOOKUP(A402,import!A:J,7,0)</f>
        <v>35</v>
      </c>
      <c r="H402" s="13">
        <f>VLOOKUP(A402,import!A:J,8,0)</f>
        <v>7</v>
      </c>
      <c r="I402" s="13">
        <f>VLOOKUP(A402,import!A:J,9,0)</f>
        <v>42</v>
      </c>
      <c r="J402" s="14">
        <f>VLOOKUP(A402,import!A:J,10,0)</f>
        <v>0.83</v>
      </c>
      <c r="K402" s="11" t="s">
        <v>2103</v>
      </c>
      <c r="L402" s="11">
        <v>5.454195125E9</v>
      </c>
      <c r="M402" s="11" t="s">
        <v>47</v>
      </c>
      <c r="N402" s="11" t="s">
        <v>227</v>
      </c>
      <c r="O402" s="11" t="s">
        <v>2104</v>
      </c>
      <c r="P402" s="11" t="str">
        <f>VLOOKUP(A402,import!A:P,16,0)</f>
        <v>Geleneksel</v>
      </c>
      <c r="Q402" s="15"/>
      <c r="R402" s="15" t="b">
        <v>1</v>
      </c>
      <c r="S402" s="16" t="b">
        <v>0</v>
      </c>
      <c r="T402" s="17" t="s">
        <v>50</v>
      </c>
      <c r="U402" s="17" t="s">
        <v>86</v>
      </c>
      <c r="V402" s="17" t="s">
        <v>52</v>
      </c>
      <c r="W402" s="17" t="s">
        <v>2105</v>
      </c>
      <c r="X402" s="18">
        <v>44383.0</v>
      </c>
      <c r="Y402" s="18">
        <v>44386.0</v>
      </c>
      <c r="Z402" s="18"/>
      <c r="AA402" s="22" t="s">
        <v>71</v>
      </c>
      <c r="AB402" s="23">
        <v>44383.0</v>
      </c>
      <c r="AC402" s="22" t="s">
        <v>71</v>
      </c>
      <c r="AD402" s="23">
        <v>44403.0</v>
      </c>
      <c r="AE402" s="20"/>
      <c r="AF402" s="19"/>
      <c r="AG402" s="20"/>
      <c r="AH402" s="19"/>
      <c r="AI402" s="19"/>
      <c r="AJ402" s="19"/>
      <c r="AK402" s="22" t="s">
        <v>86</v>
      </c>
      <c r="AL402" s="22" t="s">
        <v>51</v>
      </c>
      <c r="AM402" s="19"/>
      <c r="AN402" s="19"/>
      <c r="AO402" s="19"/>
      <c r="AP402" s="21" t="s">
        <v>89</v>
      </c>
      <c r="AQ402" s="19"/>
    </row>
    <row r="403">
      <c r="A403" s="11" t="s">
        <v>2106</v>
      </c>
      <c r="B403" s="11" t="s">
        <v>2107</v>
      </c>
      <c r="C403" s="11" t="str">
        <f>VLOOKUP(A403,import!A:C,3,0)</f>
        <v>DOĞRU</v>
      </c>
      <c r="D403" s="11" t="s">
        <v>74</v>
      </c>
      <c r="E403" s="12">
        <f>VLOOKUP(A403,import!A:J,5,0)</f>
        <v>334</v>
      </c>
      <c r="F403" s="12">
        <f>VLOOKUP(A403,import!A:J,6,0)</f>
        <v>20</v>
      </c>
      <c r="G403" s="13">
        <f>VLOOKUP(A403,import!A:J,7,0)</f>
        <v>0</v>
      </c>
      <c r="H403" s="13">
        <f>VLOOKUP(A403,import!A:J,8,0)</f>
        <v>37</v>
      </c>
      <c r="I403" s="13">
        <f>VLOOKUP(A403,import!A:J,9,0)</f>
        <v>37</v>
      </c>
      <c r="J403" s="14">
        <f>VLOOKUP(A403,import!A:J,10,0)</f>
        <v>0</v>
      </c>
      <c r="K403" s="11" t="s">
        <v>2108</v>
      </c>
      <c r="L403" s="11">
        <v>5.30079937E9</v>
      </c>
      <c r="M403" s="11" t="s">
        <v>1285</v>
      </c>
      <c r="N403" s="11" t="s">
        <v>1710</v>
      </c>
      <c r="O403" s="11" t="s">
        <v>2109</v>
      </c>
      <c r="P403" s="11" t="str">
        <f>VLOOKUP(A403,import!A:P,16,0)</f>
        <v>Geleneksel</v>
      </c>
      <c r="Q403" s="15"/>
      <c r="R403" s="15" t="b">
        <v>1</v>
      </c>
      <c r="S403" s="25" t="b">
        <v>0</v>
      </c>
      <c r="T403" s="17" t="s">
        <v>2017</v>
      </c>
      <c r="U403" s="17"/>
      <c r="V403" s="17"/>
      <c r="W403" s="17" t="s">
        <v>2110</v>
      </c>
      <c r="X403" s="18"/>
      <c r="Y403" s="18"/>
      <c r="Z403" s="18"/>
      <c r="AA403" s="22" t="s">
        <v>71</v>
      </c>
      <c r="AB403" s="23">
        <v>44498.0</v>
      </c>
      <c r="AC403" s="19"/>
      <c r="AD403" s="19"/>
      <c r="AE403" s="20"/>
      <c r="AF403" s="19"/>
      <c r="AG403" s="20"/>
      <c r="AH403" s="19"/>
      <c r="AI403" s="19"/>
      <c r="AJ403" s="19"/>
      <c r="AK403" s="22" t="s">
        <v>51</v>
      </c>
      <c r="AL403" s="19"/>
      <c r="AM403" s="19"/>
      <c r="AN403" s="19"/>
      <c r="AO403" s="19"/>
      <c r="AP403" s="21" t="s">
        <v>54</v>
      </c>
      <c r="AQ403" s="19"/>
    </row>
    <row r="404">
      <c r="A404" s="11" t="s">
        <v>2111</v>
      </c>
      <c r="B404" s="11" t="s">
        <v>2112</v>
      </c>
      <c r="C404" s="11" t="str">
        <f>VLOOKUP(A404,import!A:C,3,0)</f>
        <v>DOĞRU</v>
      </c>
      <c r="D404" s="11" t="s">
        <v>110</v>
      </c>
      <c r="E404" s="12">
        <f>VLOOKUP(A404,import!A:J,5,0)</f>
        <v>30</v>
      </c>
      <c r="F404" s="12" t="str">
        <f>VLOOKUP(A404,import!A:J,6,0)</f>
        <v/>
      </c>
      <c r="G404" s="13">
        <f>VLOOKUP(A404,import!A:J,7,0)</f>
        <v>0</v>
      </c>
      <c r="H404" s="13">
        <f>VLOOKUP(A404,import!A:J,8,0)</f>
        <v>141</v>
      </c>
      <c r="I404" s="13">
        <f>VLOOKUP(A404,import!A:J,9,0)</f>
        <v>141</v>
      </c>
      <c r="J404" s="14">
        <f>VLOOKUP(A404,import!A:J,10,0)</f>
        <v>0</v>
      </c>
      <c r="K404" s="11" t="s">
        <v>2113</v>
      </c>
      <c r="L404" s="11">
        <v>2.425125354E9</v>
      </c>
      <c r="M404" s="11" t="s">
        <v>368</v>
      </c>
      <c r="N404" s="11" t="s">
        <v>682</v>
      </c>
      <c r="O404" s="11" t="s">
        <v>2114</v>
      </c>
      <c r="P404" s="11" t="str">
        <f>VLOOKUP(A404,import!A:P,16,0)</f>
        <v>Geleneksel</v>
      </c>
      <c r="Q404" s="15"/>
      <c r="R404" s="15" t="b">
        <v>1</v>
      </c>
      <c r="S404" s="16" t="b">
        <v>0</v>
      </c>
      <c r="T404" s="17" t="s">
        <v>83</v>
      </c>
      <c r="U404" s="17"/>
      <c r="V404" s="17"/>
      <c r="W404" s="17" t="s">
        <v>2115</v>
      </c>
      <c r="X404" s="18"/>
      <c r="Y404" s="18"/>
      <c r="Z404" s="18"/>
      <c r="AA404" s="22" t="s">
        <v>71</v>
      </c>
      <c r="AB404" s="23">
        <v>44464.0</v>
      </c>
      <c r="AC404" s="22" t="s">
        <v>71</v>
      </c>
      <c r="AD404" s="23">
        <v>44491.0</v>
      </c>
      <c r="AE404" s="20"/>
      <c r="AF404" s="19"/>
      <c r="AG404" s="20"/>
      <c r="AH404" s="19"/>
      <c r="AI404" s="19"/>
      <c r="AJ404" s="19"/>
      <c r="AK404" s="22" t="s">
        <v>156</v>
      </c>
      <c r="AL404" s="22" t="s">
        <v>99</v>
      </c>
      <c r="AM404" s="19"/>
      <c r="AN404" s="19"/>
      <c r="AO404" s="19"/>
      <c r="AP404" s="21" t="s">
        <v>116</v>
      </c>
      <c r="AQ404" s="19"/>
    </row>
    <row r="405">
      <c r="A405" s="11" t="s">
        <v>2116</v>
      </c>
      <c r="B405" s="11" t="s">
        <v>2117</v>
      </c>
      <c r="C405" s="11" t="str">
        <f>VLOOKUP(A405,import!A:C,3,0)</f>
        <v>DOĞRU</v>
      </c>
      <c r="D405" s="11" t="s">
        <v>143</v>
      </c>
      <c r="E405" s="12">
        <f>VLOOKUP(A405,import!A:J,5,0)</f>
        <v>5</v>
      </c>
      <c r="F405" s="12" t="str">
        <f>VLOOKUP(A405,import!A:J,6,0)</f>
        <v/>
      </c>
      <c r="G405" s="13">
        <f>VLOOKUP(A405,import!A:J,7,0)</f>
        <v>0</v>
      </c>
      <c r="H405" s="13">
        <f>VLOOKUP(A405,import!A:J,8,0)</f>
        <v>16</v>
      </c>
      <c r="I405" s="13">
        <f>VLOOKUP(A405,import!A:J,9,0)</f>
        <v>16</v>
      </c>
      <c r="J405" s="14">
        <f>VLOOKUP(A405,import!A:J,10,0)</f>
        <v>0</v>
      </c>
      <c r="K405" s="11" t="s">
        <v>2118</v>
      </c>
      <c r="L405" s="11">
        <v>5.539311207E9</v>
      </c>
      <c r="M405" s="11" t="s">
        <v>368</v>
      </c>
      <c r="N405" s="11" t="s">
        <v>682</v>
      </c>
      <c r="O405" s="11" t="s">
        <v>2119</v>
      </c>
      <c r="P405" s="11" t="str">
        <f>VLOOKUP(A405,import!A:P,16,0)</f>
        <v>Geleneksel</v>
      </c>
      <c r="Q405" s="15"/>
      <c r="R405" s="15" t="b">
        <v>0</v>
      </c>
      <c r="S405" s="16" t="b">
        <v>0</v>
      </c>
      <c r="T405" s="17"/>
      <c r="U405" s="17"/>
      <c r="V405" s="17"/>
      <c r="W405" s="17"/>
      <c r="X405" s="18"/>
      <c r="Y405" s="18"/>
      <c r="Z405" s="18"/>
      <c r="AA405" s="22"/>
      <c r="AB405" s="23"/>
      <c r="AC405" s="19"/>
      <c r="AD405" s="19"/>
      <c r="AE405" s="20"/>
      <c r="AF405" s="19"/>
      <c r="AG405" s="20"/>
      <c r="AH405" s="19"/>
      <c r="AI405" s="19"/>
      <c r="AJ405" s="19"/>
      <c r="AK405" s="22"/>
      <c r="AL405" s="19"/>
      <c r="AM405" s="19"/>
      <c r="AN405" s="19"/>
      <c r="AO405" s="19"/>
      <c r="AP405" s="21"/>
      <c r="AQ405" s="19"/>
    </row>
    <row r="406">
      <c r="A406" s="11" t="s">
        <v>2120</v>
      </c>
      <c r="B406" s="11" t="s">
        <v>2121</v>
      </c>
      <c r="C406" s="11" t="str">
        <f>VLOOKUP(A406,import!A:C,3,0)</f>
        <v>DOĞRU</v>
      </c>
      <c r="D406" s="11" t="s">
        <v>143</v>
      </c>
      <c r="E406" s="12">
        <f>VLOOKUP(A406,import!A:J,5,0)</f>
        <v>70</v>
      </c>
      <c r="F406" s="12">
        <f>VLOOKUP(A406,import!A:J,6,0)</f>
        <v>10</v>
      </c>
      <c r="G406" s="13">
        <f>VLOOKUP(A406,import!A:J,7,0)</f>
        <v>0</v>
      </c>
      <c r="H406" s="13">
        <f>VLOOKUP(A406,import!A:J,8,0)</f>
        <v>17</v>
      </c>
      <c r="I406" s="13">
        <f>VLOOKUP(A406,import!A:J,9,0)</f>
        <v>17</v>
      </c>
      <c r="J406" s="14">
        <f>VLOOKUP(A406,import!A:J,10,0)</f>
        <v>0</v>
      </c>
      <c r="K406" s="11" t="s">
        <v>2122</v>
      </c>
      <c r="L406" s="11">
        <v>5.055350034E9</v>
      </c>
      <c r="M406" s="11" t="s">
        <v>138</v>
      </c>
      <c r="N406" s="11" t="s">
        <v>527</v>
      </c>
      <c r="O406" s="11" t="s">
        <v>2123</v>
      </c>
      <c r="P406" s="11" t="str">
        <f>VLOOKUP(A406,import!A:P,16,0)</f>
        <v>Geleneksel</v>
      </c>
      <c r="Q406" s="15"/>
      <c r="R406" s="15" t="b">
        <v>1</v>
      </c>
      <c r="S406" s="16" t="b">
        <v>0</v>
      </c>
      <c r="T406" s="17" t="s">
        <v>83</v>
      </c>
      <c r="U406" s="17" t="s">
        <v>99</v>
      </c>
      <c r="V406" s="17" t="s">
        <v>52</v>
      </c>
      <c r="W406" s="17" t="s">
        <v>2124</v>
      </c>
      <c r="X406" s="18">
        <v>44508.0</v>
      </c>
      <c r="Y406" s="18">
        <v>44509.0</v>
      </c>
      <c r="Z406" s="18"/>
      <c r="AA406" s="22" t="s">
        <v>71</v>
      </c>
      <c r="AB406" s="23">
        <v>44371.0</v>
      </c>
      <c r="AC406" s="22" t="s">
        <v>71</v>
      </c>
      <c r="AD406" s="23">
        <v>44508.0</v>
      </c>
      <c r="AE406" s="22" t="s">
        <v>71</v>
      </c>
      <c r="AF406" s="23">
        <v>44533.0</v>
      </c>
      <c r="AG406" s="22" t="s">
        <v>71</v>
      </c>
      <c r="AH406" s="23">
        <v>44592.0</v>
      </c>
      <c r="AI406" s="19"/>
      <c r="AJ406" s="19"/>
      <c r="AK406" s="22" t="s">
        <v>190</v>
      </c>
      <c r="AL406" s="22" t="s">
        <v>99</v>
      </c>
      <c r="AM406" s="22" t="s">
        <v>247</v>
      </c>
      <c r="AN406" s="22" t="s">
        <v>99</v>
      </c>
      <c r="AO406" s="19"/>
      <c r="AP406" s="21" t="s">
        <v>116</v>
      </c>
      <c r="AQ406" s="19"/>
    </row>
    <row r="407">
      <c r="A407" s="11" t="s">
        <v>2125</v>
      </c>
      <c r="B407" s="11" t="s">
        <v>2126</v>
      </c>
      <c r="C407" s="11" t="str">
        <f>VLOOKUP(A407,import!A:C,3,0)</f>
        <v>DOĞRU</v>
      </c>
      <c r="D407" s="11" t="s">
        <v>102</v>
      </c>
      <c r="E407" s="12">
        <f>VLOOKUP(A407,import!A:J,5,0)</f>
        <v>353</v>
      </c>
      <c r="F407" s="12">
        <f>VLOOKUP(A407,import!A:J,6,0)</f>
        <v>25</v>
      </c>
      <c r="G407" s="13">
        <f>VLOOKUP(A407,import!A:J,7,0)</f>
        <v>0</v>
      </c>
      <c r="H407" s="13">
        <f>VLOOKUP(A407,import!A:J,8,0)</f>
        <v>48</v>
      </c>
      <c r="I407" s="13">
        <f>VLOOKUP(A407,import!A:J,9,0)</f>
        <v>48</v>
      </c>
      <c r="J407" s="14">
        <f>VLOOKUP(A407,import!A:J,10,0)</f>
        <v>0</v>
      </c>
      <c r="K407" s="11" t="s">
        <v>2127</v>
      </c>
      <c r="L407" s="11">
        <v>5.451860707E9</v>
      </c>
      <c r="M407" s="11" t="s">
        <v>2128</v>
      </c>
      <c r="N407" s="11" t="s">
        <v>2129</v>
      </c>
      <c r="O407" s="11" t="s">
        <v>2130</v>
      </c>
      <c r="P407" s="11" t="str">
        <f>VLOOKUP(A407,import!A:P,16,0)</f>
        <v>Geleneksel</v>
      </c>
      <c r="Q407" s="15"/>
      <c r="R407" s="15" t="b">
        <v>0</v>
      </c>
      <c r="S407" s="16" t="b">
        <v>0</v>
      </c>
      <c r="T407" s="17"/>
      <c r="U407" s="17"/>
      <c r="V407" s="17"/>
      <c r="W407" s="17"/>
      <c r="X407" s="18"/>
      <c r="Y407" s="18"/>
      <c r="Z407" s="18"/>
      <c r="AA407" s="19"/>
      <c r="AB407" s="19"/>
      <c r="AC407" s="19"/>
      <c r="AD407" s="19"/>
      <c r="AE407" s="20"/>
      <c r="AF407" s="19"/>
      <c r="AG407" s="20"/>
      <c r="AH407" s="19"/>
      <c r="AI407" s="19"/>
      <c r="AJ407" s="19"/>
      <c r="AK407" s="19"/>
      <c r="AL407" s="19"/>
      <c r="AM407" s="19"/>
      <c r="AN407" s="19"/>
      <c r="AO407" s="19"/>
      <c r="AP407" s="21" t="s">
        <v>54</v>
      </c>
      <c r="AQ407" s="19"/>
    </row>
    <row r="408">
      <c r="A408" s="11" t="s">
        <v>2131</v>
      </c>
      <c r="B408" s="11" t="s">
        <v>2132</v>
      </c>
      <c r="C408" s="11" t="str">
        <f>VLOOKUP(A408,import!A:C,3,0)</f>
        <v>DOĞRU</v>
      </c>
      <c r="D408" s="11" t="s">
        <v>344</v>
      </c>
      <c r="E408" s="11">
        <v>1400.0</v>
      </c>
      <c r="F408" s="12">
        <f>VLOOKUP(A408,import!A:J,6,0)</f>
        <v>1110</v>
      </c>
      <c r="G408" s="13">
        <f>VLOOKUP(A408,import!A:J,7,0)</f>
        <v>18</v>
      </c>
      <c r="H408" s="13">
        <f>VLOOKUP(A408,import!A:J,8,0)</f>
        <v>8</v>
      </c>
      <c r="I408" s="13">
        <f>VLOOKUP(A408,import!A:J,9,0)</f>
        <v>26</v>
      </c>
      <c r="J408" s="14">
        <f>VLOOKUP(A408,import!A:J,10,0)</f>
        <v>0.69</v>
      </c>
      <c r="K408" s="11" t="s">
        <v>2133</v>
      </c>
      <c r="L408" s="11">
        <v>5.411040707E9</v>
      </c>
      <c r="M408" s="11" t="s">
        <v>65</v>
      </c>
      <c r="N408" s="11" t="s">
        <v>112</v>
      </c>
      <c r="O408" s="11" t="s">
        <v>2134</v>
      </c>
      <c r="P408" s="11" t="str">
        <f>VLOOKUP(A408,import!A:P,16,0)</f>
        <v>Geleneksel</v>
      </c>
      <c r="Q408" s="15"/>
      <c r="R408" s="15" t="b">
        <v>1</v>
      </c>
      <c r="S408" s="16" t="b">
        <v>0</v>
      </c>
      <c r="T408" s="17" t="s">
        <v>502</v>
      </c>
      <c r="U408" s="17"/>
      <c r="V408" s="17"/>
      <c r="W408" s="17" t="s">
        <v>2135</v>
      </c>
      <c r="X408" s="18"/>
      <c r="Y408" s="18"/>
      <c r="Z408" s="18"/>
      <c r="AA408" s="22" t="s">
        <v>71</v>
      </c>
      <c r="AB408" s="23">
        <v>44502.0</v>
      </c>
      <c r="AC408" s="19"/>
      <c r="AD408" s="19"/>
      <c r="AE408" s="20"/>
      <c r="AF408" s="19"/>
      <c r="AG408" s="20"/>
      <c r="AH408" s="19"/>
      <c r="AI408" s="19"/>
      <c r="AJ408" s="19"/>
      <c r="AK408" s="22" t="s">
        <v>51</v>
      </c>
      <c r="AL408" s="19"/>
      <c r="AM408" s="19"/>
      <c r="AN408" s="19"/>
      <c r="AO408" s="19"/>
      <c r="AP408" s="21" t="s">
        <v>2136</v>
      </c>
      <c r="AQ408" s="19"/>
    </row>
    <row r="409">
      <c r="A409" s="11" t="s">
        <v>2137</v>
      </c>
      <c r="B409" s="11" t="s">
        <v>2138</v>
      </c>
      <c r="C409" s="11" t="str">
        <f>VLOOKUP(A409,import!A:C,3,0)</f>
        <v>DOĞRU</v>
      </c>
      <c r="D409" s="11" t="s">
        <v>200</v>
      </c>
      <c r="E409" s="12">
        <f>VLOOKUP(A409,import!A:J,5,0)</f>
        <v>1</v>
      </c>
      <c r="F409" s="12" t="str">
        <f>VLOOKUP(A409,import!A:J,6,0)</f>
        <v/>
      </c>
      <c r="G409" s="13">
        <f>VLOOKUP(A409,import!A:J,7,0)</f>
        <v>0</v>
      </c>
      <c r="H409" s="13">
        <f>VLOOKUP(A409,import!A:J,8,0)</f>
        <v>39</v>
      </c>
      <c r="I409" s="13">
        <f>VLOOKUP(A409,import!A:J,9,0)</f>
        <v>39</v>
      </c>
      <c r="J409" s="14">
        <f>VLOOKUP(A409,import!A:J,10,0)</f>
        <v>0</v>
      </c>
      <c r="K409" s="11" t="s">
        <v>2139</v>
      </c>
      <c r="L409" s="11">
        <v>5.526565675E9</v>
      </c>
      <c r="M409" s="11" t="s">
        <v>47</v>
      </c>
      <c r="N409" s="11" t="s">
        <v>81</v>
      </c>
      <c r="O409" s="11" t="s">
        <v>2140</v>
      </c>
      <c r="P409" s="11" t="str">
        <f>VLOOKUP(A409,import!A:P,16,0)</f>
        <v>Geleneksel</v>
      </c>
      <c r="Q409" s="15"/>
      <c r="R409" s="15" t="b">
        <v>1</v>
      </c>
      <c r="S409" s="16" t="b">
        <v>0</v>
      </c>
      <c r="T409" s="17" t="s">
        <v>83</v>
      </c>
      <c r="U409" s="17" t="s">
        <v>99</v>
      </c>
      <c r="V409" s="24" t="s">
        <v>69</v>
      </c>
      <c r="W409" s="17"/>
      <c r="X409" s="18">
        <v>44636.0</v>
      </c>
      <c r="Y409" s="18">
        <v>44638.0</v>
      </c>
      <c r="Z409" s="18"/>
      <c r="AA409" s="22" t="s">
        <v>71</v>
      </c>
      <c r="AB409" s="23">
        <v>44636.0</v>
      </c>
      <c r="AC409" s="19"/>
      <c r="AD409" s="19"/>
      <c r="AE409" s="20"/>
      <c r="AF409" s="19"/>
      <c r="AG409" s="20"/>
      <c r="AH409" s="19"/>
      <c r="AI409" s="19"/>
      <c r="AJ409" s="19"/>
      <c r="AK409" s="22" t="s">
        <v>99</v>
      </c>
      <c r="AL409" s="19"/>
      <c r="AM409" s="19"/>
      <c r="AN409" s="19"/>
      <c r="AO409" s="19"/>
      <c r="AP409" s="21"/>
      <c r="AQ409" s="19"/>
    </row>
    <row r="410">
      <c r="A410" s="11" t="s">
        <v>2141</v>
      </c>
      <c r="B410" s="11" t="s">
        <v>2142</v>
      </c>
      <c r="C410" s="11" t="str">
        <f>VLOOKUP(A410,import!A:C,3,0)</f>
        <v>DOĞRU</v>
      </c>
      <c r="D410" s="11" t="s">
        <v>200</v>
      </c>
      <c r="E410" s="12">
        <f>VLOOKUP(A410,import!A:J,5,0)</f>
        <v>690</v>
      </c>
      <c r="F410" s="12">
        <f>VLOOKUP(A410,import!A:J,6,0)</f>
        <v>44</v>
      </c>
      <c r="G410" s="13">
        <f>VLOOKUP(A410,import!A:J,7,0)</f>
        <v>0</v>
      </c>
      <c r="H410" s="13">
        <f>VLOOKUP(A410,import!A:J,8,0)</f>
        <v>59</v>
      </c>
      <c r="I410" s="13">
        <f>VLOOKUP(A410,import!A:J,9,0)</f>
        <v>59</v>
      </c>
      <c r="J410" s="14">
        <f>VLOOKUP(A410,import!A:J,10,0)</f>
        <v>0</v>
      </c>
      <c r="K410" s="11" t="s">
        <v>2143</v>
      </c>
      <c r="L410" s="11">
        <v>2.423210701E9</v>
      </c>
      <c r="M410" s="11" t="s">
        <v>47</v>
      </c>
      <c r="N410" s="11" t="s">
        <v>187</v>
      </c>
      <c r="O410" s="11" t="s">
        <v>2144</v>
      </c>
      <c r="P410" s="11" t="str">
        <f>VLOOKUP(A410,import!A:P,16,0)</f>
        <v>Geleneksel</v>
      </c>
      <c r="Q410" s="15" t="s">
        <v>103</v>
      </c>
      <c r="R410" s="15" t="b">
        <v>1</v>
      </c>
      <c r="S410" s="25" t="b">
        <v>1</v>
      </c>
      <c r="T410" s="16"/>
      <c r="U410" s="16"/>
      <c r="V410" s="16"/>
      <c r="W410" s="25" t="s">
        <v>2145</v>
      </c>
      <c r="X410" s="30"/>
      <c r="Y410" s="30"/>
      <c r="Z410" s="30"/>
      <c r="AA410" s="22" t="s">
        <v>71</v>
      </c>
      <c r="AB410" s="23">
        <v>44386.0</v>
      </c>
      <c r="AC410" s="22" t="s">
        <v>177</v>
      </c>
      <c r="AD410" s="23">
        <v>44391.0</v>
      </c>
      <c r="AE410" s="22" t="s">
        <v>71</v>
      </c>
      <c r="AF410" s="23">
        <v>44392.0</v>
      </c>
      <c r="AG410" s="22" t="s">
        <v>71</v>
      </c>
      <c r="AH410" s="23">
        <v>44403.0</v>
      </c>
      <c r="AI410" s="22" t="s">
        <v>85</v>
      </c>
      <c r="AJ410" s="23">
        <v>44463.0</v>
      </c>
      <c r="AK410" s="22" t="s">
        <v>190</v>
      </c>
      <c r="AL410" s="22" t="s">
        <v>190</v>
      </c>
      <c r="AM410" s="22" t="s">
        <v>86</v>
      </c>
      <c r="AN410" s="22" t="s">
        <v>51</v>
      </c>
      <c r="AO410" s="22" t="s">
        <v>149</v>
      </c>
      <c r="AP410" s="21" t="s">
        <v>89</v>
      </c>
      <c r="AQ410" s="22"/>
    </row>
    <row r="411">
      <c r="A411" s="11" t="s">
        <v>2146</v>
      </c>
      <c r="B411" s="11" t="s">
        <v>2147</v>
      </c>
      <c r="C411" s="11" t="str">
        <f>VLOOKUP(A411,import!A:C,3,0)</f>
        <v>DOĞRU</v>
      </c>
      <c r="D411" s="11" t="s">
        <v>45</v>
      </c>
      <c r="E411" s="12">
        <f>VLOOKUP(A411,import!A:J,5,0)</f>
        <v>2080</v>
      </c>
      <c r="F411" s="12">
        <f>VLOOKUP(A411,import!A:J,6,0)</f>
        <v>146</v>
      </c>
      <c r="G411" s="13">
        <f>VLOOKUP(A411,import!A:J,7,0)</f>
        <v>4</v>
      </c>
      <c r="H411" s="13">
        <f>VLOOKUP(A411,import!A:J,8,0)</f>
        <v>2</v>
      </c>
      <c r="I411" s="13">
        <f>VLOOKUP(A411,import!A:J,9,0)</f>
        <v>6</v>
      </c>
      <c r="J411" s="14">
        <f>VLOOKUP(A411,import!A:J,10,0)</f>
        <v>0.67</v>
      </c>
      <c r="K411" s="11" t="s">
        <v>2148</v>
      </c>
      <c r="L411" s="11">
        <v>2.422272757E9</v>
      </c>
      <c r="M411" s="11" t="s">
        <v>65</v>
      </c>
      <c r="N411" s="11" t="s">
        <v>112</v>
      </c>
      <c r="O411" s="11" t="s">
        <v>2149</v>
      </c>
      <c r="P411" s="11" t="str">
        <f>VLOOKUP(A411,import!A:P,16,0)</f>
        <v>Geleneksel</v>
      </c>
      <c r="Q411" s="15"/>
      <c r="R411" s="15" t="b">
        <v>1</v>
      </c>
      <c r="S411" s="16" t="b">
        <v>0</v>
      </c>
      <c r="T411" s="25" t="s">
        <v>50</v>
      </c>
      <c r="U411" s="25" t="s">
        <v>258</v>
      </c>
      <c r="V411" s="25" t="s">
        <v>273</v>
      </c>
      <c r="W411" s="25" t="s">
        <v>1023</v>
      </c>
      <c r="X411" s="27">
        <v>44300.0</v>
      </c>
      <c r="Y411" s="27">
        <v>44301.0</v>
      </c>
      <c r="Z411" s="27"/>
      <c r="AA411" s="22" t="s">
        <v>106</v>
      </c>
      <c r="AB411" s="23">
        <v>44516.0</v>
      </c>
      <c r="AC411" s="19"/>
      <c r="AD411" s="19"/>
      <c r="AE411" s="20"/>
      <c r="AF411" s="19"/>
      <c r="AG411" s="20"/>
      <c r="AH411" s="19"/>
      <c r="AI411" s="19"/>
      <c r="AJ411" s="19"/>
      <c r="AK411" s="22" t="s">
        <v>131</v>
      </c>
      <c r="AL411" s="19"/>
      <c r="AM411" s="19"/>
      <c r="AN411" s="19"/>
      <c r="AO411" s="19"/>
      <c r="AP411" s="21" t="s">
        <v>116</v>
      </c>
      <c r="AQ411" s="19"/>
    </row>
    <row r="412">
      <c r="A412" s="11" t="s">
        <v>2150</v>
      </c>
      <c r="B412" s="11" t="s">
        <v>2151</v>
      </c>
      <c r="C412" s="11" t="str">
        <f>VLOOKUP(A412,import!A:C,3,0)</f>
        <v>DOĞRU</v>
      </c>
      <c r="D412" s="11" t="s">
        <v>45</v>
      </c>
      <c r="E412" s="12">
        <f>VLOOKUP(A412,import!A:J,5,0)</f>
        <v>829</v>
      </c>
      <c r="F412" s="12">
        <f>VLOOKUP(A412,import!A:J,6,0)</f>
        <v>51</v>
      </c>
      <c r="G412" s="13">
        <f>VLOOKUP(A412,import!A:J,7,0)</f>
        <v>0</v>
      </c>
      <c r="H412" s="13">
        <f>VLOOKUP(A412,import!A:J,8,0)</f>
        <v>12</v>
      </c>
      <c r="I412" s="13">
        <f>VLOOKUP(A412,import!A:J,9,0)</f>
        <v>12</v>
      </c>
      <c r="J412" s="14">
        <f>VLOOKUP(A412,import!A:J,10,0)</f>
        <v>0</v>
      </c>
      <c r="K412" s="11" t="s">
        <v>2152</v>
      </c>
      <c r="L412" s="11">
        <v>2.423130363E9</v>
      </c>
      <c r="M412" s="11" t="s">
        <v>47</v>
      </c>
      <c r="N412" s="11" t="s">
        <v>2153</v>
      </c>
      <c r="O412" s="11" t="s">
        <v>2154</v>
      </c>
      <c r="P412" s="11" t="str">
        <f>VLOOKUP(A412,import!A:P,16,0)</f>
        <v>Geleneksel</v>
      </c>
      <c r="Q412" s="15"/>
      <c r="R412" s="15" t="b">
        <v>1</v>
      </c>
      <c r="S412" s="16" t="b">
        <v>0</v>
      </c>
      <c r="T412" s="17" t="s">
        <v>83</v>
      </c>
      <c r="U412" s="17"/>
      <c r="V412" s="17"/>
      <c r="W412" s="17" t="s">
        <v>2155</v>
      </c>
      <c r="X412" s="18"/>
      <c r="Y412" s="18"/>
      <c r="Z412" s="18"/>
      <c r="AA412" s="22" t="s">
        <v>106</v>
      </c>
      <c r="AB412" s="23">
        <v>44362.0</v>
      </c>
      <c r="AC412" s="22" t="s">
        <v>177</v>
      </c>
      <c r="AD412" s="23">
        <v>44371.0</v>
      </c>
      <c r="AE412" s="22" t="s">
        <v>177</v>
      </c>
      <c r="AF412" s="23">
        <v>44372.0</v>
      </c>
      <c r="AG412" s="22" t="s">
        <v>85</v>
      </c>
      <c r="AH412" s="23">
        <v>44377.0</v>
      </c>
      <c r="AI412" s="22" t="s">
        <v>177</v>
      </c>
      <c r="AJ412" s="23">
        <v>44422.0</v>
      </c>
      <c r="AK412" s="22" t="s">
        <v>107</v>
      </c>
      <c r="AL412" s="22" t="s">
        <v>98</v>
      </c>
      <c r="AM412" s="22" t="s">
        <v>107</v>
      </c>
      <c r="AN412" s="22" t="s">
        <v>97</v>
      </c>
      <c r="AO412" s="22" t="s">
        <v>288</v>
      </c>
      <c r="AP412" s="21" t="s">
        <v>54</v>
      </c>
      <c r="AQ412" s="22"/>
    </row>
    <row r="413">
      <c r="A413" s="11" t="s">
        <v>2156</v>
      </c>
      <c r="B413" s="11" t="s">
        <v>2157</v>
      </c>
      <c r="C413" s="11" t="str">
        <f>VLOOKUP(A413,import!A:C,3,0)</f>
        <v>DOĞRU</v>
      </c>
      <c r="D413" s="11" t="s">
        <v>143</v>
      </c>
      <c r="E413" s="12">
        <f>VLOOKUP(A413,import!A:J,5,0)</f>
        <v>42</v>
      </c>
      <c r="F413" s="12">
        <f>VLOOKUP(A413,import!A:J,6,0)</f>
        <v>9</v>
      </c>
      <c r="G413" s="13">
        <f>VLOOKUP(A413,import!A:J,7,0)</f>
        <v>7</v>
      </c>
      <c r="H413" s="13">
        <f>VLOOKUP(A413,import!A:J,8,0)</f>
        <v>0</v>
      </c>
      <c r="I413" s="13">
        <f>VLOOKUP(A413,import!A:J,9,0)</f>
        <v>7</v>
      </c>
      <c r="J413" s="14">
        <f>VLOOKUP(A413,import!A:J,10,0)</f>
        <v>1</v>
      </c>
      <c r="K413" s="11" t="s">
        <v>2158</v>
      </c>
      <c r="L413" s="11">
        <v>5.52481444E9</v>
      </c>
      <c r="M413" s="11" t="s">
        <v>47</v>
      </c>
      <c r="N413" s="11" t="s">
        <v>227</v>
      </c>
      <c r="O413" s="11" t="s">
        <v>2159</v>
      </c>
      <c r="P413" s="11" t="str">
        <f>VLOOKUP(A413,import!A:P,16,0)</f>
        <v>Geleneksel</v>
      </c>
      <c r="Q413" s="15"/>
      <c r="R413" s="15" t="b">
        <v>1</v>
      </c>
      <c r="S413" s="16" t="b">
        <v>0</v>
      </c>
      <c r="T413" s="17" t="s">
        <v>50</v>
      </c>
      <c r="U413" s="17" t="s">
        <v>51</v>
      </c>
      <c r="V413" s="24" t="s">
        <v>69</v>
      </c>
      <c r="W413" s="17" t="s">
        <v>2160</v>
      </c>
      <c r="X413" s="18">
        <v>44609.0</v>
      </c>
      <c r="Y413" s="18">
        <v>44610.0</v>
      </c>
      <c r="Z413" s="18"/>
      <c r="AA413" s="22" t="s">
        <v>71</v>
      </c>
      <c r="AB413" s="23">
        <v>44609.0</v>
      </c>
      <c r="AC413" s="19"/>
      <c r="AD413" s="19"/>
      <c r="AE413" s="20"/>
      <c r="AF413" s="19"/>
      <c r="AG413" s="20"/>
      <c r="AH413" s="19"/>
      <c r="AI413" s="19"/>
      <c r="AJ413" s="19"/>
      <c r="AK413" s="22" t="s">
        <v>51</v>
      </c>
      <c r="AL413" s="19"/>
      <c r="AM413" s="19"/>
      <c r="AN413" s="19"/>
      <c r="AO413" s="19"/>
      <c r="AP413" s="21"/>
      <c r="AQ413" s="19"/>
    </row>
    <row r="414">
      <c r="A414" s="11" t="s">
        <v>2161</v>
      </c>
      <c r="B414" s="11" t="s">
        <v>2162</v>
      </c>
      <c r="C414" s="11" t="str">
        <f>VLOOKUP(A414,import!A:C,3,0)</f>
        <v>DOĞRU</v>
      </c>
      <c r="D414" s="11" t="s">
        <v>45</v>
      </c>
      <c r="E414" s="12">
        <f>VLOOKUP(A414,import!A:J,5,0)</f>
        <v>816</v>
      </c>
      <c r="F414" s="12">
        <f>VLOOKUP(A414,import!A:J,6,0)</f>
        <v>19</v>
      </c>
      <c r="G414" s="13">
        <f>VLOOKUP(A414,import!A:J,7,0)</f>
        <v>0</v>
      </c>
      <c r="H414" s="13">
        <f>VLOOKUP(A414,import!A:J,8,0)</f>
        <v>35</v>
      </c>
      <c r="I414" s="13">
        <f>VLOOKUP(A414,import!A:J,9,0)</f>
        <v>35</v>
      </c>
      <c r="J414" s="14">
        <f>VLOOKUP(A414,import!A:J,10,0)</f>
        <v>0</v>
      </c>
      <c r="K414" s="11" t="s">
        <v>2163</v>
      </c>
      <c r="L414" s="11">
        <v>2.427425176E9</v>
      </c>
      <c r="M414" s="11" t="s">
        <v>58</v>
      </c>
      <c r="N414" s="11" t="s">
        <v>1823</v>
      </c>
      <c r="O414" s="11" t="s">
        <v>2164</v>
      </c>
      <c r="P414" s="11" t="str">
        <f>VLOOKUP(A414,import!A:P,16,0)</f>
        <v>Geleneksel</v>
      </c>
      <c r="Q414" s="15"/>
      <c r="R414" s="15" t="b">
        <v>1</v>
      </c>
      <c r="S414" s="16" t="b">
        <v>0</v>
      </c>
      <c r="T414" s="17" t="s">
        <v>83</v>
      </c>
      <c r="U414" s="17"/>
      <c r="V414" s="17"/>
      <c r="W414" s="17" t="s">
        <v>2165</v>
      </c>
      <c r="X414" s="18"/>
      <c r="Y414" s="18"/>
      <c r="Z414" s="17"/>
      <c r="AA414" s="22" t="s">
        <v>177</v>
      </c>
      <c r="AB414" s="23">
        <v>44488.0</v>
      </c>
      <c r="AC414" s="22" t="s">
        <v>71</v>
      </c>
      <c r="AD414" s="23">
        <v>44502.0</v>
      </c>
      <c r="AE414" s="20"/>
      <c r="AF414" s="19"/>
      <c r="AG414" s="20"/>
      <c r="AH414" s="19"/>
      <c r="AI414" s="19"/>
      <c r="AJ414" s="19"/>
      <c r="AK414" s="22" t="s">
        <v>156</v>
      </c>
      <c r="AL414" s="22" t="s">
        <v>115</v>
      </c>
      <c r="AM414" s="19"/>
      <c r="AN414" s="19"/>
      <c r="AO414" s="19"/>
      <c r="AP414" s="21" t="s">
        <v>89</v>
      </c>
      <c r="AQ414" s="19"/>
    </row>
    <row r="415">
      <c r="A415" s="11" t="s">
        <v>2166</v>
      </c>
      <c r="B415" s="11" t="s">
        <v>2167</v>
      </c>
      <c r="C415" s="11" t="str">
        <f>VLOOKUP(A415,import!A:C,3,0)</f>
        <v>DOĞRU</v>
      </c>
      <c r="D415" s="11" t="s">
        <v>102</v>
      </c>
      <c r="E415" s="12">
        <f>VLOOKUP(A415,import!A:J,5,0)</f>
        <v>10</v>
      </c>
      <c r="F415" s="12" t="str">
        <f>VLOOKUP(A415,import!A:J,6,0)</f>
        <v/>
      </c>
      <c r="G415" s="13">
        <f>VLOOKUP(A415,import!A:J,7,0)</f>
        <v>0</v>
      </c>
      <c r="H415" s="13">
        <f>VLOOKUP(A415,import!A:J,8,0)</f>
        <v>25</v>
      </c>
      <c r="I415" s="13">
        <f>VLOOKUP(A415,import!A:J,9,0)</f>
        <v>25</v>
      </c>
      <c r="J415" s="14">
        <f>VLOOKUP(A415,import!A:J,10,0)</f>
        <v>0</v>
      </c>
      <c r="K415" s="11" t="s">
        <v>2168</v>
      </c>
      <c r="L415" s="11">
        <v>5.411069607E9</v>
      </c>
      <c r="M415" s="11" t="s">
        <v>368</v>
      </c>
      <c r="N415" s="11" t="s">
        <v>369</v>
      </c>
      <c r="O415" s="11" t="s">
        <v>2169</v>
      </c>
      <c r="P415" s="11" t="str">
        <f>VLOOKUP(A415,import!A:P,16,0)</f>
        <v>Geleneksel</v>
      </c>
      <c r="Q415" s="15"/>
      <c r="R415" s="15" t="b">
        <v>0</v>
      </c>
      <c r="S415" s="16" t="b">
        <v>0</v>
      </c>
      <c r="T415" s="17"/>
      <c r="U415" s="17"/>
      <c r="V415" s="17"/>
      <c r="W415" s="17"/>
      <c r="X415" s="18"/>
      <c r="Y415" s="18"/>
      <c r="Z415" s="18"/>
      <c r="AA415" s="22"/>
      <c r="AB415" s="23"/>
      <c r="AC415" s="19"/>
      <c r="AD415" s="19"/>
      <c r="AE415" s="20"/>
      <c r="AF415" s="19"/>
      <c r="AG415" s="20"/>
      <c r="AH415" s="19"/>
      <c r="AI415" s="19"/>
      <c r="AJ415" s="19"/>
      <c r="AK415" s="22"/>
      <c r="AL415" s="19"/>
      <c r="AM415" s="19"/>
      <c r="AN415" s="19"/>
      <c r="AO415" s="19"/>
      <c r="AP415" s="21"/>
      <c r="AQ415" s="19"/>
    </row>
    <row r="416">
      <c r="A416" s="11" t="s">
        <v>2170</v>
      </c>
      <c r="B416" s="11" t="s">
        <v>2171</v>
      </c>
      <c r="C416" s="11" t="str">
        <f>VLOOKUP(A416,import!A:C,3,0)</f>
        <v>DOĞRU</v>
      </c>
      <c r="D416" s="11" t="s">
        <v>1449</v>
      </c>
      <c r="E416" s="12">
        <f>VLOOKUP(A416,import!A:J,5,0)</f>
        <v>194</v>
      </c>
      <c r="F416" s="12">
        <f>VLOOKUP(A416,import!A:J,6,0)</f>
        <v>10</v>
      </c>
      <c r="G416" s="13">
        <f>VLOOKUP(A416,import!A:J,7,0)</f>
        <v>0</v>
      </c>
      <c r="H416" s="13">
        <f>VLOOKUP(A416,import!A:J,8,0)</f>
        <v>31</v>
      </c>
      <c r="I416" s="13">
        <f>VLOOKUP(A416,import!A:J,9,0)</f>
        <v>31</v>
      </c>
      <c r="J416" s="14">
        <f>VLOOKUP(A416,import!A:J,10,0)</f>
        <v>0</v>
      </c>
      <c r="K416" s="11" t="s">
        <v>2172</v>
      </c>
      <c r="L416" s="11">
        <v>5.411666007E9</v>
      </c>
      <c r="M416" s="11" t="s">
        <v>47</v>
      </c>
      <c r="N416" s="11" t="s">
        <v>1267</v>
      </c>
      <c r="O416" s="11" t="s">
        <v>2173</v>
      </c>
      <c r="P416" s="11" t="str">
        <f>VLOOKUP(A416,import!A:P,16,0)</f>
        <v>Geleneksel</v>
      </c>
      <c r="Q416" s="15"/>
      <c r="R416" s="15" t="b">
        <v>1</v>
      </c>
      <c r="S416" s="25" t="b">
        <v>1</v>
      </c>
      <c r="T416" s="17"/>
      <c r="U416" s="17"/>
      <c r="V416" s="17"/>
      <c r="W416" s="17"/>
      <c r="X416" s="18"/>
      <c r="Y416" s="18"/>
      <c r="Z416" s="18"/>
      <c r="AA416" s="22" t="s">
        <v>71</v>
      </c>
      <c r="AB416" s="23">
        <v>44589.0</v>
      </c>
      <c r="AC416" s="19"/>
      <c r="AD416" s="19"/>
      <c r="AE416" s="20"/>
      <c r="AF416" s="19"/>
      <c r="AG416" s="20"/>
      <c r="AH416" s="19"/>
      <c r="AI416" s="19"/>
      <c r="AJ416" s="19"/>
      <c r="AK416" s="22" t="s">
        <v>230</v>
      </c>
      <c r="AL416" s="19"/>
      <c r="AM416" s="19"/>
      <c r="AN416" s="19"/>
      <c r="AO416" s="19"/>
      <c r="AP416" s="21"/>
      <c r="AQ416" s="19"/>
    </row>
    <row r="417">
      <c r="A417" s="11" t="s">
        <v>2174</v>
      </c>
      <c r="B417" s="11" t="s">
        <v>2175</v>
      </c>
      <c r="C417" s="11" t="str">
        <f>VLOOKUP(A417,import!A:C,3,0)</f>
        <v>DOĞRU</v>
      </c>
      <c r="D417" s="11" t="s">
        <v>63</v>
      </c>
      <c r="E417" s="12">
        <f>VLOOKUP(A417,import!A:J,5,0)</f>
        <v>829</v>
      </c>
      <c r="F417" s="12">
        <f>VLOOKUP(A417,import!A:J,6,0)</f>
        <v>16</v>
      </c>
      <c r="G417" s="13">
        <f>VLOOKUP(A417,import!A:J,7,0)</f>
        <v>12</v>
      </c>
      <c r="H417" s="13">
        <f>VLOOKUP(A417,import!A:J,8,0)</f>
        <v>12</v>
      </c>
      <c r="I417" s="13">
        <f>VLOOKUP(A417,import!A:J,9,0)</f>
        <v>24</v>
      </c>
      <c r="J417" s="14">
        <f>VLOOKUP(A417,import!A:J,10,0)</f>
        <v>0.5</v>
      </c>
      <c r="K417" s="11" t="s">
        <v>2176</v>
      </c>
      <c r="L417" s="11">
        <v>2.422268864E9</v>
      </c>
      <c r="M417" s="11" t="s">
        <v>65</v>
      </c>
      <c r="N417" s="11" t="s">
        <v>112</v>
      </c>
      <c r="O417" s="11" t="s">
        <v>2177</v>
      </c>
      <c r="P417" s="11" t="str">
        <f>VLOOKUP(A417,import!A:P,16,0)</f>
        <v>Geleneksel</v>
      </c>
      <c r="Q417" s="15" t="s">
        <v>135</v>
      </c>
      <c r="R417" s="15" t="b">
        <v>1</v>
      </c>
      <c r="S417" s="16" t="b">
        <v>0</v>
      </c>
      <c r="T417" s="25" t="s">
        <v>50</v>
      </c>
      <c r="U417" s="25" t="s">
        <v>51</v>
      </c>
      <c r="V417" s="25" t="s">
        <v>52</v>
      </c>
      <c r="W417" s="25" t="s">
        <v>1023</v>
      </c>
      <c r="X417" s="27">
        <v>44348.0</v>
      </c>
      <c r="Y417" s="27">
        <v>44350.0</v>
      </c>
      <c r="Z417" s="30"/>
      <c r="AA417" s="22" t="s">
        <v>71</v>
      </c>
      <c r="AB417" s="23">
        <v>44348.0</v>
      </c>
      <c r="AC417" s="19"/>
      <c r="AD417" s="19"/>
      <c r="AE417" s="20"/>
      <c r="AF417" s="19"/>
      <c r="AG417" s="20"/>
      <c r="AH417" s="19"/>
      <c r="AI417" s="19"/>
      <c r="AJ417" s="19"/>
      <c r="AK417" s="22" t="s">
        <v>98</v>
      </c>
      <c r="AL417" s="19"/>
      <c r="AM417" s="19"/>
      <c r="AN417" s="19"/>
      <c r="AO417" s="19"/>
      <c r="AP417" s="21" t="s">
        <v>116</v>
      </c>
      <c r="AQ417" s="19"/>
    </row>
    <row r="418">
      <c r="A418" s="11" t="s">
        <v>2178</v>
      </c>
      <c r="B418" s="11" t="s">
        <v>2179</v>
      </c>
      <c r="C418" s="11" t="str">
        <f>VLOOKUP(A418,import!A:C,3,0)</f>
        <v>DOĞRU</v>
      </c>
      <c r="D418" s="11" t="s">
        <v>344</v>
      </c>
      <c r="E418" s="12">
        <f>VLOOKUP(A418,import!A:J,5,0)</f>
        <v>63</v>
      </c>
      <c r="F418" s="12">
        <f>VLOOKUP(A418,import!A:J,6,0)</f>
        <v>12</v>
      </c>
      <c r="G418" s="13">
        <f>VLOOKUP(A418,import!A:J,7,0)</f>
        <v>0</v>
      </c>
      <c r="H418" s="13">
        <f>VLOOKUP(A418,import!A:J,8,0)</f>
        <v>78</v>
      </c>
      <c r="I418" s="13">
        <f>VLOOKUP(A418,import!A:J,9,0)</f>
        <v>78</v>
      </c>
      <c r="J418" s="14">
        <f>VLOOKUP(A418,import!A:J,10,0)</f>
        <v>0</v>
      </c>
      <c r="K418" s="11" t="s">
        <v>2180</v>
      </c>
      <c r="L418" s="11">
        <v>5.334619616E9</v>
      </c>
      <c r="M418" s="11" t="s">
        <v>47</v>
      </c>
      <c r="N418" s="11" t="s">
        <v>603</v>
      </c>
      <c r="O418" s="11" t="s">
        <v>2181</v>
      </c>
      <c r="P418" s="11" t="str">
        <f>VLOOKUP(A418,import!A:P,16,0)</f>
        <v>Geleneksel</v>
      </c>
      <c r="Q418" s="15"/>
      <c r="R418" s="15" t="b">
        <v>1</v>
      </c>
      <c r="S418" s="25" t="b">
        <v>1</v>
      </c>
      <c r="T418" s="17"/>
      <c r="U418" s="17" t="s">
        <v>51</v>
      </c>
      <c r="V418" s="24" t="s">
        <v>69</v>
      </c>
      <c r="W418" s="17"/>
      <c r="X418" s="18">
        <v>44609.0</v>
      </c>
      <c r="Y418" s="18">
        <v>44610.0</v>
      </c>
      <c r="Z418" s="18"/>
      <c r="AA418" s="22" t="s">
        <v>71</v>
      </c>
      <c r="AB418" s="23">
        <v>44609.0</v>
      </c>
      <c r="AC418" s="19"/>
      <c r="AD418" s="19"/>
      <c r="AE418" s="20"/>
      <c r="AF418" s="19"/>
      <c r="AG418" s="20"/>
      <c r="AH418" s="19"/>
      <c r="AI418" s="19"/>
      <c r="AJ418" s="19"/>
      <c r="AK418" s="22" t="s">
        <v>51</v>
      </c>
      <c r="AL418" s="19"/>
      <c r="AM418" s="19"/>
      <c r="AN418" s="19"/>
      <c r="AO418" s="19"/>
      <c r="AP418" s="21"/>
      <c r="AQ418" s="19"/>
    </row>
    <row r="419">
      <c r="A419" s="11" t="s">
        <v>2182</v>
      </c>
      <c r="B419" s="11" t="s">
        <v>2183</v>
      </c>
      <c r="C419" s="11" t="str">
        <f>VLOOKUP(A419,import!A:C,3,0)</f>
        <v>DOĞRU</v>
      </c>
      <c r="D419" s="11" t="s">
        <v>45</v>
      </c>
      <c r="E419" s="12">
        <f>VLOOKUP(A419,import!A:J,5,0)</f>
        <v>41</v>
      </c>
      <c r="F419" s="12">
        <f>VLOOKUP(A419,import!A:J,6,0)</f>
        <v>20</v>
      </c>
      <c r="G419" s="13">
        <f>VLOOKUP(A419,import!A:J,7,0)</f>
        <v>1</v>
      </c>
      <c r="H419" s="13">
        <f>VLOOKUP(A419,import!A:J,8,0)</f>
        <v>20</v>
      </c>
      <c r="I419" s="13">
        <f>VLOOKUP(A419,import!A:J,9,0)</f>
        <v>21</v>
      </c>
      <c r="J419" s="14">
        <f>VLOOKUP(A419,import!A:J,10,0)</f>
        <v>0.05</v>
      </c>
      <c r="K419" s="11" t="s">
        <v>2184</v>
      </c>
      <c r="L419" s="11">
        <v>5.37581242E9</v>
      </c>
      <c r="M419" s="11" t="s">
        <v>138</v>
      </c>
      <c r="N419" s="11" t="s">
        <v>333</v>
      </c>
      <c r="O419" s="11" t="s">
        <v>2185</v>
      </c>
      <c r="P419" s="11" t="str">
        <f>VLOOKUP(A419,import!A:P,16,0)</f>
        <v>Geleneksel</v>
      </c>
      <c r="Q419" s="15"/>
      <c r="R419" s="15" t="b">
        <v>1</v>
      </c>
      <c r="S419" s="16" t="b">
        <v>0</v>
      </c>
      <c r="T419" s="17" t="s">
        <v>50</v>
      </c>
      <c r="U419" s="17" t="s">
        <v>131</v>
      </c>
      <c r="V419" s="24" t="s">
        <v>69</v>
      </c>
      <c r="W419" s="17"/>
      <c r="X419" s="18">
        <v>44652.0</v>
      </c>
      <c r="Y419" s="18">
        <v>44655.0</v>
      </c>
      <c r="Z419" s="18"/>
      <c r="AA419" s="22" t="s">
        <v>71</v>
      </c>
      <c r="AB419" s="23">
        <v>44652.0</v>
      </c>
      <c r="AC419" s="19"/>
      <c r="AD419" s="19"/>
      <c r="AE419" s="20"/>
      <c r="AF419" s="19"/>
      <c r="AG419" s="20"/>
      <c r="AH419" s="19"/>
      <c r="AI419" s="19"/>
      <c r="AJ419" s="19"/>
      <c r="AK419" s="22" t="s">
        <v>131</v>
      </c>
      <c r="AL419" s="19"/>
      <c r="AM419" s="19"/>
      <c r="AN419" s="19"/>
      <c r="AO419" s="19"/>
      <c r="AP419" s="21"/>
      <c r="AQ419" s="19"/>
    </row>
    <row r="420">
      <c r="A420" s="11" t="s">
        <v>2186</v>
      </c>
      <c r="B420" s="11" t="s">
        <v>2187</v>
      </c>
      <c r="C420" s="11" t="str">
        <f>VLOOKUP(A420,import!A:C,3,0)</f>
        <v>DOĞRU</v>
      </c>
      <c r="D420" s="11" t="s">
        <v>45</v>
      </c>
      <c r="E420" s="12">
        <f>VLOOKUP(A420,import!A:J,5,0)</f>
        <v>900</v>
      </c>
      <c r="F420" s="12">
        <f>VLOOKUP(A420,import!A:J,6,0)</f>
        <v>73</v>
      </c>
      <c r="G420" s="13">
        <f>VLOOKUP(A420,import!A:J,7,0)</f>
        <v>9</v>
      </c>
      <c r="H420" s="13">
        <f>VLOOKUP(A420,import!A:J,8,0)</f>
        <v>29</v>
      </c>
      <c r="I420" s="13">
        <f>VLOOKUP(A420,import!A:J,9,0)</f>
        <v>38</v>
      </c>
      <c r="J420" s="14">
        <f>VLOOKUP(A420,import!A:J,10,0)</f>
        <v>0.24</v>
      </c>
      <c r="K420" s="11" t="s">
        <v>2188</v>
      </c>
      <c r="L420" s="11">
        <v>2.429660076E9</v>
      </c>
      <c r="M420" s="11" t="s">
        <v>65</v>
      </c>
      <c r="N420" s="11" t="s">
        <v>2189</v>
      </c>
      <c r="O420" s="11" t="s">
        <v>2190</v>
      </c>
      <c r="P420" s="11" t="str">
        <f>VLOOKUP(A420,import!A:P,16,0)</f>
        <v>Geleneksel</v>
      </c>
      <c r="Q420" s="15"/>
      <c r="R420" s="15" t="b">
        <v>1</v>
      </c>
      <c r="S420" s="16" t="b">
        <v>0</v>
      </c>
      <c r="T420" s="17" t="s">
        <v>50</v>
      </c>
      <c r="U420" s="17" t="s">
        <v>99</v>
      </c>
      <c r="V420" s="17" t="s">
        <v>52</v>
      </c>
      <c r="W420" s="17" t="s">
        <v>2191</v>
      </c>
      <c r="X420" s="18">
        <v>44505.0</v>
      </c>
      <c r="Y420" s="18">
        <v>44508.0</v>
      </c>
      <c r="Z420" s="18"/>
      <c r="AA420" s="22" t="s">
        <v>71</v>
      </c>
      <c r="AB420" s="23">
        <v>44482.0</v>
      </c>
      <c r="AC420" s="22" t="s">
        <v>71</v>
      </c>
      <c r="AD420" s="23">
        <v>44505.0</v>
      </c>
      <c r="AE420" s="20"/>
      <c r="AF420" s="19"/>
      <c r="AG420" s="20"/>
      <c r="AH420" s="19"/>
      <c r="AI420" s="19"/>
      <c r="AJ420" s="19"/>
      <c r="AK420" s="22" t="s">
        <v>115</v>
      </c>
      <c r="AL420" s="22" t="s">
        <v>99</v>
      </c>
      <c r="AM420" s="19"/>
      <c r="AN420" s="19"/>
      <c r="AO420" s="19"/>
      <c r="AP420" s="21" t="s">
        <v>54</v>
      </c>
      <c r="AQ420" s="19"/>
    </row>
    <row r="421">
      <c r="A421" s="11" t="s">
        <v>2192</v>
      </c>
      <c r="B421" s="11" t="s">
        <v>2193</v>
      </c>
      <c r="C421" s="11" t="str">
        <f>VLOOKUP(A421,import!A:C,3,0)</f>
        <v>DOĞRU</v>
      </c>
      <c r="D421" s="11" t="s">
        <v>200</v>
      </c>
      <c r="E421" s="12">
        <f>VLOOKUP(A421,import!A:J,5,0)</f>
        <v>535</v>
      </c>
      <c r="F421" s="12">
        <f>VLOOKUP(A421,import!A:J,6,0)</f>
        <v>108</v>
      </c>
      <c r="G421" s="13">
        <f>VLOOKUP(A421,import!A:J,7,0)</f>
        <v>0</v>
      </c>
      <c r="H421" s="13">
        <f>VLOOKUP(A421,import!A:J,8,0)</f>
        <v>17</v>
      </c>
      <c r="I421" s="13">
        <f>VLOOKUP(A421,import!A:J,9,0)</f>
        <v>17</v>
      </c>
      <c r="J421" s="14">
        <f>VLOOKUP(A421,import!A:J,10,0)</f>
        <v>0</v>
      </c>
      <c r="K421" s="11" t="s">
        <v>2194</v>
      </c>
      <c r="L421" s="11">
        <v>5.427407901E9</v>
      </c>
      <c r="M421" s="11" t="s">
        <v>65</v>
      </c>
      <c r="N421" s="11" t="s">
        <v>427</v>
      </c>
      <c r="O421" s="11" t="s">
        <v>2195</v>
      </c>
      <c r="P421" s="11" t="str">
        <f>VLOOKUP(A421,import!A:P,16,0)</f>
        <v>Geleneksel</v>
      </c>
      <c r="Q421" s="15"/>
      <c r="R421" s="15" t="b">
        <v>1</v>
      </c>
      <c r="S421" s="16" t="b">
        <v>0</v>
      </c>
      <c r="T421" s="17" t="s">
        <v>106</v>
      </c>
      <c r="U421" s="17"/>
      <c r="V421" s="17"/>
      <c r="W421" s="17" t="s">
        <v>2196</v>
      </c>
      <c r="X421" s="18"/>
      <c r="Y421" s="18"/>
      <c r="Z421" s="18"/>
      <c r="AA421" s="22" t="s">
        <v>106</v>
      </c>
      <c r="AB421" s="23">
        <v>44607.0</v>
      </c>
      <c r="AC421" s="19"/>
      <c r="AD421" s="19"/>
      <c r="AE421" s="20"/>
      <c r="AF421" s="19"/>
      <c r="AG421" s="20"/>
      <c r="AH421" s="19"/>
      <c r="AI421" s="19"/>
      <c r="AJ421" s="19"/>
      <c r="AK421" s="22" t="s">
        <v>1394</v>
      </c>
      <c r="AL421" s="19"/>
      <c r="AM421" s="19"/>
      <c r="AN421" s="19"/>
      <c r="AO421" s="19"/>
      <c r="AP421" s="21"/>
      <c r="AQ421" s="19"/>
    </row>
    <row r="422">
      <c r="A422" s="11" t="s">
        <v>2197</v>
      </c>
      <c r="B422" s="11" t="s">
        <v>2198</v>
      </c>
      <c r="C422" s="11" t="str">
        <f>VLOOKUP(A422,import!A:C,3,0)</f>
        <v>DOĞRU</v>
      </c>
      <c r="D422" s="11" t="s">
        <v>344</v>
      </c>
      <c r="E422" s="12">
        <f>VLOOKUP(A422,import!A:J,5,0)</f>
        <v>44</v>
      </c>
      <c r="F422" s="12">
        <f>VLOOKUP(A422,import!A:J,6,0)</f>
        <v>5</v>
      </c>
      <c r="G422" s="13">
        <f>VLOOKUP(A422,import!A:J,7,0)</f>
        <v>1</v>
      </c>
      <c r="H422" s="13">
        <f>VLOOKUP(A422,import!A:J,8,0)</f>
        <v>0</v>
      </c>
      <c r="I422" s="13">
        <f>VLOOKUP(A422,import!A:J,9,0)</f>
        <v>1</v>
      </c>
      <c r="J422" s="14">
        <f>VLOOKUP(A422,import!A:J,10,0)</f>
        <v>1</v>
      </c>
      <c r="K422" s="11" t="s">
        <v>2199</v>
      </c>
      <c r="L422" s="11">
        <v>5.442810547E9</v>
      </c>
      <c r="M422" s="11" t="s">
        <v>47</v>
      </c>
      <c r="N422" s="11" t="s">
        <v>657</v>
      </c>
      <c r="O422" s="11" t="s">
        <v>2200</v>
      </c>
      <c r="P422" s="11" t="str">
        <f>VLOOKUP(A422,import!A:P,16,0)</f>
        <v>Geleneksel</v>
      </c>
      <c r="Q422" s="15"/>
      <c r="R422" s="15" t="b">
        <v>1</v>
      </c>
      <c r="S422" s="16" t="b">
        <v>0</v>
      </c>
      <c r="T422" s="17" t="s">
        <v>50</v>
      </c>
      <c r="U422" s="17" t="s">
        <v>115</v>
      </c>
      <c r="V422" s="17" t="s">
        <v>52</v>
      </c>
      <c r="W422" s="17"/>
      <c r="X422" s="18">
        <v>44537.0</v>
      </c>
      <c r="Y422" s="18">
        <v>44539.0</v>
      </c>
      <c r="Z422" s="18"/>
      <c r="AA422" s="22" t="s">
        <v>71</v>
      </c>
      <c r="AB422" s="23">
        <v>44459.0</v>
      </c>
      <c r="AC422" s="22" t="s">
        <v>71</v>
      </c>
      <c r="AD422" s="23">
        <v>44460.0</v>
      </c>
      <c r="AE422" s="22" t="s">
        <v>71</v>
      </c>
      <c r="AF422" s="23">
        <v>44537.0</v>
      </c>
      <c r="AG422" s="20"/>
      <c r="AH422" s="19"/>
      <c r="AI422" s="19"/>
      <c r="AJ422" s="19"/>
      <c r="AK422" s="22" t="s">
        <v>51</v>
      </c>
      <c r="AL422" s="22" t="s">
        <v>51</v>
      </c>
      <c r="AM422" s="22" t="s">
        <v>115</v>
      </c>
      <c r="AN422" s="19"/>
      <c r="AO422" s="19"/>
      <c r="AP422" s="21" t="s">
        <v>54</v>
      </c>
      <c r="AQ422" s="19"/>
    </row>
    <row r="423">
      <c r="A423" s="11" t="s">
        <v>2201</v>
      </c>
      <c r="B423" s="11" t="s">
        <v>2202</v>
      </c>
      <c r="C423" s="11" t="str">
        <f>VLOOKUP(A423,import!A:C,3,0)</f>
        <v>DOĞRU</v>
      </c>
      <c r="D423" s="11" t="s">
        <v>45</v>
      </c>
      <c r="E423" s="12">
        <f>VLOOKUP(A423,import!A:J,5,0)</f>
        <v>240</v>
      </c>
      <c r="F423" s="12">
        <f>VLOOKUP(A423,import!A:J,6,0)</f>
        <v>24</v>
      </c>
      <c r="G423" s="13">
        <f>VLOOKUP(A423,import!A:J,7,0)</f>
        <v>2</v>
      </c>
      <c r="H423" s="13">
        <f>VLOOKUP(A423,import!A:J,8,0)</f>
        <v>5</v>
      </c>
      <c r="I423" s="13">
        <f>VLOOKUP(A423,import!A:J,9,0)</f>
        <v>7</v>
      </c>
      <c r="J423" s="14">
        <f>VLOOKUP(A423,import!A:J,10,0)</f>
        <v>0.29</v>
      </c>
      <c r="K423" s="11" t="s">
        <v>2203</v>
      </c>
      <c r="L423" s="11">
        <v>2.422476779E9</v>
      </c>
      <c r="M423" s="11" t="s">
        <v>47</v>
      </c>
      <c r="N423" s="11" t="s">
        <v>766</v>
      </c>
      <c r="O423" s="11" t="s">
        <v>2204</v>
      </c>
      <c r="P423" s="11" t="str">
        <f>VLOOKUP(A423,import!A:P,16,0)</f>
        <v>Geleneksel</v>
      </c>
      <c r="Q423" s="15"/>
      <c r="R423" s="15" t="b">
        <v>1</v>
      </c>
      <c r="S423" s="25" t="b">
        <v>0</v>
      </c>
      <c r="T423" s="17" t="s">
        <v>50</v>
      </c>
      <c r="U423" s="17" t="s">
        <v>99</v>
      </c>
      <c r="V423" s="22" t="s">
        <v>69</v>
      </c>
      <c r="W423" s="17" t="s">
        <v>2205</v>
      </c>
      <c r="X423" s="18">
        <v>44566.0</v>
      </c>
      <c r="Y423" s="18">
        <v>44568.0</v>
      </c>
      <c r="Z423" s="18"/>
      <c r="AA423" s="22" t="s">
        <v>71</v>
      </c>
      <c r="AB423" s="23">
        <v>44494.0</v>
      </c>
      <c r="AC423" s="22" t="s">
        <v>71</v>
      </c>
      <c r="AD423" s="23">
        <v>44502.0</v>
      </c>
      <c r="AE423" s="22" t="s">
        <v>212</v>
      </c>
      <c r="AF423" s="23">
        <v>44512.0</v>
      </c>
      <c r="AG423" s="22" t="s">
        <v>71</v>
      </c>
      <c r="AH423" s="23">
        <v>44565.0</v>
      </c>
      <c r="AI423" s="22" t="s">
        <v>71</v>
      </c>
      <c r="AJ423" s="23">
        <v>44566.0</v>
      </c>
      <c r="AK423" s="22" t="s">
        <v>123</v>
      </c>
      <c r="AL423" s="22" t="s">
        <v>123</v>
      </c>
      <c r="AM423" s="22" t="s">
        <v>99</v>
      </c>
      <c r="AN423" s="22" t="s">
        <v>99</v>
      </c>
      <c r="AO423" s="22" t="s">
        <v>99</v>
      </c>
      <c r="AP423" s="21" t="s">
        <v>54</v>
      </c>
      <c r="AQ423" s="19"/>
    </row>
    <row r="424">
      <c r="A424" s="11" t="s">
        <v>2206</v>
      </c>
      <c r="B424" s="11" t="s">
        <v>2207</v>
      </c>
      <c r="C424" s="11" t="str">
        <f>VLOOKUP(A424,import!A:C,3,0)</f>
        <v>DOĞRU</v>
      </c>
      <c r="D424" s="11" t="s">
        <v>818</v>
      </c>
      <c r="E424" s="12">
        <f>VLOOKUP(A424,import!A:J,5,0)</f>
        <v>838</v>
      </c>
      <c r="F424" s="12">
        <f>VLOOKUP(A424,import!A:J,6,0)</f>
        <v>53</v>
      </c>
      <c r="G424" s="13">
        <f>VLOOKUP(A424,import!A:J,7,0)</f>
        <v>27</v>
      </c>
      <c r="H424" s="13">
        <f>VLOOKUP(A424,import!A:J,8,0)</f>
        <v>41</v>
      </c>
      <c r="I424" s="13">
        <f>VLOOKUP(A424,import!A:J,9,0)</f>
        <v>68</v>
      </c>
      <c r="J424" s="14">
        <f>VLOOKUP(A424,import!A:J,10,0)</f>
        <v>0.4</v>
      </c>
      <c r="K424" s="11" t="s">
        <v>2208</v>
      </c>
      <c r="L424" s="11">
        <v>2.423123456E9</v>
      </c>
      <c r="M424" s="11" t="s">
        <v>47</v>
      </c>
      <c r="N424" s="11" t="s">
        <v>1202</v>
      </c>
      <c r="O424" s="11" t="s">
        <v>2209</v>
      </c>
      <c r="P424" s="11" t="str">
        <f>VLOOKUP(A424,import!A:P,16,0)</f>
        <v>Geleneksel</v>
      </c>
      <c r="Q424" s="15" t="s">
        <v>103</v>
      </c>
      <c r="R424" s="15" t="b">
        <v>1</v>
      </c>
      <c r="S424" s="16" t="b">
        <v>0</v>
      </c>
      <c r="T424" s="25" t="s">
        <v>50</v>
      </c>
      <c r="U424" s="25" t="s">
        <v>131</v>
      </c>
      <c r="V424" s="25"/>
      <c r="W424" s="25"/>
      <c r="X424" s="18">
        <v>44700.0</v>
      </c>
      <c r="Y424" s="18">
        <v>44701.0</v>
      </c>
      <c r="Z424" s="30"/>
      <c r="AA424" s="22" t="s">
        <v>71</v>
      </c>
      <c r="AB424" s="23">
        <v>44537.0</v>
      </c>
      <c r="AC424" s="22" t="s">
        <v>71</v>
      </c>
      <c r="AD424" s="23">
        <v>44700.0</v>
      </c>
      <c r="AE424" s="20"/>
      <c r="AF424" s="19"/>
      <c r="AG424" s="20"/>
      <c r="AH424" s="19"/>
      <c r="AI424" s="19"/>
      <c r="AJ424" s="19"/>
      <c r="AK424" s="22" t="s">
        <v>115</v>
      </c>
      <c r="AL424" s="22" t="s">
        <v>131</v>
      </c>
      <c r="AM424" s="19"/>
      <c r="AN424" s="19"/>
      <c r="AO424" s="19"/>
      <c r="AP424" s="21" t="s">
        <v>89</v>
      </c>
      <c r="AQ424" s="19"/>
    </row>
    <row r="425">
      <c r="A425" s="11" t="s">
        <v>2210</v>
      </c>
      <c r="B425" s="11" t="s">
        <v>2211</v>
      </c>
      <c r="C425" s="11" t="str">
        <f>VLOOKUP(A425,import!A:C,3,0)</f>
        <v>DOĞRU</v>
      </c>
      <c r="D425" s="11" t="s">
        <v>110</v>
      </c>
      <c r="E425" s="12">
        <f>VLOOKUP(A425,import!A:J,5,0)</f>
        <v>16</v>
      </c>
      <c r="F425" s="12">
        <f>VLOOKUP(A425,import!A:J,6,0)</f>
        <v>5</v>
      </c>
      <c r="G425" s="13">
        <f>VLOOKUP(A425,import!A:J,7,0)</f>
        <v>1</v>
      </c>
      <c r="H425" s="13">
        <f>VLOOKUP(A425,import!A:J,8,0)</f>
        <v>10</v>
      </c>
      <c r="I425" s="13">
        <f>VLOOKUP(A425,import!A:J,9,0)</f>
        <v>11</v>
      </c>
      <c r="J425" s="14">
        <f>VLOOKUP(A425,import!A:J,10,0)</f>
        <v>0.09</v>
      </c>
      <c r="K425" s="11" t="s">
        <v>2208</v>
      </c>
      <c r="L425" s="11">
        <v>2.423123456E9</v>
      </c>
      <c r="M425" s="11" t="s">
        <v>47</v>
      </c>
      <c r="N425" s="11" t="s">
        <v>1202</v>
      </c>
      <c r="O425" s="11" t="s">
        <v>2209</v>
      </c>
      <c r="P425" s="11" t="str">
        <f>VLOOKUP(A425,import!A:P,16,0)</f>
        <v>Geleneksel</v>
      </c>
      <c r="Q425" s="15"/>
      <c r="R425" s="15" t="b">
        <v>1</v>
      </c>
      <c r="S425" s="16" t="b">
        <v>0</v>
      </c>
      <c r="T425" s="17" t="s">
        <v>50</v>
      </c>
      <c r="U425" s="17" t="s">
        <v>99</v>
      </c>
      <c r="V425" s="22" t="s">
        <v>69</v>
      </c>
      <c r="W425" s="17" t="s">
        <v>2212</v>
      </c>
      <c r="X425" s="18">
        <v>44701.0</v>
      </c>
      <c r="Y425" s="18">
        <v>44707.0</v>
      </c>
      <c r="Z425" s="18"/>
      <c r="AA425" s="22" t="s">
        <v>71</v>
      </c>
      <c r="AB425" s="23">
        <v>44529.0</v>
      </c>
      <c r="AC425" s="22" t="s">
        <v>71</v>
      </c>
      <c r="AD425" s="23">
        <v>44537.0</v>
      </c>
      <c r="AE425" s="22" t="s">
        <v>71</v>
      </c>
      <c r="AF425" s="23">
        <v>44700.0</v>
      </c>
      <c r="AG425" s="22" t="s">
        <v>71</v>
      </c>
      <c r="AH425" s="23">
        <v>44701.0</v>
      </c>
      <c r="AI425" s="19"/>
      <c r="AJ425" s="19"/>
      <c r="AK425" s="22" t="s">
        <v>99</v>
      </c>
      <c r="AL425" s="22" t="s">
        <v>115</v>
      </c>
      <c r="AM425" s="22" t="s">
        <v>99</v>
      </c>
      <c r="AN425" s="22" t="s">
        <v>99</v>
      </c>
      <c r="AO425" s="19"/>
      <c r="AP425" s="21" t="s">
        <v>89</v>
      </c>
      <c r="AQ425" s="19"/>
    </row>
    <row r="426">
      <c r="A426" s="11" t="s">
        <v>2213</v>
      </c>
      <c r="B426" s="11" t="s">
        <v>2214</v>
      </c>
      <c r="C426" s="11" t="str">
        <f>VLOOKUP(A426,import!A:C,3,0)</f>
        <v>DOĞRU</v>
      </c>
      <c r="D426" s="11" t="s">
        <v>110</v>
      </c>
      <c r="E426" s="12">
        <f>VLOOKUP(A426,import!A:J,5,0)</f>
        <v>144</v>
      </c>
      <c r="F426" s="12">
        <f>VLOOKUP(A426,import!A:J,6,0)</f>
        <v>3</v>
      </c>
      <c r="G426" s="13">
        <f>VLOOKUP(A426,import!A:J,7,0)</f>
        <v>0</v>
      </c>
      <c r="H426" s="13">
        <f>VLOOKUP(A426,import!A:J,8,0)</f>
        <v>64</v>
      </c>
      <c r="I426" s="13">
        <f>VLOOKUP(A426,import!A:J,9,0)</f>
        <v>64</v>
      </c>
      <c r="J426" s="14">
        <f>VLOOKUP(A426,import!A:J,10,0)</f>
        <v>0</v>
      </c>
      <c r="K426" s="11" t="s">
        <v>2215</v>
      </c>
      <c r="L426" s="11">
        <v>5.050257109E9</v>
      </c>
      <c r="M426" s="11" t="s">
        <v>47</v>
      </c>
      <c r="N426" s="11" t="s">
        <v>2216</v>
      </c>
      <c r="O426" s="11" t="s">
        <v>2217</v>
      </c>
      <c r="P426" s="11" t="str">
        <f>VLOOKUP(A426,import!A:P,16,0)</f>
        <v>Geleneksel</v>
      </c>
      <c r="Q426" s="15"/>
      <c r="R426" s="15" t="b">
        <v>1</v>
      </c>
      <c r="S426" s="16" t="b">
        <v>0</v>
      </c>
      <c r="T426" s="17" t="s">
        <v>83</v>
      </c>
      <c r="U426" s="17"/>
      <c r="V426" s="17"/>
      <c r="W426" s="17" t="s">
        <v>2218</v>
      </c>
      <c r="X426" s="18"/>
      <c r="Y426" s="18"/>
      <c r="Z426" s="18"/>
      <c r="AA426" s="22" t="s">
        <v>85</v>
      </c>
      <c r="AB426" s="23">
        <v>44363.0</v>
      </c>
      <c r="AC426" s="22" t="s">
        <v>85</v>
      </c>
      <c r="AD426" s="23">
        <v>44385.0</v>
      </c>
      <c r="AE426" s="22" t="s">
        <v>85</v>
      </c>
      <c r="AF426" s="23">
        <v>44392.0</v>
      </c>
      <c r="AG426" s="22" t="s">
        <v>71</v>
      </c>
      <c r="AH426" s="23">
        <v>44403.0</v>
      </c>
      <c r="AI426" s="22" t="s">
        <v>71</v>
      </c>
      <c r="AJ426" s="23">
        <v>44441.0</v>
      </c>
      <c r="AK426" s="22" t="s">
        <v>98</v>
      </c>
      <c r="AL426" s="22" t="s">
        <v>107</v>
      </c>
      <c r="AM426" s="22" t="s">
        <v>149</v>
      </c>
      <c r="AN426" s="22" t="s">
        <v>51</v>
      </c>
      <c r="AO426" s="22" t="s">
        <v>156</v>
      </c>
      <c r="AP426" s="21" t="s">
        <v>89</v>
      </c>
      <c r="AQ426" s="22"/>
    </row>
    <row r="427">
      <c r="A427" s="11" t="s">
        <v>2219</v>
      </c>
      <c r="B427" s="11" t="s">
        <v>2220</v>
      </c>
      <c r="C427" s="11" t="str">
        <f>VLOOKUP(A427,import!A:C,3,0)</f>
        <v>DOĞRU</v>
      </c>
      <c r="D427" s="11" t="s">
        <v>74</v>
      </c>
      <c r="E427" s="12">
        <f>VLOOKUP(A427,import!A:J,5,0)</f>
        <v>10174</v>
      </c>
      <c r="F427" s="12">
        <f>VLOOKUP(A427,import!A:J,6,0)</f>
        <v>604</v>
      </c>
      <c r="G427" s="13">
        <f>VLOOKUP(A427,import!A:J,7,0)</f>
        <v>37</v>
      </c>
      <c r="H427" s="13">
        <f>VLOOKUP(A427,import!A:J,8,0)</f>
        <v>18</v>
      </c>
      <c r="I427" s="13">
        <f>VLOOKUP(A427,import!A:J,9,0)</f>
        <v>55</v>
      </c>
      <c r="J427" s="14">
        <f>VLOOKUP(A427,import!A:J,10,0)</f>
        <v>0.67</v>
      </c>
      <c r="K427" s="11" t="s">
        <v>450</v>
      </c>
      <c r="L427" s="11">
        <v>5.432100999E9</v>
      </c>
      <c r="M427" s="11" t="s">
        <v>47</v>
      </c>
      <c r="N427" s="11" t="s">
        <v>451</v>
      </c>
      <c r="O427" s="11" t="s">
        <v>452</v>
      </c>
      <c r="P427" s="11" t="str">
        <f>VLOOKUP(A427,import!A:P,16,0)</f>
        <v>Geleneksel</v>
      </c>
      <c r="Q427" s="15" t="s">
        <v>135</v>
      </c>
      <c r="R427" s="15" t="b">
        <v>1</v>
      </c>
      <c r="S427" s="25" t="b">
        <v>0</v>
      </c>
      <c r="T427" s="25" t="s">
        <v>50</v>
      </c>
      <c r="U427" s="25" t="s">
        <v>115</v>
      </c>
      <c r="V427" s="16"/>
      <c r="W427" s="25" t="s">
        <v>2221</v>
      </c>
      <c r="X427" s="27">
        <v>44686.0</v>
      </c>
      <c r="Y427" s="27">
        <v>44707.0</v>
      </c>
      <c r="Z427" s="30"/>
      <c r="AA427" s="22" t="s">
        <v>71</v>
      </c>
      <c r="AB427" s="23">
        <v>44411.0</v>
      </c>
      <c r="AC427" s="22" t="s">
        <v>71</v>
      </c>
      <c r="AD427" s="23">
        <v>44421.0</v>
      </c>
      <c r="AE427" s="22" t="s">
        <v>71</v>
      </c>
      <c r="AF427" s="23">
        <v>44706.0</v>
      </c>
      <c r="AG427" s="20"/>
      <c r="AH427" s="19"/>
      <c r="AI427" s="19"/>
      <c r="AJ427" s="19"/>
      <c r="AK427" s="22" t="s">
        <v>51</v>
      </c>
      <c r="AL427" s="22" t="s">
        <v>219</v>
      </c>
      <c r="AM427" s="22" t="s">
        <v>51</v>
      </c>
      <c r="AN427" s="19"/>
      <c r="AO427" s="19"/>
      <c r="AP427" s="21" t="s">
        <v>89</v>
      </c>
      <c r="AQ427" s="19"/>
    </row>
    <row r="428">
      <c r="A428" s="11" t="s">
        <v>2222</v>
      </c>
      <c r="B428" s="11" t="s">
        <v>2223</v>
      </c>
      <c r="C428" s="11" t="str">
        <f>VLOOKUP(A428,import!A:C,3,0)</f>
        <v>DOĞRU</v>
      </c>
      <c r="D428" s="11" t="s">
        <v>110</v>
      </c>
      <c r="E428" s="12">
        <f>VLOOKUP(A428,import!A:J,5,0)</f>
        <v>549</v>
      </c>
      <c r="F428" s="12">
        <f>VLOOKUP(A428,import!A:J,6,0)</f>
        <v>25</v>
      </c>
      <c r="G428" s="13">
        <f>VLOOKUP(A428,import!A:J,7,0)</f>
        <v>0</v>
      </c>
      <c r="H428" s="13">
        <f>VLOOKUP(A428,import!A:J,8,0)</f>
        <v>54</v>
      </c>
      <c r="I428" s="13">
        <f>VLOOKUP(A428,import!A:J,9,0)</f>
        <v>54</v>
      </c>
      <c r="J428" s="14">
        <f>VLOOKUP(A428,import!A:J,10,0)</f>
        <v>0</v>
      </c>
      <c r="K428" s="11" t="s">
        <v>2224</v>
      </c>
      <c r="L428" s="11">
        <v>5.301765733E9</v>
      </c>
      <c r="M428" s="11" t="s">
        <v>65</v>
      </c>
      <c r="N428" s="11" t="s">
        <v>285</v>
      </c>
      <c r="O428" s="11" t="s">
        <v>2225</v>
      </c>
      <c r="P428" s="11" t="str">
        <f>VLOOKUP(A428,import!A:P,16,0)</f>
        <v>Geleneksel</v>
      </c>
      <c r="Q428" s="15" t="s">
        <v>129</v>
      </c>
      <c r="R428" s="15" t="b">
        <v>1</v>
      </c>
      <c r="S428" s="16" t="b">
        <v>0</v>
      </c>
      <c r="T428" s="25" t="s">
        <v>83</v>
      </c>
      <c r="U428" s="16"/>
      <c r="V428" s="16"/>
      <c r="W428" s="25" t="s">
        <v>2226</v>
      </c>
      <c r="X428" s="30"/>
      <c r="Y428" s="30"/>
      <c r="Z428" s="30"/>
      <c r="AA428" s="22" t="s">
        <v>177</v>
      </c>
      <c r="AB428" s="23">
        <v>44348.0</v>
      </c>
      <c r="AC428" s="22" t="s">
        <v>71</v>
      </c>
      <c r="AD428" s="23">
        <v>44372.0</v>
      </c>
      <c r="AE428" s="22" t="s">
        <v>106</v>
      </c>
      <c r="AF428" s="23">
        <v>44510.0</v>
      </c>
      <c r="AG428" s="20"/>
      <c r="AH428" s="19"/>
      <c r="AI428" s="19"/>
      <c r="AJ428" s="19"/>
      <c r="AK428" s="22" t="s">
        <v>98</v>
      </c>
      <c r="AL428" s="22" t="s">
        <v>190</v>
      </c>
      <c r="AM428" s="22" t="s">
        <v>247</v>
      </c>
      <c r="AN428" s="19"/>
      <c r="AO428" s="19"/>
      <c r="AP428" s="21" t="s">
        <v>116</v>
      </c>
      <c r="AQ428" s="19"/>
    </row>
    <row r="429">
      <c r="A429" s="11" t="s">
        <v>2227</v>
      </c>
      <c r="B429" s="11" t="s">
        <v>2228</v>
      </c>
      <c r="C429" s="11" t="str">
        <f>VLOOKUP(A429,import!A:C,3,0)</f>
        <v>DOĞRU</v>
      </c>
      <c r="D429" s="11" t="s">
        <v>102</v>
      </c>
      <c r="E429" s="12">
        <f>VLOOKUP(A429,import!A:J,5,0)</f>
        <v>13</v>
      </c>
      <c r="F429" s="12">
        <f>VLOOKUP(A429,import!A:J,6,0)</f>
        <v>12</v>
      </c>
      <c r="G429" s="13">
        <f>VLOOKUP(A429,import!A:J,7,0)</f>
        <v>14</v>
      </c>
      <c r="H429" s="13">
        <f>VLOOKUP(A429,import!A:J,8,0)</f>
        <v>22</v>
      </c>
      <c r="I429" s="13">
        <f>VLOOKUP(A429,import!A:J,9,0)</f>
        <v>36</v>
      </c>
      <c r="J429" s="14">
        <f>VLOOKUP(A429,import!A:J,10,0)</f>
        <v>0.39</v>
      </c>
      <c r="K429" s="11" t="s">
        <v>2229</v>
      </c>
      <c r="L429" s="11">
        <v>5.462280033E9</v>
      </c>
      <c r="M429" s="11" t="s">
        <v>138</v>
      </c>
      <c r="N429" s="11" t="s">
        <v>1256</v>
      </c>
      <c r="O429" s="11" t="s">
        <v>2230</v>
      </c>
      <c r="P429" s="11" t="str">
        <f>VLOOKUP(A429,import!A:P,16,0)</f>
        <v>Geleneksel</v>
      </c>
      <c r="Q429" s="15"/>
      <c r="R429" s="15" t="b">
        <v>1</v>
      </c>
      <c r="S429" s="16" t="b">
        <v>0</v>
      </c>
      <c r="T429" s="17" t="s">
        <v>50</v>
      </c>
      <c r="U429" s="17" t="s">
        <v>99</v>
      </c>
      <c r="V429" s="24" t="s">
        <v>69</v>
      </c>
      <c r="W429" s="17"/>
      <c r="X429" s="18">
        <v>44655.0</v>
      </c>
      <c r="Y429" s="18">
        <v>44656.0</v>
      </c>
      <c r="Z429" s="18"/>
      <c r="AA429" s="22" t="s">
        <v>71</v>
      </c>
      <c r="AB429" s="23">
        <v>44655.0</v>
      </c>
      <c r="AC429" s="19"/>
      <c r="AD429" s="19"/>
      <c r="AE429" s="20"/>
      <c r="AF429" s="19"/>
      <c r="AG429" s="20"/>
      <c r="AH429" s="19"/>
      <c r="AI429" s="19"/>
      <c r="AJ429" s="19"/>
      <c r="AK429" s="22" t="s">
        <v>99</v>
      </c>
      <c r="AL429" s="19"/>
      <c r="AM429" s="19"/>
      <c r="AN429" s="19"/>
      <c r="AO429" s="19"/>
      <c r="AP429" s="21"/>
      <c r="AQ429" s="19"/>
    </row>
    <row r="430">
      <c r="A430" s="11" t="s">
        <v>2231</v>
      </c>
      <c r="B430" s="11" t="s">
        <v>2232</v>
      </c>
      <c r="C430" s="11" t="str">
        <f>VLOOKUP(A430,import!A:C,3,0)</f>
        <v>DOĞRU</v>
      </c>
      <c r="D430" s="11" t="s">
        <v>63</v>
      </c>
      <c r="E430" s="12">
        <f>VLOOKUP(A430,import!A:J,5,0)</f>
        <v>435</v>
      </c>
      <c r="F430" s="12">
        <f>VLOOKUP(A430,import!A:J,6,0)</f>
        <v>40</v>
      </c>
      <c r="G430" s="13">
        <f>VLOOKUP(A430,import!A:J,7,0)</f>
        <v>15</v>
      </c>
      <c r="H430" s="13">
        <f>VLOOKUP(A430,import!A:J,8,0)</f>
        <v>2</v>
      </c>
      <c r="I430" s="13">
        <f>VLOOKUP(A430,import!A:J,9,0)</f>
        <v>17</v>
      </c>
      <c r="J430" s="14">
        <f>VLOOKUP(A430,import!A:J,10,0)</f>
        <v>0.88</v>
      </c>
      <c r="K430" s="11" t="s">
        <v>2233</v>
      </c>
      <c r="L430" s="11">
        <v>5.46546484E9</v>
      </c>
      <c r="M430" s="11" t="s">
        <v>65</v>
      </c>
      <c r="N430" s="11" t="s">
        <v>2234</v>
      </c>
      <c r="O430" s="11" t="s">
        <v>2235</v>
      </c>
      <c r="P430" s="11" t="str">
        <f>VLOOKUP(A430,import!A:P,16,0)</f>
        <v>Geleneksel</v>
      </c>
      <c r="Q430" s="15"/>
      <c r="R430" s="15" t="b">
        <v>1</v>
      </c>
      <c r="S430" s="16" t="b">
        <v>0</v>
      </c>
      <c r="T430" s="17" t="s">
        <v>50</v>
      </c>
      <c r="U430" s="17" t="s">
        <v>68</v>
      </c>
      <c r="V430" s="26" t="s">
        <v>52</v>
      </c>
      <c r="W430" s="17" t="s">
        <v>2236</v>
      </c>
      <c r="X430" s="18">
        <v>44523.0</v>
      </c>
      <c r="Y430" s="18">
        <v>44526.0</v>
      </c>
      <c r="Z430" s="18"/>
      <c r="AA430" s="22" t="s">
        <v>212</v>
      </c>
      <c r="AB430" s="23">
        <v>44510.0</v>
      </c>
      <c r="AC430" s="22" t="s">
        <v>71</v>
      </c>
      <c r="AD430" s="23">
        <v>44523.0</v>
      </c>
      <c r="AE430" s="20"/>
      <c r="AF430" s="19"/>
      <c r="AG430" s="20"/>
      <c r="AH430" s="19"/>
      <c r="AI430" s="19"/>
      <c r="AJ430" s="19"/>
      <c r="AK430" s="22" t="s">
        <v>247</v>
      </c>
      <c r="AL430" s="22" t="s">
        <v>68</v>
      </c>
      <c r="AM430" s="19"/>
      <c r="AN430" s="19"/>
      <c r="AO430" s="19"/>
      <c r="AP430" s="21" t="s">
        <v>54</v>
      </c>
      <c r="AQ430" s="19"/>
    </row>
    <row r="431">
      <c r="A431" s="11" t="s">
        <v>2237</v>
      </c>
      <c r="B431" s="11" t="s">
        <v>2238</v>
      </c>
      <c r="C431" s="11" t="str">
        <f>VLOOKUP(A431,import!A:C,3,0)</f>
        <v>YANLIŞ</v>
      </c>
      <c r="D431" s="11" t="s">
        <v>233</v>
      </c>
      <c r="E431" s="12">
        <f>VLOOKUP(A431,import!A:J,5,0)</f>
        <v>10</v>
      </c>
      <c r="F431" s="12" t="str">
        <f>VLOOKUP(A431,import!A:J,6,0)</f>
        <v/>
      </c>
      <c r="G431" s="13">
        <f>VLOOKUP(A431,import!A:J,7,0)</f>
        <v>0</v>
      </c>
      <c r="H431" s="13">
        <f>VLOOKUP(A431,import!A:J,8,0)</f>
        <v>20</v>
      </c>
      <c r="I431" s="13">
        <f>VLOOKUP(A431,import!A:J,9,0)</f>
        <v>20</v>
      </c>
      <c r="J431" s="14">
        <f>VLOOKUP(A431,import!A:J,10,0)</f>
        <v>0</v>
      </c>
      <c r="K431" s="11" t="s">
        <v>2239</v>
      </c>
      <c r="L431" s="11">
        <v>5.061253916E9</v>
      </c>
      <c r="M431" s="11" t="s">
        <v>47</v>
      </c>
      <c r="N431" s="11" t="s">
        <v>495</v>
      </c>
      <c r="O431" s="11" t="s">
        <v>2240</v>
      </c>
      <c r="P431" s="11" t="str">
        <f>VLOOKUP(A431,import!A:P,16,0)</f>
        <v>Geleneksel</v>
      </c>
      <c r="Q431" s="15"/>
      <c r="R431" s="15" t="b">
        <v>1</v>
      </c>
      <c r="S431" s="16" t="b">
        <v>0</v>
      </c>
      <c r="T431" s="17" t="s">
        <v>83</v>
      </c>
      <c r="U431" s="17"/>
      <c r="V431" s="17"/>
      <c r="W431" s="17" t="s">
        <v>2241</v>
      </c>
      <c r="X431" s="18"/>
      <c r="Y431" s="18"/>
      <c r="Z431" s="18"/>
      <c r="AA431" s="22" t="s">
        <v>71</v>
      </c>
      <c r="AB431" s="23">
        <v>44564.0</v>
      </c>
      <c r="AC431" s="22" t="s">
        <v>71</v>
      </c>
      <c r="AD431" s="23">
        <v>44575.0</v>
      </c>
      <c r="AE431" s="20"/>
      <c r="AF431" s="19"/>
      <c r="AG431" s="20"/>
      <c r="AH431" s="19"/>
      <c r="AI431" s="19"/>
      <c r="AJ431" s="19"/>
      <c r="AK431" s="22" t="s">
        <v>68</v>
      </c>
      <c r="AL431" s="22" t="s">
        <v>104</v>
      </c>
      <c r="AM431" s="19"/>
      <c r="AN431" s="19"/>
      <c r="AO431" s="19"/>
      <c r="AP431" s="21"/>
      <c r="AQ431" s="19"/>
    </row>
    <row r="432">
      <c r="A432" s="11" t="s">
        <v>2242</v>
      </c>
      <c r="B432" s="11" t="s">
        <v>2243</v>
      </c>
      <c r="C432" s="11" t="str">
        <f>VLOOKUP(A432,import!A:C,3,0)</f>
        <v>DOĞRU</v>
      </c>
      <c r="D432" s="11" t="s">
        <v>110</v>
      </c>
      <c r="E432" s="12">
        <f>VLOOKUP(A432,import!A:J,5,0)</f>
        <v>471</v>
      </c>
      <c r="F432" s="12">
        <f>VLOOKUP(A432,import!A:J,6,0)</f>
        <v>29</v>
      </c>
      <c r="G432" s="13">
        <f>VLOOKUP(A432,import!A:J,7,0)</f>
        <v>0</v>
      </c>
      <c r="H432" s="13">
        <f>VLOOKUP(A432,import!A:J,8,0)</f>
        <v>50</v>
      </c>
      <c r="I432" s="13">
        <f>VLOOKUP(A432,import!A:J,9,0)</f>
        <v>50</v>
      </c>
      <c r="J432" s="14">
        <f>VLOOKUP(A432,import!A:J,10,0)</f>
        <v>0</v>
      </c>
      <c r="K432" s="11" t="s">
        <v>2244</v>
      </c>
      <c r="L432" s="11">
        <v>5.531244861E9</v>
      </c>
      <c r="M432" s="11" t="s">
        <v>47</v>
      </c>
      <c r="N432" s="11" t="s">
        <v>187</v>
      </c>
      <c r="O432" s="11" t="s">
        <v>2245</v>
      </c>
      <c r="P432" s="11" t="str">
        <f>VLOOKUP(A432,import!A:P,16,0)</f>
        <v>Geleneksel</v>
      </c>
      <c r="Q432" s="15" t="s">
        <v>103</v>
      </c>
      <c r="R432" s="15" t="b">
        <v>1</v>
      </c>
      <c r="S432" s="25" t="b">
        <v>1</v>
      </c>
      <c r="T432" s="16"/>
      <c r="U432" s="16"/>
      <c r="V432" s="16"/>
      <c r="W432" s="25" t="s">
        <v>2246</v>
      </c>
      <c r="X432" s="30"/>
      <c r="Y432" s="30"/>
      <c r="Z432" s="30"/>
      <c r="AA432" s="22" t="s">
        <v>71</v>
      </c>
      <c r="AB432" s="23">
        <v>44386.0</v>
      </c>
      <c r="AC432" s="22" t="s">
        <v>71</v>
      </c>
      <c r="AD432" s="23">
        <v>44421.0</v>
      </c>
      <c r="AE432" s="22" t="s">
        <v>177</v>
      </c>
      <c r="AF432" s="23">
        <v>44463.0</v>
      </c>
      <c r="AG432" s="22" t="s">
        <v>71</v>
      </c>
      <c r="AH432" s="23">
        <v>44569.0</v>
      </c>
      <c r="AI432" s="19"/>
      <c r="AJ432" s="19"/>
      <c r="AK432" s="22" t="s">
        <v>190</v>
      </c>
      <c r="AL432" s="22" t="s">
        <v>88</v>
      </c>
      <c r="AM432" s="22" t="s">
        <v>149</v>
      </c>
      <c r="AN432" s="22" t="s">
        <v>99</v>
      </c>
      <c r="AO432" s="19"/>
      <c r="AP432" s="21" t="s">
        <v>89</v>
      </c>
      <c r="AQ432" s="19"/>
    </row>
    <row r="433">
      <c r="A433" s="21" t="s">
        <v>2247</v>
      </c>
      <c r="B433" s="21" t="s">
        <v>2248</v>
      </c>
      <c r="C433" s="11" t="str">
        <f>VLOOKUP(A433,import!A:C,3,0)</f>
        <v>DOĞRU</v>
      </c>
      <c r="D433" s="21" t="s">
        <v>344</v>
      </c>
      <c r="E433" s="12" t="str">
        <f>VLOOKUP(A433,import!A:J,5,0)</f>
        <v/>
      </c>
      <c r="F433" s="12" t="str">
        <f>VLOOKUP(A433,import!A:J,6,0)</f>
        <v/>
      </c>
      <c r="G433" s="13">
        <f>VLOOKUP(A433,import!A:J,7,0)</f>
        <v>0</v>
      </c>
      <c r="H433" s="13">
        <f>VLOOKUP(A433,import!A:J,8,0)</f>
        <v>13</v>
      </c>
      <c r="I433" s="13">
        <f>VLOOKUP(A433,import!A:J,9,0)</f>
        <v>13</v>
      </c>
      <c r="J433" s="14">
        <f>VLOOKUP(A433,import!A:J,10,0)</f>
        <v>0</v>
      </c>
      <c r="K433" s="21" t="s">
        <v>2229</v>
      </c>
      <c r="L433" s="21">
        <v>5.462280033E9</v>
      </c>
      <c r="M433" s="21" t="s">
        <v>138</v>
      </c>
      <c r="N433" s="21" t="s">
        <v>1256</v>
      </c>
      <c r="O433" s="21" t="s">
        <v>2249</v>
      </c>
      <c r="P433" s="11" t="str">
        <f>VLOOKUP(A433,import!A:P,16,0)</f>
        <v>Geleneksel</v>
      </c>
      <c r="Q433" s="15"/>
      <c r="R433" s="15" t="b">
        <v>1</v>
      </c>
      <c r="S433" s="16" t="b">
        <v>0</v>
      </c>
      <c r="T433" s="17" t="s">
        <v>280</v>
      </c>
      <c r="U433" s="17"/>
      <c r="V433" s="17"/>
      <c r="W433" s="17" t="s">
        <v>2250</v>
      </c>
      <c r="X433" s="18"/>
      <c r="Y433" s="18"/>
      <c r="Z433" s="18"/>
      <c r="AA433" s="22" t="s">
        <v>71</v>
      </c>
      <c r="AB433" s="23">
        <v>44665.0</v>
      </c>
      <c r="AC433" s="19"/>
      <c r="AD433" s="19"/>
      <c r="AE433" s="20"/>
      <c r="AF433" s="19"/>
      <c r="AG433" s="20"/>
      <c r="AH433" s="19"/>
      <c r="AI433" s="19"/>
      <c r="AJ433" s="19"/>
      <c r="AK433" s="22" t="s">
        <v>99</v>
      </c>
      <c r="AL433" s="19"/>
      <c r="AM433" s="19"/>
      <c r="AN433" s="19"/>
      <c r="AO433" s="19"/>
      <c r="AP433" s="21"/>
      <c r="AQ433" s="19"/>
    </row>
    <row r="434">
      <c r="A434" s="21" t="s">
        <v>2251</v>
      </c>
      <c r="B434" s="21" t="s">
        <v>2252</v>
      </c>
      <c r="C434" s="11" t="str">
        <f>VLOOKUP(A434,import!A:C,3,0)</f>
        <v>DOĞRU</v>
      </c>
      <c r="D434" s="21" t="s">
        <v>110</v>
      </c>
      <c r="E434" s="12">
        <f>VLOOKUP(A434,import!A:J,5,0)</f>
        <v>7</v>
      </c>
      <c r="F434" s="12">
        <f>VLOOKUP(A434,import!A:J,6,0)</f>
        <v>3</v>
      </c>
      <c r="G434" s="13">
        <f>VLOOKUP(A434,import!A:J,7,0)</f>
        <v>0</v>
      </c>
      <c r="H434" s="13">
        <f>VLOOKUP(A434,import!A:J,8,0)</f>
        <v>59</v>
      </c>
      <c r="I434" s="13">
        <f>VLOOKUP(A434,import!A:J,9,0)</f>
        <v>59</v>
      </c>
      <c r="J434" s="14">
        <f>VLOOKUP(A434,import!A:J,10,0)</f>
        <v>0</v>
      </c>
      <c r="K434" s="21" t="s">
        <v>2049</v>
      </c>
      <c r="L434" s="21">
        <v>2.423395981E9</v>
      </c>
      <c r="M434" s="21" t="s">
        <v>65</v>
      </c>
      <c r="N434" s="21" t="s">
        <v>1536</v>
      </c>
      <c r="O434" s="21" t="s">
        <v>2050</v>
      </c>
      <c r="P434" s="11" t="str">
        <f>VLOOKUP(A434,import!A:P,16,0)</f>
        <v>Geleneksel</v>
      </c>
      <c r="Q434" s="15"/>
      <c r="R434" s="15" t="b">
        <v>0</v>
      </c>
      <c r="S434" s="16" t="b">
        <v>0</v>
      </c>
      <c r="T434" s="17"/>
      <c r="U434" s="17"/>
      <c r="V434" s="17"/>
      <c r="W434" s="17" t="s">
        <v>2051</v>
      </c>
      <c r="X434" s="18"/>
      <c r="Y434" s="18"/>
      <c r="Z434" s="18"/>
      <c r="AA434" s="22"/>
      <c r="AB434" s="23"/>
      <c r="AC434" s="19"/>
      <c r="AD434" s="19"/>
      <c r="AE434" s="20"/>
      <c r="AF434" s="19"/>
      <c r="AG434" s="20"/>
      <c r="AH434" s="19"/>
      <c r="AI434" s="19"/>
      <c r="AJ434" s="19"/>
      <c r="AK434" s="22"/>
      <c r="AL434" s="19"/>
      <c r="AM434" s="19"/>
      <c r="AN434" s="19"/>
      <c r="AO434" s="19"/>
      <c r="AP434" s="21"/>
      <c r="AQ434" s="19"/>
    </row>
    <row r="435">
      <c r="A435" s="11" t="s">
        <v>2253</v>
      </c>
      <c r="B435" s="11" t="s">
        <v>2254</v>
      </c>
      <c r="C435" s="11" t="str">
        <f>VLOOKUP(A435,import!A:C,3,0)</f>
        <v>DOĞRU</v>
      </c>
      <c r="D435" s="11" t="s">
        <v>63</v>
      </c>
      <c r="E435" s="12">
        <f>VLOOKUP(A435,import!A:J,5,0)</f>
        <v>113</v>
      </c>
      <c r="F435" s="12">
        <f>VLOOKUP(A435,import!A:J,6,0)</f>
        <v>1</v>
      </c>
      <c r="G435" s="13">
        <f>VLOOKUP(A435,import!A:J,7,0)</f>
        <v>0</v>
      </c>
      <c r="H435" s="13">
        <f>VLOOKUP(A435,import!A:J,8,0)</f>
        <v>10</v>
      </c>
      <c r="I435" s="13">
        <f>VLOOKUP(A435,import!A:J,9,0)</f>
        <v>10</v>
      </c>
      <c r="J435" s="14">
        <f>VLOOKUP(A435,import!A:J,10,0)</f>
        <v>0</v>
      </c>
      <c r="K435" s="11" t="s">
        <v>2255</v>
      </c>
      <c r="L435" s="11">
        <v>5.423560447E9</v>
      </c>
      <c r="M435" s="11" t="s">
        <v>65</v>
      </c>
      <c r="N435" s="11" t="s">
        <v>468</v>
      </c>
      <c r="O435" s="11" t="s">
        <v>2256</v>
      </c>
      <c r="P435" s="11" t="str">
        <f>VLOOKUP(A435,import!A:P,16,0)</f>
        <v>Geleneksel</v>
      </c>
      <c r="Q435" s="15"/>
      <c r="R435" s="15" t="b">
        <v>1</v>
      </c>
      <c r="S435" s="25" t="b">
        <v>1</v>
      </c>
      <c r="T435" s="17"/>
      <c r="U435" s="17" t="s">
        <v>51</v>
      </c>
      <c r="V435" s="17" t="s">
        <v>273</v>
      </c>
      <c r="W435" s="17" t="s">
        <v>2257</v>
      </c>
      <c r="X435" s="18"/>
      <c r="Y435" s="18"/>
      <c r="Z435" s="18"/>
      <c r="AA435" s="22" t="s">
        <v>71</v>
      </c>
      <c r="AB435" s="23">
        <v>44420.0</v>
      </c>
      <c r="AC435" s="22" t="s">
        <v>71</v>
      </c>
      <c r="AD435" s="23">
        <v>44421.0</v>
      </c>
      <c r="AE435" s="22" t="s">
        <v>71</v>
      </c>
      <c r="AF435" s="23">
        <v>44440.0</v>
      </c>
      <c r="AG435" s="22" t="s">
        <v>71</v>
      </c>
      <c r="AH435" s="23">
        <v>44495.0</v>
      </c>
      <c r="AI435" s="19"/>
      <c r="AJ435" s="19"/>
      <c r="AK435" s="22" t="s">
        <v>87</v>
      </c>
      <c r="AL435" s="22" t="s">
        <v>87</v>
      </c>
      <c r="AM435" s="22" t="s">
        <v>51</v>
      </c>
      <c r="AN435" s="22" t="s">
        <v>123</v>
      </c>
      <c r="AO435" s="19"/>
      <c r="AP435" s="21" t="s">
        <v>54</v>
      </c>
      <c r="AQ435" s="19"/>
    </row>
    <row r="436">
      <c r="A436" s="11" t="s">
        <v>2258</v>
      </c>
      <c r="B436" s="11" t="s">
        <v>2259</v>
      </c>
      <c r="C436" s="11" t="str">
        <f>VLOOKUP(A436,import!A:C,3,0)</f>
        <v>DOĞRU</v>
      </c>
      <c r="D436" s="11" t="s">
        <v>45</v>
      </c>
      <c r="E436" s="12">
        <f>VLOOKUP(A436,import!A:J,5,0)</f>
        <v>3202</v>
      </c>
      <c r="F436" s="12">
        <f>VLOOKUP(A436,import!A:J,6,0)</f>
        <v>163</v>
      </c>
      <c r="G436" s="13">
        <f>VLOOKUP(A436,import!A:J,7,0)</f>
        <v>0</v>
      </c>
      <c r="H436" s="13">
        <f>VLOOKUP(A436,import!A:J,8,0)</f>
        <v>40</v>
      </c>
      <c r="I436" s="13">
        <f>VLOOKUP(A436,import!A:J,9,0)</f>
        <v>40</v>
      </c>
      <c r="J436" s="14">
        <f>VLOOKUP(A436,import!A:J,10,0)</f>
        <v>0</v>
      </c>
      <c r="K436" s="11" t="s">
        <v>2260</v>
      </c>
      <c r="L436" s="11">
        <v>2.422474242E9</v>
      </c>
      <c r="M436" s="11" t="s">
        <v>47</v>
      </c>
      <c r="N436" s="11" t="s">
        <v>639</v>
      </c>
      <c r="O436" s="11" t="s">
        <v>2261</v>
      </c>
      <c r="P436" s="11" t="str">
        <f>VLOOKUP(A436,import!A:P,16,0)</f>
        <v>Geleneksel</v>
      </c>
      <c r="Q436" s="15" t="s">
        <v>129</v>
      </c>
      <c r="R436" s="15" t="b">
        <v>1</v>
      </c>
      <c r="S436" s="16" t="b">
        <v>0</v>
      </c>
      <c r="T436" s="17" t="s">
        <v>50</v>
      </c>
      <c r="U436" s="17" t="s">
        <v>86</v>
      </c>
      <c r="V436" s="17" t="s">
        <v>52</v>
      </c>
      <c r="W436" s="17" t="s">
        <v>2262</v>
      </c>
      <c r="X436" s="18">
        <v>44384.0</v>
      </c>
      <c r="Y436" s="18">
        <v>44385.0</v>
      </c>
      <c r="Z436" s="17" t="s">
        <v>1626</v>
      </c>
      <c r="AA436" s="22" t="s">
        <v>106</v>
      </c>
      <c r="AB436" s="23">
        <v>44372.0</v>
      </c>
      <c r="AC436" s="22" t="s">
        <v>71</v>
      </c>
      <c r="AD436" s="23">
        <v>44372.0</v>
      </c>
      <c r="AE436" s="22" t="s">
        <v>71</v>
      </c>
      <c r="AF436" s="23">
        <v>44379.0</v>
      </c>
      <c r="AG436" s="22" t="s">
        <v>71</v>
      </c>
      <c r="AH436" s="23">
        <v>44384.0</v>
      </c>
      <c r="AI436" s="22" t="s">
        <v>71</v>
      </c>
      <c r="AJ436" s="23">
        <v>44412.0</v>
      </c>
      <c r="AK436" s="22" t="s">
        <v>107</v>
      </c>
      <c r="AL436" s="22" t="s">
        <v>436</v>
      </c>
      <c r="AM436" s="22" t="s">
        <v>86</v>
      </c>
      <c r="AN436" s="22" t="s">
        <v>86</v>
      </c>
      <c r="AO436" s="22" t="s">
        <v>219</v>
      </c>
      <c r="AP436" s="21" t="s">
        <v>89</v>
      </c>
      <c r="AQ436" s="22"/>
    </row>
    <row r="437">
      <c r="A437" s="11" t="s">
        <v>2263</v>
      </c>
      <c r="B437" s="11" t="s">
        <v>2264</v>
      </c>
      <c r="C437" s="11" t="str">
        <f>VLOOKUP(A437,import!A:C,3,0)</f>
        <v>DOĞRU</v>
      </c>
      <c r="D437" s="11" t="s">
        <v>344</v>
      </c>
      <c r="E437" s="12">
        <f>VLOOKUP(A437,import!A:J,5,0)</f>
        <v>5820</v>
      </c>
      <c r="F437" s="12">
        <f>VLOOKUP(A437,import!A:J,6,0)</f>
        <v>142</v>
      </c>
      <c r="G437" s="13">
        <f>VLOOKUP(A437,import!A:J,7,0)</f>
        <v>0</v>
      </c>
      <c r="H437" s="13">
        <f>VLOOKUP(A437,import!A:J,8,0)</f>
        <v>13</v>
      </c>
      <c r="I437" s="13">
        <f>VLOOKUP(A437,import!A:J,9,0)</f>
        <v>13</v>
      </c>
      <c r="J437" s="14">
        <f>VLOOKUP(A437,import!A:J,10,0)</f>
        <v>0</v>
      </c>
      <c r="K437" s="11" t="s">
        <v>2265</v>
      </c>
      <c r="L437" s="11">
        <v>5.510346339E9</v>
      </c>
      <c r="M437" s="11" t="s">
        <v>65</v>
      </c>
      <c r="N437" s="11" t="s">
        <v>285</v>
      </c>
      <c r="O437" s="11" t="s">
        <v>2266</v>
      </c>
      <c r="P437" s="11" t="str">
        <f>VLOOKUP(A437,import!A:P,16,0)</f>
        <v>Geleneksel</v>
      </c>
      <c r="Q437" s="15" t="s">
        <v>135</v>
      </c>
      <c r="R437" s="15" t="b">
        <v>1</v>
      </c>
      <c r="S437" s="16" t="b">
        <v>0</v>
      </c>
      <c r="T437" s="25" t="s">
        <v>83</v>
      </c>
      <c r="U437" s="16"/>
      <c r="V437" s="16"/>
      <c r="W437" s="25" t="s">
        <v>2267</v>
      </c>
      <c r="X437" s="30"/>
      <c r="Y437" s="30"/>
      <c r="Z437" s="30"/>
      <c r="AA437" s="22" t="s">
        <v>71</v>
      </c>
      <c r="AB437" s="23">
        <v>44348.0</v>
      </c>
      <c r="AC437" s="22" t="s">
        <v>71</v>
      </c>
      <c r="AD437" s="23">
        <v>44509.0</v>
      </c>
      <c r="AE437" s="20"/>
      <c r="AF437" s="19"/>
      <c r="AG437" s="20"/>
      <c r="AH437" s="19"/>
      <c r="AI437" s="19"/>
      <c r="AJ437" s="19"/>
      <c r="AK437" s="22" t="s">
        <v>98</v>
      </c>
      <c r="AL437" s="22" t="s">
        <v>99</v>
      </c>
      <c r="AM437" s="19"/>
      <c r="AN437" s="19"/>
      <c r="AO437" s="19"/>
      <c r="AP437" s="21" t="s">
        <v>116</v>
      </c>
      <c r="AQ437" s="19"/>
    </row>
    <row r="438">
      <c r="A438" s="11" t="s">
        <v>2268</v>
      </c>
      <c r="B438" s="11" t="s">
        <v>2269</v>
      </c>
      <c r="C438" s="11" t="str">
        <f>VLOOKUP(A438,import!A:C,3,0)</f>
        <v>DOĞRU</v>
      </c>
      <c r="D438" s="11" t="s">
        <v>45</v>
      </c>
      <c r="E438" s="12">
        <f>VLOOKUP(A438,import!A:J,5,0)</f>
        <v>135</v>
      </c>
      <c r="F438" s="12">
        <f>VLOOKUP(A438,import!A:J,6,0)</f>
        <v>74</v>
      </c>
      <c r="G438" s="13">
        <f>VLOOKUP(A438,import!A:J,7,0)</f>
        <v>0</v>
      </c>
      <c r="H438" s="13">
        <f>VLOOKUP(A438,import!A:J,8,0)</f>
        <v>13</v>
      </c>
      <c r="I438" s="13">
        <f>VLOOKUP(A438,import!A:J,9,0)</f>
        <v>13</v>
      </c>
      <c r="J438" s="14">
        <f>VLOOKUP(A438,import!A:J,10,0)</f>
        <v>0</v>
      </c>
      <c r="K438" s="11" t="s">
        <v>2270</v>
      </c>
      <c r="L438" s="11">
        <v>5.013210105E9</v>
      </c>
      <c r="M438" s="11" t="s">
        <v>65</v>
      </c>
      <c r="N438" s="11" t="s">
        <v>614</v>
      </c>
      <c r="O438" s="11" t="s">
        <v>2271</v>
      </c>
      <c r="P438" s="11" t="str">
        <f>VLOOKUP(A438,import!A:P,16,0)</f>
        <v>Geleneksel</v>
      </c>
      <c r="Q438" s="15"/>
      <c r="R438" s="15" t="b">
        <v>1</v>
      </c>
      <c r="S438" s="16" t="b">
        <v>0</v>
      </c>
      <c r="T438" s="17" t="s">
        <v>1376</v>
      </c>
      <c r="U438" s="17"/>
      <c r="V438" s="17"/>
      <c r="W438" s="17" t="s">
        <v>2272</v>
      </c>
      <c r="X438" s="18"/>
      <c r="Y438" s="18"/>
      <c r="Z438" s="18"/>
      <c r="AA438" s="22" t="s">
        <v>85</v>
      </c>
      <c r="AB438" s="23">
        <v>44636.0</v>
      </c>
      <c r="AC438" s="22" t="s">
        <v>71</v>
      </c>
      <c r="AD438" s="23">
        <v>44700.0</v>
      </c>
      <c r="AE438" s="20"/>
      <c r="AF438" s="19"/>
      <c r="AG438" s="20"/>
      <c r="AH438" s="19"/>
      <c r="AI438" s="19"/>
      <c r="AJ438" s="19"/>
      <c r="AK438" s="22" t="s">
        <v>115</v>
      </c>
      <c r="AL438" s="22" t="s">
        <v>99</v>
      </c>
      <c r="AM438" s="19"/>
      <c r="AN438" s="19"/>
      <c r="AO438" s="19"/>
      <c r="AP438" s="21"/>
      <c r="AQ438" s="19"/>
    </row>
    <row r="439">
      <c r="A439" s="11" t="s">
        <v>2273</v>
      </c>
      <c r="B439" s="11" t="s">
        <v>2274</v>
      </c>
      <c r="C439" s="11" t="str">
        <f>VLOOKUP(A439,import!A:C,3,0)</f>
        <v>DOĞRU</v>
      </c>
      <c r="D439" s="11" t="s">
        <v>344</v>
      </c>
      <c r="E439" s="12">
        <f>VLOOKUP(A439,import!A:J,5,0)</f>
        <v>429</v>
      </c>
      <c r="F439" s="12">
        <f>VLOOKUP(A439,import!A:J,6,0)</f>
        <v>88</v>
      </c>
      <c r="G439" s="13">
        <f>VLOOKUP(A439,import!A:J,7,0)</f>
        <v>0</v>
      </c>
      <c r="H439" s="13">
        <f>VLOOKUP(A439,import!A:J,8,0)</f>
        <v>35</v>
      </c>
      <c r="I439" s="13">
        <f>VLOOKUP(A439,import!A:J,9,0)</f>
        <v>35</v>
      </c>
      <c r="J439" s="14">
        <f>VLOOKUP(A439,import!A:J,10,0)</f>
        <v>0</v>
      </c>
      <c r="K439" s="11" t="s">
        <v>2275</v>
      </c>
      <c r="L439" s="11">
        <v>2.425044464E9</v>
      </c>
      <c r="M439" s="11" t="s">
        <v>138</v>
      </c>
      <c r="N439" s="11" t="s">
        <v>139</v>
      </c>
      <c r="O439" s="11" t="s">
        <v>2276</v>
      </c>
      <c r="P439" s="11" t="str">
        <f>VLOOKUP(A439,import!A:P,16,0)</f>
        <v>Geleneksel</v>
      </c>
      <c r="Q439" s="15" t="s">
        <v>129</v>
      </c>
      <c r="R439" s="15" t="b">
        <v>1</v>
      </c>
      <c r="S439" s="16" t="b">
        <v>0</v>
      </c>
      <c r="T439" s="17" t="s">
        <v>83</v>
      </c>
      <c r="U439" s="17" t="s">
        <v>230</v>
      </c>
      <c r="V439" s="22" t="s">
        <v>69</v>
      </c>
      <c r="W439" s="25" t="s">
        <v>2277</v>
      </c>
      <c r="X439" s="18">
        <v>44497.0</v>
      </c>
      <c r="Y439" s="18">
        <v>44498.0</v>
      </c>
      <c r="Z439" s="18"/>
      <c r="AA439" s="22" t="s">
        <v>177</v>
      </c>
      <c r="AB439" s="23">
        <v>44361.0</v>
      </c>
      <c r="AC439" s="22" t="s">
        <v>106</v>
      </c>
      <c r="AD439" s="23">
        <v>44474.0</v>
      </c>
      <c r="AE439" s="22" t="s">
        <v>106</v>
      </c>
      <c r="AF439" s="23">
        <v>44481.0</v>
      </c>
      <c r="AG439" s="22" t="s">
        <v>71</v>
      </c>
      <c r="AH439" s="23">
        <v>44497.0</v>
      </c>
      <c r="AI439" s="22" t="s">
        <v>71</v>
      </c>
      <c r="AJ439" s="23">
        <v>44533.0</v>
      </c>
      <c r="AK439" s="22" t="s">
        <v>98</v>
      </c>
      <c r="AL439" s="22" t="s">
        <v>51</v>
      </c>
      <c r="AM439" s="22" t="s">
        <v>247</v>
      </c>
      <c r="AN439" s="22" t="s">
        <v>230</v>
      </c>
      <c r="AO439" s="22" t="s">
        <v>247</v>
      </c>
      <c r="AP439" s="21" t="s">
        <v>116</v>
      </c>
      <c r="AQ439" s="22"/>
    </row>
    <row r="440">
      <c r="A440" s="11" t="s">
        <v>2278</v>
      </c>
      <c r="B440" s="11" t="s">
        <v>2279</v>
      </c>
      <c r="C440" s="11" t="str">
        <f>VLOOKUP(A440,import!A:C,3,0)</f>
        <v>DOĞRU</v>
      </c>
      <c r="D440" s="11" t="s">
        <v>344</v>
      </c>
      <c r="E440" s="12">
        <f>VLOOKUP(A440,import!A:J,5,0)</f>
        <v>771</v>
      </c>
      <c r="F440" s="12">
        <f>VLOOKUP(A440,import!A:J,6,0)</f>
        <v>95</v>
      </c>
      <c r="G440" s="13">
        <f>VLOOKUP(A440,import!A:J,7,0)</f>
        <v>0</v>
      </c>
      <c r="H440" s="13">
        <f>VLOOKUP(A440,import!A:J,8,0)</f>
        <v>46</v>
      </c>
      <c r="I440" s="13">
        <f>VLOOKUP(A440,import!A:J,9,0)</f>
        <v>46</v>
      </c>
      <c r="J440" s="14">
        <f>VLOOKUP(A440,import!A:J,10,0)</f>
        <v>0</v>
      </c>
      <c r="K440" s="11" t="s">
        <v>2280</v>
      </c>
      <c r="L440" s="11">
        <v>2.425029606E9</v>
      </c>
      <c r="M440" s="11" t="s">
        <v>47</v>
      </c>
      <c r="N440" s="11" t="s">
        <v>187</v>
      </c>
      <c r="O440" s="11" t="s">
        <v>2281</v>
      </c>
      <c r="P440" s="11" t="str">
        <f>VLOOKUP(A440,import!A:P,16,0)</f>
        <v>Geleneksel</v>
      </c>
      <c r="Q440" s="15"/>
      <c r="R440" s="15" t="b">
        <v>1</v>
      </c>
      <c r="S440" s="16" t="b">
        <v>0</v>
      </c>
      <c r="T440" s="17"/>
      <c r="U440" s="17"/>
      <c r="V440" s="17"/>
      <c r="W440" s="17" t="s">
        <v>2282</v>
      </c>
      <c r="X440" s="18"/>
      <c r="Y440" s="18"/>
      <c r="Z440" s="18"/>
      <c r="AA440" s="22"/>
      <c r="AB440" s="23"/>
      <c r="AC440" s="19"/>
      <c r="AD440" s="19"/>
      <c r="AE440" s="20"/>
      <c r="AF440" s="19"/>
      <c r="AG440" s="20"/>
      <c r="AH440" s="19"/>
      <c r="AI440" s="19"/>
      <c r="AJ440" s="19"/>
      <c r="AK440" s="22"/>
      <c r="AL440" s="19"/>
      <c r="AM440" s="19"/>
      <c r="AN440" s="19"/>
      <c r="AO440" s="19"/>
      <c r="AP440" s="21" t="s">
        <v>89</v>
      </c>
      <c r="AQ440" s="19"/>
    </row>
    <row r="441">
      <c r="A441" s="11" t="s">
        <v>2283</v>
      </c>
      <c r="B441" s="11" t="s">
        <v>2284</v>
      </c>
      <c r="C441" s="11" t="str">
        <f>VLOOKUP(A441,import!A:C,3,0)</f>
        <v>DOĞRU</v>
      </c>
      <c r="D441" s="11" t="s">
        <v>344</v>
      </c>
      <c r="E441" s="12">
        <f>VLOOKUP(A441,import!A:J,5,0)</f>
        <v>2590</v>
      </c>
      <c r="F441" s="12">
        <f>VLOOKUP(A441,import!A:J,6,0)</f>
        <v>1032</v>
      </c>
      <c r="G441" s="13">
        <f>VLOOKUP(A441,import!A:J,7,0)</f>
        <v>0</v>
      </c>
      <c r="H441" s="13">
        <f>VLOOKUP(A441,import!A:J,8,0)</f>
        <v>44</v>
      </c>
      <c r="I441" s="13">
        <f>VLOOKUP(A441,import!A:J,9,0)</f>
        <v>44</v>
      </c>
      <c r="J441" s="14">
        <f>VLOOKUP(A441,import!A:J,10,0)</f>
        <v>0</v>
      </c>
      <c r="K441" s="11" t="s">
        <v>1875</v>
      </c>
      <c r="L441" s="11">
        <v>2.422275558E9</v>
      </c>
      <c r="M441" s="11" t="s">
        <v>65</v>
      </c>
      <c r="N441" s="11" t="s">
        <v>285</v>
      </c>
      <c r="O441" s="11" t="s">
        <v>1876</v>
      </c>
      <c r="P441" s="11" t="str">
        <f>VLOOKUP(A441,import!A:P,16,0)</f>
        <v>Geleneksel</v>
      </c>
      <c r="Q441" s="15"/>
      <c r="R441" s="15" t="b">
        <v>1</v>
      </c>
      <c r="S441" s="16" t="b">
        <v>0</v>
      </c>
      <c r="T441" s="17"/>
      <c r="U441" s="17"/>
      <c r="V441" s="17"/>
      <c r="W441" s="17" t="s">
        <v>1877</v>
      </c>
      <c r="X441" s="18"/>
      <c r="Y441" s="18"/>
      <c r="Z441" s="18"/>
      <c r="AA441" s="22" t="s">
        <v>177</v>
      </c>
      <c r="AB441" s="23">
        <v>44607.0</v>
      </c>
      <c r="AC441" s="19"/>
      <c r="AD441" s="19"/>
      <c r="AE441" s="20"/>
      <c r="AF441" s="19"/>
      <c r="AG441" s="20"/>
      <c r="AH441" s="19"/>
      <c r="AI441" s="19"/>
      <c r="AJ441" s="19"/>
      <c r="AK441" s="22" t="s">
        <v>1394</v>
      </c>
      <c r="AL441" s="19"/>
      <c r="AM441" s="19"/>
      <c r="AN441" s="19"/>
      <c r="AO441" s="19"/>
      <c r="AP441" s="21"/>
      <c r="AQ441" s="19"/>
    </row>
    <row r="442">
      <c r="A442" s="11" t="s">
        <v>2285</v>
      </c>
      <c r="B442" s="11" t="s">
        <v>2286</v>
      </c>
      <c r="C442" s="11" t="str">
        <f>VLOOKUP(A442,import!A:C,3,0)</f>
        <v>DOĞRU</v>
      </c>
      <c r="D442" s="11" t="s">
        <v>344</v>
      </c>
      <c r="E442" s="12">
        <f>VLOOKUP(A442,import!A:J,5,0)</f>
        <v>1675</v>
      </c>
      <c r="F442" s="12">
        <f>VLOOKUP(A442,import!A:J,6,0)</f>
        <v>47</v>
      </c>
      <c r="G442" s="13">
        <f>VLOOKUP(A442,import!A:J,7,0)</f>
        <v>0</v>
      </c>
      <c r="H442" s="13">
        <f>VLOOKUP(A442,import!A:J,8,0)</f>
        <v>53</v>
      </c>
      <c r="I442" s="13">
        <f>VLOOKUP(A442,import!A:J,9,0)</f>
        <v>53</v>
      </c>
      <c r="J442" s="14">
        <f>VLOOKUP(A442,import!A:J,10,0)</f>
        <v>0</v>
      </c>
      <c r="K442" s="11" t="s">
        <v>1966</v>
      </c>
      <c r="L442" s="11">
        <v>2.423212777E9</v>
      </c>
      <c r="M442" s="11" t="s">
        <v>47</v>
      </c>
      <c r="N442" s="11" t="s">
        <v>1202</v>
      </c>
      <c r="O442" s="11" t="s">
        <v>2287</v>
      </c>
      <c r="P442" s="11" t="str">
        <f>VLOOKUP(A442,import!A:P,16,0)</f>
        <v>Geleneksel</v>
      </c>
      <c r="Q442" s="15" t="s">
        <v>103</v>
      </c>
      <c r="R442" s="15" t="b">
        <v>1</v>
      </c>
      <c r="S442" s="25" t="b">
        <v>1</v>
      </c>
      <c r="T442" s="16"/>
      <c r="U442" s="16"/>
      <c r="V442" s="16"/>
      <c r="W442" s="25" t="s">
        <v>2288</v>
      </c>
      <c r="X442" s="30"/>
      <c r="Y442" s="30"/>
      <c r="Z442" s="30"/>
      <c r="AA442" s="22" t="s">
        <v>85</v>
      </c>
      <c r="AB442" s="23">
        <v>44383.0</v>
      </c>
      <c r="AC442" s="22" t="s">
        <v>177</v>
      </c>
      <c r="AD442" s="23">
        <v>44421.0</v>
      </c>
      <c r="AE442" s="20"/>
      <c r="AF442" s="19"/>
      <c r="AG442" s="20"/>
      <c r="AH442" s="19"/>
      <c r="AI442" s="19"/>
      <c r="AJ442" s="19"/>
      <c r="AK442" s="22" t="s">
        <v>86</v>
      </c>
      <c r="AL442" s="22" t="s">
        <v>219</v>
      </c>
      <c r="AM442" s="19"/>
      <c r="AN442" s="19"/>
      <c r="AO442" s="19"/>
      <c r="AP442" s="21" t="s">
        <v>89</v>
      </c>
      <c r="AQ442" s="19"/>
    </row>
    <row r="443">
      <c r="A443" s="11" t="s">
        <v>2289</v>
      </c>
      <c r="B443" s="11" t="s">
        <v>2290</v>
      </c>
      <c r="C443" s="11" t="str">
        <f>VLOOKUP(A443,import!A:C,3,0)</f>
        <v>DOĞRU</v>
      </c>
      <c r="D443" s="11" t="s">
        <v>344</v>
      </c>
      <c r="E443" s="12">
        <f>VLOOKUP(A443,import!A:J,5,0)</f>
        <v>400</v>
      </c>
      <c r="F443" s="12" t="str">
        <f>VLOOKUP(A443,import!A:J,6,0)</f>
        <v/>
      </c>
      <c r="G443" s="13">
        <f>VLOOKUP(A443,import!A:J,7,0)</f>
        <v>0</v>
      </c>
      <c r="H443" s="13">
        <f>VLOOKUP(A443,import!A:J,8,0)</f>
        <v>33</v>
      </c>
      <c r="I443" s="13">
        <f>VLOOKUP(A443,import!A:J,9,0)</f>
        <v>33</v>
      </c>
      <c r="J443" s="14">
        <f>VLOOKUP(A443,import!A:J,10,0)</f>
        <v>0</v>
      </c>
      <c r="K443" s="11" t="s">
        <v>2291</v>
      </c>
      <c r="L443" s="11">
        <v>2.422372424E9</v>
      </c>
      <c r="M443" s="11" t="s">
        <v>47</v>
      </c>
      <c r="N443" s="11" t="s">
        <v>1053</v>
      </c>
      <c r="O443" s="11" t="s">
        <v>2292</v>
      </c>
      <c r="P443" s="11" t="str">
        <f>VLOOKUP(A443,import!A:P,16,0)</f>
        <v>Geleneksel</v>
      </c>
      <c r="Q443" s="15"/>
      <c r="R443" s="15" t="b">
        <v>1</v>
      </c>
      <c r="S443" s="16" t="b">
        <v>0</v>
      </c>
      <c r="T443" s="17" t="s">
        <v>83</v>
      </c>
      <c r="U443" s="17"/>
      <c r="V443" s="17"/>
      <c r="W443" s="17" t="s">
        <v>2293</v>
      </c>
      <c r="X443" s="18"/>
      <c r="Y443" s="18"/>
      <c r="Z443" s="18"/>
      <c r="AA443" s="22" t="s">
        <v>71</v>
      </c>
      <c r="AB443" s="23">
        <v>44554.0</v>
      </c>
      <c r="AC443" s="19"/>
      <c r="AD443" s="19"/>
      <c r="AE443" s="20"/>
      <c r="AF443" s="19"/>
      <c r="AG443" s="20"/>
      <c r="AH443" s="19"/>
      <c r="AI443" s="19"/>
      <c r="AJ443" s="19"/>
      <c r="AK443" s="22" t="s">
        <v>68</v>
      </c>
      <c r="AL443" s="19"/>
      <c r="AM443" s="19"/>
      <c r="AN443" s="19"/>
      <c r="AO443" s="19"/>
      <c r="AP443" s="21"/>
      <c r="AQ443" s="19"/>
    </row>
    <row r="444">
      <c r="A444" s="11" t="s">
        <v>2294</v>
      </c>
      <c r="B444" s="11" t="s">
        <v>2295</v>
      </c>
      <c r="C444" s="11" t="str">
        <f>VLOOKUP(A444,import!A:C,3,0)</f>
        <v>DOĞRU</v>
      </c>
      <c r="D444" s="11" t="s">
        <v>344</v>
      </c>
      <c r="E444" s="12">
        <f>VLOOKUP(A444,import!A:J,5,0)</f>
        <v>24792</v>
      </c>
      <c r="F444" s="12">
        <f>VLOOKUP(A444,import!A:J,6,0)</f>
        <v>1784</v>
      </c>
      <c r="G444" s="13">
        <f>VLOOKUP(A444,import!A:J,7,0)</f>
        <v>5</v>
      </c>
      <c r="H444" s="13">
        <f>VLOOKUP(A444,import!A:J,8,0)</f>
        <v>17</v>
      </c>
      <c r="I444" s="13">
        <f>VLOOKUP(A444,import!A:J,9,0)</f>
        <v>22</v>
      </c>
      <c r="J444" s="14">
        <f>VLOOKUP(A444,import!A:J,10,0)</f>
        <v>0.23</v>
      </c>
      <c r="K444" s="11" t="s">
        <v>2296</v>
      </c>
      <c r="L444" s="11">
        <v>2.422262929E9</v>
      </c>
      <c r="M444" s="11" t="s">
        <v>65</v>
      </c>
      <c r="N444" s="11" t="s">
        <v>285</v>
      </c>
      <c r="O444" s="11" t="s">
        <v>2297</v>
      </c>
      <c r="P444" s="11" t="str">
        <f>VLOOKUP(A444,import!A:P,16,0)</f>
        <v>Geleneksel</v>
      </c>
      <c r="Q444" s="15" t="s">
        <v>129</v>
      </c>
      <c r="R444" s="15" t="b">
        <v>1</v>
      </c>
      <c r="S444" s="16" t="b">
        <v>0</v>
      </c>
      <c r="T444" s="29" t="s">
        <v>121</v>
      </c>
      <c r="U444" s="16"/>
      <c r="V444" s="16"/>
      <c r="W444" s="25" t="s">
        <v>2298</v>
      </c>
      <c r="X444" s="30"/>
      <c r="Y444" s="30"/>
      <c r="Z444" s="30"/>
      <c r="AA444" s="22" t="s">
        <v>71</v>
      </c>
      <c r="AB444" s="54">
        <v>44347.0</v>
      </c>
      <c r="AC444" s="22" t="s">
        <v>71</v>
      </c>
      <c r="AD444" s="54">
        <v>44417.0</v>
      </c>
      <c r="AE444" s="22" t="s">
        <v>71</v>
      </c>
      <c r="AF444" s="54">
        <v>44539.0</v>
      </c>
      <c r="AG444" s="20"/>
      <c r="AH444" s="22"/>
      <c r="AI444" s="19"/>
      <c r="AJ444" s="22"/>
      <c r="AK444" s="22" t="s">
        <v>88</v>
      </c>
      <c r="AL444" s="22" t="s">
        <v>99</v>
      </c>
      <c r="AM444" s="22"/>
      <c r="AN444" s="22"/>
      <c r="AO444" s="22"/>
      <c r="AP444" s="21" t="s">
        <v>116</v>
      </c>
      <c r="AQ444" s="22"/>
    </row>
    <row r="445">
      <c r="A445" s="11" t="s">
        <v>2299</v>
      </c>
      <c r="B445" s="11" t="s">
        <v>2300</v>
      </c>
      <c r="C445" s="11" t="str">
        <f>VLOOKUP(A445,import!A:C,3,0)</f>
        <v>DOĞRU</v>
      </c>
      <c r="D445" s="11" t="s">
        <v>344</v>
      </c>
      <c r="E445" s="12">
        <f>VLOOKUP(A445,import!A:J,5,0)</f>
        <v>600</v>
      </c>
      <c r="F445" s="12">
        <f>VLOOKUP(A445,import!A:J,6,0)</f>
        <v>39</v>
      </c>
      <c r="G445" s="13">
        <f>VLOOKUP(A445,import!A:J,7,0)</f>
        <v>13</v>
      </c>
      <c r="H445" s="13">
        <f>VLOOKUP(A445,import!A:J,8,0)</f>
        <v>53</v>
      </c>
      <c r="I445" s="13">
        <f>VLOOKUP(A445,import!A:J,9,0)</f>
        <v>66</v>
      </c>
      <c r="J445" s="14">
        <f>VLOOKUP(A445,import!A:J,10,0)</f>
        <v>0.2</v>
      </c>
      <c r="K445" s="11" t="s">
        <v>2301</v>
      </c>
      <c r="L445" s="11">
        <v>2.422448484E9</v>
      </c>
      <c r="M445" s="11" t="s">
        <v>47</v>
      </c>
      <c r="N445" s="11" t="s">
        <v>495</v>
      </c>
      <c r="O445" s="11" t="s">
        <v>2302</v>
      </c>
      <c r="P445" s="11" t="str">
        <f>VLOOKUP(A445,import!A:P,16,0)</f>
        <v>Geleneksel</v>
      </c>
      <c r="Q445" s="15"/>
      <c r="R445" s="15" t="b">
        <v>1</v>
      </c>
      <c r="S445" s="16" t="b">
        <v>0</v>
      </c>
      <c r="T445" s="17" t="s">
        <v>50</v>
      </c>
      <c r="U445" s="17" t="s">
        <v>51</v>
      </c>
      <c r="V445" s="17" t="s">
        <v>1192</v>
      </c>
      <c r="W445" s="17" t="s">
        <v>2303</v>
      </c>
      <c r="X445" s="18">
        <v>44354.0</v>
      </c>
      <c r="Y445" s="18">
        <v>44356.0</v>
      </c>
      <c r="Z445" s="18"/>
      <c r="AA445" s="22" t="s">
        <v>71</v>
      </c>
      <c r="AB445" s="23">
        <v>44354.0</v>
      </c>
      <c r="AC445" s="22" t="s">
        <v>71</v>
      </c>
      <c r="AD445" s="23">
        <v>44413.0</v>
      </c>
      <c r="AE445" s="22" t="s">
        <v>71</v>
      </c>
      <c r="AF445" s="23">
        <v>44422.0</v>
      </c>
      <c r="AG445" s="22" t="s">
        <v>71</v>
      </c>
      <c r="AH445" s="23">
        <v>44511.0</v>
      </c>
      <c r="AI445" s="19"/>
      <c r="AJ445" s="19"/>
      <c r="AK445" s="22" t="s">
        <v>51</v>
      </c>
      <c r="AL445" s="22" t="s">
        <v>219</v>
      </c>
      <c r="AM445" s="22" t="s">
        <v>87</v>
      </c>
      <c r="AN445" s="22" t="s">
        <v>230</v>
      </c>
      <c r="AO445" s="19"/>
      <c r="AP445" s="21" t="s">
        <v>89</v>
      </c>
      <c r="AQ445" s="19"/>
    </row>
    <row r="446">
      <c r="A446" s="11" t="s">
        <v>2304</v>
      </c>
      <c r="B446" s="11" t="s">
        <v>2305</v>
      </c>
      <c r="C446" s="11" t="str">
        <f>VLOOKUP(A446,import!A:C,3,0)</f>
        <v>DOĞRU</v>
      </c>
      <c r="D446" s="11" t="s">
        <v>818</v>
      </c>
      <c r="E446" s="12">
        <f>VLOOKUP(A446,import!A:J,5,0)</f>
        <v>1536</v>
      </c>
      <c r="F446" s="12">
        <f>VLOOKUP(A446,import!A:J,6,0)</f>
        <v>35</v>
      </c>
      <c r="G446" s="13">
        <f>VLOOKUP(A446,import!A:J,7,0)</f>
        <v>12</v>
      </c>
      <c r="H446" s="13">
        <f>VLOOKUP(A446,import!A:J,8,0)</f>
        <v>18</v>
      </c>
      <c r="I446" s="13">
        <f>VLOOKUP(A446,import!A:J,9,0)</f>
        <v>30</v>
      </c>
      <c r="J446" s="14">
        <f>VLOOKUP(A446,import!A:J,10,0)</f>
        <v>0.4</v>
      </c>
      <c r="K446" s="11" t="s">
        <v>2306</v>
      </c>
      <c r="L446" s="11">
        <v>5.320598907E9</v>
      </c>
      <c r="M446" s="11" t="s">
        <v>58</v>
      </c>
      <c r="N446" s="11" t="s">
        <v>1823</v>
      </c>
      <c r="O446" s="11" t="s">
        <v>2307</v>
      </c>
      <c r="P446" s="11" t="str">
        <f>VLOOKUP(A446,import!A:P,16,0)</f>
        <v>Geleneksel</v>
      </c>
      <c r="Q446" s="15" t="s">
        <v>129</v>
      </c>
      <c r="R446" s="15" t="b">
        <v>1</v>
      </c>
      <c r="S446" s="16" t="b">
        <v>0</v>
      </c>
      <c r="T446" s="25" t="s">
        <v>50</v>
      </c>
      <c r="U446" s="25" t="s">
        <v>115</v>
      </c>
      <c r="V446" s="25" t="s">
        <v>371</v>
      </c>
      <c r="W446" s="25">
        <v>5.343115939E9</v>
      </c>
      <c r="X446" s="27">
        <v>44490.0</v>
      </c>
      <c r="Y446" s="27">
        <v>44491.0</v>
      </c>
      <c r="Z446" s="27"/>
      <c r="AA446" s="22" t="s">
        <v>71</v>
      </c>
      <c r="AB446" s="23">
        <v>44488.0</v>
      </c>
      <c r="AC446" s="22" t="s">
        <v>71</v>
      </c>
      <c r="AD446" s="23">
        <v>44490.0</v>
      </c>
      <c r="AE446" s="20"/>
      <c r="AF446" s="19"/>
      <c r="AG446" s="20"/>
      <c r="AH446" s="19"/>
      <c r="AI446" s="19"/>
      <c r="AJ446" s="19"/>
      <c r="AK446" s="22" t="s">
        <v>156</v>
      </c>
      <c r="AL446" s="22" t="s">
        <v>115</v>
      </c>
      <c r="AM446" s="19"/>
      <c r="AN446" s="19"/>
      <c r="AO446" s="19"/>
      <c r="AP446" s="21" t="s">
        <v>89</v>
      </c>
      <c r="AQ446" s="19"/>
    </row>
    <row r="447">
      <c r="A447" s="11" t="s">
        <v>2308</v>
      </c>
      <c r="B447" s="11" t="s">
        <v>2309</v>
      </c>
      <c r="C447" s="11" t="str">
        <f>VLOOKUP(A447,import!A:C,3,0)</f>
        <v>DOĞRU</v>
      </c>
      <c r="D447" s="11" t="s">
        <v>200</v>
      </c>
      <c r="E447" s="12">
        <f>VLOOKUP(A447,import!A:J,5,0)</f>
        <v>97</v>
      </c>
      <c r="F447" s="12">
        <f>VLOOKUP(A447,import!A:J,6,0)</f>
        <v>44</v>
      </c>
      <c r="G447" s="13">
        <f>VLOOKUP(A447,import!A:J,7,0)</f>
        <v>14</v>
      </c>
      <c r="H447" s="13">
        <f>VLOOKUP(A447,import!A:J,8,0)</f>
        <v>10</v>
      </c>
      <c r="I447" s="13">
        <f>VLOOKUP(A447,import!A:J,9,0)</f>
        <v>24</v>
      </c>
      <c r="J447" s="14">
        <f>VLOOKUP(A447,import!A:J,10,0)</f>
        <v>0.58</v>
      </c>
      <c r="K447" s="11" t="s">
        <v>2310</v>
      </c>
      <c r="L447" s="11">
        <v>2.423495033E9</v>
      </c>
      <c r="M447" s="11" t="s">
        <v>47</v>
      </c>
      <c r="N447" s="11" t="s">
        <v>187</v>
      </c>
      <c r="O447" s="11" t="s">
        <v>2311</v>
      </c>
      <c r="P447" s="11" t="str">
        <f>VLOOKUP(A447,import!A:P,16,0)</f>
        <v>Geleneksel</v>
      </c>
      <c r="Q447" s="15"/>
      <c r="R447" s="15" t="b">
        <v>0</v>
      </c>
      <c r="S447" s="16" t="b">
        <v>0</v>
      </c>
      <c r="T447" s="17"/>
      <c r="U447" s="17"/>
      <c r="V447" s="17"/>
      <c r="W447" s="17"/>
      <c r="X447" s="18"/>
      <c r="Y447" s="18"/>
      <c r="Z447" s="18"/>
      <c r="AA447" s="22"/>
      <c r="AB447" s="23"/>
      <c r="AC447" s="19"/>
      <c r="AD447" s="19"/>
      <c r="AE447" s="20"/>
      <c r="AF447" s="19"/>
      <c r="AG447" s="20"/>
      <c r="AH447" s="19"/>
      <c r="AI447" s="19"/>
      <c r="AJ447" s="19"/>
      <c r="AK447" s="22"/>
      <c r="AL447" s="19"/>
      <c r="AM447" s="19"/>
      <c r="AN447" s="19"/>
      <c r="AO447" s="19"/>
      <c r="AP447" s="21"/>
      <c r="AQ447" s="19"/>
    </row>
    <row r="448">
      <c r="A448" s="11" t="s">
        <v>2312</v>
      </c>
      <c r="B448" s="11" t="s">
        <v>2313</v>
      </c>
      <c r="C448" s="11" t="str">
        <f>VLOOKUP(A448,import!A:C,3,0)</f>
        <v>DOĞRU</v>
      </c>
      <c r="D448" s="11" t="s">
        <v>200</v>
      </c>
      <c r="E448" s="12">
        <f>VLOOKUP(A448,import!A:J,5,0)</f>
        <v>177</v>
      </c>
      <c r="F448" s="12">
        <f>VLOOKUP(A448,import!A:J,6,0)</f>
        <v>44</v>
      </c>
      <c r="G448" s="13">
        <f>VLOOKUP(A448,import!A:J,7,0)</f>
        <v>0</v>
      </c>
      <c r="H448" s="13">
        <f>VLOOKUP(A448,import!A:J,8,0)</f>
        <v>23</v>
      </c>
      <c r="I448" s="13">
        <f>VLOOKUP(A448,import!A:J,9,0)</f>
        <v>23</v>
      </c>
      <c r="J448" s="14">
        <f>VLOOKUP(A448,import!A:J,10,0)</f>
        <v>0</v>
      </c>
      <c r="K448" s="11" t="s">
        <v>2314</v>
      </c>
      <c r="L448" s="11">
        <v>5.37995111E9</v>
      </c>
      <c r="M448" s="11" t="s">
        <v>388</v>
      </c>
      <c r="N448" s="11" t="s">
        <v>2315</v>
      </c>
      <c r="O448" s="11" t="s">
        <v>2316</v>
      </c>
      <c r="P448" s="11" t="str">
        <f>VLOOKUP(A448,import!A:P,16,0)</f>
        <v>Geleneksel</v>
      </c>
      <c r="Q448" s="15"/>
      <c r="R448" s="15" t="b">
        <v>0</v>
      </c>
      <c r="S448" s="16" t="b">
        <v>0</v>
      </c>
      <c r="T448" s="17"/>
      <c r="U448" s="17"/>
      <c r="V448" s="31"/>
      <c r="W448" s="17"/>
      <c r="X448" s="18"/>
      <c r="Y448" s="18"/>
      <c r="Z448" s="18"/>
      <c r="AA448" s="22"/>
      <c r="AB448" s="23"/>
      <c r="AC448" s="19"/>
      <c r="AD448" s="19"/>
      <c r="AE448" s="20"/>
      <c r="AF448" s="19"/>
      <c r="AG448" s="20"/>
      <c r="AH448" s="19"/>
      <c r="AI448" s="19"/>
      <c r="AJ448" s="19"/>
      <c r="AK448" s="22"/>
      <c r="AL448" s="19"/>
      <c r="AM448" s="19"/>
      <c r="AN448" s="19"/>
      <c r="AO448" s="19"/>
      <c r="AP448" s="21"/>
      <c r="AQ448" s="19"/>
    </row>
    <row r="449">
      <c r="A449" s="11" t="s">
        <v>2317</v>
      </c>
      <c r="B449" s="11" t="s">
        <v>2318</v>
      </c>
      <c r="C449" s="11" t="str">
        <f>VLOOKUP(A449,import!A:C,3,0)</f>
        <v>DOĞRU</v>
      </c>
      <c r="D449" s="11" t="s">
        <v>200</v>
      </c>
      <c r="E449" s="12">
        <f>VLOOKUP(A449,import!A:J,5,0)</f>
        <v>551</v>
      </c>
      <c r="F449" s="12">
        <f>VLOOKUP(A449,import!A:J,6,0)</f>
        <v>13</v>
      </c>
      <c r="G449" s="13">
        <f>VLOOKUP(A449,import!A:J,7,0)</f>
        <v>0</v>
      </c>
      <c r="H449" s="13">
        <f>VLOOKUP(A449,import!A:J,8,0)</f>
        <v>21</v>
      </c>
      <c r="I449" s="13">
        <f>VLOOKUP(A449,import!A:J,9,0)</f>
        <v>21</v>
      </c>
      <c r="J449" s="14">
        <f>VLOOKUP(A449,import!A:J,10,0)</f>
        <v>0</v>
      </c>
      <c r="K449" s="11" t="s">
        <v>2319</v>
      </c>
      <c r="L449" s="11">
        <v>2.428871168E9</v>
      </c>
      <c r="M449" s="11" t="s">
        <v>327</v>
      </c>
      <c r="N449" s="11" t="s">
        <v>2320</v>
      </c>
      <c r="O449" s="11" t="s">
        <v>2321</v>
      </c>
      <c r="P449" s="11" t="str">
        <f>VLOOKUP(A449,import!A:P,16,0)</f>
        <v>Geleneksel</v>
      </c>
      <c r="Q449" s="15"/>
      <c r="R449" s="15" t="b">
        <v>0</v>
      </c>
      <c r="S449" s="16" t="b">
        <v>0</v>
      </c>
      <c r="T449" s="17"/>
      <c r="U449" s="17"/>
      <c r="V449" s="31"/>
      <c r="W449" s="17"/>
      <c r="X449" s="18"/>
      <c r="Y449" s="18"/>
      <c r="Z449" s="18"/>
      <c r="AA449" s="22"/>
      <c r="AB449" s="23"/>
      <c r="AC449" s="19"/>
      <c r="AD449" s="19"/>
      <c r="AE449" s="20"/>
      <c r="AF449" s="19"/>
      <c r="AG449" s="20"/>
      <c r="AH449" s="19"/>
      <c r="AI449" s="19"/>
      <c r="AJ449" s="19"/>
      <c r="AK449" s="22"/>
      <c r="AL449" s="19"/>
      <c r="AM449" s="19"/>
      <c r="AN449" s="19"/>
      <c r="AO449" s="19"/>
      <c r="AP449" s="21" t="s">
        <v>116</v>
      </c>
      <c r="AQ449" s="19"/>
    </row>
    <row r="450">
      <c r="A450" s="11" t="s">
        <v>2322</v>
      </c>
      <c r="B450" s="11" t="s">
        <v>2323</v>
      </c>
      <c r="C450" s="11" t="str">
        <f>VLOOKUP(A450,import!A:C,3,0)</f>
        <v>DOĞRU</v>
      </c>
      <c r="D450" s="11" t="s">
        <v>200</v>
      </c>
      <c r="E450" s="12">
        <f>VLOOKUP(A450,import!A:J,5,0)</f>
        <v>2329</v>
      </c>
      <c r="F450" s="12">
        <f>VLOOKUP(A450,import!A:J,6,0)</f>
        <v>103</v>
      </c>
      <c r="G450" s="13">
        <f>VLOOKUP(A450,import!A:J,7,0)</f>
        <v>32</v>
      </c>
      <c r="H450" s="13">
        <f>VLOOKUP(A450,import!A:J,8,0)</f>
        <v>21</v>
      </c>
      <c r="I450" s="13">
        <f>VLOOKUP(A450,import!A:J,9,0)</f>
        <v>53</v>
      </c>
      <c r="J450" s="14">
        <f>VLOOKUP(A450,import!A:J,10,0)</f>
        <v>0.6</v>
      </c>
      <c r="K450" s="11" t="s">
        <v>2324</v>
      </c>
      <c r="L450" s="11">
        <v>2.423234363E9</v>
      </c>
      <c r="M450" s="11" t="s">
        <v>47</v>
      </c>
      <c r="N450" s="11" t="s">
        <v>94</v>
      </c>
      <c r="O450" s="11" t="s">
        <v>2325</v>
      </c>
      <c r="P450" s="11" t="str">
        <f>VLOOKUP(A450,import!A:P,16,0)</f>
        <v>Geleneksel</v>
      </c>
      <c r="Q450" s="15" t="s">
        <v>103</v>
      </c>
      <c r="R450" s="15" t="b">
        <v>1</v>
      </c>
      <c r="S450" s="16" t="b">
        <v>0</v>
      </c>
      <c r="T450" s="25" t="s">
        <v>50</v>
      </c>
      <c r="U450" s="25" t="s">
        <v>87</v>
      </c>
      <c r="V450" s="22" t="s">
        <v>641</v>
      </c>
      <c r="W450" s="25" t="s">
        <v>2326</v>
      </c>
      <c r="X450" s="27">
        <v>44414.0</v>
      </c>
      <c r="Y450" s="27">
        <v>44420.0</v>
      </c>
      <c r="Z450" s="27"/>
      <c r="AA450" s="22" t="s">
        <v>71</v>
      </c>
      <c r="AB450" s="23">
        <v>44392.0</v>
      </c>
      <c r="AC450" s="22" t="s">
        <v>71</v>
      </c>
      <c r="AD450" s="23">
        <v>44414.0</v>
      </c>
      <c r="AE450" s="22" t="s">
        <v>71</v>
      </c>
      <c r="AF450" s="23">
        <v>44420.0</v>
      </c>
      <c r="AG450" s="22" t="s">
        <v>177</v>
      </c>
      <c r="AH450" s="23">
        <v>44502.0</v>
      </c>
      <c r="AI450" s="19"/>
      <c r="AJ450" s="19"/>
      <c r="AK450" s="22" t="s">
        <v>149</v>
      </c>
      <c r="AL450" s="22" t="s">
        <v>87</v>
      </c>
      <c r="AM450" s="22" t="s">
        <v>87</v>
      </c>
      <c r="AN450" s="22" t="s">
        <v>68</v>
      </c>
      <c r="AO450" s="19"/>
      <c r="AP450" s="21" t="s">
        <v>89</v>
      </c>
      <c r="AQ450" s="19"/>
    </row>
    <row r="451">
      <c r="A451" s="11" t="s">
        <v>2327</v>
      </c>
      <c r="B451" s="11" t="s">
        <v>2328</v>
      </c>
      <c r="C451" s="11" t="str">
        <f>VLOOKUP(A451,import!A:C,3,0)</f>
        <v>DOĞRU</v>
      </c>
      <c r="D451" s="11" t="s">
        <v>200</v>
      </c>
      <c r="E451" s="12">
        <f>VLOOKUP(A451,import!A:J,5,0)</f>
        <v>256</v>
      </c>
      <c r="F451" s="12">
        <f>VLOOKUP(A451,import!A:J,6,0)</f>
        <v>46</v>
      </c>
      <c r="G451" s="13">
        <f>VLOOKUP(A451,import!A:J,7,0)</f>
        <v>16</v>
      </c>
      <c r="H451" s="13">
        <f>VLOOKUP(A451,import!A:J,8,0)</f>
        <v>22</v>
      </c>
      <c r="I451" s="13">
        <f>VLOOKUP(A451,import!A:J,9,0)</f>
        <v>38</v>
      </c>
      <c r="J451" s="14">
        <f>VLOOKUP(A451,import!A:J,10,0)</f>
        <v>0.42</v>
      </c>
      <c r="K451" s="11" t="s">
        <v>2329</v>
      </c>
      <c r="L451" s="11">
        <v>5.399393563E9</v>
      </c>
      <c r="M451" s="11" t="s">
        <v>47</v>
      </c>
      <c r="N451" s="11" t="s">
        <v>195</v>
      </c>
      <c r="O451" s="11" t="s">
        <v>2330</v>
      </c>
      <c r="P451" s="11" t="str">
        <f>VLOOKUP(A451,import!A:P,16,0)</f>
        <v>Geleneksel</v>
      </c>
      <c r="Q451" s="15"/>
      <c r="R451" s="15" t="b">
        <v>1</v>
      </c>
      <c r="S451" s="16" t="b">
        <v>0</v>
      </c>
      <c r="T451" s="17" t="s">
        <v>50</v>
      </c>
      <c r="U451" s="17" t="s">
        <v>131</v>
      </c>
      <c r="V451" s="35" t="s">
        <v>69</v>
      </c>
      <c r="W451" s="17"/>
      <c r="X451" s="18">
        <v>44608.0</v>
      </c>
      <c r="Y451" s="18">
        <v>44609.0</v>
      </c>
      <c r="Z451" s="18"/>
      <c r="AA451" s="22" t="s">
        <v>71</v>
      </c>
      <c r="AB451" s="23">
        <v>44608.0</v>
      </c>
      <c r="AC451" s="19"/>
      <c r="AD451" s="19"/>
      <c r="AE451" s="20"/>
      <c r="AF451" s="19"/>
      <c r="AG451" s="20"/>
      <c r="AH451" s="19"/>
      <c r="AI451" s="19"/>
      <c r="AJ451" s="19"/>
      <c r="AK451" s="22" t="s">
        <v>131</v>
      </c>
      <c r="AL451" s="19"/>
      <c r="AM451" s="19"/>
      <c r="AN451" s="19"/>
      <c r="AO451" s="19"/>
      <c r="AP451" s="21"/>
      <c r="AQ451" s="19"/>
    </row>
    <row r="452">
      <c r="A452" s="11" t="s">
        <v>2331</v>
      </c>
      <c r="B452" s="11" t="s">
        <v>2332</v>
      </c>
      <c r="C452" s="11" t="str">
        <f>VLOOKUP(A452,import!A:C,3,0)</f>
        <v>DOĞRU</v>
      </c>
      <c r="D452" s="11" t="s">
        <v>200</v>
      </c>
      <c r="E452" s="12">
        <f>VLOOKUP(A452,import!A:J,5,0)</f>
        <v>1063</v>
      </c>
      <c r="F452" s="12">
        <f>VLOOKUP(A452,import!A:J,6,0)</f>
        <v>24</v>
      </c>
      <c r="G452" s="13">
        <f>VLOOKUP(A452,import!A:J,7,0)</f>
        <v>0</v>
      </c>
      <c r="H452" s="13">
        <f>VLOOKUP(A452,import!A:J,8,0)</f>
        <v>20</v>
      </c>
      <c r="I452" s="13">
        <f>VLOOKUP(A452,import!A:J,9,0)</f>
        <v>20</v>
      </c>
      <c r="J452" s="14">
        <f>VLOOKUP(A452,import!A:J,10,0)</f>
        <v>0</v>
      </c>
      <c r="K452" s="11" t="s">
        <v>2333</v>
      </c>
      <c r="L452" s="11">
        <v>2.423352737E9</v>
      </c>
      <c r="M452" s="11" t="s">
        <v>47</v>
      </c>
      <c r="N452" s="11" t="s">
        <v>639</v>
      </c>
      <c r="O452" s="11" t="s">
        <v>2334</v>
      </c>
      <c r="P452" s="11" t="str">
        <f>VLOOKUP(A452,import!A:P,16,0)</f>
        <v>Geleneksel</v>
      </c>
      <c r="Q452" s="15"/>
      <c r="R452" s="15" t="b">
        <v>1</v>
      </c>
      <c r="S452" s="16" t="b">
        <v>0</v>
      </c>
      <c r="T452" s="17" t="s">
        <v>83</v>
      </c>
      <c r="U452" s="17"/>
      <c r="V452" s="17"/>
      <c r="W452" s="17" t="s">
        <v>2335</v>
      </c>
      <c r="X452" s="18"/>
      <c r="Y452" s="18"/>
      <c r="Z452" s="18"/>
      <c r="AA452" s="22" t="s">
        <v>85</v>
      </c>
      <c r="AB452" s="23">
        <v>44371.0</v>
      </c>
      <c r="AC452" s="22" t="s">
        <v>71</v>
      </c>
      <c r="AD452" s="23">
        <v>44372.0</v>
      </c>
      <c r="AE452" s="22" t="s">
        <v>106</v>
      </c>
      <c r="AF452" s="23">
        <v>44386.0</v>
      </c>
      <c r="AG452" s="22" t="s">
        <v>71</v>
      </c>
      <c r="AH452" s="23">
        <v>44403.0</v>
      </c>
      <c r="AI452" s="22" t="s">
        <v>71</v>
      </c>
      <c r="AJ452" s="23">
        <v>44422.0</v>
      </c>
      <c r="AK452" s="22" t="s">
        <v>98</v>
      </c>
      <c r="AL452" s="22" t="s">
        <v>107</v>
      </c>
      <c r="AM452" s="22" t="s">
        <v>190</v>
      </c>
      <c r="AN452" s="22" t="s">
        <v>51</v>
      </c>
      <c r="AO452" s="22" t="s">
        <v>88</v>
      </c>
      <c r="AP452" s="21" t="s">
        <v>89</v>
      </c>
      <c r="AQ452" s="22"/>
    </row>
    <row r="453">
      <c r="A453" s="11" t="s">
        <v>2336</v>
      </c>
      <c r="B453" s="11" t="s">
        <v>2337</v>
      </c>
      <c r="C453" s="11" t="str">
        <f>VLOOKUP(A453,import!A:C,3,0)</f>
        <v>DOĞRU</v>
      </c>
      <c r="D453" s="11" t="s">
        <v>200</v>
      </c>
      <c r="E453" s="12">
        <f>VLOOKUP(A453,import!A:J,5,0)</f>
        <v>947</v>
      </c>
      <c r="F453" s="12">
        <f>VLOOKUP(A453,import!A:J,6,0)</f>
        <v>40</v>
      </c>
      <c r="G453" s="13">
        <f>VLOOKUP(A453,import!A:J,7,0)</f>
        <v>0</v>
      </c>
      <c r="H453" s="13">
        <f>VLOOKUP(A453,import!A:J,8,0)</f>
        <v>24</v>
      </c>
      <c r="I453" s="13">
        <f>VLOOKUP(A453,import!A:J,9,0)</f>
        <v>24</v>
      </c>
      <c r="J453" s="14">
        <f>VLOOKUP(A453,import!A:J,10,0)</f>
        <v>0</v>
      </c>
      <c r="K453" s="11" t="s">
        <v>2338</v>
      </c>
      <c r="L453" s="11">
        <v>2.423380004E9</v>
      </c>
      <c r="M453" s="11" t="s">
        <v>65</v>
      </c>
      <c r="N453" s="11" t="s">
        <v>778</v>
      </c>
      <c r="O453" s="11" t="s">
        <v>2339</v>
      </c>
      <c r="P453" s="11" t="str">
        <f>VLOOKUP(A453,import!A:P,16,0)</f>
        <v>Geleneksel</v>
      </c>
      <c r="Q453" s="15" t="s">
        <v>135</v>
      </c>
      <c r="R453" s="15" t="b">
        <v>1</v>
      </c>
      <c r="S453" s="25" t="b">
        <v>1</v>
      </c>
      <c r="T453" s="25"/>
      <c r="U453" s="16"/>
      <c r="V453" s="16"/>
      <c r="W453" s="25" t="s">
        <v>2340</v>
      </c>
      <c r="X453" s="30"/>
      <c r="Y453" s="30"/>
      <c r="Z453" s="30"/>
      <c r="AA453" s="22" t="s">
        <v>71</v>
      </c>
      <c r="AB453" s="23">
        <v>44348.0</v>
      </c>
      <c r="AC453" s="19"/>
      <c r="AD453" s="19"/>
      <c r="AE453" s="20"/>
      <c r="AF453" s="19"/>
      <c r="AG453" s="20"/>
      <c r="AH453" s="19"/>
      <c r="AI453" s="19"/>
      <c r="AJ453" s="19"/>
      <c r="AK453" s="22" t="s">
        <v>98</v>
      </c>
      <c r="AL453" s="19"/>
      <c r="AM453" s="19"/>
      <c r="AN453" s="19"/>
      <c r="AO453" s="19"/>
      <c r="AP453" s="21" t="s">
        <v>116</v>
      </c>
      <c r="AQ453" s="19"/>
    </row>
    <row r="454">
      <c r="A454" s="11" t="s">
        <v>2341</v>
      </c>
      <c r="B454" s="11" t="s">
        <v>2342</v>
      </c>
      <c r="C454" s="11" t="str">
        <f>VLOOKUP(A454,import!A:C,3,0)</f>
        <v>DOĞRU</v>
      </c>
      <c r="D454" s="11" t="s">
        <v>200</v>
      </c>
      <c r="E454" s="12">
        <f>VLOOKUP(A454,import!A:J,5,0)</f>
        <v>107</v>
      </c>
      <c r="F454" s="12">
        <f>VLOOKUP(A454,import!A:J,6,0)</f>
        <v>12</v>
      </c>
      <c r="G454" s="13">
        <f>VLOOKUP(A454,import!A:J,7,0)</f>
        <v>5</v>
      </c>
      <c r="H454" s="13">
        <f>VLOOKUP(A454,import!A:J,8,0)</f>
        <v>11</v>
      </c>
      <c r="I454" s="13">
        <f>VLOOKUP(A454,import!A:J,9,0)</f>
        <v>16</v>
      </c>
      <c r="J454" s="14">
        <f>VLOOKUP(A454,import!A:J,10,0)</f>
        <v>0.31</v>
      </c>
      <c r="K454" s="11" t="s">
        <v>2343</v>
      </c>
      <c r="L454" s="11">
        <v>5.437707014E9</v>
      </c>
      <c r="M454" s="11" t="s">
        <v>58</v>
      </c>
      <c r="N454" s="11" t="s">
        <v>2344</v>
      </c>
      <c r="O454" s="11" t="s">
        <v>2345</v>
      </c>
      <c r="P454" s="11" t="str">
        <f>VLOOKUP(A454,import!A:P,16,0)</f>
        <v>Geleneksel</v>
      </c>
      <c r="Q454" s="15"/>
      <c r="R454" s="15" t="b">
        <v>0</v>
      </c>
      <c r="S454" s="16" t="b">
        <v>0</v>
      </c>
      <c r="T454" s="17"/>
      <c r="U454" s="17"/>
      <c r="V454" s="17"/>
      <c r="W454" s="17"/>
      <c r="X454" s="18"/>
      <c r="Y454" s="18"/>
      <c r="Z454" s="18"/>
      <c r="AA454" s="22"/>
      <c r="AB454" s="23"/>
      <c r="AC454" s="19"/>
      <c r="AD454" s="19"/>
      <c r="AE454" s="20"/>
      <c r="AF454" s="19"/>
      <c r="AG454" s="20"/>
      <c r="AH454" s="19"/>
      <c r="AI454" s="19"/>
      <c r="AJ454" s="19"/>
      <c r="AK454" s="22"/>
      <c r="AL454" s="19"/>
      <c r="AM454" s="19"/>
      <c r="AN454" s="19"/>
      <c r="AO454" s="19"/>
      <c r="AP454" s="21"/>
      <c r="AQ454" s="19"/>
    </row>
    <row r="455">
      <c r="A455" s="11" t="s">
        <v>2346</v>
      </c>
      <c r="B455" s="11" t="s">
        <v>2347</v>
      </c>
      <c r="C455" s="11" t="str">
        <f>VLOOKUP(A455,import!A:C,3,0)</f>
        <v>DOĞRU</v>
      </c>
      <c r="D455" s="11" t="s">
        <v>200</v>
      </c>
      <c r="E455" s="12">
        <f>VLOOKUP(A455,import!A:J,5,0)</f>
        <v>205</v>
      </c>
      <c r="F455" s="12">
        <f>VLOOKUP(A455,import!A:J,6,0)</f>
        <v>44</v>
      </c>
      <c r="G455" s="13">
        <f>VLOOKUP(A455,import!A:J,7,0)</f>
        <v>7</v>
      </c>
      <c r="H455" s="13">
        <f>VLOOKUP(A455,import!A:J,8,0)</f>
        <v>39</v>
      </c>
      <c r="I455" s="13">
        <f>VLOOKUP(A455,import!A:J,9,0)</f>
        <v>46</v>
      </c>
      <c r="J455" s="14">
        <f>VLOOKUP(A455,import!A:J,10,0)</f>
        <v>0.15</v>
      </c>
      <c r="K455" s="11" t="s">
        <v>2348</v>
      </c>
      <c r="L455" s="11">
        <v>5.075411729E9</v>
      </c>
      <c r="M455" s="11" t="s">
        <v>58</v>
      </c>
      <c r="N455" s="11" t="s">
        <v>2349</v>
      </c>
      <c r="O455" s="11" t="s">
        <v>2350</v>
      </c>
      <c r="P455" s="11" t="str">
        <f>VLOOKUP(A455,import!A:P,16,0)</f>
        <v>Geleneksel</v>
      </c>
      <c r="Q455" s="15" t="s">
        <v>103</v>
      </c>
      <c r="R455" s="15" t="b">
        <v>1</v>
      </c>
      <c r="S455" s="16" t="b">
        <v>0</v>
      </c>
      <c r="T455" s="25" t="s">
        <v>83</v>
      </c>
      <c r="U455" s="16"/>
      <c r="V455" s="16"/>
      <c r="W455" s="25" t="s">
        <v>2351</v>
      </c>
      <c r="X455" s="30"/>
      <c r="Y455" s="30"/>
      <c r="Z455" s="30"/>
      <c r="AA455" s="22" t="s">
        <v>106</v>
      </c>
      <c r="AB455" s="23">
        <v>44489.0</v>
      </c>
      <c r="AC455" s="22" t="s">
        <v>71</v>
      </c>
      <c r="AD455" s="23">
        <v>44490.0</v>
      </c>
      <c r="AE455" s="22" t="s">
        <v>106</v>
      </c>
      <c r="AF455" s="23">
        <v>44497.0</v>
      </c>
      <c r="AG455" s="20"/>
      <c r="AH455" s="19"/>
      <c r="AI455" s="19"/>
      <c r="AJ455" s="19"/>
      <c r="AK455" s="22" t="s">
        <v>156</v>
      </c>
      <c r="AL455" s="22" t="s">
        <v>115</v>
      </c>
      <c r="AM455" s="22" t="s">
        <v>99</v>
      </c>
      <c r="AN455" s="19"/>
      <c r="AO455" s="19"/>
      <c r="AP455" s="21" t="s">
        <v>89</v>
      </c>
      <c r="AQ455" s="19"/>
    </row>
    <row r="456">
      <c r="A456" s="11" t="s">
        <v>2352</v>
      </c>
      <c r="B456" s="11" t="s">
        <v>2353</v>
      </c>
      <c r="C456" s="11" t="str">
        <f>VLOOKUP(A456,import!A:C,3,0)</f>
        <v>DOĞRU</v>
      </c>
      <c r="D456" s="11" t="s">
        <v>200</v>
      </c>
      <c r="E456" s="12">
        <f>VLOOKUP(A456,import!A:J,5,0)</f>
        <v>1285</v>
      </c>
      <c r="F456" s="12">
        <f>VLOOKUP(A456,import!A:J,6,0)</f>
        <v>24</v>
      </c>
      <c r="G456" s="13">
        <f>VLOOKUP(A456,import!A:J,7,0)</f>
        <v>0</v>
      </c>
      <c r="H456" s="13">
        <f>VLOOKUP(A456,import!A:J,8,0)</f>
        <v>22</v>
      </c>
      <c r="I456" s="13">
        <f>VLOOKUP(A456,import!A:J,9,0)</f>
        <v>22</v>
      </c>
      <c r="J456" s="14">
        <f>VLOOKUP(A456,import!A:J,10,0)</f>
        <v>0</v>
      </c>
      <c r="K456" s="11" t="s">
        <v>2354</v>
      </c>
      <c r="L456" s="11">
        <v>2.42338365E9</v>
      </c>
      <c r="M456" s="11" t="s">
        <v>65</v>
      </c>
      <c r="N456" s="11" t="s">
        <v>433</v>
      </c>
      <c r="O456" s="11" t="s">
        <v>2355</v>
      </c>
      <c r="P456" s="11" t="str">
        <f>VLOOKUP(A456,import!A:P,16,0)</f>
        <v>Geleneksel</v>
      </c>
      <c r="Q456" s="15"/>
      <c r="R456" s="15" t="b">
        <v>1</v>
      </c>
      <c r="S456" s="16" t="b">
        <v>0</v>
      </c>
      <c r="T456" s="17" t="s">
        <v>351</v>
      </c>
      <c r="U456" s="17" t="s">
        <v>104</v>
      </c>
      <c r="V456" s="35" t="s">
        <v>52</v>
      </c>
      <c r="W456" s="17" t="s">
        <v>2356</v>
      </c>
      <c r="X456" s="18">
        <v>44545.0</v>
      </c>
      <c r="Y456" s="18">
        <v>44547.0</v>
      </c>
      <c r="Z456" s="18"/>
      <c r="AA456" s="22" t="s">
        <v>212</v>
      </c>
      <c r="AB456" s="23">
        <v>44368.0</v>
      </c>
      <c r="AC456" s="22" t="s">
        <v>71</v>
      </c>
      <c r="AD456" s="23">
        <v>44376.0</v>
      </c>
      <c r="AE456" s="22" t="s">
        <v>85</v>
      </c>
      <c r="AF456" s="23">
        <v>44405.0</v>
      </c>
      <c r="AG456" s="22" t="s">
        <v>71</v>
      </c>
      <c r="AH456" s="23">
        <v>44520.0</v>
      </c>
      <c r="AI456" s="22" t="s">
        <v>71</v>
      </c>
      <c r="AJ456" s="23">
        <v>44547.0</v>
      </c>
      <c r="AK456" s="22" t="s">
        <v>98</v>
      </c>
      <c r="AL456" s="22" t="s">
        <v>1233</v>
      </c>
      <c r="AM456" s="22" t="s">
        <v>190</v>
      </c>
      <c r="AN456" s="22" t="s">
        <v>88</v>
      </c>
      <c r="AO456" s="22" t="s">
        <v>104</v>
      </c>
      <c r="AP456" s="21" t="s">
        <v>54</v>
      </c>
      <c r="AQ456" s="19"/>
    </row>
    <row r="457">
      <c r="A457" s="11" t="s">
        <v>2357</v>
      </c>
      <c r="B457" s="11" t="s">
        <v>2358</v>
      </c>
      <c r="C457" s="11" t="str">
        <f>VLOOKUP(A457,import!A:C,3,0)</f>
        <v>DOĞRU</v>
      </c>
      <c r="D457" s="11" t="s">
        <v>200</v>
      </c>
      <c r="E457" s="12">
        <f>VLOOKUP(A457,import!A:J,5,0)</f>
        <v>1218</v>
      </c>
      <c r="F457" s="12">
        <f>VLOOKUP(A457,import!A:J,6,0)</f>
        <v>351</v>
      </c>
      <c r="G457" s="13">
        <f>VLOOKUP(A457,import!A:J,7,0)</f>
        <v>15</v>
      </c>
      <c r="H457" s="13">
        <f>VLOOKUP(A457,import!A:J,8,0)</f>
        <v>23</v>
      </c>
      <c r="I457" s="13">
        <f>VLOOKUP(A457,import!A:J,9,0)</f>
        <v>38</v>
      </c>
      <c r="J457" s="14">
        <f>VLOOKUP(A457,import!A:J,10,0)</f>
        <v>0.39</v>
      </c>
      <c r="K457" s="11" t="s">
        <v>2359</v>
      </c>
      <c r="L457" s="11">
        <v>2.423264747E9</v>
      </c>
      <c r="M457" s="11" t="s">
        <v>47</v>
      </c>
      <c r="N457" s="11" t="s">
        <v>2360</v>
      </c>
      <c r="O457" s="11" t="s">
        <v>2361</v>
      </c>
      <c r="P457" s="11" t="str">
        <f>VLOOKUP(A457,import!A:P,16,0)</f>
        <v>Geleneksel</v>
      </c>
      <c r="Q457" s="15"/>
      <c r="R457" s="15" t="b">
        <v>1</v>
      </c>
      <c r="S457" s="16" t="b">
        <v>0</v>
      </c>
      <c r="T457" s="17" t="s">
        <v>50</v>
      </c>
      <c r="U457" s="17" t="s">
        <v>131</v>
      </c>
      <c r="V457" s="35" t="s">
        <v>69</v>
      </c>
      <c r="W457" s="17"/>
      <c r="X457" s="18">
        <v>44608.0</v>
      </c>
      <c r="Y457" s="18">
        <v>44609.0</v>
      </c>
      <c r="Z457" s="18"/>
      <c r="AA457" s="22" t="s">
        <v>71</v>
      </c>
      <c r="AB457" s="23">
        <v>44608.0</v>
      </c>
      <c r="AC457" s="19"/>
      <c r="AD457" s="19"/>
      <c r="AE457" s="20"/>
      <c r="AF457" s="19"/>
      <c r="AG457" s="20"/>
      <c r="AH457" s="19"/>
      <c r="AI457" s="19"/>
      <c r="AJ457" s="19"/>
      <c r="AK457" s="22" t="s">
        <v>131</v>
      </c>
      <c r="AL457" s="19"/>
      <c r="AM457" s="19"/>
      <c r="AN457" s="19"/>
      <c r="AO457" s="19"/>
      <c r="AP457" s="21"/>
      <c r="AQ457" s="19"/>
    </row>
    <row r="458">
      <c r="A458" s="11" t="s">
        <v>2362</v>
      </c>
      <c r="B458" s="11" t="s">
        <v>2363</v>
      </c>
      <c r="C458" s="11" t="str">
        <f>VLOOKUP(A458,import!A:C,3,0)</f>
        <v>DOĞRU</v>
      </c>
      <c r="D458" s="11" t="s">
        <v>200</v>
      </c>
      <c r="E458" s="12">
        <f>VLOOKUP(A458,import!A:J,5,0)</f>
        <v>222</v>
      </c>
      <c r="F458" s="12">
        <f>VLOOKUP(A458,import!A:J,6,0)</f>
        <v>14</v>
      </c>
      <c r="G458" s="13">
        <f>VLOOKUP(A458,import!A:J,7,0)</f>
        <v>11</v>
      </c>
      <c r="H458" s="13">
        <f>VLOOKUP(A458,import!A:J,8,0)</f>
        <v>7</v>
      </c>
      <c r="I458" s="13">
        <f>VLOOKUP(A458,import!A:J,9,0)</f>
        <v>18</v>
      </c>
      <c r="J458" s="14">
        <f>VLOOKUP(A458,import!A:J,10,0)</f>
        <v>0.61</v>
      </c>
      <c r="K458" s="11" t="s">
        <v>2364</v>
      </c>
      <c r="L458" s="11">
        <v>5.392372284E9</v>
      </c>
      <c r="M458" s="11" t="s">
        <v>47</v>
      </c>
      <c r="N458" s="11" t="s">
        <v>766</v>
      </c>
      <c r="O458" s="11" t="s">
        <v>2365</v>
      </c>
      <c r="P458" s="11" t="str">
        <f>VLOOKUP(A458,import!A:P,16,0)</f>
        <v>Geleneksel</v>
      </c>
      <c r="Q458" s="15"/>
      <c r="R458" s="15" t="b">
        <v>1</v>
      </c>
      <c r="S458" s="25" t="b">
        <v>0</v>
      </c>
      <c r="T458" s="17" t="s">
        <v>50</v>
      </c>
      <c r="U458" s="17" t="s">
        <v>51</v>
      </c>
      <c r="V458" s="31" t="s">
        <v>273</v>
      </c>
      <c r="W458" s="17" t="s">
        <v>2366</v>
      </c>
      <c r="X458" s="18">
        <v>44327.0</v>
      </c>
      <c r="Y458" s="18">
        <v>44334.0</v>
      </c>
      <c r="Z458" s="18"/>
      <c r="AA458" s="19"/>
      <c r="AB458" s="19"/>
      <c r="AC458" s="19"/>
      <c r="AD458" s="19"/>
      <c r="AE458" s="20"/>
      <c r="AF458" s="19"/>
      <c r="AG458" s="20"/>
      <c r="AH458" s="19"/>
      <c r="AI458" s="19"/>
      <c r="AJ458" s="19"/>
      <c r="AK458" s="19"/>
      <c r="AL458" s="19"/>
      <c r="AM458" s="19"/>
      <c r="AN458" s="19"/>
      <c r="AO458" s="19"/>
      <c r="AP458" s="21" t="s">
        <v>54</v>
      </c>
      <c r="AQ458" s="19"/>
    </row>
    <row r="459">
      <c r="A459" s="11" t="s">
        <v>2367</v>
      </c>
      <c r="B459" s="11" t="s">
        <v>2368</v>
      </c>
      <c r="C459" s="11" t="str">
        <f>VLOOKUP(A459,import!A:C,3,0)</f>
        <v>DOĞRU</v>
      </c>
      <c r="D459" s="11" t="s">
        <v>200</v>
      </c>
      <c r="E459" s="12">
        <f>VLOOKUP(A459,import!A:J,5,0)</f>
        <v>280</v>
      </c>
      <c r="F459" s="12">
        <f>VLOOKUP(A459,import!A:J,6,0)</f>
        <v>15</v>
      </c>
      <c r="G459" s="13">
        <f>VLOOKUP(A459,import!A:J,7,0)</f>
        <v>12</v>
      </c>
      <c r="H459" s="13">
        <f>VLOOKUP(A459,import!A:J,8,0)</f>
        <v>7</v>
      </c>
      <c r="I459" s="13">
        <f>VLOOKUP(A459,import!A:J,9,0)</f>
        <v>19</v>
      </c>
      <c r="J459" s="14">
        <f>VLOOKUP(A459,import!A:J,10,0)</f>
        <v>0.63</v>
      </c>
      <c r="K459" s="11" t="s">
        <v>2364</v>
      </c>
      <c r="L459" s="11">
        <v>5.436843456E9</v>
      </c>
      <c r="M459" s="11" t="s">
        <v>47</v>
      </c>
      <c r="N459" s="11" t="s">
        <v>1047</v>
      </c>
      <c r="O459" s="11" t="s">
        <v>2369</v>
      </c>
      <c r="P459" s="11" t="str">
        <f>VLOOKUP(A459,import!A:P,16,0)</f>
        <v>Geleneksel</v>
      </c>
      <c r="Q459" s="15"/>
      <c r="R459" s="15" t="b">
        <v>1</v>
      </c>
      <c r="S459" s="16" t="b">
        <v>0</v>
      </c>
      <c r="T459" s="17" t="s">
        <v>121</v>
      </c>
      <c r="U459" s="17"/>
      <c r="V459" s="17"/>
      <c r="W459" s="17" t="s">
        <v>2370</v>
      </c>
      <c r="X459" s="18"/>
      <c r="Y459" s="18"/>
      <c r="Z459" s="18"/>
      <c r="AA459" s="19"/>
      <c r="AB459" s="19"/>
      <c r="AC459" s="19"/>
      <c r="AD459" s="19"/>
      <c r="AE459" s="20"/>
      <c r="AF459" s="19"/>
      <c r="AG459" s="20"/>
      <c r="AH459" s="19"/>
      <c r="AI459" s="19"/>
      <c r="AJ459" s="19"/>
      <c r="AK459" s="19"/>
      <c r="AL459" s="19"/>
      <c r="AM459" s="19"/>
      <c r="AN459" s="19"/>
      <c r="AO459" s="19"/>
      <c r="AP459" s="21" t="s">
        <v>54</v>
      </c>
      <c r="AQ459" s="19"/>
    </row>
    <row r="460">
      <c r="A460" s="11" t="s">
        <v>2371</v>
      </c>
      <c r="B460" s="11" t="s">
        <v>2372</v>
      </c>
      <c r="C460" s="11" t="str">
        <f>VLOOKUP(A460,import!A:C,3,0)</f>
        <v>DOĞRU</v>
      </c>
      <c r="D460" s="11" t="s">
        <v>63</v>
      </c>
      <c r="E460" s="12">
        <f>VLOOKUP(A460,import!A:J,5,0)</f>
        <v>463</v>
      </c>
      <c r="F460" s="12" t="str">
        <f>VLOOKUP(A460,import!A:J,6,0)</f>
        <v/>
      </c>
      <c r="G460" s="13">
        <f>VLOOKUP(A460,import!A:J,7,0)</f>
        <v>0</v>
      </c>
      <c r="H460" s="13">
        <f>VLOOKUP(A460,import!A:J,8,0)</f>
        <v>46</v>
      </c>
      <c r="I460" s="13">
        <f>VLOOKUP(A460,import!A:J,9,0)</f>
        <v>46</v>
      </c>
      <c r="J460" s="14">
        <f>VLOOKUP(A460,import!A:J,10,0)</f>
        <v>0</v>
      </c>
      <c r="K460" s="11" t="s">
        <v>2373</v>
      </c>
      <c r="L460" s="11">
        <v>2.425110046E9</v>
      </c>
      <c r="M460" s="11" t="s">
        <v>368</v>
      </c>
      <c r="N460" s="11" t="s">
        <v>784</v>
      </c>
      <c r="O460" s="11" t="s">
        <v>2374</v>
      </c>
      <c r="P460" s="11" t="str">
        <f>VLOOKUP(A460,import!A:P,16,0)</f>
        <v>Geleneksel</v>
      </c>
      <c r="Q460" s="15"/>
      <c r="R460" s="15" t="b">
        <v>1</v>
      </c>
      <c r="S460" s="16" t="b">
        <v>0</v>
      </c>
      <c r="T460" s="17" t="s">
        <v>83</v>
      </c>
      <c r="U460" s="17"/>
      <c r="V460" s="17"/>
      <c r="W460" s="17" t="s">
        <v>2375</v>
      </c>
      <c r="X460" s="18"/>
      <c r="Y460" s="18"/>
      <c r="Z460" s="18"/>
      <c r="AA460" s="22" t="s">
        <v>85</v>
      </c>
      <c r="AB460" s="23">
        <v>44468.0</v>
      </c>
      <c r="AC460" s="22" t="s">
        <v>71</v>
      </c>
      <c r="AD460" s="23">
        <v>44471.0</v>
      </c>
      <c r="AE460" s="20"/>
      <c r="AF460" s="19"/>
      <c r="AG460" s="20"/>
      <c r="AH460" s="19"/>
      <c r="AI460" s="19"/>
      <c r="AJ460" s="19"/>
      <c r="AK460" s="22" t="s">
        <v>51</v>
      </c>
      <c r="AL460" s="22" t="s">
        <v>156</v>
      </c>
      <c r="AM460" s="19"/>
      <c r="AN460" s="19"/>
      <c r="AO460" s="19"/>
      <c r="AP460" s="21" t="s">
        <v>116</v>
      </c>
      <c r="AQ460" s="19"/>
    </row>
    <row r="461">
      <c r="A461" s="21" t="s">
        <v>2376</v>
      </c>
      <c r="B461" s="21" t="s">
        <v>2377</v>
      </c>
      <c r="C461" s="11" t="str">
        <f>VLOOKUP(A461,import!A:C,3,0)</f>
        <v>DOĞRU</v>
      </c>
      <c r="D461" s="21" t="s">
        <v>200</v>
      </c>
      <c r="E461" s="12" t="str">
        <f>VLOOKUP(A461,import!A:J,5,0)</f>
        <v/>
      </c>
      <c r="F461" s="12" t="str">
        <f>VLOOKUP(A461,import!A:J,6,0)</f>
        <v/>
      </c>
      <c r="G461" s="13">
        <f>VLOOKUP(A461,import!A:J,7,0)</f>
        <v>0</v>
      </c>
      <c r="H461" s="13">
        <f>VLOOKUP(A461,import!A:J,8,0)</f>
        <v>20</v>
      </c>
      <c r="I461" s="13">
        <f>VLOOKUP(A461,import!A:J,9,0)</f>
        <v>20</v>
      </c>
      <c r="J461" s="14">
        <f>VLOOKUP(A461,import!A:J,10,0)</f>
        <v>0</v>
      </c>
      <c r="K461" s="21" t="s">
        <v>2378</v>
      </c>
      <c r="L461" s="21">
        <v>2.42339072E9</v>
      </c>
      <c r="M461" s="21" t="s">
        <v>65</v>
      </c>
      <c r="N461" s="21" t="s">
        <v>433</v>
      </c>
      <c r="O461" s="21" t="s">
        <v>2379</v>
      </c>
      <c r="P461" s="11" t="str">
        <f>VLOOKUP(A461,import!A:P,16,0)</f>
        <v>Geleneksel</v>
      </c>
      <c r="Q461" s="15"/>
      <c r="R461" s="15" t="b">
        <v>1</v>
      </c>
      <c r="S461" s="16" t="b">
        <v>0</v>
      </c>
      <c r="T461" s="17" t="s">
        <v>83</v>
      </c>
      <c r="U461" s="17" t="s">
        <v>156</v>
      </c>
      <c r="V461" s="24" t="s">
        <v>69</v>
      </c>
      <c r="W461" s="17" t="s">
        <v>2380</v>
      </c>
      <c r="X461" s="18">
        <v>44666.0</v>
      </c>
      <c r="Y461" s="18">
        <v>44669.0</v>
      </c>
      <c r="Z461" s="18"/>
      <c r="AA461" s="22" t="s">
        <v>71</v>
      </c>
      <c r="AB461" s="18">
        <v>44666.0</v>
      </c>
      <c r="AC461" s="19"/>
      <c r="AD461" s="19"/>
      <c r="AE461" s="20"/>
      <c r="AF461" s="19"/>
      <c r="AG461" s="20"/>
      <c r="AH461" s="19"/>
      <c r="AI461" s="19"/>
      <c r="AJ461" s="19"/>
      <c r="AK461" s="22" t="s">
        <v>156</v>
      </c>
      <c r="AL461" s="19"/>
      <c r="AM461" s="19"/>
      <c r="AN461" s="19"/>
      <c r="AO461" s="19"/>
      <c r="AP461" s="21"/>
      <c r="AQ461" s="19"/>
    </row>
    <row r="462">
      <c r="A462" s="11" t="s">
        <v>2381</v>
      </c>
      <c r="B462" s="11" t="s">
        <v>2382</v>
      </c>
      <c r="C462" s="11" t="str">
        <f>VLOOKUP(A462,import!A:C,3,0)</f>
        <v>DOĞRU</v>
      </c>
      <c r="D462" s="11" t="s">
        <v>200</v>
      </c>
      <c r="E462" s="12">
        <f>VLOOKUP(A462,import!A:J,5,0)</f>
        <v>177</v>
      </c>
      <c r="F462" s="12">
        <f>VLOOKUP(A462,import!A:J,6,0)</f>
        <v>6</v>
      </c>
      <c r="G462" s="13">
        <f>VLOOKUP(A462,import!A:J,7,0)</f>
        <v>0</v>
      </c>
      <c r="H462" s="13">
        <f>VLOOKUP(A462,import!A:J,8,0)</f>
        <v>24</v>
      </c>
      <c r="I462" s="13">
        <f>VLOOKUP(A462,import!A:J,9,0)</f>
        <v>24</v>
      </c>
      <c r="J462" s="14">
        <f>VLOOKUP(A462,import!A:J,10,0)</f>
        <v>0</v>
      </c>
      <c r="K462" s="11" t="s">
        <v>2383</v>
      </c>
      <c r="L462" s="11">
        <v>5.510925876E9</v>
      </c>
      <c r="M462" s="11" t="s">
        <v>368</v>
      </c>
      <c r="N462" s="11" t="s">
        <v>369</v>
      </c>
      <c r="O462" s="11" t="s">
        <v>2384</v>
      </c>
      <c r="P462" s="11" t="str">
        <f>VLOOKUP(A462,import!A:P,16,0)</f>
        <v>Geleneksel</v>
      </c>
      <c r="Q462" s="15"/>
      <c r="R462" s="15" t="b">
        <v>1</v>
      </c>
      <c r="S462" s="16" t="b">
        <v>0</v>
      </c>
      <c r="T462" s="17" t="s">
        <v>280</v>
      </c>
      <c r="U462" s="17" t="s">
        <v>99</v>
      </c>
      <c r="V462" s="17" t="s">
        <v>371</v>
      </c>
      <c r="W462" s="17" t="s">
        <v>2385</v>
      </c>
      <c r="X462" s="18">
        <v>44504.0</v>
      </c>
      <c r="Y462" s="18">
        <v>44505.0</v>
      </c>
      <c r="Z462" s="18"/>
      <c r="AA462" s="22" t="s">
        <v>71</v>
      </c>
      <c r="AB462" s="23">
        <v>44504.0</v>
      </c>
      <c r="AC462" s="22" t="s">
        <v>71</v>
      </c>
      <c r="AD462" s="23">
        <v>44546.0</v>
      </c>
      <c r="AE462" s="20"/>
      <c r="AF462" s="19"/>
      <c r="AG462" s="20"/>
      <c r="AH462" s="19"/>
      <c r="AI462" s="19"/>
      <c r="AJ462" s="19"/>
      <c r="AK462" s="22" t="s">
        <v>99</v>
      </c>
      <c r="AL462" s="22" t="s">
        <v>104</v>
      </c>
      <c r="AM462" s="19"/>
      <c r="AN462" s="19"/>
      <c r="AO462" s="19"/>
      <c r="AP462" s="21" t="s">
        <v>54</v>
      </c>
      <c r="AQ462" s="19"/>
    </row>
    <row r="463">
      <c r="A463" s="11" t="s">
        <v>2386</v>
      </c>
      <c r="B463" s="11" t="s">
        <v>2387</v>
      </c>
      <c r="C463" s="11" t="str">
        <f>VLOOKUP(A463,import!A:C,3,0)</f>
        <v>DOĞRU</v>
      </c>
      <c r="D463" s="11" t="s">
        <v>143</v>
      </c>
      <c r="E463" s="12">
        <f>VLOOKUP(A463,import!A:J,5,0)</f>
        <v>1544</v>
      </c>
      <c r="F463" s="12">
        <f>VLOOKUP(A463,import!A:J,6,0)</f>
        <v>88</v>
      </c>
      <c r="G463" s="13">
        <f>VLOOKUP(A463,import!A:J,7,0)</f>
        <v>0</v>
      </c>
      <c r="H463" s="13">
        <f>VLOOKUP(A463,import!A:J,8,0)</f>
        <v>13</v>
      </c>
      <c r="I463" s="13">
        <f>VLOOKUP(A463,import!A:J,9,0)</f>
        <v>13</v>
      </c>
      <c r="J463" s="14">
        <f>VLOOKUP(A463,import!A:J,10,0)</f>
        <v>0</v>
      </c>
      <c r="K463" s="11" t="s">
        <v>2388</v>
      </c>
      <c r="L463" s="11">
        <v>5.545364696E9</v>
      </c>
      <c r="M463" s="11" t="s">
        <v>65</v>
      </c>
      <c r="N463" s="11" t="s">
        <v>1002</v>
      </c>
      <c r="O463" s="11" t="s">
        <v>2389</v>
      </c>
      <c r="P463" s="11" t="str">
        <f>VLOOKUP(A463,import!A:P,16,0)</f>
        <v>Geleneksel</v>
      </c>
      <c r="Q463" s="15"/>
      <c r="R463" s="15" t="b">
        <v>1</v>
      </c>
      <c r="S463" s="16" t="b">
        <v>0</v>
      </c>
      <c r="T463" s="17" t="s">
        <v>83</v>
      </c>
      <c r="U463" s="17"/>
      <c r="V463" s="17"/>
      <c r="W463" s="17" t="s">
        <v>2390</v>
      </c>
      <c r="X463" s="18"/>
      <c r="Y463" s="18"/>
      <c r="Z463" s="18"/>
      <c r="AA463" s="22" t="s">
        <v>71</v>
      </c>
      <c r="AB463" s="23">
        <v>44475.0</v>
      </c>
      <c r="AC463" s="22" t="s">
        <v>71</v>
      </c>
      <c r="AD463" s="23">
        <v>44505.0</v>
      </c>
      <c r="AE463" s="22" t="s">
        <v>71</v>
      </c>
      <c r="AF463" s="23">
        <v>44546.0</v>
      </c>
      <c r="AG463" s="20"/>
      <c r="AH463" s="19"/>
      <c r="AI463" s="19"/>
      <c r="AJ463" s="19"/>
      <c r="AK463" s="22" t="s">
        <v>51</v>
      </c>
      <c r="AL463" s="22" t="s">
        <v>99</v>
      </c>
      <c r="AM463" s="22" t="s">
        <v>99</v>
      </c>
      <c r="AN463" s="19"/>
      <c r="AO463" s="19"/>
      <c r="AP463" s="21" t="s">
        <v>54</v>
      </c>
      <c r="AQ463" s="19"/>
    </row>
    <row r="464">
      <c r="A464" s="11" t="s">
        <v>2391</v>
      </c>
      <c r="B464" s="11" t="s">
        <v>2392</v>
      </c>
      <c r="C464" s="11" t="str">
        <f>VLOOKUP(A464,import!A:C,3,0)</f>
        <v>YANLIŞ</v>
      </c>
      <c r="D464" s="11" t="s">
        <v>344</v>
      </c>
      <c r="E464" s="12">
        <f>VLOOKUP(A464,import!A:J,5,0)</f>
        <v>85</v>
      </c>
      <c r="F464" s="12" t="str">
        <f>VLOOKUP(A464,import!A:J,6,0)</f>
        <v/>
      </c>
      <c r="G464" s="13">
        <f>VLOOKUP(A464,import!A:J,7,0)</f>
        <v>0</v>
      </c>
      <c r="H464" s="13">
        <f>VLOOKUP(A464,import!A:J,8,0)</f>
        <v>9</v>
      </c>
      <c r="I464" s="13">
        <f>VLOOKUP(A464,import!A:J,9,0)</f>
        <v>9</v>
      </c>
      <c r="J464" s="14">
        <f>VLOOKUP(A464,import!A:J,10,0)</f>
        <v>0</v>
      </c>
      <c r="K464" s="11" t="s">
        <v>2393</v>
      </c>
      <c r="L464" s="11">
        <v>2.422381096E9</v>
      </c>
      <c r="M464" s="11" t="s">
        <v>47</v>
      </c>
      <c r="N464" s="11" t="s">
        <v>639</v>
      </c>
      <c r="O464" s="11" t="s">
        <v>2394</v>
      </c>
      <c r="P464" s="11" t="str">
        <f>VLOOKUP(A464,import!A:P,16,0)</f>
        <v>Geleneksel</v>
      </c>
      <c r="Q464" s="15"/>
      <c r="R464" s="15" t="b">
        <v>1</v>
      </c>
      <c r="S464" s="25" t="b">
        <v>1</v>
      </c>
      <c r="T464" s="17"/>
      <c r="U464" s="17"/>
      <c r="V464" s="17"/>
      <c r="W464" s="17" t="s">
        <v>2395</v>
      </c>
      <c r="X464" s="18"/>
      <c r="Y464" s="18"/>
      <c r="Z464" s="18"/>
      <c r="AA464" s="22" t="s">
        <v>71</v>
      </c>
      <c r="AB464" s="54">
        <v>44347.0</v>
      </c>
      <c r="AC464" s="22" t="s">
        <v>177</v>
      </c>
      <c r="AD464" s="54">
        <v>44372.0</v>
      </c>
      <c r="AE464" s="22" t="s">
        <v>177</v>
      </c>
      <c r="AF464" s="40">
        <v>44377.0</v>
      </c>
      <c r="AG464" s="22" t="s">
        <v>71</v>
      </c>
      <c r="AH464" s="54">
        <v>44383.0</v>
      </c>
      <c r="AI464" s="22" t="s">
        <v>106</v>
      </c>
      <c r="AJ464" s="54">
        <v>44422.0</v>
      </c>
      <c r="AK464" s="22"/>
      <c r="AL464" s="22" t="s">
        <v>107</v>
      </c>
      <c r="AM464" s="22" t="s">
        <v>97</v>
      </c>
      <c r="AN464" s="22" t="s">
        <v>86</v>
      </c>
      <c r="AO464" s="22" t="s">
        <v>219</v>
      </c>
      <c r="AP464" s="21" t="s">
        <v>89</v>
      </c>
      <c r="AQ464" s="22"/>
    </row>
    <row r="465">
      <c r="A465" s="11" t="s">
        <v>2396</v>
      </c>
      <c r="B465" s="11" t="s">
        <v>2397</v>
      </c>
      <c r="C465" s="11" t="str">
        <f>VLOOKUP(A465,import!A:C,3,0)</f>
        <v>DOĞRU</v>
      </c>
      <c r="D465" s="11" t="s">
        <v>818</v>
      </c>
      <c r="E465" s="12" t="str">
        <f>VLOOKUP(A465,import!A:J,5,0)</f>
        <v/>
      </c>
      <c r="F465" s="12" t="str">
        <f>VLOOKUP(A465,import!A:J,6,0)</f>
        <v/>
      </c>
      <c r="G465" s="13">
        <f>VLOOKUP(A465,import!A:J,7,0)</f>
        <v>0</v>
      </c>
      <c r="H465" s="13">
        <f>VLOOKUP(A465,import!A:J,8,0)</f>
        <v>16</v>
      </c>
      <c r="I465" s="13">
        <f>VLOOKUP(A465,import!A:J,9,0)</f>
        <v>16</v>
      </c>
      <c r="J465" s="14">
        <f>VLOOKUP(A465,import!A:J,10,0)</f>
        <v>0</v>
      </c>
      <c r="K465" s="11" t="s">
        <v>2398</v>
      </c>
      <c r="L465" s="11">
        <v>5.53945223E9</v>
      </c>
      <c r="M465" s="11" t="s">
        <v>47</v>
      </c>
      <c r="N465" s="11" t="s">
        <v>187</v>
      </c>
      <c r="O465" s="11" t="s">
        <v>2399</v>
      </c>
      <c r="P465" s="11" t="str">
        <f>VLOOKUP(A465,import!A:P,16,0)</f>
        <v>Geleneksel</v>
      </c>
      <c r="Q465" s="15"/>
      <c r="R465" s="15" t="b">
        <v>1</v>
      </c>
      <c r="S465" s="16" t="b">
        <v>0</v>
      </c>
      <c r="T465" s="17" t="s">
        <v>280</v>
      </c>
      <c r="U465" s="17"/>
      <c r="V465" s="17"/>
      <c r="W465" s="17" t="s">
        <v>2400</v>
      </c>
      <c r="X465" s="18"/>
      <c r="Y465" s="18"/>
      <c r="Z465" s="18"/>
      <c r="AA465" s="22" t="s">
        <v>71</v>
      </c>
      <c r="AB465" s="23">
        <v>44618.0</v>
      </c>
      <c r="AC465" s="19"/>
      <c r="AD465" s="19"/>
      <c r="AE465" s="20"/>
      <c r="AF465" s="19"/>
      <c r="AG465" s="20"/>
      <c r="AH465" s="19"/>
      <c r="AI465" s="19"/>
      <c r="AJ465" s="19"/>
      <c r="AK465" s="22" t="s">
        <v>230</v>
      </c>
      <c r="AL465" s="19"/>
      <c r="AM465" s="19"/>
      <c r="AN465" s="19"/>
      <c r="AO465" s="19"/>
      <c r="AP465" s="21"/>
      <c r="AQ465" s="19"/>
    </row>
    <row r="466">
      <c r="A466" s="21" t="s">
        <v>2401</v>
      </c>
      <c r="B466" s="21" t="s">
        <v>2402</v>
      </c>
      <c r="C466" s="11" t="str">
        <f>VLOOKUP(A466,import!A:C,3,0)</f>
        <v>DOĞRU</v>
      </c>
      <c r="D466" s="21" t="s">
        <v>1694</v>
      </c>
      <c r="E466" s="12" t="str">
        <f>VLOOKUP(A466,import!A:J,5,0)</f>
        <v/>
      </c>
      <c r="F466" s="12" t="str">
        <f>VLOOKUP(A466,import!A:J,6,0)</f>
        <v/>
      </c>
      <c r="G466" s="13">
        <f>VLOOKUP(A466,import!A:J,7,0)</f>
        <v>0</v>
      </c>
      <c r="H466" s="13">
        <f>VLOOKUP(A466,import!A:J,8,0)</f>
        <v>37</v>
      </c>
      <c r="I466" s="13">
        <f>VLOOKUP(A466,import!A:J,9,0)</f>
        <v>37</v>
      </c>
      <c r="J466" s="14">
        <f>VLOOKUP(A466,import!A:J,10,0)</f>
        <v>0</v>
      </c>
      <c r="K466" s="21" t="s">
        <v>2403</v>
      </c>
      <c r="L466" s="21">
        <v>5.342948886E9</v>
      </c>
      <c r="M466" s="21" t="s">
        <v>138</v>
      </c>
      <c r="N466" s="21" t="s">
        <v>1037</v>
      </c>
      <c r="O466" s="21" t="s">
        <v>2404</v>
      </c>
      <c r="P466" s="11" t="str">
        <f>VLOOKUP(A466,import!A:P,16,0)</f>
        <v>Geleneksel</v>
      </c>
      <c r="Q466" s="15"/>
      <c r="R466" s="15" t="b">
        <v>0</v>
      </c>
      <c r="S466" s="16" t="b">
        <v>0</v>
      </c>
      <c r="T466" s="17"/>
      <c r="U466" s="17"/>
      <c r="V466" s="17"/>
      <c r="W466" s="17" t="s">
        <v>2405</v>
      </c>
      <c r="X466" s="18"/>
      <c r="Y466" s="18"/>
      <c r="Z466" s="18"/>
      <c r="AA466" s="22"/>
      <c r="AB466" s="23"/>
      <c r="AC466" s="19"/>
      <c r="AD466" s="19"/>
      <c r="AE466" s="20"/>
      <c r="AF466" s="19"/>
      <c r="AG466" s="20"/>
      <c r="AH466" s="19"/>
      <c r="AI466" s="19"/>
      <c r="AJ466" s="19"/>
      <c r="AK466" s="22"/>
      <c r="AL466" s="19"/>
      <c r="AM466" s="19"/>
      <c r="AN466" s="19"/>
      <c r="AO466" s="19"/>
      <c r="AP466" s="21"/>
      <c r="AQ466" s="19"/>
    </row>
    <row r="467">
      <c r="A467" s="11" t="s">
        <v>2406</v>
      </c>
      <c r="B467" s="11" t="s">
        <v>2407</v>
      </c>
      <c r="C467" s="11" t="str">
        <f>VLOOKUP(A467,import!A:C,3,0)</f>
        <v>DOĞRU</v>
      </c>
      <c r="D467" s="11" t="s">
        <v>74</v>
      </c>
      <c r="E467" s="12">
        <f>VLOOKUP(A467,import!A:J,5,0)</f>
        <v>5</v>
      </c>
      <c r="F467" s="12" t="str">
        <f>VLOOKUP(A467,import!A:J,6,0)</f>
        <v/>
      </c>
      <c r="G467" s="13">
        <f>VLOOKUP(A467,import!A:J,7,0)</f>
        <v>7</v>
      </c>
      <c r="H467" s="13">
        <f>VLOOKUP(A467,import!A:J,8,0)</f>
        <v>14</v>
      </c>
      <c r="I467" s="13">
        <f>VLOOKUP(A467,import!A:J,9,0)</f>
        <v>21</v>
      </c>
      <c r="J467" s="14">
        <f>VLOOKUP(A467,import!A:J,10,0)</f>
        <v>0.33</v>
      </c>
      <c r="K467" s="11" t="s">
        <v>2408</v>
      </c>
      <c r="L467" s="11">
        <v>5.45380181E9</v>
      </c>
      <c r="M467" s="11" t="s">
        <v>47</v>
      </c>
      <c r="N467" s="11" t="s">
        <v>533</v>
      </c>
      <c r="O467" s="11" t="s">
        <v>2409</v>
      </c>
      <c r="P467" s="11" t="str">
        <f>VLOOKUP(A467,import!A:P,16,0)</f>
        <v>Geleneksel</v>
      </c>
      <c r="Q467" s="15"/>
      <c r="R467" s="15" t="b">
        <v>1</v>
      </c>
      <c r="S467" s="16" t="b">
        <v>0</v>
      </c>
      <c r="T467" s="17" t="s">
        <v>50</v>
      </c>
      <c r="U467" s="17" t="s">
        <v>51</v>
      </c>
      <c r="V467" s="24" t="s">
        <v>69</v>
      </c>
      <c r="W467" s="17"/>
      <c r="X467" s="18">
        <v>44609.0</v>
      </c>
      <c r="Y467" s="18">
        <v>44610.0</v>
      </c>
      <c r="Z467" s="18"/>
      <c r="AA467" s="22" t="s">
        <v>71</v>
      </c>
      <c r="AB467" s="23">
        <v>44609.0</v>
      </c>
      <c r="AC467" s="19"/>
      <c r="AD467" s="19"/>
      <c r="AE467" s="20"/>
      <c r="AF467" s="19"/>
      <c r="AG467" s="20"/>
      <c r="AH467" s="19"/>
      <c r="AI467" s="19"/>
      <c r="AJ467" s="19"/>
      <c r="AK467" s="22" t="s">
        <v>51</v>
      </c>
      <c r="AL467" s="19"/>
      <c r="AM467" s="19"/>
      <c r="AN467" s="19"/>
      <c r="AO467" s="19"/>
      <c r="AP467" s="21"/>
      <c r="AQ467" s="19"/>
    </row>
    <row r="468">
      <c r="A468" s="11" t="s">
        <v>2410</v>
      </c>
      <c r="B468" s="11" t="s">
        <v>2411</v>
      </c>
      <c r="C468" s="11" t="str">
        <f>VLOOKUP(A468,import!A:C,3,0)</f>
        <v>DOĞRU</v>
      </c>
      <c r="D468" s="11" t="s">
        <v>1694</v>
      </c>
      <c r="E468" s="12">
        <f>VLOOKUP(A468,import!A:J,5,0)</f>
        <v>3</v>
      </c>
      <c r="F468" s="12" t="str">
        <f>VLOOKUP(A468,import!A:J,6,0)</f>
        <v/>
      </c>
      <c r="G468" s="13">
        <f>VLOOKUP(A468,import!A:J,7,0)</f>
        <v>8</v>
      </c>
      <c r="H468" s="13">
        <f>VLOOKUP(A468,import!A:J,8,0)</f>
        <v>31</v>
      </c>
      <c r="I468" s="13">
        <f>VLOOKUP(A468,import!A:J,9,0)</f>
        <v>39</v>
      </c>
      <c r="J468" s="14">
        <f>VLOOKUP(A468,import!A:J,10,0)</f>
        <v>0.21</v>
      </c>
      <c r="K468" s="11" t="s">
        <v>2412</v>
      </c>
      <c r="L468" s="11">
        <v>5.556342754E9</v>
      </c>
      <c r="M468" s="11" t="s">
        <v>47</v>
      </c>
      <c r="N468" s="11" t="s">
        <v>1202</v>
      </c>
      <c r="O468" s="11" t="s">
        <v>2413</v>
      </c>
      <c r="P468" s="11" t="str">
        <f>VLOOKUP(A468,import!A:P,16,0)</f>
        <v>Geleneksel</v>
      </c>
      <c r="Q468" s="15"/>
      <c r="R468" s="15" t="b">
        <v>1</v>
      </c>
      <c r="S468" s="16" t="b">
        <v>0</v>
      </c>
      <c r="T468" s="17" t="s">
        <v>50</v>
      </c>
      <c r="U468" s="17" t="s">
        <v>104</v>
      </c>
      <c r="V468" s="17" t="s">
        <v>52</v>
      </c>
      <c r="W468" s="17"/>
      <c r="X468" s="18">
        <v>44539.0</v>
      </c>
      <c r="Y468" s="18">
        <v>44543.0</v>
      </c>
      <c r="Z468" s="18"/>
      <c r="AA468" s="22" t="s">
        <v>71</v>
      </c>
      <c r="AB468" s="23">
        <v>44539.0</v>
      </c>
      <c r="AC468" s="19"/>
      <c r="AD468" s="19"/>
      <c r="AE468" s="20"/>
      <c r="AF468" s="19"/>
      <c r="AG468" s="20"/>
      <c r="AH468" s="19"/>
      <c r="AI468" s="19"/>
      <c r="AJ468" s="19"/>
      <c r="AK468" s="22" t="s">
        <v>99</v>
      </c>
      <c r="AL468" s="19"/>
      <c r="AM468" s="19"/>
      <c r="AN468" s="19"/>
      <c r="AO468" s="19"/>
      <c r="AP468" s="21" t="s">
        <v>89</v>
      </c>
      <c r="AQ468" s="19"/>
    </row>
    <row r="469">
      <c r="A469" s="11" t="s">
        <v>2414</v>
      </c>
      <c r="B469" s="11" t="s">
        <v>2415</v>
      </c>
      <c r="C469" s="11" t="str">
        <f>VLOOKUP(A469,import!A:C,3,0)</f>
        <v>DOĞRU</v>
      </c>
      <c r="D469" s="11" t="s">
        <v>126</v>
      </c>
      <c r="E469" s="12">
        <f>VLOOKUP(A469,import!A:J,5,0)</f>
        <v>229</v>
      </c>
      <c r="F469" s="12">
        <f>VLOOKUP(A469,import!A:J,6,0)</f>
        <v>4</v>
      </c>
      <c r="G469" s="13">
        <f>VLOOKUP(A469,import!A:J,7,0)</f>
        <v>0</v>
      </c>
      <c r="H469" s="13">
        <f>VLOOKUP(A469,import!A:J,8,0)</f>
        <v>19</v>
      </c>
      <c r="I469" s="13">
        <f>VLOOKUP(A469,import!A:J,9,0)</f>
        <v>19</v>
      </c>
      <c r="J469" s="14">
        <f>VLOOKUP(A469,import!A:J,10,0)</f>
        <v>0</v>
      </c>
      <c r="K469" s="11" t="s">
        <v>1227</v>
      </c>
      <c r="L469" s="11">
        <v>5.326077253E9</v>
      </c>
      <c r="M469" s="11" t="s">
        <v>544</v>
      </c>
      <c r="N469" s="11" t="s">
        <v>545</v>
      </c>
      <c r="O469" s="11" t="s">
        <v>2416</v>
      </c>
      <c r="P469" s="11" t="str">
        <f>VLOOKUP(A469,import!A:P,16,0)</f>
        <v>Geleneksel</v>
      </c>
      <c r="Q469" s="15"/>
      <c r="R469" s="15" t="b">
        <v>0</v>
      </c>
      <c r="S469" s="16" t="b">
        <v>0</v>
      </c>
      <c r="T469" s="17"/>
      <c r="U469" s="17"/>
      <c r="V469" s="17"/>
      <c r="W469" s="17"/>
      <c r="X469" s="18"/>
      <c r="Y469" s="18"/>
      <c r="Z469" s="17" t="s">
        <v>569</v>
      </c>
      <c r="AA469" s="19"/>
      <c r="AB469" s="19"/>
      <c r="AC469" s="19"/>
      <c r="AD469" s="19"/>
      <c r="AE469" s="20"/>
      <c r="AF469" s="19"/>
      <c r="AG469" s="20"/>
      <c r="AH469" s="19"/>
      <c r="AI469" s="19"/>
      <c r="AJ469" s="19"/>
      <c r="AK469" s="19"/>
      <c r="AL469" s="19"/>
      <c r="AM469" s="19"/>
      <c r="AN469" s="19"/>
      <c r="AO469" s="19"/>
      <c r="AP469" s="21" t="s">
        <v>116</v>
      </c>
      <c r="AQ469" s="19"/>
    </row>
    <row r="470">
      <c r="A470" s="11" t="s">
        <v>2417</v>
      </c>
      <c r="B470" s="11" t="s">
        <v>2418</v>
      </c>
      <c r="C470" s="11" t="str">
        <f>VLOOKUP(A470,import!A:C,3,0)</f>
        <v>DOĞRU</v>
      </c>
      <c r="D470" s="11" t="s">
        <v>818</v>
      </c>
      <c r="E470" s="12">
        <f>VLOOKUP(A470,import!A:J,5,0)</f>
        <v>95</v>
      </c>
      <c r="F470" s="12">
        <f>VLOOKUP(A470,import!A:J,6,0)</f>
        <v>14</v>
      </c>
      <c r="G470" s="13">
        <f>VLOOKUP(A470,import!A:J,7,0)</f>
        <v>13</v>
      </c>
      <c r="H470" s="13">
        <f>VLOOKUP(A470,import!A:J,8,0)</f>
        <v>8</v>
      </c>
      <c r="I470" s="13">
        <f>VLOOKUP(A470,import!A:J,9,0)</f>
        <v>21</v>
      </c>
      <c r="J470" s="14">
        <f>VLOOKUP(A470,import!A:J,10,0)</f>
        <v>0.62</v>
      </c>
      <c r="K470" s="11" t="s">
        <v>2419</v>
      </c>
      <c r="L470" s="11">
        <v>5.467131304E9</v>
      </c>
      <c r="M470" s="11" t="s">
        <v>47</v>
      </c>
      <c r="N470" s="11" t="s">
        <v>187</v>
      </c>
      <c r="O470" s="11" t="s">
        <v>2420</v>
      </c>
      <c r="P470" s="11" t="str">
        <f>VLOOKUP(A470,import!A:P,16,0)</f>
        <v>Geleneksel</v>
      </c>
      <c r="Q470" s="15"/>
      <c r="R470" s="15" t="b">
        <v>1</v>
      </c>
      <c r="S470" s="16" t="b">
        <v>0</v>
      </c>
      <c r="T470" s="17" t="s">
        <v>50</v>
      </c>
      <c r="U470" s="17" t="s">
        <v>230</v>
      </c>
      <c r="V470" s="17"/>
      <c r="W470" s="17"/>
      <c r="X470" s="18">
        <v>44589.0</v>
      </c>
      <c r="Y470" s="18">
        <v>44592.0</v>
      </c>
      <c r="Z470" s="18"/>
      <c r="AA470" s="22" t="s">
        <v>71</v>
      </c>
      <c r="AB470" s="23">
        <v>44589.0</v>
      </c>
      <c r="AC470" s="19"/>
      <c r="AD470" s="19"/>
      <c r="AE470" s="20"/>
      <c r="AF470" s="19"/>
      <c r="AG470" s="20"/>
      <c r="AH470" s="19"/>
      <c r="AI470" s="19"/>
      <c r="AJ470" s="19"/>
      <c r="AK470" s="22" t="s">
        <v>230</v>
      </c>
      <c r="AL470" s="19"/>
      <c r="AM470" s="19"/>
      <c r="AN470" s="19"/>
      <c r="AO470" s="19"/>
      <c r="AP470" s="21"/>
      <c r="AQ470" s="19"/>
    </row>
    <row r="471">
      <c r="A471" s="11" t="s">
        <v>2421</v>
      </c>
      <c r="B471" s="11" t="s">
        <v>2422</v>
      </c>
      <c r="C471" s="11" t="str">
        <f>VLOOKUP(A471,import!A:C,3,0)</f>
        <v>DOĞRU</v>
      </c>
      <c r="D471" s="11" t="s">
        <v>45</v>
      </c>
      <c r="E471" s="12">
        <f>VLOOKUP(A471,import!A:J,5,0)</f>
        <v>1680</v>
      </c>
      <c r="F471" s="12">
        <f>VLOOKUP(A471,import!A:J,6,0)</f>
        <v>29</v>
      </c>
      <c r="G471" s="13">
        <f>VLOOKUP(A471,import!A:J,7,0)</f>
        <v>16</v>
      </c>
      <c r="H471" s="13">
        <f>VLOOKUP(A471,import!A:J,8,0)</f>
        <v>33</v>
      </c>
      <c r="I471" s="13">
        <f>VLOOKUP(A471,import!A:J,9,0)</f>
        <v>49</v>
      </c>
      <c r="J471" s="14">
        <f>VLOOKUP(A471,import!A:J,10,0)</f>
        <v>0.33</v>
      </c>
      <c r="K471" s="11" t="s">
        <v>2423</v>
      </c>
      <c r="L471" s="11">
        <v>2.429664953E9</v>
      </c>
      <c r="M471" s="11" t="s">
        <v>138</v>
      </c>
      <c r="N471" s="11" t="s">
        <v>527</v>
      </c>
      <c r="O471" s="11" t="s">
        <v>2424</v>
      </c>
      <c r="P471" s="11" t="str">
        <f>VLOOKUP(A471,import!A:P,16,0)</f>
        <v>Geleneksel</v>
      </c>
      <c r="Q471" s="15"/>
      <c r="R471" s="15" t="b">
        <v>1</v>
      </c>
      <c r="S471" s="16" t="b">
        <v>0</v>
      </c>
      <c r="T471" s="29" t="s">
        <v>121</v>
      </c>
      <c r="U471" s="17"/>
      <c r="V471" s="17"/>
      <c r="W471" s="11" t="s">
        <v>2425</v>
      </c>
      <c r="X471" s="18"/>
      <c r="Y471" s="18"/>
      <c r="Z471" s="18"/>
      <c r="AA471" s="19"/>
      <c r="AB471" s="19"/>
      <c r="AC471" s="19"/>
      <c r="AD471" s="19"/>
      <c r="AE471" s="20"/>
      <c r="AF471" s="19"/>
      <c r="AG471" s="20"/>
      <c r="AH471" s="19"/>
      <c r="AI471" s="19"/>
      <c r="AJ471" s="19"/>
      <c r="AK471" s="19"/>
      <c r="AL471" s="19"/>
      <c r="AM471" s="19"/>
      <c r="AN471" s="19"/>
      <c r="AO471" s="19"/>
      <c r="AP471" s="21" t="s">
        <v>116</v>
      </c>
      <c r="AQ471" s="19"/>
    </row>
    <row r="472">
      <c r="A472" s="11" t="s">
        <v>2426</v>
      </c>
      <c r="B472" s="11" t="s">
        <v>2427</v>
      </c>
      <c r="C472" s="11" t="str">
        <f>VLOOKUP(A472,import!A:C,3,0)</f>
        <v>DOĞRU</v>
      </c>
      <c r="D472" s="11" t="s">
        <v>102</v>
      </c>
      <c r="E472" s="12">
        <f>VLOOKUP(A472,import!A:J,5,0)</f>
        <v>876</v>
      </c>
      <c r="F472" s="12">
        <f>VLOOKUP(A472,import!A:J,6,0)</f>
        <v>39</v>
      </c>
      <c r="G472" s="13">
        <f>VLOOKUP(A472,import!A:J,7,0)</f>
        <v>20</v>
      </c>
      <c r="H472" s="13">
        <f>VLOOKUP(A472,import!A:J,8,0)</f>
        <v>25</v>
      </c>
      <c r="I472" s="13">
        <f>VLOOKUP(A472,import!A:J,9,0)</f>
        <v>45</v>
      </c>
      <c r="J472" s="14">
        <f>VLOOKUP(A472,import!A:J,10,0)</f>
        <v>0.44</v>
      </c>
      <c r="K472" s="11" t="s">
        <v>2428</v>
      </c>
      <c r="L472" s="11">
        <v>5.304277117E9</v>
      </c>
      <c r="M472" s="11" t="s">
        <v>138</v>
      </c>
      <c r="N472" s="11" t="s">
        <v>181</v>
      </c>
      <c r="O472" s="11" t="s">
        <v>2429</v>
      </c>
      <c r="P472" s="11" t="str">
        <f>VLOOKUP(A472,import!A:P,16,0)</f>
        <v>Geleneksel</v>
      </c>
      <c r="Q472" s="15"/>
      <c r="R472" s="15" t="b">
        <v>1</v>
      </c>
      <c r="S472" s="16" t="b">
        <v>0</v>
      </c>
      <c r="T472" s="17" t="s">
        <v>50</v>
      </c>
      <c r="U472" s="17" t="s">
        <v>98</v>
      </c>
      <c r="V472" s="17" t="s">
        <v>52</v>
      </c>
      <c r="W472" s="17" t="s">
        <v>2430</v>
      </c>
      <c r="X472" s="18">
        <v>44365.0</v>
      </c>
      <c r="Y472" s="18">
        <v>44368.0</v>
      </c>
      <c r="Z472" s="18"/>
      <c r="AA472" s="22" t="s">
        <v>106</v>
      </c>
      <c r="AB472" s="23">
        <v>44354.0</v>
      </c>
      <c r="AC472" s="22" t="s">
        <v>106</v>
      </c>
      <c r="AD472" s="23">
        <v>44354.0</v>
      </c>
      <c r="AE472" s="22" t="s">
        <v>106</v>
      </c>
      <c r="AF472" s="23">
        <v>44363.0</v>
      </c>
      <c r="AG472" s="22" t="s">
        <v>106</v>
      </c>
      <c r="AH472" s="23">
        <v>44364.0</v>
      </c>
      <c r="AI472" s="22" t="s">
        <v>106</v>
      </c>
      <c r="AJ472" s="23">
        <v>44583.0</v>
      </c>
      <c r="AK472" s="22" t="s">
        <v>190</v>
      </c>
      <c r="AL472" s="22" t="s">
        <v>190</v>
      </c>
      <c r="AM472" s="22" t="s">
        <v>98</v>
      </c>
      <c r="AN472" s="22" t="s">
        <v>107</v>
      </c>
      <c r="AO472" s="22" t="s">
        <v>2431</v>
      </c>
      <c r="AP472" s="21" t="s">
        <v>116</v>
      </c>
      <c r="AQ472" s="22"/>
    </row>
    <row r="473">
      <c r="A473" s="11" t="s">
        <v>2432</v>
      </c>
      <c r="B473" s="11" t="s">
        <v>2433</v>
      </c>
      <c r="C473" s="11" t="str">
        <f>VLOOKUP(A473,import!A:C,3,0)</f>
        <v>DOĞRU</v>
      </c>
      <c r="D473" s="11" t="s">
        <v>74</v>
      </c>
      <c r="E473" s="12">
        <f>VLOOKUP(A473,import!A:J,5,0)</f>
        <v>396</v>
      </c>
      <c r="F473" s="12">
        <f>VLOOKUP(A473,import!A:J,6,0)</f>
        <v>45</v>
      </c>
      <c r="G473" s="13">
        <f>VLOOKUP(A473,import!A:J,7,0)</f>
        <v>13</v>
      </c>
      <c r="H473" s="13">
        <f>VLOOKUP(A473,import!A:J,8,0)</f>
        <v>32</v>
      </c>
      <c r="I473" s="13">
        <f>VLOOKUP(A473,import!A:J,9,0)</f>
        <v>45</v>
      </c>
      <c r="J473" s="14">
        <f>VLOOKUP(A473,import!A:J,10,0)</f>
        <v>0.29</v>
      </c>
      <c r="K473" s="11" t="s">
        <v>2434</v>
      </c>
      <c r="L473" s="11">
        <v>5.362186707E9</v>
      </c>
      <c r="M473" s="11" t="s">
        <v>47</v>
      </c>
      <c r="N473" s="11" t="s">
        <v>81</v>
      </c>
      <c r="O473" s="11" t="s">
        <v>2435</v>
      </c>
      <c r="P473" s="11" t="str">
        <f>VLOOKUP(A473,import!A:P,16,0)</f>
        <v>Geleneksel</v>
      </c>
      <c r="Q473" s="15" t="s">
        <v>299</v>
      </c>
      <c r="R473" s="15" t="b">
        <v>1</v>
      </c>
      <c r="S473" s="16" t="b">
        <v>0</v>
      </c>
      <c r="T473" s="25" t="s">
        <v>50</v>
      </c>
      <c r="U473" s="25" t="s">
        <v>51</v>
      </c>
      <c r="V473" s="25" t="s">
        <v>273</v>
      </c>
      <c r="W473" s="25" t="s">
        <v>2436</v>
      </c>
      <c r="X473" s="27">
        <v>44343.0</v>
      </c>
      <c r="Y473" s="27">
        <v>44347.0</v>
      </c>
      <c r="Z473" s="27"/>
      <c r="AA473" s="22" t="s">
        <v>71</v>
      </c>
      <c r="AB473" s="23">
        <v>44489.0</v>
      </c>
      <c r="AC473" s="19"/>
      <c r="AD473" s="19"/>
      <c r="AE473" s="20"/>
      <c r="AF473" s="19"/>
      <c r="AG473" s="20"/>
      <c r="AH473" s="19"/>
      <c r="AI473" s="19"/>
      <c r="AJ473" s="19"/>
      <c r="AK473" s="22" t="s">
        <v>131</v>
      </c>
      <c r="AL473" s="19"/>
      <c r="AM473" s="19"/>
      <c r="AN473" s="19"/>
      <c r="AO473" s="19"/>
      <c r="AP473" s="21" t="s">
        <v>89</v>
      </c>
      <c r="AQ473" s="19"/>
    </row>
    <row r="474">
      <c r="A474" s="11" t="s">
        <v>2437</v>
      </c>
      <c r="B474" s="11" t="s">
        <v>2438</v>
      </c>
      <c r="C474" s="11" t="str">
        <f>VLOOKUP(A474,import!A:C,3,0)</f>
        <v>DOĞRU</v>
      </c>
      <c r="D474" s="11" t="s">
        <v>200</v>
      </c>
      <c r="E474" s="12">
        <f>VLOOKUP(A474,import!A:J,5,0)</f>
        <v>8</v>
      </c>
      <c r="F474" s="12" t="str">
        <f>VLOOKUP(A474,import!A:J,6,0)</f>
        <v/>
      </c>
      <c r="G474" s="13">
        <f>VLOOKUP(A474,import!A:J,7,0)</f>
        <v>12</v>
      </c>
      <c r="H474" s="13">
        <f>VLOOKUP(A474,import!A:J,8,0)</f>
        <v>6</v>
      </c>
      <c r="I474" s="13">
        <f>VLOOKUP(A474,import!A:J,9,0)</f>
        <v>18</v>
      </c>
      <c r="J474" s="14">
        <f>VLOOKUP(A474,import!A:J,10,0)</f>
        <v>0.67</v>
      </c>
      <c r="K474" s="11" t="s">
        <v>2439</v>
      </c>
      <c r="L474" s="11">
        <v>5.324999137E9</v>
      </c>
      <c r="M474" s="11" t="s">
        <v>58</v>
      </c>
      <c r="N474" s="11" t="s">
        <v>2041</v>
      </c>
      <c r="O474" s="11" t="s">
        <v>2440</v>
      </c>
      <c r="P474" s="11" t="str">
        <f>VLOOKUP(A474,import!A:P,16,0)</f>
        <v>Geleneksel</v>
      </c>
      <c r="Q474" s="15"/>
      <c r="R474" s="15" t="b">
        <v>1</v>
      </c>
      <c r="S474" s="16" t="b">
        <v>0</v>
      </c>
      <c r="T474" s="17" t="s">
        <v>50</v>
      </c>
      <c r="U474" s="17" t="s">
        <v>99</v>
      </c>
      <c r="V474" s="17" t="s">
        <v>371</v>
      </c>
      <c r="W474" s="17"/>
      <c r="X474" s="18">
        <v>44497.0</v>
      </c>
      <c r="Y474" s="18">
        <v>44498.0</v>
      </c>
      <c r="Z474" s="18"/>
      <c r="AA474" s="22" t="s">
        <v>71</v>
      </c>
      <c r="AB474" s="23">
        <v>44497.0</v>
      </c>
      <c r="AC474" s="19"/>
      <c r="AD474" s="19"/>
      <c r="AE474" s="20"/>
      <c r="AF474" s="19"/>
      <c r="AG474" s="20"/>
      <c r="AH474" s="19"/>
      <c r="AI474" s="19"/>
      <c r="AJ474" s="19"/>
      <c r="AK474" s="22" t="s">
        <v>99</v>
      </c>
      <c r="AL474" s="19"/>
      <c r="AM474" s="19"/>
      <c r="AN474" s="19"/>
      <c r="AO474" s="19"/>
      <c r="AP474" s="21" t="s">
        <v>89</v>
      </c>
      <c r="AQ474" s="19"/>
    </row>
    <row r="475">
      <c r="A475" s="11" t="s">
        <v>2441</v>
      </c>
      <c r="B475" s="11" t="s">
        <v>2442</v>
      </c>
      <c r="C475" s="11" t="str">
        <f>VLOOKUP(A475,import!A:C,3,0)</f>
        <v>DOĞRU</v>
      </c>
      <c r="D475" s="11" t="s">
        <v>45</v>
      </c>
      <c r="E475" s="12">
        <f>VLOOKUP(A475,import!A:J,5,0)</f>
        <v>688</v>
      </c>
      <c r="F475" s="12">
        <f>VLOOKUP(A475,import!A:J,6,0)</f>
        <v>32</v>
      </c>
      <c r="G475" s="13">
        <f>VLOOKUP(A475,import!A:J,7,0)</f>
        <v>1</v>
      </c>
      <c r="H475" s="13">
        <f>VLOOKUP(A475,import!A:J,8,0)</f>
        <v>0</v>
      </c>
      <c r="I475" s="13">
        <f>VLOOKUP(A475,import!A:J,9,0)</f>
        <v>1</v>
      </c>
      <c r="J475" s="14">
        <f>VLOOKUP(A475,import!A:J,10,0)</f>
        <v>1</v>
      </c>
      <c r="K475" s="11" t="s">
        <v>2443</v>
      </c>
      <c r="L475" s="11">
        <v>2.425025252E9</v>
      </c>
      <c r="M475" s="11" t="s">
        <v>65</v>
      </c>
      <c r="N475" s="11" t="s">
        <v>112</v>
      </c>
      <c r="O475" s="11" t="s">
        <v>2444</v>
      </c>
      <c r="P475" s="11" t="str">
        <f>VLOOKUP(A475,import!A:P,16,0)</f>
        <v>Geleneksel</v>
      </c>
      <c r="Q475" s="15"/>
      <c r="R475" s="15" t="b">
        <v>1</v>
      </c>
      <c r="S475" s="16" t="b">
        <v>0</v>
      </c>
      <c r="T475" s="17" t="s">
        <v>50</v>
      </c>
      <c r="U475" s="17" t="s">
        <v>156</v>
      </c>
      <c r="V475" s="17" t="s">
        <v>52</v>
      </c>
      <c r="W475" s="17" t="s">
        <v>2445</v>
      </c>
      <c r="X475" s="18">
        <v>44445.0</v>
      </c>
      <c r="Y475" s="18">
        <v>44446.0</v>
      </c>
      <c r="Z475" s="18"/>
      <c r="AA475" s="22" t="s">
        <v>71</v>
      </c>
      <c r="AB475" s="23">
        <v>44439.0</v>
      </c>
      <c r="AC475" s="22" t="s">
        <v>71</v>
      </c>
      <c r="AD475" s="23">
        <v>44442.0</v>
      </c>
      <c r="AE475" s="22" t="s">
        <v>71</v>
      </c>
      <c r="AF475" s="23">
        <v>44445.0</v>
      </c>
      <c r="AG475" s="20"/>
      <c r="AH475" s="19"/>
      <c r="AI475" s="19"/>
      <c r="AJ475" s="19"/>
      <c r="AK475" s="22" t="s">
        <v>156</v>
      </c>
      <c r="AL475" s="22" t="s">
        <v>156</v>
      </c>
      <c r="AM475" s="22" t="s">
        <v>156</v>
      </c>
      <c r="AN475" s="19"/>
      <c r="AO475" s="19"/>
      <c r="AP475" s="21" t="s">
        <v>116</v>
      </c>
      <c r="AQ475" s="19"/>
    </row>
    <row r="476">
      <c r="A476" s="11" t="s">
        <v>2446</v>
      </c>
      <c r="B476" s="11" t="s">
        <v>2447</v>
      </c>
      <c r="C476" s="11" t="str">
        <f>VLOOKUP(A476,import!A:C,3,0)</f>
        <v>YANLIŞ</v>
      </c>
      <c r="D476" s="11" t="s">
        <v>200</v>
      </c>
      <c r="E476" s="12">
        <f>VLOOKUP(A476,import!A:J,5,0)</f>
        <v>1752</v>
      </c>
      <c r="F476" s="12" t="str">
        <f>VLOOKUP(A476,import!A:J,6,0)</f>
        <v/>
      </c>
      <c r="G476" s="13">
        <f>VLOOKUP(A476,import!A:J,7,0)</f>
        <v>0</v>
      </c>
      <c r="H476" s="13">
        <f>VLOOKUP(A476,import!A:J,8,0)</f>
        <v>19</v>
      </c>
      <c r="I476" s="13">
        <f>VLOOKUP(A476,import!A:J,9,0)</f>
        <v>19</v>
      </c>
      <c r="J476" s="14">
        <f>VLOOKUP(A476,import!A:J,10,0)</f>
        <v>0</v>
      </c>
      <c r="K476" s="11" t="s">
        <v>2448</v>
      </c>
      <c r="L476" s="11">
        <v>5.344736288E9</v>
      </c>
      <c r="M476" s="11" t="s">
        <v>65</v>
      </c>
      <c r="N476" s="11" t="s">
        <v>112</v>
      </c>
      <c r="O476" s="11" t="s">
        <v>2449</v>
      </c>
      <c r="P476" s="11" t="str">
        <f>VLOOKUP(A476,import!A:P,16,0)</f>
        <v>Geleneksel</v>
      </c>
      <c r="Q476" s="15"/>
      <c r="R476" s="15" t="b">
        <v>1</v>
      </c>
      <c r="S476" s="16" t="b">
        <v>0</v>
      </c>
      <c r="T476" s="17" t="s">
        <v>2017</v>
      </c>
      <c r="U476" s="17" t="s">
        <v>51</v>
      </c>
      <c r="V476" s="17" t="s">
        <v>52</v>
      </c>
      <c r="W476" s="22" t="s">
        <v>2450</v>
      </c>
      <c r="X476" s="18">
        <v>44336.0</v>
      </c>
      <c r="Y476" s="18">
        <v>44341.0</v>
      </c>
      <c r="Z476" s="18"/>
      <c r="AA476" s="22" t="s">
        <v>85</v>
      </c>
      <c r="AB476" s="54">
        <v>44347.0</v>
      </c>
      <c r="AC476" s="22" t="s">
        <v>71</v>
      </c>
      <c r="AD476" s="54">
        <v>44376.0</v>
      </c>
      <c r="AE476" s="22" t="s">
        <v>71</v>
      </c>
      <c r="AF476" s="54">
        <v>44427.0</v>
      </c>
      <c r="AG476" s="22" t="s">
        <v>106</v>
      </c>
      <c r="AH476" s="54">
        <v>44533.0</v>
      </c>
      <c r="AI476" s="22" t="s">
        <v>71</v>
      </c>
      <c r="AJ476" s="56">
        <v>44546.0</v>
      </c>
      <c r="AK476" s="22"/>
      <c r="AL476" s="22" t="s">
        <v>358</v>
      </c>
      <c r="AM476" s="22" t="s">
        <v>87</v>
      </c>
      <c r="AN476" s="22" t="s">
        <v>68</v>
      </c>
      <c r="AO476" s="22" t="s">
        <v>99</v>
      </c>
      <c r="AP476" s="21" t="s">
        <v>116</v>
      </c>
      <c r="AQ476" s="22"/>
    </row>
    <row r="477">
      <c r="A477" s="11" t="s">
        <v>2451</v>
      </c>
      <c r="B477" s="11" t="s">
        <v>2452</v>
      </c>
      <c r="C477" s="11" t="str">
        <f>VLOOKUP(A477,import!A:C,3,0)</f>
        <v>YANLIŞ</v>
      </c>
      <c r="D477" s="11" t="s">
        <v>45</v>
      </c>
      <c r="E477" s="12">
        <f>VLOOKUP(A477,import!A:J,5,0)</f>
        <v>613</v>
      </c>
      <c r="F477" s="12" t="str">
        <f>VLOOKUP(A477,import!A:J,6,0)</f>
        <v/>
      </c>
      <c r="G477" s="13">
        <f>VLOOKUP(A477,import!A:J,7,0)</f>
        <v>4</v>
      </c>
      <c r="H477" s="13">
        <f>VLOOKUP(A477,import!A:J,8,0)</f>
        <v>6</v>
      </c>
      <c r="I477" s="13">
        <f>VLOOKUP(A477,import!A:J,9,0)</f>
        <v>10</v>
      </c>
      <c r="J477" s="14">
        <f>VLOOKUP(A477,import!A:J,10,0)</f>
        <v>0.4</v>
      </c>
      <c r="K477" s="11" t="s">
        <v>2453</v>
      </c>
      <c r="L477" s="11">
        <v>5.424429525E9</v>
      </c>
      <c r="M477" s="11" t="s">
        <v>47</v>
      </c>
      <c r="N477" s="11" t="s">
        <v>1053</v>
      </c>
      <c r="O477" s="11" t="s">
        <v>2454</v>
      </c>
      <c r="P477" s="11" t="str">
        <f>VLOOKUP(A477,import!A:P,16,0)</f>
        <v>Geleneksel</v>
      </c>
      <c r="Q477" s="15"/>
      <c r="R477" s="15" t="b">
        <v>1</v>
      </c>
      <c r="S477" s="25" t="b">
        <v>0</v>
      </c>
      <c r="T477" s="17" t="s">
        <v>50</v>
      </c>
      <c r="U477" s="17" t="s">
        <v>156</v>
      </c>
      <c r="V477" s="17" t="s">
        <v>52</v>
      </c>
      <c r="W477" s="17" t="s">
        <v>2455</v>
      </c>
      <c r="X477" s="18">
        <v>44435.0</v>
      </c>
      <c r="Y477" s="18">
        <v>44438.0</v>
      </c>
      <c r="Z477" s="18"/>
      <c r="AA477" s="22" t="s">
        <v>71</v>
      </c>
      <c r="AB477" s="23">
        <v>44362.0</v>
      </c>
      <c r="AC477" s="22" t="s">
        <v>71</v>
      </c>
      <c r="AD477" s="23">
        <v>44386.0</v>
      </c>
      <c r="AE477" s="22" t="s">
        <v>71</v>
      </c>
      <c r="AF477" s="23">
        <v>44434.0</v>
      </c>
      <c r="AG477" s="22" t="s">
        <v>71</v>
      </c>
      <c r="AH477" s="23">
        <v>44435.0</v>
      </c>
      <c r="AI477" s="19"/>
      <c r="AJ477" s="19"/>
      <c r="AK477" s="22" t="s">
        <v>107</v>
      </c>
      <c r="AL477" s="22" t="s">
        <v>190</v>
      </c>
      <c r="AM477" s="22" t="s">
        <v>51</v>
      </c>
      <c r="AN477" s="22" t="s">
        <v>156</v>
      </c>
      <c r="AO477" s="19"/>
      <c r="AP477" s="21" t="s">
        <v>89</v>
      </c>
      <c r="AQ477" s="19"/>
    </row>
    <row r="478">
      <c r="A478" s="11" t="s">
        <v>2456</v>
      </c>
      <c r="B478" s="11" t="s">
        <v>2457</v>
      </c>
      <c r="C478" s="11" t="str">
        <f>VLOOKUP(A478,import!A:C,3,0)</f>
        <v>DOĞRU</v>
      </c>
      <c r="D478" s="11" t="s">
        <v>152</v>
      </c>
      <c r="E478" s="12">
        <f>VLOOKUP(A478,import!A:J,5,0)</f>
        <v>776</v>
      </c>
      <c r="F478" s="12">
        <f>VLOOKUP(A478,import!A:J,6,0)</f>
        <v>32</v>
      </c>
      <c r="G478" s="13">
        <f>VLOOKUP(A478,import!A:J,7,0)</f>
        <v>16</v>
      </c>
      <c r="H478" s="13">
        <f>VLOOKUP(A478,import!A:J,8,0)</f>
        <v>54</v>
      </c>
      <c r="I478" s="13">
        <f>VLOOKUP(A478,import!A:J,9,0)</f>
        <v>70</v>
      </c>
      <c r="J478" s="14">
        <f>VLOOKUP(A478,import!A:J,10,0)</f>
        <v>0.23</v>
      </c>
      <c r="K478" s="11" t="s">
        <v>2458</v>
      </c>
      <c r="L478" s="11">
        <v>2.423462107E9</v>
      </c>
      <c r="M478" s="11" t="s">
        <v>47</v>
      </c>
      <c r="N478" s="11" t="s">
        <v>633</v>
      </c>
      <c r="O478" s="11" t="s">
        <v>2459</v>
      </c>
      <c r="P478" s="11" t="str">
        <f>VLOOKUP(A478,import!A:P,16,0)</f>
        <v>Geleneksel</v>
      </c>
      <c r="Q478" s="15"/>
      <c r="R478" s="15" t="b">
        <v>1</v>
      </c>
      <c r="S478" s="16" t="b">
        <v>0</v>
      </c>
      <c r="T478" s="17" t="s">
        <v>50</v>
      </c>
      <c r="U478" s="17" t="s">
        <v>123</v>
      </c>
      <c r="V478" s="17"/>
      <c r="W478" s="17" t="s">
        <v>2460</v>
      </c>
      <c r="X478" s="18">
        <v>44480.0</v>
      </c>
      <c r="Y478" s="18">
        <v>44481.0</v>
      </c>
      <c r="Z478" s="18"/>
      <c r="AA478" s="22" t="s">
        <v>106</v>
      </c>
      <c r="AB478" s="23">
        <v>44438.0</v>
      </c>
      <c r="AC478" s="22" t="s">
        <v>71</v>
      </c>
      <c r="AD478" s="23">
        <v>44480.0</v>
      </c>
      <c r="AE478" s="20"/>
      <c r="AF478" s="19"/>
      <c r="AG478" s="20"/>
      <c r="AH478" s="19"/>
      <c r="AI478" s="19"/>
      <c r="AJ478" s="19"/>
      <c r="AK478" s="22" t="s">
        <v>336</v>
      </c>
      <c r="AL478" s="22" t="s">
        <v>123</v>
      </c>
      <c r="AM478" s="19"/>
      <c r="AN478" s="19"/>
      <c r="AO478" s="19"/>
      <c r="AP478" s="21" t="s">
        <v>89</v>
      </c>
      <c r="AQ478" s="19"/>
    </row>
    <row r="479">
      <c r="A479" s="21" t="s">
        <v>2461</v>
      </c>
      <c r="B479" s="21" t="s">
        <v>2462</v>
      </c>
      <c r="C479" s="11" t="str">
        <f>VLOOKUP(A479,import!A:C,3,0)</f>
        <v>DOĞRU</v>
      </c>
      <c r="D479" s="21" t="s">
        <v>152</v>
      </c>
      <c r="E479" s="12">
        <f>VLOOKUP(A479,import!A:J,5,0)</f>
        <v>4</v>
      </c>
      <c r="F479" s="12">
        <f>VLOOKUP(A479,import!A:J,6,0)</f>
        <v>4</v>
      </c>
      <c r="G479" s="13">
        <f>VLOOKUP(A479,import!A:J,7,0)</f>
        <v>0</v>
      </c>
      <c r="H479" s="13">
        <f>VLOOKUP(A479,import!A:J,8,0)</f>
        <v>12</v>
      </c>
      <c r="I479" s="13">
        <f>VLOOKUP(A479,import!A:J,9,0)</f>
        <v>12</v>
      </c>
      <c r="J479" s="14">
        <f>VLOOKUP(A479,import!A:J,10,0)</f>
        <v>0</v>
      </c>
      <c r="K479" s="21" t="s">
        <v>2463</v>
      </c>
      <c r="L479" s="21">
        <v>2.423342972E9</v>
      </c>
      <c r="M479" s="21" t="s">
        <v>47</v>
      </c>
      <c r="N479" s="21" t="s">
        <v>500</v>
      </c>
      <c r="O479" s="21" t="s">
        <v>2464</v>
      </c>
      <c r="P479" s="11" t="str">
        <f>VLOOKUP(A479,import!A:P,16,0)</f>
        <v>Geleneksel</v>
      </c>
      <c r="Q479" s="15"/>
      <c r="R479" s="15" t="b">
        <v>1</v>
      </c>
      <c r="S479" s="16" t="b">
        <v>0</v>
      </c>
      <c r="T479" s="17" t="s">
        <v>50</v>
      </c>
      <c r="U479" s="17" t="s">
        <v>99</v>
      </c>
      <c r="V479" s="20" t="s">
        <v>69</v>
      </c>
      <c r="W479" s="17" t="s">
        <v>2465</v>
      </c>
      <c r="X479" s="18">
        <v>44671.0</v>
      </c>
      <c r="Y479" s="18">
        <v>44672.0</v>
      </c>
      <c r="Z479" s="18"/>
      <c r="AA479" s="22" t="s">
        <v>71</v>
      </c>
      <c r="AB479" s="23">
        <v>44671.0</v>
      </c>
      <c r="AC479" s="22" t="s">
        <v>71</v>
      </c>
      <c r="AD479" s="23">
        <v>44700.0</v>
      </c>
      <c r="AE479" s="20"/>
      <c r="AF479" s="19"/>
      <c r="AG479" s="20"/>
      <c r="AH479" s="19"/>
      <c r="AI479" s="19"/>
      <c r="AJ479" s="19"/>
      <c r="AK479" s="22" t="s">
        <v>99</v>
      </c>
      <c r="AL479" s="22" t="s">
        <v>131</v>
      </c>
      <c r="AM479" s="19"/>
      <c r="AN479" s="19"/>
      <c r="AO479" s="19"/>
      <c r="AP479" s="21"/>
      <c r="AQ479" s="19"/>
    </row>
    <row r="480">
      <c r="A480" s="11" t="s">
        <v>2466</v>
      </c>
      <c r="B480" s="11" t="s">
        <v>2467</v>
      </c>
      <c r="C480" s="11" t="str">
        <f>VLOOKUP(A480,import!A:C,3,0)</f>
        <v>DOĞRU</v>
      </c>
      <c r="D480" s="11" t="s">
        <v>200</v>
      </c>
      <c r="E480" s="12">
        <f>VLOOKUP(A480,import!A:J,5,0)</f>
        <v>424</v>
      </c>
      <c r="F480" s="12">
        <f>VLOOKUP(A480,import!A:J,6,0)</f>
        <v>40</v>
      </c>
      <c r="G480" s="13">
        <f>VLOOKUP(A480,import!A:J,7,0)</f>
        <v>0</v>
      </c>
      <c r="H480" s="13">
        <f>VLOOKUP(A480,import!A:J,8,0)</f>
        <v>32</v>
      </c>
      <c r="I480" s="13">
        <f>VLOOKUP(A480,import!A:J,9,0)</f>
        <v>32</v>
      </c>
      <c r="J480" s="14">
        <f>VLOOKUP(A480,import!A:J,10,0)</f>
        <v>0</v>
      </c>
      <c r="K480" s="11" t="s">
        <v>2468</v>
      </c>
      <c r="L480" s="11">
        <v>2.422280877E9</v>
      </c>
      <c r="M480" s="11" t="s">
        <v>138</v>
      </c>
      <c r="N480" s="11" t="s">
        <v>333</v>
      </c>
      <c r="O480" s="11" t="s">
        <v>2469</v>
      </c>
      <c r="P480" s="11" t="str">
        <f>VLOOKUP(A480,import!A:P,16,0)</f>
        <v>Geleneksel</v>
      </c>
      <c r="Q480" s="15"/>
      <c r="R480" s="15" t="b">
        <v>1</v>
      </c>
      <c r="S480" s="16" t="b">
        <v>0</v>
      </c>
      <c r="T480" s="17" t="s">
        <v>280</v>
      </c>
      <c r="U480" s="17" t="s">
        <v>99</v>
      </c>
      <c r="V480" s="24" t="s">
        <v>69</v>
      </c>
      <c r="W480" s="17" t="s">
        <v>2470</v>
      </c>
      <c r="X480" s="18">
        <v>44599.0</v>
      </c>
      <c r="Y480" s="18">
        <v>44600.0</v>
      </c>
      <c r="Z480" s="18"/>
      <c r="AA480" s="22" t="s">
        <v>71</v>
      </c>
      <c r="AB480" s="23">
        <v>44420.0</v>
      </c>
      <c r="AC480" s="22" t="s">
        <v>71</v>
      </c>
      <c r="AD480" s="23">
        <v>44431.0</v>
      </c>
      <c r="AE480" s="22" t="s">
        <v>71</v>
      </c>
      <c r="AF480" s="23">
        <v>44481.0</v>
      </c>
      <c r="AG480" s="22" t="s">
        <v>212</v>
      </c>
      <c r="AH480" s="23">
        <v>44508.0</v>
      </c>
      <c r="AI480" s="22" t="s">
        <v>71</v>
      </c>
      <c r="AJ480" s="23">
        <v>44665.0</v>
      </c>
      <c r="AK480" s="22" t="s">
        <v>165</v>
      </c>
      <c r="AL480" s="22" t="s">
        <v>163</v>
      </c>
      <c r="AM480" s="22" t="s">
        <v>230</v>
      </c>
      <c r="AN480" s="22" t="s">
        <v>99</v>
      </c>
      <c r="AO480" s="22" t="s">
        <v>99</v>
      </c>
      <c r="AP480" s="21" t="s">
        <v>116</v>
      </c>
      <c r="AQ480" s="19"/>
    </row>
    <row r="481">
      <c r="A481" s="11" t="s">
        <v>2471</v>
      </c>
      <c r="B481" s="11" t="s">
        <v>2472</v>
      </c>
      <c r="C481" s="11" t="str">
        <f>VLOOKUP(A481,import!A:C,3,0)</f>
        <v>DOĞRU</v>
      </c>
      <c r="D481" s="11" t="s">
        <v>45</v>
      </c>
      <c r="E481" s="12">
        <f>VLOOKUP(A481,import!A:J,5,0)</f>
        <v>5188</v>
      </c>
      <c r="F481" s="12">
        <f>VLOOKUP(A481,import!A:J,6,0)</f>
        <v>261</v>
      </c>
      <c r="G481" s="13">
        <f>VLOOKUP(A481,import!A:J,7,0)</f>
        <v>40</v>
      </c>
      <c r="H481" s="13">
        <f>VLOOKUP(A481,import!A:J,8,0)</f>
        <v>15</v>
      </c>
      <c r="I481" s="13">
        <f>VLOOKUP(A481,import!A:J,9,0)</f>
        <v>55</v>
      </c>
      <c r="J481" s="14">
        <f>VLOOKUP(A481,import!A:J,10,0)</f>
        <v>0.73</v>
      </c>
      <c r="K481" s="11" t="s">
        <v>2473</v>
      </c>
      <c r="L481" s="11">
        <v>2.425040227E9</v>
      </c>
      <c r="M481" s="11" t="s">
        <v>138</v>
      </c>
      <c r="N481" s="11" t="s">
        <v>161</v>
      </c>
      <c r="O481" s="11" t="s">
        <v>2474</v>
      </c>
      <c r="P481" s="11" t="str">
        <f>VLOOKUP(A481,import!A:P,16,0)</f>
        <v>Geleneksel</v>
      </c>
      <c r="Q481" s="15"/>
      <c r="R481" s="15" t="b">
        <v>1</v>
      </c>
      <c r="S481" s="25" t="b">
        <v>0</v>
      </c>
      <c r="T481" s="17" t="s">
        <v>50</v>
      </c>
      <c r="U481" s="17" t="s">
        <v>99</v>
      </c>
      <c r="V481" s="17" t="s">
        <v>52</v>
      </c>
      <c r="W481" s="17" t="s">
        <v>2475</v>
      </c>
      <c r="X481" s="18">
        <v>44508.0</v>
      </c>
      <c r="Y481" s="18">
        <v>44510.0</v>
      </c>
      <c r="Z481" s="18"/>
      <c r="AA481" s="22" t="s">
        <v>106</v>
      </c>
      <c r="AB481" s="23">
        <v>44481.0</v>
      </c>
      <c r="AC481" s="22" t="s">
        <v>71</v>
      </c>
      <c r="AD481" s="23">
        <v>44508.0</v>
      </c>
      <c r="AE481" s="22" t="s">
        <v>71</v>
      </c>
      <c r="AF481" s="23">
        <v>44558.0</v>
      </c>
      <c r="AG481" s="20"/>
      <c r="AH481" s="19"/>
      <c r="AI481" s="19"/>
      <c r="AJ481" s="19"/>
      <c r="AK481" s="22" t="s">
        <v>247</v>
      </c>
      <c r="AL481" s="22" t="s">
        <v>99</v>
      </c>
      <c r="AM481" s="22" t="s">
        <v>68</v>
      </c>
      <c r="AN481" s="19"/>
      <c r="AO481" s="19"/>
      <c r="AP481" s="21" t="s">
        <v>116</v>
      </c>
      <c r="AQ481" s="19"/>
    </row>
    <row r="482">
      <c r="A482" s="11" t="s">
        <v>2476</v>
      </c>
      <c r="B482" s="11" t="s">
        <v>2477</v>
      </c>
      <c r="C482" s="11" t="str">
        <f>VLOOKUP(A482,import!A:C,3,0)</f>
        <v>DOĞRU</v>
      </c>
      <c r="D482" s="11" t="s">
        <v>152</v>
      </c>
      <c r="E482" s="12">
        <f>VLOOKUP(A482,import!A:J,5,0)</f>
        <v>164</v>
      </c>
      <c r="F482" s="12">
        <f>VLOOKUP(A482,import!A:J,6,0)</f>
        <v>42</v>
      </c>
      <c r="G482" s="13">
        <f>VLOOKUP(A482,import!A:J,7,0)</f>
        <v>0</v>
      </c>
      <c r="H482" s="13">
        <f>VLOOKUP(A482,import!A:J,8,0)</f>
        <v>31</v>
      </c>
      <c r="I482" s="13">
        <f>VLOOKUP(A482,import!A:J,9,0)</f>
        <v>31</v>
      </c>
      <c r="J482" s="14">
        <f>VLOOKUP(A482,import!A:J,10,0)</f>
        <v>0</v>
      </c>
      <c r="K482" s="11" t="s">
        <v>2478</v>
      </c>
      <c r="L482" s="11">
        <v>5.356227714E9</v>
      </c>
      <c r="M482" s="11" t="s">
        <v>327</v>
      </c>
      <c r="N482" s="11" t="s">
        <v>1398</v>
      </c>
      <c r="O482" s="11" t="s">
        <v>2479</v>
      </c>
      <c r="P482" s="11" t="str">
        <f>VLOOKUP(A482,import!A:P,16,0)</f>
        <v>Geleneksel</v>
      </c>
      <c r="Q482" s="15"/>
      <c r="R482" s="15" t="b">
        <v>0</v>
      </c>
      <c r="S482" s="16" t="b">
        <v>0</v>
      </c>
      <c r="T482" s="17"/>
      <c r="U482" s="17"/>
      <c r="V482" s="17"/>
      <c r="W482" s="17"/>
      <c r="X482" s="18"/>
      <c r="Y482" s="18"/>
      <c r="Z482" s="18"/>
      <c r="AA482" s="22"/>
      <c r="AB482" s="23"/>
      <c r="AC482" s="19"/>
      <c r="AD482" s="19"/>
      <c r="AE482" s="20"/>
      <c r="AF482" s="19"/>
      <c r="AG482" s="20"/>
      <c r="AH482" s="19"/>
      <c r="AI482" s="19"/>
      <c r="AJ482" s="19"/>
      <c r="AK482" s="22"/>
      <c r="AL482" s="19"/>
      <c r="AM482" s="19"/>
      <c r="AN482" s="19"/>
      <c r="AO482" s="19"/>
      <c r="AP482" s="21"/>
      <c r="AQ482" s="19"/>
    </row>
    <row r="483">
      <c r="A483" s="11" t="s">
        <v>2480</v>
      </c>
      <c r="B483" s="11" t="s">
        <v>2481</v>
      </c>
      <c r="C483" s="11" t="str">
        <f>VLOOKUP(A483,import!A:C,3,0)</f>
        <v>DOĞRU</v>
      </c>
      <c r="D483" s="11" t="s">
        <v>200</v>
      </c>
      <c r="E483" s="12" t="str">
        <f>VLOOKUP(A483,import!A:J,5,0)</f>
        <v/>
      </c>
      <c r="F483" s="12" t="str">
        <f>VLOOKUP(A483,import!A:J,6,0)</f>
        <v/>
      </c>
      <c r="G483" s="13">
        <f>VLOOKUP(A483,import!A:J,7,0)</f>
        <v>0</v>
      </c>
      <c r="H483" s="13">
        <f>VLOOKUP(A483,import!A:J,8,0)</f>
        <v>51</v>
      </c>
      <c r="I483" s="13">
        <f>VLOOKUP(A483,import!A:J,9,0)</f>
        <v>51</v>
      </c>
      <c r="J483" s="14">
        <f>VLOOKUP(A483,import!A:J,10,0)</f>
        <v>0</v>
      </c>
      <c r="K483" s="11" t="s">
        <v>2482</v>
      </c>
      <c r="L483" s="11">
        <v>5.449120799E9</v>
      </c>
      <c r="M483" s="11" t="s">
        <v>65</v>
      </c>
      <c r="N483" s="11" t="s">
        <v>755</v>
      </c>
      <c r="O483" s="11" t="s">
        <v>2483</v>
      </c>
      <c r="P483" s="11" t="str">
        <f>VLOOKUP(A483,import!A:P,16,0)</f>
        <v>Geleneksel</v>
      </c>
      <c r="Q483" s="15"/>
      <c r="R483" s="15" t="b">
        <v>1</v>
      </c>
      <c r="S483" s="16" t="b">
        <v>0</v>
      </c>
      <c r="T483" s="17" t="s">
        <v>280</v>
      </c>
      <c r="U483" s="17"/>
      <c r="V483" s="17"/>
      <c r="W483" s="17" t="s">
        <v>2484</v>
      </c>
      <c r="X483" s="18"/>
      <c r="Y483" s="18"/>
      <c r="Z483" s="18"/>
      <c r="AA483" s="22" t="s">
        <v>85</v>
      </c>
      <c r="AB483" s="23">
        <v>44635.0</v>
      </c>
      <c r="AC483" s="19"/>
      <c r="AD483" s="19"/>
      <c r="AE483" s="20"/>
      <c r="AF483" s="19"/>
      <c r="AG483" s="20"/>
      <c r="AH483" s="19"/>
      <c r="AI483" s="19"/>
      <c r="AJ483" s="19"/>
      <c r="AK483" s="22" t="s">
        <v>51</v>
      </c>
      <c r="AL483" s="19"/>
      <c r="AM483" s="19"/>
      <c r="AN483" s="19"/>
      <c r="AO483" s="19"/>
      <c r="AP483" s="21"/>
      <c r="AQ483" s="19"/>
    </row>
    <row r="484">
      <c r="A484" s="11" t="s">
        <v>2485</v>
      </c>
      <c r="B484" s="11" t="s">
        <v>2486</v>
      </c>
      <c r="C484" s="11" t="str">
        <f>VLOOKUP(A484,import!A:C,3,0)</f>
        <v>DOĞRU</v>
      </c>
      <c r="D484" s="11" t="s">
        <v>45</v>
      </c>
      <c r="E484" s="12">
        <f>VLOOKUP(A484,import!A:J,5,0)</f>
        <v>111</v>
      </c>
      <c r="F484" s="12">
        <f>VLOOKUP(A484,import!A:J,6,0)</f>
        <v>9</v>
      </c>
      <c r="G484" s="13">
        <f>VLOOKUP(A484,import!A:J,7,0)</f>
        <v>0</v>
      </c>
      <c r="H484" s="13">
        <f>VLOOKUP(A484,import!A:J,8,0)</f>
        <v>27</v>
      </c>
      <c r="I484" s="13">
        <f>VLOOKUP(A484,import!A:J,9,0)</f>
        <v>27</v>
      </c>
      <c r="J484" s="14">
        <f>VLOOKUP(A484,import!A:J,10,0)</f>
        <v>0</v>
      </c>
      <c r="K484" s="11" t="s">
        <v>2487</v>
      </c>
      <c r="L484" s="11">
        <v>2.427422145E9</v>
      </c>
      <c r="M484" s="11" t="s">
        <v>58</v>
      </c>
      <c r="N484" s="11" t="s">
        <v>2488</v>
      </c>
      <c r="O484" s="11" t="s">
        <v>2489</v>
      </c>
      <c r="P484" s="11" t="str">
        <f>VLOOKUP(A484,import!A:P,16,0)</f>
        <v>Geleneksel</v>
      </c>
      <c r="Q484" s="15"/>
      <c r="R484" s="15" t="b">
        <v>0</v>
      </c>
      <c r="S484" s="16" t="b">
        <v>0</v>
      </c>
      <c r="T484" s="17"/>
      <c r="U484" s="17"/>
      <c r="V484" s="17"/>
      <c r="W484" s="17"/>
      <c r="X484" s="18"/>
      <c r="Y484" s="18"/>
      <c r="Z484" s="18"/>
      <c r="AA484" s="22"/>
      <c r="AB484" s="23"/>
      <c r="AC484" s="19"/>
      <c r="AD484" s="19"/>
      <c r="AE484" s="20"/>
      <c r="AF484" s="19"/>
      <c r="AG484" s="20"/>
      <c r="AH484" s="19"/>
      <c r="AI484" s="19"/>
      <c r="AJ484" s="19"/>
      <c r="AK484" s="22"/>
      <c r="AL484" s="19"/>
      <c r="AM484" s="19"/>
      <c r="AN484" s="19"/>
      <c r="AO484" s="19"/>
      <c r="AP484" s="21"/>
      <c r="AQ484" s="19"/>
    </row>
    <row r="485">
      <c r="A485" s="11" t="s">
        <v>2490</v>
      </c>
      <c r="B485" s="11" t="s">
        <v>2491</v>
      </c>
      <c r="C485" s="11" t="str">
        <f>VLOOKUP(A485,import!A:C,3,0)</f>
        <v>YANLIŞ</v>
      </c>
      <c r="D485" s="11" t="s">
        <v>92</v>
      </c>
      <c r="E485" s="12">
        <f>VLOOKUP(A485,import!A:J,5,0)</f>
        <v>2035</v>
      </c>
      <c r="F485" s="12" t="str">
        <f>VLOOKUP(A485,import!A:J,6,0)</f>
        <v/>
      </c>
      <c r="G485" s="13">
        <f>VLOOKUP(A485,import!A:J,7,0)</f>
        <v>68</v>
      </c>
      <c r="H485" s="13">
        <f>VLOOKUP(A485,import!A:J,8,0)</f>
        <v>16</v>
      </c>
      <c r="I485" s="13">
        <f>VLOOKUP(A485,import!A:J,9,0)</f>
        <v>84</v>
      </c>
      <c r="J485" s="14">
        <f>VLOOKUP(A485,import!A:J,10,0)</f>
        <v>0.81</v>
      </c>
      <c r="K485" s="11" t="s">
        <v>2492</v>
      </c>
      <c r="L485" s="11">
        <v>2.429990641E9</v>
      </c>
      <c r="M485" s="11" t="s">
        <v>138</v>
      </c>
      <c r="N485" s="11" t="s">
        <v>527</v>
      </c>
      <c r="O485" s="11" t="s">
        <v>2493</v>
      </c>
      <c r="P485" s="11" t="str">
        <f>VLOOKUP(A485,import!A:P,16,0)</f>
        <v>Geleneksel</v>
      </c>
      <c r="Q485" s="15"/>
      <c r="R485" s="15" t="b">
        <v>1</v>
      </c>
      <c r="S485" s="16" t="b">
        <v>0</v>
      </c>
      <c r="T485" s="17" t="s">
        <v>50</v>
      </c>
      <c r="U485" s="17" t="s">
        <v>51</v>
      </c>
      <c r="V485" s="31" t="s">
        <v>273</v>
      </c>
      <c r="W485" s="17" t="s">
        <v>2494</v>
      </c>
      <c r="X485" s="18">
        <v>44365.0</v>
      </c>
      <c r="Y485" s="18">
        <v>44370.0</v>
      </c>
      <c r="Z485" s="18"/>
      <c r="AA485" s="22" t="s">
        <v>71</v>
      </c>
      <c r="AB485" s="23">
        <v>44365.0</v>
      </c>
      <c r="AC485" s="22" t="s">
        <v>71</v>
      </c>
      <c r="AD485" s="23">
        <v>44435.0</v>
      </c>
      <c r="AE485" s="20"/>
      <c r="AF485" s="19"/>
      <c r="AG485" s="20"/>
      <c r="AH485" s="19"/>
      <c r="AI485" s="19"/>
      <c r="AJ485" s="19"/>
      <c r="AK485" s="22" t="s">
        <v>98</v>
      </c>
      <c r="AL485" s="22" t="s">
        <v>163</v>
      </c>
      <c r="AM485" s="19"/>
      <c r="AN485" s="19"/>
      <c r="AO485" s="19"/>
      <c r="AP485" s="21" t="s">
        <v>116</v>
      </c>
      <c r="AQ485" s="19"/>
    </row>
    <row r="486">
      <c r="A486" s="11" t="s">
        <v>2495</v>
      </c>
      <c r="B486" s="11" t="s">
        <v>2496</v>
      </c>
      <c r="C486" s="11" t="str">
        <f>VLOOKUP(A486,import!A:C,3,0)</f>
        <v>DOĞRU</v>
      </c>
      <c r="D486" s="11" t="s">
        <v>233</v>
      </c>
      <c r="E486" s="12">
        <f>VLOOKUP(A486,import!A:J,5,0)</f>
        <v>19</v>
      </c>
      <c r="F486" s="12">
        <f>VLOOKUP(A486,import!A:J,6,0)</f>
        <v>8</v>
      </c>
      <c r="G486" s="13">
        <f>VLOOKUP(A486,import!A:J,7,0)</f>
        <v>17</v>
      </c>
      <c r="H486" s="13">
        <f>VLOOKUP(A486,import!A:J,8,0)</f>
        <v>51</v>
      </c>
      <c r="I486" s="13">
        <f>VLOOKUP(A486,import!A:J,9,0)</f>
        <v>68</v>
      </c>
      <c r="J486" s="14">
        <f>VLOOKUP(A486,import!A:J,10,0)</f>
        <v>0.25</v>
      </c>
      <c r="K486" s="11" t="s">
        <v>2497</v>
      </c>
      <c r="L486" s="11">
        <v>5.054629524E9</v>
      </c>
      <c r="M486" s="11" t="s">
        <v>138</v>
      </c>
      <c r="N486" s="11" t="s">
        <v>1256</v>
      </c>
      <c r="O486" s="11" t="s">
        <v>2498</v>
      </c>
      <c r="P486" s="11" t="str">
        <f>VLOOKUP(A486,import!A:P,16,0)</f>
        <v>Geleneksel</v>
      </c>
      <c r="Q486" s="15"/>
      <c r="R486" s="15" t="b">
        <v>1</v>
      </c>
      <c r="S486" s="16" t="b">
        <v>0</v>
      </c>
      <c r="T486" s="17" t="s">
        <v>50</v>
      </c>
      <c r="U486" s="17" t="s">
        <v>131</v>
      </c>
      <c r="V486" s="24" t="s">
        <v>69</v>
      </c>
      <c r="W486" s="17"/>
      <c r="X486" s="18">
        <v>44616.0</v>
      </c>
      <c r="Y486" s="18">
        <v>44617.0</v>
      </c>
      <c r="Z486" s="18"/>
      <c r="AA486" s="22" t="s">
        <v>71</v>
      </c>
      <c r="AB486" s="23">
        <v>44616.0</v>
      </c>
      <c r="AC486" s="19"/>
      <c r="AD486" s="19"/>
      <c r="AE486" s="20"/>
      <c r="AF486" s="19"/>
      <c r="AG486" s="20"/>
      <c r="AH486" s="19"/>
      <c r="AI486" s="19"/>
      <c r="AJ486" s="19"/>
      <c r="AK486" s="22" t="s">
        <v>131</v>
      </c>
      <c r="AL486" s="19"/>
      <c r="AM486" s="19"/>
      <c r="AN486" s="19"/>
      <c r="AO486" s="19"/>
      <c r="AP486" s="21"/>
      <c r="AQ486" s="19"/>
    </row>
    <row r="487">
      <c r="A487" s="11" t="s">
        <v>2499</v>
      </c>
      <c r="B487" s="11" t="s">
        <v>2500</v>
      </c>
      <c r="C487" s="11" t="str">
        <f>VLOOKUP(A487,import!A:C,3,0)</f>
        <v>DOĞRU</v>
      </c>
      <c r="D487" s="11" t="s">
        <v>74</v>
      </c>
      <c r="E487" s="12">
        <f>VLOOKUP(A487,import!A:J,5,0)</f>
        <v>39</v>
      </c>
      <c r="F487" s="12">
        <f>VLOOKUP(A487,import!A:J,6,0)</f>
        <v>21</v>
      </c>
      <c r="G487" s="13">
        <f>VLOOKUP(A487,import!A:J,7,0)</f>
        <v>0</v>
      </c>
      <c r="H487" s="13">
        <f>VLOOKUP(A487,import!A:J,8,0)</f>
        <v>17</v>
      </c>
      <c r="I487" s="13">
        <f>VLOOKUP(A487,import!A:J,9,0)</f>
        <v>17</v>
      </c>
      <c r="J487" s="14">
        <f>VLOOKUP(A487,import!A:J,10,0)</f>
        <v>0</v>
      </c>
      <c r="K487" s="11" t="s">
        <v>2501</v>
      </c>
      <c r="L487" s="11">
        <v>5.380145659E9</v>
      </c>
      <c r="M487" s="11" t="s">
        <v>47</v>
      </c>
      <c r="N487" s="11" t="s">
        <v>719</v>
      </c>
      <c r="O487" s="11" t="s">
        <v>2502</v>
      </c>
      <c r="P487" s="11" t="str">
        <f>VLOOKUP(A487,import!A:P,16,0)</f>
        <v>Geleneksel</v>
      </c>
      <c r="Q487" s="15"/>
      <c r="R487" s="15" t="b">
        <v>1</v>
      </c>
      <c r="S487" s="16" t="b">
        <v>0</v>
      </c>
      <c r="T487" s="17" t="s">
        <v>280</v>
      </c>
      <c r="U487" s="17"/>
      <c r="V487" s="17"/>
      <c r="W487" s="17" t="s">
        <v>2503</v>
      </c>
      <c r="X487" s="18"/>
      <c r="Y487" s="18"/>
      <c r="Z487" s="18"/>
      <c r="AA487" s="22" t="s">
        <v>85</v>
      </c>
      <c r="AB487" s="23">
        <v>44664.0</v>
      </c>
      <c r="AC487" s="22" t="s">
        <v>71</v>
      </c>
      <c r="AD487" s="23">
        <v>44700.0</v>
      </c>
      <c r="AE487" s="20"/>
      <c r="AF487" s="19"/>
      <c r="AG487" s="20"/>
      <c r="AH487" s="19"/>
      <c r="AI487" s="19"/>
      <c r="AJ487" s="19"/>
      <c r="AK487" s="22" t="s">
        <v>51</v>
      </c>
      <c r="AL487" s="22" t="s">
        <v>99</v>
      </c>
      <c r="AM487" s="19"/>
      <c r="AN487" s="19"/>
      <c r="AO487" s="19"/>
      <c r="AP487" s="21"/>
      <c r="AQ487" s="19"/>
    </row>
    <row r="488">
      <c r="A488" s="11" t="s">
        <v>2504</v>
      </c>
      <c r="B488" s="11" t="s">
        <v>2505</v>
      </c>
      <c r="C488" s="11" t="str">
        <f>VLOOKUP(A488,import!A:C,3,0)</f>
        <v>DOĞRU</v>
      </c>
      <c r="D488" s="11" t="s">
        <v>419</v>
      </c>
      <c r="E488" s="12">
        <f>VLOOKUP(A488,import!A:J,5,0)</f>
        <v>232</v>
      </c>
      <c r="F488" s="12">
        <f>VLOOKUP(A488,import!A:J,6,0)</f>
        <v>35</v>
      </c>
      <c r="G488" s="13">
        <f>VLOOKUP(A488,import!A:J,7,0)</f>
        <v>0</v>
      </c>
      <c r="H488" s="13">
        <f>VLOOKUP(A488,import!A:J,8,0)</f>
        <v>12</v>
      </c>
      <c r="I488" s="13">
        <f>VLOOKUP(A488,import!A:J,9,0)</f>
        <v>12</v>
      </c>
      <c r="J488" s="14">
        <f>VLOOKUP(A488,import!A:J,10,0)</f>
        <v>0</v>
      </c>
      <c r="K488" s="11" t="s">
        <v>2506</v>
      </c>
      <c r="L488" s="11">
        <v>5.34524054E9</v>
      </c>
      <c r="M488" s="11" t="s">
        <v>65</v>
      </c>
      <c r="N488" s="11" t="s">
        <v>588</v>
      </c>
      <c r="O488" s="11" t="s">
        <v>2507</v>
      </c>
      <c r="P488" s="11" t="str">
        <f>VLOOKUP(A488,import!A:P,16,0)</f>
        <v>Geleneksel</v>
      </c>
      <c r="Q488" s="15"/>
      <c r="R488" s="15" t="b">
        <v>1</v>
      </c>
      <c r="S488" s="16" t="b">
        <v>0</v>
      </c>
      <c r="T488" s="17" t="s">
        <v>83</v>
      </c>
      <c r="U488" s="17"/>
      <c r="V488" s="17"/>
      <c r="W488" s="17" t="s">
        <v>2508</v>
      </c>
      <c r="X488" s="18"/>
      <c r="Y488" s="18"/>
      <c r="Z488" s="18"/>
      <c r="AA488" s="22" t="s">
        <v>106</v>
      </c>
      <c r="AB488" s="23">
        <v>44475.0</v>
      </c>
      <c r="AC488" s="22" t="s">
        <v>71</v>
      </c>
      <c r="AD488" s="23">
        <v>44510.0</v>
      </c>
      <c r="AE488" s="22" t="s">
        <v>71</v>
      </c>
      <c r="AF488" s="23">
        <v>44518.0</v>
      </c>
      <c r="AG488" s="22" t="s">
        <v>71</v>
      </c>
      <c r="AH488" s="23">
        <v>44546.0</v>
      </c>
      <c r="AI488" s="19"/>
      <c r="AJ488" s="19"/>
      <c r="AK488" s="22" t="s">
        <v>51</v>
      </c>
      <c r="AL488" s="22" t="s">
        <v>247</v>
      </c>
      <c r="AM488" s="22" t="s">
        <v>99</v>
      </c>
      <c r="AN488" s="22" t="s">
        <v>99</v>
      </c>
      <c r="AO488" s="19"/>
      <c r="AP488" s="21" t="s">
        <v>54</v>
      </c>
      <c r="AQ488" s="19"/>
    </row>
    <row r="489">
      <c r="A489" s="11" t="s">
        <v>2509</v>
      </c>
      <c r="B489" s="11" t="s">
        <v>2510</v>
      </c>
      <c r="C489" s="11" t="str">
        <f>VLOOKUP(A489,import!A:C,3,0)</f>
        <v>DOĞRU</v>
      </c>
      <c r="D489" s="11" t="s">
        <v>152</v>
      </c>
      <c r="E489" s="12">
        <f>VLOOKUP(A489,import!A:J,5,0)</f>
        <v>44</v>
      </c>
      <c r="F489" s="12">
        <f>VLOOKUP(A489,import!A:J,6,0)</f>
        <v>3</v>
      </c>
      <c r="G489" s="13">
        <f>VLOOKUP(A489,import!A:J,7,0)</f>
        <v>8</v>
      </c>
      <c r="H489" s="13">
        <f>VLOOKUP(A489,import!A:J,8,0)</f>
        <v>8</v>
      </c>
      <c r="I489" s="13">
        <f>VLOOKUP(A489,import!A:J,9,0)</f>
        <v>16</v>
      </c>
      <c r="J489" s="14">
        <f>VLOOKUP(A489,import!A:J,10,0)</f>
        <v>0.5</v>
      </c>
      <c r="K489" s="11" t="s">
        <v>2511</v>
      </c>
      <c r="L489" s="11">
        <v>2.423402099E9</v>
      </c>
      <c r="M489" s="11" t="s">
        <v>65</v>
      </c>
      <c r="N489" s="11" t="s">
        <v>609</v>
      </c>
      <c r="O489" s="11" t="s">
        <v>2512</v>
      </c>
      <c r="P489" s="11" t="str">
        <f>VLOOKUP(A489,import!A:P,16,0)</f>
        <v>Geleneksel</v>
      </c>
      <c r="Q489" s="15"/>
      <c r="R489" s="15" t="b">
        <v>1</v>
      </c>
      <c r="S489" s="16" t="b">
        <v>0</v>
      </c>
      <c r="T489" s="17" t="s">
        <v>50</v>
      </c>
      <c r="U489" s="17" t="s">
        <v>104</v>
      </c>
      <c r="V489" s="24" t="s">
        <v>69</v>
      </c>
      <c r="W489" s="17"/>
      <c r="X489" s="18"/>
      <c r="Y489" s="18"/>
      <c r="Z489" s="18"/>
      <c r="AA489" s="22" t="s">
        <v>71</v>
      </c>
      <c r="AB489" s="23">
        <v>44581.0</v>
      </c>
      <c r="AC489" s="19"/>
      <c r="AD489" s="19"/>
      <c r="AE489" s="20"/>
      <c r="AF489" s="19"/>
      <c r="AG489" s="20"/>
      <c r="AH489" s="19"/>
      <c r="AI489" s="19"/>
      <c r="AJ489" s="19"/>
      <c r="AK489" s="22" t="s">
        <v>104</v>
      </c>
      <c r="AL489" s="19"/>
      <c r="AM489" s="19"/>
      <c r="AN489" s="19"/>
      <c r="AO489" s="19"/>
      <c r="AP489" s="21"/>
      <c r="AQ489" s="19"/>
    </row>
    <row r="490">
      <c r="A490" s="11" t="s">
        <v>2513</v>
      </c>
      <c r="B490" s="11" t="s">
        <v>2514</v>
      </c>
      <c r="C490" s="11" t="str">
        <f>VLOOKUP(A490,import!A:C,3,0)</f>
        <v>DOĞRU</v>
      </c>
      <c r="D490" s="11" t="s">
        <v>63</v>
      </c>
      <c r="E490" s="12">
        <f>VLOOKUP(A490,import!A:J,5,0)</f>
        <v>1226</v>
      </c>
      <c r="F490" s="12">
        <f>VLOOKUP(A490,import!A:J,6,0)</f>
        <v>24</v>
      </c>
      <c r="G490" s="13">
        <f>VLOOKUP(A490,import!A:J,7,0)</f>
        <v>14</v>
      </c>
      <c r="H490" s="13">
        <f>VLOOKUP(A490,import!A:J,8,0)</f>
        <v>7</v>
      </c>
      <c r="I490" s="13">
        <f>VLOOKUP(A490,import!A:J,9,0)</f>
        <v>21</v>
      </c>
      <c r="J490" s="14">
        <f>VLOOKUP(A490,import!A:J,10,0)</f>
        <v>0.67</v>
      </c>
      <c r="K490" s="11" t="s">
        <v>2515</v>
      </c>
      <c r="L490" s="11">
        <v>2.423117444E9</v>
      </c>
      <c r="M490" s="11" t="s">
        <v>47</v>
      </c>
      <c r="N490" s="11" t="s">
        <v>445</v>
      </c>
      <c r="O490" s="11" t="s">
        <v>2516</v>
      </c>
      <c r="P490" s="11" t="str">
        <f>VLOOKUP(A490,import!A:P,16,0)</f>
        <v>Geleneksel</v>
      </c>
      <c r="Q490" s="15" t="s">
        <v>135</v>
      </c>
      <c r="R490" s="15" t="b">
        <v>1</v>
      </c>
      <c r="S490" s="16" t="b">
        <v>0</v>
      </c>
      <c r="T490" s="25" t="s">
        <v>50</v>
      </c>
      <c r="U490" s="25" t="s">
        <v>272</v>
      </c>
      <c r="V490" s="25" t="s">
        <v>52</v>
      </c>
      <c r="W490" s="25" t="s">
        <v>2517</v>
      </c>
      <c r="X490" s="27">
        <v>44287.0</v>
      </c>
      <c r="Y490" s="27">
        <v>44291.0</v>
      </c>
      <c r="Z490" s="27"/>
      <c r="AA490" s="22" t="s">
        <v>85</v>
      </c>
      <c r="AB490" s="23">
        <v>44372.0</v>
      </c>
      <c r="AC490" s="19"/>
      <c r="AD490" s="19"/>
      <c r="AE490" s="20"/>
      <c r="AF490" s="19"/>
      <c r="AG490" s="20"/>
      <c r="AH490" s="19"/>
      <c r="AI490" s="19"/>
      <c r="AJ490" s="19"/>
      <c r="AK490" s="22" t="s">
        <v>107</v>
      </c>
      <c r="AL490" s="19"/>
      <c r="AM490" s="19"/>
      <c r="AN490" s="19"/>
      <c r="AO490" s="19"/>
      <c r="AP490" s="21" t="s">
        <v>89</v>
      </c>
      <c r="AQ490" s="19"/>
    </row>
    <row r="491">
      <c r="A491" s="11" t="s">
        <v>2518</v>
      </c>
      <c r="B491" s="11" t="s">
        <v>2519</v>
      </c>
      <c r="C491" s="11" t="str">
        <f>VLOOKUP(A491,import!A:C,3,0)</f>
        <v>YANLIŞ</v>
      </c>
      <c r="D491" s="11" t="s">
        <v>63</v>
      </c>
      <c r="E491" s="12">
        <f>VLOOKUP(A491,import!A:J,5,0)</f>
        <v>180</v>
      </c>
      <c r="F491" s="12" t="str">
        <f>VLOOKUP(A491,import!A:J,6,0)</f>
        <v/>
      </c>
      <c r="G491" s="13">
        <f>VLOOKUP(A491,import!A:J,7,0)</f>
        <v>0</v>
      </c>
      <c r="H491" s="13">
        <f>VLOOKUP(A491,import!A:J,8,0)</f>
        <v>68</v>
      </c>
      <c r="I491" s="13">
        <f>VLOOKUP(A491,import!A:J,9,0)</f>
        <v>68</v>
      </c>
      <c r="J491" s="14">
        <f>VLOOKUP(A491,import!A:J,10,0)</f>
        <v>0</v>
      </c>
      <c r="K491" s="11" t="s">
        <v>2520</v>
      </c>
      <c r="L491" s="11">
        <v>5.511916837E9</v>
      </c>
      <c r="M491" s="11" t="s">
        <v>138</v>
      </c>
      <c r="N491" s="11" t="s">
        <v>181</v>
      </c>
      <c r="O491" s="11" t="s">
        <v>2521</v>
      </c>
      <c r="P491" s="11" t="str">
        <f>VLOOKUP(A491,import!A:P,16,0)</f>
        <v>Geleneksel</v>
      </c>
      <c r="Q491" s="15"/>
      <c r="R491" s="15" t="b">
        <v>1</v>
      </c>
      <c r="S491" s="25" t="b">
        <v>1</v>
      </c>
      <c r="T491" s="17"/>
      <c r="U491" s="17"/>
      <c r="V491" s="17"/>
      <c r="W491" s="17" t="s">
        <v>2522</v>
      </c>
      <c r="X491" s="18"/>
      <c r="Y491" s="18"/>
      <c r="Z491" s="18"/>
      <c r="AA491" s="22" t="s">
        <v>71</v>
      </c>
      <c r="AB491" s="23">
        <v>44569.0</v>
      </c>
      <c r="AC491" s="19"/>
      <c r="AD491" s="19"/>
      <c r="AE491" s="20"/>
      <c r="AF491" s="19"/>
      <c r="AG491" s="20"/>
      <c r="AH491" s="19"/>
      <c r="AI491" s="19"/>
      <c r="AJ491" s="19"/>
      <c r="AK491" s="22" t="s">
        <v>99</v>
      </c>
      <c r="AL491" s="19"/>
      <c r="AM491" s="19"/>
      <c r="AN491" s="19"/>
      <c r="AO491" s="19"/>
      <c r="AP491" s="21" t="s">
        <v>116</v>
      </c>
      <c r="AQ491" s="19"/>
    </row>
    <row r="492">
      <c r="A492" s="11" t="s">
        <v>2523</v>
      </c>
      <c r="B492" s="11" t="s">
        <v>2524</v>
      </c>
      <c r="C492" s="11" t="str">
        <f>VLOOKUP(A492,import!A:C,3,0)</f>
        <v>DOĞRU</v>
      </c>
      <c r="D492" s="11" t="s">
        <v>233</v>
      </c>
      <c r="E492" s="12">
        <f>VLOOKUP(A492,import!A:J,5,0)</f>
        <v>192</v>
      </c>
      <c r="F492" s="12" t="str">
        <f>VLOOKUP(A492,import!A:J,6,0)</f>
        <v/>
      </c>
      <c r="G492" s="13">
        <f>VLOOKUP(A492,import!A:J,7,0)</f>
        <v>0</v>
      </c>
      <c r="H492" s="13">
        <f>VLOOKUP(A492,import!A:J,8,0)</f>
        <v>19</v>
      </c>
      <c r="I492" s="13">
        <f>VLOOKUP(A492,import!A:J,9,0)</f>
        <v>19</v>
      </c>
      <c r="J492" s="14">
        <f>VLOOKUP(A492,import!A:J,10,0)</f>
        <v>0</v>
      </c>
      <c r="K492" s="11" t="s">
        <v>2525</v>
      </c>
      <c r="L492" s="11">
        <v>5.511286673E9</v>
      </c>
      <c r="M492" s="11" t="s">
        <v>47</v>
      </c>
      <c r="N492" s="11" t="s">
        <v>278</v>
      </c>
      <c r="O492" s="11" t="s">
        <v>2526</v>
      </c>
      <c r="P492" s="11" t="str">
        <f>VLOOKUP(A492,import!A:P,16,0)</f>
        <v>Geleneksel</v>
      </c>
      <c r="Q492" s="15"/>
      <c r="R492" s="15" t="b">
        <v>1</v>
      </c>
      <c r="S492" s="16" t="b">
        <v>0</v>
      </c>
      <c r="T492" s="17" t="s">
        <v>50</v>
      </c>
      <c r="U492" s="17" t="s">
        <v>104</v>
      </c>
      <c r="V492" s="24" t="s">
        <v>69</v>
      </c>
      <c r="W492" s="17" t="s">
        <v>2527</v>
      </c>
      <c r="X492" s="18">
        <v>44575.0</v>
      </c>
      <c r="Y492" s="18">
        <v>44578.0</v>
      </c>
      <c r="Z492" s="18"/>
      <c r="AA492" s="22" t="s">
        <v>106</v>
      </c>
      <c r="AB492" s="23">
        <v>44473.0</v>
      </c>
      <c r="AC492" s="22" t="s">
        <v>71</v>
      </c>
      <c r="AD492" s="23">
        <v>44483.0</v>
      </c>
      <c r="AE492" s="22" t="s">
        <v>71</v>
      </c>
      <c r="AF492" s="23">
        <v>44485.0</v>
      </c>
      <c r="AG492" s="22" t="s">
        <v>106</v>
      </c>
      <c r="AH492" s="23">
        <v>44502.0</v>
      </c>
      <c r="AI492" s="22" t="s">
        <v>71</v>
      </c>
      <c r="AJ492" s="23">
        <v>44575.0</v>
      </c>
      <c r="AK492" s="22" t="s">
        <v>51</v>
      </c>
      <c r="AL492" s="22" t="s">
        <v>123</v>
      </c>
      <c r="AM492" s="22" t="s">
        <v>123</v>
      </c>
      <c r="AN492" s="22" t="s">
        <v>51</v>
      </c>
      <c r="AO492" s="22" t="s">
        <v>104</v>
      </c>
      <c r="AP492" s="21" t="s">
        <v>89</v>
      </c>
      <c r="AQ492" s="22"/>
    </row>
    <row r="493">
      <c r="A493" s="11" t="s">
        <v>2528</v>
      </c>
      <c r="B493" s="11" t="s">
        <v>2529</v>
      </c>
      <c r="C493" s="11" t="str">
        <f>VLOOKUP(A493,import!A:C,3,0)</f>
        <v>DOĞRU</v>
      </c>
      <c r="D493" s="11" t="s">
        <v>818</v>
      </c>
      <c r="E493" s="12">
        <f>VLOOKUP(A493,import!A:J,5,0)</f>
        <v>66</v>
      </c>
      <c r="F493" s="12">
        <f>VLOOKUP(A493,import!A:J,6,0)</f>
        <v>40</v>
      </c>
      <c r="G493" s="13">
        <f>VLOOKUP(A493,import!A:J,7,0)</f>
        <v>18</v>
      </c>
      <c r="H493" s="13">
        <f>VLOOKUP(A493,import!A:J,8,0)</f>
        <v>5</v>
      </c>
      <c r="I493" s="13">
        <f>VLOOKUP(A493,import!A:J,9,0)</f>
        <v>23</v>
      </c>
      <c r="J493" s="14">
        <f>VLOOKUP(A493,import!A:J,10,0)</f>
        <v>0.78</v>
      </c>
      <c r="K493" s="11" t="s">
        <v>2530</v>
      </c>
      <c r="L493" s="11">
        <v>5.358200324E9</v>
      </c>
      <c r="M493" s="11" t="s">
        <v>65</v>
      </c>
      <c r="N493" s="11" t="s">
        <v>778</v>
      </c>
      <c r="O493" s="11" t="s">
        <v>2531</v>
      </c>
      <c r="P493" s="11" t="str">
        <f>VLOOKUP(A493,import!A:P,16,0)</f>
        <v>Geleneksel</v>
      </c>
      <c r="Q493" s="15"/>
      <c r="R493" s="15" t="b">
        <v>1</v>
      </c>
      <c r="S493" s="16" t="b">
        <v>0</v>
      </c>
      <c r="T493" s="17" t="s">
        <v>50</v>
      </c>
      <c r="U493" s="17" t="s">
        <v>51</v>
      </c>
      <c r="V493" s="24" t="s">
        <v>69</v>
      </c>
      <c r="W493" s="17" t="s">
        <v>2532</v>
      </c>
      <c r="X493" s="18">
        <v>44645.0</v>
      </c>
      <c r="Y493" s="18">
        <v>44648.0</v>
      </c>
      <c r="Z493" s="18"/>
      <c r="AA493" s="22" t="s">
        <v>71</v>
      </c>
      <c r="AB493" s="23">
        <v>44636.0</v>
      </c>
      <c r="AC493" s="22" t="s">
        <v>71</v>
      </c>
      <c r="AD493" s="23">
        <v>44645.0</v>
      </c>
      <c r="AE493" s="20"/>
      <c r="AF493" s="19"/>
      <c r="AG493" s="20"/>
      <c r="AH493" s="19"/>
      <c r="AI493" s="19"/>
      <c r="AJ493" s="19"/>
      <c r="AK493" s="22" t="s">
        <v>115</v>
      </c>
      <c r="AL493" s="22" t="s">
        <v>51</v>
      </c>
      <c r="AM493" s="19"/>
      <c r="AN493" s="19"/>
      <c r="AO493" s="19"/>
      <c r="AP493" s="21"/>
      <c r="AQ493" s="19"/>
    </row>
    <row r="494">
      <c r="A494" s="11" t="s">
        <v>2533</v>
      </c>
      <c r="B494" s="11" t="s">
        <v>2534</v>
      </c>
      <c r="C494" s="11" t="str">
        <f>VLOOKUP(A494,import!A:C,3,0)</f>
        <v>DOĞRU</v>
      </c>
      <c r="D494" s="11" t="s">
        <v>344</v>
      </c>
      <c r="E494" s="12">
        <f>VLOOKUP(A494,import!A:J,5,0)</f>
        <v>1159</v>
      </c>
      <c r="F494" s="12">
        <f>VLOOKUP(A494,import!A:J,6,0)</f>
        <v>55</v>
      </c>
      <c r="G494" s="13">
        <f>VLOOKUP(A494,import!A:J,7,0)</f>
        <v>6</v>
      </c>
      <c r="H494" s="13">
        <f>VLOOKUP(A494,import!A:J,8,0)</f>
        <v>3</v>
      </c>
      <c r="I494" s="13">
        <f>VLOOKUP(A494,import!A:J,9,0)</f>
        <v>9</v>
      </c>
      <c r="J494" s="14">
        <f>VLOOKUP(A494,import!A:J,10,0)</f>
        <v>0.67</v>
      </c>
      <c r="K494" s="11" t="s">
        <v>2535</v>
      </c>
      <c r="L494" s="11">
        <v>5.056219965E9</v>
      </c>
      <c r="M494" s="11" t="s">
        <v>47</v>
      </c>
      <c r="N494" s="11" t="s">
        <v>76</v>
      </c>
      <c r="O494" s="11" t="s">
        <v>2536</v>
      </c>
      <c r="P494" s="11" t="str">
        <f>VLOOKUP(A494,import!A:P,16,0)</f>
        <v>Geleneksel</v>
      </c>
      <c r="Q494" s="15" t="s">
        <v>299</v>
      </c>
      <c r="R494" s="15" t="b">
        <v>1</v>
      </c>
      <c r="S494" s="16" t="b">
        <v>0</v>
      </c>
      <c r="T494" s="25" t="s">
        <v>121</v>
      </c>
      <c r="U494" s="16"/>
      <c r="V494" s="16"/>
      <c r="W494" s="25" t="s">
        <v>2537</v>
      </c>
      <c r="X494" s="30"/>
      <c r="Y494" s="30"/>
      <c r="Z494" s="30"/>
      <c r="AA494" s="22" t="s">
        <v>212</v>
      </c>
      <c r="AB494" s="23">
        <v>44355.0</v>
      </c>
      <c r="AC494" s="22" t="s">
        <v>71</v>
      </c>
      <c r="AD494" s="23">
        <v>44371.0</v>
      </c>
      <c r="AE494" s="22" t="s">
        <v>212</v>
      </c>
      <c r="AF494" s="23">
        <v>44377.0</v>
      </c>
      <c r="AG494" s="22" t="s">
        <v>212</v>
      </c>
      <c r="AH494" s="23">
        <v>44502.0</v>
      </c>
      <c r="AI494" s="22" t="s">
        <v>177</v>
      </c>
      <c r="AJ494" s="23">
        <v>44450.0</v>
      </c>
      <c r="AK494" s="22" t="s">
        <v>148</v>
      </c>
      <c r="AL494" s="22" t="s">
        <v>98</v>
      </c>
      <c r="AM494" s="22" t="s">
        <v>97</v>
      </c>
      <c r="AN494" s="22" t="s">
        <v>51</v>
      </c>
      <c r="AO494" s="22" t="s">
        <v>247</v>
      </c>
      <c r="AP494" s="21" t="s">
        <v>89</v>
      </c>
      <c r="AQ494" s="22"/>
    </row>
    <row r="495">
      <c r="A495" s="11" t="s">
        <v>2538</v>
      </c>
      <c r="B495" s="11" t="s">
        <v>2539</v>
      </c>
      <c r="C495" s="11" t="str">
        <f>VLOOKUP(A495,import!A:C,3,0)</f>
        <v>DOĞRU</v>
      </c>
      <c r="D495" s="11" t="s">
        <v>152</v>
      </c>
      <c r="E495" s="12">
        <f>VLOOKUP(A495,import!A:J,5,0)</f>
        <v>862</v>
      </c>
      <c r="F495" s="12">
        <f>VLOOKUP(A495,import!A:J,6,0)</f>
        <v>25</v>
      </c>
      <c r="G495" s="13">
        <f>VLOOKUP(A495,import!A:J,7,0)</f>
        <v>0</v>
      </c>
      <c r="H495" s="13">
        <f>VLOOKUP(A495,import!A:J,8,0)</f>
        <v>37</v>
      </c>
      <c r="I495" s="13">
        <f>VLOOKUP(A495,import!A:J,9,0)</f>
        <v>37</v>
      </c>
      <c r="J495" s="14">
        <f>VLOOKUP(A495,import!A:J,10,0)</f>
        <v>0</v>
      </c>
      <c r="K495" s="11" t="s">
        <v>2540</v>
      </c>
      <c r="L495" s="11">
        <v>5.549954976E9</v>
      </c>
      <c r="M495" s="11" t="s">
        <v>65</v>
      </c>
      <c r="N495" s="11" t="s">
        <v>583</v>
      </c>
      <c r="O495" s="11" t="s">
        <v>2541</v>
      </c>
      <c r="P495" s="11" t="str">
        <f>VLOOKUP(A495,import!A:P,16,0)</f>
        <v>Geleneksel</v>
      </c>
      <c r="Q495" s="15"/>
      <c r="R495" s="15" t="b">
        <v>1</v>
      </c>
      <c r="S495" s="16" t="b">
        <v>0</v>
      </c>
      <c r="T495" s="17" t="s">
        <v>280</v>
      </c>
      <c r="U495" s="17"/>
      <c r="V495" s="17"/>
      <c r="W495" s="17" t="s">
        <v>2542</v>
      </c>
      <c r="X495" s="18"/>
      <c r="Y495" s="18"/>
      <c r="Z495" s="18"/>
      <c r="AA495" s="22" t="s">
        <v>85</v>
      </c>
      <c r="AB495" s="54">
        <v>44347.0</v>
      </c>
      <c r="AC495" s="22" t="s">
        <v>85</v>
      </c>
      <c r="AD495" s="54">
        <v>44372.0</v>
      </c>
      <c r="AE495" s="22" t="s">
        <v>177</v>
      </c>
      <c r="AF495" s="54">
        <v>44376.0</v>
      </c>
      <c r="AG495" s="22" t="s">
        <v>71</v>
      </c>
      <c r="AH495" s="54">
        <v>44427.0</v>
      </c>
      <c r="AI495" s="22" t="s">
        <v>85</v>
      </c>
      <c r="AJ495" s="54">
        <v>44523.0</v>
      </c>
      <c r="AK495" s="22"/>
      <c r="AL495" s="22" t="s">
        <v>190</v>
      </c>
      <c r="AM495" s="22" t="s">
        <v>358</v>
      </c>
      <c r="AN495" s="22" t="s">
        <v>288</v>
      </c>
      <c r="AO495" s="22" t="s">
        <v>68</v>
      </c>
      <c r="AP495" s="21" t="s">
        <v>54</v>
      </c>
      <c r="AQ495" s="22"/>
    </row>
    <row r="496">
      <c r="A496" s="11" t="s">
        <v>2543</v>
      </c>
      <c r="B496" s="11" t="s">
        <v>2544</v>
      </c>
      <c r="C496" s="11" t="str">
        <f>VLOOKUP(A496,import!A:C,3,0)</f>
        <v>DOĞRU</v>
      </c>
      <c r="D496" s="11" t="s">
        <v>126</v>
      </c>
      <c r="E496" s="12">
        <f>VLOOKUP(A496,import!A:J,5,0)</f>
        <v>18</v>
      </c>
      <c r="F496" s="12" t="str">
        <f>VLOOKUP(A496,import!A:J,6,0)</f>
        <v/>
      </c>
      <c r="G496" s="13">
        <f>VLOOKUP(A496,import!A:J,7,0)</f>
        <v>7</v>
      </c>
      <c r="H496" s="13">
        <f>VLOOKUP(A496,import!A:J,8,0)</f>
        <v>3</v>
      </c>
      <c r="I496" s="13">
        <f>VLOOKUP(A496,import!A:J,9,0)</f>
        <v>10</v>
      </c>
      <c r="J496" s="14">
        <f>VLOOKUP(A496,import!A:J,10,0)</f>
        <v>0.7</v>
      </c>
      <c r="K496" s="11" t="s">
        <v>2545</v>
      </c>
      <c r="L496" s="11">
        <v>2.429990079E9</v>
      </c>
      <c r="M496" s="11" t="s">
        <v>138</v>
      </c>
      <c r="N496" s="11" t="s">
        <v>1756</v>
      </c>
      <c r="O496" s="11" t="s">
        <v>2546</v>
      </c>
      <c r="P496" s="11" t="str">
        <f>VLOOKUP(A496,import!A:P,16,0)</f>
        <v>Geleneksel</v>
      </c>
      <c r="Q496" s="15"/>
      <c r="R496" s="15" t="b">
        <v>1</v>
      </c>
      <c r="S496" s="16" t="b">
        <v>0</v>
      </c>
      <c r="T496" s="17" t="s">
        <v>50</v>
      </c>
      <c r="U496" s="17" t="s">
        <v>247</v>
      </c>
      <c r="V496" s="22" t="s">
        <v>69</v>
      </c>
      <c r="W496" s="17" t="s">
        <v>2547</v>
      </c>
      <c r="X496" s="18">
        <v>44481.0</v>
      </c>
      <c r="Y496" s="18">
        <v>44482.0</v>
      </c>
      <c r="Z496" s="18"/>
      <c r="AA496" s="22" t="s">
        <v>106</v>
      </c>
      <c r="AB496" s="23">
        <v>44429.0</v>
      </c>
      <c r="AC496" s="22" t="s">
        <v>106</v>
      </c>
      <c r="AD496" s="23">
        <v>44431.0</v>
      </c>
      <c r="AE496" s="22" t="s">
        <v>85</v>
      </c>
      <c r="AF496" s="23">
        <v>44474.0</v>
      </c>
      <c r="AG496" s="22" t="s">
        <v>71</v>
      </c>
      <c r="AH496" s="23">
        <v>44481.0</v>
      </c>
      <c r="AI496" s="19"/>
      <c r="AJ496" s="19"/>
      <c r="AK496" s="22" t="s">
        <v>87</v>
      </c>
      <c r="AL496" s="22" t="s">
        <v>87</v>
      </c>
      <c r="AM496" s="22" t="s">
        <v>51</v>
      </c>
      <c r="AN496" s="22" t="s">
        <v>247</v>
      </c>
      <c r="AO496" s="19"/>
      <c r="AP496" s="21" t="s">
        <v>116</v>
      </c>
      <c r="AQ496" s="19"/>
    </row>
    <row r="497">
      <c r="A497" s="11" t="s">
        <v>2548</v>
      </c>
      <c r="B497" s="11" t="s">
        <v>2549</v>
      </c>
      <c r="C497" s="11" t="str">
        <f>VLOOKUP(A497,import!A:C,3,0)</f>
        <v>DOĞRU</v>
      </c>
      <c r="D497" s="11" t="s">
        <v>200</v>
      </c>
      <c r="E497" s="12">
        <f>VLOOKUP(A497,import!A:J,5,0)</f>
        <v>585</v>
      </c>
      <c r="F497" s="12">
        <f>VLOOKUP(A497,import!A:J,6,0)</f>
        <v>83</v>
      </c>
      <c r="G497" s="13">
        <f>VLOOKUP(A497,import!A:J,7,0)</f>
        <v>0</v>
      </c>
      <c r="H497" s="13">
        <f>VLOOKUP(A497,import!A:J,8,0)</f>
        <v>60</v>
      </c>
      <c r="I497" s="13">
        <f>VLOOKUP(A497,import!A:J,9,0)</f>
        <v>60</v>
      </c>
      <c r="J497" s="14">
        <f>VLOOKUP(A497,import!A:J,10,0)</f>
        <v>0</v>
      </c>
      <c r="K497" s="11" t="s">
        <v>565</v>
      </c>
      <c r="L497" s="11">
        <v>5.335834338E9</v>
      </c>
      <c r="M497" s="11" t="s">
        <v>65</v>
      </c>
      <c r="N497" s="11" t="s">
        <v>112</v>
      </c>
      <c r="O497" s="11" t="s">
        <v>2550</v>
      </c>
      <c r="P497" s="11" t="str">
        <f>VLOOKUP(A497,import!A:P,16,0)</f>
        <v>Geleneksel</v>
      </c>
      <c r="Q497" s="15"/>
      <c r="R497" s="15" t="b">
        <v>1</v>
      </c>
      <c r="S497" s="16" t="b">
        <v>0</v>
      </c>
      <c r="T497" s="17" t="s">
        <v>106</v>
      </c>
      <c r="U497" s="17"/>
      <c r="V497" s="17"/>
      <c r="W497" s="17" t="s">
        <v>2551</v>
      </c>
      <c r="X497" s="18"/>
      <c r="Y497" s="18"/>
      <c r="Z497" s="18"/>
      <c r="AA497" s="22" t="s">
        <v>106</v>
      </c>
      <c r="AB497" s="23">
        <v>44580.0</v>
      </c>
      <c r="AC497" s="19"/>
      <c r="AD497" s="19"/>
      <c r="AE497" s="20"/>
      <c r="AF497" s="19"/>
      <c r="AG497" s="20"/>
      <c r="AH497" s="19"/>
      <c r="AI497" s="19"/>
      <c r="AJ497" s="19"/>
      <c r="AK497" s="22" t="s">
        <v>99</v>
      </c>
      <c r="AL497" s="19"/>
      <c r="AM497" s="19"/>
      <c r="AN497" s="19"/>
      <c r="AO497" s="19"/>
      <c r="AP497" s="21"/>
      <c r="AQ497" s="19"/>
    </row>
    <row r="498">
      <c r="A498" s="11" t="s">
        <v>2552</v>
      </c>
      <c r="B498" s="11" t="s">
        <v>2553</v>
      </c>
      <c r="C498" s="11" t="str">
        <f>VLOOKUP(A498,import!A:C,3,0)</f>
        <v>DOĞRU</v>
      </c>
      <c r="D498" s="11" t="s">
        <v>143</v>
      </c>
      <c r="E498" s="12">
        <f>VLOOKUP(A498,import!A:J,5,0)</f>
        <v>1</v>
      </c>
      <c r="F498" s="12" t="str">
        <f>VLOOKUP(A498,import!A:J,6,0)</f>
        <v/>
      </c>
      <c r="G498" s="13">
        <f>VLOOKUP(A498,import!A:J,7,0)</f>
        <v>0</v>
      </c>
      <c r="H498" s="13">
        <f>VLOOKUP(A498,import!A:J,8,0)</f>
        <v>18</v>
      </c>
      <c r="I498" s="13">
        <f>VLOOKUP(A498,import!A:J,9,0)</f>
        <v>18</v>
      </c>
      <c r="J498" s="14">
        <f>VLOOKUP(A498,import!A:J,10,0)</f>
        <v>0</v>
      </c>
      <c r="K498" s="11" t="s">
        <v>2554</v>
      </c>
      <c r="L498" s="11">
        <v>5.45445604E9</v>
      </c>
      <c r="M498" s="11" t="s">
        <v>47</v>
      </c>
      <c r="N498" s="11" t="s">
        <v>766</v>
      </c>
      <c r="O498" s="11" t="s">
        <v>2555</v>
      </c>
      <c r="P498" s="11" t="str">
        <f>VLOOKUP(A498,import!A:P,16,0)</f>
        <v>Geleneksel</v>
      </c>
      <c r="Q498" s="15"/>
      <c r="R498" s="15" t="b">
        <v>1</v>
      </c>
      <c r="S498" s="16" t="b">
        <v>0</v>
      </c>
      <c r="T498" s="17" t="s">
        <v>293</v>
      </c>
      <c r="U498" s="17"/>
      <c r="V498" s="31"/>
      <c r="W498" s="17" t="s">
        <v>2556</v>
      </c>
      <c r="X498" s="18"/>
      <c r="Y498" s="18"/>
      <c r="Z498" s="18"/>
      <c r="AA498" s="22" t="s">
        <v>71</v>
      </c>
      <c r="AB498" s="23">
        <v>44636.0</v>
      </c>
      <c r="AC498" s="22" t="s">
        <v>71</v>
      </c>
      <c r="AD498" s="23">
        <v>44679.0</v>
      </c>
      <c r="AE498" s="20"/>
      <c r="AF498" s="19"/>
      <c r="AG498" s="20"/>
      <c r="AH498" s="19"/>
      <c r="AI498" s="19"/>
      <c r="AJ498" s="19"/>
      <c r="AK498" s="22" t="s">
        <v>99</v>
      </c>
      <c r="AL498" s="22" t="s">
        <v>99</v>
      </c>
      <c r="AM498" s="19"/>
      <c r="AN498" s="19"/>
      <c r="AO498" s="19"/>
      <c r="AP498" s="21"/>
      <c r="AQ498" s="19"/>
    </row>
    <row r="499">
      <c r="A499" s="11" t="s">
        <v>2557</v>
      </c>
      <c r="B499" s="11" t="s">
        <v>2558</v>
      </c>
      <c r="C499" s="11" t="str">
        <f>VLOOKUP(A499,import!A:C,3,0)</f>
        <v>DOĞRU</v>
      </c>
      <c r="D499" s="11" t="s">
        <v>200</v>
      </c>
      <c r="E499" s="12">
        <f>VLOOKUP(A499,import!A:J,5,0)</f>
        <v>516</v>
      </c>
      <c r="F499" s="12">
        <f>VLOOKUP(A499,import!A:J,6,0)</f>
        <v>14</v>
      </c>
      <c r="G499" s="13">
        <f>VLOOKUP(A499,import!A:J,7,0)</f>
        <v>0</v>
      </c>
      <c r="H499" s="13">
        <f>VLOOKUP(A499,import!A:J,8,0)</f>
        <v>28</v>
      </c>
      <c r="I499" s="13">
        <f>VLOOKUP(A499,import!A:J,9,0)</f>
        <v>28</v>
      </c>
      <c r="J499" s="14">
        <f>VLOOKUP(A499,import!A:J,10,0)</f>
        <v>0</v>
      </c>
      <c r="K499" s="11" t="s">
        <v>2559</v>
      </c>
      <c r="L499" s="11">
        <v>2.423494933E9</v>
      </c>
      <c r="M499" s="11" t="s">
        <v>47</v>
      </c>
      <c r="N499" s="11" t="s">
        <v>187</v>
      </c>
      <c r="O499" s="11" t="s">
        <v>2560</v>
      </c>
      <c r="P499" s="11" t="str">
        <f>VLOOKUP(A499,import!A:P,16,0)</f>
        <v>Geleneksel</v>
      </c>
      <c r="Q499" s="15" t="s">
        <v>129</v>
      </c>
      <c r="R499" s="15" t="b">
        <v>1</v>
      </c>
      <c r="S499" s="16" t="b">
        <v>0</v>
      </c>
      <c r="T499" s="25" t="s">
        <v>83</v>
      </c>
      <c r="U499" s="25"/>
      <c r="V499" s="25"/>
      <c r="W499" s="25" t="s">
        <v>2561</v>
      </c>
      <c r="X499" s="27"/>
      <c r="Y499" s="27"/>
      <c r="Z499" s="27"/>
      <c r="AA499" s="22" t="s">
        <v>85</v>
      </c>
      <c r="AB499" s="23">
        <v>44370.0</v>
      </c>
      <c r="AC499" s="22" t="s">
        <v>71</v>
      </c>
      <c r="AD499" s="23">
        <v>44391.0</v>
      </c>
      <c r="AE499" s="22" t="s">
        <v>106</v>
      </c>
      <c r="AF499" s="23">
        <v>44392.0</v>
      </c>
      <c r="AG499" s="22" t="s">
        <v>71</v>
      </c>
      <c r="AH499" s="23">
        <v>44403.0</v>
      </c>
      <c r="AI499" s="22" t="s">
        <v>71</v>
      </c>
      <c r="AJ499" s="23">
        <v>44501.0</v>
      </c>
      <c r="AK499" s="22" t="s">
        <v>98</v>
      </c>
      <c r="AL499" s="22" t="s">
        <v>51</v>
      </c>
      <c r="AM499" s="22" t="s">
        <v>86</v>
      </c>
      <c r="AN499" s="22" t="s">
        <v>51</v>
      </c>
      <c r="AO499" s="22" t="s">
        <v>99</v>
      </c>
      <c r="AP499" s="21" t="s">
        <v>89</v>
      </c>
      <c r="AQ499" s="22"/>
    </row>
    <row r="500">
      <c r="A500" s="11" t="s">
        <v>2562</v>
      </c>
      <c r="B500" s="11" t="s">
        <v>2563</v>
      </c>
      <c r="C500" s="11" t="str">
        <f>VLOOKUP(A500,import!A:C,3,0)</f>
        <v>DOĞRU</v>
      </c>
      <c r="D500" s="11" t="s">
        <v>143</v>
      </c>
      <c r="E500" s="12">
        <f>VLOOKUP(A500,import!A:J,5,0)</f>
        <v>200</v>
      </c>
      <c r="F500" s="12">
        <f>VLOOKUP(A500,import!A:J,6,0)</f>
        <v>10</v>
      </c>
      <c r="G500" s="13">
        <f>VLOOKUP(A500,import!A:J,7,0)</f>
        <v>2</v>
      </c>
      <c r="H500" s="13">
        <f>VLOOKUP(A500,import!A:J,8,0)</f>
        <v>8</v>
      </c>
      <c r="I500" s="13">
        <f>VLOOKUP(A500,import!A:J,9,0)</f>
        <v>10</v>
      </c>
      <c r="J500" s="14">
        <f>VLOOKUP(A500,import!A:J,10,0)</f>
        <v>0.2</v>
      </c>
      <c r="K500" s="11" t="s">
        <v>2564</v>
      </c>
      <c r="L500" s="11">
        <v>5.418415778E9</v>
      </c>
      <c r="M500" s="11" t="s">
        <v>58</v>
      </c>
      <c r="N500" s="11" t="s">
        <v>2349</v>
      </c>
      <c r="O500" s="11" t="s">
        <v>2565</v>
      </c>
      <c r="P500" s="11" t="str">
        <f>VLOOKUP(A500,import!A:P,16,0)</f>
        <v>Geleneksel</v>
      </c>
      <c r="Q500" s="15"/>
      <c r="R500" s="15" t="b">
        <v>1</v>
      </c>
      <c r="S500" s="16" t="b">
        <v>0</v>
      </c>
      <c r="T500" s="17" t="s">
        <v>50</v>
      </c>
      <c r="U500" s="17" t="s">
        <v>51</v>
      </c>
      <c r="V500" s="17" t="s">
        <v>371</v>
      </c>
      <c r="W500" s="17"/>
      <c r="X500" s="18">
        <v>44487.0</v>
      </c>
      <c r="Y500" s="18">
        <v>44487.0</v>
      </c>
      <c r="Z500" s="18"/>
      <c r="AA500" s="22" t="s">
        <v>71</v>
      </c>
      <c r="AB500" s="23">
        <v>44487.0</v>
      </c>
      <c r="AC500" s="19"/>
      <c r="AD500" s="19"/>
      <c r="AE500" s="20"/>
      <c r="AF500" s="19"/>
      <c r="AG500" s="20"/>
      <c r="AH500" s="19"/>
      <c r="AI500" s="19"/>
      <c r="AJ500" s="19"/>
      <c r="AK500" s="22" t="s">
        <v>51</v>
      </c>
      <c r="AL500" s="19"/>
      <c r="AM500" s="19"/>
      <c r="AN500" s="19"/>
      <c r="AO500" s="19"/>
      <c r="AP500" s="21" t="s">
        <v>89</v>
      </c>
      <c r="AQ500" s="19"/>
    </row>
    <row r="501">
      <c r="A501" s="11" t="s">
        <v>2566</v>
      </c>
      <c r="B501" s="11" t="s">
        <v>2567</v>
      </c>
      <c r="C501" s="11" t="str">
        <f>VLOOKUP(A501,import!A:C,3,0)</f>
        <v>DOĞRU</v>
      </c>
      <c r="D501" s="11" t="s">
        <v>63</v>
      </c>
      <c r="E501" s="12">
        <f>VLOOKUP(A501,import!A:J,5,0)</f>
        <v>233</v>
      </c>
      <c r="F501" s="12">
        <f>VLOOKUP(A501,import!A:J,6,0)</f>
        <v>9</v>
      </c>
      <c r="G501" s="13">
        <f>VLOOKUP(A501,import!A:J,7,0)</f>
        <v>46</v>
      </c>
      <c r="H501" s="13">
        <f>VLOOKUP(A501,import!A:J,8,0)</f>
        <v>30</v>
      </c>
      <c r="I501" s="13">
        <f>VLOOKUP(A501,import!A:J,9,0)</f>
        <v>76</v>
      </c>
      <c r="J501" s="14">
        <f>VLOOKUP(A501,import!A:J,10,0)</f>
        <v>0.61</v>
      </c>
      <c r="K501" s="11" t="s">
        <v>2568</v>
      </c>
      <c r="L501" s="11">
        <v>2.42354054E9</v>
      </c>
      <c r="M501" s="11" t="s">
        <v>47</v>
      </c>
      <c r="N501" s="11" t="s">
        <v>657</v>
      </c>
      <c r="O501" s="11" t="s">
        <v>2569</v>
      </c>
      <c r="P501" s="11" t="str">
        <f>VLOOKUP(A501,import!A:P,16,0)</f>
        <v>Geleneksel</v>
      </c>
      <c r="Q501" s="15"/>
      <c r="R501" s="15" t="b">
        <v>1</v>
      </c>
      <c r="S501" s="16" t="b">
        <v>0</v>
      </c>
      <c r="T501" s="25" t="s">
        <v>50</v>
      </c>
      <c r="U501" s="25" t="s">
        <v>190</v>
      </c>
      <c r="V501" s="25" t="s">
        <v>52</v>
      </c>
      <c r="W501" s="25" t="s">
        <v>2570</v>
      </c>
      <c r="X501" s="27">
        <v>44406.0</v>
      </c>
      <c r="Y501" s="27">
        <v>44410.0</v>
      </c>
      <c r="Z501" s="27"/>
      <c r="AA501" s="22" t="s">
        <v>71</v>
      </c>
      <c r="AB501" s="23">
        <v>44377.0</v>
      </c>
      <c r="AC501" s="22" t="s">
        <v>71</v>
      </c>
      <c r="AD501" s="23">
        <v>44382.0</v>
      </c>
      <c r="AE501" s="22" t="s">
        <v>85</v>
      </c>
      <c r="AF501" s="23">
        <v>44389.0</v>
      </c>
      <c r="AG501" s="22" t="s">
        <v>85</v>
      </c>
      <c r="AH501" s="23">
        <v>44405.0</v>
      </c>
      <c r="AI501" s="22" t="s">
        <v>71</v>
      </c>
      <c r="AJ501" s="23">
        <v>44440.0</v>
      </c>
      <c r="AK501" s="22" t="s">
        <v>97</v>
      </c>
      <c r="AL501" s="22" t="s">
        <v>1486</v>
      </c>
      <c r="AM501" s="22" t="s">
        <v>86</v>
      </c>
      <c r="AN501" s="22" t="s">
        <v>51</v>
      </c>
      <c r="AO501" s="22" t="s">
        <v>51</v>
      </c>
      <c r="AP501" s="21" t="s">
        <v>54</v>
      </c>
      <c r="AQ501" s="22"/>
    </row>
    <row r="502">
      <c r="A502" s="11" t="s">
        <v>2571</v>
      </c>
      <c r="B502" s="11" t="s">
        <v>2572</v>
      </c>
      <c r="C502" s="11" t="str">
        <f>VLOOKUP(A502,import!A:C,3,0)</f>
        <v>DOĞRU</v>
      </c>
      <c r="D502" s="11" t="s">
        <v>193</v>
      </c>
      <c r="E502" s="12">
        <f>VLOOKUP(A502,import!A:J,5,0)</f>
        <v>375</v>
      </c>
      <c r="F502" s="12">
        <f>VLOOKUP(A502,import!A:J,6,0)</f>
        <v>9</v>
      </c>
      <c r="G502" s="13">
        <f>VLOOKUP(A502,import!A:J,7,0)</f>
        <v>0</v>
      </c>
      <c r="H502" s="13">
        <f>VLOOKUP(A502,import!A:J,8,0)</f>
        <v>22</v>
      </c>
      <c r="I502" s="13">
        <f>VLOOKUP(A502,import!A:J,9,0)</f>
        <v>22</v>
      </c>
      <c r="J502" s="14">
        <f>VLOOKUP(A502,import!A:J,10,0)</f>
        <v>0</v>
      </c>
      <c r="K502" s="11" t="s">
        <v>2573</v>
      </c>
      <c r="L502" s="11">
        <v>5.446062131E9</v>
      </c>
      <c r="M502" s="11" t="s">
        <v>138</v>
      </c>
      <c r="N502" s="11" t="s">
        <v>139</v>
      </c>
      <c r="O502" s="11" t="s">
        <v>2574</v>
      </c>
      <c r="P502" s="11" t="str">
        <f>VLOOKUP(A502,import!A:P,16,0)</f>
        <v>Geleneksel</v>
      </c>
      <c r="Q502" s="15"/>
      <c r="R502" s="15" t="b">
        <v>1</v>
      </c>
      <c r="S502" s="16" t="b">
        <v>0</v>
      </c>
      <c r="T502" s="17" t="s">
        <v>83</v>
      </c>
      <c r="U502" s="17"/>
      <c r="V502" s="17"/>
      <c r="W502" s="17" t="s">
        <v>2575</v>
      </c>
      <c r="X502" s="18"/>
      <c r="Y502" s="18"/>
      <c r="Z502" s="18"/>
      <c r="AA502" s="22" t="s">
        <v>85</v>
      </c>
      <c r="AB502" s="23">
        <v>44429.0</v>
      </c>
      <c r="AC502" s="22" t="s">
        <v>71</v>
      </c>
      <c r="AD502" s="23">
        <v>44431.0</v>
      </c>
      <c r="AE502" s="22" t="s">
        <v>71</v>
      </c>
      <c r="AF502" s="23">
        <v>44438.0</v>
      </c>
      <c r="AG502" s="22" t="s">
        <v>85</v>
      </c>
      <c r="AH502" s="23">
        <v>44497.0</v>
      </c>
      <c r="AI502" s="22" t="s">
        <v>71</v>
      </c>
      <c r="AJ502" s="23">
        <v>44508.0</v>
      </c>
      <c r="AK502" s="22" t="s">
        <v>51</v>
      </c>
      <c r="AL502" s="22" t="s">
        <v>163</v>
      </c>
      <c r="AM502" s="22" t="s">
        <v>156</v>
      </c>
      <c r="AN502" s="22" t="s">
        <v>123</v>
      </c>
      <c r="AO502" s="22" t="s">
        <v>99</v>
      </c>
      <c r="AP502" s="21" t="s">
        <v>116</v>
      </c>
      <c r="AQ502" s="22"/>
    </row>
    <row r="503">
      <c r="A503" s="11" t="s">
        <v>2576</v>
      </c>
      <c r="B503" s="11" t="s">
        <v>2577</v>
      </c>
      <c r="C503" s="11" t="str">
        <f>VLOOKUP(A503,import!A:C,3,0)</f>
        <v>YANLIŞ</v>
      </c>
      <c r="D503" s="11" t="s">
        <v>818</v>
      </c>
      <c r="E503" s="12">
        <f>VLOOKUP(A503,import!A:J,5,0)</f>
        <v>1</v>
      </c>
      <c r="F503" s="12" t="str">
        <f>VLOOKUP(A503,import!A:J,6,0)</f>
        <v/>
      </c>
      <c r="G503" s="13">
        <f>VLOOKUP(A503,import!A:J,7,0)</f>
        <v>2</v>
      </c>
      <c r="H503" s="13">
        <f>VLOOKUP(A503,import!A:J,8,0)</f>
        <v>4</v>
      </c>
      <c r="I503" s="13">
        <f>VLOOKUP(A503,import!A:J,9,0)</f>
        <v>6</v>
      </c>
      <c r="J503" s="14">
        <f>VLOOKUP(A503,import!A:J,10,0)</f>
        <v>0.33</v>
      </c>
      <c r="K503" s="11" t="s">
        <v>2578</v>
      </c>
      <c r="L503" s="11">
        <v>5.0764506E9</v>
      </c>
      <c r="M503" s="11" t="s">
        <v>47</v>
      </c>
      <c r="N503" s="11" t="s">
        <v>48</v>
      </c>
      <c r="O503" s="11" t="s">
        <v>2579</v>
      </c>
      <c r="P503" s="11" t="str">
        <f>VLOOKUP(A503,import!A:P,16,0)</f>
        <v>Geleneksel</v>
      </c>
      <c r="Q503" s="15"/>
      <c r="R503" s="15" t="b">
        <v>1</v>
      </c>
      <c r="S503" s="16" t="b">
        <v>0</v>
      </c>
      <c r="T503" s="17" t="s">
        <v>50</v>
      </c>
      <c r="U503" s="17" t="s">
        <v>51</v>
      </c>
      <c r="V503" s="31" t="s">
        <v>52</v>
      </c>
      <c r="W503" s="17" t="s">
        <v>2580</v>
      </c>
      <c r="X503" s="18">
        <v>44333.0</v>
      </c>
      <c r="Y503" s="18">
        <v>44335.0</v>
      </c>
      <c r="Z503" s="18"/>
      <c r="AA503" s="19"/>
      <c r="AB503" s="19"/>
      <c r="AC503" s="19"/>
      <c r="AD503" s="19"/>
      <c r="AE503" s="20"/>
      <c r="AF503" s="19"/>
      <c r="AG503" s="20"/>
      <c r="AH503" s="19"/>
      <c r="AI503" s="19"/>
      <c r="AJ503" s="19"/>
      <c r="AK503" s="19"/>
      <c r="AL503" s="19"/>
      <c r="AM503" s="19"/>
      <c r="AN503" s="19"/>
      <c r="AO503" s="19"/>
      <c r="AP503" s="21" t="s">
        <v>89</v>
      </c>
      <c r="AQ503" s="19"/>
    </row>
    <row r="504">
      <c r="A504" s="11" t="s">
        <v>2581</v>
      </c>
      <c r="B504" s="11" t="s">
        <v>2582</v>
      </c>
      <c r="C504" s="11" t="str">
        <f>VLOOKUP(A504,import!A:C,3,0)</f>
        <v>DOĞRU</v>
      </c>
      <c r="D504" s="11" t="s">
        <v>152</v>
      </c>
      <c r="E504" s="12">
        <f>VLOOKUP(A504,import!A:J,5,0)</f>
        <v>1</v>
      </c>
      <c r="F504" s="12" t="str">
        <f>VLOOKUP(A504,import!A:J,6,0)</f>
        <v/>
      </c>
      <c r="G504" s="13">
        <f>VLOOKUP(A504,import!A:J,7,0)</f>
        <v>0</v>
      </c>
      <c r="H504" s="13">
        <f>VLOOKUP(A504,import!A:J,8,0)</f>
        <v>13</v>
      </c>
      <c r="I504" s="13">
        <f>VLOOKUP(A504,import!A:J,9,0)</f>
        <v>13</v>
      </c>
      <c r="J504" s="14">
        <f>VLOOKUP(A504,import!A:J,10,0)</f>
        <v>0</v>
      </c>
      <c r="K504" s="11" t="s">
        <v>2583</v>
      </c>
      <c r="L504" s="11">
        <v>5.444882347E9</v>
      </c>
      <c r="M504" s="11" t="s">
        <v>65</v>
      </c>
      <c r="N504" s="11" t="s">
        <v>778</v>
      </c>
      <c r="O504" s="11" t="s">
        <v>2584</v>
      </c>
      <c r="P504" s="11" t="str">
        <f>VLOOKUP(A504,import!A:P,16,0)</f>
        <v>Geleneksel</v>
      </c>
      <c r="Q504" s="15"/>
      <c r="R504" s="15" t="b">
        <v>1</v>
      </c>
      <c r="S504" s="16" t="b">
        <v>0</v>
      </c>
      <c r="T504" s="17" t="s">
        <v>2017</v>
      </c>
      <c r="U504" s="17"/>
      <c r="V504" s="17"/>
      <c r="W504" s="17" t="s">
        <v>2585</v>
      </c>
      <c r="X504" s="18"/>
      <c r="Y504" s="18"/>
      <c r="Z504" s="18"/>
      <c r="AA504" s="22" t="s">
        <v>71</v>
      </c>
      <c r="AB504" s="23">
        <v>44645.0</v>
      </c>
      <c r="AC504" s="19"/>
      <c r="AD504" s="19"/>
      <c r="AE504" s="20"/>
      <c r="AF504" s="19"/>
      <c r="AG504" s="20"/>
      <c r="AH504" s="19"/>
      <c r="AI504" s="19"/>
      <c r="AJ504" s="19"/>
      <c r="AK504" s="22" t="s">
        <v>51</v>
      </c>
      <c r="AL504" s="19"/>
      <c r="AM504" s="19"/>
      <c r="AN504" s="19"/>
      <c r="AO504" s="19"/>
      <c r="AP504" s="21"/>
      <c r="AQ504" s="19"/>
    </row>
    <row r="505">
      <c r="A505" s="11" t="s">
        <v>2586</v>
      </c>
      <c r="B505" s="11" t="s">
        <v>2587</v>
      </c>
      <c r="C505" s="11" t="str">
        <f>VLOOKUP(A505,import!A:C,3,0)</f>
        <v>DOĞRU</v>
      </c>
      <c r="D505" s="11" t="s">
        <v>110</v>
      </c>
      <c r="E505" s="12">
        <f>VLOOKUP(A505,import!A:J,5,0)</f>
        <v>133</v>
      </c>
      <c r="F505" s="12">
        <f>VLOOKUP(A505,import!A:J,6,0)</f>
        <v>25</v>
      </c>
      <c r="G505" s="13">
        <f>VLOOKUP(A505,import!A:J,7,0)</f>
        <v>0</v>
      </c>
      <c r="H505" s="13">
        <f>VLOOKUP(A505,import!A:J,8,0)</f>
        <v>55</v>
      </c>
      <c r="I505" s="13">
        <f>VLOOKUP(A505,import!A:J,9,0)</f>
        <v>55</v>
      </c>
      <c r="J505" s="14">
        <f>VLOOKUP(A505,import!A:J,10,0)</f>
        <v>0</v>
      </c>
      <c r="K505" s="11" t="s">
        <v>2588</v>
      </c>
      <c r="L505" s="11">
        <v>2.425388684E9</v>
      </c>
      <c r="M505" s="11" t="s">
        <v>368</v>
      </c>
      <c r="N505" s="11" t="s">
        <v>848</v>
      </c>
      <c r="O505" s="11" t="s">
        <v>2589</v>
      </c>
      <c r="P505" s="11" t="str">
        <f>VLOOKUP(A505,import!A:P,16,0)</f>
        <v>Geleneksel</v>
      </c>
      <c r="Q505" s="15"/>
      <c r="R505" s="15" t="b">
        <v>1</v>
      </c>
      <c r="S505" s="25" t="b">
        <v>1</v>
      </c>
      <c r="T505" s="17" t="s">
        <v>83</v>
      </c>
      <c r="U505" s="17"/>
      <c r="V505" s="17"/>
      <c r="W505" s="17" t="s">
        <v>2590</v>
      </c>
      <c r="X505" s="18"/>
      <c r="Y505" s="18"/>
      <c r="Z505" s="18"/>
      <c r="AA505" s="22" t="s">
        <v>71</v>
      </c>
      <c r="AB505" s="23">
        <v>44461.0</v>
      </c>
      <c r="AC505" s="22" t="s">
        <v>71</v>
      </c>
      <c r="AD505" s="23">
        <v>44474.0</v>
      </c>
      <c r="AE505" s="22" t="s">
        <v>71</v>
      </c>
      <c r="AF505" s="23">
        <v>44496.0</v>
      </c>
      <c r="AG505" s="20"/>
      <c r="AH505" s="19"/>
      <c r="AI505" s="19"/>
      <c r="AJ505" s="19"/>
      <c r="AK505" s="22" t="s">
        <v>156</v>
      </c>
      <c r="AL505" s="22" t="s">
        <v>156</v>
      </c>
      <c r="AM505" s="22" t="s">
        <v>99</v>
      </c>
      <c r="AN505" s="19"/>
      <c r="AO505" s="19"/>
      <c r="AP505" s="21" t="s">
        <v>54</v>
      </c>
      <c r="AQ505" s="19"/>
    </row>
    <row r="506">
      <c r="A506" s="11" t="s">
        <v>2591</v>
      </c>
      <c r="B506" s="11" t="s">
        <v>2592</v>
      </c>
      <c r="C506" s="11" t="str">
        <f>VLOOKUP(A506,import!A:C,3,0)</f>
        <v>YANLIŞ</v>
      </c>
      <c r="D506" s="11" t="s">
        <v>74</v>
      </c>
      <c r="E506" s="12">
        <f>VLOOKUP(A506,import!A:J,5,0)</f>
        <v>2</v>
      </c>
      <c r="F506" s="12" t="str">
        <f>VLOOKUP(A506,import!A:J,6,0)</f>
        <v/>
      </c>
      <c r="G506" s="13">
        <f>VLOOKUP(A506,import!A:J,7,0)</f>
        <v>0</v>
      </c>
      <c r="H506" s="13">
        <f>VLOOKUP(A506,import!A:J,8,0)</f>
        <v>15</v>
      </c>
      <c r="I506" s="13">
        <f>VLOOKUP(A506,import!A:J,9,0)</f>
        <v>15</v>
      </c>
      <c r="J506" s="14">
        <f>VLOOKUP(A506,import!A:J,10,0)</f>
        <v>0</v>
      </c>
      <c r="K506" s="11" t="s">
        <v>2593</v>
      </c>
      <c r="L506" s="11">
        <v>2.42229002E8</v>
      </c>
      <c r="M506" s="11" t="s">
        <v>138</v>
      </c>
      <c r="N506" s="11" t="s">
        <v>1756</v>
      </c>
      <c r="O506" s="11" t="s">
        <v>2594</v>
      </c>
      <c r="P506" s="11" t="str">
        <f>VLOOKUP(A506,import!A:P,16,0)</f>
        <v>Geleneksel</v>
      </c>
      <c r="Q506" s="15" t="s">
        <v>299</v>
      </c>
      <c r="R506" s="15" t="b">
        <v>1</v>
      </c>
      <c r="S506" s="16" t="b">
        <v>0</v>
      </c>
      <c r="T506" s="25" t="s">
        <v>83</v>
      </c>
      <c r="U506" s="16"/>
      <c r="V506" s="16"/>
      <c r="W506" s="25" t="s">
        <v>2595</v>
      </c>
      <c r="X506" s="30"/>
      <c r="Y506" s="30"/>
      <c r="Z506" s="30"/>
      <c r="AA506" s="22" t="s">
        <v>71</v>
      </c>
      <c r="AB506" s="23">
        <v>44431.0</v>
      </c>
      <c r="AC506" s="19"/>
      <c r="AD506" s="19"/>
      <c r="AE506" s="20"/>
      <c r="AF506" s="19"/>
      <c r="AG506" s="20"/>
      <c r="AH506" s="19"/>
      <c r="AI506" s="19"/>
      <c r="AJ506" s="19"/>
      <c r="AK506" s="22" t="s">
        <v>163</v>
      </c>
      <c r="AL506" s="19"/>
      <c r="AM506" s="19"/>
      <c r="AN506" s="19"/>
      <c r="AO506" s="19"/>
      <c r="AP506" s="21" t="s">
        <v>116</v>
      </c>
      <c r="AQ506" s="19"/>
    </row>
    <row r="507">
      <c r="A507" s="11" t="s">
        <v>2596</v>
      </c>
      <c r="B507" s="11" t="s">
        <v>2597</v>
      </c>
      <c r="C507" s="11" t="str">
        <f>VLOOKUP(A507,import!A:C,3,0)</f>
        <v>DOĞRU</v>
      </c>
      <c r="D507" s="11" t="s">
        <v>74</v>
      </c>
      <c r="E507" s="12">
        <f>VLOOKUP(A507,import!A:J,5,0)</f>
        <v>1589</v>
      </c>
      <c r="F507" s="12">
        <f>VLOOKUP(A507,import!A:J,6,0)</f>
        <v>80</v>
      </c>
      <c r="G507" s="13">
        <f>VLOOKUP(A507,import!A:J,7,0)</f>
        <v>36</v>
      </c>
      <c r="H507" s="13">
        <f>VLOOKUP(A507,import!A:J,8,0)</f>
        <v>51</v>
      </c>
      <c r="I507" s="13">
        <f>VLOOKUP(A507,import!A:J,9,0)</f>
        <v>87</v>
      </c>
      <c r="J507" s="14">
        <f>VLOOKUP(A507,import!A:J,10,0)</f>
        <v>0.41</v>
      </c>
      <c r="K507" s="11" t="s">
        <v>2598</v>
      </c>
      <c r="L507" s="11">
        <v>5.444172288E9</v>
      </c>
      <c r="M507" s="11" t="s">
        <v>65</v>
      </c>
      <c r="N507" s="11" t="s">
        <v>112</v>
      </c>
      <c r="O507" s="11" t="s">
        <v>2599</v>
      </c>
      <c r="P507" s="11" t="str">
        <f>VLOOKUP(A507,import!A:P,16,0)</f>
        <v>Geleneksel</v>
      </c>
      <c r="Q507" s="15" t="s">
        <v>103</v>
      </c>
      <c r="R507" s="15" t="b">
        <v>1</v>
      </c>
      <c r="S507" s="16" t="b">
        <v>0</v>
      </c>
      <c r="T507" s="25" t="s">
        <v>50</v>
      </c>
      <c r="U507" s="25" t="s">
        <v>230</v>
      </c>
      <c r="V507" s="25" t="s">
        <v>273</v>
      </c>
      <c r="W507" s="25"/>
      <c r="X507" s="27">
        <v>44504.0</v>
      </c>
      <c r="Y507" s="27">
        <v>44505.0</v>
      </c>
      <c r="Z507" s="27"/>
      <c r="AA507" s="22" t="s">
        <v>71</v>
      </c>
      <c r="AB507" s="23">
        <v>44372.0</v>
      </c>
      <c r="AC507" s="22" t="s">
        <v>71</v>
      </c>
      <c r="AD507" s="23">
        <v>44504.0</v>
      </c>
      <c r="AE507" s="20"/>
      <c r="AF507" s="19"/>
      <c r="AG507" s="20"/>
      <c r="AH507" s="19"/>
      <c r="AI507" s="19"/>
      <c r="AJ507" s="19"/>
      <c r="AK507" s="22" t="s">
        <v>98</v>
      </c>
      <c r="AL507" s="22" t="s">
        <v>230</v>
      </c>
      <c r="AM507" s="19"/>
      <c r="AN507" s="19"/>
      <c r="AO507" s="19"/>
      <c r="AP507" s="21" t="s">
        <v>116</v>
      </c>
      <c r="AQ507" s="19"/>
    </row>
    <row r="508">
      <c r="A508" s="11" t="s">
        <v>2600</v>
      </c>
      <c r="B508" s="11" t="s">
        <v>2601</v>
      </c>
      <c r="C508" s="11" t="str">
        <f>VLOOKUP(A508,import!A:C,3,0)</f>
        <v>DOĞRU</v>
      </c>
      <c r="D508" s="11" t="s">
        <v>45</v>
      </c>
      <c r="E508" s="12">
        <f>VLOOKUP(A508,import!A:J,5,0)</f>
        <v>543</v>
      </c>
      <c r="F508" s="12">
        <f>VLOOKUP(A508,import!A:J,6,0)</f>
        <v>20</v>
      </c>
      <c r="G508" s="13">
        <f>VLOOKUP(A508,import!A:J,7,0)</f>
        <v>0</v>
      </c>
      <c r="H508" s="13">
        <f>VLOOKUP(A508,import!A:J,8,0)</f>
        <v>21</v>
      </c>
      <c r="I508" s="13">
        <f>VLOOKUP(A508,import!A:J,9,0)</f>
        <v>21</v>
      </c>
      <c r="J508" s="14">
        <f>VLOOKUP(A508,import!A:J,10,0)</f>
        <v>0</v>
      </c>
      <c r="K508" s="11" t="s">
        <v>2602</v>
      </c>
      <c r="L508" s="11">
        <v>5.437284668E9</v>
      </c>
      <c r="M508" s="11" t="s">
        <v>58</v>
      </c>
      <c r="N508" s="11" t="s">
        <v>1823</v>
      </c>
      <c r="O508" s="11" t="s">
        <v>2603</v>
      </c>
      <c r="P508" s="11" t="str">
        <f>VLOOKUP(A508,import!A:P,16,0)</f>
        <v>Geleneksel</v>
      </c>
      <c r="Q508" s="15"/>
      <c r="R508" s="15" t="b">
        <v>1</v>
      </c>
      <c r="S508" s="16" t="b">
        <v>0</v>
      </c>
      <c r="T508" s="17" t="s">
        <v>83</v>
      </c>
      <c r="U508" s="17"/>
      <c r="V508" s="31"/>
      <c r="W508" s="17" t="s">
        <v>2604</v>
      </c>
      <c r="X508" s="18"/>
      <c r="Y508" s="18"/>
      <c r="Z508" s="18"/>
      <c r="AA508" s="22" t="s">
        <v>71</v>
      </c>
      <c r="AB508" s="23">
        <v>44487.0</v>
      </c>
      <c r="AC508" s="22" t="s">
        <v>71</v>
      </c>
      <c r="AD508" s="23">
        <v>44498.0</v>
      </c>
      <c r="AE508" s="20"/>
      <c r="AF508" s="19"/>
      <c r="AG508" s="20"/>
      <c r="AH508" s="19"/>
      <c r="AI508" s="19"/>
      <c r="AJ508" s="19"/>
      <c r="AK508" s="22" t="s">
        <v>156</v>
      </c>
      <c r="AL508" s="22" t="s">
        <v>99</v>
      </c>
      <c r="AM508" s="19"/>
      <c r="AN508" s="19"/>
      <c r="AO508" s="19"/>
      <c r="AP508" s="21" t="s">
        <v>89</v>
      </c>
      <c r="AQ508" s="19"/>
    </row>
    <row r="509">
      <c r="A509" s="11" t="s">
        <v>2605</v>
      </c>
      <c r="B509" s="11" t="s">
        <v>2606</v>
      </c>
      <c r="C509" s="11" t="str">
        <f>VLOOKUP(A509,import!A:C,3,0)</f>
        <v>DOĞRU</v>
      </c>
      <c r="D509" s="11" t="s">
        <v>45</v>
      </c>
      <c r="E509" s="12">
        <f>VLOOKUP(A509,import!A:J,5,0)</f>
        <v>634</v>
      </c>
      <c r="F509" s="12">
        <f>VLOOKUP(A509,import!A:J,6,0)</f>
        <v>24</v>
      </c>
      <c r="G509" s="13">
        <f>VLOOKUP(A509,import!A:J,7,0)</f>
        <v>0</v>
      </c>
      <c r="H509" s="13">
        <f>VLOOKUP(A509,import!A:J,8,0)</f>
        <v>46</v>
      </c>
      <c r="I509" s="13">
        <f>VLOOKUP(A509,import!A:J,9,0)</f>
        <v>46</v>
      </c>
      <c r="J509" s="14">
        <f>VLOOKUP(A509,import!A:J,10,0)</f>
        <v>0</v>
      </c>
      <c r="K509" s="11" t="s">
        <v>2607</v>
      </c>
      <c r="L509" s="11">
        <v>5.455481017E9</v>
      </c>
      <c r="M509" s="11" t="s">
        <v>47</v>
      </c>
      <c r="N509" s="11" t="s">
        <v>278</v>
      </c>
      <c r="O509" s="11" t="s">
        <v>2608</v>
      </c>
      <c r="P509" s="11" t="str">
        <f>VLOOKUP(A509,import!A:P,16,0)</f>
        <v>Geleneksel</v>
      </c>
      <c r="Q509" s="15"/>
      <c r="R509" s="15" t="b">
        <v>1</v>
      </c>
      <c r="S509" s="25" t="b">
        <v>1</v>
      </c>
      <c r="T509" s="16"/>
      <c r="U509" s="16"/>
      <c r="V509" s="16"/>
      <c r="W509" s="25" t="s">
        <v>2609</v>
      </c>
      <c r="X509" s="30"/>
      <c r="Y509" s="30"/>
      <c r="Z509" s="30"/>
      <c r="AA509" s="22" t="s">
        <v>71</v>
      </c>
      <c r="AB509" s="23">
        <v>44372.0</v>
      </c>
      <c r="AC509" s="22" t="s">
        <v>71</v>
      </c>
      <c r="AD509" s="23">
        <v>44392.0</v>
      </c>
      <c r="AE509" s="22" t="s">
        <v>106</v>
      </c>
      <c r="AF509" s="23">
        <v>44422.0</v>
      </c>
      <c r="AG509" s="22" t="s">
        <v>106</v>
      </c>
      <c r="AH509" s="23">
        <v>44442.0</v>
      </c>
      <c r="AI509" s="22" t="s">
        <v>71</v>
      </c>
      <c r="AJ509" s="23">
        <v>44456.0</v>
      </c>
      <c r="AK509" s="22" t="s">
        <v>107</v>
      </c>
      <c r="AL509" s="22" t="s">
        <v>86</v>
      </c>
      <c r="AM509" s="22" t="s">
        <v>219</v>
      </c>
      <c r="AN509" s="22" t="s">
        <v>156</v>
      </c>
      <c r="AO509" s="22" t="s">
        <v>156</v>
      </c>
      <c r="AP509" s="21" t="s">
        <v>89</v>
      </c>
      <c r="AQ509" s="22"/>
    </row>
    <row r="510">
      <c r="A510" s="11" t="s">
        <v>2610</v>
      </c>
      <c r="B510" s="11" t="s">
        <v>2611</v>
      </c>
      <c r="C510" s="11" t="str">
        <f>VLOOKUP(A510,import!A:C,3,0)</f>
        <v>DOĞRU</v>
      </c>
      <c r="D510" s="11" t="s">
        <v>63</v>
      </c>
      <c r="E510" s="12" t="str">
        <f>VLOOKUP(A510,import!A:J,5,0)</f>
        <v/>
      </c>
      <c r="F510" s="12" t="str">
        <f>VLOOKUP(A510,import!A:J,6,0)</f>
        <v/>
      </c>
      <c r="G510" s="13">
        <f>VLOOKUP(A510,import!A:J,7,0)</f>
        <v>13</v>
      </c>
      <c r="H510" s="13">
        <f>VLOOKUP(A510,import!A:J,8,0)</f>
        <v>1</v>
      </c>
      <c r="I510" s="13">
        <f>VLOOKUP(A510,import!A:J,9,0)</f>
        <v>14</v>
      </c>
      <c r="J510" s="14">
        <f>VLOOKUP(A510,import!A:J,10,0)</f>
        <v>0.93</v>
      </c>
      <c r="K510" s="11" t="s">
        <v>2612</v>
      </c>
      <c r="L510" s="11">
        <v>5.54151429E9</v>
      </c>
      <c r="M510" s="11" t="s">
        <v>65</v>
      </c>
      <c r="N510" s="11" t="s">
        <v>707</v>
      </c>
      <c r="O510" s="11" t="s">
        <v>2613</v>
      </c>
      <c r="P510" s="11" t="str">
        <f>VLOOKUP(A510,import!A:P,16,0)</f>
        <v>Geleneksel</v>
      </c>
      <c r="Q510" s="15"/>
      <c r="R510" s="15" t="b">
        <v>1</v>
      </c>
      <c r="S510" s="16" t="b">
        <v>0</v>
      </c>
      <c r="T510" s="17" t="s">
        <v>50</v>
      </c>
      <c r="U510" s="17" t="s">
        <v>51</v>
      </c>
      <c r="V510" s="24" t="s">
        <v>69</v>
      </c>
      <c r="W510" s="17" t="s">
        <v>574</v>
      </c>
      <c r="X510" s="18">
        <v>44613.0</v>
      </c>
      <c r="Y510" s="18">
        <v>44614.0</v>
      </c>
      <c r="Z510" s="18"/>
      <c r="AA510" s="22" t="s">
        <v>71</v>
      </c>
      <c r="AB510" s="23">
        <v>44613.0</v>
      </c>
      <c r="AC510" s="22"/>
      <c r="AD510" s="23"/>
      <c r="AE510" s="20"/>
      <c r="AF510" s="19"/>
      <c r="AG510" s="20"/>
      <c r="AH510" s="19"/>
      <c r="AI510" s="19"/>
      <c r="AJ510" s="19"/>
      <c r="AK510" s="22" t="s">
        <v>51</v>
      </c>
      <c r="AL510" s="22"/>
      <c r="AM510" s="19"/>
      <c r="AN510" s="19"/>
      <c r="AO510" s="19"/>
      <c r="AP510" s="21"/>
      <c r="AQ510" s="19"/>
    </row>
    <row r="511">
      <c r="A511" s="11" t="s">
        <v>2614</v>
      </c>
      <c r="B511" s="53" t="s">
        <v>2615</v>
      </c>
      <c r="C511" s="11" t="str">
        <f>VLOOKUP(A511,import!A:C,3,0)</f>
        <v>DOĞRU</v>
      </c>
      <c r="D511" s="11" t="s">
        <v>152</v>
      </c>
      <c r="E511" s="12">
        <f>VLOOKUP(A511,import!A:J,5,0)</f>
        <v>229</v>
      </c>
      <c r="F511" s="12">
        <f>VLOOKUP(A511,import!A:J,6,0)</f>
        <v>6</v>
      </c>
      <c r="G511" s="13">
        <f>VLOOKUP(A511,import!A:J,7,0)</f>
        <v>4</v>
      </c>
      <c r="H511" s="13">
        <f>VLOOKUP(A511,import!A:J,8,0)</f>
        <v>22</v>
      </c>
      <c r="I511" s="13">
        <f>VLOOKUP(A511,import!A:J,9,0)</f>
        <v>26</v>
      </c>
      <c r="J511" s="14">
        <f>VLOOKUP(A511,import!A:J,10,0)</f>
        <v>0.15</v>
      </c>
      <c r="K511" s="11" t="s">
        <v>1971</v>
      </c>
      <c r="L511" s="11">
        <v>5.41287282E9</v>
      </c>
      <c r="M511" s="11" t="s">
        <v>47</v>
      </c>
      <c r="N511" s="11" t="s">
        <v>1923</v>
      </c>
      <c r="O511" s="11" t="s">
        <v>2616</v>
      </c>
      <c r="P511" s="11" t="str">
        <f>VLOOKUP(A511,import!A:P,16,0)</f>
        <v>Geleneksel</v>
      </c>
      <c r="Q511" s="15"/>
      <c r="R511" s="15" t="b">
        <v>1</v>
      </c>
      <c r="S511" s="16" t="b">
        <v>0</v>
      </c>
      <c r="T511" s="17" t="s">
        <v>50</v>
      </c>
      <c r="U511" s="17" t="s">
        <v>51</v>
      </c>
      <c r="V511" s="17"/>
      <c r="W511" s="17" t="s">
        <v>2617</v>
      </c>
      <c r="X511" s="18">
        <v>44440.0</v>
      </c>
      <c r="Y511" s="18">
        <v>44441.0</v>
      </c>
      <c r="Z511" s="18"/>
      <c r="AA511" s="22" t="s">
        <v>85</v>
      </c>
      <c r="AB511" s="23">
        <v>44384.0</v>
      </c>
      <c r="AC511" s="22" t="s">
        <v>85</v>
      </c>
      <c r="AD511" s="23">
        <v>44405.0</v>
      </c>
      <c r="AE511" s="22" t="s">
        <v>71</v>
      </c>
      <c r="AF511" s="23">
        <v>44412.0</v>
      </c>
      <c r="AG511" s="22" t="s">
        <v>85</v>
      </c>
      <c r="AH511" s="23">
        <v>44417.0</v>
      </c>
      <c r="AI511" s="22" t="s">
        <v>71</v>
      </c>
      <c r="AJ511" s="23">
        <v>44539.0</v>
      </c>
      <c r="AK511" s="22" t="s">
        <v>98</v>
      </c>
      <c r="AL511" s="22" t="s">
        <v>190</v>
      </c>
      <c r="AM511" s="22" t="s">
        <v>247</v>
      </c>
      <c r="AN511" s="22" t="s">
        <v>88</v>
      </c>
      <c r="AO511" s="22" t="s">
        <v>99</v>
      </c>
      <c r="AP511" s="21" t="s">
        <v>89</v>
      </c>
      <c r="AQ511" s="22"/>
    </row>
    <row r="512">
      <c r="A512" s="11" t="s">
        <v>2618</v>
      </c>
      <c r="B512" s="11" t="s">
        <v>2619</v>
      </c>
      <c r="C512" s="11" t="str">
        <f>VLOOKUP(A512,import!A:C,3,0)</f>
        <v>DOĞRU</v>
      </c>
      <c r="D512" s="11" t="s">
        <v>325</v>
      </c>
      <c r="E512" s="12">
        <f>VLOOKUP(A512,import!A:J,5,0)</f>
        <v>169</v>
      </c>
      <c r="F512" s="12">
        <f>VLOOKUP(A512,import!A:J,6,0)</f>
        <v>108</v>
      </c>
      <c r="G512" s="13">
        <f>VLOOKUP(A512,import!A:J,7,0)</f>
        <v>5</v>
      </c>
      <c r="H512" s="13">
        <f>VLOOKUP(A512,import!A:J,8,0)</f>
        <v>20</v>
      </c>
      <c r="I512" s="13">
        <f>VLOOKUP(A512,import!A:J,9,0)</f>
        <v>25</v>
      </c>
      <c r="J512" s="14">
        <f>VLOOKUP(A512,import!A:J,10,0)</f>
        <v>0.2</v>
      </c>
      <c r="K512" s="11" t="s">
        <v>2607</v>
      </c>
      <c r="L512" s="11">
        <v>2.4251292E9</v>
      </c>
      <c r="M512" s="11" t="s">
        <v>368</v>
      </c>
      <c r="N512" s="11" t="s">
        <v>784</v>
      </c>
      <c r="O512" s="11" t="s">
        <v>2620</v>
      </c>
      <c r="P512" s="11" t="str">
        <f>VLOOKUP(A512,import!A:P,16,0)</f>
        <v>Geleneksel</v>
      </c>
      <c r="Q512" s="15"/>
      <c r="R512" s="15" t="b">
        <v>0</v>
      </c>
      <c r="S512" s="16" t="b">
        <v>0</v>
      </c>
      <c r="T512" s="17"/>
      <c r="U512" s="17"/>
      <c r="V512" s="31"/>
      <c r="W512" s="17"/>
      <c r="X512" s="18"/>
      <c r="Y512" s="18"/>
      <c r="Z512" s="18"/>
      <c r="AA512" s="22"/>
      <c r="AB512" s="23"/>
      <c r="AC512" s="19"/>
      <c r="AD512" s="19"/>
      <c r="AE512" s="20"/>
      <c r="AF512" s="19"/>
      <c r="AG512" s="20"/>
      <c r="AH512" s="19"/>
      <c r="AI512" s="19"/>
      <c r="AJ512" s="19"/>
      <c r="AK512" s="22"/>
      <c r="AL512" s="19"/>
      <c r="AM512" s="19"/>
      <c r="AN512" s="19"/>
      <c r="AO512" s="19"/>
      <c r="AP512" s="21"/>
      <c r="AQ512" s="19"/>
    </row>
    <row r="513">
      <c r="A513" s="11" t="s">
        <v>2621</v>
      </c>
      <c r="B513" s="11" t="s">
        <v>2622</v>
      </c>
      <c r="C513" s="11" t="str">
        <f>VLOOKUP(A513,import!A:C,3,0)</f>
        <v>DOĞRU</v>
      </c>
      <c r="D513" s="11" t="s">
        <v>325</v>
      </c>
      <c r="E513" s="12">
        <f>VLOOKUP(A513,import!A:J,5,0)</f>
        <v>2542</v>
      </c>
      <c r="F513" s="12">
        <f>VLOOKUP(A513,import!A:J,6,0)</f>
        <v>81</v>
      </c>
      <c r="G513" s="13">
        <f>VLOOKUP(A513,import!A:J,7,0)</f>
        <v>5</v>
      </c>
      <c r="H513" s="13">
        <f>VLOOKUP(A513,import!A:J,8,0)</f>
        <v>21</v>
      </c>
      <c r="I513" s="13">
        <f>VLOOKUP(A513,import!A:J,9,0)</f>
        <v>26</v>
      </c>
      <c r="J513" s="14">
        <f>VLOOKUP(A513,import!A:J,10,0)</f>
        <v>0.19</v>
      </c>
      <c r="K513" s="11" t="s">
        <v>2623</v>
      </c>
      <c r="L513" s="11">
        <v>5.366669955E9</v>
      </c>
      <c r="M513" s="11" t="s">
        <v>368</v>
      </c>
      <c r="N513" s="11" t="s">
        <v>652</v>
      </c>
      <c r="O513" s="11" t="s">
        <v>2624</v>
      </c>
      <c r="P513" s="11" t="str">
        <f>VLOOKUP(A513,import!A:P,16,0)</f>
        <v>Geleneksel</v>
      </c>
      <c r="Q513" s="15"/>
      <c r="R513" s="15" t="b">
        <v>0</v>
      </c>
      <c r="S513" s="16" t="b">
        <v>0</v>
      </c>
      <c r="T513" s="17" t="s">
        <v>502</v>
      </c>
      <c r="U513" s="17"/>
      <c r="V513" s="17"/>
      <c r="W513" s="17"/>
      <c r="X513" s="18"/>
      <c r="Y513" s="18"/>
      <c r="Z513" s="18"/>
      <c r="AA513" s="19"/>
      <c r="AB513" s="19"/>
      <c r="AC513" s="19"/>
      <c r="AD513" s="19"/>
      <c r="AE513" s="20"/>
      <c r="AF513" s="19"/>
      <c r="AG513" s="20"/>
      <c r="AH513" s="19"/>
      <c r="AI513" s="19"/>
      <c r="AJ513" s="19"/>
      <c r="AK513" s="19"/>
      <c r="AL513" s="19"/>
      <c r="AM513" s="19"/>
      <c r="AN513" s="19"/>
      <c r="AO513" s="19"/>
      <c r="AP513" s="21" t="s">
        <v>54</v>
      </c>
      <c r="AQ513" s="19"/>
    </row>
    <row r="514">
      <c r="A514" s="11" t="s">
        <v>2625</v>
      </c>
      <c r="B514" s="11" t="s">
        <v>2626</v>
      </c>
      <c r="C514" s="11" t="str">
        <f>VLOOKUP(A514,import!A:C,3,0)</f>
        <v>DOĞRU</v>
      </c>
      <c r="D514" s="11" t="s">
        <v>325</v>
      </c>
      <c r="E514" s="12">
        <f>VLOOKUP(A514,import!A:J,5,0)</f>
        <v>32</v>
      </c>
      <c r="F514" s="12">
        <f>VLOOKUP(A514,import!A:J,6,0)</f>
        <v>15</v>
      </c>
      <c r="G514" s="13">
        <f>VLOOKUP(A514,import!A:J,7,0)</f>
        <v>7</v>
      </c>
      <c r="H514" s="13">
        <f>VLOOKUP(A514,import!A:J,8,0)</f>
        <v>19</v>
      </c>
      <c r="I514" s="13">
        <f>VLOOKUP(A514,import!A:J,9,0)</f>
        <v>26</v>
      </c>
      <c r="J514" s="14">
        <f>VLOOKUP(A514,import!A:J,10,0)</f>
        <v>0.27</v>
      </c>
      <c r="K514" s="11" t="s">
        <v>2627</v>
      </c>
      <c r="L514" s="11">
        <v>5.078633535E9</v>
      </c>
      <c r="M514" s="11" t="s">
        <v>368</v>
      </c>
      <c r="N514" s="11" t="s">
        <v>2628</v>
      </c>
      <c r="O514" s="11" t="s">
        <v>2629</v>
      </c>
      <c r="P514" s="11" t="str">
        <f>VLOOKUP(A514,import!A:P,16,0)</f>
        <v>Geleneksel</v>
      </c>
      <c r="Q514" s="15"/>
      <c r="R514" s="15" t="b">
        <v>0</v>
      </c>
      <c r="S514" s="16" t="b">
        <v>0</v>
      </c>
      <c r="T514" s="17"/>
      <c r="U514" s="17"/>
      <c r="V514" s="31"/>
      <c r="W514" s="17"/>
      <c r="X514" s="18"/>
      <c r="Y514" s="18"/>
      <c r="Z514" s="18"/>
      <c r="AA514" s="22"/>
      <c r="AB514" s="23"/>
      <c r="AC514" s="19"/>
      <c r="AD514" s="19"/>
      <c r="AE514" s="20"/>
      <c r="AF514" s="19"/>
      <c r="AG514" s="20"/>
      <c r="AH514" s="19"/>
      <c r="AI514" s="19"/>
      <c r="AJ514" s="19"/>
      <c r="AK514" s="22"/>
      <c r="AL514" s="19"/>
      <c r="AM514" s="19"/>
      <c r="AN514" s="19"/>
      <c r="AO514" s="19"/>
      <c r="AP514" s="21"/>
      <c r="AQ514" s="19"/>
    </row>
    <row r="515">
      <c r="A515" s="11" t="s">
        <v>2630</v>
      </c>
      <c r="B515" s="11" t="s">
        <v>2631</v>
      </c>
      <c r="C515" s="11" t="str">
        <f>VLOOKUP(A515,import!A:C,3,0)</f>
        <v>DOĞRU</v>
      </c>
      <c r="D515" s="11" t="s">
        <v>325</v>
      </c>
      <c r="E515" s="12">
        <f>VLOOKUP(A515,import!A:J,5,0)</f>
        <v>917</v>
      </c>
      <c r="F515" s="12">
        <f>VLOOKUP(A515,import!A:J,6,0)</f>
        <v>75</v>
      </c>
      <c r="G515" s="13">
        <f>VLOOKUP(A515,import!A:J,7,0)</f>
        <v>12</v>
      </c>
      <c r="H515" s="13">
        <f>VLOOKUP(A515,import!A:J,8,0)</f>
        <v>8</v>
      </c>
      <c r="I515" s="13">
        <f>VLOOKUP(A515,import!A:J,9,0)</f>
        <v>20</v>
      </c>
      <c r="J515" s="14">
        <f>VLOOKUP(A515,import!A:J,10,0)</f>
        <v>0.6</v>
      </c>
      <c r="K515" s="11" t="s">
        <v>2632</v>
      </c>
      <c r="L515" s="11">
        <v>5.438241942E9</v>
      </c>
      <c r="M515" s="11" t="s">
        <v>368</v>
      </c>
      <c r="N515" s="11" t="s">
        <v>369</v>
      </c>
      <c r="O515" s="11" t="s">
        <v>2633</v>
      </c>
      <c r="P515" s="11" t="str">
        <f>VLOOKUP(A515,import!A:P,16,0)</f>
        <v>Geleneksel</v>
      </c>
      <c r="Q515" s="15"/>
      <c r="R515" s="33" t="b">
        <v>0</v>
      </c>
      <c r="S515" s="16" t="b">
        <v>0</v>
      </c>
      <c r="T515" s="25" t="s">
        <v>502</v>
      </c>
      <c r="U515" s="16"/>
      <c r="V515" s="16"/>
      <c r="W515" s="16"/>
      <c r="X515" s="30"/>
      <c r="Y515" s="30"/>
      <c r="Z515" s="30"/>
      <c r="AA515" s="19"/>
      <c r="AB515" s="19"/>
      <c r="AC515" s="19"/>
      <c r="AD515" s="19"/>
      <c r="AE515" s="20"/>
      <c r="AF515" s="19"/>
      <c r="AG515" s="20"/>
      <c r="AH515" s="19"/>
      <c r="AI515" s="19"/>
      <c r="AJ515" s="19"/>
      <c r="AK515" s="19"/>
      <c r="AL515" s="19"/>
      <c r="AM515" s="19"/>
      <c r="AN515" s="19"/>
      <c r="AO515" s="19"/>
      <c r="AP515" s="21" t="s">
        <v>54</v>
      </c>
      <c r="AQ515" s="19"/>
    </row>
    <row r="516">
      <c r="A516" s="11" t="s">
        <v>2634</v>
      </c>
      <c r="B516" s="11" t="s">
        <v>2635</v>
      </c>
      <c r="C516" s="11" t="str">
        <f>VLOOKUP(A516,import!A:C,3,0)</f>
        <v>DOĞRU</v>
      </c>
      <c r="D516" s="11" t="s">
        <v>325</v>
      </c>
      <c r="E516" s="12">
        <f>VLOOKUP(A516,import!A:J,5,0)</f>
        <v>15</v>
      </c>
      <c r="F516" s="12">
        <f>VLOOKUP(A516,import!A:J,6,0)</f>
        <v>6</v>
      </c>
      <c r="G516" s="13">
        <f>VLOOKUP(A516,import!A:J,7,0)</f>
        <v>8</v>
      </c>
      <c r="H516" s="13">
        <f>VLOOKUP(A516,import!A:J,8,0)</f>
        <v>19</v>
      </c>
      <c r="I516" s="13">
        <f>VLOOKUP(A516,import!A:J,9,0)</f>
        <v>27</v>
      </c>
      <c r="J516" s="14">
        <f>VLOOKUP(A516,import!A:J,10,0)</f>
        <v>0.3</v>
      </c>
      <c r="K516" s="11" t="s">
        <v>2627</v>
      </c>
      <c r="L516" s="11">
        <v>5.078633535E9</v>
      </c>
      <c r="M516" s="11" t="s">
        <v>368</v>
      </c>
      <c r="N516" s="11" t="s">
        <v>682</v>
      </c>
      <c r="O516" s="11" t="s">
        <v>2636</v>
      </c>
      <c r="P516" s="11" t="str">
        <f>VLOOKUP(A516,import!A:P,16,0)</f>
        <v>Geleneksel</v>
      </c>
      <c r="Q516" s="15"/>
      <c r="R516" s="15" t="b">
        <v>0</v>
      </c>
      <c r="S516" s="16" t="b">
        <v>0</v>
      </c>
      <c r="T516" s="17"/>
      <c r="U516" s="17"/>
      <c r="V516" s="17"/>
      <c r="W516" s="17"/>
      <c r="X516" s="18"/>
      <c r="Y516" s="18"/>
      <c r="Z516" s="18"/>
      <c r="AA516" s="22"/>
      <c r="AB516" s="23"/>
      <c r="AC516" s="19"/>
      <c r="AD516" s="19"/>
      <c r="AE516" s="20"/>
      <c r="AF516" s="19"/>
      <c r="AG516" s="20"/>
      <c r="AH516" s="19"/>
      <c r="AI516" s="19"/>
      <c r="AJ516" s="19"/>
      <c r="AK516" s="22"/>
      <c r="AL516" s="19"/>
      <c r="AM516" s="19"/>
      <c r="AN516" s="19"/>
      <c r="AO516" s="19"/>
      <c r="AP516" s="21"/>
      <c r="AQ516" s="19"/>
    </row>
    <row r="517">
      <c r="A517" s="11" t="s">
        <v>2637</v>
      </c>
      <c r="B517" s="11" t="s">
        <v>2638</v>
      </c>
      <c r="C517" s="11" t="str">
        <f>VLOOKUP(A517,import!A:C,3,0)</f>
        <v>DOĞRU</v>
      </c>
      <c r="D517" s="11" t="s">
        <v>325</v>
      </c>
      <c r="E517" s="12">
        <f>VLOOKUP(A517,import!A:J,5,0)</f>
        <v>11</v>
      </c>
      <c r="F517" s="12">
        <f>VLOOKUP(A517,import!A:J,6,0)</f>
        <v>8</v>
      </c>
      <c r="G517" s="13">
        <f>VLOOKUP(A517,import!A:J,7,0)</f>
        <v>5</v>
      </c>
      <c r="H517" s="13">
        <f>VLOOKUP(A517,import!A:J,8,0)</f>
        <v>15</v>
      </c>
      <c r="I517" s="13">
        <f>VLOOKUP(A517,import!A:J,9,0)</f>
        <v>20</v>
      </c>
      <c r="J517" s="14">
        <f>VLOOKUP(A517,import!A:J,10,0)</f>
        <v>0.25</v>
      </c>
      <c r="K517" s="11" t="s">
        <v>2627</v>
      </c>
      <c r="L517" s="11">
        <v>5.078633535E9</v>
      </c>
      <c r="M517" s="11" t="s">
        <v>368</v>
      </c>
      <c r="N517" s="11" t="s">
        <v>2639</v>
      </c>
      <c r="O517" s="11" t="s">
        <v>2640</v>
      </c>
      <c r="P517" s="11" t="str">
        <f>VLOOKUP(A517,import!A:P,16,0)</f>
        <v>Geleneksel</v>
      </c>
      <c r="Q517" s="15"/>
      <c r="R517" s="15" t="b">
        <v>0</v>
      </c>
      <c r="S517" s="16" t="b">
        <v>0</v>
      </c>
      <c r="T517" s="17"/>
      <c r="U517" s="17"/>
      <c r="V517" s="17"/>
      <c r="W517" s="17"/>
      <c r="X517" s="18"/>
      <c r="Y517" s="18"/>
      <c r="Z517" s="18"/>
      <c r="AA517" s="22"/>
      <c r="AB517" s="23"/>
      <c r="AC517" s="19"/>
      <c r="AD517" s="19"/>
      <c r="AE517" s="20"/>
      <c r="AF517" s="19"/>
      <c r="AG517" s="20"/>
      <c r="AH517" s="19"/>
      <c r="AI517" s="19"/>
      <c r="AJ517" s="19"/>
      <c r="AK517" s="22"/>
      <c r="AL517" s="19"/>
      <c r="AM517" s="19"/>
      <c r="AN517" s="19"/>
      <c r="AO517" s="19"/>
      <c r="AP517" s="21"/>
      <c r="AQ517" s="19"/>
    </row>
    <row r="518">
      <c r="A518" s="11" t="s">
        <v>2641</v>
      </c>
      <c r="B518" s="11" t="s">
        <v>2642</v>
      </c>
      <c r="C518" s="11" t="str">
        <f>VLOOKUP(A518,import!A:C,3,0)</f>
        <v>DOĞRU</v>
      </c>
      <c r="D518" s="11" t="s">
        <v>325</v>
      </c>
      <c r="E518" s="12">
        <f>VLOOKUP(A518,import!A:J,5,0)</f>
        <v>402</v>
      </c>
      <c r="F518" s="12">
        <f>VLOOKUP(A518,import!A:J,6,0)</f>
        <v>36</v>
      </c>
      <c r="G518" s="13">
        <f>VLOOKUP(A518,import!A:J,7,0)</f>
        <v>3</v>
      </c>
      <c r="H518" s="13">
        <f>VLOOKUP(A518,import!A:J,8,0)</f>
        <v>24</v>
      </c>
      <c r="I518" s="13">
        <f>VLOOKUP(A518,import!A:J,9,0)</f>
        <v>27</v>
      </c>
      <c r="J518" s="14">
        <f>VLOOKUP(A518,import!A:J,10,0)</f>
        <v>0.11</v>
      </c>
      <c r="K518" s="11" t="s">
        <v>2643</v>
      </c>
      <c r="L518" s="11">
        <v>5.335532807E9</v>
      </c>
      <c r="M518" s="11" t="s">
        <v>368</v>
      </c>
      <c r="N518" s="11" t="s">
        <v>813</v>
      </c>
      <c r="O518" s="11" t="s">
        <v>2644</v>
      </c>
      <c r="P518" s="11" t="str">
        <f>VLOOKUP(A518,import!A:P,16,0)</f>
        <v>Geleneksel</v>
      </c>
      <c r="Q518" s="15"/>
      <c r="R518" s="15" t="b">
        <v>0</v>
      </c>
      <c r="S518" s="16" t="b">
        <v>0</v>
      </c>
      <c r="T518" s="17"/>
      <c r="U518" s="17"/>
      <c r="V518" s="17"/>
      <c r="W518" s="17"/>
      <c r="X518" s="18"/>
      <c r="Y518" s="18"/>
      <c r="Z518" s="18"/>
      <c r="AA518" s="22"/>
      <c r="AB518" s="23"/>
      <c r="AC518" s="19"/>
      <c r="AD518" s="19"/>
      <c r="AE518" s="20"/>
      <c r="AF518" s="19"/>
      <c r="AG518" s="20"/>
      <c r="AH518" s="19"/>
      <c r="AI518" s="19"/>
      <c r="AJ518" s="19"/>
      <c r="AK518" s="22"/>
      <c r="AL518" s="19"/>
      <c r="AM518" s="19"/>
      <c r="AN518" s="19"/>
      <c r="AO518" s="19"/>
      <c r="AP518" s="21"/>
      <c r="AQ518" s="19"/>
    </row>
    <row r="519">
      <c r="A519" s="11" t="s">
        <v>2645</v>
      </c>
      <c r="B519" s="11" t="s">
        <v>2646</v>
      </c>
      <c r="C519" s="11" t="str">
        <f>VLOOKUP(A519,import!A:C,3,0)</f>
        <v>DOĞRU</v>
      </c>
      <c r="D519" s="11" t="s">
        <v>325</v>
      </c>
      <c r="E519" s="12">
        <f>VLOOKUP(A519,import!A:J,5,0)</f>
        <v>36</v>
      </c>
      <c r="F519" s="12">
        <f>VLOOKUP(A519,import!A:J,6,0)</f>
        <v>2</v>
      </c>
      <c r="G519" s="13">
        <f>VLOOKUP(A519,import!A:J,7,0)</f>
        <v>0</v>
      </c>
      <c r="H519" s="13">
        <f>VLOOKUP(A519,import!A:J,8,0)</f>
        <v>25</v>
      </c>
      <c r="I519" s="13">
        <f>VLOOKUP(A519,import!A:J,9,0)</f>
        <v>25</v>
      </c>
      <c r="J519" s="14">
        <f>VLOOKUP(A519,import!A:J,10,0)</f>
        <v>0</v>
      </c>
      <c r="K519" s="11" t="s">
        <v>2647</v>
      </c>
      <c r="L519" s="11">
        <v>5.3216351E9</v>
      </c>
      <c r="M519" s="11" t="s">
        <v>1285</v>
      </c>
      <c r="N519" s="11" t="s">
        <v>1710</v>
      </c>
      <c r="O519" s="11" t="s">
        <v>2648</v>
      </c>
      <c r="P519" s="11" t="str">
        <f>VLOOKUP(A519,import!A:P,16,0)</f>
        <v>Geleneksel</v>
      </c>
      <c r="Q519" s="15"/>
      <c r="R519" s="15" t="b">
        <v>0</v>
      </c>
      <c r="S519" s="16" t="b">
        <v>0</v>
      </c>
      <c r="T519" s="17"/>
      <c r="U519" s="17"/>
      <c r="V519" s="17"/>
      <c r="W519" s="17"/>
      <c r="X519" s="18"/>
      <c r="Y519" s="18"/>
      <c r="Z519" s="18"/>
      <c r="AA519" s="22"/>
      <c r="AB519" s="23"/>
      <c r="AC519" s="19"/>
      <c r="AD519" s="19"/>
      <c r="AE519" s="20"/>
      <c r="AF519" s="19"/>
      <c r="AG519" s="20"/>
      <c r="AH519" s="19"/>
      <c r="AI519" s="19"/>
      <c r="AJ519" s="19"/>
      <c r="AK519" s="22"/>
      <c r="AL519" s="19"/>
      <c r="AM519" s="19"/>
      <c r="AN519" s="19"/>
      <c r="AO519" s="19"/>
      <c r="AP519" s="21"/>
      <c r="AQ519" s="19"/>
    </row>
    <row r="520">
      <c r="A520" s="11" t="s">
        <v>2649</v>
      </c>
      <c r="B520" s="11" t="s">
        <v>2650</v>
      </c>
      <c r="C520" s="11" t="str">
        <f>VLOOKUP(A520,import!A:C,3,0)</f>
        <v>DOĞRU</v>
      </c>
      <c r="D520" s="11" t="s">
        <v>325</v>
      </c>
      <c r="E520" s="12">
        <f>VLOOKUP(A520,import!A:J,5,0)</f>
        <v>580</v>
      </c>
      <c r="F520" s="12">
        <f>VLOOKUP(A520,import!A:J,6,0)</f>
        <v>14</v>
      </c>
      <c r="G520" s="13">
        <f>VLOOKUP(A520,import!A:J,7,0)</f>
        <v>14</v>
      </c>
      <c r="H520" s="13">
        <f>VLOOKUP(A520,import!A:J,8,0)</f>
        <v>7</v>
      </c>
      <c r="I520" s="13">
        <f>VLOOKUP(A520,import!A:J,9,0)</f>
        <v>21</v>
      </c>
      <c r="J520" s="14">
        <f>VLOOKUP(A520,import!A:J,10,0)</f>
        <v>0.67</v>
      </c>
      <c r="K520" s="11" t="s">
        <v>2651</v>
      </c>
      <c r="L520" s="11">
        <v>5.532811636E9</v>
      </c>
      <c r="M520" s="11" t="s">
        <v>65</v>
      </c>
      <c r="N520" s="11" t="s">
        <v>2652</v>
      </c>
      <c r="O520" s="11" t="s">
        <v>2653</v>
      </c>
      <c r="P520" s="11" t="str">
        <f>VLOOKUP(A520,import!A:P,16,0)</f>
        <v>Geleneksel</v>
      </c>
      <c r="Q520" s="15"/>
      <c r="R520" s="15" t="b">
        <v>1</v>
      </c>
      <c r="S520" s="16" t="b">
        <v>0</v>
      </c>
      <c r="T520" s="17" t="s">
        <v>50</v>
      </c>
      <c r="U520" s="17" t="s">
        <v>88</v>
      </c>
      <c r="V520" s="17" t="s">
        <v>52</v>
      </c>
      <c r="W520" s="17"/>
      <c r="X520" s="18">
        <v>44420.0</v>
      </c>
      <c r="Y520" s="18">
        <v>44424.0</v>
      </c>
      <c r="Z520" s="18"/>
      <c r="AA520" s="22" t="s">
        <v>71</v>
      </c>
      <c r="AB520" s="23">
        <v>44420.0</v>
      </c>
      <c r="AC520" s="19"/>
      <c r="AD520" s="19"/>
      <c r="AE520" s="20"/>
      <c r="AF520" s="19"/>
      <c r="AG520" s="20"/>
      <c r="AH520" s="19"/>
      <c r="AI520" s="19"/>
      <c r="AJ520" s="19"/>
      <c r="AK520" s="22"/>
      <c r="AL520" s="19"/>
      <c r="AM520" s="19"/>
      <c r="AN520" s="19"/>
      <c r="AO520" s="19"/>
      <c r="AP520" s="21" t="s">
        <v>54</v>
      </c>
      <c r="AQ520" s="19"/>
    </row>
    <row r="521">
      <c r="A521" s="11" t="s">
        <v>2654</v>
      </c>
      <c r="B521" s="11" t="s">
        <v>2655</v>
      </c>
      <c r="C521" s="11" t="str">
        <f>VLOOKUP(A521,import!A:C,3,0)</f>
        <v>DOĞRU</v>
      </c>
      <c r="D521" s="11" t="s">
        <v>325</v>
      </c>
      <c r="E521" s="12">
        <f>VLOOKUP(A521,import!A:J,5,0)</f>
        <v>180</v>
      </c>
      <c r="F521" s="12">
        <f>VLOOKUP(A521,import!A:J,6,0)</f>
        <v>19</v>
      </c>
      <c r="G521" s="13">
        <f>VLOOKUP(A521,import!A:J,7,0)</f>
        <v>6</v>
      </c>
      <c r="H521" s="13">
        <f>VLOOKUP(A521,import!A:J,8,0)</f>
        <v>9</v>
      </c>
      <c r="I521" s="13">
        <f>VLOOKUP(A521,import!A:J,9,0)</f>
        <v>15</v>
      </c>
      <c r="J521" s="14">
        <f>VLOOKUP(A521,import!A:J,10,0)</f>
        <v>0.4</v>
      </c>
      <c r="K521" s="11" t="s">
        <v>2656</v>
      </c>
      <c r="L521" s="11">
        <v>5.398119697E9</v>
      </c>
      <c r="M521" s="11" t="s">
        <v>65</v>
      </c>
      <c r="N521" s="11" t="s">
        <v>2189</v>
      </c>
      <c r="O521" s="11" t="s">
        <v>2657</v>
      </c>
      <c r="P521" s="11" t="str">
        <f>VLOOKUP(A521,import!A:P,16,0)</f>
        <v>Geleneksel</v>
      </c>
      <c r="Q521" s="15"/>
      <c r="R521" s="15" t="b">
        <v>1</v>
      </c>
      <c r="S521" s="25" t="b">
        <v>1</v>
      </c>
      <c r="T521" s="17"/>
      <c r="U521" s="17"/>
      <c r="V521" s="17"/>
      <c r="W521" s="17" t="s">
        <v>2658</v>
      </c>
      <c r="X521" s="18"/>
      <c r="Y521" s="18"/>
      <c r="Z521" s="18"/>
      <c r="AA521" s="22"/>
      <c r="AB521" s="23"/>
      <c r="AC521" s="19"/>
      <c r="AD521" s="19"/>
      <c r="AE521" s="20"/>
      <c r="AF521" s="19"/>
      <c r="AG521" s="20"/>
      <c r="AH521" s="19"/>
      <c r="AI521" s="19"/>
      <c r="AJ521" s="19"/>
      <c r="AK521" s="22"/>
      <c r="AL521" s="19"/>
      <c r="AM521" s="19"/>
      <c r="AN521" s="19"/>
      <c r="AO521" s="19"/>
      <c r="AP521" s="21"/>
      <c r="AQ521" s="19"/>
    </row>
    <row r="522">
      <c r="A522" s="11" t="s">
        <v>2659</v>
      </c>
      <c r="B522" s="11" t="s">
        <v>2660</v>
      </c>
      <c r="C522" s="11" t="str">
        <f>VLOOKUP(A522,import!A:C,3,0)</f>
        <v>DOĞRU</v>
      </c>
      <c r="D522" s="11" t="s">
        <v>325</v>
      </c>
      <c r="E522" s="12">
        <f>VLOOKUP(A522,import!A:J,5,0)</f>
        <v>8</v>
      </c>
      <c r="F522" s="12" t="str">
        <f>VLOOKUP(A522,import!A:J,6,0)</f>
        <v/>
      </c>
      <c r="G522" s="13">
        <f>VLOOKUP(A522,import!A:J,7,0)</f>
        <v>7</v>
      </c>
      <c r="H522" s="13">
        <f>VLOOKUP(A522,import!A:J,8,0)</f>
        <v>6</v>
      </c>
      <c r="I522" s="13">
        <f>VLOOKUP(A522,import!A:J,9,0)</f>
        <v>13</v>
      </c>
      <c r="J522" s="14">
        <f>VLOOKUP(A522,import!A:J,10,0)</f>
        <v>0.54</v>
      </c>
      <c r="K522" s="11" t="s">
        <v>2661</v>
      </c>
      <c r="L522" s="11">
        <v>5.441002107E9</v>
      </c>
      <c r="M522" s="11" t="s">
        <v>65</v>
      </c>
      <c r="N522" s="11" t="s">
        <v>1246</v>
      </c>
      <c r="O522" s="11" t="s">
        <v>2662</v>
      </c>
      <c r="P522" s="11" t="str">
        <f>VLOOKUP(A522,import!A:P,16,0)</f>
        <v>Geleneksel</v>
      </c>
      <c r="Q522" s="15"/>
      <c r="R522" s="15" t="b">
        <v>1</v>
      </c>
      <c r="S522" s="16" t="b">
        <v>0</v>
      </c>
      <c r="T522" s="17" t="s">
        <v>502</v>
      </c>
      <c r="U522" s="17"/>
      <c r="V522" s="24"/>
      <c r="W522" s="17"/>
      <c r="X522" s="18"/>
      <c r="Y522" s="18"/>
      <c r="Z522" s="18"/>
      <c r="AA522" s="22" t="s">
        <v>71</v>
      </c>
      <c r="AB522" s="23">
        <v>44580.0</v>
      </c>
      <c r="AC522" s="19"/>
      <c r="AD522" s="19"/>
      <c r="AE522" s="20"/>
      <c r="AF522" s="19"/>
      <c r="AG522" s="20"/>
      <c r="AH522" s="19"/>
      <c r="AI522" s="19"/>
      <c r="AJ522" s="19"/>
      <c r="AK522" s="22" t="s">
        <v>99</v>
      </c>
      <c r="AL522" s="19"/>
      <c r="AM522" s="19"/>
      <c r="AN522" s="19"/>
      <c r="AO522" s="19"/>
      <c r="AP522" s="21"/>
      <c r="AQ522" s="19"/>
    </row>
    <row r="523">
      <c r="A523" s="11" t="s">
        <v>2663</v>
      </c>
      <c r="B523" s="11" t="s">
        <v>2664</v>
      </c>
      <c r="C523" s="11" t="str">
        <f>VLOOKUP(A523,import!A:C,3,0)</f>
        <v>DOĞRU</v>
      </c>
      <c r="D523" s="11" t="s">
        <v>325</v>
      </c>
      <c r="E523" s="12">
        <f>VLOOKUP(A523,import!A:J,5,0)</f>
        <v>316</v>
      </c>
      <c r="F523" s="12">
        <f>VLOOKUP(A523,import!A:J,6,0)</f>
        <v>25</v>
      </c>
      <c r="G523" s="13">
        <f>VLOOKUP(A523,import!A:J,7,0)</f>
        <v>9</v>
      </c>
      <c r="H523" s="13">
        <f>VLOOKUP(A523,import!A:J,8,0)</f>
        <v>18</v>
      </c>
      <c r="I523" s="13">
        <f>VLOOKUP(A523,import!A:J,9,0)</f>
        <v>27</v>
      </c>
      <c r="J523" s="14">
        <f>VLOOKUP(A523,import!A:J,10,0)</f>
        <v>0.33</v>
      </c>
      <c r="K523" s="11" t="s">
        <v>2665</v>
      </c>
      <c r="L523" s="11">
        <v>2.423340402E9</v>
      </c>
      <c r="M523" s="11" t="s">
        <v>65</v>
      </c>
      <c r="N523" s="11" t="s">
        <v>356</v>
      </c>
      <c r="O523" s="11" t="s">
        <v>2666</v>
      </c>
      <c r="P523" s="11" t="str">
        <f>VLOOKUP(A523,import!A:P,16,0)</f>
        <v>Geleneksel</v>
      </c>
      <c r="Q523" s="15"/>
      <c r="R523" s="15" t="b">
        <v>0</v>
      </c>
      <c r="S523" s="16"/>
      <c r="T523" s="17" t="s">
        <v>502</v>
      </c>
      <c r="U523" s="17"/>
      <c r="V523" s="17"/>
      <c r="W523" s="17"/>
      <c r="X523" s="18"/>
      <c r="Y523" s="18"/>
      <c r="Z523" s="18"/>
      <c r="AA523" s="22"/>
      <c r="AB523" s="23"/>
      <c r="AC523" s="19"/>
      <c r="AD523" s="19"/>
      <c r="AE523" s="20"/>
      <c r="AF523" s="19"/>
      <c r="AG523" s="20"/>
      <c r="AH523" s="19"/>
      <c r="AI523" s="19"/>
      <c r="AJ523" s="19"/>
      <c r="AK523" s="22"/>
      <c r="AL523" s="19"/>
      <c r="AM523" s="19"/>
      <c r="AN523" s="19"/>
      <c r="AO523" s="19"/>
      <c r="AP523" s="21" t="s">
        <v>116</v>
      </c>
      <c r="AQ523" s="19"/>
    </row>
    <row r="524">
      <c r="A524" s="11" t="s">
        <v>2667</v>
      </c>
      <c r="B524" s="11" t="s">
        <v>2668</v>
      </c>
      <c r="C524" s="11" t="str">
        <f>VLOOKUP(A524,import!A:C,3,0)</f>
        <v>DOĞRU</v>
      </c>
      <c r="D524" s="11" t="s">
        <v>325</v>
      </c>
      <c r="E524" s="12">
        <f>VLOOKUP(A524,import!A:J,5,0)</f>
        <v>52</v>
      </c>
      <c r="F524" s="12">
        <f>VLOOKUP(A524,import!A:J,6,0)</f>
        <v>24</v>
      </c>
      <c r="G524" s="13">
        <f>VLOOKUP(A524,import!A:J,7,0)</f>
        <v>0</v>
      </c>
      <c r="H524" s="13">
        <f>VLOOKUP(A524,import!A:J,8,0)</f>
        <v>12</v>
      </c>
      <c r="I524" s="13">
        <f>VLOOKUP(A524,import!A:J,9,0)</f>
        <v>12</v>
      </c>
      <c r="J524" s="14">
        <f>VLOOKUP(A524,import!A:J,10,0)</f>
        <v>0</v>
      </c>
      <c r="K524" s="11" t="s">
        <v>2669</v>
      </c>
      <c r="L524" s="11">
        <v>5.453161086E9</v>
      </c>
      <c r="M524" s="11" t="s">
        <v>65</v>
      </c>
      <c r="N524" s="11" t="s">
        <v>66</v>
      </c>
      <c r="O524" s="11" t="s">
        <v>2670</v>
      </c>
      <c r="P524" s="11" t="str">
        <f>VLOOKUP(A524,import!A:P,16,0)</f>
        <v>Geleneksel</v>
      </c>
      <c r="Q524" s="15"/>
      <c r="R524" s="15" t="b">
        <v>0</v>
      </c>
      <c r="S524" s="16" t="b">
        <v>0</v>
      </c>
      <c r="T524" s="17" t="s">
        <v>502</v>
      </c>
      <c r="U524" s="17"/>
      <c r="V524" s="17"/>
      <c r="W524" s="17"/>
      <c r="X524" s="18"/>
      <c r="Y524" s="18"/>
      <c r="Z524" s="18"/>
      <c r="AA524" s="22"/>
      <c r="AB524" s="23"/>
      <c r="AC524" s="19"/>
      <c r="AD524" s="19"/>
      <c r="AE524" s="20"/>
      <c r="AF524" s="19"/>
      <c r="AG524" s="20"/>
      <c r="AH524" s="19"/>
      <c r="AI524" s="19"/>
      <c r="AJ524" s="19"/>
      <c r="AK524" s="22"/>
      <c r="AL524" s="19"/>
      <c r="AM524" s="19"/>
      <c r="AN524" s="19"/>
      <c r="AO524" s="19"/>
      <c r="AP524" s="21"/>
      <c r="AQ524" s="19"/>
    </row>
    <row r="525">
      <c r="A525" s="11" t="s">
        <v>2671</v>
      </c>
      <c r="B525" s="11" t="s">
        <v>2672</v>
      </c>
      <c r="C525" s="11" t="str">
        <f>VLOOKUP(A525,import!A:C,3,0)</f>
        <v>DOĞRU</v>
      </c>
      <c r="D525" s="11" t="s">
        <v>325</v>
      </c>
      <c r="E525" s="12">
        <f>VLOOKUP(A525,import!A:J,5,0)</f>
        <v>85</v>
      </c>
      <c r="F525" s="12">
        <f>VLOOKUP(A525,import!A:J,6,0)</f>
        <v>43</v>
      </c>
      <c r="G525" s="13">
        <f>VLOOKUP(A525,import!A:J,7,0)</f>
        <v>7</v>
      </c>
      <c r="H525" s="13">
        <f>VLOOKUP(A525,import!A:J,8,0)</f>
        <v>5</v>
      </c>
      <c r="I525" s="13">
        <f>VLOOKUP(A525,import!A:J,9,0)</f>
        <v>12</v>
      </c>
      <c r="J525" s="14">
        <f>VLOOKUP(A525,import!A:J,10,0)</f>
        <v>0.58</v>
      </c>
      <c r="K525" s="11" t="s">
        <v>64</v>
      </c>
      <c r="L525" s="11">
        <v>5.510848751E9</v>
      </c>
      <c r="M525" s="11" t="s">
        <v>65</v>
      </c>
      <c r="N525" s="11" t="s">
        <v>66</v>
      </c>
      <c r="O525" s="11" t="s">
        <v>67</v>
      </c>
      <c r="P525" s="11" t="str">
        <f>VLOOKUP(A525,import!A:P,16,0)</f>
        <v>Geleneksel</v>
      </c>
      <c r="Q525" s="15"/>
      <c r="R525" s="15" t="b">
        <v>1</v>
      </c>
      <c r="S525" s="16" t="b">
        <v>0</v>
      </c>
      <c r="T525" s="17" t="s">
        <v>50</v>
      </c>
      <c r="U525" s="17" t="s">
        <v>68</v>
      </c>
      <c r="V525" s="24" t="s">
        <v>69</v>
      </c>
      <c r="W525" s="17" t="s">
        <v>70</v>
      </c>
      <c r="X525" s="18">
        <v>44539.0</v>
      </c>
      <c r="Y525" s="18">
        <v>44539.0</v>
      </c>
      <c r="Z525" s="18"/>
      <c r="AA525" s="22" t="s">
        <v>71</v>
      </c>
      <c r="AB525" s="23">
        <v>44539.0</v>
      </c>
      <c r="AC525" s="19"/>
      <c r="AD525" s="19"/>
      <c r="AE525" s="20"/>
      <c r="AF525" s="19"/>
      <c r="AG525" s="20"/>
      <c r="AH525" s="19"/>
      <c r="AI525" s="19"/>
      <c r="AJ525" s="19"/>
      <c r="AK525" s="22" t="s">
        <v>68</v>
      </c>
      <c r="AL525" s="19"/>
      <c r="AM525" s="19"/>
      <c r="AN525" s="19"/>
      <c r="AO525" s="19"/>
      <c r="AP525" s="21" t="s">
        <v>54</v>
      </c>
      <c r="AQ525" s="19"/>
    </row>
    <row r="526">
      <c r="A526" s="11" t="s">
        <v>2673</v>
      </c>
      <c r="B526" s="11" t="s">
        <v>2674</v>
      </c>
      <c r="C526" s="11" t="str">
        <f>VLOOKUP(A526,import!A:C,3,0)</f>
        <v>DOĞRU</v>
      </c>
      <c r="D526" s="11" t="s">
        <v>325</v>
      </c>
      <c r="E526" s="12">
        <f>VLOOKUP(A526,import!A:J,5,0)</f>
        <v>67</v>
      </c>
      <c r="F526" s="12">
        <f>VLOOKUP(A526,import!A:J,6,0)</f>
        <v>30</v>
      </c>
      <c r="G526" s="13">
        <f>VLOOKUP(A526,import!A:J,7,0)</f>
        <v>9</v>
      </c>
      <c r="H526" s="13">
        <f>VLOOKUP(A526,import!A:J,8,0)</f>
        <v>5</v>
      </c>
      <c r="I526" s="13">
        <f>VLOOKUP(A526,import!A:J,9,0)</f>
        <v>14</v>
      </c>
      <c r="J526" s="14">
        <f>VLOOKUP(A526,import!A:J,10,0)</f>
        <v>0.64</v>
      </c>
      <c r="K526" s="11" t="s">
        <v>2675</v>
      </c>
      <c r="L526" s="11">
        <v>5.524819905E9</v>
      </c>
      <c r="M526" s="11" t="s">
        <v>138</v>
      </c>
      <c r="N526" s="11" t="s">
        <v>382</v>
      </c>
      <c r="O526" s="11" t="s">
        <v>2676</v>
      </c>
      <c r="P526" s="11" t="str">
        <f>VLOOKUP(A526,import!A:P,16,0)</f>
        <v>Geleneksel</v>
      </c>
      <c r="Q526" s="15"/>
      <c r="R526" s="15" t="b">
        <v>1</v>
      </c>
      <c r="S526" s="16" t="b">
        <v>0</v>
      </c>
      <c r="T526" s="17" t="s">
        <v>121</v>
      </c>
      <c r="U526" s="17"/>
      <c r="V526" s="17"/>
      <c r="W526" s="17" t="s">
        <v>2677</v>
      </c>
      <c r="X526" s="18"/>
      <c r="Y526" s="18"/>
      <c r="Z526" s="18"/>
      <c r="AA526" s="22" t="s">
        <v>71</v>
      </c>
      <c r="AB526" s="23">
        <v>44655.0</v>
      </c>
      <c r="AC526" s="19"/>
      <c r="AD526" s="19"/>
      <c r="AE526" s="20"/>
      <c r="AF526" s="19"/>
      <c r="AG526" s="20"/>
      <c r="AH526" s="19"/>
      <c r="AI526" s="19"/>
      <c r="AJ526" s="19"/>
      <c r="AK526" s="22" t="s">
        <v>99</v>
      </c>
      <c r="AL526" s="19"/>
      <c r="AM526" s="19"/>
      <c r="AN526" s="19"/>
      <c r="AO526" s="19"/>
      <c r="AP526" s="21"/>
      <c r="AQ526" s="19"/>
    </row>
    <row r="527">
      <c r="A527" s="11" t="s">
        <v>2678</v>
      </c>
      <c r="B527" s="11" t="s">
        <v>2679</v>
      </c>
      <c r="C527" s="11" t="str">
        <f>VLOOKUP(A527,import!A:C,3,0)</f>
        <v>DOĞRU</v>
      </c>
      <c r="D527" s="11" t="s">
        <v>325</v>
      </c>
      <c r="E527" s="12">
        <f>VLOOKUP(A527,import!A:J,5,0)</f>
        <v>895</v>
      </c>
      <c r="F527" s="12">
        <f>VLOOKUP(A527,import!A:J,6,0)</f>
        <v>52</v>
      </c>
      <c r="G527" s="13">
        <f>VLOOKUP(A527,import!A:J,7,0)</f>
        <v>6</v>
      </c>
      <c r="H527" s="13">
        <f>VLOOKUP(A527,import!A:J,8,0)</f>
        <v>11</v>
      </c>
      <c r="I527" s="13">
        <f>VLOOKUP(A527,import!A:J,9,0)</f>
        <v>17</v>
      </c>
      <c r="J527" s="14">
        <f>VLOOKUP(A527,import!A:J,10,0)</f>
        <v>0.35</v>
      </c>
      <c r="K527" s="11" t="s">
        <v>2680</v>
      </c>
      <c r="L527" s="11">
        <v>5.413760445E9</v>
      </c>
      <c r="M527" s="11" t="s">
        <v>47</v>
      </c>
      <c r="N527" s="11" t="s">
        <v>533</v>
      </c>
      <c r="O527" s="11" t="s">
        <v>2681</v>
      </c>
      <c r="P527" s="11" t="str">
        <f>VLOOKUP(A527,import!A:P,16,0)</f>
        <v>Geleneksel</v>
      </c>
      <c r="Q527" s="15"/>
      <c r="R527" s="15" t="b">
        <v>0</v>
      </c>
      <c r="S527" s="16" t="b">
        <v>0</v>
      </c>
      <c r="T527" s="17" t="s">
        <v>502</v>
      </c>
      <c r="U527" s="17"/>
      <c r="V527" s="17"/>
      <c r="W527" s="17"/>
      <c r="X527" s="18"/>
      <c r="Y527" s="18"/>
      <c r="Z527" s="18"/>
      <c r="AA527" s="19"/>
      <c r="AB527" s="19"/>
      <c r="AC527" s="19"/>
      <c r="AD527" s="19"/>
      <c r="AE527" s="20"/>
      <c r="AF527" s="19"/>
      <c r="AG527" s="20"/>
      <c r="AH527" s="19"/>
      <c r="AI527" s="19"/>
      <c r="AJ527" s="19"/>
      <c r="AK527" s="19"/>
      <c r="AL527" s="22"/>
      <c r="AM527" s="19"/>
      <c r="AN527" s="19"/>
      <c r="AO527" s="19"/>
      <c r="AP527" s="21" t="s">
        <v>54</v>
      </c>
      <c r="AQ527" s="19"/>
    </row>
    <row r="528">
      <c r="A528" s="11" t="s">
        <v>2682</v>
      </c>
      <c r="B528" s="11" t="s">
        <v>2683</v>
      </c>
      <c r="C528" s="11" t="str">
        <f>VLOOKUP(A528,import!A:C,3,0)</f>
        <v>DOĞRU</v>
      </c>
      <c r="D528" s="11" t="s">
        <v>325</v>
      </c>
      <c r="E528" s="12">
        <f>VLOOKUP(A528,import!A:J,5,0)</f>
        <v>826</v>
      </c>
      <c r="F528" s="12">
        <f>VLOOKUP(A528,import!A:J,6,0)</f>
        <v>40</v>
      </c>
      <c r="G528" s="13">
        <f>VLOOKUP(A528,import!A:J,7,0)</f>
        <v>5</v>
      </c>
      <c r="H528" s="13">
        <f>VLOOKUP(A528,import!A:J,8,0)</f>
        <v>5</v>
      </c>
      <c r="I528" s="13">
        <f>VLOOKUP(A528,import!A:J,9,0)</f>
        <v>10</v>
      </c>
      <c r="J528" s="14">
        <f>VLOOKUP(A528,import!A:J,10,0)</f>
        <v>0.5</v>
      </c>
      <c r="K528" s="11" t="s">
        <v>2684</v>
      </c>
      <c r="L528" s="11">
        <v>5.526890234E9</v>
      </c>
      <c r="M528" s="11" t="s">
        <v>388</v>
      </c>
      <c r="N528" s="11" t="s">
        <v>483</v>
      </c>
      <c r="O528" s="11" t="s">
        <v>2685</v>
      </c>
      <c r="P528" s="11" t="str">
        <f>VLOOKUP(A528,import!A:P,16,0)</f>
        <v>Geleneksel</v>
      </c>
      <c r="Q528" s="15"/>
      <c r="R528" s="15" t="b">
        <v>0</v>
      </c>
      <c r="S528" s="16" t="b">
        <v>0</v>
      </c>
      <c r="T528" s="17" t="s">
        <v>502</v>
      </c>
      <c r="U528" s="17"/>
      <c r="V528" s="17"/>
      <c r="W528" s="17"/>
      <c r="X528" s="18"/>
      <c r="Y528" s="18"/>
      <c r="Z528" s="18"/>
      <c r="AA528" s="22"/>
      <c r="AB528" s="23"/>
      <c r="AC528" s="19"/>
      <c r="AD528" s="19"/>
      <c r="AE528" s="20"/>
      <c r="AF528" s="19"/>
      <c r="AG528" s="20"/>
      <c r="AH528" s="19"/>
      <c r="AI528" s="19"/>
      <c r="AJ528" s="19"/>
      <c r="AK528" s="22"/>
      <c r="AL528" s="19"/>
      <c r="AM528" s="19"/>
      <c r="AN528" s="19"/>
      <c r="AO528" s="19"/>
      <c r="AP528" s="21" t="s">
        <v>89</v>
      </c>
      <c r="AQ528" s="19"/>
    </row>
    <row r="529">
      <c r="A529" s="11" t="s">
        <v>2686</v>
      </c>
      <c r="B529" s="11" t="s">
        <v>2687</v>
      </c>
      <c r="C529" s="11" t="str">
        <f>VLOOKUP(A529,import!A:C,3,0)</f>
        <v>DOĞRU</v>
      </c>
      <c r="D529" s="11" t="s">
        <v>325</v>
      </c>
      <c r="E529" s="12">
        <f>VLOOKUP(A529,import!A:J,5,0)</f>
        <v>116</v>
      </c>
      <c r="F529" s="12">
        <f>VLOOKUP(A529,import!A:J,6,0)</f>
        <v>5</v>
      </c>
      <c r="G529" s="13">
        <f>VLOOKUP(A529,import!A:J,7,0)</f>
        <v>7</v>
      </c>
      <c r="H529" s="13">
        <f>VLOOKUP(A529,import!A:J,8,0)</f>
        <v>6</v>
      </c>
      <c r="I529" s="13">
        <f>VLOOKUP(A529,import!A:J,9,0)</f>
        <v>13</v>
      </c>
      <c r="J529" s="14">
        <f>VLOOKUP(A529,import!A:J,10,0)</f>
        <v>0.54</v>
      </c>
      <c r="K529" s="11" t="s">
        <v>2688</v>
      </c>
      <c r="L529" s="11">
        <v>2.427220602E9</v>
      </c>
      <c r="M529" s="11" t="s">
        <v>388</v>
      </c>
      <c r="N529" s="11" t="s">
        <v>483</v>
      </c>
      <c r="O529" s="11" t="s">
        <v>2689</v>
      </c>
      <c r="P529" s="11" t="str">
        <f>VLOOKUP(A529,import!A:P,16,0)</f>
        <v>Geleneksel</v>
      </c>
      <c r="Q529" s="15"/>
      <c r="R529" s="15" t="b">
        <v>0</v>
      </c>
      <c r="S529" s="16" t="b">
        <v>0</v>
      </c>
      <c r="T529" s="17"/>
      <c r="U529" s="17"/>
      <c r="V529" s="17"/>
      <c r="W529" s="17"/>
      <c r="X529" s="18"/>
      <c r="Y529" s="18"/>
      <c r="Z529" s="18"/>
      <c r="AA529" s="22"/>
      <c r="AB529" s="23"/>
      <c r="AC529" s="19"/>
      <c r="AD529" s="19"/>
      <c r="AE529" s="20"/>
      <c r="AF529" s="19"/>
      <c r="AG529" s="20"/>
      <c r="AH529" s="19"/>
      <c r="AI529" s="19"/>
      <c r="AJ529" s="19"/>
      <c r="AK529" s="22"/>
      <c r="AL529" s="19"/>
      <c r="AM529" s="19"/>
      <c r="AN529" s="19"/>
      <c r="AO529" s="19"/>
      <c r="AP529" s="21" t="s">
        <v>89</v>
      </c>
      <c r="AQ529" s="19"/>
    </row>
    <row r="530">
      <c r="A530" s="11" t="s">
        <v>2690</v>
      </c>
      <c r="B530" s="11" t="s">
        <v>2691</v>
      </c>
      <c r="C530" s="11" t="str">
        <f>VLOOKUP(A530,import!A:C,3,0)</f>
        <v>YANLIŞ</v>
      </c>
      <c r="D530" s="11" t="s">
        <v>143</v>
      </c>
      <c r="E530" s="12" t="str">
        <f>VLOOKUP(A530,import!A:J,5,0)</f>
        <v/>
      </c>
      <c r="F530" s="12" t="str">
        <f>VLOOKUP(A530,import!A:J,6,0)</f>
        <v/>
      </c>
      <c r="G530" s="13">
        <f>VLOOKUP(A530,import!A:J,7,0)</f>
        <v>0</v>
      </c>
      <c r="H530" s="13">
        <f>VLOOKUP(A530,import!A:J,8,0)</f>
        <v>10</v>
      </c>
      <c r="I530" s="13">
        <f>VLOOKUP(A530,import!A:J,9,0)</f>
        <v>10</v>
      </c>
      <c r="J530" s="14">
        <f>VLOOKUP(A530,import!A:J,10,0)</f>
        <v>0</v>
      </c>
      <c r="K530" s="11" t="s">
        <v>2692</v>
      </c>
      <c r="L530" s="11">
        <v>5.335456215E9</v>
      </c>
      <c r="M530" s="11" t="s">
        <v>138</v>
      </c>
      <c r="N530" s="11" t="s">
        <v>202</v>
      </c>
      <c r="O530" s="11" t="s">
        <v>2693</v>
      </c>
      <c r="P530" s="11" t="str">
        <f>VLOOKUP(A530,import!A:P,16,0)</f>
        <v>Geleneksel</v>
      </c>
      <c r="Q530" s="15"/>
      <c r="R530" s="15" t="b">
        <v>1</v>
      </c>
      <c r="S530" s="16" t="b">
        <v>0</v>
      </c>
      <c r="T530" s="17" t="s">
        <v>83</v>
      </c>
      <c r="U530" s="17"/>
      <c r="V530" s="17"/>
      <c r="W530" s="17"/>
      <c r="X530" s="18"/>
      <c r="Y530" s="18"/>
      <c r="Z530" s="18"/>
      <c r="AA530" s="22" t="s">
        <v>71</v>
      </c>
      <c r="AB530" s="23">
        <v>44616.0</v>
      </c>
      <c r="AC530" s="19"/>
      <c r="AD530" s="19"/>
      <c r="AE530" s="20"/>
      <c r="AF530" s="19"/>
      <c r="AG530" s="20"/>
      <c r="AH530" s="19"/>
      <c r="AI530" s="19"/>
      <c r="AJ530" s="19"/>
      <c r="AK530" s="22" t="s">
        <v>131</v>
      </c>
      <c r="AL530" s="19"/>
      <c r="AM530" s="19"/>
      <c r="AN530" s="19"/>
      <c r="AO530" s="19"/>
      <c r="AP530" s="21"/>
      <c r="AQ530" s="19"/>
    </row>
    <row r="531">
      <c r="A531" s="11" t="s">
        <v>2694</v>
      </c>
      <c r="B531" s="11" t="s">
        <v>2695</v>
      </c>
      <c r="C531" s="11" t="str">
        <f>VLOOKUP(A531,import!A:C,3,0)</f>
        <v>DOĞRU</v>
      </c>
      <c r="D531" s="11" t="s">
        <v>325</v>
      </c>
      <c r="E531" s="12">
        <f>VLOOKUP(A531,import!A:J,5,0)</f>
        <v>672</v>
      </c>
      <c r="F531" s="12">
        <f>VLOOKUP(A531,import!A:J,6,0)</f>
        <v>28</v>
      </c>
      <c r="G531" s="13">
        <f>VLOOKUP(A531,import!A:J,7,0)</f>
        <v>17</v>
      </c>
      <c r="H531" s="13">
        <f>VLOOKUP(A531,import!A:J,8,0)</f>
        <v>21</v>
      </c>
      <c r="I531" s="13">
        <f>VLOOKUP(A531,import!A:J,9,0)</f>
        <v>38</v>
      </c>
      <c r="J531" s="14">
        <f>VLOOKUP(A531,import!A:J,10,0)</f>
        <v>0.45</v>
      </c>
      <c r="K531" s="11" t="s">
        <v>2696</v>
      </c>
      <c r="L531" s="11">
        <v>5.392493507E9</v>
      </c>
      <c r="M531" s="11" t="s">
        <v>47</v>
      </c>
      <c r="N531" s="11" t="s">
        <v>187</v>
      </c>
      <c r="O531" s="11" t="s">
        <v>2697</v>
      </c>
      <c r="P531" s="11" t="str">
        <f>VLOOKUP(A531,import!A:P,16,0)</f>
        <v>Geleneksel</v>
      </c>
      <c r="Q531" s="15"/>
      <c r="R531" s="15" t="b">
        <v>1</v>
      </c>
      <c r="S531" s="16" t="b">
        <v>0</v>
      </c>
      <c r="T531" s="17" t="s">
        <v>212</v>
      </c>
      <c r="U531" s="17" t="s">
        <v>51</v>
      </c>
      <c r="V531" s="17" t="s">
        <v>273</v>
      </c>
      <c r="W531" s="25" t="s">
        <v>2698</v>
      </c>
      <c r="X531" s="18">
        <v>44456.0</v>
      </c>
      <c r="Y531" s="18">
        <v>44460.0</v>
      </c>
      <c r="Z531" s="18"/>
      <c r="AA531" s="22" t="s">
        <v>106</v>
      </c>
      <c r="AB531" s="23">
        <v>44426.0</v>
      </c>
      <c r="AC531" s="22" t="s">
        <v>106</v>
      </c>
      <c r="AD531" s="23">
        <v>44427.0</v>
      </c>
      <c r="AE531" s="22" t="s">
        <v>106</v>
      </c>
      <c r="AF531" s="23">
        <v>44429.0</v>
      </c>
      <c r="AG531" s="22" t="s">
        <v>71</v>
      </c>
      <c r="AH531" s="23">
        <v>44546.0</v>
      </c>
      <c r="AI531" s="19"/>
      <c r="AJ531" s="19"/>
      <c r="AK531" s="22" t="s">
        <v>87</v>
      </c>
      <c r="AL531" s="22" t="s">
        <v>88</v>
      </c>
      <c r="AM531" s="22" t="s">
        <v>87</v>
      </c>
      <c r="AN531" s="22" t="s">
        <v>104</v>
      </c>
      <c r="AO531" s="19"/>
      <c r="AP531" s="21" t="s">
        <v>89</v>
      </c>
      <c r="AQ531" s="19"/>
    </row>
    <row r="532">
      <c r="A532" s="11" t="s">
        <v>2699</v>
      </c>
      <c r="B532" s="11" t="s">
        <v>2700</v>
      </c>
      <c r="C532" s="11" t="str">
        <f>VLOOKUP(A532,import!A:C,3,0)</f>
        <v>DOĞRU</v>
      </c>
      <c r="D532" s="11" t="s">
        <v>325</v>
      </c>
      <c r="E532" s="12">
        <f>VLOOKUP(A532,import!A:J,5,0)</f>
        <v>490</v>
      </c>
      <c r="F532" s="12">
        <f>VLOOKUP(A532,import!A:J,6,0)</f>
        <v>31</v>
      </c>
      <c r="G532" s="13">
        <f>VLOOKUP(A532,import!A:J,7,0)</f>
        <v>4</v>
      </c>
      <c r="H532" s="13">
        <f>VLOOKUP(A532,import!A:J,8,0)</f>
        <v>6</v>
      </c>
      <c r="I532" s="13">
        <f>VLOOKUP(A532,import!A:J,9,0)</f>
        <v>10</v>
      </c>
      <c r="J532" s="14">
        <f>VLOOKUP(A532,import!A:J,10,0)</f>
        <v>0.4</v>
      </c>
      <c r="K532" s="11" t="s">
        <v>2607</v>
      </c>
      <c r="L532" s="11">
        <v>5.356357096E9</v>
      </c>
      <c r="M532" s="11" t="s">
        <v>47</v>
      </c>
      <c r="N532" s="11" t="s">
        <v>1923</v>
      </c>
      <c r="O532" s="11" t="s">
        <v>2701</v>
      </c>
      <c r="P532" s="11" t="str">
        <f>VLOOKUP(A532,import!A:P,16,0)</f>
        <v>Geleneksel</v>
      </c>
      <c r="Q532" s="15"/>
      <c r="R532" s="15" t="b">
        <v>0</v>
      </c>
      <c r="S532" s="16" t="b">
        <v>0</v>
      </c>
      <c r="T532" s="17" t="s">
        <v>502</v>
      </c>
      <c r="U532" s="17"/>
      <c r="V532" s="17"/>
      <c r="W532" s="17"/>
      <c r="X532" s="18"/>
      <c r="Y532" s="18"/>
      <c r="Z532" s="18"/>
      <c r="AA532" s="19"/>
      <c r="AB532" s="19"/>
      <c r="AC532" s="19"/>
      <c r="AD532" s="19"/>
      <c r="AE532" s="20"/>
      <c r="AF532" s="19"/>
      <c r="AG532" s="20"/>
      <c r="AH532" s="19"/>
      <c r="AI532" s="19"/>
      <c r="AJ532" s="19"/>
      <c r="AK532" s="19"/>
      <c r="AL532" s="19"/>
      <c r="AM532" s="19"/>
      <c r="AN532" s="19"/>
      <c r="AO532" s="19"/>
      <c r="AP532" s="21" t="s">
        <v>54</v>
      </c>
      <c r="AQ532" s="19"/>
    </row>
    <row r="533">
      <c r="A533" s="11" t="s">
        <v>2702</v>
      </c>
      <c r="B533" s="11" t="s">
        <v>2703</v>
      </c>
      <c r="C533" s="11" t="str">
        <f>VLOOKUP(A533,import!A:C,3,0)</f>
        <v>YANLIŞ</v>
      </c>
      <c r="D533" s="11" t="s">
        <v>325</v>
      </c>
      <c r="E533" s="12">
        <f>VLOOKUP(A533,import!A:J,5,0)</f>
        <v>246</v>
      </c>
      <c r="F533" s="12" t="str">
        <f>VLOOKUP(A533,import!A:J,6,0)</f>
        <v/>
      </c>
      <c r="G533" s="13">
        <f>VLOOKUP(A533,import!A:J,7,0)</f>
        <v>18</v>
      </c>
      <c r="H533" s="13">
        <f>VLOOKUP(A533,import!A:J,8,0)</f>
        <v>1</v>
      </c>
      <c r="I533" s="13">
        <f>VLOOKUP(A533,import!A:J,9,0)</f>
        <v>19</v>
      </c>
      <c r="J533" s="14">
        <f>VLOOKUP(A533,import!A:J,10,0)</f>
        <v>0.95</v>
      </c>
      <c r="K533" s="11" t="s">
        <v>2704</v>
      </c>
      <c r="L533" s="11">
        <v>5.326012319E9</v>
      </c>
      <c r="M533" s="11" t="s">
        <v>368</v>
      </c>
      <c r="N533" s="11" t="s">
        <v>369</v>
      </c>
      <c r="O533" s="11" t="s">
        <v>2705</v>
      </c>
      <c r="P533" s="11" t="str">
        <f>VLOOKUP(A533,import!A:P,16,0)</f>
        <v>Key</v>
      </c>
      <c r="Q533" s="15" t="s">
        <v>135</v>
      </c>
      <c r="R533" s="15" t="b">
        <v>1</v>
      </c>
      <c r="S533" s="16" t="b">
        <v>0</v>
      </c>
      <c r="T533" s="25" t="s">
        <v>502</v>
      </c>
      <c r="U533" s="16"/>
      <c r="V533" s="16"/>
      <c r="W533" s="25" t="s">
        <v>2706</v>
      </c>
      <c r="X533" s="30"/>
      <c r="Y533" s="30"/>
      <c r="Z533" s="30"/>
      <c r="AA533" s="22" t="s">
        <v>71</v>
      </c>
      <c r="AB533" s="23">
        <v>44460.0</v>
      </c>
      <c r="AC533" s="22" t="s">
        <v>71</v>
      </c>
      <c r="AD533" s="23">
        <v>44504.0</v>
      </c>
      <c r="AE533" s="20"/>
      <c r="AF533" s="19"/>
      <c r="AG533" s="20"/>
      <c r="AH533" s="19"/>
      <c r="AI533" s="19"/>
      <c r="AJ533" s="19"/>
      <c r="AK533" s="22" t="s">
        <v>156</v>
      </c>
      <c r="AL533" s="22" t="s">
        <v>99</v>
      </c>
      <c r="AM533" s="19"/>
      <c r="AN533" s="19"/>
      <c r="AO533" s="19"/>
      <c r="AP533" s="21" t="s">
        <v>2707</v>
      </c>
      <c r="AQ533" s="19"/>
    </row>
    <row r="534">
      <c r="A534" s="11" t="s">
        <v>2708</v>
      </c>
      <c r="B534" s="11" t="s">
        <v>2709</v>
      </c>
      <c r="C534" s="11" t="str">
        <f>VLOOKUP(A534,import!A:C,3,0)</f>
        <v>DOĞRU</v>
      </c>
      <c r="D534" s="11" t="s">
        <v>325</v>
      </c>
      <c r="E534" s="12">
        <f>VLOOKUP(A534,import!A:J,5,0)</f>
        <v>367</v>
      </c>
      <c r="F534" s="12">
        <f>VLOOKUP(A534,import!A:J,6,0)</f>
        <v>75</v>
      </c>
      <c r="G534" s="13">
        <f>VLOOKUP(A534,import!A:J,7,0)</f>
        <v>52</v>
      </c>
      <c r="H534" s="13">
        <f>VLOOKUP(A534,import!A:J,8,0)</f>
        <v>10</v>
      </c>
      <c r="I534" s="13">
        <f>VLOOKUP(A534,import!A:J,9,0)</f>
        <v>62</v>
      </c>
      <c r="J534" s="14">
        <f>VLOOKUP(A534,import!A:J,10,0)</f>
        <v>0.84</v>
      </c>
      <c r="K534" s="11" t="s">
        <v>2710</v>
      </c>
      <c r="L534" s="11">
        <v>5.49553202E9</v>
      </c>
      <c r="M534" s="11" t="s">
        <v>138</v>
      </c>
      <c r="N534" s="11" t="s">
        <v>181</v>
      </c>
      <c r="O534" s="11" t="s">
        <v>2711</v>
      </c>
      <c r="P534" s="11" t="str">
        <f>VLOOKUP(A534,import!A:P,16,0)</f>
        <v>Key</v>
      </c>
      <c r="Q534" s="15"/>
      <c r="R534" s="15" t="b">
        <v>1</v>
      </c>
      <c r="S534" s="16" t="b">
        <v>0</v>
      </c>
      <c r="T534" s="17" t="s">
        <v>502</v>
      </c>
      <c r="U534" s="17"/>
      <c r="V534" s="17"/>
      <c r="W534" s="17"/>
      <c r="X534" s="18"/>
      <c r="Y534" s="18"/>
      <c r="Z534" s="18"/>
      <c r="AA534" s="22"/>
      <c r="AB534" s="23"/>
      <c r="AC534" s="19"/>
      <c r="AD534" s="19"/>
      <c r="AE534" s="20"/>
      <c r="AF534" s="19"/>
      <c r="AG534" s="20"/>
      <c r="AH534" s="19"/>
      <c r="AI534" s="19"/>
      <c r="AJ534" s="19"/>
      <c r="AK534" s="22"/>
      <c r="AL534" s="19"/>
      <c r="AM534" s="19"/>
      <c r="AN534" s="19"/>
      <c r="AO534" s="19"/>
      <c r="AP534" s="21" t="s">
        <v>2707</v>
      </c>
      <c r="AQ534" s="19"/>
    </row>
    <row r="535">
      <c r="A535" s="11" t="s">
        <v>2712</v>
      </c>
      <c r="B535" s="11" t="s">
        <v>2713</v>
      </c>
      <c r="C535" s="11" t="str">
        <f>VLOOKUP(A535,import!A:C,3,0)</f>
        <v>DOĞRU</v>
      </c>
      <c r="D535" s="11" t="s">
        <v>325</v>
      </c>
      <c r="E535" s="12">
        <f>VLOOKUP(A535,import!A:J,5,0)</f>
        <v>278</v>
      </c>
      <c r="F535" s="12">
        <f>VLOOKUP(A535,import!A:J,6,0)</f>
        <v>13</v>
      </c>
      <c r="G535" s="13">
        <f>VLOOKUP(A535,import!A:J,7,0)</f>
        <v>48</v>
      </c>
      <c r="H535" s="13">
        <f>VLOOKUP(A535,import!A:J,8,0)</f>
        <v>9</v>
      </c>
      <c r="I535" s="13">
        <f>VLOOKUP(A535,import!A:J,9,0)</f>
        <v>57</v>
      </c>
      <c r="J535" s="14">
        <f>VLOOKUP(A535,import!A:J,10,0)</f>
        <v>0.84</v>
      </c>
      <c r="K535" s="11" t="s">
        <v>2710</v>
      </c>
      <c r="L535" s="11">
        <v>5.49553101E9</v>
      </c>
      <c r="M535" s="11" t="s">
        <v>138</v>
      </c>
      <c r="N535" s="11" t="s">
        <v>382</v>
      </c>
      <c r="O535" s="11" t="s">
        <v>2714</v>
      </c>
      <c r="P535" s="11" t="str">
        <f>VLOOKUP(A535,import!A:P,16,0)</f>
        <v>Key</v>
      </c>
      <c r="Q535" s="15"/>
      <c r="R535" s="15" t="b">
        <v>1</v>
      </c>
      <c r="S535" s="16" t="b">
        <v>0</v>
      </c>
      <c r="T535" s="17" t="s">
        <v>502</v>
      </c>
      <c r="U535" s="17"/>
      <c r="V535" s="17"/>
      <c r="W535" s="17"/>
      <c r="X535" s="18"/>
      <c r="Y535" s="18"/>
      <c r="Z535" s="18"/>
      <c r="AA535" s="22"/>
      <c r="AB535" s="23"/>
      <c r="AC535" s="19"/>
      <c r="AD535" s="19"/>
      <c r="AE535" s="20"/>
      <c r="AF535" s="19"/>
      <c r="AG535" s="20"/>
      <c r="AH535" s="19"/>
      <c r="AI535" s="19"/>
      <c r="AJ535" s="19"/>
      <c r="AK535" s="22"/>
      <c r="AL535" s="19"/>
      <c r="AM535" s="19"/>
      <c r="AN535" s="19"/>
      <c r="AO535" s="19"/>
      <c r="AP535" s="21" t="s">
        <v>2707</v>
      </c>
      <c r="AQ535" s="19"/>
    </row>
    <row r="536">
      <c r="A536" s="11" t="s">
        <v>2715</v>
      </c>
      <c r="B536" s="11" t="s">
        <v>2716</v>
      </c>
      <c r="C536" s="11" t="str">
        <f>VLOOKUP(A536,import!A:C,3,0)</f>
        <v>DOĞRU</v>
      </c>
      <c r="D536" s="11" t="s">
        <v>818</v>
      </c>
      <c r="E536" s="12">
        <f>VLOOKUP(A536,import!A:J,5,0)</f>
        <v>288</v>
      </c>
      <c r="F536" s="12">
        <f>VLOOKUP(A536,import!A:J,6,0)</f>
        <v>36</v>
      </c>
      <c r="G536" s="13">
        <f>VLOOKUP(A536,import!A:J,7,0)</f>
        <v>0</v>
      </c>
      <c r="H536" s="13">
        <f>VLOOKUP(A536,import!A:J,8,0)</f>
        <v>16</v>
      </c>
      <c r="I536" s="13">
        <f>VLOOKUP(A536,import!A:J,9,0)</f>
        <v>16</v>
      </c>
      <c r="J536" s="14">
        <f>VLOOKUP(A536,import!A:J,10,0)</f>
        <v>0</v>
      </c>
      <c r="K536" s="11" t="s">
        <v>2717</v>
      </c>
      <c r="L536" s="11">
        <v>5.421050561E9</v>
      </c>
      <c r="M536" s="11" t="s">
        <v>368</v>
      </c>
      <c r="N536" s="11" t="s">
        <v>682</v>
      </c>
      <c r="O536" s="11" t="s">
        <v>2718</v>
      </c>
      <c r="P536" s="11" t="str">
        <f>VLOOKUP(A536,import!A:P,16,0)</f>
        <v>Geleneksel</v>
      </c>
      <c r="Q536" s="15"/>
      <c r="R536" s="15" t="b">
        <v>1</v>
      </c>
      <c r="S536" s="25" t="b">
        <v>1</v>
      </c>
      <c r="T536" s="25" t="s">
        <v>831</v>
      </c>
      <c r="U536" s="17"/>
      <c r="V536" s="17"/>
      <c r="W536" s="17" t="s">
        <v>2719</v>
      </c>
      <c r="X536" s="18"/>
      <c r="Y536" s="18"/>
      <c r="Z536" s="18"/>
      <c r="AA536" s="22" t="s">
        <v>71</v>
      </c>
      <c r="AB536" s="23">
        <v>44539.0</v>
      </c>
      <c r="AC536" s="19"/>
      <c r="AD536" s="19"/>
      <c r="AE536" s="20"/>
      <c r="AF536" s="19"/>
      <c r="AG536" s="20"/>
      <c r="AH536" s="19"/>
      <c r="AI536" s="19"/>
      <c r="AJ536" s="19"/>
      <c r="AK536" s="22" t="s">
        <v>99</v>
      </c>
      <c r="AL536" s="19"/>
      <c r="AM536" s="19"/>
      <c r="AN536" s="19"/>
      <c r="AO536" s="19"/>
      <c r="AP536" s="21" t="s">
        <v>116</v>
      </c>
      <c r="AQ536" s="19"/>
    </row>
    <row r="537">
      <c r="A537" s="11" t="s">
        <v>2720</v>
      </c>
      <c r="B537" s="11" t="s">
        <v>2721</v>
      </c>
      <c r="C537" s="11" t="str">
        <f>VLOOKUP(A537,import!A:C,3,0)</f>
        <v>DOĞRU</v>
      </c>
      <c r="D537" s="11" t="s">
        <v>818</v>
      </c>
      <c r="E537" s="12">
        <f>VLOOKUP(A537,import!A:J,5,0)</f>
        <v>523</v>
      </c>
      <c r="F537" s="12">
        <f>VLOOKUP(A537,import!A:J,6,0)</f>
        <v>28</v>
      </c>
      <c r="G537" s="13">
        <f>VLOOKUP(A537,import!A:J,7,0)</f>
        <v>0</v>
      </c>
      <c r="H537" s="13">
        <f>VLOOKUP(A537,import!A:J,8,0)</f>
        <v>9</v>
      </c>
      <c r="I537" s="13">
        <f>VLOOKUP(A537,import!A:J,9,0)</f>
        <v>9</v>
      </c>
      <c r="J537" s="14">
        <f>VLOOKUP(A537,import!A:J,10,0)</f>
        <v>0</v>
      </c>
      <c r="K537" s="11" t="s">
        <v>2722</v>
      </c>
      <c r="L537" s="11">
        <v>2.427460048E9</v>
      </c>
      <c r="M537" s="11" t="s">
        <v>58</v>
      </c>
      <c r="N537" s="11" t="s">
        <v>1823</v>
      </c>
      <c r="O537" s="11" t="s">
        <v>2723</v>
      </c>
      <c r="P537" s="11" t="str">
        <f>VLOOKUP(A537,import!A:P,16,0)</f>
        <v>Geleneksel</v>
      </c>
      <c r="Q537" s="15"/>
      <c r="R537" s="15" t="b">
        <v>1</v>
      </c>
      <c r="S537" s="25" t="b">
        <v>1</v>
      </c>
      <c r="T537" s="17" t="s">
        <v>83</v>
      </c>
      <c r="U537" s="17"/>
      <c r="V537" s="17"/>
      <c r="W537" s="17" t="s">
        <v>2724</v>
      </c>
      <c r="X537" s="18"/>
      <c r="Y537" s="18"/>
      <c r="Z537" s="18"/>
      <c r="AA537" s="22" t="s">
        <v>71</v>
      </c>
      <c r="AB537" s="23">
        <v>44489.0</v>
      </c>
      <c r="AC537" s="19"/>
      <c r="AD537" s="19"/>
      <c r="AE537" s="20"/>
      <c r="AF537" s="19"/>
      <c r="AG537" s="20"/>
      <c r="AH537" s="19"/>
      <c r="AI537" s="19"/>
      <c r="AJ537" s="19"/>
      <c r="AK537" s="22" t="s">
        <v>156</v>
      </c>
      <c r="AL537" s="19"/>
      <c r="AM537" s="19"/>
      <c r="AN537" s="19"/>
      <c r="AO537" s="19"/>
      <c r="AP537" s="21" t="s">
        <v>89</v>
      </c>
      <c r="AQ537" s="19"/>
    </row>
    <row r="538">
      <c r="A538" s="11" t="s">
        <v>2725</v>
      </c>
      <c r="B538" s="11" t="s">
        <v>2726</v>
      </c>
      <c r="C538" s="11" t="str">
        <f>VLOOKUP(A538,import!A:C,3,0)</f>
        <v>DOĞRU</v>
      </c>
      <c r="D538" s="11" t="s">
        <v>102</v>
      </c>
      <c r="E538" s="12">
        <f>VLOOKUP(A538,import!A:J,5,0)</f>
        <v>314</v>
      </c>
      <c r="F538" s="12">
        <f>VLOOKUP(A538,import!A:J,6,0)</f>
        <v>33</v>
      </c>
      <c r="G538" s="13">
        <f>VLOOKUP(A538,import!A:J,7,0)</f>
        <v>7</v>
      </c>
      <c r="H538" s="13">
        <f>VLOOKUP(A538,import!A:J,8,0)</f>
        <v>35</v>
      </c>
      <c r="I538" s="13">
        <f>VLOOKUP(A538,import!A:J,9,0)</f>
        <v>42</v>
      </c>
      <c r="J538" s="14">
        <f>VLOOKUP(A538,import!A:J,10,0)</f>
        <v>0.17</v>
      </c>
      <c r="K538" s="11" t="s">
        <v>2727</v>
      </c>
      <c r="L538" s="11">
        <v>5.323072023E9</v>
      </c>
      <c r="M538" s="11" t="s">
        <v>47</v>
      </c>
      <c r="N538" s="11" t="s">
        <v>2153</v>
      </c>
      <c r="O538" s="11" t="s">
        <v>2728</v>
      </c>
      <c r="P538" s="11" t="str">
        <f>VLOOKUP(A538,import!A:P,16,0)</f>
        <v>Geleneksel</v>
      </c>
      <c r="Q538" s="15"/>
      <c r="R538" s="15" t="b">
        <v>1</v>
      </c>
      <c r="S538" s="16" t="b">
        <v>0</v>
      </c>
      <c r="T538" s="17" t="s">
        <v>50</v>
      </c>
      <c r="U538" s="17" t="s">
        <v>88</v>
      </c>
      <c r="V538" s="57" t="s">
        <v>2729</v>
      </c>
      <c r="W538" s="25" t="s">
        <v>2730</v>
      </c>
      <c r="X538" s="18">
        <v>44422.0</v>
      </c>
      <c r="Y538" s="18">
        <v>44427.0</v>
      </c>
      <c r="Z538" s="18"/>
      <c r="AA538" s="22" t="s">
        <v>71</v>
      </c>
      <c r="AB538" s="23">
        <v>44355.0</v>
      </c>
      <c r="AC538" s="22" t="s">
        <v>71</v>
      </c>
      <c r="AD538" s="23">
        <v>44371.0</v>
      </c>
      <c r="AE538" s="22" t="s">
        <v>71</v>
      </c>
      <c r="AF538" s="23">
        <v>44422.0</v>
      </c>
      <c r="AG538" s="22" t="s">
        <v>85</v>
      </c>
      <c r="AH538" s="23">
        <v>44463.0</v>
      </c>
      <c r="AI538" s="19"/>
      <c r="AJ538" s="19"/>
      <c r="AK538" s="22" t="s">
        <v>148</v>
      </c>
      <c r="AL538" s="22" t="s">
        <v>190</v>
      </c>
      <c r="AM538" s="22" t="s">
        <v>98</v>
      </c>
      <c r="AN538" s="22" t="s">
        <v>149</v>
      </c>
      <c r="AO538" s="19"/>
      <c r="AP538" s="21" t="s">
        <v>54</v>
      </c>
      <c r="AQ538" s="19"/>
    </row>
    <row r="539">
      <c r="A539" s="11" t="s">
        <v>2731</v>
      </c>
      <c r="B539" s="11" t="s">
        <v>2732</v>
      </c>
      <c r="C539" s="11" t="str">
        <f>VLOOKUP(A539,import!A:C,3,0)</f>
        <v>DOĞRU</v>
      </c>
      <c r="D539" s="11" t="s">
        <v>152</v>
      </c>
      <c r="E539" s="12">
        <f>VLOOKUP(A539,import!A:J,5,0)</f>
        <v>1025</v>
      </c>
      <c r="F539" s="12">
        <f>VLOOKUP(A539,import!A:J,6,0)</f>
        <v>86</v>
      </c>
      <c r="G539" s="13">
        <f>VLOOKUP(A539,import!A:J,7,0)</f>
        <v>9</v>
      </c>
      <c r="H539" s="13">
        <f>VLOOKUP(A539,import!A:J,8,0)</f>
        <v>72</v>
      </c>
      <c r="I539" s="13">
        <f>VLOOKUP(A539,import!A:J,9,0)</f>
        <v>81</v>
      </c>
      <c r="J539" s="14">
        <f>VLOOKUP(A539,import!A:J,10,0)</f>
        <v>0.11</v>
      </c>
      <c r="K539" s="11" t="s">
        <v>2733</v>
      </c>
      <c r="L539" s="11">
        <v>5.510199026E9</v>
      </c>
      <c r="M539" s="11" t="s">
        <v>368</v>
      </c>
      <c r="N539" s="11" t="s">
        <v>369</v>
      </c>
      <c r="O539" s="11" t="s">
        <v>2734</v>
      </c>
      <c r="P539" s="11" t="str">
        <f>VLOOKUP(A539,import!A:P,16,0)</f>
        <v>Geleneksel</v>
      </c>
      <c r="Q539" s="15"/>
      <c r="R539" s="15" t="b">
        <v>1</v>
      </c>
      <c r="S539" s="16" t="b">
        <v>0</v>
      </c>
      <c r="T539" s="17" t="s">
        <v>50</v>
      </c>
      <c r="U539" s="17" t="s">
        <v>99</v>
      </c>
      <c r="V539" s="17" t="s">
        <v>371</v>
      </c>
      <c r="W539" s="17" t="s">
        <v>2735</v>
      </c>
      <c r="X539" s="18">
        <v>44504.0</v>
      </c>
      <c r="Y539" s="18">
        <v>44505.0</v>
      </c>
      <c r="Z539" s="18"/>
      <c r="AA539" s="22" t="s">
        <v>71</v>
      </c>
      <c r="AB539" s="23">
        <v>44459.0</v>
      </c>
      <c r="AC539" s="22" t="s">
        <v>71</v>
      </c>
      <c r="AD539" s="23">
        <v>44504.0</v>
      </c>
      <c r="AE539" s="22" t="s">
        <v>71</v>
      </c>
      <c r="AF539" s="23">
        <v>44526.0</v>
      </c>
      <c r="AG539" s="20"/>
      <c r="AH539" s="19"/>
      <c r="AI539" s="19"/>
      <c r="AJ539" s="19"/>
      <c r="AK539" s="22" t="s">
        <v>51</v>
      </c>
      <c r="AL539" s="22" t="s">
        <v>99</v>
      </c>
      <c r="AM539" s="22" t="s">
        <v>68</v>
      </c>
      <c r="AN539" s="19"/>
      <c r="AO539" s="19"/>
      <c r="AP539" s="21" t="s">
        <v>54</v>
      </c>
      <c r="AQ539" s="19"/>
    </row>
    <row r="540">
      <c r="A540" s="11" t="s">
        <v>2736</v>
      </c>
      <c r="B540" s="11" t="s">
        <v>2737</v>
      </c>
      <c r="C540" s="11" t="str">
        <f>VLOOKUP(A540,import!A:C,3,0)</f>
        <v>DOĞRU</v>
      </c>
      <c r="D540" s="11" t="s">
        <v>200</v>
      </c>
      <c r="E540" s="12">
        <f>VLOOKUP(A540,import!A:J,5,0)</f>
        <v>378</v>
      </c>
      <c r="F540" s="12">
        <f>VLOOKUP(A540,import!A:J,6,0)</f>
        <v>16</v>
      </c>
      <c r="G540" s="13">
        <f>VLOOKUP(A540,import!A:J,7,0)</f>
        <v>0</v>
      </c>
      <c r="H540" s="13">
        <f>VLOOKUP(A540,import!A:J,8,0)</f>
        <v>28</v>
      </c>
      <c r="I540" s="13">
        <f>VLOOKUP(A540,import!A:J,9,0)</f>
        <v>28</v>
      </c>
      <c r="J540" s="14">
        <f>VLOOKUP(A540,import!A:J,10,0)</f>
        <v>0</v>
      </c>
      <c r="K540" s="11" t="s">
        <v>2738</v>
      </c>
      <c r="L540" s="11">
        <v>2.424176688E9</v>
      </c>
      <c r="M540" s="11" t="s">
        <v>65</v>
      </c>
      <c r="N540" s="11" t="s">
        <v>1852</v>
      </c>
      <c r="O540" s="11" t="s">
        <v>2739</v>
      </c>
      <c r="P540" s="11" t="str">
        <f>VLOOKUP(A540,import!A:P,16,0)</f>
        <v>Geleneksel</v>
      </c>
      <c r="Q540" s="15" t="s">
        <v>129</v>
      </c>
      <c r="R540" s="15" t="b">
        <v>1</v>
      </c>
      <c r="S540" s="16" t="b">
        <v>0</v>
      </c>
      <c r="T540" s="25" t="s">
        <v>83</v>
      </c>
      <c r="U540" s="16"/>
      <c r="V540" s="16"/>
      <c r="W540" s="25" t="s">
        <v>2740</v>
      </c>
      <c r="X540" s="30"/>
      <c r="Y540" s="30"/>
      <c r="Z540" s="30"/>
      <c r="AA540" s="22" t="s">
        <v>71</v>
      </c>
      <c r="AB540" s="23">
        <v>44348.0</v>
      </c>
      <c r="AC540" s="22" t="s">
        <v>71</v>
      </c>
      <c r="AD540" s="23">
        <v>44375.0</v>
      </c>
      <c r="AE540" s="22" t="s">
        <v>212</v>
      </c>
      <c r="AF540" s="23">
        <v>44376.0</v>
      </c>
      <c r="AG540" s="22" t="s">
        <v>71</v>
      </c>
      <c r="AH540" s="23">
        <v>44495.0</v>
      </c>
      <c r="AI540" s="22" t="s">
        <v>71</v>
      </c>
      <c r="AJ540" s="23">
        <v>44546.0</v>
      </c>
      <c r="AK540" s="22" t="s">
        <v>98</v>
      </c>
      <c r="AL540" s="22" t="s">
        <v>98</v>
      </c>
      <c r="AM540" s="22" t="s">
        <v>1233</v>
      </c>
      <c r="AN540" s="22" t="s">
        <v>51</v>
      </c>
      <c r="AO540" s="22" t="s">
        <v>99</v>
      </c>
      <c r="AP540" s="21" t="s">
        <v>54</v>
      </c>
      <c r="AQ540" s="22"/>
    </row>
    <row r="541">
      <c r="A541" s="11" t="s">
        <v>2741</v>
      </c>
      <c r="B541" s="11" t="s">
        <v>2742</v>
      </c>
      <c r="C541" s="11" t="str">
        <f>VLOOKUP(A541,import!A:C,3,0)</f>
        <v>DOĞRU</v>
      </c>
      <c r="D541" s="11" t="s">
        <v>200</v>
      </c>
      <c r="E541" s="12">
        <f>VLOOKUP(A541,import!A:J,5,0)</f>
        <v>1013</v>
      </c>
      <c r="F541" s="12">
        <f>VLOOKUP(A541,import!A:J,6,0)</f>
        <v>50</v>
      </c>
      <c r="G541" s="13">
        <f>VLOOKUP(A541,import!A:J,7,0)</f>
        <v>13</v>
      </c>
      <c r="H541" s="13">
        <f>VLOOKUP(A541,import!A:J,8,0)</f>
        <v>46</v>
      </c>
      <c r="I541" s="13">
        <f>VLOOKUP(A541,import!A:J,9,0)</f>
        <v>59</v>
      </c>
      <c r="J541" s="14">
        <f>VLOOKUP(A541,import!A:J,10,0)</f>
        <v>0.22</v>
      </c>
      <c r="K541" s="11" t="s">
        <v>2743</v>
      </c>
      <c r="L541" s="11">
        <v>2.422292466E9</v>
      </c>
      <c r="M541" s="11" t="s">
        <v>138</v>
      </c>
      <c r="N541" s="11" t="s">
        <v>320</v>
      </c>
      <c r="O541" s="11" t="s">
        <v>2744</v>
      </c>
      <c r="P541" s="11" t="str">
        <f>VLOOKUP(A541,import!A:P,16,0)</f>
        <v>Geleneksel</v>
      </c>
      <c r="Q541" s="15" t="s">
        <v>103</v>
      </c>
      <c r="R541" s="15" t="b">
        <v>1</v>
      </c>
      <c r="S541" s="16" t="b">
        <v>0</v>
      </c>
      <c r="T541" s="25" t="s">
        <v>50</v>
      </c>
      <c r="U541" s="25" t="s">
        <v>272</v>
      </c>
      <c r="V541" s="25" t="s">
        <v>273</v>
      </c>
      <c r="W541" s="25" t="s">
        <v>2745</v>
      </c>
      <c r="X541" s="27">
        <v>44284.0</v>
      </c>
      <c r="Y541" s="27">
        <v>44286.0</v>
      </c>
      <c r="Z541" s="27"/>
      <c r="AA541" s="19"/>
      <c r="AB541" s="19"/>
      <c r="AC541" s="19"/>
      <c r="AD541" s="19"/>
      <c r="AE541" s="20"/>
      <c r="AF541" s="19"/>
      <c r="AG541" s="20"/>
      <c r="AH541" s="19"/>
      <c r="AI541" s="19"/>
      <c r="AJ541" s="19"/>
      <c r="AK541" s="19"/>
      <c r="AL541" s="19"/>
      <c r="AM541" s="19"/>
      <c r="AN541" s="19"/>
      <c r="AO541" s="19"/>
      <c r="AP541" s="21" t="s">
        <v>116</v>
      </c>
      <c r="AQ541" s="19"/>
    </row>
    <row r="542">
      <c r="A542" s="11" t="s">
        <v>2746</v>
      </c>
      <c r="B542" s="11" t="s">
        <v>2747</v>
      </c>
      <c r="C542" s="11" t="str">
        <f>VLOOKUP(A542,import!A:C,3,0)</f>
        <v>DOĞRU</v>
      </c>
      <c r="D542" s="11" t="s">
        <v>200</v>
      </c>
      <c r="E542" s="12">
        <f>VLOOKUP(A542,import!A:J,5,0)</f>
        <v>1020</v>
      </c>
      <c r="F542" s="12">
        <f>VLOOKUP(A542,import!A:J,6,0)</f>
        <v>10</v>
      </c>
      <c r="G542" s="13">
        <f>VLOOKUP(A542,import!A:J,7,0)</f>
        <v>15</v>
      </c>
      <c r="H542" s="13">
        <f>VLOOKUP(A542,import!A:J,8,0)</f>
        <v>15</v>
      </c>
      <c r="I542" s="13">
        <f>VLOOKUP(A542,import!A:J,9,0)</f>
        <v>30</v>
      </c>
      <c r="J542" s="14">
        <f>VLOOKUP(A542,import!A:J,10,0)</f>
        <v>0.5</v>
      </c>
      <c r="K542" s="11" t="s">
        <v>2748</v>
      </c>
      <c r="L542" s="11">
        <v>5.354006124E9</v>
      </c>
      <c r="M542" s="11" t="s">
        <v>65</v>
      </c>
      <c r="N542" s="11" t="s">
        <v>1246</v>
      </c>
      <c r="O542" s="11" t="s">
        <v>2749</v>
      </c>
      <c r="P542" s="11" t="str">
        <f>VLOOKUP(A542,import!A:P,16,0)</f>
        <v>Geleneksel</v>
      </c>
      <c r="Q542" s="15"/>
      <c r="R542" s="15" t="b">
        <v>1</v>
      </c>
      <c r="S542" s="25" t="b">
        <v>0</v>
      </c>
      <c r="T542" s="25" t="s">
        <v>83</v>
      </c>
      <c r="U542" s="25" t="s">
        <v>51</v>
      </c>
      <c r="V542" s="25" t="s">
        <v>52</v>
      </c>
      <c r="W542" s="45" t="s">
        <v>2750</v>
      </c>
      <c r="X542" s="27">
        <v>44522.0</v>
      </c>
      <c r="Y542" s="27">
        <v>44525.0</v>
      </c>
      <c r="Z542" s="30"/>
      <c r="AA542" s="22" t="s">
        <v>177</v>
      </c>
      <c r="AB542" s="23">
        <v>44442.0</v>
      </c>
      <c r="AC542" s="22" t="s">
        <v>71</v>
      </c>
      <c r="AD542" s="23">
        <v>44495.0</v>
      </c>
      <c r="AE542" s="22" t="s">
        <v>85</v>
      </c>
      <c r="AF542" s="23">
        <v>44498.0</v>
      </c>
      <c r="AG542" s="22" t="s">
        <v>71</v>
      </c>
      <c r="AH542" s="23">
        <v>44503.0</v>
      </c>
      <c r="AI542" s="22" t="s">
        <v>71</v>
      </c>
      <c r="AJ542" s="23">
        <v>44546.0</v>
      </c>
      <c r="AK542" s="22" t="s">
        <v>156</v>
      </c>
      <c r="AL542" s="22" t="s">
        <v>123</v>
      </c>
      <c r="AM542" s="22" t="s">
        <v>51</v>
      </c>
      <c r="AN542" s="22" t="s">
        <v>99</v>
      </c>
      <c r="AO542" s="22" t="s">
        <v>104</v>
      </c>
      <c r="AP542" s="21" t="s">
        <v>54</v>
      </c>
      <c r="AQ542" s="22"/>
    </row>
    <row r="543">
      <c r="A543" s="11" t="s">
        <v>2751</v>
      </c>
      <c r="B543" s="11" t="s">
        <v>2752</v>
      </c>
      <c r="C543" s="11" t="str">
        <f>VLOOKUP(A543,import!A:C,3,0)</f>
        <v>DOĞRU</v>
      </c>
      <c r="D543" s="11" t="s">
        <v>200</v>
      </c>
      <c r="E543" s="12">
        <f>VLOOKUP(A543,import!A:J,5,0)</f>
        <v>731</v>
      </c>
      <c r="F543" s="12">
        <f>VLOOKUP(A543,import!A:J,6,0)</f>
        <v>15</v>
      </c>
      <c r="G543" s="13">
        <f>VLOOKUP(A543,import!A:J,7,0)</f>
        <v>12</v>
      </c>
      <c r="H543" s="13">
        <f>VLOOKUP(A543,import!A:J,8,0)</f>
        <v>3</v>
      </c>
      <c r="I543" s="13">
        <f>VLOOKUP(A543,import!A:J,9,0)</f>
        <v>15</v>
      </c>
      <c r="J543" s="14">
        <f>VLOOKUP(A543,import!A:J,10,0)</f>
        <v>0.8</v>
      </c>
      <c r="K543" s="11" t="s">
        <v>2753</v>
      </c>
      <c r="L543" s="11">
        <v>2.423218822E9</v>
      </c>
      <c r="M543" s="11" t="s">
        <v>47</v>
      </c>
      <c r="N543" s="11" t="s">
        <v>81</v>
      </c>
      <c r="O543" s="11" t="s">
        <v>2754</v>
      </c>
      <c r="P543" s="11" t="str">
        <f>VLOOKUP(A543,import!A:P,16,0)</f>
        <v>Geleneksel</v>
      </c>
      <c r="Q543" s="15"/>
      <c r="R543" s="15" t="b">
        <v>1</v>
      </c>
      <c r="S543" s="16" t="b">
        <v>0</v>
      </c>
      <c r="T543" s="17" t="s">
        <v>50</v>
      </c>
      <c r="U543" s="17" t="s">
        <v>51</v>
      </c>
      <c r="V543" s="17" t="s">
        <v>52</v>
      </c>
      <c r="W543" s="25" t="s">
        <v>2755</v>
      </c>
      <c r="X543" s="18">
        <v>44333.0</v>
      </c>
      <c r="Y543" s="18">
        <v>44335.0</v>
      </c>
      <c r="Z543" s="18"/>
      <c r="AA543" s="19"/>
      <c r="AB543" s="19"/>
      <c r="AC543" s="19"/>
      <c r="AD543" s="19"/>
      <c r="AE543" s="20"/>
      <c r="AF543" s="19"/>
      <c r="AG543" s="20"/>
      <c r="AH543" s="19"/>
      <c r="AI543" s="19"/>
      <c r="AJ543" s="19"/>
      <c r="AK543" s="19"/>
      <c r="AL543" s="19"/>
      <c r="AM543" s="19"/>
      <c r="AN543" s="19"/>
      <c r="AO543" s="19"/>
      <c r="AP543" s="21" t="s">
        <v>89</v>
      </c>
      <c r="AQ543" s="19"/>
    </row>
    <row r="544">
      <c r="A544" s="11" t="s">
        <v>2756</v>
      </c>
      <c r="B544" s="11" t="s">
        <v>2757</v>
      </c>
      <c r="C544" s="11" t="str">
        <f>VLOOKUP(A544,import!A:C,3,0)</f>
        <v>YANLIŞ</v>
      </c>
      <c r="D544" s="11" t="s">
        <v>2758</v>
      </c>
      <c r="E544" s="12">
        <f>VLOOKUP(A544,import!A:J,5,0)</f>
        <v>129</v>
      </c>
      <c r="F544" s="12" t="str">
        <f>VLOOKUP(A544,import!A:J,6,0)</f>
        <v/>
      </c>
      <c r="G544" s="13">
        <f>VLOOKUP(A544,import!A:J,7,0)</f>
        <v>0</v>
      </c>
      <c r="H544" s="13">
        <f>VLOOKUP(A544,import!A:J,8,0)</f>
        <v>23</v>
      </c>
      <c r="I544" s="13">
        <f>VLOOKUP(A544,import!A:J,9,0)</f>
        <v>23</v>
      </c>
      <c r="J544" s="14">
        <f>VLOOKUP(A544,import!A:J,10,0)</f>
        <v>0</v>
      </c>
      <c r="K544" s="11" t="s">
        <v>1867</v>
      </c>
      <c r="L544" s="11">
        <v>5.537900791E9</v>
      </c>
      <c r="M544" s="11" t="s">
        <v>47</v>
      </c>
      <c r="N544" s="11" t="s">
        <v>94</v>
      </c>
      <c r="O544" s="11" t="s">
        <v>1868</v>
      </c>
      <c r="P544" s="11" t="str">
        <f>VLOOKUP(A544,import!A:P,16,0)</f>
        <v>Geleneksel</v>
      </c>
      <c r="Q544" s="15"/>
      <c r="R544" s="15" t="b">
        <v>1</v>
      </c>
      <c r="S544" s="16" t="b">
        <v>0</v>
      </c>
      <c r="T544" s="17" t="s">
        <v>83</v>
      </c>
      <c r="U544" s="17"/>
      <c r="V544" s="17"/>
      <c r="W544" s="17" t="s">
        <v>2759</v>
      </c>
      <c r="X544" s="18"/>
      <c r="Y544" s="18"/>
      <c r="Z544" s="18"/>
      <c r="AA544" s="22" t="s">
        <v>71</v>
      </c>
      <c r="AB544" s="23">
        <v>44370.0</v>
      </c>
      <c r="AC544" s="19"/>
      <c r="AD544" s="19"/>
      <c r="AE544" s="20"/>
      <c r="AF544" s="19"/>
      <c r="AG544" s="20"/>
      <c r="AH544" s="19"/>
      <c r="AI544" s="19"/>
      <c r="AJ544" s="19"/>
      <c r="AK544" s="22" t="s">
        <v>98</v>
      </c>
      <c r="AL544" s="19"/>
      <c r="AM544" s="19"/>
      <c r="AN544" s="19"/>
      <c r="AO544" s="19"/>
      <c r="AP544" s="21" t="s">
        <v>89</v>
      </c>
      <c r="AQ544" s="19"/>
    </row>
    <row r="545">
      <c r="A545" s="11" t="s">
        <v>2760</v>
      </c>
      <c r="B545" s="11" t="s">
        <v>2757</v>
      </c>
      <c r="C545" s="11" t="str">
        <f>VLOOKUP(A545,import!A:C,3,0)</f>
        <v>DOĞRU</v>
      </c>
      <c r="D545" s="11" t="s">
        <v>2761</v>
      </c>
      <c r="E545" s="12">
        <f>VLOOKUP(A545,import!A:J,5,0)</f>
        <v>57</v>
      </c>
      <c r="F545" s="12">
        <f>VLOOKUP(A545,import!A:J,6,0)</f>
        <v>23</v>
      </c>
      <c r="G545" s="13">
        <f>VLOOKUP(A545,import!A:J,7,0)</f>
        <v>0</v>
      </c>
      <c r="H545" s="13">
        <f>VLOOKUP(A545,import!A:J,8,0)</f>
        <v>46</v>
      </c>
      <c r="I545" s="13">
        <f>VLOOKUP(A545,import!A:J,9,0)</f>
        <v>46</v>
      </c>
      <c r="J545" s="14">
        <f>VLOOKUP(A545,import!A:J,10,0)</f>
        <v>0</v>
      </c>
      <c r="K545" s="11" t="s">
        <v>1871</v>
      </c>
      <c r="L545" s="11">
        <v>5.349853597E9</v>
      </c>
      <c r="M545" s="11" t="s">
        <v>47</v>
      </c>
      <c r="N545" s="11" t="s">
        <v>94</v>
      </c>
      <c r="O545" s="11" t="s">
        <v>1868</v>
      </c>
      <c r="P545" s="11" t="str">
        <f>VLOOKUP(A545,import!A:P,16,0)</f>
        <v>Geleneksel</v>
      </c>
      <c r="Q545" s="15"/>
      <c r="R545" s="15" t="b">
        <v>1</v>
      </c>
      <c r="S545" s="16" t="b">
        <v>0</v>
      </c>
      <c r="T545" s="17" t="s">
        <v>212</v>
      </c>
      <c r="U545" s="17"/>
      <c r="V545" s="17"/>
      <c r="W545" s="17" t="s">
        <v>2762</v>
      </c>
      <c r="X545" s="18"/>
      <c r="Y545" s="18"/>
      <c r="Z545" s="18"/>
      <c r="AA545" s="22" t="s">
        <v>71</v>
      </c>
      <c r="AB545" s="23">
        <v>44659.0</v>
      </c>
      <c r="AC545" s="19"/>
      <c r="AD545" s="19"/>
      <c r="AE545" s="20"/>
      <c r="AF545" s="19"/>
      <c r="AG545" s="20"/>
      <c r="AH545" s="19"/>
      <c r="AI545" s="19"/>
      <c r="AJ545" s="19"/>
      <c r="AK545" s="22" t="s">
        <v>104</v>
      </c>
      <c r="AL545" s="19"/>
      <c r="AM545" s="19"/>
      <c r="AN545" s="19"/>
      <c r="AO545" s="19"/>
      <c r="AP545" s="21"/>
      <c r="AQ545" s="19"/>
    </row>
    <row r="546">
      <c r="A546" s="11" t="s">
        <v>2763</v>
      </c>
      <c r="B546" s="11" t="s">
        <v>2764</v>
      </c>
      <c r="C546" s="11" t="str">
        <f>VLOOKUP(A546,import!A:C,3,0)</f>
        <v>DOĞRU</v>
      </c>
      <c r="D546" s="11" t="s">
        <v>74</v>
      </c>
      <c r="E546" s="12">
        <f>VLOOKUP(A546,import!A:J,5,0)</f>
        <v>944</v>
      </c>
      <c r="F546" s="12">
        <f>VLOOKUP(A546,import!A:J,6,0)</f>
        <v>15</v>
      </c>
      <c r="G546" s="13">
        <f>VLOOKUP(A546,import!A:J,7,0)</f>
        <v>11</v>
      </c>
      <c r="H546" s="13">
        <f>VLOOKUP(A546,import!A:J,8,0)</f>
        <v>26</v>
      </c>
      <c r="I546" s="13">
        <f>VLOOKUP(A546,import!A:J,9,0)</f>
        <v>37</v>
      </c>
      <c r="J546" s="14">
        <f>VLOOKUP(A546,import!A:J,10,0)</f>
        <v>0.3</v>
      </c>
      <c r="K546" s="11" t="s">
        <v>2765</v>
      </c>
      <c r="L546" s="11">
        <v>2.425046667E9</v>
      </c>
      <c r="M546" s="11" t="s">
        <v>138</v>
      </c>
      <c r="N546" s="11" t="s">
        <v>320</v>
      </c>
      <c r="O546" s="11" t="s">
        <v>2766</v>
      </c>
      <c r="P546" s="11" t="str">
        <f>VLOOKUP(A546,import!A:P,16,0)</f>
        <v>Geleneksel</v>
      </c>
      <c r="Q546" s="15" t="s">
        <v>129</v>
      </c>
      <c r="R546" s="15" t="b">
        <v>1</v>
      </c>
      <c r="S546" s="25"/>
      <c r="T546" s="25" t="s">
        <v>50</v>
      </c>
      <c r="U546" s="25" t="s">
        <v>156</v>
      </c>
      <c r="V546" s="25"/>
      <c r="W546" s="11" t="s">
        <v>2767</v>
      </c>
      <c r="X546" s="27">
        <v>44445.0</v>
      </c>
      <c r="Y546" s="27">
        <v>44455.0</v>
      </c>
      <c r="Z546" s="30"/>
      <c r="AA546" s="22" t="s">
        <v>71</v>
      </c>
      <c r="AB546" s="23">
        <v>44384.0</v>
      </c>
      <c r="AC546" s="22" t="s">
        <v>106</v>
      </c>
      <c r="AD546" s="23">
        <v>44389.0</v>
      </c>
      <c r="AE546" s="22" t="s">
        <v>71</v>
      </c>
      <c r="AF546" s="23">
        <v>44431.0</v>
      </c>
      <c r="AG546" s="22" t="s">
        <v>71</v>
      </c>
      <c r="AH546" s="23">
        <v>44435.0</v>
      </c>
      <c r="AI546" s="22" t="s">
        <v>71</v>
      </c>
      <c r="AJ546" s="23">
        <v>44573.0</v>
      </c>
      <c r="AK546" s="22" t="s">
        <v>86</v>
      </c>
      <c r="AL546" s="22" t="s">
        <v>86</v>
      </c>
      <c r="AM546" s="22" t="s">
        <v>87</v>
      </c>
      <c r="AN546" s="22" t="s">
        <v>156</v>
      </c>
      <c r="AO546" s="22" t="s">
        <v>104</v>
      </c>
      <c r="AP546" s="21" t="s">
        <v>116</v>
      </c>
      <c r="AQ546" s="22"/>
    </row>
    <row r="547">
      <c r="A547" s="11" t="s">
        <v>2768</v>
      </c>
      <c r="B547" s="11" t="s">
        <v>2769</v>
      </c>
      <c r="C547" s="11" t="str">
        <f>VLOOKUP(A547,import!A:C,3,0)</f>
        <v>DOĞRU</v>
      </c>
      <c r="D547" s="11" t="s">
        <v>74</v>
      </c>
      <c r="E547" s="12">
        <f>VLOOKUP(A547,import!A:J,5,0)</f>
        <v>139</v>
      </c>
      <c r="F547" s="12">
        <f>VLOOKUP(A547,import!A:J,6,0)</f>
        <v>110</v>
      </c>
      <c r="G547" s="13">
        <f>VLOOKUP(A547,import!A:J,7,0)</f>
        <v>0</v>
      </c>
      <c r="H547" s="13">
        <f>VLOOKUP(A547,import!A:J,8,0)</f>
        <v>43</v>
      </c>
      <c r="I547" s="13">
        <f>VLOOKUP(A547,import!A:J,9,0)</f>
        <v>43</v>
      </c>
      <c r="J547" s="14">
        <f>VLOOKUP(A547,import!A:J,10,0)</f>
        <v>0</v>
      </c>
      <c r="K547" s="11" t="s">
        <v>2770</v>
      </c>
      <c r="L547" s="11">
        <v>5.302219006E9</v>
      </c>
      <c r="M547" s="11" t="s">
        <v>327</v>
      </c>
      <c r="N547" s="11" t="s">
        <v>328</v>
      </c>
      <c r="O547" s="11" t="s">
        <v>2771</v>
      </c>
      <c r="P547" s="11" t="str">
        <f>VLOOKUP(A547,import!A:P,16,0)</f>
        <v>Geleneksel</v>
      </c>
      <c r="Q547" s="15"/>
      <c r="R547" s="15" t="b">
        <v>0</v>
      </c>
      <c r="S547" s="16" t="b">
        <v>0</v>
      </c>
      <c r="T547" s="17"/>
      <c r="U547" s="17"/>
      <c r="V547" s="17"/>
      <c r="W547" s="17"/>
      <c r="X547" s="18"/>
      <c r="Y547" s="18"/>
      <c r="Z547" s="18"/>
      <c r="AA547" s="22"/>
      <c r="AB547" s="23"/>
      <c r="AC547" s="19"/>
      <c r="AD547" s="19"/>
      <c r="AE547" s="20"/>
      <c r="AF547" s="19"/>
      <c r="AG547" s="20"/>
      <c r="AH547" s="19"/>
      <c r="AI547" s="19"/>
      <c r="AJ547" s="19"/>
      <c r="AK547" s="22"/>
      <c r="AL547" s="19"/>
      <c r="AM547" s="19"/>
      <c r="AN547" s="19"/>
      <c r="AO547" s="19"/>
      <c r="AP547" s="21"/>
      <c r="AQ547" s="19"/>
    </row>
    <row r="548">
      <c r="A548" s="11" t="s">
        <v>2772</v>
      </c>
      <c r="B548" s="11" t="s">
        <v>2773</v>
      </c>
      <c r="C548" s="11" t="str">
        <f>VLOOKUP(A548,import!A:C,3,0)</f>
        <v>DOĞRU</v>
      </c>
      <c r="D548" s="11" t="s">
        <v>233</v>
      </c>
      <c r="E548" s="12">
        <f>VLOOKUP(A548,import!A:J,5,0)</f>
        <v>1787</v>
      </c>
      <c r="F548" s="12">
        <f>VLOOKUP(A548,import!A:J,6,0)</f>
        <v>82</v>
      </c>
      <c r="G548" s="13">
        <f>VLOOKUP(A548,import!A:J,7,0)</f>
        <v>0</v>
      </c>
      <c r="H548" s="13">
        <f>VLOOKUP(A548,import!A:J,8,0)</f>
        <v>68</v>
      </c>
      <c r="I548" s="13">
        <f>VLOOKUP(A548,import!A:J,9,0)</f>
        <v>68</v>
      </c>
      <c r="J548" s="14">
        <f>VLOOKUP(A548,import!A:J,10,0)</f>
        <v>0</v>
      </c>
      <c r="K548" s="11" t="s">
        <v>2774</v>
      </c>
      <c r="L548" s="11">
        <v>5.424426229E9</v>
      </c>
      <c r="M548" s="11" t="s">
        <v>327</v>
      </c>
      <c r="N548" s="11" t="s">
        <v>2320</v>
      </c>
      <c r="O548" s="11" t="s">
        <v>2775</v>
      </c>
      <c r="P548" s="11" t="str">
        <f>VLOOKUP(A548,import!A:P,16,0)</f>
        <v>Geleneksel</v>
      </c>
      <c r="Q548" s="15"/>
      <c r="R548" s="15" t="b">
        <v>0</v>
      </c>
      <c r="S548" s="16" t="b">
        <v>0</v>
      </c>
      <c r="T548" s="17"/>
      <c r="U548" s="17"/>
      <c r="V548" s="17"/>
      <c r="W548" s="17"/>
      <c r="X548" s="18"/>
      <c r="Y548" s="18"/>
      <c r="Z548" s="18"/>
      <c r="AA548" s="19"/>
      <c r="AB548" s="19"/>
      <c r="AC548" s="19"/>
      <c r="AD548" s="19"/>
      <c r="AE548" s="20"/>
      <c r="AF548" s="19"/>
      <c r="AG548" s="20"/>
      <c r="AH548" s="19"/>
      <c r="AI548" s="19"/>
      <c r="AJ548" s="19"/>
      <c r="AK548" s="19"/>
      <c r="AL548" s="19"/>
      <c r="AM548" s="19"/>
      <c r="AN548" s="19"/>
      <c r="AO548" s="19"/>
      <c r="AP548" s="21" t="s">
        <v>116</v>
      </c>
      <c r="AQ548" s="19"/>
    </row>
    <row r="549">
      <c r="A549" s="11" t="s">
        <v>2776</v>
      </c>
      <c r="B549" s="11" t="s">
        <v>2777</v>
      </c>
      <c r="C549" s="11" t="str">
        <f>VLOOKUP(A549,import!A:C,3,0)</f>
        <v>DOĞRU</v>
      </c>
      <c r="D549" s="11" t="s">
        <v>152</v>
      </c>
      <c r="E549" s="12">
        <f>VLOOKUP(A549,import!A:J,5,0)</f>
        <v>885</v>
      </c>
      <c r="F549" s="12">
        <f>VLOOKUP(A549,import!A:J,6,0)</f>
        <v>50</v>
      </c>
      <c r="G549" s="13">
        <f>VLOOKUP(A549,import!A:J,7,0)</f>
        <v>21</v>
      </c>
      <c r="H549" s="13">
        <f>VLOOKUP(A549,import!A:J,8,0)</f>
        <v>28</v>
      </c>
      <c r="I549" s="13">
        <f>VLOOKUP(A549,import!A:J,9,0)</f>
        <v>49</v>
      </c>
      <c r="J549" s="14">
        <f>VLOOKUP(A549,import!A:J,10,0)</f>
        <v>0.43</v>
      </c>
      <c r="K549" s="11" t="s">
        <v>2778</v>
      </c>
      <c r="L549" s="11">
        <v>2.423261838E9</v>
      </c>
      <c r="M549" s="11" t="s">
        <v>47</v>
      </c>
      <c r="N549" s="11" t="s">
        <v>740</v>
      </c>
      <c r="O549" s="11" t="s">
        <v>2779</v>
      </c>
      <c r="P549" s="11" t="str">
        <f>VLOOKUP(A549,import!A:P,16,0)</f>
        <v>Geleneksel</v>
      </c>
      <c r="Q549" s="15"/>
      <c r="R549" s="15" t="b">
        <v>1</v>
      </c>
      <c r="S549" s="25" t="b">
        <v>0</v>
      </c>
      <c r="T549" s="17" t="s">
        <v>83</v>
      </c>
      <c r="U549" s="17" t="s">
        <v>1233</v>
      </c>
      <c r="V549" s="17" t="s">
        <v>535</v>
      </c>
      <c r="W549" s="17" t="s">
        <v>2780</v>
      </c>
      <c r="X549" s="18">
        <v>44396.0</v>
      </c>
      <c r="Y549" s="18">
        <v>44374.0</v>
      </c>
      <c r="Z549" s="18"/>
      <c r="AA549" s="22" t="s">
        <v>85</v>
      </c>
      <c r="AB549" s="23">
        <v>44390.0</v>
      </c>
      <c r="AC549" s="22" t="s">
        <v>71</v>
      </c>
      <c r="AD549" s="23">
        <v>44396.0</v>
      </c>
      <c r="AE549" s="22" t="s">
        <v>85</v>
      </c>
      <c r="AF549" s="23">
        <v>44418.0</v>
      </c>
      <c r="AG549" s="22" t="s">
        <v>71</v>
      </c>
      <c r="AH549" s="23">
        <v>44418.0</v>
      </c>
      <c r="AI549" s="22" t="s">
        <v>71</v>
      </c>
      <c r="AJ549" s="23">
        <v>44511.0</v>
      </c>
      <c r="AK549" s="22" t="s">
        <v>190</v>
      </c>
      <c r="AL549" s="22" t="s">
        <v>1233</v>
      </c>
      <c r="AM549" s="22" t="s">
        <v>88</v>
      </c>
      <c r="AN549" s="22" t="s">
        <v>87</v>
      </c>
      <c r="AO549" s="22" t="s">
        <v>68</v>
      </c>
      <c r="AP549" s="21" t="s">
        <v>54</v>
      </c>
      <c r="AQ549" s="22"/>
    </row>
    <row r="550">
      <c r="A550" s="11" t="s">
        <v>2781</v>
      </c>
      <c r="B550" s="11" t="s">
        <v>2782</v>
      </c>
      <c r="C550" s="11" t="str">
        <f>VLOOKUP(A550,import!A:C,3,0)</f>
        <v>DOĞRU</v>
      </c>
      <c r="D550" s="11" t="s">
        <v>152</v>
      </c>
      <c r="E550" s="12">
        <f>VLOOKUP(A550,import!A:J,5,0)</f>
        <v>4215</v>
      </c>
      <c r="F550" s="12">
        <f>VLOOKUP(A550,import!A:J,6,0)</f>
        <v>71</v>
      </c>
      <c r="G550" s="13">
        <f>VLOOKUP(A550,import!A:J,7,0)</f>
        <v>9</v>
      </c>
      <c r="H550" s="13">
        <f>VLOOKUP(A550,import!A:J,8,0)</f>
        <v>49</v>
      </c>
      <c r="I550" s="13">
        <f>VLOOKUP(A550,import!A:J,9,0)</f>
        <v>58</v>
      </c>
      <c r="J550" s="14">
        <f>VLOOKUP(A550,import!A:J,10,0)</f>
        <v>0.16</v>
      </c>
      <c r="K550" s="11" t="s">
        <v>2783</v>
      </c>
      <c r="L550" s="11">
        <v>2.422272127E9</v>
      </c>
      <c r="M550" s="11" t="s">
        <v>138</v>
      </c>
      <c r="N550" s="11" t="s">
        <v>320</v>
      </c>
      <c r="O550" s="11" t="s">
        <v>2784</v>
      </c>
      <c r="P550" s="11" t="str">
        <f>VLOOKUP(A550,import!A:P,16,0)</f>
        <v>Geleneksel</v>
      </c>
      <c r="Q550" s="15"/>
      <c r="R550" s="15" t="b">
        <v>1</v>
      </c>
      <c r="S550" s="16" t="b">
        <v>0</v>
      </c>
      <c r="T550" s="29" t="s">
        <v>121</v>
      </c>
      <c r="U550" s="17"/>
      <c r="V550" s="17"/>
      <c r="W550" s="17" t="s">
        <v>2785</v>
      </c>
      <c r="X550" s="18"/>
      <c r="Y550" s="18"/>
      <c r="Z550" s="18"/>
      <c r="AA550" s="22" t="s">
        <v>71</v>
      </c>
      <c r="AB550" s="23">
        <v>44365.0</v>
      </c>
      <c r="AC550" s="19"/>
      <c r="AD550" s="19"/>
      <c r="AE550" s="20"/>
      <c r="AF550" s="19"/>
      <c r="AG550" s="20"/>
      <c r="AH550" s="19"/>
      <c r="AI550" s="19"/>
      <c r="AJ550" s="19"/>
      <c r="AK550" s="22" t="s">
        <v>98</v>
      </c>
      <c r="AL550" s="19"/>
      <c r="AM550" s="19"/>
      <c r="AN550" s="19"/>
      <c r="AO550" s="19"/>
      <c r="AP550" s="21" t="s">
        <v>116</v>
      </c>
      <c r="AQ550" s="19"/>
    </row>
    <row r="551">
      <c r="A551" s="11" t="s">
        <v>2786</v>
      </c>
      <c r="B551" s="11" t="s">
        <v>2787</v>
      </c>
      <c r="C551" s="11" t="str">
        <f>VLOOKUP(A551,import!A:C,3,0)</f>
        <v>DOĞRU</v>
      </c>
      <c r="D551" s="11" t="s">
        <v>45</v>
      </c>
      <c r="E551" s="12">
        <f>VLOOKUP(A551,import!A:J,5,0)</f>
        <v>345</v>
      </c>
      <c r="F551" s="12">
        <f>VLOOKUP(A551,import!A:J,6,0)</f>
        <v>10</v>
      </c>
      <c r="G551" s="13">
        <f>VLOOKUP(A551,import!A:J,7,0)</f>
        <v>0</v>
      </c>
      <c r="H551" s="13">
        <f>VLOOKUP(A551,import!A:J,8,0)</f>
        <v>15</v>
      </c>
      <c r="I551" s="13">
        <f>VLOOKUP(A551,import!A:J,9,0)</f>
        <v>15</v>
      </c>
      <c r="J551" s="14">
        <f>VLOOKUP(A551,import!A:J,10,0)</f>
        <v>0</v>
      </c>
      <c r="K551" s="11" t="s">
        <v>2788</v>
      </c>
      <c r="L551" s="11">
        <v>5.394103436E9</v>
      </c>
      <c r="M551" s="11" t="s">
        <v>65</v>
      </c>
      <c r="N551" s="11" t="s">
        <v>707</v>
      </c>
      <c r="O551" s="11" t="s">
        <v>2789</v>
      </c>
      <c r="P551" s="11" t="str">
        <f>VLOOKUP(A551,import!A:P,16,0)</f>
        <v>Geleneksel</v>
      </c>
      <c r="Q551" s="15"/>
      <c r="R551" s="15" t="b">
        <v>1</v>
      </c>
      <c r="S551" s="25" t="b">
        <v>1</v>
      </c>
      <c r="T551" s="17"/>
      <c r="U551" s="17"/>
      <c r="V551" s="17"/>
      <c r="W551" s="17" t="s">
        <v>2790</v>
      </c>
      <c r="X551" s="18"/>
      <c r="Y551" s="18"/>
      <c r="Z551" s="18"/>
      <c r="AA551" s="22" t="s">
        <v>71</v>
      </c>
      <c r="AB551" s="23">
        <v>44375.0</v>
      </c>
      <c r="AC551" s="22" t="s">
        <v>71</v>
      </c>
      <c r="AD551" s="23">
        <v>44442.0</v>
      </c>
      <c r="AE551" s="22" t="s">
        <v>71</v>
      </c>
      <c r="AF551" s="23">
        <v>44503.0</v>
      </c>
      <c r="AG551" s="20"/>
      <c r="AH551" s="19"/>
      <c r="AI551" s="19"/>
      <c r="AJ551" s="19"/>
      <c r="AK551" s="22" t="s">
        <v>98</v>
      </c>
      <c r="AL551" s="22" t="s">
        <v>156</v>
      </c>
      <c r="AM551" s="22" t="s">
        <v>99</v>
      </c>
      <c r="AN551" s="19"/>
      <c r="AO551" s="19"/>
      <c r="AP551" s="21" t="s">
        <v>54</v>
      </c>
      <c r="AQ551" s="19"/>
    </row>
    <row r="552">
      <c r="A552" s="11" t="s">
        <v>2791</v>
      </c>
      <c r="B552" s="11" t="s">
        <v>2792</v>
      </c>
      <c r="C552" s="11" t="str">
        <f>VLOOKUP(A552,import!A:C,3,0)</f>
        <v>YANLIŞ</v>
      </c>
      <c r="D552" s="11" t="s">
        <v>200</v>
      </c>
      <c r="E552" s="12">
        <f>VLOOKUP(A552,import!A:J,5,0)</f>
        <v>14</v>
      </c>
      <c r="F552" s="12" t="str">
        <f>VLOOKUP(A552,import!A:J,6,0)</f>
        <v/>
      </c>
      <c r="G552" s="13">
        <f>VLOOKUP(A552,import!A:J,7,0)</f>
        <v>0</v>
      </c>
      <c r="H552" s="13">
        <f>VLOOKUP(A552,import!A:J,8,0)</f>
        <v>35</v>
      </c>
      <c r="I552" s="13">
        <f>VLOOKUP(A552,import!A:J,9,0)</f>
        <v>35</v>
      </c>
      <c r="J552" s="14">
        <f>VLOOKUP(A552,import!A:J,10,0)</f>
        <v>0</v>
      </c>
      <c r="K552" s="11" t="s">
        <v>2793</v>
      </c>
      <c r="L552" s="11">
        <v>2.422293112E9</v>
      </c>
      <c r="M552" s="11" t="s">
        <v>138</v>
      </c>
      <c r="N552" s="11" t="s">
        <v>320</v>
      </c>
      <c r="O552" s="11" t="s">
        <v>2794</v>
      </c>
      <c r="P552" s="11" t="str">
        <f>VLOOKUP(A552,import!A:P,16,0)</f>
        <v>Geleneksel</v>
      </c>
      <c r="Q552" s="15"/>
      <c r="R552" s="15" t="b">
        <v>1</v>
      </c>
      <c r="S552" s="16" t="b">
        <v>0</v>
      </c>
      <c r="T552" s="17" t="s">
        <v>293</v>
      </c>
      <c r="U552" s="17"/>
      <c r="V552" s="17"/>
      <c r="W552" s="17" t="s">
        <v>2795</v>
      </c>
      <c r="X552" s="18"/>
      <c r="Y552" s="18"/>
      <c r="Z552" s="18"/>
      <c r="AA552" s="22" t="s">
        <v>71</v>
      </c>
      <c r="AB552" s="23">
        <v>44481.0</v>
      </c>
      <c r="AC552" s="19"/>
      <c r="AD552" s="19"/>
      <c r="AE552" s="20"/>
      <c r="AF552" s="19"/>
      <c r="AG552" s="20"/>
      <c r="AH552" s="19"/>
      <c r="AI552" s="19"/>
      <c r="AJ552" s="19"/>
      <c r="AK552" s="22" t="s">
        <v>247</v>
      </c>
      <c r="AL552" s="19"/>
      <c r="AM552" s="19"/>
      <c r="AN552" s="19"/>
      <c r="AO552" s="19"/>
      <c r="AP552" s="21" t="s">
        <v>116</v>
      </c>
      <c r="AQ552" s="19"/>
    </row>
    <row r="553">
      <c r="A553" s="11" t="s">
        <v>2796</v>
      </c>
      <c r="B553" s="11" t="s">
        <v>2797</v>
      </c>
      <c r="C553" s="11" t="str">
        <f>VLOOKUP(A553,import!A:C,3,0)</f>
        <v>DOĞRU</v>
      </c>
      <c r="D553" s="11" t="s">
        <v>143</v>
      </c>
      <c r="E553" s="12">
        <f>VLOOKUP(A553,import!A:J,5,0)</f>
        <v>45</v>
      </c>
      <c r="F553" s="12" t="str">
        <f>VLOOKUP(A553,import!A:J,6,0)</f>
        <v/>
      </c>
      <c r="G553" s="13">
        <f>VLOOKUP(A553,import!A:J,7,0)</f>
        <v>10</v>
      </c>
      <c r="H553" s="13">
        <f>VLOOKUP(A553,import!A:J,8,0)</f>
        <v>14</v>
      </c>
      <c r="I553" s="13">
        <f>VLOOKUP(A553,import!A:J,9,0)</f>
        <v>24</v>
      </c>
      <c r="J553" s="14">
        <f>VLOOKUP(A553,import!A:J,10,0)</f>
        <v>0.42</v>
      </c>
      <c r="K553" s="11" t="s">
        <v>2798</v>
      </c>
      <c r="L553" s="11">
        <v>2.423442556E9</v>
      </c>
      <c r="M553" s="11" t="s">
        <v>47</v>
      </c>
      <c r="N553" s="11" t="s">
        <v>639</v>
      </c>
      <c r="O553" s="11" t="s">
        <v>2799</v>
      </c>
      <c r="P553" s="11" t="str">
        <f>VLOOKUP(A553,import!A:P,16,0)</f>
        <v>Geleneksel</v>
      </c>
      <c r="Q553" s="15"/>
      <c r="R553" s="15" t="b">
        <v>1</v>
      </c>
      <c r="S553" s="16" t="b">
        <v>0</v>
      </c>
      <c r="T553" s="17" t="s">
        <v>50</v>
      </c>
      <c r="U553" s="17" t="s">
        <v>123</v>
      </c>
      <c r="V553" s="17" t="s">
        <v>52</v>
      </c>
      <c r="W553" s="17" t="s">
        <v>2800</v>
      </c>
      <c r="X553" s="18">
        <v>44455.0</v>
      </c>
      <c r="Y553" s="18">
        <v>44456.0</v>
      </c>
      <c r="Z553" s="18"/>
      <c r="AA553" s="22" t="s">
        <v>85</v>
      </c>
      <c r="AB553" s="23">
        <v>44389.0</v>
      </c>
      <c r="AC553" s="22" t="s">
        <v>85</v>
      </c>
      <c r="AD553" s="23">
        <v>44391.0</v>
      </c>
      <c r="AE553" s="22" t="s">
        <v>71</v>
      </c>
      <c r="AF553" s="23">
        <v>44391.0</v>
      </c>
      <c r="AG553" s="22" t="s">
        <v>71</v>
      </c>
      <c r="AH553" s="23">
        <v>44403.0</v>
      </c>
      <c r="AI553" s="22" t="s">
        <v>71</v>
      </c>
      <c r="AJ553" s="23">
        <v>44435.0</v>
      </c>
      <c r="AK553" s="22" t="s">
        <v>86</v>
      </c>
      <c r="AL553" s="22" t="s">
        <v>190</v>
      </c>
      <c r="AM553" s="22" t="s">
        <v>190</v>
      </c>
      <c r="AN553" s="22" t="s">
        <v>51</v>
      </c>
      <c r="AO553" s="22" t="s">
        <v>51</v>
      </c>
      <c r="AP553" s="21" t="s">
        <v>89</v>
      </c>
      <c r="AQ553" s="22"/>
    </row>
    <row r="554">
      <c r="A554" s="11" t="s">
        <v>2801</v>
      </c>
      <c r="B554" s="11" t="s">
        <v>2802</v>
      </c>
      <c r="C554" s="11" t="str">
        <f>VLOOKUP(A554,import!A:C,3,0)</f>
        <v>DOĞRU</v>
      </c>
      <c r="D554" s="11" t="s">
        <v>818</v>
      </c>
      <c r="E554" s="12">
        <f>VLOOKUP(A554,import!A:J,5,0)</f>
        <v>1688</v>
      </c>
      <c r="F554" s="12">
        <f>VLOOKUP(A554,import!A:J,6,0)</f>
        <v>58</v>
      </c>
      <c r="G554" s="13">
        <f>VLOOKUP(A554,import!A:J,7,0)</f>
        <v>22</v>
      </c>
      <c r="H554" s="13">
        <f>VLOOKUP(A554,import!A:J,8,0)</f>
        <v>14</v>
      </c>
      <c r="I554" s="13">
        <f>VLOOKUP(A554,import!A:J,9,0)</f>
        <v>36</v>
      </c>
      <c r="J554" s="14">
        <f>VLOOKUP(A554,import!A:J,10,0)</f>
        <v>0.61</v>
      </c>
      <c r="K554" s="11" t="s">
        <v>2803</v>
      </c>
      <c r="L554" s="11">
        <v>2.423119119E9</v>
      </c>
      <c r="M554" s="11" t="s">
        <v>47</v>
      </c>
      <c r="N554" s="11" t="s">
        <v>445</v>
      </c>
      <c r="O554" s="11" t="s">
        <v>2804</v>
      </c>
      <c r="P554" s="11" t="str">
        <f>VLOOKUP(A554,import!A:P,16,0)</f>
        <v>Geleneksel</v>
      </c>
      <c r="Q554" s="15" t="s">
        <v>129</v>
      </c>
      <c r="R554" s="15" t="b">
        <v>1</v>
      </c>
      <c r="S554" s="16" t="b">
        <v>0</v>
      </c>
      <c r="T554" s="25" t="s">
        <v>50</v>
      </c>
      <c r="U554" s="25" t="s">
        <v>272</v>
      </c>
      <c r="V554" s="25" t="s">
        <v>52</v>
      </c>
      <c r="W554" s="25" t="s">
        <v>2755</v>
      </c>
      <c r="X554" s="27">
        <v>44287.0</v>
      </c>
      <c r="Y554" s="27">
        <v>44291.0</v>
      </c>
      <c r="Z554" s="27"/>
      <c r="AA554" s="19"/>
      <c r="AB554" s="19"/>
      <c r="AC554" s="19"/>
      <c r="AD554" s="19"/>
      <c r="AE554" s="20"/>
      <c r="AF554" s="19"/>
      <c r="AG554" s="20"/>
      <c r="AH554" s="19"/>
      <c r="AI554" s="19"/>
      <c r="AJ554" s="19"/>
      <c r="AK554" s="19"/>
      <c r="AL554" s="19"/>
      <c r="AM554" s="19"/>
      <c r="AN554" s="19"/>
      <c r="AO554" s="19"/>
      <c r="AP554" s="21" t="s">
        <v>89</v>
      </c>
      <c r="AQ554" s="19"/>
    </row>
    <row r="555">
      <c r="A555" s="11" t="s">
        <v>2805</v>
      </c>
      <c r="B555" s="11" t="s">
        <v>2806</v>
      </c>
      <c r="C555" s="11" t="str">
        <f>VLOOKUP(A555,import!A:C,3,0)</f>
        <v>DOĞRU</v>
      </c>
      <c r="D555" s="11" t="s">
        <v>152</v>
      </c>
      <c r="E555" s="12">
        <f>VLOOKUP(A555,import!A:J,5,0)</f>
        <v>305</v>
      </c>
      <c r="F555" s="12">
        <f>VLOOKUP(A555,import!A:J,6,0)</f>
        <v>8</v>
      </c>
      <c r="G555" s="13">
        <f>VLOOKUP(A555,import!A:J,7,0)</f>
        <v>16</v>
      </c>
      <c r="H555" s="13">
        <f>VLOOKUP(A555,import!A:J,8,0)</f>
        <v>27</v>
      </c>
      <c r="I555" s="13">
        <f>VLOOKUP(A555,import!A:J,9,0)</f>
        <v>43</v>
      </c>
      <c r="J555" s="14">
        <f>VLOOKUP(A555,import!A:J,10,0)</f>
        <v>0.37</v>
      </c>
      <c r="K555" s="11" t="s">
        <v>2807</v>
      </c>
      <c r="L555" s="11">
        <v>5.46613772E9</v>
      </c>
      <c r="M555" s="11" t="s">
        <v>65</v>
      </c>
      <c r="N555" s="11" t="s">
        <v>433</v>
      </c>
      <c r="O555" s="11" t="s">
        <v>2808</v>
      </c>
      <c r="P555" s="11" t="str">
        <f>VLOOKUP(A555,import!A:P,16,0)</f>
        <v>Geleneksel</v>
      </c>
      <c r="Q555" s="15"/>
      <c r="R555" s="15" t="b">
        <v>1</v>
      </c>
      <c r="S555" s="16" t="b">
        <v>0</v>
      </c>
      <c r="T555" s="25" t="s">
        <v>50</v>
      </c>
      <c r="U555" s="25" t="s">
        <v>358</v>
      </c>
      <c r="V555" s="25" t="s">
        <v>1192</v>
      </c>
      <c r="W555" s="25" t="s">
        <v>2809</v>
      </c>
      <c r="X555" s="27">
        <v>44342.0</v>
      </c>
      <c r="Y555" s="27">
        <v>44344.0</v>
      </c>
      <c r="Z555" s="27"/>
      <c r="AA555" s="22" t="s">
        <v>71</v>
      </c>
      <c r="AB555" s="23">
        <v>44428.0</v>
      </c>
      <c r="AC555" s="19"/>
      <c r="AD555" s="19"/>
      <c r="AE555" s="20"/>
      <c r="AF555" s="19"/>
      <c r="AG555" s="20"/>
      <c r="AH555" s="19"/>
      <c r="AI555" s="19"/>
      <c r="AJ555" s="19"/>
      <c r="AK555" s="22" t="s">
        <v>51</v>
      </c>
      <c r="AL555" s="19"/>
      <c r="AM555" s="19"/>
      <c r="AN555" s="19"/>
      <c r="AO555" s="19"/>
      <c r="AP555" s="21" t="s">
        <v>54</v>
      </c>
      <c r="AQ555" s="19"/>
    </row>
    <row r="556">
      <c r="A556" s="11" t="s">
        <v>2810</v>
      </c>
      <c r="B556" s="11" t="s">
        <v>2811</v>
      </c>
      <c r="C556" s="11" t="str">
        <f>VLOOKUP(A556,import!A:C,3,0)</f>
        <v>YANLIŞ</v>
      </c>
      <c r="D556" s="11" t="s">
        <v>200</v>
      </c>
      <c r="E556" s="12">
        <f>VLOOKUP(A556,import!A:J,5,0)</f>
        <v>461</v>
      </c>
      <c r="F556" s="12" t="str">
        <f>VLOOKUP(A556,import!A:J,6,0)</f>
        <v/>
      </c>
      <c r="G556" s="13">
        <f>VLOOKUP(A556,import!A:J,7,0)</f>
        <v>0</v>
      </c>
      <c r="H556" s="13">
        <f>VLOOKUP(A556,import!A:J,8,0)</f>
        <v>35</v>
      </c>
      <c r="I556" s="13">
        <f>VLOOKUP(A556,import!A:J,9,0)</f>
        <v>35</v>
      </c>
      <c r="J556" s="14">
        <f>VLOOKUP(A556,import!A:J,10,0)</f>
        <v>0</v>
      </c>
      <c r="K556" s="11" t="s">
        <v>2812</v>
      </c>
      <c r="L556" s="11">
        <v>2.423262611E9</v>
      </c>
      <c r="M556" s="11" t="s">
        <v>65</v>
      </c>
      <c r="N556" s="11" t="s">
        <v>404</v>
      </c>
      <c r="O556" s="11" t="s">
        <v>2813</v>
      </c>
      <c r="P556" s="11" t="str">
        <f>VLOOKUP(A556,import!A:P,16,0)</f>
        <v>Geleneksel</v>
      </c>
      <c r="Q556" s="15" t="s">
        <v>129</v>
      </c>
      <c r="R556" s="15" t="b">
        <v>1</v>
      </c>
      <c r="S556" s="25" t="b">
        <v>1</v>
      </c>
      <c r="T556" s="16"/>
      <c r="U556" s="16"/>
      <c r="V556" s="16"/>
      <c r="W556" s="25" t="s">
        <v>2814</v>
      </c>
      <c r="X556" s="30"/>
      <c r="Y556" s="30"/>
      <c r="Z556" s="30"/>
      <c r="AA556" s="22" t="s">
        <v>85</v>
      </c>
      <c r="AB556" s="23">
        <v>44544.0</v>
      </c>
      <c r="AC556" s="19"/>
      <c r="AD556" s="19"/>
      <c r="AE556" s="20"/>
      <c r="AF556" s="19"/>
      <c r="AG556" s="20"/>
      <c r="AH556" s="19"/>
      <c r="AI556" s="19"/>
      <c r="AJ556" s="19"/>
      <c r="AK556" s="22" t="s">
        <v>247</v>
      </c>
      <c r="AL556" s="19"/>
      <c r="AM556" s="19"/>
      <c r="AN556" s="19"/>
      <c r="AO556" s="19"/>
      <c r="AP556" s="21" t="s">
        <v>54</v>
      </c>
      <c r="AQ556" s="19"/>
    </row>
    <row r="557">
      <c r="A557" s="11" t="s">
        <v>2815</v>
      </c>
      <c r="B557" s="11" t="s">
        <v>2816</v>
      </c>
      <c r="C557" s="11" t="str">
        <f>VLOOKUP(A557,import!A:C,3,0)</f>
        <v>DOĞRU</v>
      </c>
      <c r="D557" s="11" t="s">
        <v>200</v>
      </c>
      <c r="E557" s="12">
        <f>VLOOKUP(A557,import!A:J,5,0)</f>
        <v>173</v>
      </c>
      <c r="F557" s="12">
        <f>VLOOKUP(A557,import!A:J,6,0)</f>
        <v>16</v>
      </c>
      <c r="G557" s="13">
        <f>VLOOKUP(A557,import!A:J,7,0)</f>
        <v>6</v>
      </c>
      <c r="H557" s="13">
        <f>VLOOKUP(A557,import!A:J,8,0)</f>
        <v>23</v>
      </c>
      <c r="I557" s="13">
        <f>VLOOKUP(A557,import!A:J,9,0)</f>
        <v>29</v>
      </c>
      <c r="J557" s="14">
        <f>VLOOKUP(A557,import!A:J,10,0)</f>
        <v>0.21</v>
      </c>
      <c r="K557" s="11" t="s">
        <v>2817</v>
      </c>
      <c r="L557" s="11">
        <v>2.425111929E9</v>
      </c>
      <c r="M557" s="11" t="s">
        <v>368</v>
      </c>
      <c r="N557" s="11" t="s">
        <v>784</v>
      </c>
      <c r="O557" s="11" t="s">
        <v>2818</v>
      </c>
      <c r="P557" s="11" t="str">
        <f>VLOOKUP(A557,import!A:P,16,0)</f>
        <v>Geleneksel</v>
      </c>
      <c r="Q557" s="15"/>
      <c r="R557" s="15" t="b">
        <v>1</v>
      </c>
      <c r="S557" s="16" t="b">
        <v>0</v>
      </c>
      <c r="T557" s="17" t="s">
        <v>280</v>
      </c>
      <c r="U557" s="17" t="s">
        <v>123</v>
      </c>
      <c r="V557" s="17" t="s">
        <v>371</v>
      </c>
      <c r="W557" s="17" t="s">
        <v>2819</v>
      </c>
      <c r="X557" s="18">
        <v>44482.0</v>
      </c>
      <c r="Y557" s="18">
        <v>44483.0</v>
      </c>
      <c r="Z557" s="18"/>
      <c r="AA557" s="22" t="s">
        <v>71</v>
      </c>
      <c r="AB557" s="23">
        <v>44462.0</v>
      </c>
      <c r="AC557" s="22" t="s">
        <v>71</v>
      </c>
      <c r="AD557" s="23">
        <v>44482.0</v>
      </c>
      <c r="AE557" s="22" t="s">
        <v>106</v>
      </c>
      <c r="AF557" s="23">
        <v>44496.0</v>
      </c>
      <c r="AG557" s="22" t="s">
        <v>71</v>
      </c>
      <c r="AH557" s="23">
        <v>44546.0</v>
      </c>
      <c r="AI557" s="19"/>
      <c r="AJ557" s="19"/>
      <c r="AK557" s="22" t="s">
        <v>156</v>
      </c>
      <c r="AL557" s="22" t="s">
        <v>123</v>
      </c>
      <c r="AM557" s="22" t="s">
        <v>99</v>
      </c>
      <c r="AN557" s="22" t="s">
        <v>104</v>
      </c>
      <c r="AO557" s="19"/>
      <c r="AP557" s="21" t="s">
        <v>116</v>
      </c>
      <c r="AQ557" s="19"/>
    </row>
    <row r="558">
      <c r="A558" s="21" t="s">
        <v>2820</v>
      </c>
      <c r="B558" s="21" t="s">
        <v>2821</v>
      </c>
      <c r="C558" s="11" t="str">
        <f>VLOOKUP(A558,import!A:C,3,0)</f>
        <v>DOĞRU</v>
      </c>
      <c r="D558" s="21" t="s">
        <v>1694</v>
      </c>
      <c r="E558" s="12">
        <f>VLOOKUP(A558,import!A:J,5,0)</f>
        <v>6</v>
      </c>
      <c r="F558" s="12">
        <f>VLOOKUP(A558,import!A:J,6,0)</f>
        <v>6</v>
      </c>
      <c r="G558" s="13">
        <f>VLOOKUP(A558,import!A:J,7,0)</f>
        <v>0</v>
      </c>
      <c r="H558" s="13">
        <f>VLOOKUP(A558,import!A:J,8,0)</f>
        <v>43</v>
      </c>
      <c r="I558" s="13">
        <f>VLOOKUP(A558,import!A:J,9,0)</f>
        <v>43</v>
      </c>
      <c r="J558" s="14">
        <f>VLOOKUP(A558,import!A:J,10,0)</f>
        <v>0</v>
      </c>
      <c r="K558" s="21" t="s">
        <v>2822</v>
      </c>
      <c r="L558" s="21">
        <v>5.334928707E9</v>
      </c>
      <c r="M558" s="21" t="s">
        <v>47</v>
      </c>
      <c r="N558" s="21" t="s">
        <v>187</v>
      </c>
      <c r="O558" s="21" t="s">
        <v>2823</v>
      </c>
      <c r="P558" s="11" t="str">
        <f>VLOOKUP(A558,import!A:P,16,0)</f>
        <v>Geleneksel</v>
      </c>
      <c r="Q558" s="15"/>
      <c r="R558" s="15" t="b">
        <v>1</v>
      </c>
      <c r="S558" s="25" t="b">
        <v>1</v>
      </c>
      <c r="T558" s="17"/>
      <c r="U558" s="17"/>
      <c r="V558" s="17"/>
      <c r="W558" s="17" t="s">
        <v>2824</v>
      </c>
      <c r="X558" s="18"/>
      <c r="Y558" s="18"/>
      <c r="Z558" s="18"/>
      <c r="AA558" s="22" t="s">
        <v>71</v>
      </c>
      <c r="AB558" s="23">
        <v>44659.0</v>
      </c>
      <c r="AC558" s="19"/>
      <c r="AD558" s="19"/>
      <c r="AE558" s="20"/>
      <c r="AF558" s="19"/>
      <c r="AG558" s="20"/>
      <c r="AH558" s="19"/>
      <c r="AI558" s="19"/>
      <c r="AJ558" s="19"/>
      <c r="AK558" s="22" t="s">
        <v>104</v>
      </c>
      <c r="AL558" s="19"/>
      <c r="AM558" s="19"/>
      <c r="AN558" s="19"/>
      <c r="AO558" s="19"/>
      <c r="AP558" s="21"/>
      <c r="AQ558" s="19"/>
    </row>
    <row r="559">
      <c r="A559" s="11" t="s">
        <v>2825</v>
      </c>
      <c r="B559" s="11" t="s">
        <v>2826</v>
      </c>
      <c r="C559" s="11" t="str">
        <f>VLOOKUP(A559,import!A:C,3,0)</f>
        <v>YANLIŞ</v>
      </c>
      <c r="D559" s="11" t="s">
        <v>74</v>
      </c>
      <c r="E559" s="12">
        <f>VLOOKUP(A559,import!A:J,5,0)</f>
        <v>17</v>
      </c>
      <c r="F559" s="12" t="str">
        <f>VLOOKUP(A559,import!A:J,6,0)</f>
        <v/>
      </c>
      <c r="G559" s="13">
        <f>VLOOKUP(A559,import!A:J,7,0)</f>
        <v>0</v>
      </c>
      <c r="H559" s="13">
        <f>VLOOKUP(A559,import!A:J,8,0)</f>
        <v>39</v>
      </c>
      <c r="I559" s="13">
        <f>VLOOKUP(A559,import!A:J,9,0)</f>
        <v>39</v>
      </c>
      <c r="J559" s="14">
        <f>VLOOKUP(A559,import!A:J,10,0)</f>
        <v>0</v>
      </c>
      <c r="K559" s="11" t="s">
        <v>2827</v>
      </c>
      <c r="L559" s="11">
        <v>5.356990313E9</v>
      </c>
      <c r="M559" s="11" t="s">
        <v>65</v>
      </c>
      <c r="N559" s="11" t="s">
        <v>427</v>
      </c>
      <c r="O559" s="11" t="s">
        <v>2828</v>
      </c>
      <c r="P559" s="11" t="str">
        <f>VLOOKUP(A559,import!A:P,16,0)</f>
        <v>Geleneksel</v>
      </c>
      <c r="Q559" s="15"/>
      <c r="R559" s="15" t="b">
        <v>1</v>
      </c>
      <c r="S559" s="16" t="b">
        <v>0</v>
      </c>
      <c r="T559" s="17" t="s">
        <v>351</v>
      </c>
      <c r="U559" s="17" t="s">
        <v>99</v>
      </c>
      <c r="V559" s="17" t="s">
        <v>52</v>
      </c>
      <c r="W559" s="17" t="s">
        <v>2829</v>
      </c>
      <c r="X559" s="18">
        <v>44538.0</v>
      </c>
      <c r="Y559" s="18">
        <v>44540.0</v>
      </c>
      <c r="Z559" s="18"/>
      <c r="AA559" s="22" t="s">
        <v>106</v>
      </c>
      <c r="AB559" s="23">
        <v>44537.0</v>
      </c>
      <c r="AC559" s="22" t="s">
        <v>71</v>
      </c>
      <c r="AD559" s="23">
        <v>44538.0</v>
      </c>
      <c r="AE559" s="20"/>
      <c r="AF559" s="19"/>
      <c r="AG559" s="20"/>
      <c r="AH559" s="19"/>
      <c r="AI559" s="19"/>
      <c r="AJ559" s="19"/>
      <c r="AK559" s="22" t="s">
        <v>156</v>
      </c>
      <c r="AL559" s="22" t="s">
        <v>99</v>
      </c>
      <c r="AM559" s="19"/>
      <c r="AN559" s="19"/>
      <c r="AO559" s="19"/>
      <c r="AP559" s="21" t="s">
        <v>116</v>
      </c>
      <c r="AQ559" s="19"/>
    </row>
    <row r="560">
      <c r="A560" s="11" t="s">
        <v>2830</v>
      </c>
      <c r="B560" s="11" t="s">
        <v>2831</v>
      </c>
      <c r="C560" s="11" t="str">
        <f>VLOOKUP(A560,import!A:C,3,0)</f>
        <v>DOĞRU</v>
      </c>
      <c r="D560" s="11" t="s">
        <v>233</v>
      </c>
      <c r="E560" s="12">
        <f>VLOOKUP(A560,import!A:J,5,0)</f>
        <v>394</v>
      </c>
      <c r="F560" s="12">
        <f>VLOOKUP(A560,import!A:J,6,0)</f>
        <v>15</v>
      </c>
      <c r="G560" s="13">
        <f>VLOOKUP(A560,import!A:J,7,0)</f>
        <v>9</v>
      </c>
      <c r="H560" s="13">
        <f>VLOOKUP(A560,import!A:J,8,0)</f>
        <v>33</v>
      </c>
      <c r="I560" s="13">
        <f>VLOOKUP(A560,import!A:J,9,0)</f>
        <v>42</v>
      </c>
      <c r="J560" s="14">
        <f>VLOOKUP(A560,import!A:J,10,0)</f>
        <v>0.21</v>
      </c>
      <c r="K560" s="11" t="s">
        <v>2832</v>
      </c>
      <c r="L560" s="11">
        <v>2.423370785E9</v>
      </c>
      <c r="M560" s="11" t="s">
        <v>47</v>
      </c>
      <c r="N560" s="11" t="s">
        <v>740</v>
      </c>
      <c r="O560" s="11" t="s">
        <v>2833</v>
      </c>
      <c r="P560" s="11" t="str">
        <f>VLOOKUP(A560,import!A:P,16,0)</f>
        <v>Geleneksel</v>
      </c>
      <c r="Q560" s="15"/>
      <c r="R560" s="15" t="b">
        <v>1</v>
      </c>
      <c r="S560" s="16" t="b">
        <v>0</v>
      </c>
      <c r="T560" s="17" t="s">
        <v>50</v>
      </c>
      <c r="U560" s="17" t="s">
        <v>99</v>
      </c>
      <c r="V560" s="24" t="s">
        <v>69</v>
      </c>
      <c r="W560" s="17"/>
      <c r="X560" s="18">
        <v>44524.0</v>
      </c>
      <c r="Y560" s="18">
        <v>44525.0</v>
      </c>
      <c r="Z560" s="18"/>
      <c r="AA560" s="22" t="s">
        <v>71</v>
      </c>
      <c r="AB560" s="23">
        <v>44524.0</v>
      </c>
      <c r="AC560" s="19"/>
      <c r="AD560" s="19"/>
      <c r="AE560" s="20"/>
      <c r="AF560" s="19"/>
      <c r="AG560" s="20"/>
      <c r="AH560" s="19"/>
      <c r="AI560" s="19"/>
      <c r="AJ560" s="19"/>
      <c r="AK560" s="22" t="s">
        <v>99</v>
      </c>
      <c r="AL560" s="19"/>
      <c r="AM560" s="19"/>
      <c r="AN560" s="19"/>
      <c r="AO560" s="19"/>
      <c r="AP560" s="21" t="s">
        <v>54</v>
      </c>
      <c r="AQ560" s="19"/>
    </row>
    <row r="561">
      <c r="A561" s="11" t="s">
        <v>2834</v>
      </c>
      <c r="B561" s="11" t="s">
        <v>2835</v>
      </c>
      <c r="C561" s="11" t="str">
        <f>VLOOKUP(A561,import!A:C,3,0)</f>
        <v>DOĞRU</v>
      </c>
      <c r="D561" s="11" t="s">
        <v>200</v>
      </c>
      <c r="E561" s="12">
        <f>VLOOKUP(A561,import!A:J,5,0)</f>
        <v>615</v>
      </c>
      <c r="F561" s="12">
        <f>VLOOKUP(A561,import!A:J,6,0)</f>
        <v>26</v>
      </c>
      <c r="G561" s="13">
        <f>VLOOKUP(A561,import!A:J,7,0)</f>
        <v>0</v>
      </c>
      <c r="H561" s="13">
        <f>VLOOKUP(A561,import!A:J,8,0)</f>
        <v>30</v>
      </c>
      <c r="I561" s="13">
        <f>VLOOKUP(A561,import!A:J,9,0)</f>
        <v>30</v>
      </c>
      <c r="J561" s="14">
        <f>VLOOKUP(A561,import!A:J,10,0)</f>
        <v>0</v>
      </c>
      <c r="K561" s="11" t="s">
        <v>2836</v>
      </c>
      <c r="L561" s="11">
        <v>2.423381212E9</v>
      </c>
      <c r="M561" s="11" t="s">
        <v>65</v>
      </c>
      <c r="N561" s="11" t="s">
        <v>433</v>
      </c>
      <c r="O561" s="11" t="s">
        <v>2837</v>
      </c>
      <c r="P561" s="11" t="str">
        <f>VLOOKUP(A561,import!A:P,16,0)</f>
        <v>Geleneksel</v>
      </c>
      <c r="Q561" s="15" t="s">
        <v>129</v>
      </c>
      <c r="R561" s="15" t="b">
        <v>1</v>
      </c>
      <c r="S561" s="16" t="b">
        <v>0</v>
      </c>
      <c r="T561" s="25" t="s">
        <v>83</v>
      </c>
      <c r="U561" s="16"/>
      <c r="V561" s="16"/>
      <c r="W561" s="25" t="s">
        <v>2838</v>
      </c>
      <c r="X561" s="30"/>
      <c r="Y561" s="30"/>
      <c r="Z561" s="30"/>
      <c r="AA561" s="22" t="s">
        <v>71</v>
      </c>
      <c r="AB561" s="54">
        <v>44347.0</v>
      </c>
      <c r="AC561" s="19"/>
      <c r="AD561" s="22"/>
      <c r="AE561" s="20"/>
      <c r="AF561" s="22"/>
      <c r="AG561" s="20"/>
      <c r="AH561" s="22"/>
      <c r="AI561" s="19"/>
      <c r="AJ561" s="22"/>
      <c r="AK561" s="22"/>
      <c r="AL561" s="22"/>
      <c r="AM561" s="22"/>
      <c r="AN561" s="22"/>
      <c r="AO561" s="22"/>
      <c r="AP561" s="21" t="s">
        <v>54</v>
      </c>
      <c r="AQ561" s="22"/>
    </row>
    <row r="562">
      <c r="A562" s="11" t="s">
        <v>2839</v>
      </c>
      <c r="B562" s="11" t="s">
        <v>2840</v>
      </c>
      <c r="C562" s="11" t="str">
        <f>VLOOKUP(A562,import!A:C,3,0)</f>
        <v>DOĞRU</v>
      </c>
      <c r="D562" s="11" t="s">
        <v>1007</v>
      </c>
      <c r="E562" s="12">
        <f>VLOOKUP(A562,import!A:J,5,0)</f>
        <v>2558</v>
      </c>
      <c r="F562" s="12">
        <f>VLOOKUP(A562,import!A:J,6,0)</f>
        <v>127</v>
      </c>
      <c r="G562" s="13">
        <f>VLOOKUP(A562,import!A:J,7,0)</f>
        <v>8</v>
      </c>
      <c r="H562" s="13">
        <f>VLOOKUP(A562,import!A:J,8,0)</f>
        <v>48</v>
      </c>
      <c r="I562" s="13">
        <f>VLOOKUP(A562,import!A:J,9,0)</f>
        <v>56</v>
      </c>
      <c r="J562" s="14">
        <f>VLOOKUP(A562,import!A:J,10,0)</f>
        <v>0.14</v>
      </c>
      <c r="K562" s="11" t="s">
        <v>2841</v>
      </c>
      <c r="L562" s="11">
        <v>2.423211112E9</v>
      </c>
      <c r="M562" s="11" t="s">
        <v>47</v>
      </c>
      <c r="N562" s="11" t="s">
        <v>1202</v>
      </c>
      <c r="O562" s="11" t="s">
        <v>2842</v>
      </c>
      <c r="P562" s="11" t="str">
        <f>VLOOKUP(A562,import!A:P,16,0)</f>
        <v>Geleneksel</v>
      </c>
      <c r="Q562" s="15" t="s">
        <v>135</v>
      </c>
      <c r="R562" s="15" t="b">
        <v>1</v>
      </c>
      <c r="S562" s="25" t="b">
        <v>1</v>
      </c>
      <c r="T562" s="29" t="s">
        <v>121</v>
      </c>
      <c r="U562" s="16"/>
      <c r="V562" s="16"/>
      <c r="W562" s="25" t="s">
        <v>2843</v>
      </c>
      <c r="X562" s="30"/>
      <c r="Y562" s="30"/>
      <c r="Z562" s="30"/>
      <c r="AA562" s="22" t="s">
        <v>71</v>
      </c>
      <c r="AB562" s="23">
        <v>44377.0</v>
      </c>
      <c r="AC562" s="22" t="s">
        <v>85</v>
      </c>
      <c r="AD562" s="23">
        <v>44421.0</v>
      </c>
      <c r="AE562" s="22" t="s">
        <v>71</v>
      </c>
      <c r="AF562" s="23">
        <v>44442.0</v>
      </c>
      <c r="AG562" s="22" t="s">
        <v>71</v>
      </c>
      <c r="AH562" s="23">
        <v>44567.0</v>
      </c>
      <c r="AI562" s="19"/>
      <c r="AJ562" s="19"/>
      <c r="AK562" s="22" t="s">
        <v>97</v>
      </c>
      <c r="AL562" s="22" t="s">
        <v>219</v>
      </c>
      <c r="AM562" s="22" t="s">
        <v>156</v>
      </c>
      <c r="AN562" s="22" t="s">
        <v>99</v>
      </c>
      <c r="AO562" s="19"/>
      <c r="AP562" s="21" t="s">
        <v>89</v>
      </c>
      <c r="AQ562" s="19"/>
    </row>
    <row r="563">
      <c r="A563" s="11" t="s">
        <v>2844</v>
      </c>
      <c r="B563" s="11" t="s">
        <v>2845</v>
      </c>
      <c r="C563" s="11" t="str">
        <f>VLOOKUP(A563,import!A:C,3,0)</f>
        <v>DOĞRU</v>
      </c>
      <c r="D563" s="11" t="s">
        <v>1007</v>
      </c>
      <c r="E563" s="12">
        <f>VLOOKUP(A563,import!A:J,5,0)</f>
        <v>946</v>
      </c>
      <c r="F563" s="12">
        <f>VLOOKUP(A563,import!A:J,6,0)</f>
        <v>50</v>
      </c>
      <c r="G563" s="13">
        <f>VLOOKUP(A563,import!A:J,7,0)</f>
        <v>7</v>
      </c>
      <c r="H563" s="13">
        <f>VLOOKUP(A563,import!A:J,8,0)</f>
        <v>24</v>
      </c>
      <c r="I563" s="13">
        <f>VLOOKUP(A563,import!A:J,9,0)</f>
        <v>31</v>
      </c>
      <c r="J563" s="14">
        <f>VLOOKUP(A563,import!A:J,10,0)</f>
        <v>0.23</v>
      </c>
      <c r="K563" s="11" t="s">
        <v>2846</v>
      </c>
      <c r="L563" s="11">
        <v>2.422422242E9</v>
      </c>
      <c r="M563" s="11" t="s">
        <v>58</v>
      </c>
      <c r="N563" s="11" t="s">
        <v>2045</v>
      </c>
      <c r="O563" s="11" t="s">
        <v>2847</v>
      </c>
      <c r="P563" s="11" t="str">
        <f>VLOOKUP(A563,import!A:P,16,0)</f>
        <v>Geleneksel</v>
      </c>
      <c r="Q563" s="15" t="s">
        <v>129</v>
      </c>
      <c r="R563" s="15" t="b">
        <v>1</v>
      </c>
      <c r="S563" s="16" t="b">
        <v>0</v>
      </c>
      <c r="T563" s="29" t="s">
        <v>121</v>
      </c>
      <c r="U563" s="16"/>
      <c r="V563" s="16"/>
      <c r="W563" s="25" t="s">
        <v>2848</v>
      </c>
      <c r="X563" s="30"/>
      <c r="Y563" s="30"/>
      <c r="Z563" s="30"/>
      <c r="AA563" s="22" t="s">
        <v>71</v>
      </c>
      <c r="AB563" s="23">
        <v>44489.0</v>
      </c>
      <c r="AC563" s="22" t="s">
        <v>177</v>
      </c>
      <c r="AD563" s="23">
        <v>44497.0</v>
      </c>
      <c r="AE563" s="20"/>
      <c r="AF563" s="19"/>
      <c r="AG563" s="20"/>
      <c r="AH563" s="19"/>
      <c r="AI563" s="19"/>
      <c r="AJ563" s="19"/>
      <c r="AK563" s="22" t="s">
        <v>156</v>
      </c>
      <c r="AL563" s="22" t="s">
        <v>99</v>
      </c>
      <c r="AM563" s="19"/>
      <c r="AN563" s="19"/>
      <c r="AO563" s="19"/>
      <c r="AP563" s="21" t="s">
        <v>89</v>
      </c>
      <c r="AQ563" s="19"/>
    </row>
    <row r="564">
      <c r="A564" s="11" t="s">
        <v>2849</v>
      </c>
      <c r="B564" s="11" t="s">
        <v>2850</v>
      </c>
      <c r="C564" s="11" t="str">
        <f>VLOOKUP(A564,import!A:C,3,0)</f>
        <v>DOĞRU</v>
      </c>
      <c r="D564" s="11" t="s">
        <v>1007</v>
      </c>
      <c r="E564" s="12">
        <f>VLOOKUP(A564,import!A:J,5,0)</f>
        <v>423</v>
      </c>
      <c r="F564" s="12">
        <f>VLOOKUP(A564,import!A:J,6,0)</f>
        <v>6</v>
      </c>
      <c r="G564" s="13">
        <f>VLOOKUP(A564,import!A:J,7,0)</f>
        <v>4</v>
      </c>
      <c r="H564" s="13">
        <f>VLOOKUP(A564,import!A:J,8,0)</f>
        <v>26</v>
      </c>
      <c r="I564" s="13">
        <f>VLOOKUP(A564,import!A:J,9,0)</f>
        <v>30</v>
      </c>
      <c r="J564" s="14">
        <f>VLOOKUP(A564,import!A:J,10,0)</f>
        <v>0.13</v>
      </c>
      <c r="K564" s="11" t="s">
        <v>2846</v>
      </c>
      <c r="L564" s="11">
        <v>5.427426788E9</v>
      </c>
      <c r="M564" s="11" t="s">
        <v>58</v>
      </c>
      <c r="N564" s="11" t="s">
        <v>2851</v>
      </c>
      <c r="O564" s="11" t="s">
        <v>2852</v>
      </c>
      <c r="P564" s="11" t="str">
        <f>VLOOKUP(A564,import!A:P,16,0)</f>
        <v>Geleneksel</v>
      </c>
      <c r="Q564" s="15" t="s">
        <v>129</v>
      </c>
      <c r="R564" s="15" t="b">
        <v>1</v>
      </c>
      <c r="S564" s="16" t="b">
        <v>0</v>
      </c>
      <c r="T564" s="29" t="s">
        <v>121</v>
      </c>
      <c r="U564" s="16"/>
      <c r="V564" s="16"/>
      <c r="W564" s="16"/>
      <c r="X564" s="30"/>
      <c r="Y564" s="30"/>
      <c r="Z564" s="30"/>
      <c r="AA564" s="19"/>
      <c r="AB564" s="19"/>
      <c r="AC564" s="19"/>
      <c r="AD564" s="19"/>
      <c r="AE564" s="20"/>
      <c r="AF564" s="19"/>
      <c r="AG564" s="20"/>
      <c r="AH564" s="19"/>
      <c r="AI564" s="19"/>
      <c r="AJ564" s="19"/>
      <c r="AK564" s="19"/>
      <c r="AL564" s="19"/>
      <c r="AM564" s="19"/>
      <c r="AN564" s="19"/>
      <c r="AO564" s="19"/>
      <c r="AP564" s="21" t="s">
        <v>89</v>
      </c>
      <c r="AQ564" s="19"/>
    </row>
    <row r="565">
      <c r="A565" s="11" t="s">
        <v>2853</v>
      </c>
      <c r="B565" s="11" t="s">
        <v>2854</v>
      </c>
      <c r="C565" s="11" t="str">
        <f>VLOOKUP(A565,import!A:C,3,0)</f>
        <v>DOĞRU</v>
      </c>
      <c r="D565" s="11" t="s">
        <v>102</v>
      </c>
      <c r="E565" s="12">
        <f>VLOOKUP(A565,import!A:J,5,0)</f>
        <v>360</v>
      </c>
      <c r="F565" s="12">
        <f>VLOOKUP(A565,import!A:J,6,0)</f>
        <v>16</v>
      </c>
      <c r="G565" s="13">
        <f>VLOOKUP(A565,import!A:J,7,0)</f>
        <v>34</v>
      </c>
      <c r="H565" s="13">
        <f>VLOOKUP(A565,import!A:J,8,0)</f>
        <v>10</v>
      </c>
      <c r="I565" s="13">
        <f>VLOOKUP(A565,import!A:J,9,0)</f>
        <v>44</v>
      </c>
      <c r="J565" s="14">
        <f>VLOOKUP(A565,import!A:J,10,0)</f>
        <v>0.77</v>
      </c>
      <c r="K565" s="11" t="s">
        <v>2855</v>
      </c>
      <c r="L565" s="11">
        <v>2.422379772E9</v>
      </c>
      <c r="M565" s="11" t="s">
        <v>47</v>
      </c>
      <c r="N565" s="11" t="s">
        <v>639</v>
      </c>
      <c r="O565" s="11" t="s">
        <v>2856</v>
      </c>
      <c r="P565" s="11" t="str">
        <f>VLOOKUP(A565,import!A:P,16,0)</f>
        <v>Geleneksel</v>
      </c>
      <c r="Q565" s="15"/>
      <c r="R565" s="15" t="b">
        <v>1</v>
      </c>
      <c r="S565" s="16" t="b">
        <v>0</v>
      </c>
      <c r="T565" s="17" t="s">
        <v>50</v>
      </c>
      <c r="U565" s="17" t="s">
        <v>87</v>
      </c>
      <c r="V565" s="24" t="s">
        <v>641</v>
      </c>
      <c r="W565" s="17" t="s">
        <v>2857</v>
      </c>
      <c r="X565" s="18">
        <v>44420.0</v>
      </c>
      <c r="Y565" s="18">
        <v>44424.0</v>
      </c>
      <c r="Z565" s="18"/>
      <c r="AA565" s="22" t="s">
        <v>71</v>
      </c>
      <c r="AB565" s="23">
        <v>44355.0</v>
      </c>
      <c r="AC565" s="22" t="s">
        <v>71</v>
      </c>
      <c r="AD565" s="23">
        <v>44372.0</v>
      </c>
      <c r="AE565" s="22" t="s">
        <v>85</v>
      </c>
      <c r="AF565" s="23">
        <v>44386.0</v>
      </c>
      <c r="AG565" s="22" t="s">
        <v>71</v>
      </c>
      <c r="AH565" s="23">
        <v>44403.0</v>
      </c>
      <c r="AI565" s="22" t="s">
        <v>71</v>
      </c>
      <c r="AJ565" s="23">
        <v>44420.0</v>
      </c>
      <c r="AK565" s="22" t="s">
        <v>148</v>
      </c>
      <c r="AL565" s="22" t="s">
        <v>107</v>
      </c>
      <c r="AM565" s="22" t="s">
        <v>190</v>
      </c>
      <c r="AN565" s="22" t="s">
        <v>51</v>
      </c>
      <c r="AO565" s="22" t="s">
        <v>87</v>
      </c>
      <c r="AP565" s="21" t="s">
        <v>89</v>
      </c>
      <c r="AQ565" s="22"/>
    </row>
    <row r="566">
      <c r="A566" s="11" t="s">
        <v>2858</v>
      </c>
      <c r="B566" s="11" t="s">
        <v>2859</v>
      </c>
      <c r="C566" s="11" t="str">
        <f>VLOOKUP(A566,import!A:C,3,0)</f>
        <v>DOĞRU</v>
      </c>
      <c r="D566" s="11" t="s">
        <v>152</v>
      </c>
      <c r="E566" s="12">
        <f>VLOOKUP(A566,import!A:J,5,0)</f>
        <v>31</v>
      </c>
      <c r="F566" s="12">
        <f>VLOOKUP(A566,import!A:J,6,0)</f>
        <v>10</v>
      </c>
      <c r="G566" s="13">
        <f>VLOOKUP(A566,import!A:J,7,0)</f>
        <v>27</v>
      </c>
      <c r="H566" s="13">
        <f>VLOOKUP(A566,import!A:J,8,0)</f>
        <v>12</v>
      </c>
      <c r="I566" s="13">
        <f>VLOOKUP(A566,import!A:J,9,0)</f>
        <v>39</v>
      </c>
      <c r="J566" s="14">
        <f>VLOOKUP(A566,import!A:J,10,0)</f>
        <v>0.69</v>
      </c>
      <c r="K566" s="11" t="s">
        <v>2860</v>
      </c>
      <c r="L566" s="11">
        <v>2.423440473E9</v>
      </c>
      <c r="M566" s="11" t="s">
        <v>47</v>
      </c>
      <c r="N566" s="11" t="s">
        <v>1154</v>
      </c>
      <c r="O566" s="11" t="s">
        <v>2861</v>
      </c>
      <c r="P566" s="11" t="str">
        <f>VLOOKUP(A566,import!A:P,16,0)</f>
        <v>Geleneksel</v>
      </c>
      <c r="Q566" s="15"/>
      <c r="R566" s="15" t="b">
        <v>1</v>
      </c>
      <c r="S566" s="16" t="b">
        <v>0</v>
      </c>
      <c r="T566" s="17" t="s">
        <v>50</v>
      </c>
      <c r="U566" s="17" t="s">
        <v>99</v>
      </c>
      <c r="V566" s="24" t="s">
        <v>69</v>
      </c>
      <c r="W566" s="17"/>
      <c r="X566" s="18">
        <v>44589.0</v>
      </c>
      <c r="Y566" s="18">
        <v>44592.0</v>
      </c>
      <c r="Z566" s="18"/>
      <c r="AA566" s="22" t="s">
        <v>71</v>
      </c>
      <c r="AB566" s="23">
        <v>44589.0</v>
      </c>
      <c r="AC566" s="19"/>
      <c r="AD566" s="19"/>
      <c r="AE566" s="20"/>
      <c r="AF566" s="19"/>
      <c r="AG566" s="20"/>
      <c r="AH566" s="19"/>
      <c r="AI566" s="19"/>
      <c r="AJ566" s="19"/>
      <c r="AK566" s="22" t="s">
        <v>99</v>
      </c>
      <c r="AL566" s="19"/>
      <c r="AM566" s="19"/>
      <c r="AN566" s="19"/>
      <c r="AO566" s="19"/>
      <c r="AP566" s="21"/>
      <c r="AQ566" s="19"/>
    </row>
    <row r="567">
      <c r="A567" s="11" t="s">
        <v>2862</v>
      </c>
      <c r="B567" s="11" t="s">
        <v>2863</v>
      </c>
      <c r="C567" s="11" t="str">
        <f>VLOOKUP(A567,import!A:C,3,0)</f>
        <v>DOĞRU</v>
      </c>
      <c r="D567" s="11" t="s">
        <v>74</v>
      </c>
      <c r="E567" s="12">
        <f>VLOOKUP(A567,import!A:J,5,0)</f>
        <v>61</v>
      </c>
      <c r="F567" s="12" t="str">
        <f>VLOOKUP(A567,import!A:J,6,0)</f>
        <v/>
      </c>
      <c r="G567" s="13">
        <f>VLOOKUP(A567,import!A:J,7,0)</f>
        <v>12</v>
      </c>
      <c r="H567" s="13">
        <f>VLOOKUP(A567,import!A:J,8,0)</f>
        <v>5</v>
      </c>
      <c r="I567" s="13">
        <f>VLOOKUP(A567,import!A:J,9,0)</f>
        <v>17</v>
      </c>
      <c r="J567" s="14">
        <f>VLOOKUP(A567,import!A:J,10,0)</f>
        <v>0.71</v>
      </c>
      <c r="K567" s="11" t="s">
        <v>2864</v>
      </c>
      <c r="L567" s="11">
        <v>5.522614071E9</v>
      </c>
      <c r="M567" s="11" t="s">
        <v>47</v>
      </c>
      <c r="N567" s="11" t="s">
        <v>445</v>
      </c>
      <c r="O567" s="11" t="s">
        <v>2865</v>
      </c>
      <c r="P567" s="11" t="str">
        <f>VLOOKUP(A567,import!A:P,16,0)</f>
        <v>Geleneksel</v>
      </c>
      <c r="Q567" s="15"/>
      <c r="R567" s="15" t="b">
        <v>1</v>
      </c>
      <c r="S567" s="16" t="b">
        <v>0</v>
      </c>
      <c r="T567" s="17" t="s">
        <v>50</v>
      </c>
      <c r="U567" s="17" t="s">
        <v>51</v>
      </c>
      <c r="V567" s="57" t="s">
        <v>2729</v>
      </c>
      <c r="W567" s="17" t="s">
        <v>2866</v>
      </c>
      <c r="X567" s="18">
        <v>44424.0</v>
      </c>
      <c r="Y567" s="18">
        <v>44427.0</v>
      </c>
      <c r="Z567" s="18"/>
      <c r="AA567" s="22" t="s">
        <v>106</v>
      </c>
      <c r="AB567" s="23">
        <v>44424.0</v>
      </c>
      <c r="AC567" s="22" t="s">
        <v>71</v>
      </c>
      <c r="AD567" s="23">
        <v>44424.0</v>
      </c>
      <c r="AE567" s="20"/>
      <c r="AF567" s="19"/>
      <c r="AG567" s="20"/>
      <c r="AH567" s="19"/>
      <c r="AI567" s="19"/>
      <c r="AJ567" s="19"/>
      <c r="AK567" s="22" t="s">
        <v>88</v>
      </c>
      <c r="AL567" s="22" t="s">
        <v>51</v>
      </c>
      <c r="AM567" s="19"/>
      <c r="AN567" s="19"/>
      <c r="AO567" s="19"/>
      <c r="AP567" s="21" t="s">
        <v>54</v>
      </c>
      <c r="AQ567" s="19"/>
    </row>
    <row r="568">
      <c r="A568" s="11" t="s">
        <v>2867</v>
      </c>
      <c r="B568" s="11" t="s">
        <v>2868</v>
      </c>
      <c r="C568" s="11" t="str">
        <f>VLOOKUP(A568,import!A:C,3,0)</f>
        <v>DOĞRU</v>
      </c>
      <c r="D568" s="11" t="s">
        <v>63</v>
      </c>
      <c r="E568" s="12">
        <f>VLOOKUP(A568,import!A:J,5,0)</f>
        <v>814</v>
      </c>
      <c r="F568" s="12">
        <f>VLOOKUP(A568,import!A:J,6,0)</f>
        <v>33</v>
      </c>
      <c r="G568" s="13">
        <f>VLOOKUP(A568,import!A:J,7,0)</f>
        <v>0</v>
      </c>
      <c r="H568" s="13">
        <f>VLOOKUP(A568,import!A:J,8,0)</f>
        <v>8</v>
      </c>
      <c r="I568" s="13">
        <f>VLOOKUP(A568,import!A:J,9,0)</f>
        <v>8</v>
      </c>
      <c r="J568" s="14">
        <f>VLOOKUP(A568,import!A:J,10,0)</f>
        <v>0</v>
      </c>
      <c r="K568" s="11" t="s">
        <v>2869</v>
      </c>
      <c r="L568" s="11">
        <v>2.428145454E9</v>
      </c>
      <c r="M568" s="11" t="s">
        <v>544</v>
      </c>
      <c r="N568" s="11" t="s">
        <v>663</v>
      </c>
      <c r="O568" s="11" t="s">
        <v>2870</v>
      </c>
      <c r="P568" s="11" t="str">
        <f>VLOOKUP(A568,import!A:P,16,0)</f>
        <v>Geleneksel</v>
      </c>
      <c r="Q568" s="15"/>
      <c r="R568" s="15" t="b">
        <v>0</v>
      </c>
      <c r="S568" s="16" t="b">
        <v>0</v>
      </c>
      <c r="T568" s="17"/>
      <c r="U568" s="17"/>
      <c r="V568" s="17"/>
      <c r="W568" s="17"/>
      <c r="X568" s="18"/>
      <c r="Y568" s="18"/>
      <c r="Z568" s="17" t="s">
        <v>373</v>
      </c>
      <c r="AA568" s="19"/>
      <c r="AB568" s="19"/>
      <c r="AC568" s="19"/>
      <c r="AD568" s="19"/>
      <c r="AE568" s="20"/>
      <c r="AF568" s="19"/>
      <c r="AG568" s="20"/>
      <c r="AH568" s="19"/>
      <c r="AI568" s="19"/>
      <c r="AJ568" s="19"/>
      <c r="AK568" s="19"/>
      <c r="AL568" s="19"/>
      <c r="AM568" s="19"/>
      <c r="AN568" s="19"/>
      <c r="AO568" s="19"/>
      <c r="AP568" s="21" t="s">
        <v>116</v>
      </c>
      <c r="AQ568" s="19"/>
    </row>
    <row r="569">
      <c r="A569" s="11" t="s">
        <v>2871</v>
      </c>
      <c r="B569" s="11" t="s">
        <v>2872</v>
      </c>
      <c r="C569" s="11" t="str">
        <f>VLOOKUP(A569,import!A:C,3,0)</f>
        <v>DOĞRU</v>
      </c>
      <c r="D569" s="11" t="s">
        <v>110</v>
      </c>
      <c r="E569" s="12">
        <f>VLOOKUP(A569,import!A:J,5,0)</f>
        <v>494</v>
      </c>
      <c r="F569" s="12">
        <f>VLOOKUP(A569,import!A:J,6,0)</f>
        <v>45</v>
      </c>
      <c r="G569" s="13">
        <f>VLOOKUP(A569,import!A:J,7,0)</f>
        <v>28</v>
      </c>
      <c r="H569" s="13">
        <f>VLOOKUP(A569,import!A:J,8,0)</f>
        <v>2</v>
      </c>
      <c r="I569" s="13">
        <f>VLOOKUP(A569,import!A:J,9,0)</f>
        <v>30</v>
      </c>
      <c r="J569" s="14">
        <f>VLOOKUP(A569,import!A:J,10,0)</f>
        <v>0.93</v>
      </c>
      <c r="K569" s="11" t="s">
        <v>881</v>
      </c>
      <c r="L569" s="11">
        <v>5.449307882E9</v>
      </c>
      <c r="M569" s="11" t="s">
        <v>138</v>
      </c>
      <c r="N569" s="11" t="s">
        <v>527</v>
      </c>
      <c r="O569" s="11" t="s">
        <v>882</v>
      </c>
      <c r="P569" s="11" t="str">
        <f>VLOOKUP(A569,import!A:P,16,0)</f>
        <v>Geleneksel</v>
      </c>
      <c r="Q569" s="15"/>
      <c r="R569" s="15" t="b">
        <v>1</v>
      </c>
      <c r="S569" s="16" t="b">
        <v>0</v>
      </c>
      <c r="T569" s="17" t="s">
        <v>50</v>
      </c>
      <c r="U569" s="17" t="s">
        <v>156</v>
      </c>
      <c r="V569" s="17" t="s">
        <v>52</v>
      </c>
      <c r="W569" s="17"/>
      <c r="X569" s="18">
        <v>44468.0</v>
      </c>
      <c r="Y569" s="18">
        <v>44469.0</v>
      </c>
      <c r="Z569" s="18"/>
      <c r="AA569" s="22" t="s">
        <v>71</v>
      </c>
      <c r="AB569" s="23">
        <v>44468.0</v>
      </c>
      <c r="AC569" s="19"/>
      <c r="AD569" s="19"/>
      <c r="AE569" s="20"/>
      <c r="AF569" s="19"/>
      <c r="AG569" s="20"/>
      <c r="AH569" s="19"/>
      <c r="AI569" s="19"/>
      <c r="AJ569" s="19"/>
      <c r="AK569" s="22" t="s">
        <v>156</v>
      </c>
      <c r="AL569" s="19"/>
      <c r="AM569" s="19"/>
      <c r="AN569" s="19"/>
      <c r="AO569" s="19"/>
      <c r="AP569" s="21" t="s">
        <v>116</v>
      </c>
      <c r="AQ569" s="19"/>
    </row>
    <row r="570">
      <c r="A570" s="11" t="s">
        <v>2873</v>
      </c>
      <c r="B570" s="11" t="s">
        <v>2874</v>
      </c>
      <c r="C570" s="11" t="str">
        <f>VLOOKUP(A570,import!A:C,3,0)</f>
        <v>DOĞRU</v>
      </c>
      <c r="D570" s="11" t="s">
        <v>344</v>
      </c>
      <c r="E570" s="12">
        <f>VLOOKUP(A570,import!A:J,5,0)</f>
        <v>704</v>
      </c>
      <c r="F570" s="12">
        <f>VLOOKUP(A570,import!A:J,6,0)</f>
        <v>66</v>
      </c>
      <c r="G570" s="13">
        <f>VLOOKUP(A570,import!A:J,7,0)</f>
        <v>0</v>
      </c>
      <c r="H570" s="13">
        <f>VLOOKUP(A570,import!A:J,8,0)</f>
        <v>14</v>
      </c>
      <c r="I570" s="13">
        <f>VLOOKUP(A570,import!A:J,9,0)</f>
        <v>14</v>
      </c>
      <c r="J570" s="14">
        <f>VLOOKUP(A570,import!A:J,10,0)</f>
        <v>0</v>
      </c>
      <c r="K570" s="11" t="s">
        <v>2875</v>
      </c>
      <c r="L570" s="11">
        <v>2.423441818E9</v>
      </c>
      <c r="M570" s="11" t="s">
        <v>47</v>
      </c>
      <c r="N570" s="11" t="s">
        <v>227</v>
      </c>
      <c r="O570" s="11" t="s">
        <v>2876</v>
      </c>
      <c r="P570" s="11" t="str">
        <f>VLOOKUP(A570,import!A:P,16,0)</f>
        <v>Geleneksel</v>
      </c>
      <c r="Q570" s="15"/>
      <c r="R570" s="15" t="b">
        <v>1</v>
      </c>
      <c r="S570" s="25" t="b">
        <v>1</v>
      </c>
      <c r="T570" s="17"/>
      <c r="U570" s="17"/>
      <c r="V570" s="17"/>
      <c r="W570" s="17" t="s">
        <v>2877</v>
      </c>
      <c r="X570" s="18"/>
      <c r="Y570" s="18"/>
      <c r="Z570" s="18"/>
      <c r="AA570" s="22" t="s">
        <v>71</v>
      </c>
      <c r="AB570" s="23">
        <v>44512.0</v>
      </c>
      <c r="AC570" s="19"/>
      <c r="AD570" s="19"/>
      <c r="AE570" s="20"/>
      <c r="AF570" s="19"/>
      <c r="AG570" s="20"/>
      <c r="AH570" s="19"/>
      <c r="AI570" s="19"/>
      <c r="AJ570" s="19"/>
      <c r="AK570" s="22" t="s">
        <v>68</v>
      </c>
      <c r="AL570" s="19"/>
      <c r="AM570" s="19"/>
      <c r="AN570" s="19"/>
      <c r="AO570" s="19"/>
      <c r="AP570" s="21" t="s">
        <v>89</v>
      </c>
      <c r="AQ570" s="19"/>
    </row>
    <row r="571">
      <c r="A571" s="11" t="s">
        <v>2878</v>
      </c>
      <c r="B571" s="11" t="s">
        <v>2879</v>
      </c>
      <c r="C571" s="11" t="str">
        <f>VLOOKUP(A571,import!A:C,3,0)</f>
        <v>DOĞRU</v>
      </c>
      <c r="D571" s="11" t="s">
        <v>193</v>
      </c>
      <c r="E571" s="12">
        <f>VLOOKUP(A571,import!A:J,5,0)</f>
        <v>364</v>
      </c>
      <c r="F571" s="12">
        <f>VLOOKUP(A571,import!A:J,6,0)</f>
        <v>20</v>
      </c>
      <c r="G571" s="13">
        <f>VLOOKUP(A571,import!A:J,7,0)</f>
        <v>38</v>
      </c>
      <c r="H571" s="13">
        <f>VLOOKUP(A571,import!A:J,8,0)</f>
        <v>15</v>
      </c>
      <c r="I571" s="13">
        <f>VLOOKUP(A571,import!A:J,9,0)</f>
        <v>53</v>
      </c>
      <c r="J571" s="14">
        <f>VLOOKUP(A571,import!A:J,10,0)</f>
        <v>0.72</v>
      </c>
      <c r="K571" s="11" t="s">
        <v>2880</v>
      </c>
      <c r="L571" s="11">
        <v>2.423495761E9</v>
      </c>
      <c r="M571" s="11" t="s">
        <v>47</v>
      </c>
      <c r="N571" s="11" t="s">
        <v>187</v>
      </c>
      <c r="O571" s="11" t="s">
        <v>2881</v>
      </c>
      <c r="P571" s="11" t="str">
        <f>VLOOKUP(A571,import!A:P,16,0)</f>
        <v>Geleneksel</v>
      </c>
      <c r="Q571" s="15" t="s">
        <v>103</v>
      </c>
      <c r="R571" s="15" t="b">
        <v>1</v>
      </c>
      <c r="S571" s="16" t="b">
        <v>0</v>
      </c>
      <c r="T571" s="25" t="s">
        <v>50</v>
      </c>
      <c r="U571" s="25" t="s">
        <v>436</v>
      </c>
      <c r="V571" s="25" t="s">
        <v>52</v>
      </c>
      <c r="W571" s="25" t="s">
        <v>2882</v>
      </c>
      <c r="X571" s="27">
        <v>44379.0</v>
      </c>
      <c r="Y571" s="27">
        <v>44386.0</v>
      </c>
      <c r="Z571" s="27"/>
      <c r="AA571" s="22" t="s">
        <v>71</v>
      </c>
      <c r="AB571" s="23">
        <v>44356.0</v>
      </c>
      <c r="AC571" s="22" t="s">
        <v>85</v>
      </c>
      <c r="AD571" s="23">
        <v>44372.0</v>
      </c>
      <c r="AE571" s="22" t="s">
        <v>71</v>
      </c>
      <c r="AF571" s="23">
        <v>44379.0</v>
      </c>
      <c r="AG571" s="22" t="s">
        <v>106</v>
      </c>
      <c r="AH571" s="23">
        <v>44433.0</v>
      </c>
      <c r="AI571" s="19"/>
      <c r="AJ571" s="19"/>
      <c r="AK571" s="19"/>
      <c r="AL571" s="22" t="s">
        <v>107</v>
      </c>
      <c r="AM571" s="22" t="s">
        <v>436</v>
      </c>
      <c r="AN571" s="22" t="s">
        <v>156</v>
      </c>
      <c r="AO571" s="19"/>
      <c r="AP571" s="21" t="s">
        <v>89</v>
      </c>
      <c r="AQ571" s="19"/>
    </row>
    <row r="572">
      <c r="A572" s="11" t="s">
        <v>2883</v>
      </c>
      <c r="B572" s="11" t="s">
        <v>2884</v>
      </c>
      <c r="C572" s="11" t="str">
        <f>VLOOKUP(A572,import!A:C,3,0)</f>
        <v>YANLIŞ</v>
      </c>
      <c r="D572" s="11" t="s">
        <v>818</v>
      </c>
      <c r="E572" s="12">
        <f>VLOOKUP(A572,import!A:J,5,0)</f>
        <v>58</v>
      </c>
      <c r="F572" s="12" t="str">
        <f>VLOOKUP(A572,import!A:J,6,0)</f>
        <v/>
      </c>
      <c r="G572" s="13">
        <f>VLOOKUP(A572,import!A:J,7,0)</f>
        <v>16</v>
      </c>
      <c r="H572" s="13">
        <f>VLOOKUP(A572,import!A:J,8,0)</f>
        <v>14</v>
      </c>
      <c r="I572" s="13">
        <f>VLOOKUP(A572,import!A:J,9,0)</f>
        <v>30</v>
      </c>
      <c r="J572" s="14">
        <f>VLOOKUP(A572,import!A:J,10,0)</f>
        <v>0.53</v>
      </c>
      <c r="K572" s="11" t="s">
        <v>2885</v>
      </c>
      <c r="L572" s="11">
        <v>2.425120525E9</v>
      </c>
      <c r="M572" s="11" t="s">
        <v>368</v>
      </c>
      <c r="N572" s="11" t="s">
        <v>784</v>
      </c>
      <c r="O572" s="11" t="s">
        <v>2886</v>
      </c>
      <c r="P572" s="11" t="str">
        <f>VLOOKUP(A572,import!A:P,16,0)</f>
        <v>Geleneksel</v>
      </c>
      <c r="Q572" s="15"/>
      <c r="R572" s="15" t="b">
        <v>1</v>
      </c>
      <c r="S572" s="16" t="b">
        <v>0</v>
      </c>
      <c r="T572" s="17" t="s">
        <v>831</v>
      </c>
      <c r="U572" s="17" t="s">
        <v>51</v>
      </c>
      <c r="V572" s="24" t="s">
        <v>371</v>
      </c>
      <c r="W572" s="17" t="s">
        <v>2887</v>
      </c>
      <c r="X572" s="18">
        <v>44473.0</v>
      </c>
      <c r="Y572" s="18">
        <v>44474.0</v>
      </c>
      <c r="Z572" s="18"/>
      <c r="AA572" s="22" t="s">
        <v>177</v>
      </c>
      <c r="AB572" s="23">
        <v>44461.0</v>
      </c>
      <c r="AC572" s="22" t="s">
        <v>71</v>
      </c>
      <c r="AD572" s="23">
        <v>44473.0</v>
      </c>
      <c r="AE572" s="20"/>
      <c r="AF572" s="19"/>
      <c r="AG572" s="20"/>
      <c r="AH572" s="19"/>
      <c r="AI572" s="19"/>
      <c r="AJ572" s="19"/>
      <c r="AK572" s="22" t="s">
        <v>156</v>
      </c>
      <c r="AL572" s="22" t="s">
        <v>51</v>
      </c>
      <c r="AM572" s="19"/>
      <c r="AN572" s="19"/>
      <c r="AO572" s="19"/>
      <c r="AP572" s="21" t="s">
        <v>116</v>
      </c>
      <c r="AQ572" s="19"/>
    </row>
    <row r="573">
      <c r="A573" s="11" t="s">
        <v>2888</v>
      </c>
      <c r="B573" s="11" t="s">
        <v>2889</v>
      </c>
      <c r="C573" s="11" t="str">
        <f>VLOOKUP(A573,import!A:C,3,0)</f>
        <v>DOĞRU</v>
      </c>
      <c r="D573" s="11" t="s">
        <v>45</v>
      </c>
      <c r="E573" s="12">
        <f>VLOOKUP(A573,import!A:J,5,0)</f>
        <v>3019</v>
      </c>
      <c r="F573" s="12">
        <f>VLOOKUP(A573,import!A:J,6,0)</f>
        <v>109</v>
      </c>
      <c r="G573" s="13">
        <f>VLOOKUP(A573,import!A:J,7,0)</f>
        <v>17</v>
      </c>
      <c r="H573" s="13">
        <f>VLOOKUP(A573,import!A:J,8,0)</f>
        <v>10</v>
      </c>
      <c r="I573" s="13">
        <f>VLOOKUP(A573,import!A:J,9,0)</f>
        <v>27</v>
      </c>
      <c r="J573" s="14">
        <f>VLOOKUP(A573,import!A:J,10,0)</f>
        <v>0.63</v>
      </c>
      <c r="K573" s="11" t="s">
        <v>2890</v>
      </c>
      <c r="L573" s="11">
        <v>5.559844389E9</v>
      </c>
      <c r="M573" s="11" t="s">
        <v>47</v>
      </c>
      <c r="N573" s="11" t="s">
        <v>1053</v>
      </c>
      <c r="O573" s="11" t="s">
        <v>2891</v>
      </c>
      <c r="P573" s="11" t="str">
        <f>VLOOKUP(A573,import!A:P,16,0)</f>
        <v>Geleneksel</v>
      </c>
      <c r="Q573" s="15" t="s">
        <v>129</v>
      </c>
      <c r="R573" s="15" t="b">
        <v>1</v>
      </c>
      <c r="S573" s="16" t="b">
        <v>0</v>
      </c>
      <c r="T573" s="25" t="s">
        <v>50</v>
      </c>
      <c r="U573" s="25" t="s">
        <v>987</v>
      </c>
      <c r="V573" s="39" t="s">
        <v>273</v>
      </c>
      <c r="W573" s="25" t="s">
        <v>2755</v>
      </c>
      <c r="X573" s="27">
        <v>44277.0</v>
      </c>
      <c r="Y573" s="27">
        <v>44278.0</v>
      </c>
      <c r="Z573" s="27"/>
      <c r="AA573" s="19"/>
      <c r="AB573" s="19"/>
      <c r="AC573" s="19"/>
      <c r="AD573" s="19"/>
      <c r="AE573" s="20"/>
      <c r="AF573" s="19"/>
      <c r="AG573" s="20"/>
      <c r="AH573" s="19"/>
      <c r="AI573" s="19"/>
      <c r="AJ573" s="19"/>
      <c r="AK573" s="19"/>
      <c r="AL573" s="19"/>
      <c r="AM573" s="19"/>
      <c r="AN573" s="19"/>
      <c r="AO573" s="19"/>
      <c r="AP573" s="21" t="s">
        <v>89</v>
      </c>
      <c r="AQ573" s="19"/>
    </row>
    <row r="574">
      <c r="A574" s="11" t="s">
        <v>2892</v>
      </c>
      <c r="B574" s="11" t="s">
        <v>2893</v>
      </c>
      <c r="C574" s="11" t="str">
        <f>VLOOKUP(A574,import!A:C,3,0)</f>
        <v>DOĞRU</v>
      </c>
      <c r="D574" s="11" t="s">
        <v>74</v>
      </c>
      <c r="E574" s="12">
        <f>VLOOKUP(A574,import!A:J,5,0)</f>
        <v>14</v>
      </c>
      <c r="F574" s="12" t="str">
        <f>VLOOKUP(A574,import!A:J,6,0)</f>
        <v/>
      </c>
      <c r="G574" s="13">
        <f>VLOOKUP(A574,import!A:J,7,0)</f>
        <v>0</v>
      </c>
      <c r="H574" s="13">
        <f>VLOOKUP(A574,import!A:J,8,0)</f>
        <v>118</v>
      </c>
      <c r="I574" s="13">
        <f>VLOOKUP(A574,import!A:J,9,0)</f>
        <v>118</v>
      </c>
      <c r="J574" s="14">
        <f>VLOOKUP(A574,import!A:J,10,0)</f>
        <v>0</v>
      </c>
      <c r="K574" s="11" t="s">
        <v>2894</v>
      </c>
      <c r="L574" s="11">
        <v>5.537229585E9</v>
      </c>
      <c r="M574" s="11" t="s">
        <v>368</v>
      </c>
      <c r="N574" s="11" t="s">
        <v>825</v>
      </c>
      <c r="O574" s="11" t="s">
        <v>2895</v>
      </c>
      <c r="P574" s="11" t="str">
        <f>VLOOKUP(A574,import!A:P,16,0)</f>
        <v>Geleneksel</v>
      </c>
      <c r="Q574" s="15"/>
      <c r="R574" s="15" t="b">
        <v>0</v>
      </c>
      <c r="S574" s="16" t="b">
        <v>0</v>
      </c>
      <c r="T574" s="17"/>
      <c r="U574" s="17"/>
      <c r="V574" s="17"/>
      <c r="W574" s="17"/>
      <c r="X574" s="18"/>
      <c r="Y574" s="18"/>
      <c r="Z574" s="18"/>
      <c r="AA574" s="22"/>
      <c r="AB574" s="23"/>
      <c r="AC574" s="19"/>
      <c r="AD574" s="19"/>
      <c r="AE574" s="20"/>
      <c r="AF574" s="19"/>
      <c r="AG574" s="20"/>
      <c r="AH574" s="19"/>
      <c r="AI574" s="19"/>
      <c r="AJ574" s="19"/>
      <c r="AK574" s="22"/>
      <c r="AL574" s="19"/>
      <c r="AM574" s="19"/>
      <c r="AN574" s="19"/>
      <c r="AO574" s="19"/>
      <c r="AP574" s="21"/>
      <c r="AQ574" s="19"/>
    </row>
    <row r="575">
      <c r="A575" s="11" t="s">
        <v>2896</v>
      </c>
      <c r="B575" s="11" t="s">
        <v>2897</v>
      </c>
      <c r="C575" s="11" t="str">
        <f>VLOOKUP(A575,import!A:C,3,0)</f>
        <v>DOĞRU</v>
      </c>
      <c r="D575" s="11" t="s">
        <v>74</v>
      </c>
      <c r="E575" s="12">
        <f>VLOOKUP(A575,import!A:J,5,0)</f>
        <v>54</v>
      </c>
      <c r="F575" s="12">
        <f>VLOOKUP(A575,import!A:J,6,0)</f>
        <v>4</v>
      </c>
      <c r="G575" s="13">
        <f>VLOOKUP(A575,import!A:J,7,0)</f>
        <v>0</v>
      </c>
      <c r="H575" s="13">
        <f>VLOOKUP(A575,import!A:J,8,0)</f>
        <v>96</v>
      </c>
      <c r="I575" s="13">
        <f>VLOOKUP(A575,import!A:J,9,0)</f>
        <v>96</v>
      </c>
      <c r="J575" s="14">
        <f>VLOOKUP(A575,import!A:J,10,0)</f>
        <v>0</v>
      </c>
      <c r="K575" s="11" t="s">
        <v>2894</v>
      </c>
      <c r="L575" s="11">
        <v>5.537229585E9</v>
      </c>
      <c r="M575" s="11" t="s">
        <v>368</v>
      </c>
      <c r="N575" s="11" t="s">
        <v>825</v>
      </c>
      <c r="O575" s="11" t="s">
        <v>2895</v>
      </c>
      <c r="P575" s="11" t="str">
        <f>VLOOKUP(A575,import!A:P,16,0)</f>
        <v>Geleneksel</v>
      </c>
      <c r="Q575" s="15"/>
      <c r="R575" s="15" t="b">
        <v>0</v>
      </c>
      <c r="S575" s="16" t="b">
        <v>0</v>
      </c>
      <c r="T575" s="17"/>
      <c r="U575" s="17"/>
      <c r="V575" s="17"/>
      <c r="W575" s="17"/>
      <c r="X575" s="18"/>
      <c r="Y575" s="18"/>
      <c r="Z575" s="18"/>
      <c r="AA575" s="22"/>
      <c r="AB575" s="23"/>
      <c r="AC575" s="19"/>
      <c r="AD575" s="19"/>
      <c r="AE575" s="20"/>
      <c r="AF575" s="19"/>
      <c r="AG575" s="20"/>
      <c r="AH575" s="19"/>
      <c r="AI575" s="19"/>
      <c r="AJ575" s="19"/>
      <c r="AK575" s="22"/>
      <c r="AL575" s="19"/>
      <c r="AM575" s="19"/>
      <c r="AN575" s="19"/>
      <c r="AO575" s="19"/>
      <c r="AP575" s="21"/>
      <c r="AQ575" s="19"/>
    </row>
    <row r="576">
      <c r="A576" s="11" t="s">
        <v>2898</v>
      </c>
      <c r="B576" s="11" t="s">
        <v>2899</v>
      </c>
      <c r="C576" s="11" t="str">
        <f>VLOOKUP(A576,import!A:C,3,0)</f>
        <v>DOĞRU</v>
      </c>
      <c r="D576" s="11" t="s">
        <v>233</v>
      </c>
      <c r="E576" s="12">
        <f>VLOOKUP(A576,import!A:J,5,0)</f>
        <v>278</v>
      </c>
      <c r="F576" s="12" t="str">
        <f>VLOOKUP(A576,import!A:J,6,0)</f>
        <v/>
      </c>
      <c r="G576" s="13">
        <f>VLOOKUP(A576,import!A:J,7,0)</f>
        <v>0</v>
      </c>
      <c r="H576" s="13">
        <f>VLOOKUP(A576,import!A:J,8,0)</f>
        <v>22</v>
      </c>
      <c r="I576" s="13">
        <f>VLOOKUP(A576,import!A:J,9,0)</f>
        <v>22</v>
      </c>
      <c r="J576" s="14">
        <f>VLOOKUP(A576,import!A:J,10,0)</f>
        <v>0</v>
      </c>
      <c r="K576" s="11" t="s">
        <v>2900</v>
      </c>
      <c r="L576" s="11">
        <v>2.422447041E9</v>
      </c>
      <c r="M576" s="11" t="s">
        <v>47</v>
      </c>
      <c r="N576" s="11" t="s">
        <v>81</v>
      </c>
      <c r="O576" s="11" t="s">
        <v>2901</v>
      </c>
      <c r="P576" s="11" t="str">
        <f>VLOOKUP(A576,import!A:P,16,0)</f>
        <v>Geleneksel</v>
      </c>
      <c r="Q576" s="15"/>
      <c r="R576" s="15" t="b">
        <v>1</v>
      </c>
      <c r="S576" s="25" t="b">
        <v>1</v>
      </c>
      <c r="T576" s="17"/>
      <c r="U576" s="17"/>
      <c r="V576" s="17"/>
      <c r="W576" s="17" t="s">
        <v>2902</v>
      </c>
      <c r="X576" s="18"/>
      <c r="Y576" s="18"/>
      <c r="Z576" s="18"/>
      <c r="AA576" s="22" t="s">
        <v>71</v>
      </c>
      <c r="AB576" s="23">
        <v>44390.0</v>
      </c>
      <c r="AC576" s="22" t="s">
        <v>71</v>
      </c>
      <c r="AD576" s="23">
        <v>44404.0</v>
      </c>
      <c r="AE576" s="22" t="s">
        <v>106</v>
      </c>
      <c r="AF576" s="23">
        <v>44428.0</v>
      </c>
      <c r="AG576" s="20"/>
      <c r="AH576" s="19"/>
      <c r="AI576" s="19"/>
      <c r="AJ576" s="19"/>
      <c r="AK576" s="22" t="s">
        <v>190</v>
      </c>
      <c r="AL576" s="22" t="s">
        <v>51</v>
      </c>
      <c r="AM576" s="22" t="s">
        <v>51</v>
      </c>
      <c r="AN576" s="19"/>
      <c r="AO576" s="19"/>
      <c r="AP576" s="21" t="s">
        <v>89</v>
      </c>
      <c r="AQ576" s="19"/>
    </row>
    <row r="577">
      <c r="A577" s="11" t="s">
        <v>2903</v>
      </c>
      <c r="B577" s="11" t="s">
        <v>2904</v>
      </c>
      <c r="C577" s="11" t="str">
        <f>VLOOKUP(A577,import!A:C,3,0)</f>
        <v>DOĞRU</v>
      </c>
      <c r="D577" s="11" t="s">
        <v>45</v>
      </c>
      <c r="E577" s="12">
        <f>VLOOKUP(A577,import!A:J,5,0)</f>
        <v>80</v>
      </c>
      <c r="F577" s="12">
        <f>VLOOKUP(A577,import!A:J,6,0)</f>
        <v>52</v>
      </c>
      <c r="G577" s="13">
        <f>VLOOKUP(A577,import!A:J,7,0)</f>
        <v>0</v>
      </c>
      <c r="H577" s="13">
        <f>VLOOKUP(A577,import!A:J,8,0)</f>
        <v>10</v>
      </c>
      <c r="I577" s="13">
        <f>VLOOKUP(A577,import!A:J,9,0)</f>
        <v>10</v>
      </c>
      <c r="J577" s="14">
        <f>VLOOKUP(A577,import!A:J,10,0)</f>
        <v>0</v>
      </c>
      <c r="K577" s="11" t="s">
        <v>2905</v>
      </c>
      <c r="L577" s="11">
        <v>2.423347839E9</v>
      </c>
      <c r="M577" s="11" t="s">
        <v>65</v>
      </c>
      <c r="N577" s="11" t="s">
        <v>1197</v>
      </c>
      <c r="O577" s="11" t="s">
        <v>2906</v>
      </c>
      <c r="P577" s="11" t="str">
        <f>VLOOKUP(A577,import!A:P,16,0)</f>
        <v>Geleneksel</v>
      </c>
      <c r="Q577" s="15"/>
      <c r="R577" s="15" t="b">
        <v>1</v>
      </c>
      <c r="S577" s="16" t="b">
        <v>0</v>
      </c>
      <c r="T577" s="17" t="s">
        <v>50</v>
      </c>
      <c r="U577" s="17" t="s">
        <v>131</v>
      </c>
      <c r="V577" s="24" t="s">
        <v>69</v>
      </c>
      <c r="W577" s="17"/>
      <c r="X577" s="18">
        <v>44649.0</v>
      </c>
      <c r="Y577" s="18">
        <v>44653.0</v>
      </c>
      <c r="Z577" s="18"/>
      <c r="AA577" s="22" t="s">
        <v>71</v>
      </c>
      <c r="AB577" s="23">
        <v>44648.0</v>
      </c>
      <c r="AC577" s="22" t="s">
        <v>71</v>
      </c>
      <c r="AD577" s="23">
        <v>44649.0</v>
      </c>
      <c r="AE577" s="20"/>
      <c r="AF577" s="19"/>
      <c r="AG577" s="20"/>
      <c r="AH577" s="19"/>
      <c r="AI577" s="19"/>
      <c r="AJ577" s="19"/>
      <c r="AK577" s="22" t="s">
        <v>131</v>
      </c>
      <c r="AL577" s="22" t="s">
        <v>131</v>
      </c>
      <c r="AM577" s="19"/>
      <c r="AN577" s="19"/>
      <c r="AO577" s="19"/>
      <c r="AP577" s="21"/>
      <c r="AQ577" s="19"/>
    </row>
    <row r="578">
      <c r="A578" s="11" t="s">
        <v>2907</v>
      </c>
      <c r="B578" s="11" t="s">
        <v>2908</v>
      </c>
      <c r="C578" s="11" t="str">
        <f>VLOOKUP(A578,import!A:C,3,0)</f>
        <v>DOĞRU</v>
      </c>
      <c r="D578" s="11" t="s">
        <v>63</v>
      </c>
      <c r="E578" s="12">
        <f>VLOOKUP(A578,import!A:J,5,0)</f>
        <v>1613</v>
      </c>
      <c r="F578" s="12">
        <f>VLOOKUP(A578,import!A:J,6,0)</f>
        <v>90</v>
      </c>
      <c r="G578" s="13">
        <f>VLOOKUP(A578,import!A:J,7,0)</f>
        <v>1</v>
      </c>
      <c r="H578" s="13">
        <f>VLOOKUP(A578,import!A:J,8,0)</f>
        <v>61</v>
      </c>
      <c r="I578" s="13">
        <f>VLOOKUP(A578,import!A:J,9,0)</f>
        <v>62</v>
      </c>
      <c r="J578" s="14">
        <f>VLOOKUP(A578,import!A:J,10,0)</f>
        <v>0.02</v>
      </c>
      <c r="K578" s="11" t="s">
        <v>2909</v>
      </c>
      <c r="L578" s="11">
        <v>5.367771707E9</v>
      </c>
      <c r="M578" s="11" t="s">
        <v>327</v>
      </c>
      <c r="N578" s="11" t="s">
        <v>2910</v>
      </c>
      <c r="O578" s="11" t="s">
        <v>2911</v>
      </c>
      <c r="P578" s="11" t="str">
        <f>VLOOKUP(A578,import!A:P,16,0)</f>
        <v>Geleneksel</v>
      </c>
      <c r="Q578" s="15"/>
      <c r="R578" s="33" t="b">
        <v>0</v>
      </c>
      <c r="S578" s="16" t="b">
        <v>0</v>
      </c>
      <c r="T578" s="16"/>
      <c r="U578" s="16"/>
      <c r="V578" s="16"/>
      <c r="W578" s="16"/>
      <c r="X578" s="30"/>
      <c r="Y578" s="30"/>
      <c r="Z578" s="30"/>
      <c r="AA578" s="19"/>
      <c r="AB578" s="19"/>
      <c r="AC578" s="19"/>
      <c r="AD578" s="19"/>
      <c r="AE578" s="20"/>
      <c r="AF578" s="19"/>
      <c r="AG578" s="20"/>
      <c r="AH578" s="19"/>
      <c r="AI578" s="19"/>
      <c r="AJ578" s="19"/>
      <c r="AK578" s="19"/>
      <c r="AL578" s="19"/>
      <c r="AM578" s="19"/>
      <c r="AN578" s="19"/>
      <c r="AO578" s="19"/>
      <c r="AP578" s="21" t="s">
        <v>116</v>
      </c>
      <c r="AQ578" s="19"/>
    </row>
    <row r="579">
      <c r="A579" s="11" t="s">
        <v>2912</v>
      </c>
      <c r="B579" s="11" t="s">
        <v>2913</v>
      </c>
      <c r="C579" s="11" t="str">
        <f>VLOOKUP(A579,import!A:C,3,0)</f>
        <v>DOĞRU</v>
      </c>
      <c r="D579" s="11" t="s">
        <v>63</v>
      </c>
      <c r="E579" s="12">
        <f>VLOOKUP(A579,import!A:J,5,0)</f>
        <v>68</v>
      </c>
      <c r="F579" s="12">
        <f>VLOOKUP(A579,import!A:J,6,0)</f>
        <v>5</v>
      </c>
      <c r="G579" s="13">
        <f>VLOOKUP(A579,import!A:J,7,0)</f>
        <v>0</v>
      </c>
      <c r="H579" s="13">
        <f>VLOOKUP(A579,import!A:J,8,0)</f>
        <v>25</v>
      </c>
      <c r="I579" s="13">
        <f>VLOOKUP(A579,import!A:J,9,0)</f>
        <v>25</v>
      </c>
      <c r="J579" s="14">
        <f>VLOOKUP(A579,import!A:J,10,0)</f>
        <v>0</v>
      </c>
      <c r="K579" s="11" t="s">
        <v>2914</v>
      </c>
      <c r="L579" s="11">
        <v>5.436461007E9</v>
      </c>
      <c r="M579" s="11" t="s">
        <v>58</v>
      </c>
      <c r="N579" s="11" t="s">
        <v>2915</v>
      </c>
      <c r="O579" s="11" t="s">
        <v>2916</v>
      </c>
      <c r="P579" s="11" t="str">
        <f>VLOOKUP(A579,import!A:P,16,0)</f>
        <v>Geleneksel</v>
      </c>
      <c r="Q579" s="15"/>
      <c r="R579" s="15" t="b">
        <v>0</v>
      </c>
      <c r="S579" s="16" t="b">
        <v>0</v>
      </c>
      <c r="T579" s="17"/>
      <c r="U579" s="17"/>
      <c r="V579" s="17"/>
      <c r="W579" s="17"/>
      <c r="X579" s="18"/>
      <c r="Y579" s="18"/>
      <c r="Z579" s="18"/>
      <c r="AA579" s="22"/>
      <c r="AB579" s="23"/>
      <c r="AC579" s="19"/>
      <c r="AD579" s="19"/>
      <c r="AE579" s="20"/>
      <c r="AF579" s="19"/>
      <c r="AG579" s="20"/>
      <c r="AH579" s="19"/>
      <c r="AI579" s="19"/>
      <c r="AJ579" s="19"/>
      <c r="AK579" s="22"/>
      <c r="AL579" s="19"/>
      <c r="AM579" s="19"/>
      <c r="AN579" s="19"/>
      <c r="AO579" s="19"/>
      <c r="AP579" s="21"/>
      <c r="AQ579" s="19"/>
    </row>
    <row r="580">
      <c r="A580" s="11" t="s">
        <v>2917</v>
      </c>
      <c r="B580" s="11" t="s">
        <v>2918</v>
      </c>
      <c r="C580" s="11" t="str">
        <f>VLOOKUP(A580,import!A:C,3,0)</f>
        <v>DOĞRU</v>
      </c>
      <c r="D580" s="11" t="s">
        <v>200</v>
      </c>
      <c r="E580" s="12">
        <f>VLOOKUP(A580,import!A:J,5,0)</f>
        <v>25</v>
      </c>
      <c r="F580" s="12">
        <f>VLOOKUP(A580,import!A:J,6,0)</f>
        <v>5</v>
      </c>
      <c r="G580" s="13">
        <f>VLOOKUP(A580,import!A:J,7,0)</f>
        <v>0</v>
      </c>
      <c r="H580" s="13">
        <f>VLOOKUP(A580,import!A:J,8,0)</f>
        <v>20</v>
      </c>
      <c r="I580" s="13">
        <f>VLOOKUP(A580,import!A:J,9,0)</f>
        <v>20</v>
      </c>
      <c r="J580" s="14">
        <f>VLOOKUP(A580,import!A:J,10,0)</f>
        <v>0</v>
      </c>
      <c r="K580" s="11" t="s">
        <v>2914</v>
      </c>
      <c r="L580" s="11">
        <v>5.436461007E9</v>
      </c>
      <c r="M580" s="11" t="s">
        <v>58</v>
      </c>
      <c r="N580" s="11" t="s">
        <v>2915</v>
      </c>
      <c r="O580" s="11" t="s">
        <v>2916</v>
      </c>
      <c r="P580" s="11" t="str">
        <f>VLOOKUP(A580,import!A:P,16,0)</f>
        <v>Geleneksel</v>
      </c>
      <c r="Q580" s="15"/>
      <c r="R580" s="15" t="b">
        <v>0</v>
      </c>
      <c r="S580" s="16" t="b">
        <v>0</v>
      </c>
      <c r="T580" s="17"/>
      <c r="U580" s="17"/>
      <c r="V580" s="17"/>
      <c r="W580" s="17"/>
      <c r="X580" s="18"/>
      <c r="Y580" s="18"/>
      <c r="Z580" s="18"/>
      <c r="AA580" s="22"/>
      <c r="AB580" s="23"/>
      <c r="AC580" s="19"/>
      <c r="AD580" s="19"/>
      <c r="AE580" s="20"/>
      <c r="AF580" s="19"/>
      <c r="AG580" s="20"/>
      <c r="AH580" s="19"/>
      <c r="AI580" s="19"/>
      <c r="AJ580" s="19"/>
      <c r="AK580" s="22"/>
      <c r="AL580" s="19"/>
      <c r="AM580" s="19"/>
      <c r="AN580" s="19"/>
      <c r="AO580" s="19"/>
      <c r="AP580" s="21"/>
      <c r="AQ580" s="19"/>
    </row>
    <row r="581">
      <c r="A581" s="11" t="s">
        <v>2919</v>
      </c>
      <c r="B581" s="11" t="s">
        <v>2920</v>
      </c>
      <c r="C581" s="11" t="str">
        <f>VLOOKUP(A581,import!A:C,3,0)</f>
        <v>DOĞRU</v>
      </c>
      <c r="D581" s="11" t="s">
        <v>200</v>
      </c>
      <c r="E581" s="12">
        <f>VLOOKUP(A581,import!A:J,5,0)</f>
        <v>2652</v>
      </c>
      <c r="F581" s="12">
        <f>VLOOKUP(A581,import!A:J,6,0)</f>
        <v>82</v>
      </c>
      <c r="G581" s="13">
        <f>VLOOKUP(A581,import!A:J,7,0)</f>
        <v>12</v>
      </c>
      <c r="H581" s="13">
        <f>VLOOKUP(A581,import!A:J,8,0)</f>
        <v>45</v>
      </c>
      <c r="I581" s="13">
        <f>VLOOKUP(A581,import!A:J,9,0)</f>
        <v>57</v>
      </c>
      <c r="J581" s="14">
        <f>VLOOKUP(A581,import!A:J,10,0)</f>
        <v>0.21</v>
      </c>
      <c r="K581" s="11" t="s">
        <v>2921</v>
      </c>
      <c r="L581" s="11">
        <v>2.422291897E9</v>
      </c>
      <c r="M581" s="11" t="s">
        <v>138</v>
      </c>
      <c r="N581" s="11" t="s">
        <v>382</v>
      </c>
      <c r="O581" s="11" t="s">
        <v>2922</v>
      </c>
      <c r="P581" s="11" t="str">
        <f>VLOOKUP(A581,import!A:P,16,0)</f>
        <v>Geleneksel</v>
      </c>
      <c r="Q581" s="15" t="s">
        <v>103</v>
      </c>
      <c r="R581" s="15" t="b">
        <v>1</v>
      </c>
      <c r="S581" s="16" t="b">
        <v>0</v>
      </c>
      <c r="T581" s="25" t="s">
        <v>50</v>
      </c>
      <c r="U581" s="25" t="s">
        <v>99</v>
      </c>
      <c r="V581" s="22" t="s">
        <v>69</v>
      </c>
      <c r="W581" s="25" t="s">
        <v>2923</v>
      </c>
      <c r="X581" s="27">
        <v>44550.0</v>
      </c>
      <c r="Y581" s="27">
        <v>44551.0</v>
      </c>
      <c r="Z581" s="27"/>
      <c r="AA581" s="22" t="s">
        <v>71</v>
      </c>
      <c r="AB581" s="23">
        <v>44363.0</v>
      </c>
      <c r="AC581" s="22" t="s">
        <v>71</v>
      </c>
      <c r="AD581" s="23">
        <v>44438.0</v>
      </c>
      <c r="AE581" s="22" t="s">
        <v>71</v>
      </c>
      <c r="AF581" s="23">
        <v>44533.0</v>
      </c>
      <c r="AG581" s="22" t="s">
        <v>71</v>
      </c>
      <c r="AH581" s="23">
        <v>44537.0</v>
      </c>
      <c r="AI581" s="22" t="s">
        <v>71</v>
      </c>
      <c r="AJ581" s="23">
        <v>44550.0</v>
      </c>
      <c r="AK581" s="22" t="s">
        <v>98</v>
      </c>
      <c r="AL581" s="22" t="s">
        <v>156</v>
      </c>
      <c r="AM581" s="22" t="s">
        <v>68</v>
      </c>
      <c r="AN581" s="22" t="s">
        <v>51</v>
      </c>
      <c r="AO581" s="22" t="s">
        <v>99</v>
      </c>
      <c r="AP581" s="21" t="s">
        <v>116</v>
      </c>
      <c r="AQ581" s="19"/>
    </row>
    <row r="582">
      <c r="A582" s="11" t="s">
        <v>2924</v>
      </c>
      <c r="B582" s="11" t="s">
        <v>2925</v>
      </c>
      <c r="C582" s="11" t="str">
        <f>VLOOKUP(A582,import!A:C,3,0)</f>
        <v>DOĞRU</v>
      </c>
      <c r="D582" s="11" t="s">
        <v>818</v>
      </c>
      <c r="E582" s="12">
        <f>VLOOKUP(A582,import!A:J,5,0)</f>
        <v>410</v>
      </c>
      <c r="F582" s="12">
        <f>VLOOKUP(A582,import!A:J,6,0)</f>
        <v>21</v>
      </c>
      <c r="G582" s="13">
        <f>VLOOKUP(A582,import!A:J,7,0)</f>
        <v>11</v>
      </c>
      <c r="H582" s="13">
        <f>VLOOKUP(A582,import!A:J,8,0)</f>
        <v>11</v>
      </c>
      <c r="I582" s="13">
        <f>VLOOKUP(A582,import!A:J,9,0)</f>
        <v>22</v>
      </c>
      <c r="J582" s="14">
        <f>VLOOKUP(A582,import!A:J,10,0)</f>
        <v>0.5</v>
      </c>
      <c r="K582" s="11" t="s">
        <v>2926</v>
      </c>
      <c r="L582" s="11">
        <v>2.422200101E9</v>
      </c>
      <c r="M582" s="11" t="s">
        <v>138</v>
      </c>
      <c r="N582" s="11" t="s">
        <v>333</v>
      </c>
      <c r="O582" s="11" t="s">
        <v>2927</v>
      </c>
      <c r="P582" s="11" t="str">
        <f>VLOOKUP(A582,import!A:P,16,0)</f>
        <v>Geleneksel</v>
      </c>
      <c r="Q582" s="15"/>
      <c r="R582" s="15" t="b">
        <v>1</v>
      </c>
      <c r="S582" s="25" t="b">
        <v>0</v>
      </c>
      <c r="T582" s="17" t="s">
        <v>50</v>
      </c>
      <c r="U582" s="17" t="s">
        <v>99</v>
      </c>
      <c r="V582" s="17" t="s">
        <v>52</v>
      </c>
      <c r="W582" s="17" t="s">
        <v>2928</v>
      </c>
      <c r="X582" s="18">
        <v>44508.0</v>
      </c>
      <c r="Y582" s="18">
        <v>44509.0</v>
      </c>
      <c r="Z582" s="18"/>
      <c r="AA582" s="22" t="s">
        <v>85</v>
      </c>
      <c r="AB582" s="23">
        <v>44358.0</v>
      </c>
      <c r="AC582" s="22" t="s">
        <v>71</v>
      </c>
      <c r="AD582" s="23">
        <v>44368.0</v>
      </c>
      <c r="AE582" s="22" t="s">
        <v>106</v>
      </c>
      <c r="AF582" s="23">
        <v>44456.0</v>
      </c>
      <c r="AG582" s="22" t="s">
        <v>71</v>
      </c>
      <c r="AH582" s="23">
        <v>44508.0</v>
      </c>
      <c r="AI582" s="22" t="s">
        <v>106</v>
      </c>
      <c r="AJ582" s="23">
        <v>44544.0</v>
      </c>
      <c r="AK582" s="22" t="s">
        <v>148</v>
      </c>
      <c r="AL582" s="22" t="s">
        <v>107</v>
      </c>
      <c r="AM582" s="22" t="s">
        <v>156</v>
      </c>
      <c r="AN582" s="22" t="s">
        <v>99</v>
      </c>
      <c r="AO582" s="22" t="s">
        <v>247</v>
      </c>
      <c r="AP582" s="21" t="s">
        <v>116</v>
      </c>
      <c r="AQ582" s="22"/>
    </row>
    <row r="583">
      <c r="A583" s="11" t="s">
        <v>2929</v>
      </c>
      <c r="B583" s="11" t="s">
        <v>2930</v>
      </c>
      <c r="C583" s="11" t="str">
        <f>VLOOKUP(A583,import!A:C,3,0)</f>
        <v>DOĞRU</v>
      </c>
      <c r="D583" s="11" t="s">
        <v>200</v>
      </c>
      <c r="E583" s="12">
        <f>VLOOKUP(A583,import!A:J,5,0)</f>
        <v>35</v>
      </c>
      <c r="F583" s="12">
        <f>VLOOKUP(A583,import!A:J,6,0)</f>
        <v>3</v>
      </c>
      <c r="G583" s="13">
        <f>VLOOKUP(A583,import!A:J,7,0)</f>
        <v>0</v>
      </c>
      <c r="H583" s="13">
        <f>VLOOKUP(A583,import!A:J,8,0)</f>
        <v>15</v>
      </c>
      <c r="I583" s="13">
        <f>VLOOKUP(A583,import!A:J,9,0)</f>
        <v>15</v>
      </c>
      <c r="J583" s="14">
        <f>VLOOKUP(A583,import!A:J,10,0)</f>
        <v>0</v>
      </c>
      <c r="K583" s="11" t="s">
        <v>2931</v>
      </c>
      <c r="L583" s="11">
        <v>5.425587408E9</v>
      </c>
      <c r="M583" s="11" t="s">
        <v>47</v>
      </c>
      <c r="N583" s="11" t="s">
        <v>76</v>
      </c>
      <c r="O583" s="11" t="s">
        <v>2932</v>
      </c>
      <c r="P583" s="11" t="str">
        <f>VLOOKUP(A583,import!A:P,16,0)</f>
        <v>Geleneksel</v>
      </c>
      <c r="Q583" s="15"/>
      <c r="R583" s="15" t="b">
        <v>1</v>
      </c>
      <c r="S583" s="25" t="b">
        <v>1</v>
      </c>
      <c r="T583" s="17"/>
      <c r="U583" s="17"/>
      <c r="V583" s="17"/>
      <c r="W583" s="17" t="s">
        <v>2933</v>
      </c>
      <c r="X583" s="18"/>
      <c r="Y583" s="18"/>
      <c r="Z583" s="18"/>
      <c r="AA583" s="22" t="s">
        <v>71</v>
      </c>
      <c r="AB583" s="23">
        <v>44411.0</v>
      </c>
      <c r="AC583" s="22" t="s">
        <v>71</v>
      </c>
      <c r="AD583" s="23">
        <v>44422.0</v>
      </c>
      <c r="AE583" s="22" t="s">
        <v>212</v>
      </c>
      <c r="AF583" s="23">
        <v>44463.0</v>
      </c>
      <c r="AG583" s="20"/>
      <c r="AH583" s="19"/>
      <c r="AI583" s="19"/>
      <c r="AJ583" s="19"/>
      <c r="AK583" s="22" t="s">
        <v>51</v>
      </c>
      <c r="AL583" s="22" t="s">
        <v>288</v>
      </c>
      <c r="AM583" s="22" t="s">
        <v>149</v>
      </c>
      <c r="AN583" s="19"/>
      <c r="AO583" s="19"/>
      <c r="AP583" s="21" t="s">
        <v>89</v>
      </c>
      <c r="AQ583" s="19"/>
    </row>
    <row r="584">
      <c r="A584" s="11" t="s">
        <v>2934</v>
      </c>
      <c r="B584" s="11" t="s">
        <v>2935</v>
      </c>
      <c r="C584" s="11" t="str">
        <f>VLOOKUP(A584,import!A:C,3,0)</f>
        <v>DOĞRU</v>
      </c>
      <c r="D584" s="11" t="s">
        <v>45</v>
      </c>
      <c r="E584" s="12">
        <f>VLOOKUP(A584,import!A:J,5,0)</f>
        <v>918</v>
      </c>
      <c r="F584" s="12">
        <f>VLOOKUP(A584,import!A:J,6,0)</f>
        <v>198</v>
      </c>
      <c r="G584" s="13">
        <f>VLOOKUP(A584,import!A:J,7,0)</f>
        <v>0</v>
      </c>
      <c r="H584" s="13">
        <f>VLOOKUP(A584,import!A:J,8,0)</f>
        <v>18</v>
      </c>
      <c r="I584" s="13">
        <f>VLOOKUP(A584,import!A:J,9,0)</f>
        <v>18</v>
      </c>
      <c r="J584" s="14">
        <f>VLOOKUP(A584,import!A:J,10,0)</f>
        <v>0</v>
      </c>
      <c r="K584" s="11" t="s">
        <v>2936</v>
      </c>
      <c r="L584" s="11">
        <v>2.425154042E9</v>
      </c>
      <c r="M584" s="11" t="s">
        <v>368</v>
      </c>
      <c r="N584" s="11" t="s">
        <v>719</v>
      </c>
      <c r="O584" s="11" t="s">
        <v>1580</v>
      </c>
      <c r="P584" s="11" t="str">
        <f>VLOOKUP(A584,import!A:P,16,0)</f>
        <v>Geleneksel</v>
      </c>
      <c r="Q584" s="15"/>
      <c r="R584" s="15" t="b">
        <v>0</v>
      </c>
      <c r="S584" s="16" t="b">
        <v>0</v>
      </c>
      <c r="T584" s="17"/>
      <c r="U584" s="17"/>
      <c r="V584" s="17"/>
      <c r="W584" s="17"/>
      <c r="X584" s="18"/>
      <c r="Y584" s="18"/>
      <c r="Z584" s="18"/>
      <c r="AA584" s="22"/>
      <c r="AB584" s="23"/>
      <c r="AC584" s="19"/>
      <c r="AD584" s="19"/>
      <c r="AE584" s="20"/>
      <c r="AF584" s="19"/>
      <c r="AG584" s="20"/>
      <c r="AH584" s="19"/>
      <c r="AI584" s="19"/>
      <c r="AJ584" s="19"/>
      <c r="AK584" s="22"/>
      <c r="AL584" s="19"/>
      <c r="AM584" s="19"/>
      <c r="AN584" s="19"/>
      <c r="AO584" s="19"/>
      <c r="AP584" s="21"/>
      <c r="AQ584" s="19"/>
    </row>
    <row r="585">
      <c r="A585" s="11" t="s">
        <v>2937</v>
      </c>
      <c r="B585" s="11" t="s">
        <v>2938</v>
      </c>
      <c r="C585" s="11" t="str">
        <f>VLOOKUP(A585,import!A:C,3,0)</f>
        <v>DOĞRU</v>
      </c>
      <c r="D585" s="11" t="s">
        <v>45</v>
      </c>
      <c r="E585" s="12">
        <f>VLOOKUP(A585,import!A:J,5,0)</f>
        <v>1065</v>
      </c>
      <c r="F585" s="12">
        <f>VLOOKUP(A585,import!A:J,6,0)</f>
        <v>124</v>
      </c>
      <c r="G585" s="13">
        <f>VLOOKUP(A585,import!A:J,7,0)</f>
        <v>0</v>
      </c>
      <c r="H585" s="13">
        <f>VLOOKUP(A585,import!A:J,8,0)</f>
        <v>17</v>
      </c>
      <c r="I585" s="13">
        <f>VLOOKUP(A585,import!A:J,9,0)</f>
        <v>17</v>
      </c>
      <c r="J585" s="14">
        <f>VLOOKUP(A585,import!A:J,10,0)</f>
        <v>0</v>
      </c>
      <c r="K585" s="11" t="s">
        <v>2939</v>
      </c>
      <c r="L585" s="11">
        <v>2.425059565E9</v>
      </c>
      <c r="M585" s="11" t="s">
        <v>368</v>
      </c>
      <c r="N585" s="11" t="s">
        <v>784</v>
      </c>
      <c r="O585" s="11" t="s">
        <v>2940</v>
      </c>
      <c r="P585" s="11" t="str">
        <f>VLOOKUP(A585,import!A:P,16,0)</f>
        <v>Geleneksel</v>
      </c>
      <c r="Q585" s="15"/>
      <c r="R585" s="15" t="b">
        <v>0</v>
      </c>
      <c r="S585" s="16" t="b">
        <v>0</v>
      </c>
      <c r="T585" s="17"/>
      <c r="U585" s="17"/>
      <c r="V585" s="17"/>
      <c r="W585" s="17"/>
      <c r="X585" s="18"/>
      <c r="Y585" s="18"/>
      <c r="Z585" s="18"/>
      <c r="AA585" s="22"/>
      <c r="AB585" s="23"/>
      <c r="AC585" s="19"/>
      <c r="AD585" s="19"/>
      <c r="AE585" s="20"/>
      <c r="AF585" s="19"/>
      <c r="AG585" s="20"/>
      <c r="AH585" s="19"/>
      <c r="AI585" s="19"/>
      <c r="AJ585" s="19"/>
      <c r="AK585" s="22"/>
      <c r="AL585" s="19"/>
      <c r="AM585" s="19"/>
      <c r="AN585" s="19"/>
      <c r="AO585" s="19"/>
      <c r="AP585" s="21"/>
      <c r="AQ585" s="19"/>
    </row>
    <row r="586">
      <c r="A586" s="11" t="s">
        <v>2941</v>
      </c>
      <c r="B586" s="11" t="s">
        <v>2942</v>
      </c>
      <c r="C586" s="11" t="str">
        <f>VLOOKUP(A586,import!A:C,3,0)</f>
        <v>DOĞRU</v>
      </c>
      <c r="D586" s="11" t="s">
        <v>74</v>
      </c>
      <c r="E586" s="12">
        <f>VLOOKUP(A586,import!A:J,5,0)</f>
        <v>628</v>
      </c>
      <c r="F586" s="12" t="str">
        <f>VLOOKUP(A586,import!A:J,6,0)</f>
        <v/>
      </c>
      <c r="G586" s="13">
        <f>VLOOKUP(A586,import!A:J,7,0)</f>
        <v>19</v>
      </c>
      <c r="H586" s="13">
        <f>VLOOKUP(A586,import!A:J,8,0)</f>
        <v>5</v>
      </c>
      <c r="I586" s="13">
        <f>VLOOKUP(A586,import!A:J,9,0)</f>
        <v>24</v>
      </c>
      <c r="J586" s="14">
        <f>VLOOKUP(A586,import!A:J,10,0)</f>
        <v>0.79</v>
      </c>
      <c r="K586" s="11" t="s">
        <v>2943</v>
      </c>
      <c r="L586" s="11">
        <v>5.074068837E9</v>
      </c>
      <c r="M586" s="11" t="s">
        <v>65</v>
      </c>
      <c r="N586" s="11" t="s">
        <v>356</v>
      </c>
      <c r="O586" s="11" t="s">
        <v>2944</v>
      </c>
      <c r="P586" s="11" t="str">
        <f>VLOOKUP(A586,import!A:P,16,0)</f>
        <v>Geleneksel</v>
      </c>
      <c r="Q586" s="15" t="s">
        <v>129</v>
      </c>
      <c r="R586" s="15" t="b">
        <v>1</v>
      </c>
      <c r="S586" s="25" t="b">
        <v>0</v>
      </c>
      <c r="T586" s="25" t="s">
        <v>50</v>
      </c>
      <c r="U586" s="25" t="s">
        <v>272</v>
      </c>
      <c r="V586" s="25" t="s">
        <v>52</v>
      </c>
      <c r="W586" s="25" t="s">
        <v>2755</v>
      </c>
      <c r="X586" s="27">
        <v>44288.0</v>
      </c>
      <c r="Y586" s="27">
        <v>44292.0</v>
      </c>
      <c r="Z586" s="27"/>
      <c r="AA586" s="19"/>
      <c r="AB586" s="19"/>
      <c r="AC586" s="19"/>
      <c r="AD586" s="19"/>
      <c r="AE586" s="20"/>
      <c r="AF586" s="19"/>
      <c r="AG586" s="20"/>
      <c r="AH586" s="19"/>
      <c r="AI586" s="19"/>
      <c r="AJ586" s="19"/>
      <c r="AK586" s="19"/>
      <c r="AL586" s="19"/>
      <c r="AM586" s="19"/>
      <c r="AN586" s="19"/>
      <c r="AO586" s="19"/>
      <c r="AP586" s="21" t="s">
        <v>116</v>
      </c>
      <c r="AQ586" s="19"/>
    </row>
    <row r="587">
      <c r="A587" s="11" t="s">
        <v>2945</v>
      </c>
      <c r="B587" s="11" t="s">
        <v>2946</v>
      </c>
      <c r="C587" s="11" t="str">
        <f>VLOOKUP(A587,import!A:C,3,0)</f>
        <v>DOĞRU</v>
      </c>
      <c r="D587" s="11" t="s">
        <v>1828</v>
      </c>
      <c r="E587" s="12">
        <f>VLOOKUP(A587,import!A:J,5,0)</f>
        <v>399</v>
      </c>
      <c r="F587" s="12">
        <f>VLOOKUP(A587,import!A:J,6,0)</f>
        <v>16</v>
      </c>
      <c r="G587" s="13">
        <f>VLOOKUP(A587,import!A:J,7,0)</f>
        <v>5</v>
      </c>
      <c r="H587" s="13">
        <f>VLOOKUP(A587,import!A:J,8,0)</f>
        <v>11</v>
      </c>
      <c r="I587" s="13">
        <f>VLOOKUP(A587,import!A:J,9,0)</f>
        <v>16</v>
      </c>
      <c r="J587" s="14">
        <f>VLOOKUP(A587,import!A:J,10,0)</f>
        <v>0.31</v>
      </c>
      <c r="K587" s="11" t="s">
        <v>2947</v>
      </c>
      <c r="L587" s="11">
        <v>2.422286061E9</v>
      </c>
      <c r="M587" s="11" t="s">
        <v>138</v>
      </c>
      <c r="N587" s="11" t="s">
        <v>320</v>
      </c>
      <c r="O587" s="11" t="s">
        <v>2948</v>
      </c>
      <c r="P587" s="11" t="str">
        <f>VLOOKUP(A587,import!A:P,16,0)</f>
        <v>Geleneksel</v>
      </c>
      <c r="Q587" s="15"/>
      <c r="R587" s="15" t="b">
        <v>1</v>
      </c>
      <c r="S587" s="16" t="b">
        <v>0</v>
      </c>
      <c r="T587" s="17" t="s">
        <v>121</v>
      </c>
      <c r="U587" s="17"/>
      <c r="V587" s="17"/>
      <c r="W587" s="17" t="s">
        <v>574</v>
      </c>
      <c r="X587" s="18"/>
      <c r="Y587" s="18"/>
      <c r="Z587" s="18"/>
      <c r="AA587" s="19"/>
      <c r="AB587" s="19"/>
      <c r="AC587" s="19"/>
      <c r="AD587" s="19"/>
      <c r="AE587" s="20"/>
      <c r="AF587" s="19"/>
      <c r="AG587" s="20"/>
      <c r="AH587" s="19"/>
      <c r="AI587" s="19"/>
      <c r="AJ587" s="19"/>
      <c r="AK587" s="19"/>
      <c r="AL587" s="19"/>
      <c r="AM587" s="19"/>
      <c r="AN587" s="19"/>
      <c r="AO587" s="19"/>
      <c r="AP587" s="21" t="s">
        <v>116</v>
      </c>
      <c r="AQ587" s="19"/>
    </row>
    <row r="588">
      <c r="A588" s="11" t="s">
        <v>2949</v>
      </c>
      <c r="B588" s="11" t="s">
        <v>2950</v>
      </c>
      <c r="C588" s="11" t="str">
        <f>VLOOKUP(A588,import!A:C,3,0)</f>
        <v>DOĞRU</v>
      </c>
      <c r="D588" s="11" t="s">
        <v>1828</v>
      </c>
      <c r="E588" s="12">
        <f>VLOOKUP(A588,import!A:J,5,0)</f>
        <v>286</v>
      </c>
      <c r="F588" s="12">
        <f>VLOOKUP(A588,import!A:J,6,0)</f>
        <v>13</v>
      </c>
      <c r="G588" s="13">
        <f>VLOOKUP(A588,import!A:J,7,0)</f>
        <v>4</v>
      </c>
      <c r="H588" s="13">
        <f>VLOOKUP(A588,import!A:J,8,0)</f>
        <v>11</v>
      </c>
      <c r="I588" s="13">
        <f>VLOOKUP(A588,import!A:J,9,0)</f>
        <v>15</v>
      </c>
      <c r="J588" s="14">
        <f>VLOOKUP(A588,import!A:J,10,0)</f>
        <v>0.27</v>
      </c>
      <c r="K588" s="11" t="s">
        <v>2947</v>
      </c>
      <c r="L588" s="11">
        <v>2.422286061E9</v>
      </c>
      <c r="M588" s="11" t="s">
        <v>138</v>
      </c>
      <c r="N588" s="11" t="s">
        <v>181</v>
      </c>
      <c r="O588" s="11" t="s">
        <v>2951</v>
      </c>
      <c r="P588" s="11" t="str">
        <f>VLOOKUP(A588,import!A:P,16,0)</f>
        <v>Geleneksel</v>
      </c>
      <c r="Q588" s="15"/>
      <c r="R588" s="15" t="b">
        <v>1</v>
      </c>
      <c r="S588" s="16" t="b">
        <v>0</v>
      </c>
      <c r="T588" s="17" t="s">
        <v>121</v>
      </c>
      <c r="U588" s="17"/>
      <c r="V588" s="17"/>
      <c r="W588" s="17" t="s">
        <v>2952</v>
      </c>
      <c r="X588" s="18"/>
      <c r="Y588" s="18"/>
      <c r="Z588" s="18"/>
      <c r="AA588" s="19"/>
      <c r="AB588" s="19"/>
      <c r="AC588" s="19"/>
      <c r="AD588" s="19"/>
      <c r="AE588" s="20"/>
      <c r="AF588" s="19"/>
      <c r="AG588" s="20"/>
      <c r="AH588" s="19"/>
      <c r="AI588" s="19"/>
      <c r="AJ588" s="19"/>
      <c r="AK588" s="19"/>
      <c r="AL588" s="19"/>
      <c r="AM588" s="19"/>
      <c r="AN588" s="19"/>
      <c r="AO588" s="19"/>
      <c r="AP588" s="21" t="s">
        <v>116</v>
      </c>
      <c r="AQ588" s="19"/>
    </row>
    <row r="589">
      <c r="A589" s="11" t="s">
        <v>2953</v>
      </c>
      <c r="B589" s="11" t="s">
        <v>2954</v>
      </c>
      <c r="C589" s="11" t="str">
        <f>VLOOKUP(A589,import!A:C,3,0)</f>
        <v>DOĞRU</v>
      </c>
      <c r="D589" s="11" t="s">
        <v>1828</v>
      </c>
      <c r="E589" s="12">
        <f>VLOOKUP(A589,import!A:J,5,0)</f>
        <v>217</v>
      </c>
      <c r="F589" s="12">
        <f>VLOOKUP(A589,import!A:J,6,0)</f>
        <v>16</v>
      </c>
      <c r="G589" s="13">
        <f>VLOOKUP(A589,import!A:J,7,0)</f>
        <v>5</v>
      </c>
      <c r="H589" s="13">
        <f>VLOOKUP(A589,import!A:J,8,0)</f>
        <v>11</v>
      </c>
      <c r="I589" s="13">
        <f>VLOOKUP(A589,import!A:J,9,0)</f>
        <v>16</v>
      </c>
      <c r="J589" s="14">
        <f>VLOOKUP(A589,import!A:J,10,0)</f>
        <v>0.31</v>
      </c>
      <c r="K589" s="11" t="s">
        <v>2947</v>
      </c>
      <c r="L589" s="11">
        <v>2.423230303E9</v>
      </c>
      <c r="M589" s="11" t="s">
        <v>47</v>
      </c>
      <c r="N589" s="11" t="s">
        <v>227</v>
      </c>
      <c r="O589" s="11" t="s">
        <v>2955</v>
      </c>
      <c r="P589" s="11" t="str">
        <f>VLOOKUP(A589,import!A:P,16,0)</f>
        <v>Geleneksel</v>
      </c>
      <c r="Q589" s="15"/>
      <c r="R589" s="15" t="b">
        <v>1</v>
      </c>
      <c r="S589" s="16" t="b">
        <v>0</v>
      </c>
      <c r="T589" s="17" t="s">
        <v>121</v>
      </c>
      <c r="U589" s="17"/>
      <c r="V589" s="17"/>
      <c r="W589" s="17" t="s">
        <v>2956</v>
      </c>
      <c r="X589" s="18"/>
      <c r="Y589" s="18"/>
      <c r="Z589" s="18"/>
      <c r="AA589" s="19"/>
      <c r="AB589" s="19"/>
      <c r="AC589" s="22" t="s">
        <v>106</v>
      </c>
      <c r="AD589" s="23">
        <v>44391.0</v>
      </c>
      <c r="AE589" s="20"/>
      <c r="AF589" s="19"/>
      <c r="AG589" s="20"/>
      <c r="AH589" s="19"/>
      <c r="AI589" s="19"/>
      <c r="AJ589" s="19"/>
      <c r="AK589" s="19"/>
      <c r="AL589" s="22" t="s">
        <v>51</v>
      </c>
      <c r="AM589" s="19"/>
      <c r="AN589" s="19"/>
      <c r="AO589" s="19"/>
      <c r="AP589" s="21" t="s">
        <v>89</v>
      </c>
      <c r="AQ589" s="19"/>
    </row>
    <row r="590">
      <c r="A590" s="11" t="s">
        <v>2957</v>
      </c>
      <c r="B590" s="11" t="s">
        <v>2958</v>
      </c>
      <c r="C590" s="11" t="str">
        <f>VLOOKUP(A590,import!A:C,3,0)</f>
        <v>DOĞRU</v>
      </c>
      <c r="D590" s="11" t="s">
        <v>1828</v>
      </c>
      <c r="E590" s="12">
        <f>VLOOKUP(A590,import!A:J,5,0)</f>
        <v>242</v>
      </c>
      <c r="F590" s="12">
        <f>VLOOKUP(A590,import!A:J,6,0)</f>
        <v>4</v>
      </c>
      <c r="G590" s="13">
        <f>VLOOKUP(A590,import!A:J,7,0)</f>
        <v>4</v>
      </c>
      <c r="H590" s="13">
        <f>VLOOKUP(A590,import!A:J,8,0)</f>
        <v>10</v>
      </c>
      <c r="I590" s="13">
        <f>VLOOKUP(A590,import!A:J,9,0)</f>
        <v>14</v>
      </c>
      <c r="J590" s="14">
        <f>VLOOKUP(A590,import!A:J,10,0)</f>
        <v>0.29</v>
      </c>
      <c r="K590" s="11" t="s">
        <v>2947</v>
      </c>
      <c r="L590" s="11">
        <v>2.422375454E9</v>
      </c>
      <c r="M590" s="11" t="s">
        <v>47</v>
      </c>
      <c r="N590" s="11" t="s">
        <v>603</v>
      </c>
      <c r="O590" s="11" t="s">
        <v>2959</v>
      </c>
      <c r="P590" s="11" t="str">
        <f>VLOOKUP(A590,import!A:P,16,0)</f>
        <v>Geleneksel</v>
      </c>
      <c r="Q590" s="15"/>
      <c r="R590" s="15" t="b">
        <v>1</v>
      </c>
      <c r="S590" s="16" t="b">
        <v>0</v>
      </c>
      <c r="T590" s="17" t="s">
        <v>121</v>
      </c>
      <c r="U590" s="17"/>
      <c r="V590" s="17"/>
      <c r="W590" s="17"/>
      <c r="X590" s="18"/>
      <c r="Y590" s="18"/>
      <c r="Z590" s="18"/>
      <c r="AA590" s="22" t="s">
        <v>106</v>
      </c>
      <c r="AB590" s="54">
        <v>44347.0</v>
      </c>
      <c r="AC590" s="19"/>
      <c r="AD590" s="22"/>
      <c r="AE590" s="20"/>
      <c r="AF590" s="22"/>
      <c r="AG590" s="20"/>
      <c r="AH590" s="22"/>
      <c r="AI590" s="19"/>
      <c r="AJ590" s="22"/>
      <c r="AK590" s="22"/>
      <c r="AL590" s="22"/>
      <c r="AM590" s="22"/>
      <c r="AN590" s="22"/>
      <c r="AO590" s="22"/>
      <c r="AP590" s="21" t="s">
        <v>54</v>
      </c>
      <c r="AQ590" s="22"/>
    </row>
    <row r="591">
      <c r="A591" s="11" t="s">
        <v>2960</v>
      </c>
      <c r="B591" s="11" t="s">
        <v>2961</v>
      </c>
      <c r="C591" s="11" t="str">
        <f>VLOOKUP(A591,import!A:C,3,0)</f>
        <v>DOĞRU</v>
      </c>
      <c r="D591" s="11" t="s">
        <v>1828</v>
      </c>
      <c r="E591" s="12">
        <f>VLOOKUP(A591,import!A:J,5,0)</f>
        <v>187</v>
      </c>
      <c r="F591" s="12">
        <f>VLOOKUP(A591,import!A:J,6,0)</f>
        <v>16</v>
      </c>
      <c r="G591" s="13">
        <f>VLOOKUP(A591,import!A:J,7,0)</f>
        <v>5</v>
      </c>
      <c r="H591" s="13">
        <f>VLOOKUP(A591,import!A:J,8,0)</f>
        <v>11</v>
      </c>
      <c r="I591" s="13">
        <f>VLOOKUP(A591,import!A:J,9,0)</f>
        <v>16</v>
      </c>
      <c r="J591" s="14">
        <f>VLOOKUP(A591,import!A:J,10,0)</f>
        <v>0.31</v>
      </c>
      <c r="K591" s="11" t="s">
        <v>2947</v>
      </c>
      <c r="L591" s="11">
        <v>2.42244202E9</v>
      </c>
      <c r="M591" s="11" t="s">
        <v>47</v>
      </c>
      <c r="N591" s="11" t="s">
        <v>1202</v>
      </c>
      <c r="O591" s="11" t="s">
        <v>2962</v>
      </c>
      <c r="P591" s="11" t="str">
        <f>VLOOKUP(A591,import!A:P,16,0)</f>
        <v>Geleneksel</v>
      </c>
      <c r="Q591" s="15"/>
      <c r="R591" s="15" t="b">
        <v>1</v>
      </c>
      <c r="S591" s="16" t="b">
        <v>0</v>
      </c>
      <c r="T591" s="17" t="s">
        <v>50</v>
      </c>
      <c r="U591" s="17" t="s">
        <v>98</v>
      </c>
      <c r="V591" s="17" t="s">
        <v>52</v>
      </c>
      <c r="W591" s="17" t="s">
        <v>2963</v>
      </c>
      <c r="X591" s="18">
        <v>44356.0</v>
      </c>
      <c r="Y591" s="18">
        <v>44357.0</v>
      </c>
      <c r="Z591" s="18"/>
      <c r="AA591" s="22" t="s">
        <v>71</v>
      </c>
      <c r="AB591" s="23">
        <v>44350.0</v>
      </c>
      <c r="AC591" s="22" t="s">
        <v>71</v>
      </c>
      <c r="AD591" s="23">
        <v>44356.0</v>
      </c>
      <c r="AE591" s="20"/>
      <c r="AF591" s="19"/>
      <c r="AG591" s="20"/>
      <c r="AH591" s="19"/>
      <c r="AI591" s="19"/>
      <c r="AJ591" s="19"/>
      <c r="AK591" s="22" t="s">
        <v>148</v>
      </c>
      <c r="AL591" s="22" t="s">
        <v>98</v>
      </c>
      <c r="AM591" s="19"/>
      <c r="AN591" s="19"/>
      <c r="AO591" s="19"/>
      <c r="AP591" s="21" t="s">
        <v>89</v>
      </c>
      <c r="AQ591" s="19"/>
    </row>
    <row r="592">
      <c r="A592" s="11" t="s">
        <v>2964</v>
      </c>
      <c r="B592" s="11" t="s">
        <v>2965</v>
      </c>
      <c r="C592" s="11" t="str">
        <f>VLOOKUP(A592,import!A:C,3,0)</f>
        <v>DOĞRU</v>
      </c>
      <c r="D592" s="11" t="s">
        <v>1828</v>
      </c>
      <c r="E592" s="12">
        <f>VLOOKUP(A592,import!A:J,5,0)</f>
        <v>312</v>
      </c>
      <c r="F592" s="12">
        <f>VLOOKUP(A592,import!A:J,6,0)</f>
        <v>13</v>
      </c>
      <c r="G592" s="13">
        <f>VLOOKUP(A592,import!A:J,7,0)</f>
        <v>4</v>
      </c>
      <c r="H592" s="13">
        <f>VLOOKUP(A592,import!A:J,8,0)</f>
        <v>12</v>
      </c>
      <c r="I592" s="13">
        <f>VLOOKUP(A592,import!A:J,9,0)</f>
        <v>16</v>
      </c>
      <c r="J592" s="14">
        <f>VLOOKUP(A592,import!A:J,10,0)</f>
        <v>0.25</v>
      </c>
      <c r="K592" s="11" t="s">
        <v>2947</v>
      </c>
      <c r="L592" s="11">
        <v>2.422473366E9</v>
      </c>
      <c r="M592" s="11" t="s">
        <v>47</v>
      </c>
      <c r="N592" s="11" t="s">
        <v>278</v>
      </c>
      <c r="O592" s="11" t="s">
        <v>2966</v>
      </c>
      <c r="P592" s="11" t="str">
        <f>VLOOKUP(A592,import!A:P,16,0)</f>
        <v>Geleneksel</v>
      </c>
      <c r="Q592" s="15"/>
      <c r="R592" s="15" t="b">
        <v>1</v>
      </c>
      <c r="S592" s="16" t="b">
        <v>0</v>
      </c>
      <c r="T592" s="17" t="s">
        <v>121</v>
      </c>
      <c r="U592" s="17"/>
      <c r="V592" s="17"/>
      <c r="W592" s="17" t="s">
        <v>2967</v>
      </c>
      <c r="X592" s="18"/>
      <c r="Y592" s="18"/>
      <c r="Z592" s="18"/>
      <c r="AA592" s="22" t="s">
        <v>106</v>
      </c>
      <c r="AB592" s="23">
        <v>44379.0</v>
      </c>
      <c r="AC592" s="19"/>
      <c r="AD592" s="19"/>
      <c r="AE592" s="20"/>
      <c r="AF592" s="19"/>
      <c r="AG592" s="20"/>
      <c r="AH592" s="19"/>
      <c r="AI592" s="19"/>
      <c r="AJ592" s="19"/>
      <c r="AK592" s="22" t="s">
        <v>86</v>
      </c>
      <c r="AL592" s="19"/>
      <c r="AM592" s="19"/>
      <c r="AN592" s="19"/>
      <c r="AO592" s="19"/>
      <c r="AP592" s="21" t="s">
        <v>89</v>
      </c>
      <c r="AQ592" s="19"/>
    </row>
    <row r="593">
      <c r="A593" s="11" t="s">
        <v>2968</v>
      </c>
      <c r="B593" s="11" t="s">
        <v>2969</v>
      </c>
      <c r="C593" s="11" t="str">
        <f>VLOOKUP(A593,import!A:C,3,0)</f>
        <v>DOĞRU</v>
      </c>
      <c r="D593" s="11" t="s">
        <v>1828</v>
      </c>
      <c r="E593" s="12">
        <f>VLOOKUP(A593,import!A:J,5,0)</f>
        <v>459</v>
      </c>
      <c r="F593" s="12">
        <f>VLOOKUP(A593,import!A:J,6,0)</f>
        <v>9</v>
      </c>
      <c r="G593" s="13">
        <f>VLOOKUP(A593,import!A:J,7,0)</f>
        <v>4</v>
      </c>
      <c r="H593" s="13">
        <f>VLOOKUP(A593,import!A:J,8,0)</f>
        <v>7</v>
      </c>
      <c r="I593" s="13">
        <f>VLOOKUP(A593,import!A:J,9,0)</f>
        <v>11</v>
      </c>
      <c r="J593" s="14">
        <f>VLOOKUP(A593,import!A:J,10,0)</f>
        <v>0.36</v>
      </c>
      <c r="K593" s="11" t="s">
        <v>2970</v>
      </c>
      <c r="L593" s="11">
        <v>5.545332207E9</v>
      </c>
      <c r="M593" s="11" t="s">
        <v>47</v>
      </c>
      <c r="N593" s="11" t="s">
        <v>639</v>
      </c>
      <c r="O593" s="11" t="s">
        <v>2971</v>
      </c>
      <c r="P593" s="11" t="str">
        <f>VLOOKUP(A593,import!A:P,16,0)</f>
        <v>Geleneksel</v>
      </c>
      <c r="Q593" s="15"/>
      <c r="R593" s="15" t="b">
        <v>1</v>
      </c>
      <c r="S593" s="16" t="b">
        <v>0</v>
      </c>
      <c r="T593" s="17" t="s">
        <v>50</v>
      </c>
      <c r="U593" s="17" t="s">
        <v>51</v>
      </c>
      <c r="V593" s="17" t="s">
        <v>273</v>
      </c>
      <c r="W593" s="25" t="s">
        <v>2972</v>
      </c>
      <c r="X593" s="18">
        <v>44343.0</v>
      </c>
      <c r="Y593" s="18">
        <v>44347.0</v>
      </c>
      <c r="Z593" s="18"/>
      <c r="AA593" s="22" t="s">
        <v>71</v>
      </c>
      <c r="AB593" s="23">
        <v>44434.0</v>
      </c>
      <c r="AC593" s="19"/>
      <c r="AD593" s="19"/>
      <c r="AE593" s="20"/>
      <c r="AF593" s="19"/>
      <c r="AG593" s="20"/>
      <c r="AH593" s="19"/>
      <c r="AI593" s="19"/>
      <c r="AJ593" s="19"/>
      <c r="AK593" s="22" t="s">
        <v>163</v>
      </c>
      <c r="AL593" s="19"/>
      <c r="AM593" s="19"/>
      <c r="AN593" s="19"/>
      <c r="AO593" s="19"/>
      <c r="AP593" s="21" t="s">
        <v>89</v>
      </c>
      <c r="AQ593" s="19"/>
    </row>
    <row r="594">
      <c r="A594" s="11" t="s">
        <v>2973</v>
      </c>
      <c r="B594" s="11" t="s">
        <v>2974</v>
      </c>
      <c r="C594" s="11" t="str">
        <f>VLOOKUP(A594,import!A:C,3,0)</f>
        <v>DOĞRU</v>
      </c>
      <c r="D594" s="11" t="s">
        <v>110</v>
      </c>
      <c r="E594" s="12">
        <f>VLOOKUP(A594,import!A:J,5,0)</f>
        <v>514</v>
      </c>
      <c r="F594" s="12">
        <f>VLOOKUP(A594,import!A:J,6,0)</f>
        <v>28</v>
      </c>
      <c r="G594" s="13">
        <f>VLOOKUP(A594,import!A:J,7,0)</f>
        <v>0</v>
      </c>
      <c r="H594" s="13">
        <f>VLOOKUP(A594,import!A:J,8,0)</f>
        <v>47</v>
      </c>
      <c r="I594" s="13">
        <f>VLOOKUP(A594,import!A:J,9,0)</f>
        <v>47</v>
      </c>
      <c r="J594" s="14">
        <f>VLOOKUP(A594,import!A:J,10,0)</f>
        <v>0</v>
      </c>
      <c r="K594" s="11" t="s">
        <v>2975</v>
      </c>
      <c r="L594" s="11">
        <v>5.38832603E9</v>
      </c>
      <c r="M594" s="11" t="s">
        <v>388</v>
      </c>
      <c r="N594" s="11" t="s">
        <v>389</v>
      </c>
      <c r="O594" s="11" t="s">
        <v>2976</v>
      </c>
      <c r="P594" s="11" t="str">
        <f>VLOOKUP(A594,import!A:P,16,0)</f>
        <v>Geleneksel</v>
      </c>
      <c r="Q594" s="15"/>
      <c r="R594" s="15" t="b">
        <v>0</v>
      </c>
      <c r="S594" s="16" t="b">
        <v>0</v>
      </c>
      <c r="T594" s="17"/>
      <c r="U594" s="17"/>
      <c r="V594" s="17"/>
      <c r="W594" s="17"/>
      <c r="X594" s="18"/>
      <c r="Y594" s="18"/>
      <c r="Z594" s="18"/>
      <c r="AA594" s="19"/>
      <c r="AB594" s="19"/>
      <c r="AC594" s="19"/>
      <c r="AD594" s="19"/>
      <c r="AE594" s="20"/>
      <c r="AF594" s="19"/>
      <c r="AG594" s="20"/>
      <c r="AH594" s="19"/>
      <c r="AI594" s="19"/>
      <c r="AJ594" s="19"/>
      <c r="AK594" s="19"/>
      <c r="AL594" s="19"/>
      <c r="AM594" s="19"/>
      <c r="AN594" s="19"/>
      <c r="AO594" s="19"/>
      <c r="AP594" s="21" t="s">
        <v>89</v>
      </c>
      <c r="AQ594" s="19"/>
    </row>
    <row r="595">
      <c r="A595" s="11" t="s">
        <v>2977</v>
      </c>
      <c r="B595" s="11" t="s">
        <v>2978</v>
      </c>
      <c r="C595" s="11" t="str">
        <f>VLOOKUP(A595,import!A:C,3,0)</f>
        <v>DOĞRU</v>
      </c>
      <c r="D595" s="11" t="s">
        <v>1694</v>
      </c>
      <c r="E595" s="12">
        <f>VLOOKUP(A595,import!A:J,5,0)</f>
        <v>825</v>
      </c>
      <c r="F595" s="12">
        <f>VLOOKUP(A595,import!A:J,6,0)</f>
        <v>42</v>
      </c>
      <c r="G595" s="13">
        <f>VLOOKUP(A595,import!A:J,7,0)</f>
        <v>34</v>
      </c>
      <c r="H595" s="13">
        <f>VLOOKUP(A595,import!A:J,8,0)</f>
        <v>10</v>
      </c>
      <c r="I595" s="13">
        <f>VLOOKUP(A595,import!A:J,9,0)</f>
        <v>44</v>
      </c>
      <c r="J595" s="14">
        <f>VLOOKUP(A595,import!A:J,10,0)</f>
        <v>0.77</v>
      </c>
      <c r="K595" s="11" t="s">
        <v>2979</v>
      </c>
      <c r="L595" s="11">
        <v>5.321004843E9</v>
      </c>
      <c r="M595" s="11" t="s">
        <v>47</v>
      </c>
      <c r="N595" s="11" t="s">
        <v>2980</v>
      </c>
      <c r="O595" s="11" t="s">
        <v>2981</v>
      </c>
      <c r="P595" s="11" t="str">
        <f>VLOOKUP(A595,import!A:P,16,0)</f>
        <v>Geleneksel</v>
      </c>
      <c r="Q595" s="15"/>
      <c r="R595" s="15" t="b">
        <v>1</v>
      </c>
      <c r="S595" s="16" t="b">
        <v>0</v>
      </c>
      <c r="T595" s="25" t="s">
        <v>50</v>
      </c>
      <c r="U595" s="25" t="s">
        <v>51</v>
      </c>
      <c r="V595" s="16"/>
      <c r="W595" s="25" t="s">
        <v>2982</v>
      </c>
      <c r="X595" s="27">
        <v>44411.0</v>
      </c>
      <c r="Y595" s="27">
        <v>44413.0</v>
      </c>
      <c r="Z595" s="30"/>
      <c r="AA595" s="22" t="s">
        <v>71</v>
      </c>
      <c r="AB595" s="23">
        <v>44411.0</v>
      </c>
      <c r="AC595" s="22" t="s">
        <v>106</v>
      </c>
      <c r="AD595" s="23">
        <v>44421.0</v>
      </c>
      <c r="AE595" s="20"/>
      <c r="AF595" s="19"/>
      <c r="AG595" s="20"/>
      <c r="AH595" s="19"/>
      <c r="AI595" s="19"/>
      <c r="AJ595" s="19"/>
      <c r="AK595" s="22" t="s">
        <v>51</v>
      </c>
      <c r="AL595" s="22" t="s">
        <v>219</v>
      </c>
      <c r="AM595" s="19"/>
      <c r="AN595" s="19"/>
      <c r="AO595" s="19"/>
      <c r="AP595" s="21" t="s">
        <v>89</v>
      </c>
      <c r="AQ595" s="19"/>
    </row>
    <row r="596">
      <c r="A596" s="11" t="s">
        <v>2983</v>
      </c>
      <c r="B596" s="11" t="s">
        <v>2984</v>
      </c>
      <c r="C596" s="11" t="str">
        <f>VLOOKUP(A596,import!A:C,3,0)</f>
        <v>DOĞRU</v>
      </c>
      <c r="D596" s="11" t="s">
        <v>200</v>
      </c>
      <c r="E596" s="12">
        <f>VLOOKUP(A596,import!A:J,5,0)</f>
        <v>636</v>
      </c>
      <c r="F596" s="12">
        <f>VLOOKUP(A596,import!A:J,6,0)</f>
        <v>22</v>
      </c>
      <c r="G596" s="13">
        <f>VLOOKUP(A596,import!A:J,7,0)</f>
        <v>0</v>
      </c>
      <c r="H596" s="13">
        <f>VLOOKUP(A596,import!A:J,8,0)</f>
        <v>25</v>
      </c>
      <c r="I596" s="13">
        <f>VLOOKUP(A596,import!A:J,9,0)</f>
        <v>25</v>
      </c>
      <c r="J596" s="14">
        <f>VLOOKUP(A596,import!A:J,10,0)</f>
        <v>0</v>
      </c>
      <c r="K596" s="11" t="s">
        <v>2985</v>
      </c>
      <c r="L596" s="11">
        <v>2.422476327E9</v>
      </c>
      <c r="M596" s="11" t="s">
        <v>47</v>
      </c>
      <c r="N596" s="11" t="s">
        <v>1923</v>
      </c>
      <c r="O596" s="11" t="s">
        <v>2986</v>
      </c>
      <c r="P596" s="11" t="str">
        <f>VLOOKUP(A596,import!A:P,16,0)</f>
        <v>Geleneksel</v>
      </c>
      <c r="Q596" s="15" t="s">
        <v>129</v>
      </c>
      <c r="R596" s="15" t="b">
        <v>1</v>
      </c>
      <c r="S596" s="25" t="b">
        <v>0</v>
      </c>
      <c r="T596" s="25" t="s">
        <v>212</v>
      </c>
      <c r="U596" s="16"/>
      <c r="V596" s="16"/>
      <c r="W596" s="25" t="s">
        <v>2987</v>
      </c>
      <c r="X596" s="30"/>
      <c r="Y596" s="30"/>
      <c r="Z596" s="30"/>
      <c r="AA596" s="22" t="s">
        <v>85</v>
      </c>
      <c r="AB596" s="23">
        <v>44357.0</v>
      </c>
      <c r="AC596" s="22" t="s">
        <v>71</v>
      </c>
      <c r="AD596" s="23">
        <v>44377.0</v>
      </c>
      <c r="AE596" s="22" t="s">
        <v>177</v>
      </c>
      <c r="AF596" s="23">
        <v>44391.0</v>
      </c>
      <c r="AG596" s="22" t="s">
        <v>177</v>
      </c>
      <c r="AH596" s="23">
        <v>44413.0</v>
      </c>
      <c r="AI596" s="22" t="s">
        <v>71</v>
      </c>
      <c r="AJ596" s="23">
        <v>44706.0</v>
      </c>
      <c r="AK596" s="22" t="s">
        <v>190</v>
      </c>
      <c r="AL596" s="22" t="s">
        <v>97</v>
      </c>
      <c r="AM596" s="22" t="s">
        <v>51</v>
      </c>
      <c r="AN596" s="22" t="s">
        <v>219</v>
      </c>
      <c r="AO596" s="22" t="s">
        <v>99</v>
      </c>
      <c r="AP596" s="21"/>
      <c r="AQ596" s="22"/>
    </row>
    <row r="597">
      <c r="A597" s="11" t="s">
        <v>2988</v>
      </c>
      <c r="B597" s="11" t="s">
        <v>2989</v>
      </c>
      <c r="C597" s="11" t="str">
        <f>VLOOKUP(A597,import!A:C,3,0)</f>
        <v>DOĞRU</v>
      </c>
      <c r="D597" s="11" t="s">
        <v>45</v>
      </c>
      <c r="E597" s="12">
        <f>VLOOKUP(A597,import!A:J,5,0)</f>
        <v>87</v>
      </c>
      <c r="F597" s="12">
        <f>VLOOKUP(A597,import!A:J,6,0)</f>
        <v>26</v>
      </c>
      <c r="G597" s="13">
        <f>VLOOKUP(A597,import!A:J,7,0)</f>
        <v>19</v>
      </c>
      <c r="H597" s="13">
        <f>VLOOKUP(A597,import!A:J,8,0)</f>
        <v>39</v>
      </c>
      <c r="I597" s="13">
        <f>VLOOKUP(A597,import!A:J,9,0)</f>
        <v>58</v>
      </c>
      <c r="J597" s="14">
        <f>VLOOKUP(A597,import!A:J,10,0)</f>
        <v>0.33</v>
      </c>
      <c r="K597" s="11" t="s">
        <v>2990</v>
      </c>
      <c r="L597" s="11">
        <v>5.550075607E9</v>
      </c>
      <c r="M597" s="11" t="s">
        <v>65</v>
      </c>
      <c r="N597" s="11" t="s">
        <v>609</v>
      </c>
      <c r="O597" s="11" t="s">
        <v>2991</v>
      </c>
      <c r="P597" s="11" t="str">
        <f>VLOOKUP(A597,import!A:P,16,0)</f>
        <v>Geleneksel</v>
      </c>
      <c r="Q597" s="15"/>
      <c r="R597" s="15" t="b">
        <v>1</v>
      </c>
      <c r="S597" s="16" t="b">
        <v>0</v>
      </c>
      <c r="T597" s="17" t="s">
        <v>50</v>
      </c>
      <c r="U597" s="17" t="s">
        <v>115</v>
      </c>
      <c r="V597" s="24" t="s">
        <v>69</v>
      </c>
      <c r="W597" s="17"/>
      <c r="X597" s="18">
        <v>44649.0</v>
      </c>
      <c r="Y597" s="18">
        <v>44653.0</v>
      </c>
      <c r="Z597" s="18"/>
      <c r="AA597" s="22" t="s">
        <v>71</v>
      </c>
      <c r="AB597" s="23">
        <v>44643.0</v>
      </c>
      <c r="AC597" s="22" t="s">
        <v>71</v>
      </c>
      <c r="AD597" s="23">
        <v>44645.0</v>
      </c>
      <c r="AE597" s="22" t="s">
        <v>71</v>
      </c>
      <c r="AF597" s="23">
        <v>44649.0</v>
      </c>
      <c r="AG597" s="20"/>
      <c r="AH597" s="19"/>
      <c r="AI597" s="19"/>
      <c r="AJ597" s="19"/>
      <c r="AK597" s="22" t="s">
        <v>115</v>
      </c>
      <c r="AL597" s="22" t="s">
        <v>115</v>
      </c>
      <c r="AM597" s="22" t="s">
        <v>115</v>
      </c>
      <c r="AN597" s="19"/>
      <c r="AO597" s="19"/>
      <c r="AP597" s="21" t="s">
        <v>54</v>
      </c>
      <c r="AQ597" s="19"/>
    </row>
    <row r="598">
      <c r="A598" s="11" t="s">
        <v>2992</v>
      </c>
      <c r="B598" s="11" t="s">
        <v>2993</v>
      </c>
      <c r="C598" s="11" t="str">
        <f>VLOOKUP(A598,import!A:C,3,0)</f>
        <v>DOĞRU</v>
      </c>
      <c r="D598" s="11" t="s">
        <v>45</v>
      </c>
      <c r="E598" s="12">
        <f>VLOOKUP(A598,import!A:J,5,0)</f>
        <v>579</v>
      </c>
      <c r="F598" s="12">
        <f>VLOOKUP(A598,import!A:J,6,0)</f>
        <v>21</v>
      </c>
      <c r="G598" s="13">
        <f>VLOOKUP(A598,import!A:J,7,0)</f>
        <v>0</v>
      </c>
      <c r="H598" s="13">
        <f>VLOOKUP(A598,import!A:J,8,0)</f>
        <v>18</v>
      </c>
      <c r="I598" s="13">
        <f>VLOOKUP(A598,import!A:J,9,0)</f>
        <v>18</v>
      </c>
      <c r="J598" s="14">
        <f>VLOOKUP(A598,import!A:J,10,0)</f>
        <v>0</v>
      </c>
      <c r="K598" s="11" t="s">
        <v>2994</v>
      </c>
      <c r="L598" s="11">
        <v>5.315133307E9</v>
      </c>
      <c r="M598" s="11" t="s">
        <v>368</v>
      </c>
      <c r="N598" s="11" t="s">
        <v>652</v>
      </c>
      <c r="O598" s="11" t="s">
        <v>2995</v>
      </c>
      <c r="P598" s="11" t="str">
        <f>VLOOKUP(A598,import!A:P,16,0)</f>
        <v>Geleneksel</v>
      </c>
      <c r="Q598" s="15"/>
      <c r="R598" s="15" t="b">
        <v>1</v>
      </c>
      <c r="S598" s="16" t="b">
        <v>0</v>
      </c>
      <c r="T598" s="17" t="s">
        <v>83</v>
      </c>
      <c r="U598" s="17" t="s">
        <v>51</v>
      </c>
      <c r="V598" s="24" t="s">
        <v>371</v>
      </c>
      <c r="W598" s="17" t="s">
        <v>2996</v>
      </c>
      <c r="X598" s="18">
        <v>44471.0</v>
      </c>
      <c r="Y598" s="18">
        <v>44477.0</v>
      </c>
      <c r="Z598" s="18"/>
      <c r="AA598" s="22" t="s">
        <v>106</v>
      </c>
      <c r="AB598" s="23">
        <v>44469.0</v>
      </c>
      <c r="AC598" s="22" t="s">
        <v>71</v>
      </c>
      <c r="AD598" s="23">
        <v>44471.0</v>
      </c>
      <c r="AE598" s="22" t="s">
        <v>71</v>
      </c>
      <c r="AF598" s="23">
        <v>44471.0</v>
      </c>
      <c r="AG598" s="22" t="s">
        <v>71</v>
      </c>
      <c r="AH598" s="23">
        <v>44481.0</v>
      </c>
      <c r="AI598" s="19"/>
      <c r="AJ598" s="19"/>
      <c r="AK598" s="22" t="s">
        <v>156</v>
      </c>
      <c r="AL598" s="22" t="s">
        <v>51</v>
      </c>
      <c r="AM598" s="22" t="s">
        <v>51</v>
      </c>
      <c r="AN598" s="22" t="s">
        <v>358</v>
      </c>
      <c r="AO598" s="19"/>
      <c r="AP598" s="21" t="s">
        <v>54</v>
      </c>
      <c r="AQ598" s="19"/>
    </row>
    <row r="599">
      <c r="A599" s="11" t="s">
        <v>2997</v>
      </c>
      <c r="B599" s="11" t="s">
        <v>2998</v>
      </c>
      <c r="C599" s="11" t="str">
        <f>VLOOKUP(A599,import!A:C,3,0)</f>
        <v>DOĞRU</v>
      </c>
      <c r="D599" s="11" t="s">
        <v>152</v>
      </c>
      <c r="E599" s="12">
        <f>VLOOKUP(A599,import!A:J,5,0)</f>
        <v>1033</v>
      </c>
      <c r="F599" s="12">
        <f>VLOOKUP(A599,import!A:J,6,0)</f>
        <v>25</v>
      </c>
      <c r="G599" s="13">
        <f>VLOOKUP(A599,import!A:J,7,0)</f>
        <v>0</v>
      </c>
      <c r="H599" s="13">
        <f>VLOOKUP(A599,import!A:J,8,0)</f>
        <v>43</v>
      </c>
      <c r="I599" s="13">
        <f>VLOOKUP(A599,import!A:J,9,0)</f>
        <v>43</v>
      </c>
      <c r="J599" s="14">
        <f>VLOOKUP(A599,import!A:J,10,0)</f>
        <v>0</v>
      </c>
      <c r="K599" s="11" t="s">
        <v>2999</v>
      </c>
      <c r="L599" s="11">
        <v>2.423610737E9</v>
      </c>
      <c r="M599" s="11" t="s">
        <v>65</v>
      </c>
      <c r="N599" s="11" t="s">
        <v>772</v>
      </c>
      <c r="O599" s="11" t="s">
        <v>3000</v>
      </c>
      <c r="P599" s="11" t="str">
        <f>VLOOKUP(A599,import!A:P,16,0)</f>
        <v>Geleneksel</v>
      </c>
      <c r="Q599" s="15" t="s">
        <v>103</v>
      </c>
      <c r="R599" s="15" t="b">
        <v>1</v>
      </c>
      <c r="S599" s="16" t="b">
        <v>0</v>
      </c>
      <c r="T599" s="25" t="s">
        <v>83</v>
      </c>
      <c r="U599" s="25"/>
      <c r="V599" s="25"/>
      <c r="W599" s="25" t="s">
        <v>3001</v>
      </c>
      <c r="X599" s="27"/>
      <c r="Y599" s="27"/>
      <c r="Z599" s="27"/>
      <c r="AA599" s="22" t="s">
        <v>71</v>
      </c>
      <c r="AB599" s="23">
        <v>44348.0</v>
      </c>
      <c r="AC599" s="22" t="s">
        <v>71</v>
      </c>
      <c r="AD599" s="23">
        <v>44503.0</v>
      </c>
      <c r="AE599" s="20"/>
      <c r="AF599" s="19"/>
      <c r="AG599" s="20"/>
      <c r="AH599" s="19"/>
      <c r="AI599" s="19"/>
      <c r="AJ599" s="19"/>
      <c r="AK599" s="22" t="s">
        <v>98</v>
      </c>
      <c r="AL599" s="22" t="s">
        <v>99</v>
      </c>
      <c r="AM599" s="19"/>
      <c r="AN599" s="19"/>
      <c r="AO599" s="19"/>
      <c r="AP599" s="21" t="s">
        <v>54</v>
      </c>
      <c r="AQ599" s="19"/>
    </row>
    <row r="600">
      <c r="A600" s="11" t="s">
        <v>3002</v>
      </c>
      <c r="B600" s="11" t="s">
        <v>3003</v>
      </c>
      <c r="C600" s="11" t="str">
        <f>VLOOKUP(A600,import!A:C,3,0)</f>
        <v>YANLIŞ</v>
      </c>
      <c r="D600" s="11" t="s">
        <v>152</v>
      </c>
      <c r="E600" s="12">
        <f>VLOOKUP(A600,import!A:J,5,0)</f>
        <v>372</v>
      </c>
      <c r="F600" s="12" t="str">
        <f>VLOOKUP(A600,import!A:J,6,0)</f>
        <v/>
      </c>
      <c r="G600" s="13">
        <f>VLOOKUP(A600,import!A:J,7,0)</f>
        <v>9</v>
      </c>
      <c r="H600" s="13">
        <f>VLOOKUP(A600,import!A:J,8,0)</f>
        <v>34</v>
      </c>
      <c r="I600" s="13">
        <f>VLOOKUP(A600,import!A:J,9,0)</f>
        <v>43</v>
      </c>
      <c r="J600" s="14">
        <f>VLOOKUP(A600,import!A:J,10,0)</f>
        <v>0.21</v>
      </c>
      <c r="K600" s="11" t="s">
        <v>3004</v>
      </c>
      <c r="L600" s="11">
        <v>2.422294701E9</v>
      </c>
      <c r="M600" s="11" t="s">
        <v>138</v>
      </c>
      <c r="N600" s="11" t="s">
        <v>1756</v>
      </c>
      <c r="O600" s="11" t="s">
        <v>3005</v>
      </c>
      <c r="P600" s="11" t="str">
        <f>VLOOKUP(A600,import!A:P,16,0)</f>
        <v>Geleneksel</v>
      </c>
      <c r="Q600" s="15"/>
      <c r="R600" s="15" t="b">
        <v>1</v>
      </c>
      <c r="S600" s="16" t="b">
        <v>0</v>
      </c>
      <c r="T600" s="17" t="s">
        <v>50</v>
      </c>
      <c r="U600" s="17" t="s">
        <v>99</v>
      </c>
      <c r="V600" s="24" t="s">
        <v>69</v>
      </c>
      <c r="W600" s="17"/>
      <c r="X600" s="18">
        <v>44600.0</v>
      </c>
      <c r="Y600" s="18">
        <v>44601.0</v>
      </c>
      <c r="Z600" s="18"/>
      <c r="AA600" s="22" t="s">
        <v>71</v>
      </c>
      <c r="AB600" s="23">
        <v>44384.0</v>
      </c>
      <c r="AC600" s="22" t="s">
        <v>85</v>
      </c>
      <c r="AD600" s="23">
        <v>44389.0</v>
      </c>
      <c r="AE600" s="22" t="s">
        <v>71</v>
      </c>
      <c r="AF600" s="23">
        <v>44431.0</v>
      </c>
      <c r="AG600" s="22" t="s">
        <v>71</v>
      </c>
      <c r="AH600" s="23">
        <v>44592.0</v>
      </c>
      <c r="AI600" s="22" t="s">
        <v>71</v>
      </c>
      <c r="AJ600" s="23">
        <v>44600.0</v>
      </c>
      <c r="AK600" s="22" t="s">
        <v>98</v>
      </c>
      <c r="AL600" s="22" t="s">
        <v>86</v>
      </c>
      <c r="AM600" s="22" t="s">
        <v>163</v>
      </c>
      <c r="AN600" s="22" t="s">
        <v>99</v>
      </c>
      <c r="AO600" s="22" t="s">
        <v>99</v>
      </c>
      <c r="AP600" s="21" t="s">
        <v>116</v>
      </c>
      <c r="AQ600" s="19"/>
    </row>
    <row r="601">
      <c r="A601" s="11" t="s">
        <v>3006</v>
      </c>
      <c r="B601" s="11" t="s">
        <v>3007</v>
      </c>
      <c r="C601" s="11" t="str">
        <f>VLOOKUP(A601,import!A:C,3,0)</f>
        <v>DOĞRU</v>
      </c>
      <c r="D601" s="11" t="s">
        <v>200</v>
      </c>
      <c r="E601" s="12">
        <f>VLOOKUP(A601,import!A:J,5,0)</f>
        <v>104</v>
      </c>
      <c r="F601" s="12">
        <f>VLOOKUP(A601,import!A:J,6,0)</f>
        <v>19</v>
      </c>
      <c r="G601" s="13">
        <f>VLOOKUP(A601,import!A:J,7,0)</f>
        <v>0</v>
      </c>
      <c r="H601" s="13">
        <f>VLOOKUP(A601,import!A:J,8,0)</f>
        <v>30</v>
      </c>
      <c r="I601" s="13">
        <f>VLOOKUP(A601,import!A:J,9,0)</f>
        <v>30</v>
      </c>
      <c r="J601" s="14">
        <f>VLOOKUP(A601,import!A:J,10,0)</f>
        <v>0</v>
      </c>
      <c r="K601" s="11" t="s">
        <v>3008</v>
      </c>
      <c r="L601" s="11">
        <v>2.425138586E9</v>
      </c>
      <c r="M601" s="11" t="s">
        <v>368</v>
      </c>
      <c r="N601" s="11" t="s">
        <v>813</v>
      </c>
      <c r="O601" s="11" t="s">
        <v>3009</v>
      </c>
      <c r="P601" s="11" t="str">
        <f>VLOOKUP(A601,import!A:P,16,0)</f>
        <v>Geleneksel</v>
      </c>
      <c r="Q601" s="15"/>
      <c r="R601" s="15" t="b">
        <v>0</v>
      </c>
      <c r="S601" s="16" t="b">
        <v>0</v>
      </c>
      <c r="T601" s="17"/>
      <c r="U601" s="17"/>
      <c r="V601" s="17"/>
      <c r="W601" s="17"/>
      <c r="X601" s="18"/>
      <c r="Y601" s="18"/>
      <c r="Z601" s="18"/>
      <c r="AA601" s="22"/>
      <c r="AB601" s="23"/>
      <c r="AC601" s="19"/>
      <c r="AD601" s="19"/>
      <c r="AE601" s="20"/>
      <c r="AF601" s="19"/>
      <c r="AG601" s="20"/>
      <c r="AH601" s="19"/>
      <c r="AI601" s="19"/>
      <c r="AJ601" s="19"/>
      <c r="AK601" s="22"/>
      <c r="AL601" s="19"/>
      <c r="AM601" s="19"/>
      <c r="AN601" s="19"/>
      <c r="AO601" s="19"/>
      <c r="AP601" s="21"/>
      <c r="AQ601" s="19"/>
    </row>
    <row r="602">
      <c r="A602" s="11" t="s">
        <v>3010</v>
      </c>
      <c r="B602" s="11" t="s">
        <v>3011</v>
      </c>
      <c r="C602" s="11" t="str">
        <f>VLOOKUP(A602,import!A:C,3,0)</f>
        <v>DOĞRU</v>
      </c>
      <c r="D602" s="11" t="s">
        <v>63</v>
      </c>
      <c r="E602" s="12">
        <f>VLOOKUP(A602,import!A:J,5,0)</f>
        <v>6</v>
      </c>
      <c r="F602" s="12">
        <f>VLOOKUP(A602,import!A:J,6,0)</f>
        <v>5</v>
      </c>
      <c r="G602" s="13">
        <f>VLOOKUP(A602,import!A:J,7,0)</f>
        <v>0</v>
      </c>
      <c r="H602" s="13">
        <f>VLOOKUP(A602,import!A:J,8,0)</f>
        <v>7</v>
      </c>
      <c r="I602" s="13">
        <f>VLOOKUP(A602,import!A:J,9,0)</f>
        <v>7</v>
      </c>
      <c r="J602" s="14">
        <f>VLOOKUP(A602,import!A:J,10,0)</f>
        <v>0</v>
      </c>
      <c r="K602" s="11" t="s">
        <v>3012</v>
      </c>
      <c r="L602" s="11">
        <v>5.527208707E9</v>
      </c>
      <c r="M602" s="11" t="s">
        <v>47</v>
      </c>
      <c r="N602" s="11" t="s">
        <v>458</v>
      </c>
      <c r="O602" s="11" t="s">
        <v>3013</v>
      </c>
      <c r="P602" s="11" t="str">
        <f>VLOOKUP(A602,import!A:P,16,0)</f>
        <v>Geleneksel</v>
      </c>
      <c r="Q602" s="15"/>
      <c r="R602" s="15" t="b">
        <v>1</v>
      </c>
      <c r="S602" s="16" t="b">
        <v>0</v>
      </c>
      <c r="T602" s="17" t="s">
        <v>280</v>
      </c>
      <c r="U602" s="17" t="s">
        <v>99</v>
      </c>
      <c r="V602" s="24" t="s">
        <v>69</v>
      </c>
      <c r="W602" s="17"/>
      <c r="X602" s="18">
        <v>44693.0</v>
      </c>
      <c r="Y602" s="18">
        <v>44694.0</v>
      </c>
      <c r="Z602" s="18"/>
      <c r="AA602" s="22" t="s">
        <v>71</v>
      </c>
      <c r="AB602" s="23">
        <v>44636.0</v>
      </c>
      <c r="AC602" s="22" t="s">
        <v>71</v>
      </c>
      <c r="AD602" s="23">
        <v>44693.0</v>
      </c>
      <c r="AE602" s="20"/>
      <c r="AF602" s="19"/>
      <c r="AG602" s="20"/>
      <c r="AH602" s="19"/>
      <c r="AI602" s="19"/>
      <c r="AJ602" s="19"/>
      <c r="AK602" s="22" t="s">
        <v>99</v>
      </c>
      <c r="AL602" s="22" t="s">
        <v>99</v>
      </c>
      <c r="AM602" s="19"/>
      <c r="AN602" s="19"/>
      <c r="AO602" s="19"/>
      <c r="AP602" s="21"/>
      <c r="AQ602" s="19"/>
    </row>
    <row r="603">
      <c r="A603" s="11" t="s">
        <v>3014</v>
      </c>
      <c r="B603" s="11" t="s">
        <v>3015</v>
      </c>
      <c r="C603" s="11" t="str">
        <f>VLOOKUP(A603,import!A:C,3,0)</f>
        <v>DOĞRU</v>
      </c>
      <c r="D603" s="11" t="s">
        <v>45</v>
      </c>
      <c r="E603" s="12">
        <f>VLOOKUP(A603,import!A:J,5,0)</f>
        <v>6</v>
      </c>
      <c r="F603" s="12">
        <f>VLOOKUP(A603,import!A:J,6,0)</f>
        <v>1</v>
      </c>
      <c r="G603" s="13">
        <f>VLOOKUP(A603,import!A:J,7,0)</f>
        <v>8</v>
      </c>
      <c r="H603" s="13">
        <f>VLOOKUP(A603,import!A:J,8,0)</f>
        <v>6</v>
      </c>
      <c r="I603" s="13">
        <f>VLOOKUP(A603,import!A:J,9,0)</f>
        <v>14</v>
      </c>
      <c r="J603" s="14">
        <f>VLOOKUP(A603,import!A:J,10,0)</f>
        <v>0.57</v>
      </c>
      <c r="K603" s="11" t="s">
        <v>3016</v>
      </c>
      <c r="L603" s="11">
        <v>5.439753691E9</v>
      </c>
      <c r="M603" s="11" t="s">
        <v>65</v>
      </c>
      <c r="N603" s="11" t="s">
        <v>707</v>
      </c>
      <c r="O603" s="11" t="s">
        <v>3017</v>
      </c>
      <c r="P603" s="11" t="str">
        <f>VLOOKUP(A603,import!A:P,16,0)</f>
        <v>Geleneksel</v>
      </c>
      <c r="Q603" s="15"/>
      <c r="R603" s="15" t="b">
        <v>1</v>
      </c>
      <c r="S603" s="16" t="b">
        <v>0</v>
      </c>
      <c r="T603" s="17" t="s">
        <v>50</v>
      </c>
      <c r="U603" s="17" t="s">
        <v>51</v>
      </c>
      <c r="V603" s="24" t="s">
        <v>69</v>
      </c>
      <c r="W603" s="17"/>
      <c r="X603" s="18">
        <v>44613.0</v>
      </c>
      <c r="Y603" s="18">
        <v>44614.0</v>
      </c>
      <c r="Z603" s="18"/>
      <c r="AA603" s="22" t="s">
        <v>71</v>
      </c>
      <c r="AB603" s="23">
        <v>44613.0</v>
      </c>
      <c r="AC603" s="19"/>
      <c r="AD603" s="19"/>
      <c r="AE603" s="20"/>
      <c r="AF603" s="19"/>
      <c r="AG603" s="20"/>
      <c r="AH603" s="19"/>
      <c r="AI603" s="19"/>
      <c r="AJ603" s="19"/>
      <c r="AK603" s="22" t="s">
        <v>51</v>
      </c>
      <c r="AL603" s="19"/>
      <c r="AM603" s="19"/>
      <c r="AN603" s="19"/>
      <c r="AO603" s="19"/>
      <c r="AP603" s="21"/>
      <c r="AQ603" s="19"/>
    </row>
    <row r="604">
      <c r="A604" s="11" t="s">
        <v>3018</v>
      </c>
      <c r="B604" s="11" t="s">
        <v>3019</v>
      </c>
      <c r="C604" s="11" t="str">
        <f>VLOOKUP(A604,import!A:C,3,0)</f>
        <v>YANLIŞ</v>
      </c>
      <c r="D604" s="11" t="s">
        <v>45</v>
      </c>
      <c r="E604" s="12">
        <f>VLOOKUP(A604,import!A:J,5,0)</f>
        <v>496</v>
      </c>
      <c r="F604" s="12" t="str">
        <f>VLOOKUP(A604,import!A:J,6,0)</f>
        <v/>
      </c>
      <c r="G604" s="13">
        <f>VLOOKUP(A604,import!A:J,7,0)</f>
        <v>5</v>
      </c>
      <c r="H604" s="13">
        <f>VLOOKUP(A604,import!A:J,8,0)</f>
        <v>1</v>
      </c>
      <c r="I604" s="13">
        <f>VLOOKUP(A604,import!A:J,9,0)</f>
        <v>6</v>
      </c>
      <c r="J604" s="14">
        <f>VLOOKUP(A604,import!A:J,10,0)</f>
        <v>0.83</v>
      </c>
      <c r="K604" s="11" t="s">
        <v>3020</v>
      </c>
      <c r="L604" s="11">
        <v>5.320520719E9</v>
      </c>
      <c r="M604" s="11" t="s">
        <v>58</v>
      </c>
      <c r="N604" s="11" t="s">
        <v>1101</v>
      </c>
      <c r="O604" s="11" t="s">
        <v>3021</v>
      </c>
      <c r="P604" s="11" t="str">
        <f>VLOOKUP(A604,import!A:P,16,0)</f>
        <v>Geleneksel</v>
      </c>
      <c r="Q604" s="15" t="s">
        <v>299</v>
      </c>
      <c r="R604" s="15" t="b">
        <v>1</v>
      </c>
      <c r="S604" s="16" t="b">
        <v>0</v>
      </c>
      <c r="T604" s="25" t="s">
        <v>50</v>
      </c>
      <c r="U604" s="25" t="s">
        <v>99</v>
      </c>
      <c r="V604" s="25" t="s">
        <v>371</v>
      </c>
      <c r="W604" s="25" t="s">
        <v>3022</v>
      </c>
      <c r="X604" s="27">
        <v>44497.0</v>
      </c>
      <c r="Y604" s="27">
        <v>44498.0</v>
      </c>
      <c r="Z604" s="25" t="s">
        <v>373</v>
      </c>
      <c r="AA604" s="22" t="s">
        <v>71</v>
      </c>
      <c r="AB604" s="23">
        <v>44488.0</v>
      </c>
      <c r="AC604" s="22" t="s">
        <v>71</v>
      </c>
      <c r="AD604" s="23">
        <v>44497.0</v>
      </c>
      <c r="AE604" s="20"/>
      <c r="AF604" s="19"/>
      <c r="AG604" s="20"/>
      <c r="AH604" s="19"/>
      <c r="AI604" s="19"/>
      <c r="AJ604" s="19"/>
      <c r="AK604" s="22" t="s">
        <v>156</v>
      </c>
      <c r="AL604" s="22" t="s">
        <v>99</v>
      </c>
      <c r="AM604" s="19"/>
      <c r="AN604" s="19"/>
      <c r="AO604" s="19"/>
      <c r="AP604" s="21" t="s">
        <v>89</v>
      </c>
      <c r="AQ604" s="19"/>
    </row>
    <row r="605">
      <c r="A605" s="11" t="s">
        <v>3023</v>
      </c>
      <c r="B605" s="11" t="s">
        <v>3024</v>
      </c>
      <c r="C605" s="11" t="str">
        <f>VLOOKUP(A605,import!A:C,3,0)</f>
        <v>YANLIŞ</v>
      </c>
      <c r="D605" s="11" t="s">
        <v>45</v>
      </c>
      <c r="E605" s="12">
        <f>VLOOKUP(A605,import!A:J,5,0)</f>
        <v>4</v>
      </c>
      <c r="F605" s="12" t="str">
        <f>VLOOKUP(A605,import!A:J,6,0)</f>
        <v/>
      </c>
      <c r="G605" s="13">
        <f>VLOOKUP(A605,import!A:J,7,0)</f>
        <v>0</v>
      </c>
      <c r="H605" s="13">
        <f>VLOOKUP(A605,import!A:J,8,0)</f>
        <v>5</v>
      </c>
      <c r="I605" s="13">
        <f>VLOOKUP(A605,import!A:J,9,0)</f>
        <v>5</v>
      </c>
      <c r="J605" s="14">
        <f>VLOOKUP(A605,import!A:J,10,0)</f>
        <v>0</v>
      </c>
      <c r="K605" s="11" t="s">
        <v>3025</v>
      </c>
      <c r="L605" s="11">
        <v>5.54249303E9</v>
      </c>
      <c r="M605" s="11" t="s">
        <v>368</v>
      </c>
      <c r="N605" s="11" t="s">
        <v>813</v>
      </c>
      <c r="O605" s="11" t="s">
        <v>3026</v>
      </c>
      <c r="P605" s="11" t="str">
        <f>VLOOKUP(A605,import!A:P,16,0)</f>
        <v>Geleneksel</v>
      </c>
      <c r="Q605" s="15"/>
      <c r="R605" s="15" t="b">
        <v>1</v>
      </c>
      <c r="S605" s="16" t="b">
        <v>0</v>
      </c>
      <c r="T605" s="25" t="s">
        <v>280</v>
      </c>
      <c r="U605" s="16"/>
      <c r="V605" s="16"/>
      <c r="W605" s="25" t="s">
        <v>3027</v>
      </c>
      <c r="X605" s="30"/>
      <c r="Y605" s="30"/>
      <c r="Z605" s="30"/>
      <c r="AA605" s="22" t="s">
        <v>71</v>
      </c>
      <c r="AB605" s="23">
        <v>44466.0</v>
      </c>
      <c r="AC605" s="22" t="s">
        <v>85</v>
      </c>
      <c r="AD605" s="23">
        <v>44477.0</v>
      </c>
      <c r="AE605" s="20"/>
      <c r="AF605" s="19"/>
      <c r="AG605" s="20"/>
      <c r="AH605" s="19"/>
      <c r="AI605" s="19"/>
      <c r="AJ605" s="19"/>
      <c r="AK605" s="22" t="s">
        <v>115</v>
      </c>
      <c r="AL605" s="22" t="s">
        <v>358</v>
      </c>
      <c r="AM605" s="19"/>
      <c r="AN605" s="19"/>
      <c r="AO605" s="19"/>
      <c r="AP605" s="21" t="s">
        <v>116</v>
      </c>
      <c r="AQ605" s="19"/>
    </row>
    <row r="606">
      <c r="A606" s="11" t="s">
        <v>3028</v>
      </c>
      <c r="B606" s="11" t="s">
        <v>3029</v>
      </c>
      <c r="C606" s="11" t="str">
        <f>VLOOKUP(A606,import!A:C,3,0)</f>
        <v>DOĞRU</v>
      </c>
      <c r="D606" s="11" t="s">
        <v>45</v>
      </c>
      <c r="E606" s="12">
        <f>VLOOKUP(A606,import!A:J,5,0)</f>
        <v>1574</v>
      </c>
      <c r="F606" s="12">
        <f>VLOOKUP(A606,import!A:J,6,0)</f>
        <v>87</v>
      </c>
      <c r="G606" s="13">
        <f>VLOOKUP(A606,import!A:J,7,0)</f>
        <v>12</v>
      </c>
      <c r="H606" s="13">
        <f>VLOOKUP(A606,import!A:J,8,0)</f>
        <v>2</v>
      </c>
      <c r="I606" s="13">
        <f>VLOOKUP(A606,import!A:J,9,0)</f>
        <v>14</v>
      </c>
      <c r="J606" s="14">
        <f>VLOOKUP(A606,import!A:J,10,0)</f>
        <v>0.86</v>
      </c>
      <c r="K606" s="11" t="s">
        <v>3030</v>
      </c>
      <c r="L606" s="11">
        <v>2.422260305E9</v>
      </c>
      <c r="M606" s="11" t="s">
        <v>65</v>
      </c>
      <c r="N606" s="11" t="s">
        <v>112</v>
      </c>
      <c r="O606" s="11" t="s">
        <v>3031</v>
      </c>
      <c r="P606" s="11" t="str">
        <f>VLOOKUP(A606,import!A:P,16,0)</f>
        <v>Geleneksel</v>
      </c>
      <c r="Q606" s="15"/>
      <c r="R606" s="15" t="b">
        <v>1</v>
      </c>
      <c r="S606" s="16" t="b">
        <v>0</v>
      </c>
      <c r="T606" s="17" t="s">
        <v>50</v>
      </c>
      <c r="U606" s="17" t="s">
        <v>247</v>
      </c>
      <c r="V606" s="24" t="s">
        <v>52</v>
      </c>
      <c r="W606" s="39" t="s">
        <v>3032</v>
      </c>
      <c r="X606" s="18">
        <v>44481.0</v>
      </c>
      <c r="Y606" s="18">
        <v>44482.0</v>
      </c>
      <c r="Z606" s="18"/>
      <c r="AA606" s="22" t="s">
        <v>106</v>
      </c>
      <c r="AB606" s="23">
        <v>44475.0</v>
      </c>
      <c r="AC606" s="22" t="s">
        <v>71</v>
      </c>
      <c r="AD606" s="23">
        <v>44481.0</v>
      </c>
      <c r="AE606" s="22" t="s">
        <v>71</v>
      </c>
      <c r="AF606" s="23">
        <v>44531.0</v>
      </c>
      <c r="AG606" s="20"/>
      <c r="AH606" s="19"/>
      <c r="AI606" s="19"/>
      <c r="AJ606" s="19"/>
      <c r="AK606" s="22" t="s">
        <v>51</v>
      </c>
      <c r="AL606" s="22" t="s">
        <v>247</v>
      </c>
      <c r="AM606" s="22" t="s">
        <v>99</v>
      </c>
      <c r="AN606" s="19"/>
      <c r="AO606" s="19"/>
      <c r="AP606" s="21" t="s">
        <v>116</v>
      </c>
      <c r="AQ606" s="19"/>
    </row>
    <row r="607">
      <c r="A607" s="11" t="s">
        <v>3033</v>
      </c>
      <c r="B607" s="11" t="s">
        <v>3034</v>
      </c>
      <c r="C607" s="11" t="str">
        <f>VLOOKUP(A607,import!A:C,3,0)</f>
        <v>DOĞRU</v>
      </c>
      <c r="D607" s="11" t="s">
        <v>45</v>
      </c>
      <c r="E607" s="12">
        <f>VLOOKUP(A607,import!A:J,5,0)</f>
        <v>1286</v>
      </c>
      <c r="F607" s="12">
        <f>VLOOKUP(A607,import!A:J,6,0)</f>
        <v>39</v>
      </c>
      <c r="G607" s="13">
        <f>VLOOKUP(A607,import!A:J,7,0)</f>
        <v>18</v>
      </c>
      <c r="H607" s="13">
        <f>VLOOKUP(A607,import!A:J,8,0)</f>
        <v>4</v>
      </c>
      <c r="I607" s="13">
        <f>VLOOKUP(A607,import!A:J,9,0)</f>
        <v>22</v>
      </c>
      <c r="J607" s="14">
        <f>VLOOKUP(A607,import!A:J,10,0)</f>
        <v>0.82</v>
      </c>
      <c r="K607" s="11" t="s">
        <v>3035</v>
      </c>
      <c r="L607" s="11">
        <v>2.422048204E9</v>
      </c>
      <c r="M607" s="11" t="s">
        <v>47</v>
      </c>
      <c r="N607" s="11" t="s">
        <v>119</v>
      </c>
      <c r="O607" s="11" t="s">
        <v>3036</v>
      </c>
      <c r="P607" s="11" t="str">
        <f>VLOOKUP(A607,import!A:P,16,0)</f>
        <v>Geleneksel</v>
      </c>
      <c r="Q607" s="15" t="s">
        <v>135</v>
      </c>
      <c r="R607" s="15" t="b">
        <v>1</v>
      </c>
      <c r="S607" s="16" t="b">
        <v>0</v>
      </c>
      <c r="T607" s="25" t="s">
        <v>50</v>
      </c>
      <c r="U607" s="25" t="s">
        <v>288</v>
      </c>
      <c r="V607" s="25" t="s">
        <v>52</v>
      </c>
      <c r="W607" s="25" t="s">
        <v>3037</v>
      </c>
      <c r="X607" s="27">
        <v>44422.0</v>
      </c>
      <c r="Y607" s="27">
        <v>44427.0</v>
      </c>
      <c r="Z607" s="30"/>
      <c r="AA607" s="22" t="s">
        <v>71</v>
      </c>
      <c r="AB607" s="23">
        <v>44405.0</v>
      </c>
      <c r="AC607" s="22"/>
      <c r="AD607" s="19"/>
      <c r="AE607" s="22" t="s">
        <v>106</v>
      </c>
      <c r="AF607" s="23">
        <v>44351.0</v>
      </c>
      <c r="AG607" s="20" t="s">
        <v>71</v>
      </c>
      <c r="AH607" s="28">
        <v>44356.0</v>
      </c>
      <c r="AI607" s="22" t="s">
        <v>71</v>
      </c>
      <c r="AJ607" s="23">
        <v>44422.0</v>
      </c>
      <c r="AK607" s="22" t="s">
        <v>51</v>
      </c>
      <c r="AL607" s="19"/>
      <c r="AM607" s="22" t="s">
        <v>148</v>
      </c>
      <c r="AN607" s="22" t="s">
        <v>98</v>
      </c>
      <c r="AO607" s="22" t="s">
        <v>288</v>
      </c>
      <c r="AP607" s="21" t="s">
        <v>54</v>
      </c>
      <c r="AQ607" s="22"/>
    </row>
    <row r="608">
      <c r="A608" s="11" t="s">
        <v>3038</v>
      </c>
      <c r="B608" s="11" t="s">
        <v>3039</v>
      </c>
      <c r="C608" s="11" t="str">
        <f>VLOOKUP(A608,import!A:C,3,0)</f>
        <v>DOĞRU</v>
      </c>
      <c r="D608" s="11" t="s">
        <v>45</v>
      </c>
      <c r="E608" s="12">
        <f>VLOOKUP(A608,import!A:J,5,0)</f>
        <v>219</v>
      </c>
      <c r="F608" s="12">
        <f>VLOOKUP(A608,import!A:J,6,0)</f>
        <v>12</v>
      </c>
      <c r="G608" s="13">
        <f>VLOOKUP(A608,import!A:J,7,0)</f>
        <v>7</v>
      </c>
      <c r="H608" s="13">
        <f>VLOOKUP(A608,import!A:J,8,0)</f>
        <v>3</v>
      </c>
      <c r="I608" s="13">
        <f>VLOOKUP(A608,import!A:J,9,0)</f>
        <v>10</v>
      </c>
      <c r="J608" s="14">
        <f>VLOOKUP(A608,import!A:J,10,0)</f>
        <v>0.7</v>
      </c>
      <c r="K608" s="11" t="s">
        <v>3040</v>
      </c>
      <c r="L608" s="11">
        <v>5.445433654E9</v>
      </c>
      <c r="M608" s="11" t="s">
        <v>65</v>
      </c>
      <c r="N608" s="11" t="s">
        <v>3041</v>
      </c>
      <c r="O608" s="11" t="s">
        <v>3042</v>
      </c>
      <c r="P608" s="11" t="str">
        <f>VLOOKUP(A608,import!A:P,16,0)</f>
        <v>Geleneksel</v>
      </c>
      <c r="Q608" s="15"/>
      <c r="R608" s="15" t="b">
        <v>1</v>
      </c>
      <c r="S608" s="16" t="b">
        <v>0</v>
      </c>
      <c r="T608" s="17" t="s">
        <v>50</v>
      </c>
      <c r="U608" s="17" t="s">
        <v>99</v>
      </c>
      <c r="V608" s="17" t="s">
        <v>52</v>
      </c>
      <c r="W608" s="17" t="s">
        <v>3043</v>
      </c>
      <c r="X608" s="18">
        <v>44538.0</v>
      </c>
      <c r="Y608" s="18">
        <v>44540.0</v>
      </c>
      <c r="Z608" s="18"/>
      <c r="AA608" s="22" t="s">
        <v>71</v>
      </c>
      <c r="AB608" s="23">
        <v>44538.0</v>
      </c>
      <c r="AC608" s="19"/>
      <c r="AD608" s="19"/>
      <c r="AE608" s="20"/>
      <c r="AF608" s="19"/>
      <c r="AG608" s="20"/>
      <c r="AH608" s="19"/>
      <c r="AI608" s="19"/>
      <c r="AJ608" s="19"/>
      <c r="AK608" s="22" t="s">
        <v>99</v>
      </c>
      <c r="AL608" s="19"/>
      <c r="AM608" s="19"/>
      <c r="AN608" s="19"/>
      <c r="AO608" s="19"/>
      <c r="AP608" s="21" t="s">
        <v>54</v>
      </c>
      <c r="AQ608" s="19"/>
    </row>
    <row r="609">
      <c r="A609" s="11" t="s">
        <v>3044</v>
      </c>
      <c r="B609" s="11" t="s">
        <v>3045</v>
      </c>
      <c r="C609" s="11" t="str">
        <f>VLOOKUP(A609,import!A:C,3,0)</f>
        <v>DOĞRU</v>
      </c>
      <c r="D609" s="11" t="s">
        <v>45</v>
      </c>
      <c r="E609" s="12">
        <f>VLOOKUP(A609,import!A:J,5,0)</f>
        <v>7006</v>
      </c>
      <c r="F609" s="12">
        <f>VLOOKUP(A609,import!A:J,6,0)</f>
        <v>100</v>
      </c>
      <c r="G609" s="13">
        <f>VLOOKUP(A609,import!A:J,7,0)</f>
        <v>17</v>
      </c>
      <c r="H609" s="13">
        <f>VLOOKUP(A609,import!A:J,8,0)</f>
        <v>4</v>
      </c>
      <c r="I609" s="13">
        <f>VLOOKUP(A609,import!A:J,9,0)</f>
        <v>21</v>
      </c>
      <c r="J609" s="14">
        <f>VLOOKUP(A609,import!A:J,10,0)</f>
        <v>0.81</v>
      </c>
      <c r="K609" s="11" t="s">
        <v>980</v>
      </c>
      <c r="L609" s="11">
        <v>2.4232507E8</v>
      </c>
      <c r="M609" s="11" t="s">
        <v>65</v>
      </c>
      <c r="N609" s="11" t="s">
        <v>483</v>
      </c>
      <c r="O609" s="11" t="s">
        <v>981</v>
      </c>
      <c r="P609" s="11" t="str">
        <f>VLOOKUP(A609,import!A:P,16,0)</f>
        <v>Geleneksel</v>
      </c>
      <c r="Q609" s="15"/>
      <c r="R609" s="15" t="b">
        <v>1</v>
      </c>
      <c r="S609" s="16" t="b">
        <v>0</v>
      </c>
      <c r="T609" s="25" t="s">
        <v>50</v>
      </c>
      <c r="U609" s="25" t="s">
        <v>99</v>
      </c>
      <c r="V609" s="25" t="s">
        <v>52</v>
      </c>
      <c r="W609" s="58" t="s">
        <v>3046</v>
      </c>
      <c r="X609" s="27">
        <v>44491.0</v>
      </c>
      <c r="Y609" s="27">
        <v>44494.0</v>
      </c>
      <c r="Z609" s="30"/>
      <c r="AA609" s="22" t="s">
        <v>71</v>
      </c>
      <c r="AB609" s="23">
        <v>44484.0</v>
      </c>
      <c r="AC609" s="22" t="s">
        <v>71</v>
      </c>
      <c r="AD609" s="23">
        <v>44491.0</v>
      </c>
      <c r="AE609" s="20"/>
      <c r="AF609" s="19"/>
      <c r="AG609" s="20"/>
      <c r="AH609" s="19"/>
      <c r="AI609" s="19"/>
      <c r="AJ609" s="19"/>
      <c r="AK609" s="22" t="s">
        <v>247</v>
      </c>
      <c r="AL609" s="22" t="s">
        <v>99</v>
      </c>
      <c r="AM609" s="19"/>
      <c r="AN609" s="19"/>
      <c r="AO609" s="19"/>
      <c r="AP609" s="21" t="s">
        <v>54</v>
      </c>
      <c r="AQ609" s="19"/>
    </row>
    <row r="610">
      <c r="A610" s="11" t="s">
        <v>3047</v>
      </c>
      <c r="B610" s="11" t="s">
        <v>3048</v>
      </c>
      <c r="C610" s="11" t="str">
        <f>VLOOKUP(A610,import!A:C,3,0)</f>
        <v>DOĞRU</v>
      </c>
      <c r="D610" s="11" t="s">
        <v>45</v>
      </c>
      <c r="E610" s="12">
        <f>VLOOKUP(A610,import!A:J,5,0)</f>
        <v>1280</v>
      </c>
      <c r="F610" s="12">
        <f>VLOOKUP(A610,import!A:J,6,0)</f>
        <v>27</v>
      </c>
      <c r="G610" s="13">
        <f>VLOOKUP(A610,import!A:J,7,0)</f>
        <v>5</v>
      </c>
      <c r="H610" s="13">
        <f>VLOOKUP(A610,import!A:J,8,0)</f>
        <v>5</v>
      </c>
      <c r="I610" s="13">
        <f>VLOOKUP(A610,import!A:J,9,0)</f>
        <v>10</v>
      </c>
      <c r="J610" s="14">
        <f>VLOOKUP(A610,import!A:J,10,0)</f>
        <v>0.5</v>
      </c>
      <c r="K610" s="11" t="s">
        <v>3049</v>
      </c>
      <c r="L610" s="11">
        <v>5.32680486E9</v>
      </c>
      <c r="M610" s="11" t="s">
        <v>65</v>
      </c>
      <c r="N610" s="11" t="s">
        <v>772</v>
      </c>
      <c r="O610" s="11" t="s">
        <v>3050</v>
      </c>
      <c r="P610" s="11" t="str">
        <f>VLOOKUP(A610,import!A:P,16,0)</f>
        <v>Geleneksel</v>
      </c>
      <c r="Q610" s="15" t="s">
        <v>299</v>
      </c>
      <c r="R610" s="15" t="b">
        <v>1</v>
      </c>
      <c r="S610" s="16" t="b">
        <v>0</v>
      </c>
      <c r="T610" s="25" t="s">
        <v>50</v>
      </c>
      <c r="U610" s="25" t="s">
        <v>51</v>
      </c>
      <c r="V610" s="25" t="s">
        <v>52</v>
      </c>
      <c r="W610" s="25" t="s">
        <v>2755</v>
      </c>
      <c r="X610" s="27">
        <v>44291.0</v>
      </c>
      <c r="Y610" s="27">
        <v>44293.0</v>
      </c>
      <c r="Z610" s="27"/>
      <c r="AA610" s="19"/>
      <c r="AB610" s="19"/>
      <c r="AC610" s="19"/>
      <c r="AD610" s="19"/>
      <c r="AE610" s="20"/>
      <c r="AF610" s="19"/>
      <c r="AG610" s="20"/>
      <c r="AH610" s="19"/>
      <c r="AI610" s="19"/>
      <c r="AJ610" s="19"/>
      <c r="AK610" s="19"/>
      <c r="AL610" s="19"/>
      <c r="AM610" s="19"/>
      <c r="AN610" s="19"/>
      <c r="AO610" s="19"/>
      <c r="AP610" s="21" t="s">
        <v>54</v>
      </c>
      <c r="AQ610" s="19"/>
    </row>
    <row r="611">
      <c r="A611" s="21" t="s">
        <v>3051</v>
      </c>
      <c r="B611" s="21" t="s">
        <v>3052</v>
      </c>
      <c r="C611" s="11" t="str">
        <f>VLOOKUP(A611,import!A:C,3,0)</f>
        <v>DOĞRU</v>
      </c>
      <c r="D611" s="21" t="s">
        <v>45</v>
      </c>
      <c r="E611" s="12" t="str">
        <f>VLOOKUP(A611,import!A:J,5,0)</f>
        <v/>
      </c>
      <c r="F611" s="12" t="str">
        <f>VLOOKUP(A611,import!A:J,6,0)</f>
        <v/>
      </c>
      <c r="G611" s="13">
        <f>VLOOKUP(A611,import!A:J,7,0)</f>
        <v>0</v>
      </c>
      <c r="H611" s="13">
        <f>VLOOKUP(A611,import!A:J,8,0)</f>
        <v>7</v>
      </c>
      <c r="I611" s="13">
        <f>VLOOKUP(A611,import!A:J,9,0)</f>
        <v>7</v>
      </c>
      <c r="J611" s="14">
        <f>VLOOKUP(A611,import!A:J,10,0)</f>
        <v>0</v>
      </c>
      <c r="K611" s="21" t="s">
        <v>3053</v>
      </c>
      <c r="L611" s="21">
        <v>5.426877007E9</v>
      </c>
      <c r="M611" s="21" t="s">
        <v>58</v>
      </c>
      <c r="N611" s="21" t="s">
        <v>3054</v>
      </c>
      <c r="O611" s="21" t="s">
        <v>3055</v>
      </c>
      <c r="P611" s="11" t="str">
        <f>VLOOKUP(A611,import!A:P,16,0)</f>
        <v>Geleneksel</v>
      </c>
      <c r="Q611" s="15"/>
      <c r="R611" s="15" t="b">
        <v>0</v>
      </c>
      <c r="S611" s="16" t="b">
        <v>0</v>
      </c>
      <c r="T611" s="17"/>
      <c r="U611" s="17"/>
      <c r="V611" s="17"/>
      <c r="W611" s="17"/>
      <c r="X611" s="18"/>
      <c r="Y611" s="18"/>
      <c r="Z611" s="18"/>
      <c r="AA611" s="22"/>
      <c r="AB611" s="23"/>
      <c r="AC611" s="19"/>
      <c r="AD611" s="19"/>
      <c r="AE611" s="20"/>
      <c r="AF611" s="19"/>
      <c r="AG611" s="20"/>
      <c r="AH611" s="19"/>
      <c r="AI611" s="19"/>
      <c r="AJ611" s="19"/>
      <c r="AK611" s="22"/>
      <c r="AL611" s="19"/>
      <c r="AM611" s="19"/>
      <c r="AN611" s="19"/>
      <c r="AO611" s="19"/>
      <c r="AP611" s="21"/>
      <c r="AQ611" s="19"/>
    </row>
    <row r="612">
      <c r="A612" s="11" t="s">
        <v>3056</v>
      </c>
      <c r="B612" s="11" t="s">
        <v>3057</v>
      </c>
      <c r="C612" s="11" t="str">
        <f>VLOOKUP(A612,import!A:C,3,0)</f>
        <v>DOĞRU</v>
      </c>
      <c r="D612" s="11" t="s">
        <v>45</v>
      </c>
      <c r="E612" s="12">
        <f>VLOOKUP(A612,import!A:J,5,0)</f>
        <v>1000</v>
      </c>
      <c r="F612" s="12" t="str">
        <f>VLOOKUP(A612,import!A:J,6,0)</f>
        <v/>
      </c>
      <c r="G612" s="13">
        <f>VLOOKUP(A612,import!A:J,7,0)</f>
        <v>5</v>
      </c>
      <c r="H612" s="13">
        <f>VLOOKUP(A612,import!A:J,8,0)</f>
        <v>6</v>
      </c>
      <c r="I612" s="13">
        <f>VLOOKUP(A612,import!A:J,9,0)</f>
        <v>11</v>
      </c>
      <c r="J612" s="14">
        <f>VLOOKUP(A612,import!A:J,10,0)</f>
        <v>0.45</v>
      </c>
      <c r="K612" s="11" t="s">
        <v>3058</v>
      </c>
      <c r="L612" s="11">
        <v>5.446571507E9</v>
      </c>
      <c r="M612" s="11" t="s">
        <v>65</v>
      </c>
      <c r="N612" s="11" t="s">
        <v>66</v>
      </c>
      <c r="O612" s="11" t="s">
        <v>3059</v>
      </c>
      <c r="P612" s="11" t="str">
        <f>VLOOKUP(A612,import!A:P,16,0)</f>
        <v>Geleneksel</v>
      </c>
      <c r="Q612" s="15"/>
      <c r="R612" s="15" t="b">
        <v>1</v>
      </c>
      <c r="S612" s="16" t="b">
        <v>0</v>
      </c>
      <c r="T612" s="17" t="s">
        <v>50</v>
      </c>
      <c r="U612" s="17" t="s">
        <v>51</v>
      </c>
      <c r="V612" s="17" t="s">
        <v>52</v>
      </c>
      <c r="W612" s="25" t="s">
        <v>3060</v>
      </c>
      <c r="X612" s="18">
        <v>44334.0</v>
      </c>
      <c r="Y612" s="18">
        <v>44341.0</v>
      </c>
      <c r="Z612" s="18"/>
      <c r="AA612" s="19"/>
      <c r="AB612" s="19"/>
      <c r="AC612" s="19"/>
      <c r="AD612" s="19"/>
      <c r="AE612" s="20"/>
      <c r="AF612" s="19"/>
      <c r="AG612" s="20"/>
      <c r="AH612" s="19"/>
      <c r="AI612" s="19"/>
      <c r="AJ612" s="19"/>
      <c r="AK612" s="19"/>
      <c r="AL612" s="19"/>
      <c r="AM612" s="19"/>
      <c r="AN612" s="19"/>
      <c r="AO612" s="19"/>
      <c r="AP612" s="21" t="s">
        <v>54</v>
      </c>
      <c r="AQ612" s="19"/>
    </row>
    <row r="613">
      <c r="A613" s="11" t="s">
        <v>3061</v>
      </c>
      <c r="B613" s="11" t="s">
        <v>3062</v>
      </c>
      <c r="C613" s="11" t="str">
        <f>VLOOKUP(A613,import!A:C,3,0)</f>
        <v>DOĞRU</v>
      </c>
      <c r="D613" s="11" t="s">
        <v>344</v>
      </c>
      <c r="E613" s="12">
        <f>VLOOKUP(A613,import!A:J,5,0)</f>
        <v>1511</v>
      </c>
      <c r="F613" s="12">
        <f>VLOOKUP(A613,import!A:J,6,0)</f>
        <v>129</v>
      </c>
      <c r="G613" s="13">
        <f>VLOOKUP(A613,import!A:J,7,0)</f>
        <v>6</v>
      </c>
      <c r="H613" s="13">
        <f>VLOOKUP(A613,import!A:J,8,0)</f>
        <v>28</v>
      </c>
      <c r="I613" s="13">
        <f>VLOOKUP(A613,import!A:J,9,0)</f>
        <v>34</v>
      </c>
      <c r="J613" s="14">
        <f>VLOOKUP(A613,import!A:J,10,0)</f>
        <v>0.18</v>
      </c>
      <c r="K613" s="11" t="s">
        <v>3063</v>
      </c>
      <c r="L613" s="11">
        <v>5.528070757E9</v>
      </c>
      <c r="M613" s="11" t="s">
        <v>47</v>
      </c>
      <c r="N613" s="11" t="s">
        <v>719</v>
      </c>
      <c r="O613" s="11" t="s">
        <v>3064</v>
      </c>
      <c r="P613" s="11" t="str">
        <f>VLOOKUP(A613,import!A:P,16,0)</f>
        <v>Geleneksel</v>
      </c>
      <c r="Q613" s="15"/>
      <c r="R613" s="15" t="b">
        <v>1</v>
      </c>
      <c r="S613" s="16" t="b">
        <v>0</v>
      </c>
      <c r="T613" s="17" t="s">
        <v>83</v>
      </c>
      <c r="U613" s="17"/>
      <c r="V613" s="17"/>
      <c r="W613" s="17" t="s">
        <v>3065</v>
      </c>
      <c r="X613" s="18"/>
      <c r="Y613" s="18"/>
      <c r="Z613" s="18"/>
      <c r="AA613" s="22" t="s">
        <v>71</v>
      </c>
      <c r="AB613" s="23">
        <v>44354.0</v>
      </c>
      <c r="AC613" s="22" t="s">
        <v>71</v>
      </c>
      <c r="AD613" s="23">
        <v>44376.0</v>
      </c>
      <c r="AE613" s="22" t="s">
        <v>85</v>
      </c>
      <c r="AF613" s="23">
        <v>44379.0</v>
      </c>
      <c r="AG613" s="22" t="s">
        <v>71</v>
      </c>
      <c r="AH613" s="23">
        <v>44403.0</v>
      </c>
      <c r="AI613" s="22" t="s">
        <v>106</v>
      </c>
      <c r="AJ613" s="23">
        <v>44512.0</v>
      </c>
      <c r="AK613" s="22" t="s">
        <v>97</v>
      </c>
      <c r="AL613" s="22" t="s">
        <v>3066</v>
      </c>
      <c r="AM613" s="22" t="s">
        <v>86</v>
      </c>
      <c r="AN613" s="22" t="s">
        <v>51</v>
      </c>
      <c r="AO613" s="22" t="s">
        <v>68</v>
      </c>
      <c r="AP613" s="21" t="s">
        <v>54</v>
      </c>
      <c r="AQ613" s="22"/>
    </row>
    <row r="614">
      <c r="A614" s="11" t="s">
        <v>3067</v>
      </c>
      <c r="B614" s="11" t="s">
        <v>3068</v>
      </c>
      <c r="C614" s="11" t="str">
        <f>VLOOKUP(A614,import!A:C,3,0)</f>
        <v>DOĞRU</v>
      </c>
      <c r="D614" s="11" t="s">
        <v>63</v>
      </c>
      <c r="E614" s="12">
        <f>VLOOKUP(A614,import!A:J,5,0)</f>
        <v>209</v>
      </c>
      <c r="F614" s="12">
        <f>VLOOKUP(A614,import!A:J,6,0)</f>
        <v>19</v>
      </c>
      <c r="G614" s="13">
        <f>VLOOKUP(A614,import!A:J,7,0)</f>
        <v>0</v>
      </c>
      <c r="H614" s="13">
        <f>VLOOKUP(A614,import!A:J,8,0)</f>
        <v>58</v>
      </c>
      <c r="I614" s="13">
        <f>VLOOKUP(A614,import!A:J,9,0)</f>
        <v>58</v>
      </c>
      <c r="J614" s="14">
        <f>VLOOKUP(A614,import!A:J,10,0)</f>
        <v>0</v>
      </c>
      <c r="K614" s="11" t="s">
        <v>3069</v>
      </c>
      <c r="L614" s="11">
        <v>5.07678082E9</v>
      </c>
      <c r="M614" s="11" t="s">
        <v>1285</v>
      </c>
      <c r="N614" s="11" t="s">
        <v>1286</v>
      </c>
      <c r="O614" s="11" t="s">
        <v>3070</v>
      </c>
      <c r="P614" s="11" t="str">
        <f>VLOOKUP(A614,import!A:P,16,0)</f>
        <v>Geleneksel</v>
      </c>
      <c r="Q614" s="15"/>
      <c r="R614" s="15" t="b">
        <v>1</v>
      </c>
      <c r="S614" s="16" t="b">
        <v>0</v>
      </c>
      <c r="T614" s="17" t="s">
        <v>106</v>
      </c>
      <c r="U614" s="17"/>
      <c r="V614" s="17"/>
      <c r="W614" s="17" t="s">
        <v>3071</v>
      </c>
      <c r="X614" s="18"/>
      <c r="Y614" s="18"/>
      <c r="Z614" s="18"/>
      <c r="AA614" s="22" t="s">
        <v>106</v>
      </c>
      <c r="AB614" s="23">
        <v>44498.0</v>
      </c>
      <c r="AC614" s="19"/>
      <c r="AD614" s="19"/>
      <c r="AE614" s="20"/>
      <c r="AF614" s="19"/>
      <c r="AG614" s="20"/>
      <c r="AH614" s="19"/>
      <c r="AI614" s="19"/>
      <c r="AJ614" s="19"/>
      <c r="AK614" s="22" t="s">
        <v>51</v>
      </c>
      <c r="AL614" s="19"/>
      <c r="AM614" s="19"/>
      <c r="AN614" s="19"/>
      <c r="AO614" s="19"/>
      <c r="AP614" s="21" t="s">
        <v>54</v>
      </c>
      <c r="AQ614" s="19"/>
    </row>
    <row r="615">
      <c r="A615" s="11" t="s">
        <v>3072</v>
      </c>
      <c r="B615" s="11" t="s">
        <v>3073</v>
      </c>
      <c r="C615" s="11" t="str">
        <f>VLOOKUP(A615,import!A:C,3,0)</f>
        <v>DOĞRU</v>
      </c>
      <c r="D615" s="11" t="s">
        <v>152</v>
      </c>
      <c r="E615" s="12">
        <f>VLOOKUP(A615,import!A:J,5,0)</f>
        <v>18</v>
      </c>
      <c r="F615" s="12">
        <f>VLOOKUP(A615,import!A:J,6,0)</f>
        <v>10</v>
      </c>
      <c r="G615" s="13">
        <f>VLOOKUP(A615,import!A:J,7,0)</f>
        <v>5</v>
      </c>
      <c r="H615" s="13">
        <f>VLOOKUP(A615,import!A:J,8,0)</f>
        <v>47</v>
      </c>
      <c r="I615" s="13">
        <f>VLOOKUP(A615,import!A:J,9,0)</f>
        <v>52</v>
      </c>
      <c r="J615" s="14">
        <f>VLOOKUP(A615,import!A:J,10,0)</f>
        <v>0.1</v>
      </c>
      <c r="K615" s="11" t="s">
        <v>3074</v>
      </c>
      <c r="L615" s="11">
        <v>2.423493335E9</v>
      </c>
      <c r="M615" s="11" t="s">
        <v>47</v>
      </c>
      <c r="N615" s="11" t="s">
        <v>187</v>
      </c>
      <c r="O615" s="11" t="s">
        <v>3075</v>
      </c>
      <c r="P615" s="11" t="str">
        <f>VLOOKUP(A615,import!A:P,16,0)</f>
        <v>Geleneksel</v>
      </c>
      <c r="Q615" s="15"/>
      <c r="R615" s="15" t="b">
        <v>1</v>
      </c>
      <c r="S615" s="16" t="b">
        <v>0</v>
      </c>
      <c r="T615" s="17" t="s">
        <v>50</v>
      </c>
      <c r="U615" s="17" t="s">
        <v>51</v>
      </c>
      <c r="V615" s="24" t="s">
        <v>69</v>
      </c>
      <c r="W615" s="17" t="s">
        <v>3076</v>
      </c>
      <c r="X615" s="18">
        <v>44620.0</v>
      </c>
      <c r="Y615" s="18">
        <v>44624.0</v>
      </c>
      <c r="Z615" s="18"/>
      <c r="AA615" s="22" t="s">
        <v>71</v>
      </c>
      <c r="AB615" s="23">
        <v>44620.0</v>
      </c>
      <c r="AC615" s="22" t="s">
        <v>71</v>
      </c>
      <c r="AD615" s="23">
        <v>44700.0</v>
      </c>
      <c r="AE615" s="20"/>
      <c r="AF615" s="19"/>
      <c r="AG615" s="20"/>
      <c r="AH615" s="19"/>
      <c r="AI615" s="19"/>
      <c r="AJ615" s="19"/>
      <c r="AK615" s="22" t="s">
        <v>51</v>
      </c>
      <c r="AL615" s="22" t="s">
        <v>99</v>
      </c>
      <c r="AM615" s="19"/>
      <c r="AN615" s="19"/>
      <c r="AO615" s="19"/>
      <c r="AP615" s="21"/>
      <c r="AQ615" s="19"/>
    </row>
    <row r="616">
      <c r="A616" s="11" t="s">
        <v>3077</v>
      </c>
      <c r="B616" s="11" t="s">
        <v>3078</v>
      </c>
      <c r="C616" s="11" t="str">
        <f>VLOOKUP(A616,import!A:C,3,0)</f>
        <v>DOĞRU</v>
      </c>
      <c r="D616" s="11" t="s">
        <v>152</v>
      </c>
      <c r="E616" s="12">
        <f>VLOOKUP(A616,import!A:J,5,0)</f>
        <v>234</v>
      </c>
      <c r="F616" s="12">
        <f>VLOOKUP(A616,import!A:J,6,0)</f>
        <v>25</v>
      </c>
      <c r="G616" s="13">
        <f>VLOOKUP(A616,import!A:J,7,0)</f>
        <v>2</v>
      </c>
      <c r="H616" s="13">
        <f>VLOOKUP(A616,import!A:J,8,0)</f>
        <v>25</v>
      </c>
      <c r="I616" s="13">
        <f>VLOOKUP(A616,import!A:J,9,0)</f>
        <v>27</v>
      </c>
      <c r="J616" s="14">
        <f>VLOOKUP(A616,import!A:J,10,0)</f>
        <v>0.07</v>
      </c>
      <c r="K616" s="11" t="s">
        <v>3079</v>
      </c>
      <c r="L616" s="11">
        <v>2.42229818E9</v>
      </c>
      <c r="M616" s="11" t="s">
        <v>138</v>
      </c>
      <c r="N616" s="11" t="s">
        <v>202</v>
      </c>
      <c r="O616" s="11" t="s">
        <v>3080</v>
      </c>
      <c r="P616" s="11" t="str">
        <f>VLOOKUP(A616,import!A:P,16,0)</f>
        <v>Geleneksel</v>
      </c>
      <c r="Q616" s="15" t="s">
        <v>129</v>
      </c>
      <c r="R616" s="15" t="b">
        <v>1</v>
      </c>
      <c r="S616" s="16" t="b">
        <v>0</v>
      </c>
      <c r="T616" s="25" t="s">
        <v>50</v>
      </c>
      <c r="U616" s="25" t="s">
        <v>99</v>
      </c>
      <c r="V616" s="25" t="s">
        <v>52</v>
      </c>
      <c r="W616" s="25" t="s">
        <v>3081</v>
      </c>
      <c r="X616" s="27">
        <v>44509.0</v>
      </c>
      <c r="Y616" s="27">
        <v>44510.0</v>
      </c>
      <c r="Z616" s="30"/>
      <c r="AA616" s="22" t="s">
        <v>71</v>
      </c>
      <c r="AB616" s="23">
        <v>44509.0</v>
      </c>
      <c r="AC616" s="19"/>
      <c r="AD616" s="19"/>
      <c r="AE616" s="20"/>
      <c r="AF616" s="19"/>
      <c r="AG616" s="20"/>
      <c r="AH616" s="19"/>
      <c r="AI616" s="19"/>
      <c r="AJ616" s="19"/>
      <c r="AK616" s="22" t="s">
        <v>99</v>
      </c>
      <c r="AL616" s="19"/>
      <c r="AM616" s="19"/>
      <c r="AN616" s="19"/>
      <c r="AO616" s="19"/>
      <c r="AP616" s="21" t="s">
        <v>116</v>
      </c>
      <c r="AQ616" s="19"/>
    </row>
    <row r="617">
      <c r="A617" s="11" t="s">
        <v>3082</v>
      </c>
      <c r="B617" s="11" t="s">
        <v>3083</v>
      </c>
      <c r="C617" s="11" t="str">
        <f>VLOOKUP(A617,import!A:C,3,0)</f>
        <v>DOĞRU</v>
      </c>
      <c r="D617" s="11" t="s">
        <v>152</v>
      </c>
      <c r="E617" s="12">
        <f>VLOOKUP(A617,import!A:J,5,0)</f>
        <v>194</v>
      </c>
      <c r="F617" s="12">
        <f>VLOOKUP(A617,import!A:J,6,0)</f>
        <v>48</v>
      </c>
      <c r="G617" s="13">
        <f>VLOOKUP(A617,import!A:J,7,0)</f>
        <v>0</v>
      </c>
      <c r="H617" s="13">
        <f>VLOOKUP(A617,import!A:J,8,0)</f>
        <v>13</v>
      </c>
      <c r="I617" s="13">
        <f>VLOOKUP(A617,import!A:J,9,0)</f>
        <v>13</v>
      </c>
      <c r="J617" s="14">
        <f>VLOOKUP(A617,import!A:J,10,0)</f>
        <v>0</v>
      </c>
      <c r="K617" s="11" t="s">
        <v>3012</v>
      </c>
      <c r="L617" s="11">
        <v>5.527208707E9</v>
      </c>
      <c r="M617" s="11" t="s">
        <v>47</v>
      </c>
      <c r="N617" s="11" t="s">
        <v>458</v>
      </c>
      <c r="O617" s="11" t="s">
        <v>3013</v>
      </c>
      <c r="P617" s="11" t="str">
        <f>VLOOKUP(A617,import!A:P,16,0)</f>
        <v>Geleneksel</v>
      </c>
      <c r="Q617" s="15"/>
      <c r="R617" s="15" t="b">
        <v>1</v>
      </c>
      <c r="S617" s="16" t="b">
        <v>0</v>
      </c>
      <c r="T617" s="17" t="s">
        <v>106</v>
      </c>
      <c r="U617" s="17"/>
      <c r="V617" s="17"/>
      <c r="W617" s="17" t="s">
        <v>574</v>
      </c>
      <c r="X617" s="18"/>
      <c r="Y617" s="18"/>
      <c r="Z617" s="18"/>
      <c r="AA617" s="22" t="s">
        <v>106</v>
      </c>
      <c r="AB617" s="23">
        <v>44608.0</v>
      </c>
      <c r="AC617" s="19"/>
      <c r="AD617" s="19"/>
      <c r="AE617" s="20"/>
      <c r="AF617" s="19"/>
      <c r="AG617" s="20"/>
      <c r="AH617" s="19"/>
      <c r="AI617" s="19"/>
      <c r="AJ617" s="19"/>
      <c r="AK617" s="22" t="s">
        <v>51</v>
      </c>
      <c r="AL617" s="19"/>
      <c r="AM617" s="19"/>
      <c r="AN617" s="19"/>
      <c r="AO617" s="19"/>
      <c r="AP617" s="21"/>
      <c r="AQ617" s="19"/>
    </row>
    <row r="618">
      <c r="A618" s="11" t="s">
        <v>3084</v>
      </c>
      <c r="B618" s="11" t="s">
        <v>3085</v>
      </c>
      <c r="C618" s="11" t="str">
        <f>VLOOKUP(A618,import!A:C,3,0)</f>
        <v>DOĞRU</v>
      </c>
      <c r="D618" s="11" t="s">
        <v>152</v>
      </c>
      <c r="E618" s="12">
        <f>VLOOKUP(A618,import!A:J,5,0)</f>
        <v>24</v>
      </c>
      <c r="F618" s="12">
        <f>VLOOKUP(A618,import!A:J,6,0)</f>
        <v>15</v>
      </c>
      <c r="G618" s="13">
        <f>VLOOKUP(A618,import!A:J,7,0)</f>
        <v>0</v>
      </c>
      <c r="H618" s="13">
        <f>VLOOKUP(A618,import!A:J,8,0)</f>
        <v>13</v>
      </c>
      <c r="I618" s="13">
        <f>VLOOKUP(A618,import!A:J,9,0)</f>
        <v>13</v>
      </c>
      <c r="J618" s="14">
        <f>VLOOKUP(A618,import!A:J,10,0)</f>
        <v>0</v>
      </c>
      <c r="K618" s="11" t="s">
        <v>3012</v>
      </c>
      <c r="L618" s="11">
        <v>5.527208707E9</v>
      </c>
      <c r="M618" s="11" t="s">
        <v>47</v>
      </c>
      <c r="N618" s="11" t="s">
        <v>458</v>
      </c>
      <c r="O618" s="11" t="s">
        <v>3013</v>
      </c>
      <c r="P618" s="11" t="str">
        <f>VLOOKUP(A618,import!A:P,16,0)</f>
        <v>Geleneksel</v>
      </c>
      <c r="Q618" s="15"/>
      <c r="R618" s="15" t="b">
        <v>1</v>
      </c>
      <c r="S618" s="16" t="b">
        <v>0</v>
      </c>
      <c r="T618" s="17" t="s">
        <v>280</v>
      </c>
      <c r="U618" s="17" t="s">
        <v>99</v>
      </c>
      <c r="V618" s="24" t="s">
        <v>69</v>
      </c>
      <c r="W618" s="17"/>
      <c r="X618" s="18">
        <v>44693.0</v>
      </c>
      <c r="Y618" s="18">
        <v>44694.0</v>
      </c>
      <c r="Z618" s="18"/>
      <c r="AA618" s="22" t="s">
        <v>71</v>
      </c>
      <c r="AB618" s="23">
        <v>44636.0</v>
      </c>
      <c r="AC618" s="22" t="s">
        <v>71</v>
      </c>
      <c r="AD618" s="23">
        <v>44693.0</v>
      </c>
      <c r="AE618" s="20"/>
      <c r="AF618" s="19"/>
      <c r="AG618" s="20"/>
      <c r="AH618" s="19"/>
      <c r="AI618" s="19"/>
      <c r="AJ618" s="19"/>
      <c r="AK618" s="22" t="s">
        <v>99</v>
      </c>
      <c r="AL618" s="22" t="s">
        <v>99</v>
      </c>
      <c r="AM618" s="19"/>
      <c r="AN618" s="19"/>
      <c r="AO618" s="19"/>
      <c r="AP618" s="21"/>
      <c r="AQ618" s="19"/>
    </row>
    <row r="619">
      <c r="A619" s="11" t="s">
        <v>3086</v>
      </c>
      <c r="B619" s="11" t="s">
        <v>3087</v>
      </c>
      <c r="C619" s="11" t="str">
        <f>VLOOKUP(A619,import!A:C,3,0)</f>
        <v>DOĞRU</v>
      </c>
      <c r="D619" s="11" t="s">
        <v>110</v>
      </c>
      <c r="E619" s="12">
        <f>VLOOKUP(A619,import!A:J,5,0)</f>
        <v>3831</v>
      </c>
      <c r="F619" s="12">
        <f>VLOOKUP(A619,import!A:J,6,0)</f>
        <v>145</v>
      </c>
      <c r="G619" s="13">
        <f>VLOOKUP(A619,import!A:J,7,0)</f>
        <v>17</v>
      </c>
      <c r="H619" s="13">
        <f>VLOOKUP(A619,import!A:J,8,0)</f>
        <v>74</v>
      </c>
      <c r="I619" s="13">
        <f>VLOOKUP(A619,import!A:J,9,0)</f>
        <v>91</v>
      </c>
      <c r="J619" s="14">
        <f>VLOOKUP(A619,import!A:J,10,0)</f>
        <v>0.19</v>
      </c>
      <c r="K619" s="11" t="s">
        <v>3079</v>
      </c>
      <c r="L619" s="11">
        <v>2.42229818E9</v>
      </c>
      <c r="M619" s="11" t="s">
        <v>138</v>
      </c>
      <c r="N619" s="11" t="s">
        <v>202</v>
      </c>
      <c r="O619" s="11" t="s">
        <v>3080</v>
      </c>
      <c r="P619" s="11" t="str">
        <f>VLOOKUP(A619,import!A:P,16,0)</f>
        <v>Geleneksel</v>
      </c>
      <c r="Q619" s="15" t="s">
        <v>103</v>
      </c>
      <c r="R619" s="15" t="b">
        <v>1</v>
      </c>
      <c r="S619" s="16" t="b">
        <v>0</v>
      </c>
      <c r="T619" s="17" t="s">
        <v>50</v>
      </c>
      <c r="U619" s="17" t="s">
        <v>99</v>
      </c>
      <c r="V619" s="17" t="s">
        <v>52</v>
      </c>
      <c r="W619" s="17" t="s">
        <v>3088</v>
      </c>
      <c r="X619" s="18">
        <v>44509.0</v>
      </c>
      <c r="Y619" s="18">
        <v>44510.0</v>
      </c>
      <c r="Z619" s="18"/>
      <c r="AA619" s="22" t="s">
        <v>71</v>
      </c>
      <c r="AB619" s="23">
        <v>44509.0</v>
      </c>
      <c r="AC619" s="19"/>
      <c r="AD619" s="19"/>
      <c r="AE619" s="20"/>
      <c r="AF619" s="19"/>
      <c r="AG619" s="20"/>
      <c r="AH619" s="19"/>
      <c r="AI619" s="19"/>
      <c r="AJ619" s="19"/>
      <c r="AK619" s="22" t="s">
        <v>99</v>
      </c>
      <c r="AL619" s="19"/>
      <c r="AM619" s="19"/>
      <c r="AN619" s="19"/>
      <c r="AO619" s="19"/>
      <c r="AP619" s="21" t="s">
        <v>116</v>
      </c>
      <c r="AQ619" s="19"/>
    </row>
    <row r="620">
      <c r="A620" s="11" t="s">
        <v>3089</v>
      </c>
      <c r="B620" s="11" t="s">
        <v>3090</v>
      </c>
      <c r="C620" s="11" t="str">
        <f>VLOOKUP(A620,import!A:C,3,0)</f>
        <v>DOĞRU</v>
      </c>
      <c r="D620" s="11" t="s">
        <v>110</v>
      </c>
      <c r="E620" s="12">
        <f>VLOOKUP(A620,import!A:J,5,0)</f>
        <v>163</v>
      </c>
      <c r="F620" s="12">
        <f>VLOOKUP(A620,import!A:J,6,0)</f>
        <v>31</v>
      </c>
      <c r="G620" s="13">
        <f>VLOOKUP(A620,import!A:J,7,0)</f>
        <v>8</v>
      </c>
      <c r="H620" s="13">
        <f>VLOOKUP(A620,import!A:J,8,0)</f>
        <v>32</v>
      </c>
      <c r="I620" s="13">
        <f>VLOOKUP(A620,import!A:J,9,0)</f>
        <v>40</v>
      </c>
      <c r="J620" s="14">
        <f>VLOOKUP(A620,import!A:J,10,0)</f>
        <v>0.2</v>
      </c>
      <c r="K620" s="11" t="s">
        <v>3074</v>
      </c>
      <c r="L620" s="11">
        <v>2.423493335E9</v>
      </c>
      <c r="M620" s="11" t="s">
        <v>47</v>
      </c>
      <c r="N620" s="11" t="s">
        <v>187</v>
      </c>
      <c r="O620" s="11" t="s">
        <v>3091</v>
      </c>
      <c r="P620" s="11" t="str">
        <f>VLOOKUP(A620,import!A:P,16,0)</f>
        <v>Geleneksel</v>
      </c>
      <c r="Q620" s="15"/>
      <c r="R620" s="15" t="b">
        <v>1</v>
      </c>
      <c r="S620" s="16" t="b">
        <v>0</v>
      </c>
      <c r="T620" s="17" t="s">
        <v>50</v>
      </c>
      <c r="U620" s="17" t="s">
        <v>51</v>
      </c>
      <c r="V620" s="24" t="s">
        <v>69</v>
      </c>
      <c r="W620" s="17">
        <v>5.529417716E9</v>
      </c>
      <c r="X620" s="18">
        <v>44620.0</v>
      </c>
      <c r="Y620" s="18">
        <v>44624.0</v>
      </c>
      <c r="Z620" s="18"/>
      <c r="AA620" s="22" t="s">
        <v>71</v>
      </c>
      <c r="AB620" s="23">
        <v>44620.0</v>
      </c>
      <c r="AC620" s="19"/>
      <c r="AD620" s="19"/>
      <c r="AE620" s="20"/>
      <c r="AF620" s="19"/>
      <c r="AG620" s="20"/>
      <c r="AH620" s="19"/>
      <c r="AI620" s="19"/>
      <c r="AJ620" s="19"/>
      <c r="AK620" s="22" t="s">
        <v>51</v>
      </c>
      <c r="AL620" s="19"/>
      <c r="AM620" s="19"/>
      <c r="AN620" s="19"/>
      <c r="AO620" s="19"/>
      <c r="AP620" s="21"/>
      <c r="AQ620" s="19"/>
    </row>
    <row r="621">
      <c r="A621" s="11" t="s">
        <v>3092</v>
      </c>
      <c r="B621" s="11" t="s">
        <v>3093</v>
      </c>
      <c r="C621" s="11" t="str">
        <f>VLOOKUP(A621,import!A:C,3,0)</f>
        <v>YANLIŞ</v>
      </c>
      <c r="D621" s="11" t="s">
        <v>110</v>
      </c>
      <c r="E621" s="12">
        <f>VLOOKUP(A621,import!A:J,5,0)</f>
        <v>22</v>
      </c>
      <c r="F621" s="12" t="str">
        <f>VLOOKUP(A621,import!A:J,6,0)</f>
        <v/>
      </c>
      <c r="G621" s="13">
        <f>VLOOKUP(A621,import!A:J,7,0)</f>
        <v>6</v>
      </c>
      <c r="H621" s="13">
        <f>VLOOKUP(A621,import!A:J,8,0)</f>
        <v>49</v>
      </c>
      <c r="I621" s="13">
        <f>VLOOKUP(A621,import!A:J,9,0)</f>
        <v>55</v>
      </c>
      <c r="J621" s="14">
        <f>VLOOKUP(A621,import!A:J,10,0)</f>
        <v>0.11</v>
      </c>
      <c r="K621" s="11" t="s">
        <v>3094</v>
      </c>
      <c r="L621" s="11">
        <v>2.423222313E9</v>
      </c>
      <c r="M621" s="11" t="s">
        <v>47</v>
      </c>
      <c r="N621" s="11" t="s">
        <v>657</v>
      </c>
      <c r="O621" s="11" t="s">
        <v>3095</v>
      </c>
      <c r="P621" s="11" t="str">
        <f>VLOOKUP(A621,import!A:P,16,0)</f>
        <v>Geleneksel</v>
      </c>
      <c r="Q621" s="15"/>
      <c r="R621" s="15" t="b">
        <v>1</v>
      </c>
      <c r="S621" s="16" t="b">
        <v>0</v>
      </c>
      <c r="T621" s="17" t="s">
        <v>50</v>
      </c>
      <c r="U621" s="17" t="s">
        <v>99</v>
      </c>
      <c r="V621" s="24" t="s">
        <v>69</v>
      </c>
      <c r="W621" s="17" t="s">
        <v>3096</v>
      </c>
      <c r="X621" s="18">
        <v>44544.0</v>
      </c>
      <c r="Y621" s="18">
        <v>44546.0</v>
      </c>
      <c r="Z621" s="18"/>
      <c r="AA621" s="22" t="s">
        <v>71</v>
      </c>
      <c r="AB621" s="23">
        <v>44544.0</v>
      </c>
      <c r="AC621" s="22"/>
      <c r="AD621" s="23"/>
      <c r="AE621" s="20"/>
      <c r="AF621" s="19"/>
      <c r="AG621" s="20"/>
      <c r="AH621" s="19"/>
      <c r="AI621" s="19"/>
      <c r="AJ621" s="19"/>
      <c r="AK621" s="22" t="s">
        <v>99</v>
      </c>
      <c r="AL621" s="19"/>
      <c r="AM621" s="19"/>
      <c r="AN621" s="19"/>
      <c r="AO621" s="19"/>
      <c r="AP621" s="21" t="s">
        <v>54</v>
      </c>
      <c r="AQ621" s="19"/>
    </row>
    <row r="622">
      <c r="A622" s="11" t="s">
        <v>3097</v>
      </c>
      <c r="B622" s="11" t="s">
        <v>3098</v>
      </c>
      <c r="C622" s="11" t="str">
        <f>VLOOKUP(A622,import!A:C,3,0)</f>
        <v>DOĞRU</v>
      </c>
      <c r="D622" s="11" t="s">
        <v>110</v>
      </c>
      <c r="E622" s="12">
        <f>VLOOKUP(A622,import!A:J,5,0)</f>
        <v>2173</v>
      </c>
      <c r="F622" s="12">
        <f>VLOOKUP(A622,import!A:J,6,0)</f>
        <v>55</v>
      </c>
      <c r="G622" s="13">
        <f>VLOOKUP(A622,import!A:J,7,0)</f>
        <v>0</v>
      </c>
      <c r="H622" s="13">
        <f>VLOOKUP(A622,import!A:J,8,0)</f>
        <v>77</v>
      </c>
      <c r="I622" s="13">
        <f>VLOOKUP(A622,import!A:J,9,0)</f>
        <v>77</v>
      </c>
      <c r="J622" s="14">
        <f>VLOOKUP(A622,import!A:J,10,0)</f>
        <v>0</v>
      </c>
      <c r="K622" s="11" t="s">
        <v>215</v>
      </c>
      <c r="L622" s="11">
        <v>2.423230002E9</v>
      </c>
      <c r="M622" s="11" t="s">
        <v>47</v>
      </c>
      <c r="N622" s="11" t="s">
        <v>94</v>
      </c>
      <c r="O622" s="11" t="s">
        <v>960</v>
      </c>
      <c r="P622" s="11" t="str">
        <f>VLOOKUP(A622,import!A:P,16,0)</f>
        <v>Geleneksel</v>
      </c>
      <c r="Q622" s="15" t="s">
        <v>103</v>
      </c>
      <c r="R622" s="15" t="b">
        <v>1</v>
      </c>
      <c r="S622" s="25" t="b">
        <v>0</v>
      </c>
      <c r="T622" s="17" t="s">
        <v>50</v>
      </c>
      <c r="U622" s="17" t="s">
        <v>156</v>
      </c>
      <c r="V622" s="17"/>
      <c r="W622" s="17" t="s">
        <v>3099</v>
      </c>
      <c r="X622" s="18">
        <v>44456.0</v>
      </c>
      <c r="Y622" s="18">
        <v>44459.0</v>
      </c>
      <c r="Z622" s="18"/>
      <c r="AA622" s="22" t="s">
        <v>71</v>
      </c>
      <c r="AB622" s="23">
        <v>44376.0</v>
      </c>
      <c r="AC622" s="22" t="s">
        <v>71</v>
      </c>
      <c r="AD622" s="23">
        <v>44391.0</v>
      </c>
      <c r="AE622" s="22" t="s">
        <v>71</v>
      </c>
      <c r="AF622" s="23">
        <v>44456.0</v>
      </c>
      <c r="AG622" s="22" t="s">
        <v>71</v>
      </c>
      <c r="AH622" s="23">
        <v>44588.0</v>
      </c>
      <c r="AI622" s="19"/>
      <c r="AJ622" s="19"/>
      <c r="AK622" s="22" t="s">
        <v>149</v>
      </c>
      <c r="AL622" s="22" t="s">
        <v>149</v>
      </c>
      <c r="AM622" s="22" t="s">
        <v>156</v>
      </c>
      <c r="AN622" s="22" t="s">
        <v>99</v>
      </c>
      <c r="AO622" s="19"/>
      <c r="AP622" s="21" t="s">
        <v>89</v>
      </c>
      <c r="AQ622" s="19"/>
    </row>
    <row r="623">
      <c r="A623" s="11" t="s">
        <v>3100</v>
      </c>
      <c r="B623" s="11" t="s">
        <v>3101</v>
      </c>
      <c r="C623" s="11" t="str">
        <f>VLOOKUP(A623,import!A:C,3,0)</f>
        <v>DOĞRU</v>
      </c>
      <c r="D623" s="11" t="s">
        <v>110</v>
      </c>
      <c r="E623" s="12">
        <f>VLOOKUP(A623,import!A:J,5,0)</f>
        <v>1053</v>
      </c>
      <c r="F623" s="12">
        <f>VLOOKUP(A623,import!A:J,6,0)</f>
        <v>41</v>
      </c>
      <c r="G623" s="13">
        <f>VLOOKUP(A623,import!A:J,7,0)</f>
        <v>0</v>
      </c>
      <c r="H623" s="13">
        <f>VLOOKUP(A623,import!A:J,8,0)</f>
        <v>69</v>
      </c>
      <c r="I623" s="13">
        <f>VLOOKUP(A623,import!A:J,9,0)</f>
        <v>69</v>
      </c>
      <c r="J623" s="14">
        <f>VLOOKUP(A623,import!A:J,10,0)</f>
        <v>0</v>
      </c>
      <c r="K623" s="11" t="s">
        <v>215</v>
      </c>
      <c r="L623" s="11">
        <v>2.423493344E9</v>
      </c>
      <c r="M623" s="11" t="s">
        <v>47</v>
      </c>
      <c r="N623" s="11" t="s">
        <v>187</v>
      </c>
      <c r="O623" s="11" t="s">
        <v>3102</v>
      </c>
      <c r="P623" s="11" t="str">
        <f>VLOOKUP(A623,import!A:P,16,0)</f>
        <v>Geleneksel</v>
      </c>
      <c r="Q623" s="15" t="s">
        <v>103</v>
      </c>
      <c r="R623" s="15" t="b">
        <v>1</v>
      </c>
      <c r="S623" s="25" t="b">
        <v>1</v>
      </c>
      <c r="T623" s="16"/>
      <c r="U623" s="16"/>
      <c r="V623" s="16"/>
      <c r="W623" s="25" t="s">
        <v>3103</v>
      </c>
      <c r="X623" s="30"/>
      <c r="Y623" s="30"/>
      <c r="Z623" s="30"/>
      <c r="AA623" s="22" t="s">
        <v>71</v>
      </c>
      <c r="AB623" s="23">
        <v>44386.0</v>
      </c>
      <c r="AC623" s="22" t="s">
        <v>85</v>
      </c>
      <c r="AD623" s="23">
        <v>44392.0</v>
      </c>
      <c r="AE623" s="22" t="s">
        <v>106</v>
      </c>
      <c r="AF623" s="23">
        <v>44411.0</v>
      </c>
      <c r="AG623" s="22" t="s">
        <v>71</v>
      </c>
      <c r="AH623" s="23">
        <v>44462.0</v>
      </c>
      <c r="AI623" s="19"/>
      <c r="AJ623" s="19"/>
      <c r="AK623" s="22" t="s">
        <v>190</v>
      </c>
      <c r="AL623" s="22" t="s">
        <v>86</v>
      </c>
      <c r="AM623" s="22" t="s">
        <v>51</v>
      </c>
      <c r="AN623" s="22" t="s">
        <v>156</v>
      </c>
      <c r="AO623" s="19"/>
      <c r="AP623" s="21" t="s">
        <v>89</v>
      </c>
      <c r="AQ623" s="19"/>
    </row>
    <row r="624">
      <c r="A624" s="11" t="s">
        <v>3104</v>
      </c>
      <c r="B624" s="11" t="s">
        <v>3105</v>
      </c>
      <c r="C624" s="11" t="str">
        <f>VLOOKUP(A624,import!A:C,3,0)</f>
        <v>YANLIŞ</v>
      </c>
      <c r="D624" s="11" t="s">
        <v>818</v>
      </c>
      <c r="E624" s="12">
        <f>VLOOKUP(A624,import!A:J,5,0)</f>
        <v>340</v>
      </c>
      <c r="F624" s="12" t="str">
        <f>VLOOKUP(A624,import!A:J,6,0)</f>
        <v/>
      </c>
      <c r="G624" s="13">
        <f>VLOOKUP(A624,import!A:J,7,0)</f>
        <v>1</v>
      </c>
      <c r="H624" s="13">
        <f>VLOOKUP(A624,import!A:J,8,0)</f>
        <v>23</v>
      </c>
      <c r="I624" s="13">
        <f>VLOOKUP(A624,import!A:J,9,0)</f>
        <v>24</v>
      </c>
      <c r="J624" s="14">
        <f>VLOOKUP(A624,import!A:J,10,0)</f>
        <v>0.04</v>
      </c>
      <c r="K624" s="11" t="s">
        <v>3106</v>
      </c>
      <c r="L624" s="11">
        <v>5.412628007E9</v>
      </c>
      <c r="M624" s="11" t="s">
        <v>47</v>
      </c>
      <c r="N624" s="11" t="s">
        <v>270</v>
      </c>
      <c r="O624" s="11" t="s">
        <v>3107</v>
      </c>
      <c r="P624" s="11" t="str">
        <f>VLOOKUP(A624,import!A:P,16,0)</f>
        <v>Geleneksel</v>
      </c>
      <c r="Q624" s="15"/>
      <c r="R624" s="15" t="b">
        <v>1</v>
      </c>
      <c r="S624" s="25" t="b">
        <v>0</v>
      </c>
      <c r="T624" s="17" t="s">
        <v>50</v>
      </c>
      <c r="U624" s="17" t="s">
        <v>148</v>
      </c>
      <c r="V624" s="17" t="s">
        <v>273</v>
      </c>
      <c r="W624" s="25" t="s">
        <v>3108</v>
      </c>
      <c r="X624" s="18">
        <v>44355.0</v>
      </c>
      <c r="Y624" s="18">
        <v>44357.0</v>
      </c>
      <c r="Z624" s="18"/>
      <c r="AA624" s="22" t="s">
        <v>106</v>
      </c>
      <c r="AB624" s="54">
        <v>44347.0</v>
      </c>
      <c r="AC624" s="22" t="s">
        <v>85</v>
      </c>
      <c r="AD624" s="40">
        <v>44355.0</v>
      </c>
      <c r="AE624" s="22" t="s">
        <v>71</v>
      </c>
      <c r="AF624" s="40">
        <v>44355.0</v>
      </c>
      <c r="AG624" s="22" t="s">
        <v>71</v>
      </c>
      <c r="AH624" s="54">
        <v>44404.0</v>
      </c>
      <c r="AI624" s="22" t="s">
        <v>71</v>
      </c>
      <c r="AJ624" s="54">
        <v>44485.0</v>
      </c>
      <c r="AK624" s="22"/>
      <c r="AL624" s="22" t="s">
        <v>148</v>
      </c>
      <c r="AM624" s="22" t="s">
        <v>148</v>
      </c>
      <c r="AN624" s="22" t="s">
        <v>51</v>
      </c>
      <c r="AO624" s="22" t="s">
        <v>156</v>
      </c>
      <c r="AP624" s="21" t="s">
        <v>89</v>
      </c>
      <c r="AQ624" s="22"/>
    </row>
    <row r="625">
      <c r="A625" s="11" t="s">
        <v>3109</v>
      </c>
      <c r="B625" s="11" t="s">
        <v>3110</v>
      </c>
      <c r="C625" s="11" t="str">
        <f>VLOOKUP(A625,import!A:C,3,0)</f>
        <v>DOĞRU</v>
      </c>
      <c r="D625" s="11" t="s">
        <v>110</v>
      </c>
      <c r="E625" s="12">
        <f>VLOOKUP(A625,import!A:J,5,0)</f>
        <v>8415</v>
      </c>
      <c r="F625" s="12">
        <f>VLOOKUP(A625,import!A:J,6,0)</f>
        <v>709</v>
      </c>
      <c r="G625" s="13">
        <f>VLOOKUP(A625,import!A:J,7,0)</f>
        <v>0</v>
      </c>
      <c r="H625" s="13">
        <f>VLOOKUP(A625,import!A:J,8,0)</f>
        <v>53</v>
      </c>
      <c r="I625" s="13">
        <f>VLOOKUP(A625,import!A:J,9,0)</f>
        <v>53</v>
      </c>
      <c r="J625" s="14">
        <f>VLOOKUP(A625,import!A:J,10,0)</f>
        <v>0</v>
      </c>
      <c r="K625" s="11" t="s">
        <v>3111</v>
      </c>
      <c r="L625" s="11">
        <v>2.422274466E9</v>
      </c>
      <c r="M625" s="11" t="s">
        <v>65</v>
      </c>
      <c r="N625" s="11" t="s">
        <v>112</v>
      </c>
      <c r="O625" s="11" t="s">
        <v>3112</v>
      </c>
      <c r="P625" s="11" t="str">
        <f>VLOOKUP(A625,import!A:P,16,0)</f>
        <v>Geleneksel</v>
      </c>
      <c r="Q625" s="15" t="s">
        <v>103</v>
      </c>
      <c r="R625" s="15" t="b">
        <v>1</v>
      </c>
      <c r="S625" s="16" t="b">
        <v>0</v>
      </c>
      <c r="T625" s="25" t="s">
        <v>83</v>
      </c>
      <c r="U625" s="25" t="s">
        <v>272</v>
      </c>
      <c r="V625" s="25" t="s">
        <v>259</v>
      </c>
      <c r="W625" s="25" t="s">
        <v>3113</v>
      </c>
      <c r="X625" s="27">
        <v>44288.0</v>
      </c>
      <c r="Y625" s="27">
        <v>44293.0</v>
      </c>
      <c r="Z625" s="27"/>
      <c r="AA625" s="22" t="s">
        <v>106</v>
      </c>
      <c r="AB625" s="23">
        <v>44372.0</v>
      </c>
      <c r="AC625" s="22" t="s">
        <v>71</v>
      </c>
      <c r="AD625" s="23">
        <v>44503.0</v>
      </c>
      <c r="AE625" s="22" t="s">
        <v>71</v>
      </c>
      <c r="AF625" s="23">
        <v>44531.0</v>
      </c>
      <c r="AG625" s="20"/>
      <c r="AH625" s="19"/>
      <c r="AI625" s="19"/>
      <c r="AJ625" s="19"/>
      <c r="AK625" s="22" t="s">
        <v>190</v>
      </c>
      <c r="AL625" s="22" t="s">
        <v>99</v>
      </c>
      <c r="AM625" s="22" t="s">
        <v>99</v>
      </c>
      <c r="AN625" s="19"/>
      <c r="AO625" s="19"/>
      <c r="AP625" s="21" t="s">
        <v>116</v>
      </c>
      <c r="AQ625" s="19"/>
    </row>
    <row r="626">
      <c r="A626" s="11" t="s">
        <v>3114</v>
      </c>
      <c r="B626" s="11" t="s">
        <v>3115</v>
      </c>
      <c r="C626" s="11" t="str">
        <f>VLOOKUP(A626,import!A:C,3,0)</f>
        <v>DOĞRU</v>
      </c>
      <c r="D626" s="11" t="s">
        <v>45</v>
      </c>
      <c r="E626" s="12">
        <f>VLOOKUP(A626,import!A:J,5,0)</f>
        <v>256</v>
      </c>
      <c r="F626" s="12">
        <f>VLOOKUP(A626,import!A:J,6,0)</f>
        <v>15</v>
      </c>
      <c r="G626" s="13">
        <f>VLOOKUP(A626,import!A:J,7,0)</f>
        <v>0</v>
      </c>
      <c r="H626" s="13">
        <f>VLOOKUP(A626,import!A:J,8,0)</f>
        <v>26</v>
      </c>
      <c r="I626" s="13">
        <f>VLOOKUP(A626,import!A:J,9,0)</f>
        <v>26</v>
      </c>
      <c r="J626" s="14">
        <f>VLOOKUP(A626,import!A:J,10,0)</f>
        <v>0</v>
      </c>
      <c r="K626" s="11" t="s">
        <v>3116</v>
      </c>
      <c r="L626" s="11">
        <v>2.423443447E9</v>
      </c>
      <c r="M626" s="11" t="s">
        <v>47</v>
      </c>
      <c r="N626" s="11" t="s">
        <v>500</v>
      </c>
      <c r="O626" s="11" t="s">
        <v>3117</v>
      </c>
      <c r="P626" s="11" t="str">
        <f>VLOOKUP(A626,import!A:P,16,0)</f>
        <v>Geleneksel</v>
      </c>
      <c r="Q626" s="15" t="s">
        <v>129</v>
      </c>
      <c r="R626" s="15" t="b">
        <v>1</v>
      </c>
      <c r="S626" s="25" t="b">
        <v>1</v>
      </c>
      <c r="T626" s="16"/>
      <c r="U626" s="16"/>
      <c r="V626" s="16"/>
      <c r="W626" s="25" t="s">
        <v>3118</v>
      </c>
      <c r="X626" s="30"/>
      <c r="Y626" s="30"/>
      <c r="Z626" s="30"/>
      <c r="AA626" s="22" t="s">
        <v>71</v>
      </c>
      <c r="AB626" s="23">
        <v>44375.0</v>
      </c>
      <c r="AC626" s="22" t="s">
        <v>71</v>
      </c>
      <c r="AD626" s="23">
        <v>44404.0</v>
      </c>
      <c r="AE626" s="22" t="s">
        <v>71</v>
      </c>
      <c r="AF626" s="23">
        <v>44464.0</v>
      </c>
      <c r="AG626" s="22" t="s">
        <v>71</v>
      </c>
      <c r="AH626" s="23">
        <v>44567.0</v>
      </c>
      <c r="AI626" s="19"/>
      <c r="AJ626" s="19"/>
      <c r="AK626" s="22" t="s">
        <v>190</v>
      </c>
      <c r="AL626" s="22" t="s">
        <v>51</v>
      </c>
      <c r="AM626" s="22" t="s">
        <v>156</v>
      </c>
      <c r="AN626" s="22" t="s">
        <v>99</v>
      </c>
      <c r="AO626" s="19"/>
      <c r="AP626" s="21" t="s">
        <v>89</v>
      </c>
      <c r="AQ626" s="19"/>
    </row>
    <row r="627">
      <c r="A627" s="11" t="s">
        <v>3119</v>
      </c>
      <c r="B627" s="11" t="s">
        <v>3120</v>
      </c>
      <c r="C627" s="11" t="str">
        <f>VLOOKUP(A627,import!A:C,3,0)</f>
        <v>DOĞRU</v>
      </c>
      <c r="D627" s="11" t="s">
        <v>45</v>
      </c>
      <c r="E627" s="12">
        <f>VLOOKUP(A627,import!A:J,5,0)</f>
        <v>282</v>
      </c>
      <c r="F627" s="12">
        <f>VLOOKUP(A627,import!A:J,6,0)</f>
        <v>29</v>
      </c>
      <c r="G627" s="13">
        <f>VLOOKUP(A627,import!A:J,7,0)</f>
        <v>0</v>
      </c>
      <c r="H627" s="13">
        <f>VLOOKUP(A627,import!A:J,8,0)</f>
        <v>11</v>
      </c>
      <c r="I627" s="13">
        <f>VLOOKUP(A627,import!A:J,9,0)</f>
        <v>11</v>
      </c>
      <c r="J627" s="14">
        <f>VLOOKUP(A627,import!A:J,10,0)</f>
        <v>0</v>
      </c>
      <c r="K627" s="11" t="s">
        <v>3121</v>
      </c>
      <c r="L627" s="11">
        <v>2.427535958E9</v>
      </c>
      <c r="M627" s="11" t="s">
        <v>58</v>
      </c>
      <c r="N627" s="11" t="s">
        <v>2851</v>
      </c>
      <c r="O627" s="11" t="s">
        <v>3122</v>
      </c>
      <c r="P627" s="11" t="str">
        <f>VLOOKUP(A627,import!A:P,16,0)</f>
        <v>Geleneksel</v>
      </c>
      <c r="Q627" s="15"/>
      <c r="R627" s="15" t="b">
        <v>0</v>
      </c>
      <c r="S627" s="16" t="b">
        <v>0</v>
      </c>
      <c r="T627" s="17"/>
      <c r="U627" s="17"/>
      <c r="V627" s="17"/>
      <c r="W627" s="17"/>
      <c r="X627" s="18"/>
      <c r="Y627" s="18"/>
      <c r="Z627" s="18"/>
      <c r="AA627" s="22"/>
      <c r="AB627" s="23"/>
      <c r="AC627" s="19"/>
      <c r="AD627" s="19"/>
      <c r="AE627" s="20"/>
      <c r="AF627" s="19"/>
      <c r="AG627" s="20"/>
      <c r="AH627" s="19"/>
      <c r="AI627" s="19"/>
      <c r="AJ627" s="19"/>
      <c r="AK627" s="22"/>
      <c r="AL627" s="19"/>
      <c r="AM627" s="19"/>
      <c r="AN627" s="19"/>
      <c r="AO627" s="19"/>
      <c r="AP627" s="21" t="s">
        <v>89</v>
      </c>
      <c r="AQ627" s="19"/>
    </row>
    <row r="628">
      <c r="A628" s="11" t="s">
        <v>3123</v>
      </c>
      <c r="B628" s="11" t="s">
        <v>3124</v>
      </c>
      <c r="C628" s="11" t="str">
        <f>VLOOKUP(A628,import!A:C,3,0)</f>
        <v>DOĞRU</v>
      </c>
      <c r="D628" s="11" t="s">
        <v>45</v>
      </c>
      <c r="E628" s="12">
        <f>VLOOKUP(A628,import!A:J,5,0)</f>
        <v>368</v>
      </c>
      <c r="F628" s="12">
        <f>VLOOKUP(A628,import!A:J,6,0)</f>
        <v>13</v>
      </c>
      <c r="G628" s="13">
        <f>VLOOKUP(A628,import!A:J,7,0)</f>
        <v>3</v>
      </c>
      <c r="H628" s="13">
        <f>VLOOKUP(A628,import!A:J,8,0)</f>
        <v>9</v>
      </c>
      <c r="I628" s="13">
        <f>VLOOKUP(A628,import!A:J,9,0)</f>
        <v>12</v>
      </c>
      <c r="J628" s="14">
        <f>VLOOKUP(A628,import!A:J,10,0)</f>
        <v>0.25</v>
      </c>
      <c r="K628" s="11" t="s">
        <v>3125</v>
      </c>
      <c r="L628" s="11">
        <v>2.422381237E9</v>
      </c>
      <c r="M628" s="11" t="s">
        <v>47</v>
      </c>
      <c r="N628" s="11" t="s">
        <v>639</v>
      </c>
      <c r="O628" s="11" t="s">
        <v>3126</v>
      </c>
      <c r="P628" s="11" t="str">
        <f>VLOOKUP(A628,import!A:P,16,0)</f>
        <v>Geleneksel</v>
      </c>
      <c r="Q628" s="15"/>
      <c r="R628" s="15" t="b">
        <v>1</v>
      </c>
      <c r="S628" s="16" t="b">
        <v>0</v>
      </c>
      <c r="T628" s="17" t="s">
        <v>50</v>
      </c>
      <c r="U628" s="17" t="s">
        <v>1587</v>
      </c>
      <c r="V628" s="17" t="s">
        <v>273</v>
      </c>
      <c r="W628" s="17"/>
      <c r="X628" s="18">
        <v>44306.0</v>
      </c>
      <c r="Y628" s="18">
        <v>44309.0</v>
      </c>
      <c r="Z628" s="18"/>
      <c r="AA628" s="22" t="s">
        <v>71</v>
      </c>
      <c r="AB628" s="23">
        <v>44574.0</v>
      </c>
      <c r="AC628" s="19"/>
      <c r="AD628" s="19"/>
      <c r="AE628" s="20"/>
      <c r="AF628" s="19"/>
      <c r="AG628" s="20"/>
      <c r="AH628" s="19"/>
      <c r="AI628" s="19"/>
      <c r="AJ628" s="19"/>
      <c r="AK628" s="22" t="s">
        <v>99</v>
      </c>
      <c r="AL628" s="19"/>
      <c r="AM628" s="19"/>
      <c r="AN628" s="19"/>
      <c r="AO628" s="19"/>
      <c r="AP628" s="21" t="s">
        <v>89</v>
      </c>
      <c r="AQ628" s="19"/>
    </row>
    <row r="629">
      <c r="A629" s="11" t="s">
        <v>3127</v>
      </c>
      <c r="B629" s="11" t="s">
        <v>3128</v>
      </c>
      <c r="C629" s="11" t="str">
        <f>VLOOKUP(A629,import!A:C,3,0)</f>
        <v>DOĞRU</v>
      </c>
      <c r="D629" s="11" t="s">
        <v>45</v>
      </c>
      <c r="E629" s="12">
        <f>VLOOKUP(A629,import!A:J,5,0)</f>
        <v>147</v>
      </c>
      <c r="F629" s="12">
        <f>VLOOKUP(A629,import!A:J,6,0)</f>
        <v>47</v>
      </c>
      <c r="G629" s="13">
        <f>VLOOKUP(A629,import!A:J,7,0)</f>
        <v>0</v>
      </c>
      <c r="H629" s="13">
        <f>VLOOKUP(A629,import!A:J,8,0)</f>
        <v>16</v>
      </c>
      <c r="I629" s="13">
        <f>VLOOKUP(A629,import!A:J,9,0)</f>
        <v>16</v>
      </c>
      <c r="J629" s="14">
        <f>VLOOKUP(A629,import!A:J,10,0)</f>
        <v>0</v>
      </c>
      <c r="K629" s="11" t="s">
        <v>3129</v>
      </c>
      <c r="L629" s="11">
        <v>5.433461314E9</v>
      </c>
      <c r="M629" s="11" t="s">
        <v>47</v>
      </c>
      <c r="N629" s="11" t="s">
        <v>1923</v>
      </c>
      <c r="O629" s="11" t="s">
        <v>3130</v>
      </c>
      <c r="P629" s="11" t="str">
        <f>VLOOKUP(A629,import!A:P,16,0)</f>
        <v>Geleneksel</v>
      </c>
      <c r="Q629" s="15"/>
      <c r="R629" s="15" t="b">
        <v>1</v>
      </c>
      <c r="S629" s="25" t="b">
        <v>1</v>
      </c>
      <c r="T629" s="17"/>
      <c r="U629" s="17"/>
      <c r="V629" s="17"/>
      <c r="W629" s="17" t="s">
        <v>1636</v>
      </c>
      <c r="X629" s="18"/>
      <c r="Y629" s="18"/>
      <c r="Z629" s="18"/>
      <c r="AA629" s="22"/>
      <c r="AB629" s="23"/>
      <c r="AC629" s="19"/>
      <c r="AD629" s="19"/>
      <c r="AE629" s="20"/>
      <c r="AF629" s="19"/>
      <c r="AG629" s="20"/>
      <c r="AH629" s="19"/>
      <c r="AI629" s="19"/>
      <c r="AJ629" s="19"/>
      <c r="AK629" s="22" t="s">
        <v>51</v>
      </c>
      <c r="AL629" s="19"/>
      <c r="AM629" s="19"/>
      <c r="AN629" s="19"/>
      <c r="AO629" s="19"/>
      <c r="AP629" s="21"/>
      <c r="AQ629" s="19"/>
    </row>
    <row r="630">
      <c r="A630" s="11" t="s">
        <v>3131</v>
      </c>
      <c r="B630" s="11" t="s">
        <v>3132</v>
      </c>
      <c r="C630" s="11" t="str">
        <f>VLOOKUP(A630,import!A:C,3,0)</f>
        <v>DOĞRU</v>
      </c>
      <c r="D630" s="11" t="s">
        <v>45</v>
      </c>
      <c r="E630" s="12" t="str">
        <f>VLOOKUP(A630,import!A:J,5,0)</f>
        <v/>
      </c>
      <c r="F630" s="12" t="str">
        <f>VLOOKUP(A630,import!A:J,6,0)</f>
        <v/>
      </c>
      <c r="G630" s="13">
        <f>VLOOKUP(A630,import!A:J,7,0)</f>
        <v>0</v>
      </c>
      <c r="H630" s="13">
        <f>VLOOKUP(A630,import!A:J,8,0)</f>
        <v>10</v>
      </c>
      <c r="I630" s="13">
        <f>VLOOKUP(A630,import!A:J,9,0)</f>
        <v>10</v>
      </c>
      <c r="J630" s="14">
        <f>VLOOKUP(A630,import!A:J,10,0)</f>
        <v>0</v>
      </c>
      <c r="K630" s="11" t="s">
        <v>3133</v>
      </c>
      <c r="L630" s="11">
        <v>5.550070123E9</v>
      </c>
      <c r="M630" s="11" t="s">
        <v>58</v>
      </c>
      <c r="N630" s="11" t="s">
        <v>1501</v>
      </c>
      <c r="O630" s="11" t="s">
        <v>3134</v>
      </c>
      <c r="P630" s="11" t="str">
        <f>VLOOKUP(A630,import!A:P,16,0)</f>
        <v>Geleneksel</v>
      </c>
      <c r="Q630" s="15"/>
      <c r="R630" s="15" t="b">
        <v>0</v>
      </c>
      <c r="S630" s="16" t="b">
        <v>0</v>
      </c>
      <c r="T630" s="17"/>
      <c r="U630" s="17"/>
      <c r="V630" s="17"/>
      <c r="W630" s="17"/>
      <c r="X630" s="18"/>
      <c r="Y630" s="18"/>
      <c r="Z630" s="18"/>
      <c r="AA630" s="22"/>
      <c r="AB630" s="23"/>
      <c r="AC630" s="19"/>
      <c r="AD630" s="19"/>
      <c r="AE630" s="20"/>
      <c r="AF630" s="19"/>
      <c r="AG630" s="20"/>
      <c r="AH630" s="19"/>
      <c r="AI630" s="19"/>
      <c r="AJ630" s="19"/>
      <c r="AK630" s="22"/>
      <c r="AL630" s="19"/>
      <c r="AM630" s="19"/>
      <c r="AN630" s="19"/>
      <c r="AO630" s="19"/>
      <c r="AP630" s="21"/>
      <c r="AQ630" s="19"/>
    </row>
    <row r="631">
      <c r="A631" s="11" t="s">
        <v>3135</v>
      </c>
      <c r="B631" s="11" t="s">
        <v>3136</v>
      </c>
      <c r="C631" s="11" t="str">
        <f>VLOOKUP(A631,import!A:C,3,0)</f>
        <v>DOĞRU</v>
      </c>
      <c r="D631" s="11" t="s">
        <v>200</v>
      </c>
      <c r="E631" s="12">
        <f>VLOOKUP(A631,import!A:J,5,0)</f>
        <v>179</v>
      </c>
      <c r="F631" s="12">
        <f>VLOOKUP(A631,import!A:J,6,0)</f>
        <v>17</v>
      </c>
      <c r="G631" s="13">
        <f>VLOOKUP(A631,import!A:J,7,0)</f>
        <v>0</v>
      </c>
      <c r="H631" s="13">
        <f>VLOOKUP(A631,import!A:J,8,0)</f>
        <v>15</v>
      </c>
      <c r="I631" s="13">
        <f>VLOOKUP(A631,import!A:J,9,0)</f>
        <v>15</v>
      </c>
      <c r="J631" s="14">
        <f>VLOOKUP(A631,import!A:J,10,0)</f>
        <v>0</v>
      </c>
      <c r="K631" s="11" t="s">
        <v>3012</v>
      </c>
      <c r="L631" s="11">
        <v>5.527208707E9</v>
      </c>
      <c r="M631" s="11" t="s">
        <v>47</v>
      </c>
      <c r="N631" s="11" t="s">
        <v>458</v>
      </c>
      <c r="O631" s="11" t="s">
        <v>3013</v>
      </c>
      <c r="P631" s="11" t="str">
        <f>VLOOKUP(A631,import!A:P,16,0)</f>
        <v>Geleneksel</v>
      </c>
      <c r="Q631" s="15"/>
      <c r="R631" s="15" t="b">
        <v>1</v>
      </c>
      <c r="S631" s="16" t="b">
        <v>0</v>
      </c>
      <c r="T631" s="17" t="s">
        <v>106</v>
      </c>
      <c r="U631" s="17"/>
      <c r="V631" s="17"/>
      <c r="W631" s="17" t="s">
        <v>574</v>
      </c>
      <c r="X631" s="18"/>
      <c r="Y631" s="18"/>
      <c r="Z631" s="18"/>
      <c r="AA631" s="22" t="s">
        <v>106</v>
      </c>
      <c r="AB631" s="23">
        <v>44608.0</v>
      </c>
      <c r="AC631" s="19"/>
      <c r="AD631" s="19"/>
      <c r="AE631" s="20"/>
      <c r="AF631" s="19"/>
      <c r="AG631" s="20"/>
      <c r="AH631" s="19"/>
      <c r="AI631" s="19"/>
      <c r="AJ631" s="19"/>
      <c r="AK631" s="22" t="s">
        <v>51</v>
      </c>
      <c r="AL631" s="19"/>
      <c r="AM631" s="19"/>
      <c r="AN631" s="19"/>
      <c r="AO631" s="19"/>
      <c r="AP631" s="21"/>
      <c r="AQ631" s="19"/>
    </row>
    <row r="632">
      <c r="A632" s="11" t="s">
        <v>3137</v>
      </c>
      <c r="B632" s="11" t="s">
        <v>3138</v>
      </c>
      <c r="C632" s="11" t="str">
        <f>VLOOKUP(A632,import!A:C,3,0)</f>
        <v>DOĞRU</v>
      </c>
      <c r="D632" s="11" t="s">
        <v>63</v>
      </c>
      <c r="E632" s="12">
        <f>VLOOKUP(A632,import!A:J,5,0)</f>
        <v>1836</v>
      </c>
      <c r="F632" s="12">
        <f>VLOOKUP(A632,import!A:J,6,0)</f>
        <v>62</v>
      </c>
      <c r="G632" s="13">
        <f>VLOOKUP(A632,import!A:J,7,0)</f>
        <v>0</v>
      </c>
      <c r="H632" s="13">
        <f>VLOOKUP(A632,import!A:J,8,0)</f>
        <v>21</v>
      </c>
      <c r="I632" s="13">
        <f>VLOOKUP(A632,import!A:J,9,0)</f>
        <v>21</v>
      </c>
      <c r="J632" s="14">
        <f>VLOOKUP(A632,import!A:J,10,0)</f>
        <v>0</v>
      </c>
      <c r="K632" s="11" t="s">
        <v>3139</v>
      </c>
      <c r="L632" s="11">
        <v>2.423265511E9</v>
      </c>
      <c r="M632" s="11" t="s">
        <v>65</v>
      </c>
      <c r="N632" s="11" t="s">
        <v>483</v>
      </c>
      <c r="O632" s="11" t="s">
        <v>3140</v>
      </c>
      <c r="P632" s="11" t="str">
        <f>VLOOKUP(A632,import!A:P,16,0)</f>
        <v>Geleneksel</v>
      </c>
      <c r="Q632" s="15" t="s">
        <v>135</v>
      </c>
      <c r="R632" s="15" t="b">
        <v>1</v>
      </c>
      <c r="S632" s="25" t="b">
        <v>1</v>
      </c>
      <c r="T632" s="16"/>
      <c r="U632" s="16"/>
      <c r="V632" s="16"/>
      <c r="W632" s="25" t="s">
        <v>3141</v>
      </c>
      <c r="X632" s="30"/>
      <c r="Y632" s="30"/>
      <c r="Z632" s="30"/>
      <c r="AA632" s="22" t="s">
        <v>106</v>
      </c>
      <c r="AB632" s="23">
        <v>44405.0</v>
      </c>
      <c r="AC632" s="19"/>
      <c r="AD632" s="19"/>
      <c r="AE632" s="20"/>
      <c r="AF632" s="19"/>
      <c r="AG632" s="20"/>
      <c r="AH632" s="19"/>
      <c r="AI632" s="19"/>
      <c r="AJ632" s="19"/>
      <c r="AK632" s="22" t="s">
        <v>157</v>
      </c>
      <c r="AL632" s="19"/>
      <c r="AM632" s="19"/>
      <c r="AN632" s="19"/>
      <c r="AO632" s="19"/>
      <c r="AP632" s="21" t="s">
        <v>54</v>
      </c>
      <c r="AQ632" s="19"/>
    </row>
    <row r="633">
      <c r="A633" s="11" t="s">
        <v>3142</v>
      </c>
      <c r="B633" s="11" t="s">
        <v>3143</v>
      </c>
      <c r="C633" s="11" t="str">
        <f>VLOOKUP(A633,import!A:C,3,0)</f>
        <v>DOĞRU</v>
      </c>
      <c r="D633" s="11" t="s">
        <v>63</v>
      </c>
      <c r="E633" s="12">
        <f>VLOOKUP(A633,import!A:J,5,0)</f>
        <v>2185</v>
      </c>
      <c r="F633" s="12" t="str">
        <f>VLOOKUP(A633,import!A:J,6,0)</f>
        <v/>
      </c>
      <c r="G633" s="13">
        <f>VLOOKUP(A633,import!A:J,7,0)</f>
        <v>0</v>
      </c>
      <c r="H633" s="13">
        <f>VLOOKUP(A633,import!A:J,8,0)</f>
        <v>29</v>
      </c>
      <c r="I633" s="13">
        <f>VLOOKUP(A633,import!A:J,9,0)</f>
        <v>29</v>
      </c>
      <c r="J633" s="14">
        <f>VLOOKUP(A633,import!A:J,10,0)</f>
        <v>0</v>
      </c>
      <c r="K633" s="11" t="s">
        <v>3144</v>
      </c>
      <c r="L633" s="11">
        <v>2.425025737E9</v>
      </c>
      <c r="M633" s="11" t="s">
        <v>65</v>
      </c>
      <c r="N633" s="11" t="s">
        <v>112</v>
      </c>
      <c r="O633" s="11" t="s">
        <v>3145</v>
      </c>
      <c r="P633" s="11" t="str">
        <f>VLOOKUP(A633,import!A:P,16,0)</f>
        <v>Geleneksel</v>
      </c>
      <c r="Q633" s="15" t="s">
        <v>135</v>
      </c>
      <c r="R633" s="15" t="b">
        <v>1</v>
      </c>
      <c r="S633" s="16" t="b">
        <v>0</v>
      </c>
      <c r="T633" s="25" t="s">
        <v>106</v>
      </c>
      <c r="U633" s="16"/>
      <c r="V633" s="16"/>
      <c r="W633" s="25" t="s">
        <v>3146</v>
      </c>
      <c r="X633" s="30"/>
      <c r="Y633" s="30"/>
      <c r="Z633" s="30"/>
      <c r="AA633" s="22" t="s">
        <v>106</v>
      </c>
      <c r="AB633" s="23">
        <v>44349.0</v>
      </c>
      <c r="AC633" s="22" t="s">
        <v>106</v>
      </c>
      <c r="AD633" s="23">
        <v>44376.0</v>
      </c>
      <c r="AE633" s="22" t="s">
        <v>106</v>
      </c>
      <c r="AF633" s="23">
        <v>44481.0</v>
      </c>
      <c r="AG633" s="22" t="s">
        <v>106</v>
      </c>
      <c r="AH633" s="23">
        <v>44510.0</v>
      </c>
      <c r="AI633" s="22" t="s">
        <v>106</v>
      </c>
      <c r="AJ633" s="23">
        <v>44701.0</v>
      </c>
      <c r="AK633" s="22" t="s">
        <v>190</v>
      </c>
      <c r="AL633" s="22" t="s">
        <v>358</v>
      </c>
      <c r="AM633" s="22" t="s">
        <v>247</v>
      </c>
      <c r="AN633" s="22" t="s">
        <v>247</v>
      </c>
      <c r="AO633" s="22" t="s">
        <v>99</v>
      </c>
      <c r="AP633" s="21" t="s">
        <v>116</v>
      </c>
      <c r="AQ633" s="22"/>
    </row>
    <row r="634">
      <c r="A634" s="11" t="s">
        <v>3147</v>
      </c>
      <c r="B634" s="11" t="s">
        <v>3148</v>
      </c>
      <c r="C634" s="11" t="str">
        <f>VLOOKUP(A634,import!A:C,3,0)</f>
        <v>DOĞRU</v>
      </c>
      <c r="D634" s="11" t="s">
        <v>200</v>
      </c>
      <c r="E634" s="12">
        <f>VLOOKUP(A634,import!A:J,5,0)</f>
        <v>728</v>
      </c>
      <c r="F634" s="12">
        <f>VLOOKUP(A634,import!A:J,6,0)</f>
        <v>36</v>
      </c>
      <c r="G634" s="13">
        <f>VLOOKUP(A634,import!A:J,7,0)</f>
        <v>0</v>
      </c>
      <c r="H634" s="13">
        <f>VLOOKUP(A634,import!A:J,8,0)</f>
        <v>23</v>
      </c>
      <c r="I634" s="13">
        <f>VLOOKUP(A634,import!A:J,9,0)</f>
        <v>23</v>
      </c>
      <c r="J634" s="14">
        <f>VLOOKUP(A634,import!A:J,10,0)</f>
        <v>0</v>
      </c>
      <c r="K634" s="11" t="s">
        <v>3149</v>
      </c>
      <c r="L634" s="11">
        <v>5.530593232E9</v>
      </c>
      <c r="M634" s="11" t="s">
        <v>516</v>
      </c>
      <c r="N634" s="11" t="s">
        <v>517</v>
      </c>
      <c r="O634" s="11" t="s">
        <v>3150</v>
      </c>
      <c r="P634" s="11" t="str">
        <f>VLOOKUP(A634,import!A:P,16,0)</f>
        <v>Geleneksel</v>
      </c>
      <c r="Q634" s="15"/>
      <c r="R634" s="15" t="b">
        <v>1</v>
      </c>
      <c r="S634" s="16" t="b">
        <v>0</v>
      </c>
      <c r="T634" s="25" t="s">
        <v>280</v>
      </c>
      <c r="U634" s="25" t="s">
        <v>99</v>
      </c>
      <c r="V634" s="25" t="s">
        <v>52</v>
      </c>
      <c r="W634" s="25" t="s">
        <v>3151</v>
      </c>
      <c r="X634" s="27">
        <v>44509.0</v>
      </c>
      <c r="Y634" s="27">
        <v>44511.0</v>
      </c>
      <c r="Z634" s="30"/>
      <c r="AA634" s="22" t="s">
        <v>71</v>
      </c>
      <c r="AB634" s="23">
        <v>44509.0</v>
      </c>
      <c r="AC634" s="22" t="s">
        <v>71</v>
      </c>
      <c r="AD634" s="23">
        <v>44546.0</v>
      </c>
      <c r="AE634" s="20"/>
      <c r="AF634" s="19"/>
      <c r="AG634" s="20"/>
      <c r="AH634" s="19"/>
      <c r="AI634" s="19"/>
      <c r="AJ634" s="19"/>
      <c r="AK634" s="22" t="s">
        <v>99</v>
      </c>
      <c r="AL634" s="22" t="s">
        <v>104</v>
      </c>
      <c r="AM634" s="19"/>
      <c r="AN634" s="19"/>
      <c r="AO634" s="19"/>
      <c r="AP634" s="21" t="s">
        <v>54</v>
      </c>
      <c r="AQ634" s="19"/>
    </row>
    <row r="635">
      <c r="A635" s="11" t="s">
        <v>3152</v>
      </c>
      <c r="B635" s="11" t="s">
        <v>3153</v>
      </c>
      <c r="C635" s="11" t="str">
        <f>VLOOKUP(A635,import!A:C,3,0)</f>
        <v>DOĞRU</v>
      </c>
      <c r="D635" s="11" t="s">
        <v>63</v>
      </c>
      <c r="E635" s="12">
        <f>VLOOKUP(A635,import!A:J,5,0)</f>
        <v>376</v>
      </c>
      <c r="F635" s="12">
        <f>VLOOKUP(A635,import!A:J,6,0)</f>
        <v>8</v>
      </c>
      <c r="G635" s="13">
        <f>VLOOKUP(A635,import!A:J,7,0)</f>
        <v>18</v>
      </c>
      <c r="H635" s="13">
        <f>VLOOKUP(A635,import!A:J,8,0)</f>
        <v>9</v>
      </c>
      <c r="I635" s="13">
        <f>VLOOKUP(A635,import!A:J,9,0)</f>
        <v>27</v>
      </c>
      <c r="J635" s="14">
        <f>VLOOKUP(A635,import!A:J,10,0)</f>
        <v>0.67</v>
      </c>
      <c r="K635" s="11" t="s">
        <v>3154</v>
      </c>
      <c r="L635" s="11">
        <v>2.423234626E9</v>
      </c>
      <c r="M635" s="11" t="s">
        <v>47</v>
      </c>
      <c r="N635" s="11" t="s">
        <v>145</v>
      </c>
      <c r="O635" s="11" t="s">
        <v>3155</v>
      </c>
      <c r="P635" s="11" t="str">
        <f>VLOOKUP(A635,import!A:P,16,0)</f>
        <v>Geleneksel</v>
      </c>
      <c r="Q635" s="15" t="s">
        <v>135</v>
      </c>
      <c r="R635" s="15" t="b">
        <v>1</v>
      </c>
      <c r="S635" s="16" t="b">
        <v>0</v>
      </c>
      <c r="T635" s="25" t="s">
        <v>50</v>
      </c>
      <c r="U635" s="25" t="s">
        <v>272</v>
      </c>
      <c r="V635" s="25" t="s">
        <v>52</v>
      </c>
      <c r="W635" s="25" t="s">
        <v>3156</v>
      </c>
      <c r="X635" s="27">
        <v>44294.0</v>
      </c>
      <c r="Y635" s="27">
        <v>44298.0</v>
      </c>
      <c r="Z635" s="27"/>
      <c r="AA635" s="22" t="s">
        <v>71</v>
      </c>
      <c r="AB635" s="23">
        <v>44435.0</v>
      </c>
      <c r="AC635" s="19"/>
      <c r="AD635" s="19"/>
      <c r="AE635" s="20"/>
      <c r="AF635" s="19"/>
      <c r="AG635" s="20"/>
      <c r="AH635" s="19"/>
      <c r="AI635" s="19"/>
      <c r="AJ635" s="19"/>
      <c r="AK635" s="22" t="s">
        <v>156</v>
      </c>
      <c r="AL635" s="19"/>
      <c r="AM635" s="19"/>
      <c r="AN635" s="19"/>
      <c r="AO635" s="19"/>
      <c r="AP635" s="21" t="s">
        <v>89</v>
      </c>
      <c r="AQ635" s="19"/>
    </row>
    <row r="636">
      <c r="A636" s="11" t="s">
        <v>3157</v>
      </c>
      <c r="B636" s="11" t="s">
        <v>3158</v>
      </c>
      <c r="C636" s="11" t="str">
        <f>VLOOKUP(A636,import!A:C,3,0)</f>
        <v>DOĞRU</v>
      </c>
      <c r="D636" s="11" t="s">
        <v>200</v>
      </c>
      <c r="E636" s="12">
        <f>VLOOKUP(A636,import!A:J,5,0)</f>
        <v>1545</v>
      </c>
      <c r="F636" s="12">
        <f>VLOOKUP(A636,import!A:J,6,0)</f>
        <v>50</v>
      </c>
      <c r="G636" s="13">
        <f>VLOOKUP(A636,import!A:J,7,0)</f>
        <v>1</v>
      </c>
      <c r="H636" s="13">
        <f>VLOOKUP(A636,import!A:J,8,0)</f>
        <v>78</v>
      </c>
      <c r="I636" s="13">
        <f>VLOOKUP(A636,import!A:J,9,0)</f>
        <v>79</v>
      </c>
      <c r="J636" s="14">
        <f>VLOOKUP(A636,import!A:J,10,0)</f>
        <v>0.01</v>
      </c>
      <c r="K636" s="11" t="s">
        <v>3159</v>
      </c>
      <c r="L636" s="11">
        <v>2.427429807E9</v>
      </c>
      <c r="M636" s="11" t="s">
        <v>58</v>
      </c>
      <c r="N636" s="11" t="s">
        <v>566</v>
      </c>
      <c r="O636" s="11" t="s">
        <v>3160</v>
      </c>
      <c r="P636" s="11" t="str">
        <f>VLOOKUP(A636,import!A:P,16,0)</f>
        <v>Geleneksel</v>
      </c>
      <c r="Q636" s="15"/>
      <c r="R636" s="15" t="b">
        <v>1</v>
      </c>
      <c r="S636" s="16" t="b">
        <v>0</v>
      </c>
      <c r="T636" s="17" t="s">
        <v>83</v>
      </c>
      <c r="U636" s="17"/>
      <c r="V636" s="17"/>
      <c r="W636" s="17" t="s">
        <v>3161</v>
      </c>
      <c r="X636" s="18"/>
      <c r="Y636" s="18"/>
      <c r="Z636" s="18"/>
      <c r="AA636" s="22" t="s">
        <v>71</v>
      </c>
      <c r="AB636" s="23">
        <v>44489.0</v>
      </c>
      <c r="AC636" s="19"/>
      <c r="AD636" s="19"/>
      <c r="AE636" s="20"/>
      <c r="AF636" s="19"/>
      <c r="AG636" s="20"/>
      <c r="AH636" s="19"/>
      <c r="AI636" s="19"/>
      <c r="AJ636" s="19"/>
      <c r="AK636" s="22" t="s">
        <v>156</v>
      </c>
      <c r="AL636" s="19"/>
      <c r="AM636" s="19"/>
      <c r="AN636" s="19"/>
      <c r="AO636" s="19"/>
      <c r="AP636" s="21" t="s">
        <v>89</v>
      </c>
      <c r="AQ636" s="19"/>
    </row>
    <row r="637">
      <c r="A637" s="11" t="s">
        <v>3162</v>
      </c>
      <c r="B637" s="11" t="s">
        <v>3163</v>
      </c>
      <c r="C637" s="11" t="str">
        <f>VLOOKUP(A637,import!A:C,3,0)</f>
        <v>DOĞRU</v>
      </c>
      <c r="D637" s="11" t="s">
        <v>63</v>
      </c>
      <c r="E637" s="12">
        <f>VLOOKUP(A637,import!A:J,5,0)</f>
        <v>1812</v>
      </c>
      <c r="F637" s="12" t="str">
        <f>VLOOKUP(A637,import!A:J,6,0)</f>
        <v/>
      </c>
      <c r="G637" s="13">
        <f>VLOOKUP(A637,import!A:J,7,0)</f>
        <v>11</v>
      </c>
      <c r="H637" s="13">
        <f>VLOOKUP(A637,import!A:J,8,0)</f>
        <v>27</v>
      </c>
      <c r="I637" s="13">
        <f>VLOOKUP(A637,import!A:J,9,0)</f>
        <v>38</v>
      </c>
      <c r="J637" s="14">
        <f>VLOOKUP(A637,import!A:J,10,0)</f>
        <v>0.29</v>
      </c>
      <c r="K637" s="11" t="s">
        <v>3164</v>
      </c>
      <c r="L637" s="11">
        <v>2.4222788E9</v>
      </c>
      <c r="M637" s="11" t="s">
        <v>65</v>
      </c>
      <c r="N637" s="11" t="s">
        <v>112</v>
      </c>
      <c r="O637" s="11" t="s">
        <v>3165</v>
      </c>
      <c r="P637" s="11" t="str">
        <f>VLOOKUP(A637,import!A:P,16,0)</f>
        <v>Geleneksel</v>
      </c>
      <c r="Q637" s="15" t="s">
        <v>135</v>
      </c>
      <c r="R637" s="15" t="b">
        <v>1</v>
      </c>
      <c r="S637" s="16" t="b">
        <v>0</v>
      </c>
      <c r="T637" s="17" t="s">
        <v>50</v>
      </c>
      <c r="U637" s="17"/>
      <c r="V637" s="17" t="s">
        <v>52</v>
      </c>
      <c r="W637" s="17" t="s">
        <v>3166</v>
      </c>
      <c r="X637" s="18">
        <v>44295.0</v>
      </c>
      <c r="Y637" s="18">
        <v>44299.0</v>
      </c>
      <c r="Z637" s="18"/>
      <c r="AA637" s="19"/>
      <c r="AB637" s="19"/>
      <c r="AC637" s="19"/>
      <c r="AD637" s="19"/>
      <c r="AE637" s="20"/>
      <c r="AF637" s="19"/>
      <c r="AG637" s="20"/>
      <c r="AH637" s="19"/>
      <c r="AI637" s="19"/>
      <c r="AJ637" s="19"/>
      <c r="AK637" s="19"/>
      <c r="AL637" s="19"/>
      <c r="AM637" s="19"/>
      <c r="AN637" s="19"/>
      <c r="AO637" s="19"/>
      <c r="AP637" s="21" t="s">
        <v>116</v>
      </c>
      <c r="AQ637" s="19"/>
    </row>
    <row r="638">
      <c r="A638" s="11" t="s">
        <v>3167</v>
      </c>
      <c r="B638" s="11" t="s">
        <v>3168</v>
      </c>
      <c r="C638" s="11" t="str">
        <f>VLOOKUP(A638,import!A:C,3,0)</f>
        <v>DOĞRU</v>
      </c>
      <c r="D638" s="11" t="s">
        <v>200</v>
      </c>
      <c r="E638" s="12">
        <f>VLOOKUP(A638,import!A:J,5,0)</f>
        <v>426</v>
      </c>
      <c r="F638" s="12">
        <f>VLOOKUP(A638,import!A:J,6,0)</f>
        <v>44</v>
      </c>
      <c r="G638" s="13">
        <f>VLOOKUP(A638,import!A:J,7,0)</f>
        <v>10</v>
      </c>
      <c r="H638" s="13">
        <f>VLOOKUP(A638,import!A:J,8,0)</f>
        <v>2</v>
      </c>
      <c r="I638" s="13">
        <f>VLOOKUP(A638,import!A:J,9,0)</f>
        <v>12</v>
      </c>
      <c r="J638" s="14">
        <f>VLOOKUP(A638,import!A:J,10,0)</f>
        <v>0.83</v>
      </c>
      <c r="K638" s="11" t="s">
        <v>3169</v>
      </c>
      <c r="L638" s="11">
        <v>2.423230232E9</v>
      </c>
      <c r="M638" s="11" t="s">
        <v>47</v>
      </c>
      <c r="N638" s="11" t="s">
        <v>227</v>
      </c>
      <c r="O638" s="11" t="s">
        <v>3170</v>
      </c>
      <c r="P638" s="11" t="str">
        <f>VLOOKUP(A638,import!A:P,16,0)</f>
        <v>Geleneksel</v>
      </c>
      <c r="Q638" s="15"/>
      <c r="R638" s="15" t="b">
        <v>1</v>
      </c>
      <c r="S638" s="16" t="b">
        <v>0</v>
      </c>
      <c r="T638" s="17" t="s">
        <v>50</v>
      </c>
      <c r="U638" s="17" t="s">
        <v>51</v>
      </c>
      <c r="V638" s="17" t="s">
        <v>52</v>
      </c>
      <c r="W638" s="17"/>
      <c r="X638" s="18">
        <v>44545.0</v>
      </c>
      <c r="Y638" s="18">
        <v>44546.0</v>
      </c>
      <c r="Z638" s="18"/>
      <c r="AA638" s="22" t="s">
        <v>71</v>
      </c>
      <c r="AB638" s="23">
        <v>44540.0</v>
      </c>
      <c r="AC638" s="22" t="s">
        <v>71</v>
      </c>
      <c r="AD638" s="23">
        <v>44545.0</v>
      </c>
      <c r="AE638" s="20"/>
      <c r="AF638" s="19"/>
      <c r="AG638" s="20"/>
      <c r="AH638" s="19"/>
      <c r="AI638" s="19"/>
      <c r="AJ638" s="19"/>
      <c r="AK638" s="22" t="s">
        <v>99</v>
      </c>
      <c r="AL638" s="22" t="s">
        <v>51</v>
      </c>
      <c r="AM638" s="19"/>
      <c r="AN638" s="19"/>
      <c r="AO638" s="19"/>
      <c r="AP638" s="21" t="s">
        <v>89</v>
      </c>
      <c r="AQ638" s="19"/>
    </row>
    <row r="639">
      <c r="A639" s="11" t="s">
        <v>3171</v>
      </c>
      <c r="B639" s="11" t="s">
        <v>3172</v>
      </c>
      <c r="C639" s="11" t="str">
        <f>VLOOKUP(A639,import!A:C,3,0)</f>
        <v>DOĞRU</v>
      </c>
      <c r="D639" s="11" t="s">
        <v>200</v>
      </c>
      <c r="E639" s="12">
        <f>VLOOKUP(A639,import!A:J,5,0)</f>
        <v>2306</v>
      </c>
      <c r="F639" s="12">
        <f>VLOOKUP(A639,import!A:J,6,0)</f>
        <v>136</v>
      </c>
      <c r="G639" s="13">
        <f>VLOOKUP(A639,import!A:J,7,0)</f>
        <v>0</v>
      </c>
      <c r="H639" s="13">
        <f>VLOOKUP(A639,import!A:J,8,0)</f>
        <v>17</v>
      </c>
      <c r="I639" s="13">
        <f>VLOOKUP(A639,import!A:J,9,0)</f>
        <v>17</v>
      </c>
      <c r="J639" s="14">
        <f>VLOOKUP(A639,import!A:J,10,0)</f>
        <v>0</v>
      </c>
      <c r="K639" s="11" t="s">
        <v>3173</v>
      </c>
      <c r="L639" s="11">
        <v>2.422270138E9</v>
      </c>
      <c r="M639" s="11" t="s">
        <v>65</v>
      </c>
      <c r="N639" s="11" t="s">
        <v>755</v>
      </c>
      <c r="O639" s="11" t="s">
        <v>3174</v>
      </c>
      <c r="P639" s="11" t="str">
        <f>VLOOKUP(A639,import!A:P,16,0)</f>
        <v>Geleneksel</v>
      </c>
      <c r="Q639" s="15"/>
      <c r="R639" s="15" t="b">
        <v>1</v>
      </c>
      <c r="S639" s="25" t="b">
        <v>1</v>
      </c>
      <c r="T639" s="17" t="s">
        <v>83</v>
      </c>
      <c r="U639" s="17" t="s">
        <v>51</v>
      </c>
      <c r="V639" s="17" t="s">
        <v>52</v>
      </c>
      <c r="W639" s="17" t="s">
        <v>3175</v>
      </c>
      <c r="X639" s="18">
        <v>44502.0</v>
      </c>
      <c r="Y639" s="18">
        <v>44503.0</v>
      </c>
      <c r="Z639" s="18"/>
      <c r="AA639" s="22" t="s">
        <v>71</v>
      </c>
      <c r="AB639" s="23">
        <v>44502.0</v>
      </c>
      <c r="AC639" s="19"/>
      <c r="AD639" s="19"/>
      <c r="AE639" s="20"/>
      <c r="AF639" s="19"/>
      <c r="AG639" s="20"/>
      <c r="AH639" s="19"/>
      <c r="AI639" s="19"/>
      <c r="AJ639" s="19"/>
      <c r="AK639" s="22" t="s">
        <v>51</v>
      </c>
      <c r="AL639" s="19"/>
      <c r="AM639" s="19"/>
      <c r="AN639" s="19"/>
      <c r="AO639" s="19"/>
      <c r="AP639" s="21" t="s">
        <v>116</v>
      </c>
      <c r="AQ639" s="19"/>
    </row>
    <row r="640">
      <c r="A640" s="11" t="s">
        <v>3176</v>
      </c>
      <c r="B640" s="11" t="s">
        <v>3177</v>
      </c>
      <c r="C640" s="11" t="str">
        <f>VLOOKUP(A640,import!A:C,3,0)</f>
        <v>DOĞRU</v>
      </c>
      <c r="D640" s="11" t="s">
        <v>200</v>
      </c>
      <c r="E640" s="12">
        <f>VLOOKUP(A640,import!A:J,5,0)</f>
        <v>1605</v>
      </c>
      <c r="F640" s="12">
        <f>VLOOKUP(A640,import!A:J,6,0)</f>
        <v>53</v>
      </c>
      <c r="G640" s="13">
        <f>VLOOKUP(A640,import!A:J,7,0)</f>
        <v>8</v>
      </c>
      <c r="H640" s="13">
        <f>VLOOKUP(A640,import!A:J,8,0)</f>
        <v>3</v>
      </c>
      <c r="I640" s="13">
        <f>VLOOKUP(A640,import!A:J,9,0)</f>
        <v>11</v>
      </c>
      <c r="J640" s="14">
        <f>VLOOKUP(A640,import!A:J,10,0)</f>
        <v>0.73</v>
      </c>
      <c r="K640" s="11" t="s">
        <v>3178</v>
      </c>
      <c r="L640" s="11">
        <v>5.367003372E9</v>
      </c>
      <c r="M640" s="11" t="s">
        <v>138</v>
      </c>
      <c r="N640" s="11" t="s">
        <v>320</v>
      </c>
      <c r="O640" s="11" t="s">
        <v>3179</v>
      </c>
      <c r="P640" s="11" t="str">
        <f>VLOOKUP(A640,import!A:P,16,0)</f>
        <v>Geleneksel</v>
      </c>
      <c r="Q640" s="15" t="s">
        <v>299</v>
      </c>
      <c r="R640" s="15" t="b">
        <v>1</v>
      </c>
      <c r="S640" s="16" t="b">
        <v>0</v>
      </c>
      <c r="T640" s="25" t="s">
        <v>502</v>
      </c>
      <c r="U640" s="16"/>
      <c r="V640" s="25"/>
      <c r="W640" s="25"/>
      <c r="X640" s="30"/>
      <c r="Y640" s="30"/>
      <c r="Z640" s="30"/>
      <c r="AA640" s="19"/>
      <c r="AB640" s="19"/>
      <c r="AC640" s="19"/>
      <c r="AD640" s="19"/>
      <c r="AE640" s="20"/>
      <c r="AF640" s="19"/>
      <c r="AG640" s="20"/>
      <c r="AH640" s="19"/>
      <c r="AI640" s="19"/>
      <c r="AJ640" s="19"/>
      <c r="AK640" s="19"/>
      <c r="AL640" s="19"/>
      <c r="AM640" s="19"/>
      <c r="AN640" s="19"/>
      <c r="AO640" s="19"/>
      <c r="AP640" s="21" t="s">
        <v>116</v>
      </c>
      <c r="AQ640" s="19"/>
    </row>
    <row r="641">
      <c r="A641" s="11" t="s">
        <v>3180</v>
      </c>
      <c r="B641" s="11" t="s">
        <v>3181</v>
      </c>
      <c r="C641" s="11" t="str">
        <f>VLOOKUP(A641,import!A:C,3,0)</f>
        <v>DOĞRU</v>
      </c>
      <c r="D641" s="11" t="s">
        <v>200</v>
      </c>
      <c r="E641" s="12">
        <f>VLOOKUP(A641,import!A:J,5,0)</f>
        <v>2367</v>
      </c>
      <c r="F641" s="12">
        <f>VLOOKUP(A641,import!A:J,6,0)</f>
        <v>131</v>
      </c>
      <c r="G641" s="13">
        <f>VLOOKUP(A641,import!A:J,7,0)</f>
        <v>8</v>
      </c>
      <c r="H641" s="13">
        <f>VLOOKUP(A641,import!A:J,8,0)</f>
        <v>6</v>
      </c>
      <c r="I641" s="13">
        <f>VLOOKUP(A641,import!A:J,9,0)</f>
        <v>14</v>
      </c>
      <c r="J641" s="14">
        <f>VLOOKUP(A641,import!A:J,10,0)</f>
        <v>0.57</v>
      </c>
      <c r="K641" s="11" t="s">
        <v>2743</v>
      </c>
      <c r="L641" s="11">
        <v>2.422902606E9</v>
      </c>
      <c r="M641" s="11" t="s">
        <v>138</v>
      </c>
      <c r="N641" s="11" t="s">
        <v>181</v>
      </c>
      <c r="O641" s="11" t="s">
        <v>3182</v>
      </c>
      <c r="P641" s="11" t="str">
        <f>VLOOKUP(A641,import!A:P,16,0)</f>
        <v>Geleneksel</v>
      </c>
      <c r="Q641" s="15" t="s">
        <v>299</v>
      </c>
      <c r="R641" s="15" t="b">
        <v>1</v>
      </c>
      <c r="S641" s="16" t="b">
        <v>0</v>
      </c>
      <c r="T641" s="25" t="s">
        <v>50</v>
      </c>
      <c r="U641" s="25" t="s">
        <v>1416</v>
      </c>
      <c r="V641" s="25" t="s">
        <v>3183</v>
      </c>
      <c r="W641" s="25" t="s">
        <v>2755</v>
      </c>
      <c r="X641" s="27">
        <v>44266.0</v>
      </c>
      <c r="Y641" s="27">
        <v>44270.0</v>
      </c>
      <c r="Z641" s="27"/>
      <c r="AA641" s="19"/>
      <c r="AB641" s="19"/>
      <c r="AC641" s="19"/>
      <c r="AD641" s="19"/>
      <c r="AE641" s="20"/>
      <c r="AF641" s="19"/>
      <c r="AG641" s="20"/>
      <c r="AH641" s="19"/>
      <c r="AI641" s="19"/>
      <c r="AJ641" s="19"/>
      <c r="AK641" s="19"/>
      <c r="AL641" s="19"/>
      <c r="AM641" s="19"/>
      <c r="AN641" s="19"/>
      <c r="AO641" s="19"/>
      <c r="AP641" s="21" t="s">
        <v>116</v>
      </c>
      <c r="AQ641" s="19"/>
    </row>
    <row r="642">
      <c r="A642" s="11" t="s">
        <v>3184</v>
      </c>
      <c r="B642" s="11" t="s">
        <v>3185</v>
      </c>
      <c r="C642" s="11" t="str">
        <f>VLOOKUP(A642,import!A:C,3,0)</f>
        <v>DOĞRU</v>
      </c>
      <c r="D642" s="11" t="s">
        <v>200</v>
      </c>
      <c r="E642" s="12">
        <f>VLOOKUP(A642,import!A:J,5,0)</f>
        <v>906</v>
      </c>
      <c r="F642" s="12">
        <f>VLOOKUP(A642,import!A:J,6,0)</f>
        <v>103</v>
      </c>
      <c r="G642" s="13">
        <f>VLOOKUP(A642,import!A:J,7,0)</f>
        <v>9</v>
      </c>
      <c r="H642" s="13">
        <f>VLOOKUP(A642,import!A:J,8,0)</f>
        <v>4</v>
      </c>
      <c r="I642" s="13">
        <f>VLOOKUP(A642,import!A:J,9,0)</f>
        <v>13</v>
      </c>
      <c r="J642" s="14">
        <f>VLOOKUP(A642,import!A:J,10,0)</f>
        <v>0.69</v>
      </c>
      <c r="K642" s="11" t="s">
        <v>2743</v>
      </c>
      <c r="L642" s="11">
        <v>2.423230554E9</v>
      </c>
      <c r="M642" s="11" t="s">
        <v>47</v>
      </c>
      <c r="N642" s="11" t="s">
        <v>145</v>
      </c>
      <c r="O642" s="11" t="s">
        <v>3186</v>
      </c>
      <c r="P642" s="11" t="str">
        <f>VLOOKUP(A642,import!A:P,16,0)</f>
        <v>Geleneksel</v>
      </c>
      <c r="Q642" s="15" t="s">
        <v>299</v>
      </c>
      <c r="R642" s="15" t="b">
        <v>1</v>
      </c>
      <c r="S642" s="16" t="b">
        <v>0</v>
      </c>
      <c r="T642" s="25" t="s">
        <v>121</v>
      </c>
      <c r="U642" s="16"/>
      <c r="V642" s="16"/>
      <c r="W642" s="25" t="s">
        <v>3187</v>
      </c>
      <c r="X642" s="30"/>
      <c r="Y642" s="30"/>
      <c r="Z642" s="30"/>
      <c r="AA642" s="19"/>
      <c r="AB642" s="19"/>
      <c r="AC642" s="22" t="s">
        <v>106</v>
      </c>
      <c r="AD642" s="23">
        <v>44351.0</v>
      </c>
      <c r="AE642" s="20"/>
      <c r="AF642" s="19"/>
      <c r="AG642" s="20"/>
      <c r="AH642" s="19"/>
      <c r="AI642" s="19"/>
      <c r="AJ642" s="19"/>
      <c r="AK642" s="19"/>
      <c r="AL642" s="22" t="s">
        <v>148</v>
      </c>
      <c r="AM642" s="19"/>
      <c r="AN642" s="19"/>
      <c r="AO642" s="19"/>
      <c r="AP642" s="21" t="s">
        <v>89</v>
      </c>
      <c r="AQ642" s="19"/>
    </row>
    <row r="643">
      <c r="A643" s="11" t="s">
        <v>3188</v>
      </c>
      <c r="B643" s="11" t="s">
        <v>3189</v>
      </c>
      <c r="C643" s="11" t="str">
        <f>VLOOKUP(A643,import!A:C,3,0)</f>
        <v>DOĞRU</v>
      </c>
      <c r="D643" s="11" t="s">
        <v>200</v>
      </c>
      <c r="E643" s="12">
        <f>VLOOKUP(A643,import!A:J,5,0)</f>
        <v>8390</v>
      </c>
      <c r="F643" s="12">
        <f>VLOOKUP(A643,import!A:J,6,0)</f>
        <v>636</v>
      </c>
      <c r="G643" s="13">
        <f>VLOOKUP(A643,import!A:J,7,0)</f>
        <v>10</v>
      </c>
      <c r="H643" s="13">
        <f>VLOOKUP(A643,import!A:J,8,0)</f>
        <v>26</v>
      </c>
      <c r="I643" s="13">
        <f>VLOOKUP(A643,import!A:J,9,0)</f>
        <v>36</v>
      </c>
      <c r="J643" s="14">
        <f>VLOOKUP(A643,import!A:J,10,0)</f>
        <v>0.28</v>
      </c>
      <c r="K643" s="11" t="s">
        <v>3190</v>
      </c>
      <c r="L643" s="11">
        <v>2.423223373E9</v>
      </c>
      <c r="M643" s="11" t="s">
        <v>47</v>
      </c>
      <c r="N643" s="11" t="s">
        <v>1059</v>
      </c>
      <c r="O643" s="11" t="s">
        <v>3191</v>
      </c>
      <c r="P643" s="11" t="str">
        <f>VLOOKUP(A643,import!A:P,16,0)</f>
        <v>Geleneksel</v>
      </c>
      <c r="Q643" s="15" t="s">
        <v>135</v>
      </c>
      <c r="R643" s="15" t="b">
        <v>1</v>
      </c>
      <c r="S643" s="16" t="b">
        <v>0</v>
      </c>
      <c r="T643" s="25" t="s">
        <v>121</v>
      </c>
      <c r="U643" s="16"/>
      <c r="V643" s="16"/>
      <c r="W643" s="16"/>
      <c r="X643" s="30"/>
      <c r="Y643" s="30"/>
      <c r="Z643" s="30"/>
      <c r="AA643" s="19"/>
      <c r="AB643" s="19"/>
      <c r="AC643" s="19"/>
      <c r="AD643" s="19"/>
      <c r="AE643" s="20"/>
      <c r="AF643" s="19"/>
      <c r="AG643" s="20"/>
      <c r="AH643" s="19"/>
      <c r="AI643" s="19"/>
      <c r="AJ643" s="19"/>
      <c r="AK643" s="19"/>
      <c r="AL643" s="19"/>
      <c r="AM643" s="19"/>
      <c r="AN643" s="19"/>
      <c r="AO643" s="19"/>
      <c r="AP643" s="21" t="s">
        <v>89</v>
      </c>
      <c r="AQ643" s="19"/>
    </row>
    <row r="644">
      <c r="A644" s="11" t="s">
        <v>3192</v>
      </c>
      <c r="B644" s="11" t="s">
        <v>3193</v>
      </c>
      <c r="C644" s="11" t="str">
        <f>VLOOKUP(A644,import!A:C,3,0)</f>
        <v>DOĞRU</v>
      </c>
      <c r="D644" s="11" t="s">
        <v>45</v>
      </c>
      <c r="E644" s="12">
        <f>VLOOKUP(A644,import!A:J,5,0)</f>
        <v>1271</v>
      </c>
      <c r="F644" s="12">
        <f>VLOOKUP(A644,import!A:J,6,0)</f>
        <v>28</v>
      </c>
      <c r="G644" s="13">
        <f>VLOOKUP(A644,import!A:J,7,0)</f>
        <v>9</v>
      </c>
      <c r="H644" s="13">
        <f>VLOOKUP(A644,import!A:J,8,0)</f>
        <v>3</v>
      </c>
      <c r="I644" s="13">
        <f>VLOOKUP(A644,import!A:J,9,0)</f>
        <v>12</v>
      </c>
      <c r="J644" s="14">
        <f>VLOOKUP(A644,import!A:J,10,0)</f>
        <v>0.75</v>
      </c>
      <c r="K644" s="11" t="s">
        <v>3194</v>
      </c>
      <c r="L644" s="11">
        <v>5.520067591E9</v>
      </c>
      <c r="M644" s="11" t="s">
        <v>65</v>
      </c>
      <c r="N644" s="11" t="s">
        <v>3195</v>
      </c>
      <c r="O644" s="11" t="s">
        <v>3196</v>
      </c>
      <c r="P644" s="11" t="str">
        <f>VLOOKUP(A644,import!A:P,16,0)</f>
        <v>Geleneksel</v>
      </c>
      <c r="Q644" s="15"/>
      <c r="R644" s="15" t="b">
        <v>1</v>
      </c>
      <c r="S644" s="25" t="b">
        <v>1</v>
      </c>
      <c r="T644" s="25"/>
      <c r="U644" s="16"/>
      <c r="V644" s="16"/>
      <c r="W644" s="25" t="s">
        <v>3197</v>
      </c>
      <c r="X644" s="30"/>
      <c r="Y644" s="30"/>
      <c r="Z644" s="30"/>
      <c r="AA644" s="19"/>
      <c r="AB644" s="19"/>
      <c r="AC644" s="19"/>
      <c r="AD644" s="19"/>
      <c r="AE644" s="20"/>
      <c r="AF644" s="19"/>
      <c r="AG644" s="20"/>
      <c r="AH644" s="19"/>
      <c r="AI644" s="19"/>
      <c r="AJ644" s="19"/>
      <c r="AK644" s="19"/>
      <c r="AL644" s="19"/>
      <c r="AM644" s="19"/>
      <c r="AN644" s="19"/>
      <c r="AO644" s="19"/>
      <c r="AP644" s="21" t="s">
        <v>54</v>
      </c>
      <c r="AQ644" s="19"/>
    </row>
    <row r="645">
      <c r="A645" s="11" t="s">
        <v>3198</v>
      </c>
      <c r="B645" s="11" t="s">
        <v>3199</v>
      </c>
      <c r="C645" s="11" t="str">
        <f>VLOOKUP(A645,import!A:C,3,0)</f>
        <v>DOĞRU</v>
      </c>
      <c r="D645" s="11" t="s">
        <v>200</v>
      </c>
      <c r="E645" s="12">
        <f>VLOOKUP(A645,import!A:J,5,0)</f>
        <v>984</v>
      </c>
      <c r="F645" s="12">
        <f>VLOOKUP(A645,import!A:J,6,0)</f>
        <v>87</v>
      </c>
      <c r="G645" s="13">
        <f>VLOOKUP(A645,import!A:J,7,0)</f>
        <v>12</v>
      </c>
      <c r="H645" s="13">
        <f>VLOOKUP(A645,import!A:J,8,0)</f>
        <v>13</v>
      </c>
      <c r="I645" s="13">
        <f>VLOOKUP(A645,import!A:J,9,0)</f>
        <v>25</v>
      </c>
      <c r="J645" s="14">
        <f>VLOOKUP(A645,import!A:J,10,0)</f>
        <v>0.48</v>
      </c>
      <c r="K645" s="11" t="s">
        <v>3200</v>
      </c>
      <c r="L645" s="11">
        <v>2.4232635E9</v>
      </c>
      <c r="M645" s="11" t="s">
        <v>65</v>
      </c>
      <c r="N645" s="11" t="s">
        <v>707</v>
      </c>
      <c r="O645" s="11" t="s">
        <v>3201</v>
      </c>
      <c r="P645" s="11" t="str">
        <f>VLOOKUP(A645,import!A:P,16,0)</f>
        <v>Geleneksel</v>
      </c>
      <c r="Q645" s="15"/>
      <c r="R645" s="15" t="b">
        <v>1</v>
      </c>
      <c r="S645" s="16" t="b">
        <v>0</v>
      </c>
      <c r="T645" s="17" t="s">
        <v>50</v>
      </c>
      <c r="U645" s="17" t="s">
        <v>99</v>
      </c>
      <c r="V645" s="24" t="s">
        <v>69</v>
      </c>
      <c r="W645" s="17" t="s">
        <v>3202</v>
      </c>
      <c r="X645" s="18">
        <v>44580.0</v>
      </c>
      <c r="Y645" s="18">
        <v>44582.0</v>
      </c>
      <c r="Z645" s="18"/>
      <c r="AA645" s="22" t="s">
        <v>71</v>
      </c>
      <c r="AB645" s="23">
        <v>44580.0</v>
      </c>
      <c r="AC645" s="19"/>
      <c r="AD645" s="19"/>
      <c r="AE645" s="20"/>
      <c r="AF645" s="19"/>
      <c r="AG645" s="20"/>
      <c r="AH645" s="19"/>
      <c r="AI645" s="19"/>
      <c r="AJ645" s="19"/>
      <c r="AK645" s="22" t="s">
        <v>99</v>
      </c>
      <c r="AL645" s="19"/>
      <c r="AM645" s="19"/>
      <c r="AN645" s="19"/>
      <c r="AO645" s="19"/>
      <c r="AP645" s="21"/>
      <c r="AQ645" s="19"/>
    </row>
    <row r="646">
      <c r="A646" s="11" t="s">
        <v>3203</v>
      </c>
      <c r="B646" s="11" t="s">
        <v>3204</v>
      </c>
      <c r="C646" s="11" t="str">
        <f>VLOOKUP(A646,import!A:C,3,0)</f>
        <v>DOĞRU</v>
      </c>
      <c r="D646" s="11" t="s">
        <v>200</v>
      </c>
      <c r="E646" s="12">
        <f>VLOOKUP(A646,import!A:J,5,0)</f>
        <v>2949</v>
      </c>
      <c r="F646" s="12">
        <f>VLOOKUP(A646,import!A:J,6,0)</f>
        <v>100</v>
      </c>
      <c r="G646" s="13">
        <f>VLOOKUP(A646,import!A:J,7,0)</f>
        <v>9</v>
      </c>
      <c r="H646" s="13">
        <f>VLOOKUP(A646,import!A:J,8,0)</f>
        <v>3</v>
      </c>
      <c r="I646" s="13">
        <f>VLOOKUP(A646,import!A:J,9,0)</f>
        <v>12</v>
      </c>
      <c r="J646" s="14">
        <f>VLOOKUP(A646,import!A:J,10,0)</f>
        <v>0.75</v>
      </c>
      <c r="K646" s="11" t="s">
        <v>3205</v>
      </c>
      <c r="L646" s="11">
        <v>2.423444844E9</v>
      </c>
      <c r="M646" s="11" t="s">
        <v>65</v>
      </c>
      <c r="N646" s="11" t="s">
        <v>356</v>
      </c>
      <c r="O646" s="11" t="s">
        <v>3206</v>
      </c>
      <c r="P646" s="11" t="str">
        <f>VLOOKUP(A646,import!A:P,16,0)</f>
        <v>Geleneksel</v>
      </c>
      <c r="Q646" s="15"/>
      <c r="R646" s="15" t="b">
        <v>1</v>
      </c>
      <c r="S646" s="25" t="b">
        <v>1</v>
      </c>
      <c r="T646" s="17"/>
      <c r="U646" s="17"/>
      <c r="V646" s="17"/>
      <c r="W646" s="17"/>
      <c r="X646" s="18"/>
      <c r="Y646" s="18"/>
      <c r="Z646" s="18"/>
      <c r="AA646" s="19"/>
      <c r="AB646" s="19"/>
      <c r="AC646" s="19"/>
      <c r="AD646" s="19"/>
      <c r="AE646" s="20"/>
      <c r="AF646" s="19"/>
      <c r="AG646" s="20"/>
      <c r="AH646" s="19"/>
      <c r="AI646" s="19"/>
      <c r="AJ646" s="19"/>
      <c r="AK646" s="19"/>
      <c r="AL646" s="19"/>
      <c r="AM646" s="19"/>
      <c r="AN646" s="19"/>
      <c r="AO646" s="19"/>
      <c r="AP646" s="21" t="s">
        <v>116</v>
      </c>
      <c r="AQ646" s="19"/>
    </row>
    <row r="647">
      <c r="A647" s="11" t="s">
        <v>3207</v>
      </c>
      <c r="B647" s="11" t="s">
        <v>3208</v>
      </c>
      <c r="C647" s="11" t="str">
        <f>VLOOKUP(A647,import!A:C,3,0)</f>
        <v>DOĞRU</v>
      </c>
      <c r="D647" s="11" t="s">
        <v>45</v>
      </c>
      <c r="E647" s="12">
        <f>VLOOKUP(A647,import!A:J,5,0)</f>
        <v>2726</v>
      </c>
      <c r="F647" s="12">
        <f>VLOOKUP(A647,import!A:J,6,0)</f>
        <v>247</v>
      </c>
      <c r="G647" s="13">
        <f>VLOOKUP(A647,import!A:J,7,0)</f>
        <v>7</v>
      </c>
      <c r="H647" s="13">
        <f>VLOOKUP(A647,import!A:J,8,0)</f>
        <v>16</v>
      </c>
      <c r="I647" s="13">
        <f>VLOOKUP(A647,import!A:J,9,0)</f>
        <v>23</v>
      </c>
      <c r="J647" s="14">
        <f>VLOOKUP(A647,import!A:J,10,0)</f>
        <v>0.3</v>
      </c>
      <c r="K647" s="11" t="s">
        <v>3209</v>
      </c>
      <c r="L647" s="11">
        <v>2.422299903E9</v>
      </c>
      <c r="M647" s="11" t="s">
        <v>138</v>
      </c>
      <c r="N647" s="11" t="s">
        <v>382</v>
      </c>
      <c r="O647" s="11" t="s">
        <v>3210</v>
      </c>
      <c r="P647" s="11" t="str">
        <f>VLOOKUP(A647,import!A:P,16,0)</f>
        <v>Geleneksel</v>
      </c>
      <c r="Q647" s="15"/>
      <c r="R647" s="15" t="b">
        <v>1</v>
      </c>
      <c r="S647" s="16" t="b">
        <v>0</v>
      </c>
      <c r="T647" s="17" t="s">
        <v>50</v>
      </c>
      <c r="U647" s="17" t="s">
        <v>230</v>
      </c>
      <c r="V647" s="17" t="s">
        <v>52</v>
      </c>
      <c r="W647" s="17"/>
      <c r="X647" s="18">
        <v>44543.0</v>
      </c>
      <c r="Y647" s="18">
        <v>44544.0</v>
      </c>
      <c r="Z647" s="18"/>
      <c r="AA647" s="22" t="s">
        <v>177</v>
      </c>
      <c r="AB647" s="23">
        <v>44536.0</v>
      </c>
      <c r="AC647" s="22" t="s">
        <v>71</v>
      </c>
      <c r="AD647" s="23">
        <v>44543.0</v>
      </c>
      <c r="AE647" s="20"/>
      <c r="AF647" s="19"/>
      <c r="AG647" s="20"/>
      <c r="AH647" s="19"/>
      <c r="AI647" s="19"/>
      <c r="AJ647" s="19"/>
      <c r="AK647" s="22" t="s">
        <v>51</v>
      </c>
      <c r="AL647" s="22" t="s">
        <v>230</v>
      </c>
      <c r="AM647" s="19"/>
      <c r="AN647" s="19"/>
      <c r="AO647" s="19"/>
      <c r="AP647" s="21" t="s">
        <v>116</v>
      </c>
      <c r="AQ647" s="19"/>
    </row>
    <row r="648">
      <c r="A648" s="11" t="s">
        <v>3211</v>
      </c>
      <c r="B648" s="11" t="s">
        <v>3212</v>
      </c>
      <c r="C648" s="11" t="str">
        <f>VLOOKUP(A648,import!A:C,3,0)</f>
        <v>DOĞRU</v>
      </c>
      <c r="D648" s="11" t="s">
        <v>200</v>
      </c>
      <c r="E648" s="12">
        <f>VLOOKUP(A648,import!A:J,5,0)</f>
        <v>540</v>
      </c>
      <c r="F648" s="12">
        <f>VLOOKUP(A648,import!A:J,6,0)</f>
        <v>103</v>
      </c>
      <c r="G648" s="13">
        <f>VLOOKUP(A648,import!A:J,7,0)</f>
        <v>13</v>
      </c>
      <c r="H648" s="13">
        <f>VLOOKUP(A648,import!A:J,8,0)</f>
        <v>0</v>
      </c>
      <c r="I648" s="13">
        <f>VLOOKUP(A648,import!A:J,9,0)</f>
        <v>13</v>
      </c>
      <c r="J648" s="14">
        <f>VLOOKUP(A648,import!A:J,10,0)</f>
        <v>1</v>
      </c>
      <c r="K648" s="11" t="s">
        <v>3213</v>
      </c>
      <c r="L648" s="11">
        <v>2.425022222E9</v>
      </c>
      <c r="M648" s="11" t="s">
        <v>138</v>
      </c>
      <c r="N648" s="11" t="s">
        <v>527</v>
      </c>
      <c r="O648" s="11" t="s">
        <v>3214</v>
      </c>
      <c r="P648" s="11" t="str">
        <f>VLOOKUP(A648,import!A:P,16,0)</f>
        <v>Geleneksel</v>
      </c>
      <c r="Q648" s="15"/>
      <c r="R648" s="15" t="b">
        <v>1</v>
      </c>
      <c r="S648" s="16" t="b">
        <v>0</v>
      </c>
      <c r="T648" s="17" t="s">
        <v>50</v>
      </c>
      <c r="U648" s="17" t="s">
        <v>99</v>
      </c>
      <c r="V648" s="24" t="s">
        <v>69</v>
      </c>
      <c r="W648" s="17"/>
      <c r="X648" s="18">
        <v>44592.0</v>
      </c>
      <c r="Y648" s="18">
        <v>44593.0</v>
      </c>
      <c r="Z648" s="18"/>
      <c r="AA648" s="22" t="s">
        <v>71</v>
      </c>
      <c r="AB648" s="23">
        <v>44592.0</v>
      </c>
      <c r="AC648" s="19"/>
      <c r="AD648" s="19"/>
      <c r="AE648" s="20"/>
      <c r="AF648" s="19"/>
      <c r="AG648" s="20"/>
      <c r="AH648" s="19"/>
      <c r="AI648" s="19"/>
      <c r="AJ648" s="19"/>
      <c r="AK648" s="22" t="s">
        <v>99</v>
      </c>
      <c r="AL648" s="19"/>
      <c r="AM648" s="19"/>
      <c r="AN648" s="19"/>
      <c r="AO648" s="19"/>
      <c r="AP648" s="21"/>
      <c r="AQ648" s="19"/>
    </row>
    <row r="649">
      <c r="A649" s="11" t="s">
        <v>3215</v>
      </c>
      <c r="B649" s="11" t="s">
        <v>3216</v>
      </c>
      <c r="C649" s="11" t="str">
        <f>VLOOKUP(A649,import!A:C,3,0)</f>
        <v>DOĞRU</v>
      </c>
      <c r="D649" s="11" t="s">
        <v>200</v>
      </c>
      <c r="E649" s="12">
        <f>VLOOKUP(A649,import!A:J,5,0)</f>
        <v>1961</v>
      </c>
      <c r="F649" s="12">
        <f>VLOOKUP(A649,import!A:J,6,0)</f>
        <v>69</v>
      </c>
      <c r="G649" s="13">
        <f>VLOOKUP(A649,import!A:J,7,0)</f>
        <v>7</v>
      </c>
      <c r="H649" s="13">
        <f>VLOOKUP(A649,import!A:J,8,0)</f>
        <v>5</v>
      </c>
      <c r="I649" s="13">
        <f>VLOOKUP(A649,import!A:J,9,0)</f>
        <v>12</v>
      </c>
      <c r="J649" s="14">
        <f>VLOOKUP(A649,import!A:J,10,0)</f>
        <v>0.58</v>
      </c>
      <c r="K649" s="11" t="s">
        <v>3217</v>
      </c>
      <c r="L649" s="11">
        <v>2.42349349E9</v>
      </c>
      <c r="M649" s="11" t="s">
        <v>47</v>
      </c>
      <c r="N649" s="11" t="s">
        <v>187</v>
      </c>
      <c r="O649" s="11" t="s">
        <v>3218</v>
      </c>
      <c r="P649" s="11" t="str">
        <f>VLOOKUP(A649,import!A:P,16,0)</f>
        <v>Geleneksel</v>
      </c>
      <c r="Q649" s="15"/>
      <c r="R649" s="15" t="b">
        <v>1</v>
      </c>
      <c r="S649" s="25" t="b">
        <v>1</v>
      </c>
      <c r="T649" s="25"/>
      <c r="U649" s="25"/>
      <c r="V649" s="26"/>
      <c r="W649" s="11" t="s">
        <v>3219</v>
      </c>
      <c r="X649" s="27"/>
      <c r="Y649" s="27"/>
      <c r="Z649" s="27"/>
      <c r="AA649" s="19"/>
      <c r="AB649" s="19"/>
      <c r="AC649" s="19"/>
      <c r="AD649" s="19"/>
      <c r="AE649" s="20"/>
      <c r="AF649" s="19"/>
      <c r="AG649" s="20"/>
      <c r="AH649" s="19"/>
      <c r="AI649" s="19"/>
      <c r="AJ649" s="19"/>
      <c r="AK649" s="19"/>
      <c r="AL649" s="19"/>
      <c r="AM649" s="19"/>
      <c r="AN649" s="19"/>
      <c r="AO649" s="19"/>
      <c r="AP649" s="21" t="s">
        <v>89</v>
      </c>
      <c r="AQ649" s="19"/>
    </row>
    <row r="650">
      <c r="A650" s="11" t="s">
        <v>3220</v>
      </c>
      <c r="B650" s="11" t="s">
        <v>3221</v>
      </c>
      <c r="C650" s="11" t="str">
        <f>VLOOKUP(A650,import!A:C,3,0)</f>
        <v>DOĞRU</v>
      </c>
      <c r="D650" s="11" t="s">
        <v>200</v>
      </c>
      <c r="E650" s="12">
        <f>VLOOKUP(A650,import!A:J,5,0)</f>
        <v>2559</v>
      </c>
      <c r="F650" s="12">
        <f>VLOOKUP(A650,import!A:J,6,0)</f>
        <v>9</v>
      </c>
      <c r="G650" s="13">
        <f>VLOOKUP(A650,import!A:J,7,0)</f>
        <v>7</v>
      </c>
      <c r="H650" s="13">
        <f>VLOOKUP(A650,import!A:J,8,0)</f>
        <v>30</v>
      </c>
      <c r="I650" s="13">
        <f>VLOOKUP(A650,import!A:J,9,0)</f>
        <v>37</v>
      </c>
      <c r="J650" s="14">
        <f>VLOOKUP(A650,import!A:J,10,0)</f>
        <v>0.19</v>
      </c>
      <c r="K650" s="11" t="s">
        <v>3222</v>
      </c>
      <c r="L650" s="11">
        <v>2.425025406E9</v>
      </c>
      <c r="M650" s="11" t="s">
        <v>47</v>
      </c>
      <c r="N650" s="11" t="s">
        <v>451</v>
      </c>
      <c r="O650" s="11" t="s">
        <v>3223</v>
      </c>
      <c r="P650" s="11" t="str">
        <f>VLOOKUP(A650,import!A:P,16,0)</f>
        <v>Geleneksel</v>
      </c>
      <c r="Q650" s="15" t="s">
        <v>135</v>
      </c>
      <c r="R650" s="15" t="b">
        <v>1</v>
      </c>
      <c r="S650" s="16" t="b">
        <v>0</v>
      </c>
      <c r="T650" s="25" t="s">
        <v>121</v>
      </c>
      <c r="U650" s="16"/>
      <c r="V650" s="32"/>
      <c r="W650" s="25"/>
      <c r="X650" s="30"/>
      <c r="Y650" s="30"/>
      <c r="Z650" s="30"/>
      <c r="AA650" s="19"/>
      <c r="AB650" s="19"/>
      <c r="AC650" s="19"/>
      <c r="AD650" s="19"/>
      <c r="AE650" s="20"/>
      <c r="AF650" s="19"/>
      <c r="AG650" s="20"/>
      <c r="AH650" s="19"/>
      <c r="AI650" s="19"/>
      <c r="AJ650" s="19"/>
      <c r="AK650" s="19"/>
      <c r="AL650" s="19"/>
      <c r="AM650" s="19"/>
      <c r="AN650" s="19"/>
      <c r="AO650" s="19"/>
      <c r="AP650" s="21" t="s">
        <v>89</v>
      </c>
      <c r="AQ650" s="19"/>
    </row>
    <row r="651">
      <c r="A651" s="11" t="s">
        <v>3224</v>
      </c>
      <c r="B651" s="11" t="s">
        <v>3225</v>
      </c>
      <c r="C651" s="11" t="str">
        <f>VLOOKUP(A651,import!A:C,3,0)</f>
        <v>DOĞRU</v>
      </c>
      <c r="D651" s="11" t="s">
        <v>200</v>
      </c>
      <c r="E651" s="12">
        <f>VLOOKUP(A651,import!A:J,5,0)</f>
        <v>3284</v>
      </c>
      <c r="F651" s="12">
        <f>VLOOKUP(A651,import!A:J,6,0)</f>
        <v>151</v>
      </c>
      <c r="G651" s="13">
        <f>VLOOKUP(A651,import!A:J,7,0)</f>
        <v>8</v>
      </c>
      <c r="H651" s="13">
        <f>VLOOKUP(A651,import!A:J,8,0)</f>
        <v>11</v>
      </c>
      <c r="I651" s="13">
        <f>VLOOKUP(A651,import!A:J,9,0)</f>
        <v>19</v>
      </c>
      <c r="J651" s="14">
        <f>VLOOKUP(A651,import!A:J,10,0)</f>
        <v>0.42</v>
      </c>
      <c r="K651" s="11" t="s">
        <v>3226</v>
      </c>
      <c r="L651" s="11">
        <v>2.423226626E9</v>
      </c>
      <c r="M651" s="11" t="s">
        <v>47</v>
      </c>
      <c r="N651" s="11" t="s">
        <v>195</v>
      </c>
      <c r="O651" s="11" t="s">
        <v>3227</v>
      </c>
      <c r="P651" s="11" t="str">
        <f>VLOOKUP(A651,import!A:P,16,0)</f>
        <v>Geleneksel</v>
      </c>
      <c r="Q651" s="15" t="s">
        <v>299</v>
      </c>
      <c r="R651" s="15" t="b">
        <v>1</v>
      </c>
      <c r="S651" s="16" t="b">
        <v>0</v>
      </c>
      <c r="T651" s="25" t="s">
        <v>83</v>
      </c>
      <c r="U651" s="25"/>
      <c r="V651" s="25"/>
      <c r="W651" s="25" t="s">
        <v>3228</v>
      </c>
      <c r="X651" s="27"/>
      <c r="Y651" s="27"/>
      <c r="Z651" s="27"/>
      <c r="AA651" s="19"/>
      <c r="AB651" s="19"/>
      <c r="AC651" s="19"/>
      <c r="AD651" s="19"/>
      <c r="AE651" s="20"/>
      <c r="AF651" s="19"/>
      <c r="AG651" s="20"/>
      <c r="AH651" s="19"/>
      <c r="AI651" s="19"/>
      <c r="AJ651" s="19"/>
      <c r="AK651" s="19"/>
      <c r="AL651" s="19"/>
      <c r="AM651" s="19"/>
      <c r="AN651" s="19"/>
      <c r="AO651" s="19"/>
      <c r="AP651" s="21" t="s">
        <v>89</v>
      </c>
      <c r="AQ651" s="19"/>
    </row>
    <row r="652">
      <c r="A652" s="11" t="s">
        <v>3229</v>
      </c>
      <c r="B652" s="11" t="s">
        <v>3230</v>
      </c>
      <c r="C652" s="11" t="str">
        <f>VLOOKUP(A652,import!A:C,3,0)</f>
        <v>DOĞRU</v>
      </c>
      <c r="D652" s="11" t="s">
        <v>200</v>
      </c>
      <c r="E652" s="12">
        <f>VLOOKUP(A652,import!A:J,5,0)</f>
        <v>935</v>
      </c>
      <c r="F652" s="12">
        <f>VLOOKUP(A652,import!A:J,6,0)</f>
        <v>52</v>
      </c>
      <c r="G652" s="13">
        <f>VLOOKUP(A652,import!A:J,7,0)</f>
        <v>0</v>
      </c>
      <c r="H652" s="13">
        <f>VLOOKUP(A652,import!A:J,8,0)</f>
        <v>19</v>
      </c>
      <c r="I652" s="13">
        <f>VLOOKUP(A652,import!A:J,9,0)</f>
        <v>19</v>
      </c>
      <c r="J652" s="14">
        <f>VLOOKUP(A652,import!A:J,10,0)</f>
        <v>0</v>
      </c>
      <c r="K652" s="11" t="s">
        <v>3231</v>
      </c>
      <c r="L652" s="11">
        <v>5.526830767E9</v>
      </c>
      <c r="M652" s="11" t="s">
        <v>47</v>
      </c>
      <c r="N652" s="11" t="s">
        <v>633</v>
      </c>
      <c r="O652" s="11" t="s">
        <v>3232</v>
      </c>
      <c r="P652" s="11" t="str">
        <f>VLOOKUP(A652,import!A:P,16,0)</f>
        <v>Geleneksel</v>
      </c>
      <c r="Q652" s="15" t="s">
        <v>135</v>
      </c>
      <c r="R652" s="15" t="b">
        <v>1</v>
      </c>
      <c r="S652" s="16" t="b">
        <v>0</v>
      </c>
      <c r="T652" s="25" t="s">
        <v>83</v>
      </c>
      <c r="U652" s="16"/>
      <c r="V652" s="16"/>
      <c r="W652" s="25" t="s">
        <v>3233</v>
      </c>
      <c r="X652" s="30"/>
      <c r="Y652" s="30"/>
      <c r="Z652" s="30"/>
      <c r="AA652" s="19"/>
      <c r="AB652" s="19"/>
      <c r="AC652" s="19"/>
      <c r="AD652" s="19"/>
      <c r="AE652" s="20"/>
      <c r="AF652" s="19"/>
      <c r="AG652" s="20"/>
      <c r="AH652" s="19"/>
      <c r="AI652" s="19"/>
      <c r="AJ652" s="19"/>
      <c r="AK652" s="19"/>
      <c r="AL652" s="19"/>
      <c r="AM652" s="19"/>
      <c r="AN652" s="19"/>
      <c r="AO652" s="19"/>
      <c r="AP652" s="21" t="s">
        <v>54</v>
      </c>
      <c r="AQ652" s="19"/>
    </row>
    <row r="653">
      <c r="A653" s="11" t="s">
        <v>3234</v>
      </c>
      <c r="B653" s="11" t="s">
        <v>3235</v>
      </c>
      <c r="C653" s="11" t="str">
        <f>VLOOKUP(A653,import!A:C,3,0)</f>
        <v>DOĞRU</v>
      </c>
      <c r="D653" s="11" t="s">
        <v>200</v>
      </c>
      <c r="E653" s="12">
        <f>VLOOKUP(A653,import!A:J,5,0)</f>
        <v>1294</v>
      </c>
      <c r="F653" s="12">
        <f>VLOOKUP(A653,import!A:J,6,0)</f>
        <v>80</v>
      </c>
      <c r="G653" s="13">
        <f>VLOOKUP(A653,import!A:J,7,0)</f>
        <v>0</v>
      </c>
      <c r="H653" s="13">
        <f>VLOOKUP(A653,import!A:J,8,0)</f>
        <v>23</v>
      </c>
      <c r="I653" s="13">
        <f>VLOOKUP(A653,import!A:J,9,0)</f>
        <v>23</v>
      </c>
      <c r="J653" s="14">
        <f>VLOOKUP(A653,import!A:J,10,0)</f>
        <v>0</v>
      </c>
      <c r="K653" s="11" t="s">
        <v>3236</v>
      </c>
      <c r="L653" s="11">
        <v>2.422482138E9</v>
      </c>
      <c r="M653" s="11" t="s">
        <v>47</v>
      </c>
      <c r="N653" s="11" t="s">
        <v>47</v>
      </c>
      <c r="O653" s="11" t="s">
        <v>3237</v>
      </c>
      <c r="P653" s="11" t="str">
        <f>VLOOKUP(A653,import!A:P,16,0)</f>
        <v>Geleneksel</v>
      </c>
      <c r="Q653" s="15" t="s">
        <v>129</v>
      </c>
      <c r="R653" s="15" t="b">
        <v>1</v>
      </c>
      <c r="S653" s="25" t="b">
        <v>1</v>
      </c>
      <c r="T653" s="25"/>
      <c r="U653" s="16"/>
      <c r="V653" s="16"/>
      <c r="W653" s="39" t="s">
        <v>3238</v>
      </c>
      <c r="X653" s="30"/>
      <c r="Y653" s="30"/>
      <c r="Z653" s="30"/>
      <c r="AA653" s="22" t="s">
        <v>85</v>
      </c>
      <c r="AB653" s="23">
        <v>44389.0</v>
      </c>
      <c r="AC653" s="22" t="s">
        <v>177</v>
      </c>
      <c r="AD653" s="23">
        <v>44405.0</v>
      </c>
      <c r="AE653" s="22" t="s">
        <v>71</v>
      </c>
      <c r="AF653" s="23">
        <v>44508.0</v>
      </c>
      <c r="AG653" s="22" t="s">
        <v>71</v>
      </c>
      <c r="AH653" s="23">
        <v>44569.0</v>
      </c>
      <c r="AI653" s="19"/>
      <c r="AJ653" s="19"/>
      <c r="AK653" s="22" t="s">
        <v>86</v>
      </c>
      <c r="AL653" s="22" t="s">
        <v>51</v>
      </c>
      <c r="AM653" s="22" t="s">
        <v>99</v>
      </c>
      <c r="AN653" s="22" t="s">
        <v>99</v>
      </c>
      <c r="AO653" s="19"/>
      <c r="AP653" s="21" t="s">
        <v>54</v>
      </c>
      <c r="AQ653" s="19"/>
    </row>
    <row r="654">
      <c r="A654" s="11" t="s">
        <v>3239</v>
      </c>
      <c r="B654" s="11" t="s">
        <v>3240</v>
      </c>
      <c r="C654" s="11" t="str">
        <f>VLOOKUP(A654,import!A:C,3,0)</f>
        <v>DOĞRU</v>
      </c>
      <c r="D654" s="11" t="s">
        <v>200</v>
      </c>
      <c r="E654" s="12">
        <f>VLOOKUP(A654,import!A:J,5,0)</f>
        <v>243</v>
      </c>
      <c r="F654" s="12">
        <f>VLOOKUP(A654,import!A:J,6,0)</f>
        <v>1</v>
      </c>
      <c r="G654" s="13">
        <f>VLOOKUP(A654,import!A:J,7,0)</f>
        <v>0</v>
      </c>
      <c r="H654" s="13">
        <f>VLOOKUP(A654,import!A:J,8,0)</f>
        <v>18</v>
      </c>
      <c r="I654" s="13">
        <f>VLOOKUP(A654,import!A:J,9,0)</f>
        <v>18</v>
      </c>
      <c r="J654" s="14">
        <f>VLOOKUP(A654,import!A:J,10,0)</f>
        <v>0</v>
      </c>
      <c r="K654" s="11" t="s">
        <v>3241</v>
      </c>
      <c r="L654" s="11">
        <v>2.427420203E9</v>
      </c>
      <c r="M654" s="11" t="s">
        <v>58</v>
      </c>
      <c r="N654" s="11" t="s">
        <v>1101</v>
      </c>
      <c r="O654" s="11" t="s">
        <v>3242</v>
      </c>
      <c r="P654" s="11" t="str">
        <f>VLOOKUP(A654,import!A:P,16,0)</f>
        <v>Geleneksel</v>
      </c>
      <c r="Q654" s="15"/>
      <c r="R654" s="15" t="b">
        <v>1</v>
      </c>
      <c r="S654" s="16" t="b">
        <v>0</v>
      </c>
      <c r="T654" s="17" t="s">
        <v>83</v>
      </c>
      <c r="U654" s="17" t="s">
        <v>99</v>
      </c>
      <c r="V654" s="17" t="s">
        <v>371</v>
      </c>
      <c r="W654" s="37" t="s">
        <v>3243</v>
      </c>
      <c r="X654" s="18">
        <v>44497.0</v>
      </c>
      <c r="Y654" s="18">
        <v>44501.0</v>
      </c>
      <c r="Z654" s="18"/>
      <c r="AA654" s="22" t="s">
        <v>71</v>
      </c>
      <c r="AB654" s="23">
        <v>44488.0</v>
      </c>
      <c r="AC654" s="22" t="s">
        <v>71</v>
      </c>
      <c r="AD654" s="23">
        <v>44497.0</v>
      </c>
      <c r="AE654" s="20"/>
      <c r="AF654" s="19"/>
      <c r="AG654" s="20"/>
      <c r="AH654" s="19"/>
      <c r="AI654" s="19"/>
      <c r="AJ654" s="19"/>
      <c r="AK654" s="22" t="s">
        <v>156</v>
      </c>
      <c r="AL654" s="22" t="s">
        <v>99</v>
      </c>
      <c r="AM654" s="19"/>
      <c r="AN654" s="19"/>
      <c r="AO654" s="19"/>
      <c r="AP654" s="21" t="s">
        <v>89</v>
      </c>
      <c r="AQ654" s="19"/>
    </row>
    <row r="655">
      <c r="A655" s="11" t="s">
        <v>3244</v>
      </c>
      <c r="B655" s="11" t="s">
        <v>3245</v>
      </c>
      <c r="C655" s="11" t="str">
        <f>VLOOKUP(A655,import!A:C,3,0)</f>
        <v>DOĞRU</v>
      </c>
      <c r="D655" s="11" t="s">
        <v>200</v>
      </c>
      <c r="E655" s="12">
        <f>VLOOKUP(A655,import!A:J,5,0)</f>
        <v>3836</v>
      </c>
      <c r="F655" s="12">
        <f>VLOOKUP(A655,import!A:J,6,0)</f>
        <v>193</v>
      </c>
      <c r="G655" s="13">
        <f>VLOOKUP(A655,import!A:J,7,0)</f>
        <v>16</v>
      </c>
      <c r="H655" s="13">
        <f>VLOOKUP(A655,import!A:J,8,0)</f>
        <v>28</v>
      </c>
      <c r="I655" s="13">
        <f>VLOOKUP(A655,import!A:J,9,0)</f>
        <v>44</v>
      </c>
      <c r="J655" s="14">
        <f>VLOOKUP(A655,import!A:J,10,0)</f>
        <v>0.36</v>
      </c>
      <c r="K655" s="11" t="s">
        <v>3246</v>
      </c>
      <c r="L655" s="11">
        <v>2.425137071E9</v>
      </c>
      <c r="M655" s="11" t="s">
        <v>368</v>
      </c>
      <c r="N655" s="11" t="s">
        <v>682</v>
      </c>
      <c r="O655" s="11" t="s">
        <v>3247</v>
      </c>
      <c r="P655" s="11" t="str">
        <f>VLOOKUP(A655,import!A:P,16,0)</f>
        <v>Geleneksel</v>
      </c>
      <c r="Q655" s="15"/>
      <c r="R655" s="15" t="b">
        <v>1</v>
      </c>
      <c r="S655" s="16" t="b">
        <v>0</v>
      </c>
      <c r="T655" s="17" t="s">
        <v>50</v>
      </c>
      <c r="U655" s="17" t="s">
        <v>51</v>
      </c>
      <c r="V655" s="31" t="s">
        <v>371</v>
      </c>
      <c r="W655" s="17" t="s">
        <v>3248</v>
      </c>
      <c r="X655" s="18">
        <v>44470.0</v>
      </c>
      <c r="Y655" s="18">
        <v>44473.0</v>
      </c>
      <c r="Z655" s="18"/>
      <c r="AA655" s="22" t="s">
        <v>71</v>
      </c>
      <c r="AB655" s="23">
        <v>44470.0</v>
      </c>
      <c r="AC655" s="22" t="s">
        <v>71</v>
      </c>
      <c r="AD655" s="23">
        <v>44554.0</v>
      </c>
      <c r="AE655" s="20"/>
      <c r="AF655" s="19"/>
      <c r="AG655" s="20"/>
      <c r="AH655" s="19"/>
      <c r="AI655" s="19"/>
      <c r="AJ655" s="19"/>
      <c r="AK655" s="22" t="s">
        <v>51</v>
      </c>
      <c r="AL655" s="22" t="s">
        <v>99</v>
      </c>
      <c r="AM655" s="19"/>
      <c r="AN655" s="19"/>
      <c r="AO655" s="19"/>
      <c r="AP655" s="21" t="s">
        <v>116</v>
      </c>
      <c r="AQ655" s="19"/>
    </row>
    <row r="656">
      <c r="A656" s="11" t="s">
        <v>3249</v>
      </c>
      <c r="B656" s="11" t="s">
        <v>3250</v>
      </c>
      <c r="C656" s="11" t="str">
        <f>VLOOKUP(A656,import!A:C,3,0)</f>
        <v>DOĞRU</v>
      </c>
      <c r="D656" s="11" t="s">
        <v>200</v>
      </c>
      <c r="E656" s="12">
        <f>VLOOKUP(A656,import!A:J,5,0)</f>
        <v>609</v>
      </c>
      <c r="F656" s="12">
        <f>VLOOKUP(A656,import!A:J,6,0)</f>
        <v>13</v>
      </c>
      <c r="G656" s="13">
        <f>VLOOKUP(A656,import!A:J,7,0)</f>
        <v>1</v>
      </c>
      <c r="H656" s="13">
        <f>VLOOKUP(A656,import!A:J,8,0)</f>
        <v>19</v>
      </c>
      <c r="I656" s="13">
        <f>VLOOKUP(A656,import!A:J,9,0)</f>
        <v>20</v>
      </c>
      <c r="J656" s="14">
        <f>VLOOKUP(A656,import!A:J,10,0)</f>
        <v>0.05</v>
      </c>
      <c r="K656" s="11" t="s">
        <v>3251</v>
      </c>
      <c r="L656" s="11">
        <v>5.444883819E9</v>
      </c>
      <c r="M656" s="11" t="s">
        <v>47</v>
      </c>
      <c r="N656" s="11" t="s">
        <v>81</v>
      </c>
      <c r="O656" s="11" t="s">
        <v>3252</v>
      </c>
      <c r="P656" s="11" t="str">
        <f>VLOOKUP(A656,import!A:P,16,0)</f>
        <v>Geleneksel</v>
      </c>
      <c r="Q656" s="15"/>
      <c r="R656" s="15" t="b">
        <v>1</v>
      </c>
      <c r="S656" s="16" t="b">
        <v>0</v>
      </c>
      <c r="T656" s="17" t="s">
        <v>83</v>
      </c>
      <c r="U656" s="17"/>
      <c r="V656" s="17"/>
      <c r="W656" s="17" t="s">
        <v>3253</v>
      </c>
      <c r="X656" s="18"/>
      <c r="Y656" s="18"/>
      <c r="Z656" s="18"/>
      <c r="AA656" s="22" t="s">
        <v>71</v>
      </c>
      <c r="AB656" s="23">
        <v>44404.0</v>
      </c>
      <c r="AC656" s="22" t="s">
        <v>71</v>
      </c>
      <c r="AD656" s="23">
        <v>44413.0</v>
      </c>
      <c r="AE656" s="22" t="s">
        <v>71</v>
      </c>
      <c r="AF656" s="23">
        <v>44441.0</v>
      </c>
      <c r="AG656" s="20"/>
      <c r="AH656" s="19"/>
      <c r="AI656" s="19"/>
      <c r="AJ656" s="19"/>
      <c r="AK656" s="22" t="s">
        <v>51</v>
      </c>
      <c r="AL656" s="22" t="s">
        <v>87</v>
      </c>
      <c r="AM656" s="22" t="s">
        <v>156</v>
      </c>
      <c r="AN656" s="19"/>
      <c r="AO656" s="19"/>
      <c r="AP656" s="21" t="s">
        <v>89</v>
      </c>
      <c r="AQ656" s="19"/>
    </row>
    <row r="657">
      <c r="A657" s="11" t="s">
        <v>3254</v>
      </c>
      <c r="B657" s="11" t="s">
        <v>3255</v>
      </c>
      <c r="C657" s="11" t="str">
        <f>VLOOKUP(A657,import!A:C,3,0)</f>
        <v>DOĞRU</v>
      </c>
      <c r="D657" s="11" t="s">
        <v>200</v>
      </c>
      <c r="E657" s="12">
        <f>VLOOKUP(A657,import!A:J,5,0)</f>
        <v>2854</v>
      </c>
      <c r="F657" s="12">
        <f>VLOOKUP(A657,import!A:J,6,0)</f>
        <v>102</v>
      </c>
      <c r="G657" s="13">
        <f>VLOOKUP(A657,import!A:J,7,0)</f>
        <v>12</v>
      </c>
      <c r="H657" s="13">
        <f>VLOOKUP(A657,import!A:J,8,0)</f>
        <v>17</v>
      </c>
      <c r="I657" s="13">
        <f>VLOOKUP(A657,import!A:J,9,0)</f>
        <v>29</v>
      </c>
      <c r="J657" s="14">
        <f>VLOOKUP(A657,import!A:J,10,0)</f>
        <v>0.41</v>
      </c>
      <c r="K657" s="11" t="s">
        <v>3256</v>
      </c>
      <c r="L657" s="11">
        <v>5.444752881E9</v>
      </c>
      <c r="M657" s="11" t="s">
        <v>65</v>
      </c>
      <c r="N657" s="11" t="s">
        <v>483</v>
      </c>
      <c r="O657" s="11" t="s">
        <v>3257</v>
      </c>
      <c r="P657" s="11" t="str">
        <f>VLOOKUP(A657,import!A:P,16,0)</f>
        <v>Geleneksel</v>
      </c>
      <c r="Q657" s="15" t="s">
        <v>135</v>
      </c>
      <c r="R657" s="15" t="b">
        <v>1</v>
      </c>
      <c r="S657" s="16" t="b">
        <v>0</v>
      </c>
      <c r="T657" s="25" t="s">
        <v>50</v>
      </c>
      <c r="U657" s="25" t="s">
        <v>204</v>
      </c>
      <c r="V657" s="25" t="s">
        <v>273</v>
      </c>
      <c r="W657" s="25" t="s">
        <v>3258</v>
      </c>
      <c r="X657" s="27">
        <v>44281.0</v>
      </c>
      <c r="Y657" s="27">
        <v>44284.0</v>
      </c>
      <c r="Z657" s="27"/>
      <c r="AA657" s="19"/>
      <c r="AB657" s="19"/>
      <c r="AC657" s="19"/>
      <c r="AD657" s="19"/>
      <c r="AE657" s="20"/>
      <c r="AF657" s="19"/>
      <c r="AG657" s="20"/>
      <c r="AH657" s="19"/>
      <c r="AI657" s="19"/>
      <c r="AJ657" s="19"/>
      <c r="AK657" s="19"/>
      <c r="AL657" s="19"/>
      <c r="AM657" s="19"/>
      <c r="AN657" s="19"/>
      <c r="AO657" s="19"/>
      <c r="AP657" s="21" t="s">
        <v>54</v>
      </c>
      <c r="AQ657" s="19"/>
    </row>
    <row r="658">
      <c r="A658" s="11" t="s">
        <v>3259</v>
      </c>
      <c r="B658" s="11" t="s">
        <v>3260</v>
      </c>
      <c r="C658" s="11" t="str">
        <f>VLOOKUP(A658,import!A:C,3,0)</f>
        <v>DOĞRU</v>
      </c>
      <c r="D658" s="11" t="s">
        <v>63</v>
      </c>
      <c r="E658" s="12">
        <f>VLOOKUP(A658,import!A:J,5,0)</f>
        <v>460</v>
      </c>
      <c r="F658" s="12">
        <f>VLOOKUP(A658,import!A:J,6,0)</f>
        <v>2</v>
      </c>
      <c r="G658" s="13">
        <f>VLOOKUP(A658,import!A:J,7,0)</f>
        <v>9</v>
      </c>
      <c r="H658" s="13">
        <f>VLOOKUP(A658,import!A:J,8,0)</f>
        <v>2</v>
      </c>
      <c r="I658" s="13">
        <f>VLOOKUP(A658,import!A:J,9,0)</f>
        <v>11</v>
      </c>
      <c r="J658" s="14">
        <f>VLOOKUP(A658,import!A:J,10,0)</f>
        <v>0.82</v>
      </c>
      <c r="K658" s="11" t="s">
        <v>3261</v>
      </c>
      <c r="L658" s="11">
        <v>5.367760776E9</v>
      </c>
      <c r="M658" s="11" t="s">
        <v>58</v>
      </c>
      <c r="N658" s="11" t="s">
        <v>59</v>
      </c>
      <c r="O658" s="11" t="s">
        <v>3262</v>
      </c>
      <c r="P658" s="11" t="str">
        <f>VLOOKUP(A658,import!A:P,16,0)</f>
        <v>Geleneksel</v>
      </c>
      <c r="Q658" s="15"/>
      <c r="R658" s="15" t="b">
        <v>1</v>
      </c>
      <c r="S658" s="16" t="b">
        <v>0</v>
      </c>
      <c r="T658" s="17" t="s">
        <v>50</v>
      </c>
      <c r="U658" s="17" t="s">
        <v>156</v>
      </c>
      <c r="V658" s="17" t="s">
        <v>371</v>
      </c>
      <c r="W658" s="17"/>
      <c r="X658" s="18">
        <v>44487.0</v>
      </c>
      <c r="Y658" s="18">
        <v>44488.0</v>
      </c>
      <c r="Z658" s="18"/>
      <c r="AA658" s="22" t="s">
        <v>71</v>
      </c>
      <c r="AB658" s="23">
        <v>44487.0</v>
      </c>
      <c r="AC658" s="19"/>
      <c r="AD658" s="19"/>
      <c r="AE658" s="20"/>
      <c r="AF658" s="19"/>
      <c r="AG658" s="20"/>
      <c r="AH658" s="19"/>
      <c r="AI658" s="19"/>
      <c r="AJ658" s="19"/>
      <c r="AK658" s="22" t="s">
        <v>156</v>
      </c>
      <c r="AL658" s="19"/>
      <c r="AM658" s="19"/>
      <c r="AN658" s="19"/>
      <c r="AO658" s="19"/>
      <c r="AP658" s="21" t="s">
        <v>89</v>
      </c>
      <c r="AQ658" s="19"/>
    </row>
    <row r="659">
      <c r="A659" s="11" t="s">
        <v>3263</v>
      </c>
      <c r="B659" s="11" t="s">
        <v>3264</v>
      </c>
      <c r="C659" s="11" t="str">
        <f>VLOOKUP(A659,import!A:C,3,0)</f>
        <v>DOĞRU</v>
      </c>
      <c r="D659" s="11" t="s">
        <v>200</v>
      </c>
      <c r="E659" s="12">
        <f>VLOOKUP(A659,import!A:J,5,0)</f>
        <v>5526</v>
      </c>
      <c r="F659" s="12">
        <f>VLOOKUP(A659,import!A:J,6,0)</f>
        <v>439</v>
      </c>
      <c r="G659" s="13">
        <f>VLOOKUP(A659,import!A:J,7,0)</f>
        <v>0</v>
      </c>
      <c r="H659" s="13">
        <f>VLOOKUP(A659,import!A:J,8,0)</f>
        <v>11</v>
      </c>
      <c r="I659" s="13">
        <f>VLOOKUP(A659,import!A:J,9,0)</f>
        <v>11</v>
      </c>
      <c r="J659" s="14">
        <f>VLOOKUP(A659,import!A:J,10,0)</f>
        <v>0</v>
      </c>
      <c r="K659" s="11" t="s">
        <v>3265</v>
      </c>
      <c r="L659" s="11">
        <v>5.301463882E9</v>
      </c>
      <c r="M659" s="11" t="s">
        <v>138</v>
      </c>
      <c r="N659" s="11" t="s">
        <v>202</v>
      </c>
      <c r="O659" s="11" t="s">
        <v>3266</v>
      </c>
      <c r="P659" s="11" t="str">
        <f>VLOOKUP(A659,import!A:P,16,0)</f>
        <v>Geleneksel</v>
      </c>
      <c r="Q659" s="15" t="s">
        <v>103</v>
      </c>
      <c r="R659" s="15" t="b">
        <v>1</v>
      </c>
      <c r="S659" s="25" t="b">
        <v>1</v>
      </c>
      <c r="T659" s="16"/>
      <c r="U659" s="16"/>
      <c r="V659" s="16"/>
      <c r="W659" s="25" t="s">
        <v>3267</v>
      </c>
      <c r="X659" s="30"/>
      <c r="Y659" s="30"/>
      <c r="Z659" s="30"/>
      <c r="AA659" s="22" t="s">
        <v>85</v>
      </c>
      <c r="AB659" s="23">
        <v>44424.0</v>
      </c>
      <c r="AC659" s="22" t="s">
        <v>106</v>
      </c>
      <c r="AD659" s="23">
        <v>44424.0</v>
      </c>
      <c r="AE659" s="20"/>
      <c r="AF659" s="19"/>
      <c r="AG659" s="20"/>
      <c r="AH659" s="19"/>
      <c r="AI659" s="19"/>
      <c r="AJ659" s="19"/>
      <c r="AK659" s="22" t="s">
        <v>219</v>
      </c>
      <c r="AL659" s="22" t="s">
        <v>219</v>
      </c>
      <c r="AM659" s="19"/>
      <c r="AN659" s="19"/>
      <c r="AO659" s="19"/>
      <c r="AP659" s="21" t="s">
        <v>116</v>
      </c>
      <c r="AQ659" s="19"/>
    </row>
    <row r="660">
      <c r="A660" s="11" t="s">
        <v>3268</v>
      </c>
      <c r="B660" s="11" t="s">
        <v>3269</v>
      </c>
      <c r="C660" s="11" t="str">
        <f>VLOOKUP(A660,import!A:C,3,0)</f>
        <v>DOĞRU</v>
      </c>
      <c r="D660" s="11" t="s">
        <v>200</v>
      </c>
      <c r="E660" s="12">
        <f>VLOOKUP(A660,import!A:J,5,0)</f>
        <v>2186</v>
      </c>
      <c r="F660" s="12">
        <f>VLOOKUP(A660,import!A:J,6,0)</f>
        <v>253</v>
      </c>
      <c r="G660" s="13">
        <f>VLOOKUP(A660,import!A:J,7,0)</f>
        <v>15</v>
      </c>
      <c r="H660" s="13">
        <f>VLOOKUP(A660,import!A:J,8,0)</f>
        <v>5</v>
      </c>
      <c r="I660" s="13">
        <f>VLOOKUP(A660,import!A:J,9,0)</f>
        <v>20</v>
      </c>
      <c r="J660" s="14">
        <f>VLOOKUP(A660,import!A:J,10,0)</f>
        <v>0.75</v>
      </c>
      <c r="K660" s="11" t="s">
        <v>3270</v>
      </c>
      <c r="L660" s="11">
        <v>5.072745165E9</v>
      </c>
      <c r="M660" s="11" t="s">
        <v>47</v>
      </c>
      <c r="N660" s="11" t="s">
        <v>410</v>
      </c>
      <c r="O660" s="11" t="s">
        <v>3271</v>
      </c>
      <c r="P660" s="11" t="str">
        <f>VLOOKUP(A660,import!A:P,16,0)</f>
        <v>Geleneksel</v>
      </c>
      <c r="Q660" s="15"/>
      <c r="R660" s="15" t="b">
        <v>1</v>
      </c>
      <c r="S660" s="16" t="b">
        <v>0</v>
      </c>
      <c r="T660" s="17" t="s">
        <v>50</v>
      </c>
      <c r="U660" s="17" t="s">
        <v>51</v>
      </c>
      <c r="V660" s="17" t="s">
        <v>52</v>
      </c>
      <c r="W660" s="17"/>
      <c r="X660" s="18">
        <v>44459.0</v>
      </c>
      <c r="Y660" s="18">
        <v>44460.0</v>
      </c>
      <c r="Z660" s="18"/>
      <c r="AA660" s="22" t="s">
        <v>71</v>
      </c>
      <c r="AB660" s="23">
        <v>44459.0</v>
      </c>
      <c r="AC660" s="19"/>
      <c r="AD660" s="19"/>
      <c r="AE660" s="20"/>
      <c r="AF660" s="19"/>
      <c r="AG660" s="20"/>
      <c r="AH660" s="19"/>
      <c r="AI660" s="19"/>
      <c r="AJ660" s="19"/>
      <c r="AK660" s="22" t="s">
        <v>51</v>
      </c>
      <c r="AL660" s="19"/>
      <c r="AM660" s="19"/>
      <c r="AN660" s="19"/>
      <c r="AO660" s="19"/>
      <c r="AP660" s="21" t="s">
        <v>54</v>
      </c>
      <c r="AQ660" s="19"/>
    </row>
    <row r="661">
      <c r="A661" s="11" t="s">
        <v>3272</v>
      </c>
      <c r="B661" s="11" t="s">
        <v>3273</v>
      </c>
      <c r="C661" s="11" t="str">
        <f>VLOOKUP(A661,import!A:C,3,0)</f>
        <v>DOĞRU</v>
      </c>
      <c r="D661" s="11" t="s">
        <v>45</v>
      </c>
      <c r="E661" s="12">
        <f>VLOOKUP(A661,import!A:J,5,0)</f>
        <v>54</v>
      </c>
      <c r="F661" s="12">
        <f>VLOOKUP(A661,import!A:J,6,0)</f>
        <v>32</v>
      </c>
      <c r="G661" s="13">
        <f>VLOOKUP(A661,import!A:J,7,0)</f>
        <v>0</v>
      </c>
      <c r="H661" s="13">
        <f>VLOOKUP(A661,import!A:J,8,0)</f>
        <v>6</v>
      </c>
      <c r="I661" s="13">
        <f>VLOOKUP(A661,import!A:J,9,0)</f>
        <v>6</v>
      </c>
      <c r="J661" s="14">
        <f>VLOOKUP(A661,import!A:J,10,0)</f>
        <v>0</v>
      </c>
      <c r="K661" s="11" t="s">
        <v>3274</v>
      </c>
      <c r="L661" s="11">
        <v>2.423348021E9</v>
      </c>
      <c r="M661" s="11" t="s">
        <v>65</v>
      </c>
      <c r="N661" s="11" t="s">
        <v>588</v>
      </c>
      <c r="O661" s="11" t="s">
        <v>3275</v>
      </c>
      <c r="P661" s="11" t="str">
        <f>VLOOKUP(A661,import!A:P,16,0)</f>
        <v>Geleneksel</v>
      </c>
      <c r="Q661" s="15"/>
      <c r="R661" s="15" t="b">
        <v>1</v>
      </c>
      <c r="S661" s="16" t="b">
        <v>0</v>
      </c>
      <c r="T661" s="17" t="s">
        <v>50</v>
      </c>
      <c r="U661" s="17" t="s">
        <v>99</v>
      </c>
      <c r="V661" s="55" t="s">
        <v>69</v>
      </c>
      <c r="W661" s="17"/>
      <c r="X661" s="18">
        <v>44676.0</v>
      </c>
      <c r="Y661" s="18">
        <v>44678.0</v>
      </c>
      <c r="Z661" s="18"/>
      <c r="AA661" s="22" t="s">
        <v>71</v>
      </c>
      <c r="AB661" s="23">
        <v>44676.0</v>
      </c>
      <c r="AC661" s="19"/>
      <c r="AD661" s="19"/>
      <c r="AE661" s="20"/>
      <c r="AF661" s="19"/>
      <c r="AG661" s="20"/>
      <c r="AH661" s="19"/>
      <c r="AI661" s="19"/>
      <c r="AJ661" s="19"/>
      <c r="AK661" s="22" t="s">
        <v>99</v>
      </c>
      <c r="AL661" s="19"/>
      <c r="AM661" s="19"/>
      <c r="AN661" s="19"/>
      <c r="AO661" s="19"/>
      <c r="AP661" s="21"/>
      <c r="AQ661" s="19"/>
    </row>
    <row r="662">
      <c r="A662" s="11" t="s">
        <v>3276</v>
      </c>
      <c r="B662" s="11" t="s">
        <v>3277</v>
      </c>
      <c r="C662" s="11" t="str">
        <f>VLOOKUP(A662,import!A:C,3,0)</f>
        <v>DOĞRU</v>
      </c>
      <c r="D662" s="11" t="s">
        <v>152</v>
      </c>
      <c r="E662" s="12">
        <f>VLOOKUP(A662,import!A:J,5,0)</f>
        <v>198</v>
      </c>
      <c r="F662" s="12">
        <f>VLOOKUP(A662,import!A:J,6,0)</f>
        <v>26</v>
      </c>
      <c r="G662" s="13">
        <f>VLOOKUP(A662,import!A:J,7,0)</f>
        <v>12</v>
      </c>
      <c r="H662" s="13">
        <f>VLOOKUP(A662,import!A:J,8,0)</f>
        <v>5</v>
      </c>
      <c r="I662" s="13">
        <f>VLOOKUP(A662,import!A:J,9,0)</f>
        <v>17</v>
      </c>
      <c r="J662" s="14">
        <f>VLOOKUP(A662,import!A:J,10,0)</f>
        <v>0.71</v>
      </c>
      <c r="K662" s="11" t="s">
        <v>3278</v>
      </c>
      <c r="L662" s="11">
        <v>5.363402693E9</v>
      </c>
      <c r="M662" s="11" t="s">
        <v>65</v>
      </c>
      <c r="N662" s="11" t="s">
        <v>778</v>
      </c>
      <c r="O662" s="11" t="s">
        <v>3279</v>
      </c>
      <c r="P662" s="11" t="str">
        <f>VLOOKUP(A662,import!A:P,16,0)</f>
        <v>Geleneksel</v>
      </c>
      <c r="Q662" s="15"/>
      <c r="R662" s="15" t="b">
        <v>1</v>
      </c>
      <c r="S662" s="16" t="b">
        <v>0</v>
      </c>
      <c r="T662" s="17" t="s">
        <v>50</v>
      </c>
      <c r="U662" s="17" t="s">
        <v>98</v>
      </c>
      <c r="V662" s="31" t="s">
        <v>52</v>
      </c>
      <c r="W662" s="17"/>
      <c r="X662" s="18">
        <v>44368.0</v>
      </c>
      <c r="Y662" s="18">
        <v>44371.0</v>
      </c>
      <c r="Z662" s="18"/>
      <c r="AA662" s="22" t="s">
        <v>71</v>
      </c>
      <c r="AB662" s="23">
        <v>44358.0</v>
      </c>
      <c r="AC662" s="22" t="s">
        <v>71</v>
      </c>
      <c r="AD662" s="23">
        <v>44368.0</v>
      </c>
      <c r="AE662" s="20"/>
      <c r="AF662" s="19"/>
      <c r="AG662" s="20"/>
      <c r="AH662" s="19"/>
      <c r="AI662" s="19"/>
      <c r="AJ662" s="19"/>
      <c r="AK662" s="22" t="s">
        <v>98</v>
      </c>
      <c r="AL662" s="22" t="s">
        <v>98</v>
      </c>
      <c r="AM662" s="19"/>
      <c r="AN662" s="19"/>
      <c r="AO662" s="19"/>
      <c r="AP662" s="21" t="s">
        <v>54</v>
      </c>
      <c r="AQ662" s="19"/>
    </row>
    <row r="663">
      <c r="A663" s="11" t="s">
        <v>3280</v>
      </c>
      <c r="B663" s="11" t="s">
        <v>3281</v>
      </c>
      <c r="C663" s="11" t="str">
        <f>VLOOKUP(A663,import!A:C,3,0)</f>
        <v>DOĞRU</v>
      </c>
      <c r="D663" s="11" t="s">
        <v>63</v>
      </c>
      <c r="E663" s="12">
        <f>VLOOKUP(A663,import!A:J,5,0)</f>
        <v>66</v>
      </c>
      <c r="F663" s="12">
        <f>VLOOKUP(A663,import!A:J,6,0)</f>
        <v>25</v>
      </c>
      <c r="G663" s="13">
        <f>VLOOKUP(A663,import!A:J,7,0)</f>
        <v>0</v>
      </c>
      <c r="H663" s="13">
        <f>VLOOKUP(A663,import!A:J,8,0)</f>
        <v>35</v>
      </c>
      <c r="I663" s="13">
        <f>VLOOKUP(A663,import!A:J,9,0)</f>
        <v>35</v>
      </c>
      <c r="J663" s="14">
        <f>VLOOKUP(A663,import!A:J,10,0)</f>
        <v>0</v>
      </c>
      <c r="K663" s="11" t="s">
        <v>127</v>
      </c>
      <c r="L663" s="11">
        <v>5.384844336E9</v>
      </c>
      <c r="M663" s="11" t="s">
        <v>138</v>
      </c>
      <c r="N663" s="11" t="s">
        <v>139</v>
      </c>
      <c r="O663" s="11" t="s">
        <v>140</v>
      </c>
      <c r="P663" s="11" t="str">
        <f>VLOOKUP(A663,import!A:P,16,0)</f>
        <v>Geleneksel</v>
      </c>
      <c r="Q663" s="15"/>
      <c r="R663" s="15" t="b">
        <v>0</v>
      </c>
      <c r="S663" s="16" t="b">
        <v>0</v>
      </c>
      <c r="T663" s="17"/>
      <c r="U663" s="17"/>
      <c r="V663" s="17"/>
      <c r="W663" s="17"/>
      <c r="X663" s="18"/>
      <c r="Y663" s="18"/>
      <c r="Z663" s="18"/>
      <c r="AA663" s="22"/>
      <c r="AB663" s="23"/>
      <c r="AC663" s="19"/>
      <c r="AD663" s="19"/>
      <c r="AE663" s="20"/>
      <c r="AF663" s="19"/>
      <c r="AG663" s="20"/>
      <c r="AH663" s="19"/>
      <c r="AI663" s="19"/>
      <c r="AJ663" s="19"/>
      <c r="AK663" s="22"/>
      <c r="AL663" s="19"/>
      <c r="AM663" s="19"/>
      <c r="AN663" s="19"/>
      <c r="AO663" s="19"/>
      <c r="AP663" s="21"/>
      <c r="AQ663" s="19"/>
    </row>
    <row r="664">
      <c r="A664" s="11" t="s">
        <v>3282</v>
      </c>
      <c r="B664" s="11" t="s">
        <v>3283</v>
      </c>
      <c r="C664" s="11" t="str">
        <f>VLOOKUP(A664,import!A:C,3,0)</f>
        <v>DOĞRU</v>
      </c>
      <c r="D664" s="11" t="s">
        <v>74</v>
      </c>
      <c r="E664" s="36">
        <f>VLOOKUP(A664,import!A:J,5,0)</f>
        <v>414</v>
      </c>
      <c r="F664" s="12">
        <f>VLOOKUP(A664,import!A:J,6,0)</f>
        <v>46</v>
      </c>
      <c r="G664" s="13">
        <f>VLOOKUP(A664,import!A:J,7,0)</f>
        <v>0</v>
      </c>
      <c r="H664" s="13">
        <f>VLOOKUP(A664,import!A:J,8,0)</f>
        <v>47</v>
      </c>
      <c r="I664" s="13">
        <f>VLOOKUP(A664,import!A:J,9,0)</f>
        <v>47</v>
      </c>
      <c r="J664" s="14">
        <f>VLOOKUP(A664,import!A:J,10,0)</f>
        <v>0</v>
      </c>
      <c r="K664" s="11" t="s">
        <v>3284</v>
      </c>
      <c r="L664" s="11">
        <v>2.424631905E9</v>
      </c>
      <c r="M664" s="11" t="s">
        <v>516</v>
      </c>
      <c r="N664" s="11" t="s">
        <v>517</v>
      </c>
      <c r="O664" s="11" t="s">
        <v>3285</v>
      </c>
      <c r="P664" s="11" t="str">
        <f>VLOOKUP(A664,import!A:P,16,0)</f>
        <v>Geleneksel</v>
      </c>
      <c r="Q664" s="15" t="s">
        <v>103</v>
      </c>
      <c r="R664" s="15" t="b">
        <v>1</v>
      </c>
      <c r="S664" s="25" t="b">
        <v>1</v>
      </c>
      <c r="T664" s="16"/>
      <c r="U664" s="16"/>
      <c r="V664" s="16"/>
      <c r="W664" s="25" t="s">
        <v>3286</v>
      </c>
      <c r="X664" s="30"/>
      <c r="Y664" s="30"/>
      <c r="Z664" s="30"/>
      <c r="AA664" s="22" t="s">
        <v>71</v>
      </c>
      <c r="AB664" s="23">
        <v>44509.0</v>
      </c>
      <c r="AC664" s="19"/>
      <c r="AD664" s="19"/>
      <c r="AE664" s="20"/>
      <c r="AF664" s="19"/>
      <c r="AG664" s="20"/>
      <c r="AH664" s="19"/>
      <c r="AI664" s="19"/>
      <c r="AJ664" s="19"/>
      <c r="AK664" s="22" t="s">
        <v>99</v>
      </c>
      <c r="AL664" s="19"/>
      <c r="AM664" s="19"/>
      <c r="AN664" s="19"/>
      <c r="AO664" s="19"/>
      <c r="AP664" s="21" t="s">
        <v>54</v>
      </c>
      <c r="AQ664" s="19"/>
    </row>
    <row r="665">
      <c r="A665" s="11" t="s">
        <v>3287</v>
      </c>
      <c r="B665" s="11" t="s">
        <v>3288</v>
      </c>
      <c r="C665" s="11" t="str">
        <f>VLOOKUP(A665,import!A:C,3,0)</f>
        <v>DOĞRU</v>
      </c>
      <c r="D665" s="11" t="s">
        <v>200</v>
      </c>
      <c r="E665" s="12">
        <f>VLOOKUP(A665,import!A:J,5,0)</f>
        <v>301</v>
      </c>
      <c r="F665" s="12">
        <f>VLOOKUP(A665,import!A:J,6,0)</f>
        <v>8</v>
      </c>
      <c r="G665" s="13">
        <f>VLOOKUP(A665,import!A:J,7,0)</f>
        <v>22</v>
      </c>
      <c r="H665" s="13">
        <f>VLOOKUP(A665,import!A:J,8,0)</f>
        <v>27</v>
      </c>
      <c r="I665" s="13">
        <f>VLOOKUP(A665,import!A:J,9,0)</f>
        <v>49</v>
      </c>
      <c r="J665" s="14">
        <f>VLOOKUP(A665,import!A:J,10,0)</f>
        <v>0.45</v>
      </c>
      <c r="K665" s="11" t="s">
        <v>3289</v>
      </c>
      <c r="L665" s="11">
        <v>5.458806677E9</v>
      </c>
      <c r="M665" s="11" t="s">
        <v>47</v>
      </c>
      <c r="N665" s="11" t="s">
        <v>500</v>
      </c>
      <c r="O665" s="11" t="s">
        <v>3290</v>
      </c>
      <c r="P665" s="11" t="str">
        <f>VLOOKUP(A665,import!A:P,16,0)</f>
        <v>Geleneksel</v>
      </c>
      <c r="Q665" s="15" t="s">
        <v>103</v>
      </c>
      <c r="R665" s="15" t="b">
        <v>1</v>
      </c>
      <c r="S665" s="16" t="b">
        <v>0</v>
      </c>
      <c r="T665" s="25" t="s">
        <v>83</v>
      </c>
      <c r="U665" s="25" t="s">
        <v>99</v>
      </c>
      <c r="V665" s="25" t="s">
        <v>52</v>
      </c>
      <c r="W665" s="25" t="s">
        <v>3291</v>
      </c>
      <c r="X665" s="27">
        <v>44501.0</v>
      </c>
      <c r="Y665" s="27">
        <v>44502.0</v>
      </c>
      <c r="Z665" s="27"/>
      <c r="AA665" s="22" t="s">
        <v>71</v>
      </c>
      <c r="AB665" s="54">
        <v>44347.0</v>
      </c>
      <c r="AC665" s="22" t="s">
        <v>85</v>
      </c>
      <c r="AD665" s="40">
        <v>44377.0</v>
      </c>
      <c r="AE665" s="22" t="s">
        <v>85</v>
      </c>
      <c r="AF665" s="54">
        <v>44386.0</v>
      </c>
      <c r="AG665" s="22" t="s">
        <v>71</v>
      </c>
      <c r="AH665" s="54">
        <v>44405.0</v>
      </c>
      <c r="AI665" s="22" t="s">
        <v>71</v>
      </c>
      <c r="AJ665" s="54">
        <v>44546.0</v>
      </c>
      <c r="AK665" s="22"/>
      <c r="AL665" s="22" t="s">
        <v>97</v>
      </c>
      <c r="AM665" s="22" t="s">
        <v>190</v>
      </c>
      <c r="AN665" s="22" t="s">
        <v>51</v>
      </c>
      <c r="AO665" s="22" t="s">
        <v>104</v>
      </c>
      <c r="AP665" s="21" t="s">
        <v>89</v>
      </c>
      <c r="AQ665" s="22"/>
    </row>
    <row r="666">
      <c r="A666" s="11" t="s">
        <v>3292</v>
      </c>
      <c r="B666" s="11" t="s">
        <v>3293</v>
      </c>
      <c r="C666" s="11" t="str">
        <f>VLOOKUP(A666,import!A:C,3,0)</f>
        <v>DOĞRU</v>
      </c>
      <c r="D666" s="11" t="s">
        <v>818</v>
      </c>
      <c r="E666" s="12">
        <f>VLOOKUP(A666,import!A:J,5,0)</f>
        <v>208</v>
      </c>
      <c r="F666" s="12">
        <f>VLOOKUP(A666,import!A:J,6,0)</f>
        <v>17</v>
      </c>
      <c r="G666" s="13">
        <f>VLOOKUP(A666,import!A:J,7,0)</f>
        <v>22</v>
      </c>
      <c r="H666" s="13">
        <f>VLOOKUP(A666,import!A:J,8,0)</f>
        <v>13</v>
      </c>
      <c r="I666" s="13">
        <f>VLOOKUP(A666,import!A:J,9,0)</f>
        <v>35</v>
      </c>
      <c r="J666" s="14">
        <f>VLOOKUP(A666,import!A:J,10,0)</f>
        <v>0.63</v>
      </c>
      <c r="K666" s="11" t="s">
        <v>3294</v>
      </c>
      <c r="L666" s="11">
        <v>5.334027909E9</v>
      </c>
      <c r="M666" s="11" t="s">
        <v>47</v>
      </c>
      <c r="N666" s="11" t="s">
        <v>47</v>
      </c>
      <c r="O666" s="11" t="s">
        <v>3295</v>
      </c>
      <c r="P666" s="11" t="str">
        <f>VLOOKUP(A666,import!A:P,16,0)</f>
        <v>Geleneksel</v>
      </c>
      <c r="Q666" s="15"/>
      <c r="R666" s="15" t="b">
        <v>1</v>
      </c>
      <c r="S666" s="16" t="b">
        <v>0</v>
      </c>
      <c r="T666" s="17" t="s">
        <v>50</v>
      </c>
      <c r="U666" s="17" t="s">
        <v>68</v>
      </c>
      <c r="V666" s="24" t="s">
        <v>69</v>
      </c>
      <c r="W666" s="17" t="s">
        <v>3296</v>
      </c>
      <c r="X666" s="18">
        <v>44554.0</v>
      </c>
      <c r="Y666" s="50">
        <v>44557.0</v>
      </c>
      <c r="Z666" s="18"/>
      <c r="AA666" s="22" t="s">
        <v>71</v>
      </c>
      <c r="AB666" s="23">
        <v>44554.0</v>
      </c>
      <c r="AC666" s="19"/>
      <c r="AD666" s="19"/>
      <c r="AE666" s="20"/>
      <c r="AF666" s="19"/>
      <c r="AG666" s="20"/>
      <c r="AH666" s="19"/>
      <c r="AI666" s="19"/>
      <c r="AJ666" s="19"/>
      <c r="AK666" s="22" t="s">
        <v>68</v>
      </c>
      <c r="AL666" s="19"/>
      <c r="AM666" s="19"/>
      <c r="AN666" s="19"/>
      <c r="AO666" s="19"/>
      <c r="AP666" s="21"/>
      <c r="AQ666" s="19"/>
    </row>
    <row r="667">
      <c r="A667" s="11" t="s">
        <v>3297</v>
      </c>
      <c r="B667" s="11" t="s">
        <v>3298</v>
      </c>
      <c r="C667" s="11" t="str">
        <f>VLOOKUP(A667,import!A:C,3,0)</f>
        <v>DOĞRU</v>
      </c>
      <c r="D667" s="11" t="s">
        <v>45</v>
      </c>
      <c r="E667" s="12">
        <f>VLOOKUP(A667,import!A:J,5,0)</f>
        <v>3241</v>
      </c>
      <c r="F667" s="12">
        <f>VLOOKUP(A667,import!A:J,6,0)</f>
        <v>74</v>
      </c>
      <c r="G667" s="13">
        <f>VLOOKUP(A667,import!A:J,7,0)</f>
        <v>5</v>
      </c>
      <c r="H667" s="13">
        <f>VLOOKUP(A667,import!A:J,8,0)</f>
        <v>11</v>
      </c>
      <c r="I667" s="13">
        <f>VLOOKUP(A667,import!A:J,9,0)</f>
        <v>16</v>
      </c>
      <c r="J667" s="14">
        <f>VLOOKUP(A667,import!A:J,10,0)</f>
        <v>0.31</v>
      </c>
      <c r="K667" s="11" t="s">
        <v>3299</v>
      </c>
      <c r="L667" s="11">
        <v>2.422277979E9</v>
      </c>
      <c r="M667" s="11" t="s">
        <v>65</v>
      </c>
      <c r="N667" s="11" t="s">
        <v>1615</v>
      </c>
      <c r="O667" s="11" t="s">
        <v>3300</v>
      </c>
      <c r="P667" s="11" t="str">
        <f>VLOOKUP(A667,import!A:P,16,0)</f>
        <v>Geleneksel</v>
      </c>
      <c r="Q667" s="15" t="s">
        <v>129</v>
      </c>
      <c r="R667" s="15" t="b">
        <v>1</v>
      </c>
      <c r="S667" s="16" t="b">
        <v>0</v>
      </c>
      <c r="T667" s="25" t="s">
        <v>50</v>
      </c>
      <c r="U667" s="25" t="s">
        <v>272</v>
      </c>
      <c r="V667" s="25" t="s">
        <v>273</v>
      </c>
      <c r="W667" s="25" t="s">
        <v>3301</v>
      </c>
      <c r="X667" s="27">
        <v>44285.0</v>
      </c>
      <c r="Y667" s="27">
        <v>44287.0</v>
      </c>
      <c r="Z667" s="27"/>
      <c r="AA667" s="22" t="s">
        <v>71</v>
      </c>
      <c r="AB667" s="23">
        <v>44504.0</v>
      </c>
      <c r="AC667" s="19"/>
      <c r="AD667" s="19"/>
      <c r="AE667" s="20"/>
      <c r="AF667" s="19"/>
      <c r="AG667" s="20"/>
      <c r="AH667" s="19"/>
      <c r="AI667" s="19"/>
      <c r="AJ667" s="19"/>
      <c r="AK667" s="22" t="s">
        <v>230</v>
      </c>
      <c r="AL667" s="19"/>
      <c r="AM667" s="19"/>
      <c r="AN667" s="19"/>
      <c r="AO667" s="19"/>
      <c r="AP667" s="21" t="s">
        <v>116</v>
      </c>
      <c r="AQ667" s="19"/>
    </row>
    <row r="668">
      <c r="A668" s="11" t="s">
        <v>3302</v>
      </c>
      <c r="B668" s="11" t="s">
        <v>3303</v>
      </c>
      <c r="C668" s="11" t="str">
        <f>VLOOKUP(A668,import!A:C,3,0)</f>
        <v>DOĞRU</v>
      </c>
      <c r="D668" s="11" t="s">
        <v>143</v>
      </c>
      <c r="E668" s="12">
        <f>VLOOKUP(A668,import!A:J,5,0)</f>
        <v>13</v>
      </c>
      <c r="F668" s="12">
        <f>VLOOKUP(A668,import!A:J,6,0)</f>
        <v>4</v>
      </c>
      <c r="G668" s="13">
        <f>VLOOKUP(A668,import!A:J,7,0)</f>
        <v>0</v>
      </c>
      <c r="H668" s="13">
        <f>VLOOKUP(A668,import!A:J,8,0)</f>
        <v>17</v>
      </c>
      <c r="I668" s="13">
        <f>VLOOKUP(A668,import!A:J,9,0)</f>
        <v>17</v>
      </c>
      <c r="J668" s="14">
        <f>VLOOKUP(A668,import!A:J,10,0)</f>
        <v>0</v>
      </c>
      <c r="K668" s="11" t="s">
        <v>3304</v>
      </c>
      <c r="L668" s="11">
        <v>2.4222991E9</v>
      </c>
      <c r="M668" s="11" t="s">
        <v>138</v>
      </c>
      <c r="N668" s="11" t="s">
        <v>1756</v>
      </c>
      <c r="O668" s="11" t="s">
        <v>3305</v>
      </c>
      <c r="P668" s="11" t="str">
        <f>VLOOKUP(A668,import!A:P,16,0)</f>
        <v>Geleneksel</v>
      </c>
      <c r="Q668" s="15"/>
      <c r="R668" s="15" t="b">
        <v>1</v>
      </c>
      <c r="S668" s="25" t="b">
        <v>1</v>
      </c>
      <c r="T668" s="17"/>
      <c r="U668" s="17"/>
      <c r="V668" s="17"/>
      <c r="W668" s="17" t="s">
        <v>3306</v>
      </c>
      <c r="X668" s="18"/>
      <c r="Y668" s="18"/>
      <c r="Z668" s="18"/>
      <c r="AA668" s="22" t="s">
        <v>71</v>
      </c>
      <c r="AB668" s="23">
        <v>44572.0</v>
      </c>
      <c r="AC668" s="19"/>
      <c r="AD668" s="19"/>
      <c r="AE668" s="20"/>
      <c r="AF668" s="19"/>
      <c r="AG668" s="20"/>
      <c r="AH668" s="19"/>
      <c r="AI668" s="19"/>
      <c r="AJ668" s="19"/>
      <c r="AK668" s="22" t="s">
        <v>99</v>
      </c>
      <c r="AL668" s="19"/>
      <c r="AM668" s="19"/>
      <c r="AN668" s="19"/>
      <c r="AO668" s="19"/>
      <c r="AP668" s="21"/>
      <c r="AQ668" s="19"/>
    </row>
    <row r="669">
      <c r="A669" s="11" t="s">
        <v>3307</v>
      </c>
      <c r="B669" s="11" t="s">
        <v>3308</v>
      </c>
      <c r="C669" s="11" t="str">
        <f>VLOOKUP(A669,import!A:C,3,0)</f>
        <v>DOĞRU</v>
      </c>
      <c r="D669" s="11" t="s">
        <v>63</v>
      </c>
      <c r="E669" s="12">
        <f>VLOOKUP(A669,import!A:J,5,0)</f>
        <v>511</v>
      </c>
      <c r="F669" s="12">
        <f>VLOOKUP(A669,import!A:J,6,0)</f>
        <v>30</v>
      </c>
      <c r="G669" s="13">
        <f>VLOOKUP(A669,import!A:J,7,0)</f>
        <v>0</v>
      </c>
      <c r="H669" s="13">
        <f>VLOOKUP(A669,import!A:J,8,0)</f>
        <v>12</v>
      </c>
      <c r="I669" s="13">
        <f>VLOOKUP(A669,import!A:J,9,0)</f>
        <v>12</v>
      </c>
      <c r="J669" s="14">
        <f>VLOOKUP(A669,import!A:J,10,0)</f>
        <v>0</v>
      </c>
      <c r="K669" s="11" t="s">
        <v>1173</v>
      </c>
      <c r="L669" s="11">
        <v>5.434839595E9</v>
      </c>
      <c r="M669" s="11" t="s">
        <v>47</v>
      </c>
      <c r="N669" s="11" t="s">
        <v>264</v>
      </c>
      <c r="O669" s="11" t="s">
        <v>3309</v>
      </c>
      <c r="P669" s="11" t="str">
        <f>VLOOKUP(A669,import!A:P,16,0)</f>
        <v>Geleneksel</v>
      </c>
      <c r="Q669" s="15" t="s">
        <v>299</v>
      </c>
      <c r="R669" s="15" t="b">
        <v>1</v>
      </c>
      <c r="S669" s="16" t="b">
        <v>0</v>
      </c>
      <c r="T669" s="25" t="s">
        <v>106</v>
      </c>
      <c r="U669" s="25"/>
      <c r="V669" s="25"/>
      <c r="W669" s="25" t="s">
        <v>3310</v>
      </c>
      <c r="X669" s="27"/>
      <c r="Y669" s="27"/>
      <c r="Z669" s="27"/>
      <c r="AA669" s="22" t="s">
        <v>71</v>
      </c>
      <c r="AB669" s="23">
        <v>44375.0</v>
      </c>
      <c r="AC669" s="22" t="s">
        <v>106</v>
      </c>
      <c r="AD669" s="23">
        <v>44384.0</v>
      </c>
      <c r="AE669" s="22" t="s">
        <v>106</v>
      </c>
      <c r="AF669" s="23">
        <v>44386.0</v>
      </c>
      <c r="AG669" s="22" t="s">
        <v>106</v>
      </c>
      <c r="AH669" s="23">
        <v>44405.0</v>
      </c>
      <c r="AI669" s="22" t="s">
        <v>106</v>
      </c>
      <c r="AJ669" s="23">
        <v>44517.0</v>
      </c>
      <c r="AK669" s="22" t="s">
        <v>149</v>
      </c>
      <c r="AL669" s="22" t="s">
        <v>86</v>
      </c>
      <c r="AM669" s="22" t="s">
        <v>190</v>
      </c>
      <c r="AN669" s="22" t="s">
        <v>51</v>
      </c>
      <c r="AO669" s="22" t="s">
        <v>247</v>
      </c>
      <c r="AP669" s="21" t="s">
        <v>89</v>
      </c>
      <c r="AQ669" s="22"/>
    </row>
    <row r="670">
      <c r="A670" s="11" t="s">
        <v>3311</v>
      </c>
      <c r="B670" s="11" t="s">
        <v>3312</v>
      </c>
      <c r="C670" s="11" t="str">
        <f>VLOOKUP(A670,import!A:C,3,0)</f>
        <v>DOĞRU</v>
      </c>
      <c r="D670" s="11" t="s">
        <v>63</v>
      </c>
      <c r="E670" s="12">
        <f>VLOOKUP(A670,import!A:J,5,0)</f>
        <v>645</v>
      </c>
      <c r="F670" s="12">
        <f>VLOOKUP(A670,import!A:J,6,0)</f>
        <v>12</v>
      </c>
      <c r="G670" s="13">
        <f>VLOOKUP(A670,import!A:J,7,0)</f>
        <v>0</v>
      </c>
      <c r="H670" s="13">
        <f>VLOOKUP(A670,import!A:J,8,0)</f>
        <v>44</v>
      </c>
      <c r="I670" s="13">
        <f>VLOOKUP(A670,import!A:J,9,0)</f>
        <v>44</v>
      </c>
      <c r="J670" s="14">
        <f>VLOOKUP(A670,import!A:J,10,0)</f>
        <v>0</v>
      </c>
      <c r="K670" s="11" t="s">
        <v>3313</v>
      </c>
      <c r="L670" s="11">
        <v>5.538035309E9</v>
      </c>
      <c r="M670" s="11" t="s">
        <v>65</v>
      </c>
      <c r="N670" s="11" t="s">
        <v>1002</v>
      </c>
      <c r="O670" s="11" t="s">
        <v>3314</v>
      </c>
      <c r="P670" s="11" t="str">
        <f>VLOOKUP(A670,import!A:P,16,0)</f>
        <v>Geleneksel</v>
      </c>
      <c r="Q670" s="15" t="s">
        <v>103</v>
      </c>
      <c r="R670" s="15" t="b">
        <v>1</v>
      </c>
      <c r="S670" s="16" t="b">
        <v>0</v>
      </c>
      <c r="T670" s="25" t="s">
        <v>280</v>
      </c>
      <c r="U670" s="25" t="s">
        <v>68</v>
      </c>
      <c r="V670" s="17" t="s">
        <v>52</v>
      </c>
      <c r="W670" s="25" t="s">
        <v>3315</v>
      </c>
      <c r="X670" s="27">
        <v>44523.0</v>
      </c>
      <c r="Y670" s="27">
        <v>44526.0</v>
      </c>
      <c r="Z670" s="30"/>
      <c r="AA670" s="22" t="s">
        <v>71</v>
      </c>
      <c r="AB670" s="23">
        <v>44368.0</v>
      </c>
      <c r="AC670" s="22" t="s">
        <v>106</v>
      </c>
      <c r="AD670" s="23">
        <v>44426.0</v>
      </c>
      <c r="AE670" s="22" t="s">
        <v>71</v>
      </c>
      <c r="AF670" s="23">
        <v>44520.0</v>
      </c>
      <c r="AG670" s="22" t="s">
        <v>71</v>
      </c>
      <c r="AH670" s="23">
        <v>44523.0</v>
      </c>
      <c r="AI670" s="22" t="s">
        <v>71</v>
      </c>
      <c r="AJ670" s="23">
        <v>44546.0</v>
      </c>
      <c r="AK670" s="22" t="s">
        <v>98</v>
      </c>
      <c r="AL670" s="22" t="s">
        <v>288</v>
      </c>
      <c r="AM670" s="22" t="s">
        <v>247</v>
      </c>
      <c r="AN670" s="22" t="s">
        <v>68</v>
      </c>
      <c r="AO670" s="22" t="s">
        <v>99</v>
      </c>
      <c r="AP670" s="21" t="s">
        <v>54</v>
      </c>
      <c r="AQ670" s="19"/>
    </row>
    <row r="671">
      <c r="A671" s="11" t="s">
        <v>3316</v>
      </c>
      <c r="B671" s="11" t="s">
        <v>3317</v>
      </c>
      <c r="C671" s="11" t="str">
        <f>VLOOKUP(A671,import!A:C,3,0)</f>
        <v>DOĞRU</v>
      </c>
      <c r="D671" s="11" t="s">
        <v>45</v>
      </c>
      <c r="E671" s="12">
        <f>VLOOKUP(A671,import!A:J,5,0)</f>
        <v>229</v>
      </c>
      <c r="F671" s="12">
        <f>VLOOKUP(A671,import!A:J,6,0)</f>
        <v>200</v>
      </c>
      <c r="G671" s="13">
        <f>VLOOKUP(A671,import!A:J,7,0)</f>
        <v>0</v>
      </c>
      <c r="H671" s="13">
        <f>VLOOKUP(A671,import!A:J,8,0)</f>
        <v>20</v>
      </c>
      <c r="I671" s="13">
        <f>VLOOKUP(A671,import!A:J,9,0)</f>
        <v>20</v>
      </c>
      <c r="J671" s="14">
        <f>VLOOKUP(A671,import!A:J,10,0)</f>
        <v>0</v>
      </c>
      <c r="K671" s="11" t="s">
        <v>3318</v>
      </c>
      <c r="L671" s="11">
        <v>5.376130963E9</v>
      </c>
      <c r="M671" s="11" t="s">
        <v>65</v>
      </c>
      <c r="N671" s="11" t="s">
        <v>169</v>
      </c>
      <c r="O671" s="11" t="s">
        <v>3319</v>
      </c>
      <c r="P671" s="11" t="str">
        <f>VLOOKUP(A671,import!A:P,16,0)</f>
        <v>Geleneksel</v>
      </c>
      <c r="Q671" s="15"/>
      <c r="R671" s="15" t="b">
        <v>1</v>
      </c>
      <c r="S671" s="16" t="b">
        <v>0</v>
      </c>
      <c r="T671" s="17" t="s">
        <v>50</v>
      </c>
      <c r="U671" s="17" t="s">
        <v>131</v>
      </c>
      <c r="V671" s="24" t="s">
        <v>69</v>
      </c>
      <c r="W671" s="17"/>
      <c r="X671" s="18">
        <v>44649.0</v>
      </c>
      <c r="Y671" s="18">
        <v>44653.0</v>
      </c>
      <c r="Z671" s="18"/>
      <c r="AA671" s="22" t="s">
        <v>71</v>
      </c>
      <c r="AB671" s="23">
        <v>44649.0</v>
      </c>
      <c r="AC671" s="19"/>
      <c r="AD671" s="19"/>
      <c r="AE671" s="20"/>
      <c r="AF671" s="19"/>
      <c r="AG671" s="20"/>
      <c r="AH671" s="19"/>
      <c r="AI671" s="19"/>
      <c r="AJ671" s="19"/>
      <c r="AK671" s="22" t="s">
        <v>131</v>
      </c>
      <c r="AL671" s="19"/>
      <c r="AM671" s="19"/>
      <c r="AN671" s="19"/>
      <c r="AO671" s="19"/>
      <c r="AP671" s="21"/>
      <c r="AQ671" s="19"/>
    </row>
    <row r="672">
      <c r="A672" s="21" t="s">
        <v>3320</v>
      </c>
      <c r="B672" s="21" t="s">
        <v>3321</v>
      </c>
      <c r="C672" s="11" t="str">
        <f>VLOOKUP(A672,import!A:C,3,0)</f>
        <v>DOĞRU</v>
      </c>
      <c r="D672" s="21" t="s">
        <v>1007</v>
      </c>
      <c r="E672" s="12">
        <f>VLOOKUP(A672,import!A:J,5,0)</f>
        <v>4</v>
      </c>
      <c r="F672" s="12">
        <f>VLOOKUP(A672,import!A:J,6,0)</f>
        <v>4</v>
      </c>
      <c r="G672" s="13">
        <f>VLOOKUP(A672,import!A:J,7,0)</f>
        <v>0</v>
      </c>
      <c r="H672" s="13">
        <f>VLOOKUP(A672,import!A:J,8,0)</f>
        <v>26</v>
      </c>
      <c r="I672" s="13">
        <f>VLOOKUP(A672,import!A:J,9,0)</f>
        <v>26</v>
      </c>
      <c r="J672" s="14">
        <f>VLOOKUP(A672,import!A:J,10,0)</f>
        <v>0</v>
      </c>
      <c r="K672" s="21" t="s">
        <v>3322</v>
      </c>
      <c r="L672" s="21">
        <v>2.424708696E9</v>
      </c>
      <c r="M672" s="21" t="s">
        <v>65</v>
      </c>
      <c r="N672" s="21" t="s">
        <v>3323</v>
      </c>
      <c r="O672" s="21" t="s">
        <v>3324</v>
      </c>
      <c r="P672" s="11" t="str">
        <f>VLOOKUP(A672,import!A:P,16,0)</f>
        <v>Geleneksel</v>
      </c>
      <c r="Q672" s="15"/>
      <c r="R672" s="15" t="b">
        <v>1</v>
      </c>
      <c r="S672" s="16" t="b">
        <v>0</v>
      </c>
      <c r="T672" s="17" t="s">
        <v>50</v>
      </c>
      <c r="U672" s="17" t="s">
        <v>99</v>
      </c>
      <c r="V672" s="20" t="s">
        <v>69</v>
      </c>
      <c r="W672" s="17"/>
      <c r="X672" s="18">
        <v>44663.0</v>
      </c>
      <c r="Y672" s="18">
        <v>44664.0</v>
      </c>
      <c r="Z672" s="18"/>
      <c r="AA672" s="22" t="s">
        <v>71</v>
      </c>
      <c r="AB672" s="23">
        <v>44663.0</v>
      </c>
      <c r="AC672" s="19"/>
      <c r="AD672" s="19"/>
      <c r="AE672" s="20"/>
      <c r="AF672" s="19"/>
      <c r="AG672" s="20"/>
      <c r="AH672" s="19"/>
      <c r="AI672" s="19"/>
      <c r="AJ672" s="19"/>
      <c r="AK672" s="22" t="s">
        <v>99</v>
      </c>
      <c r="AL672" s="19"/>
      <c r="AM672" s="19"/>
      <c r="AN672" s="19"/>
      <c r="AO672" s="19"/>
      <c r="AP672" s="21"/>
      <c r="AQ672" s="19"/>
    </row>
    <row r="673">
      <c r="A673" s="11" t="s">
        <v>3325</v>
      </c>
      <c r="B673" s="11" t="s">
        <v>3326</v>
      </c>
      <c r="C673" s="11" t="str">
        <f>VLOOKUP(A673,import!A:C,3,0)</f>
        <v>DOĞRU</v>
      </c>
      <c r="D673" s="11" t="s">
        <v>200</v>
      </c>
      <c r="E673" s="12">
        <f>VLOOKUP(A673,import!A:J,5,0)</f>
        <v>1418</v>
      </c>
      <c r="F673" s="12">
        <f>VLOOKUP(A673,import!A:J,6,0)</f>
        <v>52</v>
      </c>
      <c r="G673" s="13">
        <f>VLOOKUP(A673,import!A:J,7,0)</f>
        <v>0</v>
      </c>
      <c r="H673" s="13">
        <f>VLOOKUP(A673,import!A:J,8,0)</f>
        <v>27</v>
      </c>
      <c r="I673" s="13">
        <f>VLOOKUP(A673,import!A:J,9,0)</f>
        <v>27</v>
      </c>
      <c r="J673" s="14">
        <f>VLOOKUP(A673,import!A:J,10,0)</f>
        <v>0</v>
      </c>
      <c r="K673" s="11" t="s">
        <v>3327</v>
      </c>
      <c r="L673" s="11">
        <v>2.423280777E9</v>
      </c>
      <c r="M673" s="11" t="s">
        <v>65</v>
      </c>
      <c r="N673" s="11" t="s">
        <v>901</v>
      </c>
      <c r="O673" s="11" t="s">
        <v>3328</v>
      </c>
      <c r="P673" s="11" t="str">
        <f>VLOOKUP(A673,import!A:P,16,0)</f>
        <v>Geleneksel</v>
      </c>
      <c r="Q673" s="15"/>
      <c r="R673" s="15" t="b">
        <v>1</v>
      </c>
      <c r="S673" s="16" t="b">
        <v>0</v>
      </c>
      <c r="T673" s="17" t="s">
        <v>83</v>
      </c>
      <c r="U673" s="17"/>
      <c r="V673" s="17"/>
      <c r="W673" s="17" t="s">
        <v>3329</v>
      </c>
      <c r="X673" s="18"/>
      <c r="Y673" s="18"/>
      <c r="Z673" s="18"/>
      <c r="AA673" s="22" t="s">
        <v>85</v>
      </c>
      <c r="AB673" s="23">
        <v>44375.0</v>
      </c>
      <c r="AC673" s="22" t="s">
        <v>71</v>
      </c>
      <c r="AD673" s="23">
        <v>44405.0</v>
      </c>
      <c r="AE673" s="20"/>
      <c r="AF673" s="19"/>
      <c r="AG673" s="20"/>
      <c r="AH673" s="19"/>
      <c r="AI673" s="19"/>
      <c r="AJ673" s="19"/>
      <c r="AK673" s="22" t="s">
        <v>98</v>
      </c>
      <c r="AL673" s="22" t="s">
        <v>190</v>
      </c>
      <c r="AM673" s="19"/>
      <c r="AN673" s="19"/>
      <c r="AO673" s="19"/>
      <c r="AP673" s="21" t="s">
        <v>54</v>
      </c>
      <c r="AQ673" s="19"/>
    </row>
    <row r="674">
      <c r="A674" s="11" t="s">
        <v>3330</v>
      </c>
      <c r="B674" s="11" t="s">
        <v>3331</v>
      </c>
      <c r="C674" s="11" t="str">
        <f>VLOOKUP(A674,import!A:C,3,0)</f>
        <v>DOĞRU</v>
      </c>
      <c r="D674" s="11" t="s">
        <v>152</v>
      </c>
      <c r="E674" s="12">
        <f>VLOOKUP(A674,import!A:J,5,0)</f>
        <v>787</v>
      </c>
      <c r="F674" s="12">
        <f>VLOOKUP(A674,import!A:J,6,0)</f>
        <v>111</v>
      </c>
      <c r="G674" s="13">
        <f>VLOOKUP(A674,import!A:J,7,0)</f>
        <v>0</v>
      </c>
      <c r="H674" s="13">
        <f>VLOOKUP(A674,import!A:J,8,0)</f>
        <v>25</v>
      </c>
      <c r="I674" s="13">
        <f>VLOOKUP(A674,import!A:J,9,0)</f>
        <v>25</v>
      </c>
      <c r="J674" s="14">
        <f>VLOOKUP(A674,import!A:J,10,0)</f>
        <v>0</v>
      </c>
      <c r="K674" s="11" t="s">
        <v>3332</v>
      </c>
      <c r="L674" s="11">
        <v>5.075435716E9</v>
      </c>
      <c r="M674" s="11" t="s">
        <v>65</v>
      </c>
      <c r="N674" s="11" t="s">
        <v>112</v>
      </c>
      <c r="O674" s="11" t="s">
        <v>3333</v>
      </c>
      <c r="P674" s="11" t="str">
        <f>VLOOKUP(A674,import!A:P,16,0)</f>
        <v>Geleneksel</v>
      </c>
      <c r="Q674" s="15"/>
      <c r="R674" s="15" t="b">
        <v>1</v>
      </c>
      <c r="S674" s="16" t="b">
        <v>0</v>
      </c>
      <c r="T674" s="17" t="s">
        <v>83</v>
      </c>
      <c r="U674" s="17"/>
      <c r="V674" s="24"/>
      <c r="W674" s="17" t="s">
        <v>3334</v>
      </c>
      <c r="X674" s="18"/>
      <c r="Y674" s="18"/>
      <c r="Z674" s="18"/>
      <c r="AA674" s="22" t="s">
        <v>71</v>
      </c>
      <c r="AB674" s="23">
        <v>44603.0</v>
      </c>
      <c r="AC674" s="22" t="s">
        <v>71</v>
      </c>
      <c r="AD674" s="23">
        <v>44701.0</v>
      </c>
      <c r="AE674" s="20"/>
      <c r="AF674" s="19"/>
      <c r="AG674" s="20"/>
      <c r="AH674" s="19"/>
      <c r="AI674" s="19"/>
      <c r="AJ674" s="19"/>
      <c r="AK674" s="22" t="s">
        <v>99</v>
      </c>
      <c r="AL674" s="22" t="s">
        <v>99</v>
      </c>
      <c r="AM674" s="19"/>
      <c r="AN674" s="19"/>
      <c r="AO674" s="19"/>
      <c r="AP674" s="21"/>
      <c r="AQ674" s="19"/>
    </row>
    <row r="675">
      <c r="A675" s="11" t="s">
        <v>3335</v>
      </c>
      <c r="B675" s="11" t="s">
        <v>3336</v>
      </c>
      <c r="C675" s="11" t="str">
        <f>VLOOKUP(A675,import!A:C,3,0)</f>
        <v>DOĞRU</v>
      </c>
      <c r="D675" s="11" t="s">
        <v>818</v>
      </c>
      <c r="E675" s="12">
        <f>VLOOKUP(A675,import!A:J,5,0)</f>
        <v>244</v>
      </c>
      <c r="F675" s="12">
        <f>VLOOKUP(A675,import!A:J,6,0)</f>
        <v>43</v>
      </c>
      <c r="G675" s="13">
        <f>VLOOKUP(A675,import!A:J,7,0)</f>
        <v>8</v>
      </c>
      <c r="H675" s="13">
        <f>VLOOKUP(A675,import!A:J,8,0)</f>
        <v>10</v>
      </c>
      <c r="I675" s="13">
        <f>VLOOKUP(A675,import!A:J,9,0)</f>
        <v>18</v>
      </c>
      <c r="J675" s="14">
        <f>VLOOKUP(A675,import!A:J,10,0)</f>
        <v>0.44</v>
      </c>
      <c r="K675" s="11" t="s">
        <v>3337</v>
      </c>
      <c r="L675" s="11">
        <v>5.467310311E9</v>
      </c>
      <c r="M675" s="11" t="s">
        <v>47</v>
      </c>
      <c r="N675" s="11" t="s">
        <v>81</v>
      </c>
      <c r="O675" s="11" t="s">
        <v>3338</v>
      </c>
      <c r="P675" s="11" t="str">
        <f>VLOOKUP(A675,import!A:P,16,0)</f>
        <v>Geleneksel</v>
      </c>
      <c r="Q675" s="15"/>
      <c r="R675" s="15" t="b">
        <v>1</v>
      </c>
      <c r="S675" s="16" t="b">
        <v>0</v>
      </c>
      <c r="T675" s="17" t="s">
        <v>50</v>
      </c>
      <c r="U675" s="17" t="s">
        <v>99</v>
      </c>
      <c r="V675" s="24" t="s">
        <v>69</v>
      </c>
      <c r="W675" s="17"/>
      <c r="X675" s="18">
        <v>44585.0</v>
      </c>
      <c r="Y675" s="18">
        <v>44586.0</v>
      </c>
      <c r="Z675" s="18"/>
      <c r="AA675" s="22" t="s">
        <v>71</v>
      </c>
      <c r="AB675" s="23">
        <v>44585.0</v>
      </c>
      <c r="AC675" s="19"/>
      <c r="AD675" s="19"/>
      <c r="AE675" s="20"/>
      <c r="AF675" s="19"/>
      <c r="AG675" s="20"/>
      <c r="AH675" s="19"/>
      <c r="AI675" s="19"/>
      <c r="AJ675" s="19"/>
      <c r="AK675" s="22" t="s">
        <v>99</v>
      </c>
      <c r="AL675" s="19"/>
      <c r="AM675" s="19"/>
      <c r="AN675" s="19"/>
      <c r="AO675" s="19"/>
      <c r="AP675" s="21"/>
      <c r="AQ675" s="19"/>
    </row>
    <row r="676">
      <c r="A676" s="21" t="s">
        <v>3339</v>
      </c>
      <c r="B676" s="21" t="s">
        <v>3340</v>
      </c>
      <c r="C676" s="11" t="str">
        <f>VLOOKUP(A676,import!A:C,3,0)</f>
        <v>DOĞRU</v>
      </c>
      <c r="D676" s="21" t="s">
        <v>818</v>
      </c>
      <c r="E676" s="12">
        <f>VLOOKUP(A676,import!A:J,5,0)</f>
        <v>60</v>
      </c>
      <c r="F676" s="12">
        <f>VLOOKUP(A676,import!A:J,6,0)</f>
        <v>48</v>
      </c>
      <c r="G676" s="13">
        <f>VLOOKUP(A676,import!A:J,7,0)</f>
        <v>14</v>
      </c>
      <c r="H676" s="13">
        <f>VLOOKUP(A676,import!A:J,8,0)</f>
        <v>2</v>
      </c>
      <c r="I676" s="13">
        <f>VLOOKUP(A676,import!A:J,9,0)</f>
        <v>16</v>
      </c>
      <c r="J676" s="14">
        <f>VLOOKUP(A676,import!A:J,10,0)</f>
        <v>0.88</v>
      </c>
      <c r="K676" s="21" t="s">
        <v>3341</v>
      </c>
      <c r="L676" s="21">
        <v>5.334309656E9</v>
      </c>
      <c r="M676" s="21" t="s">
        <v>138</v>
      </c>
      <c r="N676" s="21" t="s">
        <v>1096</v>
      </c>
      <c r="O676" s="21" t="s">
        <v>3342</v>
      </c>
      <c r="P676" s="11" t="str">
        <f>VLOOKUP(A676,import!A:P,16,0)</f>
        <v>Geleneksel</v>
      </c>
      <c r="Q676" s="15"/>
      <c r="R676" s="15" t="b">
        <v>0</v>
      </c>
      <c r="S676" s="16" t="b">
        <v>0</v>
      </c>
      <c r="T676" s="17"/>
      <c r="U676" s="17"/>
      <c r="V676" s="17"/>
      <c r="W676" s="17"/>
      <c r="X676" s="18"/>
      <c r="Y676" s="18"/>
      <c r="Z676" s="18"/>
      <c r="AA676" s="22"/>
      <c r="AB676" s="23"/>
      <c r="AC676" s="19"/>
      <c r="AD676" s="19"/>
      <c r="AE676" s="20"/>
      <c r="AF676" s="19"/>
      <c r="AG676" s="20"/>
      <c r="AH676" s="19"/>
      <c r="AI676" s="19"/>
      <c r="AJ676" s="19"/>
      <c r="AK676" s="22"/>
      <c r="AL676" s="19"/>
      <c r="AM676" s="19"/>
      <c r="AN676" s="19"/>
      <c r="AO676" s="19"/>
      <c r="AP676" s="21"/>
      <c r="AQ676" s="19"/>
    </row>
    <row r="677">
      <c r="A677" s="11" t="s">
        <v>3343</v>
      </c>
      <c r="B677" s="11" t="s">
        <v>3344</v>
      </c>
      <c r="C677" s="11" t="str">
        <f>VLOOKUP(A677,import!A:C,3,0)</f>
        <v>DOĞRU</v>
      </c>
      <c r="D677" s="11" t="s">
        <v>45</v>
      </c>
      <c r="E677" s="12">
        <f>VLOOKUP(A677,import!A:J,5,0)</f>
        <v>708</v>
      </c>
      <c r="F677" s="12">
        <f>VLOOKUP(A677,import!A:J,6,0)</f>
        <v>54</v>
      </c>
      <c r="G677" s="13">
        <f>VLOOKUP(A677,import!A:J,7,0)</f>
        <v>19</v>
      </c>
      <c r="H677" s="13">
        <f>VLOOKUP(A677,import!A:J,8,0)</f>
        <v>4</v>
      </c>
      <c r="I677" s="13">
        <f>VLOOKUP(A677,import!A:J,9,0)</f>
        <v>23</v>
      </c>
      <c r="J677" s="14">
        <f>VLOOKUP(A677,import!A:J,10,0)</f>
        <v>0.83</v>
      </c>
      <c r="K677" s="11" t="s">
        <v>3345</v>
      </c>
      <c r="L677" s="11">
        <v>5.316683338E9</v>
      </c>
      <c r="M677" s="11" t="s">
        <v>368</v>
      </c>
      <c r="N677" s="11" t="s">
        <v>719</v>
      </c>
      <c r="O677" s="11" t="s">
        <v>3346</v>
      </c>
      <c r="P677" s="11" t="str">
        <f>VLOOKUP(A677,import!A:P,16,0)</f>
        <v>Geleneksel</v>
      </c>
      <c r="Q677" s="15"/>
      <c r="R677" s="15" t="b">
        <v>1</v>
      </c>
      <c r="S677" s="16" t="b">
        <v>0</v>
      </c>
      <c r="T677" s="17" t="s">
        <v>50</v>
      </c>
      <c r="U677" s="17" t="s">
        <v>51</v>
      </c>
      <c r="V677" s="17" t="s">
        <v>371</v>
      </c>
      <c r="X677" s="18">
        <v>44468.0</v>
      </c>
      <c r="Y677" s="18">
        <v>44469.0</v>
      </c>
      <c r="Z677" s="18"/>
      <c r="AA677" s="22" t="s">
        <v>71</v>
      </c>
      <c r="AB677" s="23">
        <v>44468.0</v>
      </c>
      <c r="AC677" s="19"/>
      <c r="AD677" s="19"/>
      <c r="AE677" s="20"/>
      <c r="AF677" s="19"/>
      <c r="AG677" s="20"/>
      <c r="AH677" s="19"/>
      <c r="AI677" s="19"/>
      <c r="AJ677" s="19"/>
      <c r="AK677" s="22" t="s">
        <v>51</v>
      </c>
      <c r="AL677" s="19"/>
      <c r="AM677" s="19"/>
      <c r="AN677" s="19"/>
      <c r="AO677" s="19"/>
      <c r="AP677" s="21" t="s">
        <v>54</v>
      </c>
      <c r="AQ677" s="19"/>
    </row>
    <row r="678">
      <c r="A678" s="11" t="s">
        <v>3347</v>
      </c>
      <c r="B678" s="11" t="s">
        <v>3348</v>
      </c>
      <c r="C678" s="11" t="str">
        <f>VLOOKUP(A678,import!A:C,3,0)</f>
        <v>DOĞRU</v>
      </c>
      <c r="D678" s="11" t="s">
        <v>45</v>
      </c>
      <c r="E678" s="12">
        <f>VLOOKUP(A678,import!A:J,5,0)</f>
        <v>700</v>
      </c>
      <c r="F678" s="12">
        <f>VLOOKUP(A678,import!A:J,6,0)</f>
        <v>48</v>
      </c>
      <c r="G678" s="13">
        <f>VLOOKUP(A678,import!A:J,7,0)</f>
        <v>9</v>
      </c>
      <c r="H678" s="13">
        <f>VLOOKUP(A678,import!A:J,8,0)</f>
        <v>2</v>
      </c>
      <c r="I678" s="13">
        <f>VLOOKUP(A678,import!A:J,9,0)</f>
        <v>11</v>
      </c>
      <c r="J678" s="14">
        <f>VLOOKUP(A678,import!A:J,10,0)</f>
        <v>0.82</v>
      </c>
      <c r="K678" s="11" t="s">
        <v>3349</v>
      </c>
      <c r="L678" s="11">
        <v>5.053112826E9</v>
      </c>
      <c r="M678" s="11" t="s">
        <v>65</v>
      </c>
      <c r="N678" s="11" t="s">
        <v>772</v>
      </c>
      <c r="O678" s="11" t="s">
        <v>3350</v>
      </c>
      <c r="P678" s="11" t="str">
        <f>VLOOKUP(A678,import!A:P,16,0)</f>
        <v>Geleneksel</v>
      </c>
      <c r="Q678" s="15"/>
      <c r="R678" s="15" t="b">
        <v>1</v>
      </c>
      <c r="S678" s="16" t="b">
        <v>0</v>
      </c>
      <c r="T678" s="17" t="s">
        <v>50</v>
      </c>
      <c r="U678" s="17" t="s">
        <v>156</v>
      </c>
      <c r="V678" s="17" t="s">
        <v>52</v>
      </c>
      <c r="W678" s="17" t="s">
        <v>883</v>
      </c>
      <c r="X678" s="18">
        <v>44445.0</v>
      </c>
      <c r="Y678" s="18">
        <v>44446.0</v>
      </c>
      <c r="Z678" s="18"/>
      <c r="AA678" s="22" t="s">
        <v>71</v>
      </c>
      <c r="AB678" s="23">
        <v>44445.0</v>
      </c>
      <c r="AC678" s="19"/>
      <c r="AD678" s="19"/>
      <c r="AE678" s="20"/>
      <c r="AF678" s="19"/>
      <c r="AG678" s="20"/>
      <c r="AH678" s="19"/>
      <c r="AI678" s="19"/>
      <c r="AJ678" s="19"/>
      <c r="AK678" s="22" t="s">
        <v>156</v>
      </c>
      <c r="AL678" s="19"/>
      <c r="AM678" s="19"/>
      <c r="AN678" s="19"/>
      <c r="AO678" s="19"/>
      <c r="AP678" s="21" t="s">
        <v>54</v>
      </c>
      <c r="AQ678" s="19"/>
    </row>
    <row r="679">
      <c r="A679" s="11" t="s">
        <v>3351</v>
      </c>
      <c r="B679" s="11" t="s">
        <v>3352</v>
      </c>
      <c r="C679" s="11" t="str">
        <f>VLOOKUP(A679,import!A:C,3,0)</f>
        <v>DOĞRU</v>
      </c>
      <c r="D679" s="11" t="s">
        <v>110</v>
      </c>
      <c r="E679" s="12">
        <f>VLOOKUP(A679,import!A:J,5,0)</f>
        <v>498</v>
      </c>
      <c r="F679" s="12">
        <f>VLOOKUP(A679,import!A:J,6,0)</f>
        <v>8</v>
      </c>
      <c r="G679" s="13">
        <f>VLOOKUP(A679,import!A:J,7,0)</f>
        <v>0</v>
      </c>
      <c r="H679" s="13">
        <f>VLOOKUP(A679,import!A:J,8,0)</f>
        <v>86</v>
      </c>
      <c r="I679" s="13">
        <f>VLOOKUP(A679,import!A:J,9,0)</f>
        <v>86</v>
      </c>
      <c r="J679" s="14">
        <f>VLOOKUP(A679,import!A:J,10,0)</f>
        <v>0</v>
      </c>
      <c r="K679" s="11" t="s">
        <v>3353</v>
      </c>
      <c r="L679" s="11">
        <v>5.325190554E9</v>
      </c>
      <c r="M679" s="11" t="s">
        <v>47</v>
      </c>
      <c r="N679" s="11" t="s">
        <v>719</v>
      </c>
      <c r="O679" s="11" t="s">
        <v>3354</v>
      </c>
      <c r="P679" s="11" t="str">
        <f>VLOOKUP(A679,import!A:P,16,0)</f>
        <v>Geleneksel</v>
      </c>
      <c r="Q679" s="15"/>
      <c r="R679" s="15" t="b">
        <v>1</v>
      </c>
      <c r="S679" s="25" t="b">
        <v>1</v>
      </c>
      <c r="T679" s="17"/>
      <c r="U679" s="17"/>
      <c r="V679" s="17"/>
      <c r="W679" s="17" t="s">
        <v>3355</v>
      </c>
      <c r="X679" s="18"/>
      <c r="Y679" s="18"/>
      <c r="Z679" s="18"/>
      <c r="AA679" s="22" t="s">
        <v>106</v>
      </c>
      <c r="AB679" s="23">
        <v>44383.0</v>
      </c>
      <c r="AC679" s="22" t="s">
        <v>71</v>
      </c>
      <c r="AD679" s="23">
        <v>44391.0</v>
      </c>
      <c r="AE679" s="22" t="s">
        <v>71</v>
      </c>
      <c r="AF679" s="23">
        <v>44403.0</v>
      </c>
      <c r="AG679" s="22" t="s">
        <v>106</v>
      </c>
      <c r="AH679" s="23">
        <v>44414.0</v>
      </c>
      <c r="AI679" s="22" t="s">
        <v>71</v>
      </c>
      <c r="AJ679" s="23">
        <v>44537.0</v>
      </c>
      <c r="AK679" s="22" t="s">
        <v>86</v>
      </c>
      <c r="AL679" s="22" t="s">
        <v>131</v>
      </c>
      <c r="AM679" s="22" t="s">
        <v>51</v>
      </c>
      <c r="AN679" s="22" t="s">
        <v>87</v>
      </c>
      <c r="AO679" s="22" t="s">
        <v>104</v>
      </c>
      <c r="AP679" s="21" t="s">
        <v>54</v>
      </c>
      <c r="AQ679" s="22"/>
    </row>
    <row r="680">
      <c r="A680" s="11" t="s">
        <v>3356</v>
      </c>
      <c r="B680" s="11" t="s">
        <v>3357</v>
      </c>
      <c r="C680" s="11" t="str">
        <f>VLOOKUP(A680,import!A:C,3,0)</f>
        <v>DOĞRU</v>
      </c>
      <c r="D680" s="11" t="s">
        <v>200</v>
      </c>
      <c r="E680" s="12">
        <f>VLOOKUP(A680,import!A:J,5,0)</f>
        <v>934</v>
      </c>
      <c r="F680" s="12" t="str">
        <f>VLOOKUP(A680,import!A:J,6,0)</f>
        <v/>
      </c>
      <c r="G680" s="13">
        <f>VLOOKUP(A680,import!A:J,7,0)</f>
        <v>0</v>
      </c>
      <c r="H680" s="13">
        <f>VLOOKUP(A680,import!A:J,8,0)</f>
        <v>28</v>
      </c>
      <c r="I680" s="13">
        <f>VLOOKUP(A680,import!A:J,9,0)</f>
        <v>28</v>
      </c>
      <c r="J680" s="14">
        <f>VLOOKUP(A680,import!A:J,10,0)</f>
        <v>0</v>
      </c>
      <c r="K680" s="11" t="s">
        <v>3358</v>
      </c>
      <c r="L680" s="11">
        <v>5.526715524E9</v>
      </c>
      <c r="M680" s="11" t="s">
        <v>58</v>
      </c>
      <c r="N680" s="11" t="s">
        <v>1823</v>
      </c>
      <c r="O680" s="11" t="s">
        <v>3359</v>
      </c>
      <c r="P680" s="11" t="str">
        <f>VLOOKUP(A680,import!A:P,16,0)</f>
        <v>Geleneksel</v>
      </c>
      <c r="Q680" s="15" t="s">
        <v>103</v>
      </c>
      <c r="R680" s="15" t="b">
        <v>1</v>
      </c>
      <c r="S680" s="25" t="b">
        <v>0</v>
      </c>
      <c r="T680" s="25" t="s">
        <v>83</v>
      </c>
      <c r="U680" s="25" t="s">
        <v>156</v>
      </c>
      <c r="V680" s="25" t="s">
        <v>371</v>
      </c>
      <c r="W680" s="57" t="s">
        <v>3360</v>
      </c>
      <c r="X680" s="27">
        <v>44488.0</v>
      </c>
      <c r="Y680" s="27">
        <v>44489.0</v>
      </c>
      <c r="Z680" s="30"/>
      <c r="AA680" s="22" t="s">
        <v>71</v>
      </c>
      <c r="AB680" s="23">
        <v>44488.0</v>
      </c>
      <c r="AC680" s="19"/>
      <c r="AD680" s="19"/>
      <c r="AE680" s="20"/>
      <c r="AF680" s="19"/>
      <c r="AG680" s="20"/>
      <c r="AH680" s="19"/>
      <c r="AI680" s="19"/>
      <c r="AJ680" s="19"/>
      <c r="AK680" s="22" t="s">
        <v>156</v>
      </c>
      <c r="AL680" s="19"/>
      <c r="AM680" s="19"/>
      <c r="AN680" s="19"/>
      <c r="AO680" s="19"/>
      <c r="AP680" s="21" t="s">
        <v>89</v>
      </c>
      <c r="AQ680" s="19"/>
    </row>
    <row r="681">
      <c r="A681" s="11" t="s">
        <v>3361</v>
      </c>
      <c r="B681" s="11" t="s">
        <v>3362</v>
      </c>
      <c r="C681" s="11" t="str">
        <f>VLOOKUP(A681,import!A:C,3,0)</f>
        <v>DOĞRU</v>
      </c>
      <c r="D681" s="11" t="s">
        <v>1007</v>
      </c>
      <c r="E681" s="12">
        <f>VLOOKUP(A681,import!A:J,5,0)</f>
        <v>42</v>
      </c>
      <c r="F681" s="12">
        <f>VLOOKUP(A681,import!A:J,6,0)</f>
        <v>11</v>
      </c>
      <c r="G681" s="13">
        <f>VLOOKUP(A681,import!A:J,7,0)</f>
        <v>0</v>
      </c>
      <c r="H681" s="13">
        <f>VLOOKUP(A681,import!A:J,8,0)</f>
        <v>31</v>
      </c>
      <c r="I681" s="13">
        <f>VLOOKUP(A681,import!A:J,9,0)</f>
        <v>31</v>
      </c>
      <c r="J681" s="14">
        <f>VLOOKUP(A681,import!A:J,10,0)</f>
        <v>0</v>
      </c>
      <c r="K681" s="11" t="s">
        <v>3363</v>
      </c>
      <c r="L681" s="11">
        <v>5.327728254E9</v>
      </c>
      <c r="M681" s="11" t="s">
        <v>65</v>
      </c>
      <c r="N681" s="11" t="s">
        <v>483</v>
      </c>
      <c r="O681" s="11" t="s">
        <v>3364</v>
      </c>
      <c r="P681" s="11" t="str">
        <f>VLOOKUP(A681,import!A:P,16,0)</f>
        <v>Geleneksel</v>
      </c>
      <c r="Q681" s="15"/>
      <c r="R681" s="15" t="b">
        <v>1</v>
      </c>
      <c r="S681" s="16" t="b">
        <v>0</v>
      </c>
      <c r="T681" s="17" t="s">
        <v>245</v>
      </c>
      <c r="U681" s="17"/>
      <c r="V681" s="17"/>
      <c r="W681" s="17" t="s">
        <v>3365</v>
      </c>
      <c r="X681" s="18"/>
      <c r="Y681" s="18"/>
      <c r="Z681" s="18"/>
      <c r="AA681" s="22" t="s">
        <v>71</v>
      </c>
      <c r="AB681" s="23">
        <v>44600.0</v>
      </c>
      <c r="AC681" s="19"/>
      <c r="AD681" s="19"/>
      <c r="AE681" s="20"/>
      <c r="AF681" s="19"/>
      <c r="AG681" s="20"/>
      <c r="AH681" s="19"/>
      <c r="AI681" s="19"/>
      <c r="AJ681" s="19"/>
      <c r="AK681" s="22" t="s">
        <v>99</v>
      </c>
      <c r="AL681" s="19"/>
      <c r="AM681" s="19"/>
      <c r="AN681" s="19"/>
      <c r="AO681" s="19"/>
      <c r="AP681" s="21"/>
      <c r="AQ681" s="19"/>
    </row>
    <row r="682">
      <c r="A682" s="11" t="s">
        <v>3366</v>
      </c>
      <c r="B682" s="11" t="s">
        <v>3367</v>
      </c>
      <c r="C682" s="11" t="str">
        <f>VLOOKUP(A682,import!A:C,3,0)</f>
        <v>DOĞRU</v>
      </c>
      <c r="D682" s="11" t="s">
        <v>200</v>
      </c>
      <c r="E682" s="12">
        <f>VLOOKUP(A682,import!A:J,5,0)</f>
        <v>1090</v>
      </c>
      <c r="F682" s="12">
        <f>VLOOKUP(A682,import!A:J,6,0)</f>
        <v>282</v>
      </c>
      <c r="G682" s="13">
        <f>VLOOKUP(A682,import!A:J,7,0)</f>
        <v>11</v>
      </c>
      <c r="H682" s="13">
        <f>VLOOKUP(A682,import!A:J,8,0)</f>
        <v>16</v>
      </c>
      <c r="I682" s="13">
        <f>VLOOKUP(A682,import!A:J,9,0)</f>
        <v>27</v>
      </c>
      <c r="J682" s="14">
        <f>VLOOKUP(A682,import!A:J,10,0)</f>
        <v>0.41</v>
      </c>
      <c r="K682" s="11" t="s">
        <v>3368</v>
      </c>
      <c r="L682" s="11">
        <v>2.422423212E9</v>
      </c>
      <c r="M682" s="11" t="s">
        <v>47</v>
      </c>
      <c r="N682" s="11" t="s">
        <v>1923</v>
      </c>
      <c r="O682" s="11" t="s">
        <v>3369</v>
      </c>
      <c r="P682" s="11" t="str">
        <f>VLOOKUP(A682,import!A:P,16,0)</f>
        <v>Geleneksel</v>
      </c>
      <c r="Q682" s="15"/>
      <c r="R682" s="15" t="b">
        <v>1</v>
      </c>
      <c r="S682" s="16" t="b">
        <v>0</v>
      </c>
      <c r="T682" s="17" t="s">
        <v>236</v>
      </c>
      <c r="U682" s="17" t="s">
        <v>51</v>
      </c>
      <c r="V682" s="17" t="s">
        <v>69</v>
      </c>
      <c r="X682" s="18">
        <v>44627.0</v>
      </c>
      <c r="Y682" s="18">
        <v>44628.0</v>
      </c>
      <c r="Z682" s="18"/>
      <c r="AA682" s="22" t="s">
        <v>71</v>
      </c>
      <c r="AB682" s="23">
        <v>44627.0</v>
      </c>
      <c r="AC682" s="19"/>
      <c r="AD682" s="19"/>
      <c r="AE682" s="20"/>
      <c r="AF682" s="19"/>
      <c r="AG682" s="20"/>
      <c r="AH682" s="19"/>
      <c r="AI682" s="19"/>
      <c r="AJ682" s="19"/>
      <c r="AK682" s="22" t="s">
        <v>51</v>
      </c>
      <c r="AL682" s="19"/>
      <c r="AM682" s="19"/>
      <c r="AN682" s="19"/>
      <c r="AO682" s="19"/>
      <c r="AP682" s="21"/>
      <c r="AQ682" s="19"/>
    </row>
    <row r="683">
      <c r="A683" s="11" t="s">
        <v>3370</v>
      </c>
      <c r="B683" s="11" t="s">
        <v>3371</v>
      </c>
      <c r="C683" s="11" t="str">
        <f>VLOOKUP(A683,import!A:C,3,0)</f>
        <v>YANLIŞ</v>
      </c>
      <c r="D683" s="11" t="s">
        <v>143</v>
      </c>
      <c r="E683" s="36">
        <f>VLOOKUP(A683,import!A:J,5,0)</f>
        <v>132</v>
      </c>
      <c r="F683" s="12" t="str">
        <f>VLOOKUP(A683,import!A:J,6,0)</f>
        <v/>
      </c>
      <c r="G683" s="13">
        <f>VLOOKUP(A683,import!A:J,7,0)</f>
        <v>18</v>
      </c>
      <c r="H683" s="13">
        <f>VLOOKUP(A683,import!A:J,8,0)</f>
        <v>6</v>
      </c>
      <c r="I683" s="13">
        <f>VLOOKUP(A683,import!A:J,9,0)</f>
        <v>24</v>
      </c>
      <c r="J683" s="14">
        <f>VLOOKUP(A683,import!A:J,10,0)</f>
        <v>0.75</v>
      </c>
      <c r="K683" s="11" t="s">
        <v>3372</v>
      </c>
      <c r="L683" s="11">
        <v>5.343503227E9</v>
      </c>
      <c r="M683" s="11" t="s">
        <v>47</v>
      </c>
      <c r="N683" s="11" t="s">
        <v>1059</v>
      </c>
      <c r="O683" s="11" t="s">
        <v>3373</v>
      </c>
      <c r="P683" s="11" t="str">
        <f>VLOOKUP(A683,import!A:P,16,0)</f>
        <v>Geleneksel</v>
      </c>
      <c r="Q683" s="15"/>
      <c r="R683" s="15" t="b">
        <v>1</v>
      </c>
      <c r="S683" s="16" t="b">
        <v>0</v>
      </c>
      <c r="T683" s="17" t="s">
        <v>50</v>
      </c>
      <c r="U683" s="17" t="s">
        <v>104</v>
      </c>
      <c r="V683" s="22" t="s">
        <v>69</v>
      </c>
      <c r="W683" s="17" t="s">
        <v>3374</v>
      </c>
      <c r="X683" s="18">
        <v>44582.0</v>
      </c>
      <c r="Y683" s="18">
        <v>44586.0</v>
      </c>
      <c r="Z683" s="18"/>
      <c r="AA683" s="22" t="s">
        <v>85</v>
      </c>
      <c r="AB683" s="23">
        <v>44411.0</v>
      </c>
      <c r="AC683" s="22" t="s">
        <v>71</v>
      </c>
      <c r="AD683" s="23">
        <v>44413.0</v>
      </c>
      <c r="AE683" s="22" t="s">
        <v>71</v>
      </c>
      <c r="AF683" s="23">
        <v>44427.0</v>
      </c>
      <c r="AG683" s="22" t="s">
        <v>71</v>
      </c>
      <c r="AH683" s="23">
        <v>44440.0</v>
      </c>
      <c r="AI683" s="22" t="s">
        <v>71</v>
      </c>
      <c r="AJ683" s="23">
        <v>44582.0</v>
      </c>
      <c r="AK683" s="22" t="s">
        <v>87</v>
      </c>
      <c r="AL683" s="22" t="s">
        <v>88</v>
      </c>
      <c r="AM683" s="22" t="s">
        <v>87</v>
      </c>
      <c r="AN683" s="22" t="s">
        <v>51</v>
      </c>
      <c r="AO683" s="22" t="s">
        <v>104</v>
      </c>
      <c r="AP683" s="21" t="s">
        <v>54</v>
      </c>
      <c r="AQ683" s="22"/>
    </row>
    <row r="684">
      <c r="A684" s="11" t="s">
        <v>3375</v>
      </c>
      <c r="B684" s="11" t="s">
        <v>3376</v>
      </c>
      <c r="C684" s="11" t="str">
        <f>VLOOKUP(A684,import!A:C,3,0)</f>
        <v>DOĞRU</v>
      </c>
      <c r="D684" s="11" t="s">
        <v>200</v>
      </c>
      <c r="E684" s="12">
        <f>VLOOKUP(A684,import!A:J,5,0)</f>
        <v>3</v>
      </c>
      <c r="F684" s="12" t="str">
        <f>VLOOKUP(A684,import!A:J,6,0)</f>
        <v/>
      </c>
      <c r="G684" s="13">
        <f>VLOOKUP(A684,import!A:J,7,0)</f>
        <v>13</v>
      </c>
      <c r="H684" s="13">
        <f>VLOOKUP(A684,import!A:J,8,0)</f>
        <v>9</v>
      </c>
      <c r="I684" s="13">
        <f>VLOOKUP(A684,import!A:J,9,0)</f>
        <v>22</v>
      </c>
      <c r="J684" s="14">
        <f>VLOOKUP(A684,import!A:J,10,0)</f>
        <v>0.59</v>
      </c>
      <c r="K684" s="11" t="s">
        <v>3377</v>
      </c>
      <c r="L684" s="11">
        <v>2.427430049E9</v>
      </c>
      <c r="M684" s="11" t="s">
        <v>58</v>
      </c>
      <c r="N684" s="11" t="s">
        <v>566</v>
      </c>
      <c r="O684" s="11" t="s">
        <v>3378</v>
      </c>
      <c r="P684" s="11" t="str">
        <f>VLOOKUP(A684,import!A:P,16,0)</f>
        <v>Geleneksel</v>
      </c>
      <c r="Q684" s="15"/>
      <c r="R684" s="15" t="b">
        <v>1</v>
      </c>
      <c r="S684" s="16" t="b">
        <v>0</v>
      </c>
      <c r="T684" s="17" t="s">
        <v>50</v>
      </c>
      <c r="U684" s="17" t="s">
        <v>99</v>
      </c>
      <c r="V684" s="17" t="s">
        <v>371</v>
      </c>
      <c r="W684" s="17" t="s">
        <v>3379</v>
      </c>
      <c r="X684" s="18">
        <v>44497.0</v>
      </c>
      <c r="Y684" s="18">
        <v>44498.0</v>
      </c>
      <c r="Z684" s="18"/>
      <c r="AA684" s="22" t="s">
        <v>71</v>
      </c>
      <c r="AB684" s="23">
        <v>44489.0</v>
      </c>
      <c r="AC684" s="22" t="s">
        <v>71</v>
      </c>
      <c r="AD684" s="23">
        <v>44497.0</v>
      </c>
      <c r="AE684" s="20"/>
      <c r="AF684" s="19"/>
      <c r="AG684" s="20"/>
      <c r="AH684" s="19"/>
      <c r="AI684" s="19"/>
      <c r="AJ684" s="19"/>
      <c r="AK684" s="22" t="s">
        <v>156</v>
      </c>
      <c r="AL684" s="22" t="s">
        <v>99</v>
      </c>
      <c r="AM684" s="19"/>
      <c r="AN684" s="19"/>
      <c r="AO684" s="19"/>
      <c r="AP684" s="21" t="s">
        <v>89</v>
      </c>
      <c r="AQ684" s="19"/>
    </row>
    <row r="685">
      <c r="A685" s="11" t="s">
        <v>3380</v>
      </c>
      <c r="B685" s="11" t="s">
        <v>3381</v>
      </c>
      <c r="C685" s="11" t="str">
        <f>VLOOKUP(A685,import!A:C,3,0)</f>
        <v>DOĞRU</v>
      </c>
      <c r="D685" s="11" t="s">
        <v>818</v>
      </c>
      <c r="E685" s="12">
        <f>VLOOKUP(A685,import!A:J,5,0)</f>
        <v>179</v>
      </c>
      <c r="F685" s="12">
        <f>VLOOKUP(A685,import!A:J,6,0)</f>
        <v>2</v>
      </c>
      <c r="G685" s="13">
        <f>VLOOKUP(A685,import!A:J,7,0)</f>
        <v>29</v>
      </c>
      <c r="H685" s="13">
        <f>VLOOKUP(A685,import!A:J,8,0)</f>
        <v>17</v>
      </c>
      <c r="I685" s="13">
        <f>VLOOKUP(A685,import!A:J,9,0)</f>
        <v>46</v>
      </c>
      <c r="J685" s="14">
        <f>VLOOKUP(A685,import!A:J,10,0)</f>
        <v>0.63</v>
      </c>
      <c r="K685" s="11" t="s">
        <v>3382</v>
      </c>
      <c r="L685" s="11">
        <v>5.326840593E9</v>
      </c>
      <c r="M685" s="11" t="s">
        <v>368</v>
      </c>
      <c r="N685" s="11" t="s">
        <v>848</v>
      </c>
      <c r="O685" s="11" t="s">
        <v>3383</v>
      </c>
      <c r="P685" s="11" t="str">
        <f>VLOOKUP(A685,import!A:P,16,0)</f>
        <v>Geleneksel</v>
      </c>
      <c r="Q685" s="15"/>
      <c r="R685" s="15" t="b">
        <v>1</v>
      </c>
      <c r="S685" s="16" t="b">
        <v>0</v>
      </c>
      <c r="T685" s="17" t="s">
        <v>50</v>
      </c>
      <c r="U685" s="17" t="s">
        <v>115</v>
      </c>
      <c r="V685" s="17" t="s">
        <v>371</v>
      </c>
      <c r="W685" s="17" t="s">
        <v>3384</v>
      </c>
      <c r="X685" s="18">
        <v>44482.0</v>
      </c>
      <c r="Y685" s="18">
        <v>44483.0</v>
      </c>
      <c r="Z685" s="18"/>
      <c r="AA685" s="22" t="s">
        <v>71</v>
      </c>
      <c r="AB685" s="23">
        <v>44461.0</v>
      </c>
      <c r="AC685" s="22" t="s">
        <v>71</v>
      </c>
      <c r="AD685" s="23">
        <v>44482.0</v>
      </c>
      <c r="AE685" s="20"/>
      <c r="AF685" s="19"/>
      <c r="AG685" s="20"/>
      <c r="AH685" s="19"/>
      <c r="AI685" s="19"/>
      <c r="AJ685" s="19"/>
      <c r="AK685" s="22" t="s">
        <v>156</v>
      </c>
      <c r="AL685" s="22" t="s">
        <v>115</v>
      </c>
      <c r="AM685" s="19"/>
      <c r="AN685" s="19"/>
      <c r="AO685" s="19"/>
      <c r="AP685" s="21" t="s">
        <v>54</v>
      </c>
      <c r="AQ685" s="19"/>
    </row>
    <row r="686">
      <c r="A686" s="11" t="s">
        <v>3385</v>
      </c>
      <c r="B686" s="11" t="s">
        <v>3386</v>
      </c>
      <c r="C686" s="11" t="str">
        <f>VLOOKUP(A686,import!A:C,3,0)</f>
        <v>DOĞRU</v>
      </c>
      <c r="D686" s="11" t="s">
        <v>45</v>
      </c>
      <c r="E686" s="12">
        <f>VLOOKUP(A686,import!A:J,5,0)</f>
        <v>800</v>
      </c>
      <c r="F686" s="12">
        <f>VLOOKUP(A686,import!A:J,6,0)</f>
        <v>47</v>
      </c>
      <c r="G686" s="13">
        <f>VLOOKUP(A686,import!A:J,7,0)</f>
        <v>9</v>
      </c>
      <c r="H686" s="13">
        <f>VLOOKUP(A686,import!A:J,8,0)</f>
        <v>3</v>
      </c>
      <c r="I686" s="13">
        <f>VLOOKUP(A686,import!A:J,9,0)</f>
        <v>12</v>
      </c>
      <c r="J686" s="14">
        <f>VLOOKUP(A686,import!A:J,10,0)</f>
        <v>0.75</v>
      </c>
      <c r="K686" s="11" t="s">
        <v>3387</v>
      </c>
      <c r="L686" s="11">
        <v>2.427461716E9</v>
      </c>
      <c r="M686" s="11" t="s">
        <v>58</v>
      </c>
      <c r="N686" s="11" t="s">
        <v>1101</v>
      </c>
      <c r="O686" s="11" t="s">
        <v>3388</v>
      </c>
      <c r="P686" s="11" t="str">
        <f>VLOOKUP(A686,import!A:P,16,0)</f>
        <v>Geleneksel</v>
      </c>
      <c r="Q686" s="15"/>
      <c r="R686" s="15" t="b">
        <v>1</v>
      </c>
      <c r="S686" s="16" t="b">
        <v>0</v>
      </c>
      <c r="T686" s="17" t="s">
        <v>50</v>
      </c>
      <c r="U686" s="17" t="s">
        <v>99</v>
      </c>
      <c r="V686" s="17" t="s">
        <v>371</v>
      </c>
      <c r="W686" s="17" t="s">
        <v>3389</v>
      </c>
      <c r="X686" s="18">
        <v>44498.0</v>
      </c>
      <c r="Y686" s="18">
        <v>44503.0</v>
      </c>
      <c r="Z686" s="18"/>
      <c r="AA686" s="22" t="s">
        <v>71</v>
      </c>
      <c r="AB686" s="23">
        <v>44488.0</v>
      </c>
      <c r="AC686" s="22" t="s">
        <v>71</v>
      </c>
      <c r="AD686" s="23">
        <v>44498.0</v>
      </c>
      <c r="AE686" s="20"/>
      <c r="AF686" s="19"/>
      <c r="AG686" s="20"/>
      <c r="AH686" s="19"/>
      <c r="AI686" s="19"/>
      <c r="AJ686" s="19"/>
      <c r="AK686" s="22" t="s">
        <v>156</v>
      </c>
      <c r="AL686" s="22" t="s">
        <v>99</v>
      </c>
      <c r="AM686" s="19"/>
      <c r="AN686" s="19"/>
      <c r="AO686" s="19"/>
      <c r="AP686" s="21" t="s">
        <v>89</v>
      </c>
      <c r="AQ686" s="19"/>
    </row>
    <row r="687">
      <c r="A687" s="11" t="s">
        <v>3390</v>
      </c>
      <c r="B687" s="11" t="s">
        <v>3391</v>
      </c>
      <c r="C687" s="11" t="str">
        <f>VLOOKUP(A687,import!A:C,3,0)</f>
        <v>DOĞRU</v>
      </c>
      <c r="D687" s="11" t="s">
        <v>818</v>
      </c>
      <c r="E687" s="36">
        <f>VLOOKUP(A687,import!A:J,5,0)</f>
        <v>2</v>
      </c>
      <c r="F687" s="12">
        <f>VLOOKUP(A687,import!A:J,6,0)</f>
        <v>1</v>
      </c>
      <c r="G687" s="13">
        <f>VLOOKUP(A687,import!A:J,7,0)</f>
        <v>0</v>
      </c>
      <c r="H687" s="13">
        <f>VLOOKUP(A687,import!A:J,8,0)</f>
        <v>20</v>
      </c>
      <c r="I687" s="13">
        <f>VLOOKUP(A687,import!A:J,9,0)</f>
        <v>20</v>
      </c>
      <c r="J687" s="14">
        <f>VLOOKUP(A687,import!A:J,10,0)</f>
        <v>0</v>
      </c>
      <c r="K687" s="11" t="s">
        <v>3392</v>
      </c>
      <c r="L687" s="11">
        <v>5.417416342E9</v>
      </c>
      <c r="M687" s="11" t="s">
        <v>65</v>
      </c>
      <c r="N687" s="11" t="s">
        <v>3393</v>
      </c>
      <c r="O687" s="11" t="s">
        <v>3394</v>
      </c>
      <c r="P687" s="11" t="str">
        <f>VLOOKUP(A687,import!A:P,16,0)</f>
        <v>Geleneksel</v>
      </c>
      <c r="Q687" s="15"/>
      <c r="R687" s="15" t="b">
        <v>1</v>
      </c>
      <c r="S687" s="16" t="b">
        <v>0</v>
      </c>
      <c r="T687" s="17" t="s">
        <v>280</v>
      </c>
      <c r="U687" s="17" t="s">
        <v>115</v>
      </c>
      <c r="V687" s="24" t="s">
        <v>69</v>
      </c>
      <c r="W687" s="17" t="s">
        <v>3395</v>
      </c>
      <c r="X687" s="18">
        <v>44636.0</v>
      </c>
      <c r="Y687" s="18">
        <v>44637.0</v>
      </c>
      <c r="Z687" s="18"/>
      <c r="AA687" s="22" t="s">
        <v>71</v>
      </c>
      <c r="AB687" s="23">
        <v>44636.0</v>
      </c>
      <c r="AC687" s="19"/>
      <c r="AD687" s="19"/>
      <c r="AE687" s="20"/>
      <c r="AF687" s="19"/>
      <c r="AG687" s="20"/>
      <c r="AH687" s="19"/>
      <c r="AI687" s="19"/>
      <c r="AJ687" s="19"/>
      <c r="AK687" s="22" t="s">
        <v>115</v>
      </c>
      <c r="AL687" s="19"/>
      <c r="AM687" s="19"/>
      <c r="AN687" s="19"/>
      <c r="AO687" s="19"/>
      <c r="AP687" s="21"/>
      <c r="AQ687" s="19"/>
    </row>
    <row r="688">
      <c r="A688" s="11" t="s">
        <v>3396</v>
      </c>
      <c r="B688" s="11" t="s">
        <v>3397</v>
      </c>
      <c r="C688" s="11" t="str">
        <f>VLOOKUP(A688,import!A:C,3,0)</f>
        <v>DOĞRU</v>
      </c>
      <c r="D688" s="11" t="s">
        <v>818</v>
      </c>
      <c r="E688" s="12">
        <f>VLOOKUP(A688,import!A:J,5,0)</f>
        <v>1195</v>
      </c>
      <c r="F688" s="12">
        <f>VLOOKUP(A688,import!A:J,6,0)</f>
        <v>42</v>
      </c>
      <c r="G688" s="13">
        <f>VLOOKUP(A688,import!A:J,7,0)</f>
        <v>22</v>
      </c>
      <c r="H688" s="13">
        <f>VLOOKUP(A688,import!A:J,8,0)</f>
        <v>4</v>
      </c>
      <c r="I688" s="13">
        <f>VLOOKUP(A688,import!A:J,9,0)</f>
        <v>26</v>
      </c>
      <c r="J688" s="14">
        <f>VLOOKUP(A688,import!A:J,10,0)</f>
        <v>0.85</v>
      </c>
      <c r="K688" s="11" t="s">
        <v>3398</v>
      </c>
      <c r="L688" s="11">
        <v>5.454249246E9</v>
      </c>
      <c r="M688" s="11" t="s">
        <v>65</v>
      </c>
      <c r="N688" s="11" t="s">
        <v>707</v>
      </c>
      <c r="O688" s="11" t="s">
        <v>3399</v>
      </c>
      <c r="P688" s="11" t="str">
        <f>VLOOKUP(A688,import!A:P,16,0)</f>
        <v>Geleneksel</v>
      </c>
      <c r="Q688" s="15" t="s">
        <v>135</v>
      </c>
      <c r="R688" s="15" t="b">
        <v>1</v>
      </c>
      <c r="S688" s="16" t="b">
        <v>0</v>
      </c>
      <c r="T688" s="25" t="s">
        <v>50</v>
      </c>
      <c r="U688" s="25" t="s">
        <v>51</v>
      </c>
      <c r="V688" s="25" t="s">
        <v>52</v>
      </c>
      <c r="W688" s="25" t="s">
        <v>3400</v>
      </c>
      <c r="X688" s="27">
        <v>44498.0</v>
      </c>
      <c r="Y688" s="27">
        <v>44503.0</v>
      </c>
      <c r="Z688" s="30"/>
      <c r="AA688" s="22" t="s">
        <v>106</v>
      </c>
      <c r="AB688" s="54">
        <v>44347.0</v>
      </c>
      <c r="AC688" s="22" t="s">
        <v>106</v>
      </c>
      <c r="AD688" s="40">
        <v>44349.0</v>
      </c>
      <c r="AE688" s="22" t="s">
        <v>106</v>
      </c>
      <c r="AF688" s="54">
        <v>44372.0</v>
      </c>
      <c r="AG688" s="22" t="s">
        <v>85</v>
      </c>
      <c r="AH688" s="54">
        <v>44372.0</v>
      </c>
      <c r="AI688" s="22" t="s">
        <v>71</v>
      </c>
      <c r="AJ688" s="40">
        <v>44498.0</v>
      </c>
      <c r="AK688" s="22"/>
      <c r="AL688" s="22" t="s">
        <v>190</v>
      </c>
      <c r="AM688" s="22" t="s">
        <v>190</v>
      </c>
      <c r="AN688" s="22" t="s">
        <v>190</v>
      </c>
      <c r="AO688" s="22" t="s">
        <v>51</v>
      </c>
      <c r="AP688" s="21" t="s">
        <v>54</v>
      </c>
      <c r="AQ688" s="22"/>
    </row>
    <row r="689">
      <c r="A689" s="11" t="s">
        <v>3401</v>
      </c>
      <c r="B689" s="11" t="s">
        <v>3402</v>
      </c>
      <c r="C689" s="11" t="str">
        <f>VLOOKUP(A689,import!A:C,3,0)</f>
        <v>DOĞRU</v>
      </c>
      <c r="D689" s="11" t="s">
        <v>200</v>
      </c>
      <c r="E689" s="12">
        <f>VLOOKUP(A689,import!A:J,5,0)</f>
        <v>202</v>
      </c>
      <c r="F689" s="12">
        <f>VLOOKUP(A689,import!A:J,6,0)</f>
        <v>41</v>
      </c>
      <c r="G689" s="13">
        <f>VLOOKUP(A689,import!A:J,7,0)</f>
        <v>0</v>
      </c>
      <c r="H689" s="13">
        <f>VLOOKUP(A689,import!A:J,8,0)</f>
        <v>119</v>
      </c>
      <c r="I689" s="13">
        <f>VLOOKUP(A689,import!A:J,9,0)</f>
        <v>119</v>
      </c>
      <c r="J689" s="14">
        <f>VLOOKUP(A689,import!A:J,10,0)</f>
        <v>0</v>
      </c>
      <c r="K689" s="11" t="s">
        <v>1818</v>
      </c>
      <c r="L689" s="11">
        <v>5.538053232E9</v>
      </c>
      <c r="M689" s="11" t="s">
        <v>368</v>
      </c>
      <c r="N689" s="11" t="s">
        <v>719</v>
      </c>
      <c r="O689" s="11" t="s">
        <v>3403</v>
      </c>
      <c r="P689" s="11" t="str">
        <f>VLOOKUP(A689,import!A:P,16,0)</f>
        <v>Geleneksel</v>
      </c>
      <c r="Q689" s="15"/>
      <c r="R689" s="15" t="b">
        <v>0</v>
      </c>
      <c r="S689" s="16" t="b">
        <v>0</v>
      </c>
      <c r="T689" s="17"/>
      <c r="U689" s="17"/>
      <c r="V689" s="17"/>
      <c r="W689" s="17"/>
      <c r="X689" s="18"/>
      <c r="Y689" s="18"/>
      <c r="Z689" s="18"/>
      <c r="AA689" s="22"/>
      <c r="AB689" s="23"/>
      <c r="AC689" s="19"/>
      <c r="AD689" s="19"/>
      <c r="AE689" s="20"/>
      <c r="AF689" s="19"/>
      <c r="AG689" s="20"/>
      <c r="AH689" s="19"/>
      <c r="AI689" s="19"/>
      <c r="AJ689" s="19"/>
      <c r="AK689" s="22"/>
      <c r="AL689" s="19"/>
      <c r="AM689" s="19"/>
      <c r="AN689" s="19"/>
      <c r="AO689" s="19"/>
      <c r="AP689" s="21"/>
      <c r="AQ689" s="19"/>
    </row>
    <row r="690">
      <c r="A690" s="11" t="s">
        <v>3404</v>
      </c>
      <c r="B690" s="11" t="s">
        <v>3405</v>
      </c>
      <c r="C690" s="11" t="str">
        <f>VLOOKUP(A690,import!A:C,3,0)</f>
        <v>YANLIŞ</v>
      </c>
      <c r="D690" s="11" t="s">
        <v>143</v>
      </c>
      <c r="E690" s="12">
        <f>VLOOKUP(A690,import!A:J,5,0)</f>
        <v>1</v>
      </c>
      <c r="F690" s="12" t="str">
        <f>VLOOKUP(A690,import!A:J,6,0)</f>
        <v/>
      </c>
      <c r="G690" s="13">
        <f>VLOOKUP(A690,import!A:J,7,0)</f>
        <v>1</v>
      </c>
      <c r="H690" s="13">
        <f>VLOOKUP(A690,import!A:J,8,0)</f>
        <v>5</v>
      </c>
      <c r="I690" s="13">
        <f>VLOOKUP(A690,import!A:J,9,0)</f>
        <v>6</v>
      </c>
      <c r="J690" s="14">
        <f>VLOOKUP(A690,import!A:J,10,0)</f>
        <v>0.17</v>
      </c>
      <c r="K690" s="11" t="s">
        <v>3406</v>
      </c>
      <c r="L690" s="11">
        <v>5.527307012E9</v>
      </c>
      <c r="M690" s="11" t="s">
        <v>65</v>
      </c>
      <c r="N690" s="11" t="s">
        <v>427</v>
      </c>
      <c r="O690" s="11" t="s">
        <v>3407</v>
      </c>
      <c r="P690" s="11" t="str">
        <f>VLOOKUP(A690,import!A:P,16,0)</f>
        <v>Geleneksel</v>
      </c>
      <c r="Q690" s="15"/>
      <c r="R690" s="15" t="b">
        <v>1</v>
      </c>
      <c r="S690" s="16" t="b">
        <v>0</v>
      </c>
      <c r="T690" s="17" t="s">
        <v>50</v>
      </c>
      <c r="U690" s="17" t="s">
        <v>99</v>
      </c>
      <c r="V690" s="24" t="s">
        <v>69</v>
      </c>
      <c r="W690" s="17" t="s">
        <v>3408</v>
      </c>
      <c r="X690" s="18">
        <v>44582.0</v>
      </c>
      <c r="Y690" s="18">
        <v>44588.0</v>
      </c>
      <c r="Z690" s="18"/>
      <c r="AA690" s="22" t="s">
        <v>71</v>
      </c>
      <c r="AB690" s="23">
        <v>44580.0</v>
      </c>
      <c r="AC690" s="22" t="s">
        <v>71</v>
      </c>
      <c r="AD690" s="23">
        <v>44582.0</v>
      </c>
      <c r="AE690" s="20"/>
      <c r="AF690" s="19"/>
      <c r="AG690" s="20"/>
      <c r="AH690" s="19"/>
      <c r="AI690" s="19"/>
      <c r="AJ690" s="19"/>
      <c r="AK690" s="22" t="s">
        <v>99</v>
      </c>
      <c r="AL690" s="22" t="s">
        <v>99</v>
      </c>
      <c r="AM690" s="19"/>
      <c r="AN690" s="19"/>
      <c r="AO690" s="19"/>
      <c r="AP690" s="21"/>
      <c r="AQ690" s="19"/>
    </row>
    <row r="691">
      <c r="A691" s="11" t="s">
        <v>3409</v>
      </c>
      <c r="B691" s="11" t="s">
        <v>3410</v>
      </c>
      <c r="C691" s="11" t="str">
        <f>VLOOKUP(A691,import!A:C,3,0)</f>
        <v>DOĞRU</v>
      </c>
      <c r="D691" s="11" t="s">
        <v>200</v>
      </c>
      <c r="E691" s="12">
        <f>VLOOKUP(A691,import!A:J,5,0)</f>
        <v>159</v>
      </c>
      <c r="F691" s="12">
        <f>VLOOKUP(A691,import!A:J,6,0)</f>
        <v>61</v>
      </c>
      <c r="G691" s="13">
        <f>VLOOKUP(A691,import!A:J,7,0)</f>
        <v>0</v>
      </c>
      <c r="H691" s="13">
        <f>VLOOKUP(A691,import!A:J,8,0)</f>
        <v>22</v>
      </c>
      <c r="I691" s="13">
        <f>VLOOKUP(A691,import!A:J,9,0)</f>
        <v>22</v>
      </c>
      <c r="J691" s="14">
        <f>VLOOKUP(A691,import!A:J,10,0)</f>
        <v>0</v>
      </c>
      <c r="K691" s="11" t="s">
        <v>3411</v>
      </c>
      <c r="L691" s="11">
        <v>2.423122892E9</v>
      </c>
      <c r="M691" s="11" t="s">
        <v>47</v>
      </c>
      <c r="N691" s="11" t="s">
        <v>458</v>
      </c>
      <c r="O691" s="11" t="s">
        <v>3412</v>
      </c>
      <c r="P691" s="11" t="str">
        <f>VLOOKUP(A691,import!A:P,16,0)</f>
        <v>Geleneksel</v>
      </c>
      <c r="Q691" s="15"/>
      <c r="R691" s="15" t="b">
        <v>1</v>
      </c>
      <c r="S691" s="16" t="b">
        <v>0</v>
      </c>
      <c r="T691" s="17" t="s">
        <v>83</v>
      </c>
      <c r="U691" s="17" t="s">
        <v>51</v>
      </c>
      <c r="V691" s="17" t="s">
        <v>69</v>
      </c>
      <c r="X691" s="18">
        <v>44608.0</v>
      </c>
      <c r="Y691" s="18">
        <v>44609.0</v>
      </c>
      <c r="Z691" s="18"/>
      <c r="AA691" s="22" t="s">
        <v>71</v>
      </c>
      <c r="AB691" s="23">
        <v>44608.0</v>
      </c>
      <c r="AC691" s="19"/>
      <c r="AD691" s="19"/>
      <c r="AE691" s="20"/>
      <c r="AF691" s="19"/>
      <c r="AG691" s="20"/>
      <c r="AH691" s="19"/>
      <c r="AI691" s="19"/>
      <c r="AJ691" s="19"/>
      <c r="AK691" s="22" t="s">
        <v>51</v>
      </c>
      <c r="AL691" s="19"/>
      <c r="AM691" s="19"/>
      <c r="AN691" s="19"/>
      <c r="AO691" s="19"/>
      <c r="AP691" s="21"/>
      <c r="AQ691" s="19"/>
    </row>
    <row r="692">
      <c r="A692" s="11" t="s">
        <v>3413</v>
      </c>
      <c r="B692" s="11" t="s">
        <v>3414</v>
      </c>
      <c r="C692" s="11" t="str">
        <f>VLOOKUP(A692,import!A:C,3,0)</f>
        <v>DOĞRU</v>
      </c>
      <c r="D692" s="11" t="s">
        <v>233</v>
      </c>
      <c r="E692" s="12">
        <f>VLOOKUP(A692,import!A:J,5,0)</f>
        <v>279</v>
      </c>
      <c r="F692" s="12">
        <f>VLOOKUP(A692,import!A:J,6,0)</f>
        <v>4</v>
      </c>
      <c r="G692" s="13">
        <f>VLOOKUP(A692,import!A:J,7,0)</f>
        <v>0</v>
      </c>
      <c r="H692" s="13">
        <f>VLOOKUP(A692,import!A:J,8,0)</f>
        <v>21</v>
      </c>
      <c r="I692" s="13">
        <f>VLOOKUP(A692,import!A:J,9,0)</f>
        <v>21</v>
      </c>
      <c r="J692" s="14">
        <f>VLOOKUP(A692,import!A:J,10,0)</f>
        <v>0</v>
      </c>
      <c r="K692" s="11" t="s">
        <v>3415</v>
      </c>
      <c r="L692" s="11">
        <v>5.510195905E9</v>
      </c>
      <c r="M692" s="11" t="s">
        <v>65</v>
      </c>
      <c r="N692" s="11" t="s">
        <v>614</v>
      </c>
      <c r="O692" s="11" t="s">
        <v>3416</v>
      </c>
      <c r="P692" s="11" t="str">
        <f>VLOOKUP(A692,import!A:P,16,0)</f>
        <v>Geleneksel</v>
      </c>
      <c r="Q692" s="15"/>
      <c r="R692" s="15" t="b">
        <v>1</v>
      </c>
      <c r="S692" s="16" t="b">
        <v>0</v>
      </c>
      <c r="T692" s="17" t="s">
        <v>106</v>
      </c>
      <c r="U692" s="17" t="s">
        <v>51</v>
      </c>
      <c r="V692" s="24" t="s">
        <v>69</v>
      </c>
      <c r="W692" s="17" t="s">
        <v>3417</v>
      </c>
      <c r="X692" s="18">
        <v>44645.0</v>
      </c>
      <c r="Y692" s="18">
        <v>44648.0</v>
      </c>
      <c r="Z692" s="18"/>
      <c r="AA692" s="22" t="s">
        <v>212</v>
      </c>
      <c r="AB692" s="23">
        <v>44420.0</v>
      </c>
      <c r="AC692" s="22" t="s">
        <v>71</v>
      </c>
      <c r="AD692" s="23">
        <v>44420.0</v>
      </c>
      <c r="AE692" s="22" t="s">
        <v>71</v>
      </c>
      <c r="AF692" s="23">
        <v>44497.0</v>
      </c>
      <c r="AG692" s="22" t="s">
        <v>71</v>
      </c>
      <c r="AH692" s="23">
        <v>44502.0</v>
      </c>
      <c r="AI692" s="22" t="s">
        <v>71</v>
      </c>
      <c r="AJ692" s="23">
        <v>44645.0</v>
      </c>
      <c r="AK692" s="22" t="s">
        <v>87</v>
      </c>
      <c r="AL692" s="22" t="s">
        <v>87</v>
      </c>
      <c r="AM692" s="22" t="s">
        <v>123</v>
      </c>
      <c r="AN692" s="22" t="s">
        <v>68</v>
      </c>
      <c r="AO692" s="22" t="s">
        <v>51</v>
      </c>
      <c r="AP692" s="21" t="s">
        <v>54</v>
      </c>
      <c r="AQ692" s="19"/>
    </row>
    <row r="693">
      <c r="A693" s="11" t="s">
        <v>3418</v>
      </c>
      <c r="B693" s="11" t="s">
        <v>3419</v>
      </c>
      <c r="C693" s="11" t="str">
        <f>VLOOKUP(A693,import!A:C,3,0)</f>
        <v>DOĞRU</v>
      </c>
      <c r="D693" s="11" t="s">
        <v>74</v>
      </c>
      <c r="E693" s="12">
        <f>VLOOKUP(A693,import!A:J,5,0)</f>
        <v>16</v>
      </c>
      <c r="F693" s="12" t="str">
        <f>VLOOKUP(A693,import!A:J,6,0)</f>
        <v/>
      </c>
      <c r="G693" s="13">
        <f>VLOOKUP(A693,import!A:J,7,0)</f>
        <v>0</v>
      </c>
      <c r="H693" s="13">
        <f>VLOOKUP(A693,import!A:J,8,0)</f>
        <v>49</v>
      </c>
      <c r="I693" s="13">
        <f>VLOOKUP(A693,import!A:J,9,0)</f>
        <v>49</v>
      </c>
      <c r="J693" s="14">
        <f>VLOOKUP(A693,import!A:J,10,0)</f>
        <v>0</v>
      </c>
      <c r="K693" s="11" t="s">
        <v>3420</v>
      </c>
      <c r="L693" s="11">
        <v>5.510223341E9</v>
      </c>
      <c r="M693" s="11" t="s">
        <v>368</v>
      </c>
      <c r="N693" s="11" t="s">
        <v>369</v>
      </c>
      <c r="O693" s="11" t="s">
        <v>3421</v>
      </c>
      <c r="P693" s="11" t="str">
        <f>VLOOKUP(A693,import!A:P,16,0)</f>
        <v>Geleneksel</v>
      </c>
      <c r="Q693" s="15"/>
      <c r="R693" s="15" t="b">
        <v>0</v>
      </c>
      <c r="S693" s="16" t="b">
        <v>0</v>
      </c>
      <c r="T693" s="17"/>
      <c r="U693" s="17"/>
      <c r="V693" s="17"/>
      <c r="W693" s="17"/>
      <c r="X693" s="18"/>
      <c r="Y693" s="18"/>
      <c r="Z693" s="18"/>
      <c r="AA693" s="22"/>
      <c r="AB693" s="23"/>
      <c r="AC693" s="19"/>
      <c r="AD693" s="19"/>
      <c r="AE693" s="20"/>
      <c r="AF693" s="19"/>
      <c r="AG693" s="20"/>
      <c r="AH693" s="19"/>
      <c r="AI693" s="19"/>
      <c r="AJ693" s="19"/>
      <c r="AK693" s="22"/>
      <c r="AL693" s="19"/>
      <c r="AM693" s="19"/>
      <c r="AN693" s="19"/>
      <c r="AO693" s="19"/>
      <c r="AP693" s="21"/>
      <c r="AQ693" s="19"/>
    </row>
    <row r="694">
      <c r="A694" s="11" t="s">
        <v>3422</v>
      </c>
      <c r="B694" s="11" t="s">
        <v>3423</v>
      </c>
      <c r="C694" s="11" t="str">
        <f>VLOOKUP(A694,import!A:C,3,0)</f>
        <v>DOĞRU</v>
      </c>
      <c r="D694" s="11" t="s">
        <v>74</v>
      </c>
      <c r="E694" s="12">
        <f>VLOOKUP(A694,import!A:J,5,0)</f>
        <v>75</v>
      </c>
      <c r="F694" s="12" t="str">
        <f>VLOOKUP(A694,import!A:J,6,0)</f>
        <v/>
      </c>
      <c r="G694" s="13">
        <f>VLOOKUP(A694,import!A:J,7,0)</f>
        <v>12</v>
      </c>
      <c r="H694" s="13">
        <f>VLOOKUP(A694,import!A:J,8,0)</f>
        <v>17</v>
      </c>
      <c r="I694" s="13">
        <f>VLOOKUP(A694,import!A:J,9,0)</f>
        <v>29</v>
      </c>
      <c r="J694" s="14">
        <f>VLOOKUP(A694,import!A:J,10,0)</f>
        <v>0.41</v>
      </c>
      <c r="K694" s="11" t="s">
        <v>3424</v>
      </c>
      <c r="L694" s="11">
        <v>5.319043008E9</v>
      </c>
      <c r="M694" s="11" t="s">
        <v>47</v>
      </c>
      <c r="N694" s="11" t="s">
        <v>81</v>
      </c>
      <c r="O694" s="11" t="s">
        <v>3425</v>
      </c>
      <c r="P694" s="11" t="str">
        <f>VLOOKUP(A694,import!A:P,16,0)</f>
        <v>Geleneksel</v>
      </c>
      <c r="Q694" s="15"/>
      <c r="R694" s="15" t="b">
        <v>1</v>
      </c>
      <c r="S694" s="16" t="b">
        <v>0</v>
      </c>
      <c r="T694" s="17" t="s">
        <v>50</v>
      </c>
      <c r="U694" s="17" t="s">
        <v>99</v>
      </c>
      <c r="V694" s="24" t="s">
        <v>69</v>
      </c>
      <c r="W694" s="17"/>
      <c r="X694" s="18">
        <v>44571.0</v>
      </c>
      <c r="Y694" s="18">
        <v>44573.0</v>
      </c>
      <c r="Z694" s="18"/>
      <c r="AA694" s="22" t="s">
        <v>71</v>
      </c>
      <c r="AB694" s="23">
        <v>44571.0</v>
      </c>
      <c r="AC694" s="19"/>
      <c r="AD694" s="19"/>
      <c r="AE694" s="20"/>
      <c r="AF694" s="19"/>
      <c r="AG694" s="20"/>
      <c r="AH694" s="19"/>
      <c r="AI694" s="19"/>
      <c r="AJ694" s="19"/>
      <c r="AK694" s="22" t="s">
        <v>99</v>
      </c>
      <c r="AL694" s="19"/>
      <c r="AM694" s="19"/>
      <c r="AN694" s="19"/>
      <c r="AO694" s="19"/>
      <c r="AP694" s="21"/>
      <c r="AQ694" s="19"/>
    </row>
    <row r="695">
      <c r="A695" s="11" t="s">
        <v>3426</v>
      </c>
      <c r="B695" s="11" t="s">
        <v>3427</v>
      </c>
      <c r="C695" s="11" t="str">
        <f>VLOOKUP(A695,import!A:C,3,0)</f>
        <v>DOĞRU</v>
      </c>
      <c r="D695" s="11" t="s">
        <v>233</v>
      </c>
      <c r="E695" s="12">
        <f>VLOOKUP(A695,import!A:J,5,0)</f>
        <v>1055</v>
      </c>
      <c r="F695" s="12">
        <f>VLOOKUP(A695,import!A:J,6,0)</f>
        <v>27</v>
      </c>
      <c r="G695" s="13">
        <f>VLOOKUP(A695,import!A:J,7,0)</f>
        <v>0</v>
      </c>
      <c r="H695" s="13">
        <f>VLOOKUP(A695,import!A:J,8,0)</f>
        <v>71</v>
      </c>
      <c r="I695" s="13">
        <f>VLOOKUP(A695,import!A:J,9,0)</f>
        <v>71</v>
      </c>
      <c r="J695" s="14">
        <f>VLOOKUP(A695,import!A:J,10,0)</f>
        <v>0</v>
      </c>
      <c r="K695" s="11" t="s">
        <v>3428</v>
      </c>
      <c r="L695" s="11">
        <v>2.423233033E9</v>
      </c>
      <c r="M695" s="11" t="s">
        <v>47</v>
      </c>
      <c r="N695" s="11" t="s">
        <v>227</v>
      </c>
      <c r="O695" s="11" t="s">
        <v>3429</v>
      </c>
      <c r="P695" s="11" t="str">
        <f>VLOOKUP(A695,import!A:P,16,0)</f>
        <v>Geleneksel</v>
      </c>
      <c r="Q695" s="15" t="s">
        <v>103</v>
      </c>
      <c r="R695" s="15" t="b">
        <v>1</v>
      </c>
      <c r="S695" s="16" t="b">
        <v>0</v>
      </c>
      <c r="T695" s="25" t="s">
        <v>212</v>
      </c>
      <c r="U695" s="16"/>
      <c r="V695" s="16"/>
      <c r="W695" s="25" t="s">
        <v>3430</v>
      </c>
      <c r="X695" s="30"/>
      <c r="Y695" s="30"/>
      <c r="Z695" s="30"/>
      <c r="AA695" s="22" t="s">
        <v>177</v>
      </c>
      <c r="AB695" s="23">
        <v>44363.0</v>
      </c>
      <c r="AC695" s="22" t="s">
        <v>212</v>
      </c>
      <c r="AD695" s="23">
        <v>44370.0</v>
      </c>
      <c r="AE695" s="22" t="s">
        <v>85</v>
      </c>
      <c r="AF695" s="23">
        <v>44379.0</v>
      </c>
      <c r="AG695" s="22" t="s">
        <v>212</v>
      </c>
      <c r="AH695" s="23">
        <v>44496.0</v>
      </c>
      <c r="AI695" s="22" t="s">
        <v>212</v>
      </c>
      <c r="AJ695" s="23">
        <v>44510.0</v>
      </c>
      <c r="AK695" s="22" t="s">
        <v>98</v>
      </c>
      <c r="AL695" s="22" t="s">
        <v>98</v>
      </c>
      <c r="AM695" s="22" t="s">
        <v>86</v>
      </c>
      <c r="AN695" s="22" t="s">
        <v>51</v>
      </c>
      <c r="AO695" s="22" t="s">
        <v>99</v>
      </c>
      <c r="AP695" s="21" t="s">
        <v>89</v>
      </c>
      <c r="AQ695" s="22"/>
    </row>
    <row r="696">
      <c r="A696" s="11" t="s">
        <v>3431</v>
      </c>
      <c r="B696" s="11" t="s">
        <v>3432</v>
      </c>
      <c r="C696" s="11" t="str">
        <f>VLOOKUP(A696,import!A:C,3,0)</f>
        <v>DOĞRU</v>
      </c>
      <c r="D696" s="11" t="s">
        <v>45</v>
      </c>
      <c r="E696" s="12">
        <f>VLOOKUP(A696,import!A:J,5,0)</f>
        <v>6</v>
      </c>
      <c r="F696" s="12">
        <f>VLOOKUP(A696,import!A:J,6,0)</f>
        <v>3</v>
      </c>
      <c r="G696" s="13">
        <f>VLOOKUP(A696,import!A:J,7,0)</f>
        <v>12</v>
      </c>
      <c r="H696" s="13">
        <f>VLOOKUP(A696,import!A:J,8,0)</f>
        <v>14</v>
      </c>
      <c r="I696" s="13">
        <f>VLOOKUP(A696,import!A:J,9,0)</f>
        <v>26</v>
      </c>
      <c r="J696" s="14">
        <f>VLOOKUP(A696,import!A:J,10,0)</f>
        <v>0.46</v>
      </c>
      <c r="K696" s="11" t="s">
        <v>3433</v>
      </c>
      <c r="L696" s="11">
        <v>5.318215407E9</v>
      </c>
      <c r="M696" s="11" t="s">
        <v>65</v>
      </c>
      <c r="N696" s="11" t="s">
        <v>1065</v>
      </c>
      <c r="O696" s="11" t="s">
        <v>3434</v>
      </c>
      <c r="P696" s="11" t="str">
        <f>VLOOKUP(A696,import!A:P,16,0)</f>
        <v>Geleneksel</v>
      </c>
      <c r="Q696" s="15"/>
      <c r="R696" s="15" t="b">
        <v>1</v>
      </c>
      <c r="S696" s="16" t="b">
        <v>0</v>
      </c>
      <c r="T696" s="17" t="s">
        <v>50</v>
      </c>
      <c r="U696" s="17" t="s">
        <v>51</v>
      </c>
      <c r="V696" s="17" t="s">
        <v>69</v>
      </c>
      <c r="W696" s="17" t="s">
        <v>3435</v>
      </c>
      <c r="X696" s="18">
        <v>44645.0</v>
      </c>
      <c r="Y696" s="18">
        <v>44648.0</v>
      </c>
      <c r="Z696" s="18"/>
      <c r="AA696" s="22" t="s">
        <v>71</v>
      </c>
      <c r="AB696" s="23">
        <v>44645.0</v>
      </c>
      <c r="AC696" s="19"/>
      <c r="AD696" s="19"/>
      <c r="AE696" s="20"/>
      <c r="AF696" s="19"/>
      <c r="AG696" s="20"/>
      <c r="AH696" s="19"/>
      <c r="AI696" s="19"/>
      <c r="AJ696" s="19"/>
      <c r="AK696" s="22" t="s">
        <v>51</v>
      </c>
      <c r="AL696" s="19"/>
      <c r="AM696" s="19"/>
      <c r="AN696" s="19"/>
      <c r="AO696" s="19"/>
      <c r="AP696" s="21"/>
      <c r="AQ696" s="19"/>
    </row>
    <row r="697">
      <c r="A697" s="11" t="s">
        <v>3436</v>
      </c>
      <c r="B697" s="11" t="s">
        <v>3437</v>
      </c>
      <c r="C697" s="11" t="str">
        <f>VLOOKUP(A697,import!A:C,3,0)</f>
        <v>DOĞRU</v>
      </c>
      <c r="D697" s="11" t="s">
        <v>193</v>
      </c>
      <c r="E697" s="12">
        <f>VLOOKUP(A697,import!A:J,5,0)</f>
        <v>345</v>
      </c>
      <c r="F697" s="12">
        <f>VLOOKUP(A697,import!A:J,6,0)</f>
        <v>20</v>
      </c>
      <c r="G697" s="13">
        <f>VLOOKUP(A697,import!A:J,7,0)</f>
        <v>25</v>
      </c>
      <c r="H697" s="13">
        <f>VLOOKUP(A697,import!A:J,8,0)</f>
        <v>14</v>
      </c>
      <c r="I697" s="13">
        <f>VLOOKUP(A697,import!A:J,9,0)</f>
        <v>39</v>
      </c>
      <c r="J697" s="14">
        <f>VLOOKUP(A697,import!A:J,10,0)</f>
        <v>0.64</v>
      </c>
      <c r="K697" s="11" t="s">
        <v>3438</v>
      </c>
      <c r="L697" s="11">
        <v>5.462270148E9</v>
      </c>
      <c r="M697" s="11" t="s">
        <v>47</v>
      </c>
      <c r="N697" s="11" t="s">
        <v>1059</v>
      </c>
      <c r="O697" s="11" t="s">
        <v>3439</v>
      </c>
      <c r="P697" s="11" t="str">
        <f>VLOOKUP(A697,import!A:P,16,0)</f>
        <v>Geleneksel</v>
      </c>
      <c r="Q697" s="15"/>
      <c r="R697" s="15" t="b">
        <v>1</v>
      </c>
      <c r="S697" s="25" t="b">
        <v>0</v>
      </c>
      <c r="T697" s="17" t="s">
        <v>50</v>
      </c>
      <c r="U697" s="17" t="s">
        <v>88</v>
      </c>
      <c r="V697" s="59" t="s">
        <v>641</v>
      </c>
      <c r="W697" s="17" t="s">
        <v>3440</v>
      </c>
      <c r="X697" s="18">
        <v>44413.0</v>
      </c>
      <c r="Y697" s="18">
        <v>44418.0</v>
      </c>
      <c r="Z697" s="18"/>
      <c r="AA697" s="22" t="s">
        <v>71</v>
      </c>
      <c r="AB697" s="23">
        <v>44355.0</v>
      </c>
      <c r="AC697" s="22" t="s">
        <v>71</v>
      </c>
      <c r="AD697" s="23">
        <v>44393.0</v>
      </c>
      <c r="AE697" s="22" t="s">
        <v>71</v>
      </c>
      <c r="AF697" s="23">
        <v>44413.0</v>
      </c>
      <c r="AG697" s="22" t="s">
        <v>71</v>
      </c>
      <c r="AH697" s="23">
        <v>44428.0</v>
      </c>
      <c r="AI697" s="19"/>
      <c r="AJ697" s="19"/>
      <c r="AK697" s="22" t="s">
        <v>148</v>
      </c>
      <c r="AL697" s="22" t="s">
        <v>51</v>
      </c>
      <c r="AM697" s="22" t="s">
        <v>88</v>
      </c>
      <c r="AN697" s="22" t="s">
        <v>219</v>
      </c>
      <c r="AO697" s="19"/>
      <c r="AP697" s="21" t="s">
        <v>89</v>
      </c>
      <c r="AQ697" s="19"/>
    </row>
    <row r="698">
      <c r="A698" s="11" t="s">
        <v>3441</v>
      </c>
      <c r="B698" s="11" t="s">
        <v>3442</v>
      </c>
      <c r="C698" s="11" t="str">
        <f>VLOOKUP(A698,import!A:C,3,0)</f>
        <v>DOĞRU</v>
      </c>
      <c r="D698" s="11" t="s">
        <v>110</v>
      </c>
      <c r="E698" s="12">
        <f>VLOOKUP(A698,import!A:J,5,0)</f>
        <v>43</v>
      </c>
      <c r="F698" s="12">
        <f>VLOOKUP(A698,import!A:J,6,0)</f>
        <v>10</v>
      </c>
      <c r="G698" s="13">
        <f>VLOOKUP(A698,import!A:J,7,0)</f>
        <v>0</v>
      </c>
      <c r="H698" s="13">
        <f>VLOOKUP(A698,import!A:J,8,0)</f>
        <v>55</v>
      </c>
      <c r="I698" s="13">
        <f>VLOOKUP(A698,import!A:J,9,0)</f>
        <v>55</v>
      </c>
      <c r="J698" s="14">
        <f>VLOOKUP(A698,import!A:J,10,0)</f>
        <v>0</v>
      </c>
      <c r="K698" s="11" t="s">
        <v>3443</v>
      </c>
      <c r="L698" s="11">
        <v>5.324436441E9</v>
      </c>
      <c r="M698" s="11" t="s">
        <v>368</v>
      </c>
      <c r="N698" s="11" t="s">
        <v>848</v>
      </c>
      <c r="O698" s="11" t="s">
        <v>3444</v>
      </c>
      <c r="P698" s="11" t="str">
        <f>VLOOKUP(A698,import!A:P,16,0)</f>
        <v>Geleneksel</v>
      </c>
      <c r="Q698" s="15"/>
      <c r="R698" s="15" t="b">
        <v>0</v>
      </c>
      <c r="S698" s="16" t="b">
        <v>0</v>
      </c>
      <c r="T698" s="17"/>
      <c r="U698" s="17"/>
      <c r="V698" s="17"/>
      <c r="W698" s="17"/>
      <c r="X698" s="18"/>
      <c r="Y698" s="18"/>
      <c r="Z698" s="18"/>
      <c r="AA698" s="22"/>
      <c r="AB698" s="23"/>
      <c r="AC698" s="19"/>
      <c r="AD698" s="19"/>
      <c r="AE698" s="20"/>
      <c r="AF698" s="19"/>
      <c r="AG698" s="20"/>
      <c r="AH698" s="19"/>
      <c r="AI698" s="19"/>
      <c r="AJ698" s="19"/>
      <c r="AK698" s="22"/>
      <c r="AL698" s="19"/>
      <c r="AM698" s="19"/>
      <c r="AN698" s="19"/>
      <c r="AO698" s="19"/>
      <c r="AP698" s="21"/>
      <c r="AQ698" s="19"/>
    </row>
    <row r="699">
      <c r="A699" s="11" t="s">
        <v>3445</v>
      </c>
      <c r="B699" s="11" t="s">
        <v>3446</v>
      </c>
      <c r="C699" s="11" t="str">
        <f>VLOOKUP(A699,import!A:C,3,0)</f>
        <v>DOĞRU</v>
      </c>
      <c r="D699" s="11" t="s">
        <v>45</v>
      </c>
      <c r="E699" s="12">
        <f>VLOOKUP(A699,import!A:J,5,0)</f>
        <v>7</v>
      </c>
      <c r="F699" s="12">
        <f>VLOOKUP(A699,import!A:J,6,0)</f>
        <v>2</v>
      </c>
      <c r="G699" s="13">
        <f>VLOOKUP(A699,import!A:J,7,0)</f>
        <v>0</v>
      </c>
      <c r="H699" s="13">
        <f>VLOOKUP(A699,import!A:J,8,0)</f>
        <v>6</v>
      </c>
      <c r="I699" s="13">
        <f>VLOOKUP(A699,import!A:J,9,0)</f>
        <v>6</v>
      </c>
      <c r="J699" s="14">
        <f>VLOOKUP(A699,import!A:J,10,0)</f>
        <v>0</v>
      </c>
      <c r="K699" s="11" t="s">
        <v>3447</v>
      </c>
      <c r="L699" s="11">
        <v>5.013178857E9</v>
      </c>
      <c r="M699" s="11" t="s">
        <v>368</v>
      </c>
      <c r="N699" s="11" t="s">
        <v>3448</v>
      </c>
      <c r="O699" s="11" t="s">
        <v>3449</v>
      </c>
      <c r="P699" s="11" t="str">
        <f>VLOOKUP(A699,import!A:P,16,0)</f>
        <v>Geleneksel</v>
      </c>
      <c r="Q699" s="15"/>
      <c r="R699" s="15" t="b">
        <v>0</v>
      </c>
      <c r="S699" s="16" t="b">
        <v>0</v>
      </c>
      <c r="T699" s="17"/>
      <c r="U699" s="17"/>
      <c r="V699" s="17"/>
      <c r="W699" s="17"/>
      <c r="X699" s="18"/>
      <c r="Y699" s="18"/>
      <c r="Z699" s="18"/>
      <c r="AA699" s="22"/>
      <c r="AB699" s="23"/>
      <c r="AC699" s="19"/>
      <c r="AD699" s="19"/>
      <c r="AE699" s="20"/>
      <c r="AF699" s="19"/>
      <c r="AG699" s="20"/>
      <c r="AH699" s="19"/>
      <c r="AI699" s="19"/>
      <c r="AJ699" s="19"/>
      <c r="AK699" s="22"/>
      <c r="AL699" s="19"/>
      <c r="AM699" s="19"/>
      <c r="AN699" s="19"/>
      <c r="AO699" s="19"/>
      <c r="AP699" s="21"/>
      <c r="AQ699" s="19"/>
    </row>
    <row r="700">
      <c r="A700" s="11" t="s">
        <v>3450</v>
      </c>
      <c r="B700" s="11" t="s">
        <v>3451</v>
      </c>
      <c r="C700" s="11" t="str">
        <f>VLOOKUP(A700,import!A:C,3,0)</f>
        <v>DOĞRU</v>
      </c>
      <c r="D700" s="11" t="s">
        <v>126</v>
      </c>
      <c r="E700" s="12">
        <f>VLOOKUP(A700,import!A:J,5,0)</f>
        <v>2567</v>
      </c>
      <c r="F700" s="12">
        <f>VLOOKUP(A700,import!A:J,6,0)</f>
        <v>119</v>
      </c>
      <c r="G700" s="13">
        <f>VLOOKUP(A700,import!A:J,7,0)</f>
        <v>9</v>
      </c>
      <c r="H700" s="13">
        <f>VLOOKUP(A700,import!A:J,8,0)</f>
        <v>14</v>
      </c>
      <c r="I700" s="13">
        <f>VLOOKUP(A700,import!A:J,9,0)</f>
        <v>23</v>
      </c>
      <c r="J700" s="14">
        <f>VLOOKUP(A700,import!A:J,10,0)</f>
        <v>0.39</v>
      </c>
      <c r="K700" s="11" t="s">
        <v>439</v>
      </c>
      <c r="L700" s="11">
        <v>5.527744507E9</v>
      </c>
      <c r="M700" s="11" t="s">
        <v>65</v>
      </c>
      <c r="N700" s="11" t="s">
        <v>112</v>
      </c>
      <c r="O700" s="11" t="s">
        <v>3452</v>
      </c>
      <c r="P700" s="11" t="str">
        <f>VLOOKUP(A700,import!A:P,16,0)</f>
        <v>Geleneksel</v>
      </c>
      <c r="Q700" s="15" t="s">
        <v>299</v>
      </c>
      <c r="R700" s="15" t="b">
        <v>1</v>
      </c>
      <c r="S700" s="16" t="b">
        <v>0</v>
      </c>
      <c r="T700" s="29" t="s">
        <v>121</v>
      </c>
      <c r="U700" s="16"/>
      <c r="V700" s="16"/>
      <c r="W700" s="25" t="s">
        <v>3453</v>
      </c>
      <c r="X700" s="30"/>
      <c r="Y700" s="30"/>
      <c r="Z700" s="30"/>
      <c r="AA700" s="22" t="s">
        <v>106</v>
      </c>
      <c r="AB700" s="54">
        <v>44347.0</v>
      </c>
      <c r="AC700" s="22" t="s">
        <v>106</v>
      </c>
      <c r="AD700" s="40">
        <v>44349.0</v>
      </c>
      <c r="AE700" s="22" t="s">
        <v>106</v>
      </c>
      <c r="AF700" s="54">
        <v>44376.0</v>
      </c>
      <c r="AG700" s="22" t="s">
        <v>106</v>
      </c>
      <c r="AH700" s="56">
        <v>44481.0</v>
      </c>
      <c r="AI700" s="22" t="s">
        <v>106</v>
      </c>
      <c r="AJ700" s="56">
        <v>44531.0</v>
      </c>
      <c r="AK700" s="22"/>
      <c r="AL700" s="22" t="s">
        <v>190</v>
      </c>
      <c r="AM700" s="22" t="s">
        <v>358</v>
      </c>
      <c r="AN700" s="22" t="s">
        <v>247</v>
      </c>
      <c r="AO700" s="22" t="s">
        <v>99</v>
      </c>
      <c r="AP700" s="21" t="s">
        <v>116</v>
      </c>
      <c r="AQ700" s="22"/>
    </row>
    <row r="701">
      <c r="A701" s="11" t="s">
        <v>3454</v>
      </c>
      <c r="B701" s="11" t="s">
        <v>3455</v>
      </c>
      <c r="C701" s="11" t="str">
        <f>VLOOKUP(A701,import!A:C,3,0)</f>
        <v>DOĞRU</v>
      </c>
      <c r="D701" s="11" t="s">
        <v>233</v>
      </c>
      <c r="E701" s="12">
        <f>VLOOKUP(A701,import!A:J,5,0)</f>
        <v>656</v>
      </c>
      <c r="F701" s="12">
        <f>VLOOKUP(A701,import!A:J,6,0)</f>
        <v>19</v>
      </c>
      <c r="G701" s="13">
        <f>VLOOKUP(A701,import!A:J,7,0)</f>
        <v>7</v>
      </c>
      <c r="H701" s="13">
        <f>VLOOKUP(A701,import!A:J,8,0)</f>
        <v>56</v>
      </c>
      <c r="I701" s="13">
        <f>VLOOKUP(A701,import!A:J,9,0)</f>
        <v>63</v>
      </c>
      <c r="J701" s="14">
        <f>VLOOKUP(A701,import!A:J,10,0)</f>
        <v>0.11</v>
      </c>
      <c r="K701" s="11" t="s">
        <v>3456</v>
      </c>
      <c r="L701" s="11">
        <v>2.42516101E9</v>
      </c>
      <c r="M701" s="11" t="s">
        <v>368</v>
      </c>
      <c r="N701" s="11" t="s">
        <v>784</v>
      </c>
      <c r="O701" s="11" t="s">
        <v>3457</v>
      </c>
      <c r="P701" s="11" t="str">
        <f>VLOOKUP(A701,import!A:P,16,0)</f>
        <v>Geleneksel</v>
      </c>
      <c r="Q701" s="15"/>
      <c r="R701" s="15" t="b">
        <v>1</v>
      </c>
      <c r="S701" s="16" t="b">
        <v>0</v>
      </c>
      <c r="T701" s="17" t="s">
        <v>280</v>
      </c>
      <c r="U701" s="17" t="s">
        <v>51</v>
      </c>
      <c r="V701" s="17" t="s">
        <v>371</v>
      </c>
      <c r="W701" s="17" t="s">
        <v>3458</v>
      </c>
      <c r="X701" s="18">
        <v>44471.0</v>
      </c>
      <c r="Y701" s="18">
        <v>44474.0</v>
      </c>
      <c r="Z701" s="18"/>
      <c r="AA701" s="22" t="s">
        <v>71</v>
      </c>
      <c r="AB701" s="23">
        <v>44471.0</v>
      </c>
      <c r="AC701" s="22" t="s">
        <v>71</v>
      </c>
      <c r="AD701" s="23">
        <v>44519.0</v>
      </c>
      <c r="AE701" s="20"/>
      <c r="AF701" s="19"/>
      <c r="AG701" s="20"/>
      <c r="AH701" s="19"/>
      <c r="AI701" s="19"/>
      <c r="AJ701" s="19"/>
      <c r="AK701" s="22" t="s">
        <v>51</v>
      </c>
      <c r="AL701" s="22" t="s">
        <v>230</v>
      </c>
      <c r="AM701" s="19"/>
      <c r="AN701" s="19"/>
      <c r="AO701" s="19"/>
      <c r="AP701" s="21" t="s">
        <v>116</v>
      </c>
      <c r="AQ701" s="19"/>
    </row>
    <row r="702">
      <c r="A702" s="11" t="s">
        <v>3459</v>
      </c>
      <c r="B702" s="11" t="s">
        <v>3460</v>
      </c>
      <c r="C702" s="11" t="str">
        <f>VLOOKUP(A702,import!A:C,3,0)</f>
        <v>YANLIŞ</v>
      </c>
      <c r="D702" s="11" t="s">
        <v>45</v>
      </c>
      <c r="E702" s="12">
        <f>VLOOKUP(A702,import!A:J,5,0)</f>
        <v>468</v>
      </c>
      <c r="F702" s="12" t="str">
        <f>VLOOKUP(A702,import!A:J,6,0)</f>
        <v/>
      </c>
      <c r="G702" s="13">
        <f>VLOOKUP(A702,import!A:J,7,0)</f>
        <v>0</v>
      </c>
      <c r="H702" s="13">
        <f>VLOOKUP(A702,import!A:J,8,0)</f>
        <v>11</v>
      </c>
      <c r="I702" s="13">
        <f>VLOOKUP(A702,import!A:J,9,0)</f>
        <v>11</v>
      </c>
      <c r="J702" s="14">
        <f>VLOOKUP(A702,import!A:J,10,0)</f>
        <v>0</v>
      </c>
      <c r="K702" s="11" t="s">
        <v>2453</v>
      </c>
      <c r="L702" s="11">
        <v>5.424429525E9</v>
      </c>
      <c r="M702" s="11" t="s">
        <v>47</v>
      </c>
      <c r="N702" s="11" t="s">
        <v>1053</v>
      </c>
      <c r="O702" s="11" t="s">
        <v>2454</v>
      </c>
      <c r="P702" s="11" t="str">
        <f>VLOOKUP(A702,import!A:P,16,0)</f>
        <v>Geleneksel</v>
      </c>
      <c r="Q702" s="15"/>
      <c r="R702" s="15" t="b">
        <v>1</v>
      </c>
      <c r="S702" s="25" t="b">
        <v>1</v>
      </c>
      <c r="T702" s="17"/>
      <c r="U702" s="17"/>
      <c r="V702" s="17"/>
      <c r="W702" s="17" t="s">
        <v>3461</v>
      </c>
      <c r="X702" s="18"/>
      <c r="Y702" s="18"/>
      <c r="Z702" s="18"/>
      <c r="AA702" s="22" t="s">
        <v>71</v>
      </c>
      <c r="AB702" s="23">
        <v>44354.0</v>
      </c>
      <c r="AC702" s="19"/>
      <c r="AD702" s="19"/>
      <c r="AE702" s="20"/>
      <c r="AF702" s="19"/>
      <c r="AG702" s="20"/>
      <c r="AH702" s="19"/>
      <c r="AI702" s="19"/>
      <c r="AJ702" s="19"/>
      <c r="AK702" s="22" t="s">
        <v>97</v>
      </c>
      <c r="AL702" s="19"/>
      <c r="AM702" s="19"/>
      <c r="AN702" s="19"/>
      <c r="AO702" s="19"/>
      <c r="AP702" s="21" t="s">
        <v>89</v>
      </c>
      <c r="AQ702" s="19"/>
    </row>
    <row r="703">
      <c r="A703" s="11" t="s">
        <v>3462</v>
      </c>
      <c r="B703" s="11" t="s">
        <v>3463</v>
      </c>
      <c r="C703" s="11" t="str">
        <f>VLOOKUP(A703,import!A:C,3,0)</f>
        <v>DOĞRU</v>
      </c>
      <c r="D703" s="11" t="s">
        <v>45</v>
      </c>
      <c r="E703" s="12">
        <f>VLOOKUP(A703,import!A:J,5,0)</f>
        <v>967</v>
      </c>
      <c r="F703" s="12">
        <f>VLOOKUP(A703,import!A:J,6,0)</f>
        <v>44</v>
      </c>
      <c r="G703" s="13">
        <f>VLOOKUP(A703,import!A:J,7,0)</f>
        <v>10</v>
      </c>
      <c r="H703" s="13">
        <f>VLOOKUP(A703,import!A:J,8,0)</f>
        <v>49</v>
      </c>
      <c r="I703" s="13">
        <f>VLOOKUP(A703,import!A:J,9,0)</f>
        <v>59</v>
      </c>
      <c r="J703" s="14">
        <f>VLOOKUP(A703,import!A:J,10,0)</f>
        <v>0.17</v>
      </c>
      <c r="K703" s="11" t="s">
        <v>3464</v>
      </c>
      <c r="L703" s="11">
        <v>5.465629067E9</v>
      </c>
      <c r="M703" s="11" t="s">
        <v>65</v>
      </c>
      <c r="N703" s="11" t="s">
        <v>2189</v>
      </c>
      <c r="O703" s="11" t="s">
        <v>3465</v>
      </c>
      <c r="P703" s="11" t="str">
        <f>VLOOKUP(A703,import!A:P,16,0)</f>
        <v>Geleneksel</v>
      </c>
      <c r="Q703" s="15"/>
      <c r="R703" s="15" t="b">
        <v>1</v>
      </c>
      <c r="S703" s="16" t="b">
        <v>0</v>
      </c>
      <c r="T703" s="17" t="s">
        <v>50</v>
      </c>
      <c r="U703" s="17" t="s">
        <v>99</v>
      </c>
      <c r="V703" s="60" t="s">
        <v>453</v>
      </c>
      <c r="W703" s="17"/>
      <c r="X703" s="18">
        <v>44701.0</v>
      </c>
      <c r="Y703" s="18">
        <v>44704.0</v>
      </c>
      <c r="Z703" s="18"/>
      <c r="AA703" s="22" t="s">
        <v>71</v>
      </c>
      <c r="AB703" s="23">
        <v>44476.0</v>
      </c>
      <c r="AC703" s="22" t="s">
        <v>71</v>
      </c>
      <c r="AD703" s="23">
        <v>44701.0</v>
      </c>
      <c r="AE703" s="20"/>
      <c r="AF703" s="19"/>
      <c r="AG703" s="20"/>
      <c r="AH703" s="19"/>
      <c r="AI703" s="19"/>
      <c r="AJ703" s="19"/>
      <c r="AK703" s="22" t="s">
        <v>51</v>
      </c>
      <c r="AL703" s="22" t="s">
        <v>99</v>
      </c>
      <c r="AM703" s="19"/>
      <c r="AN703" s="19"/>
      <c r="AO703" s="19"/>
      <c r="AP703" s="21" t="s">
        <v>54</v>
      </c>
      <c r="AQ703" s="19"/>
    </row>
    <row r="704">
      <c r="A704" s="11" t="s">
        <v>3466</v>
      </c>
      <c r="B704" s="11" t="s">
        <v>3467</v>
      </c>
      <c r="C704" s="11" t="str">
        <f>VLOOKUP(A704,import!A:C,3,0)</f>
        <v>DOĞRU</v>
      </c>
      <c r="D704" s="11" t="s">
        <v>193</v>
      </c>
      <c r="E704" s="12">
        <f>VLOOKUP(A704,import!A:J,5,0)</f>
        <v>1237</v>
      </c>
      <c r="F704" s="12">
        <f>VLOOKUP(A704,import!A:J,6,0)</f>
        <v>50</v>
      </c>
      <c r="G704" s="13">
        <f>VLOOKUP(A704,import!A:J,7,0)</f>
        <v>0</v>
      </c>
      <c r="H704" s="13">
        <f>VLOOKUP(A704,import!A:J,8,0)</f>
        <v>33</v>
      </c>
      <c r="I704" s="13">
        <f>VLOOKUP(A704,import!A:J,9,0)</f>
        <v>33</v>
      </c>
      <c r="J704" s="14">
        <f>VLOOKUP(A704,import!A:J,10,0)</f>
        <v>0</v>
      </c>
      <c r="K704" s="11" t="s">
        <v>3468</v>
      </c>
      <c r="L704" s="11">
        <v>5.434905779E9</v>
      </c>
      <c r="M704" s="11" t="s">
        <v>138</v>
      </c>
      <c r="N704" s="11" t="s">
        <v>3469</v>
      </c>
      <c r="O704" s="11" t="s">
        <v>3470</v>
      </c>
      <c r="P704" s="11" t="str">
        <f>VLOOKUP(A704,import!A:P,16,0)</f>
        <v>Geleneksel</v>
      </c>
      <c r="Q704" s="15" t="s">
        <v>129</v>
      </c>
      <c r="R704" s="15" t="b">
        <v>1</v>
      </c>
      <c r="S704" s="16" t="b">
        <v>0</v>
      </c>
      <c r="T704" s="25" t="s">
        <v>83</v>
      </c>
      <c r="U704" s="25" t="s">
        <v>51</v>
      </c>
      <c r="V704" s="25" t="s">
        <v>1118</v>
      </c>
      <c r="W704" s="25" t="s">
        <v>3471</v>
      </c>
      <c r="X704" s="27">
        <v>44278.0</v>
      </c>
      <c r="Y704" s="27">
        <v>44281.0</v>
      </c>
      <c r="Z704" s="27"/>
      <c r="AA704" s="22" t="s">
        <v>71</v>
      </c>
      <c r="AB704" s="23">
        <v>44368.0</v>
      </c>
      <c r="AC704" s="22" t="s">
        <v>71</v>
      </c>
      <c r="AD704" s="23">
        <v>44497.0</v>
      </c>
      <c r="AE704" s="22" t="s">
        <v>106</v>
      </c>
      <c r="AF704" s="23">
        <v>44701.0</v>
      </c>
      <c r="AG704" s="20"/>
      <c r="AH704" s="19"/>
      <c r="AI704" s="19"/>
      <c r="AJ704" s="19"/>
      <c r="AK704" s="22" t="s">
        <v>148</v>
      </c>
      <c r="AL704" s="22" t="s">
        <v>156</v>
      </c>
      <c r="AM704" s="22" t="s">
        <v>99</v>
      </c>
      <c r="AN704" s="19"/>
      <c r="AO704" s="19"/>
      <c r="AP704" s="21" t="s">
        <v>116</v>
      </c>
      <c r="AQ704" s="19"/>
    </row>
    <row r="705">
      <c r="A705" s="11" t="s">
        <v>3472</v>
      </c>
      <c r="B705" s="11" t="s">
        <v>3473</v>
      </c>
      <c r="C705" s="11" t="str">
        <f>VLOOKUP(A705,import!A:C,3,0)</f>
        <v>DOĞRU</v>
      </c>
      <c r="D705" s="11" t="s">
        <v>200</v>
      </c>
      <c r="E705" s="12">
        <f>VLOOKUP(A705,import!A:J,5,0)</f>
        <v>259</v>
      </c>
      <c r="F705" s="12">
        <f>VLOOKUP(A705,import!A:J,6,0)</f>
        <v>30</v>
      </c>
      <c r="G705" s="13">
        <f>VLOOKUP(A705,import!A:J,7,0)</f>
        <v>0</v>
      </c>
      <c r="H705" s="13">
        <f>VLOOKUP(A705,import!A:J,8,0)</f>
        <v>53</v>
      </c>
      <c r="I705" s="13">
        <f>VLOOKUP(A705,import!A:J,9,0)</f>
        <v>53</v>
      </c>
      <c r="J705" s="14">
        <f>VLOOKUP(A705,import!A:J,10,0)</f>
        <v>0</v>
      </c>
      <c r="K705" s="11" t="s">
        <v>3474</v>
      </c>
      <c r="L705" s="11">
        <v>2.423230107E9</v>
      </c>
      <c r="M705" s="11" t="s">
        <v>47</v>
      </c>
      <c r="N705" s="11" t="s">
        <v>94</v>
      </c>
      <c r="O705" s="11" t="s">
        <v>3475</v>
      </c>
      <c r="P705" s="11" t="str">
        <f>VLOOKUP(A705,import!A:P,16,0)</f>
        <v>Geleneksel</v>
      </c>
      <c r="Q705" s="15"/>
      <c r="R705" s="15" t="b">
        <v>1</v>
      </c>
      <c r="S705" s="25" t="b">
        <v>0</v>
      </c>
      <c r="T705" s="17" t="s">
        <v>280</v>
      </c>
      <c r="U705" s="17" t="s">
        <v>99</v>
      </c>
      <c r="V705" s="17" t="s">
        <v>69</v>
      </c>
      <c r="W705" s="17" t="s">
        <v>3476</v>
      </c>
      <c r="X705" s="18">
        <v>44679.0</v>
      </c>
      <c r="Y705" s="18">
        <v>44680.0</v>
      </c>
      <c r="Z705" s="18"/>
      <c r="AA705" s="22" t="s">
        <v>71</v>
      </c>
      <c r="AB705" s="23">
        <v>44462.0</v>
      </c>
      <c r="AC705" s="22" t="s">
        <v>71</v>
      </c>
      <c r="AD705" s="23">
        <v>44469.0</v>
      </c>
      <c r="AE705" s="22" t="s">
        <v>71</v>
      </c>
      <c r="AF705" s="23">
        <v>44546.0</v>
      </c>
      <c r="AG705" s="22" t="s">
        <v>71</v>
      </c>
      <c r="AH705" s="23">
        <v>44618.0</v>
      </c>
      <c r="AI705" s="22" t="s">
        <v>71</v>
      </c>
      <c r="AJ705" s="23">
        <v>44706.0</v>
      </c>
      <c r="AK705" s="22" t="s">
        <v>156</v>
      </c>
      <c r="AL705" s="22" t="s">
        <v>156</v>
      </c>
      <c r="AM705" s="22" t="s">
        <v>104</v>
      </c>
      <c r="AN705" s="22" t="s">
        <v>230</v>
      </c>
      <c r="AO705" s="22" t="s">
        <v>99</v>
      </c>
      <c r="AP705" s="21" t="s">
        <v>89</v>
      </c>
      <c r="AQ705" s="19"/>
    </row>
    <row r="706">
      <c r="A706" s="11" t="s">
        <v>3477</v>
      </c>
      <c r="B706" s="11" t="s">
        <v>3478</v>
      </c>
      <c r="C706" s="11" t="str">
        <f>VLOOKUP(A706,import!A:C,3,0)</f>
        <v>DOĞRU</v>
      </c>
      <c r="D706" s="11" t="s">
        <v>63</v>
      </c>
      <c r="E706" s="12">
        <f>VLOOKUP(A706,import!A:J,5,0)</f>
        <v>177</v>
      </c>
      <c r="F706" s="12">
        <f>VLOOKUP(A706,import!A:J,6,0)</f>
        <v>27</v>
      </c>
      <c r="G706" s="13">
        <f>VLOOKUP(A706,import!A:J,7,0)</f>
        <v>13</v>
      </c>
      <c r="H706" s="13">
        <f>VLOOKUP(A706,import!A:J,8,0)</f>
        <v>4</v>
      </c>
      <c r="I706" s="13">
        <f>VLOOKUP(A706,import!A:J,9,0)</f>
        <v>17</v>
      </c>
      <c r="J706" s="14">
        <f>VLOOKUP(A706,import!A:J,10,0)</f>
        <v>0.76</v>
      </c>
      <c r="K706" s="11" t="s">
        <v>3479</v>
      </c>
      <c r="L706" s="11">
        <v>2.4232322E9</v>
      </c>
      <c r="M706" s="11" t="s">
        <v>47</v>
      </c>
      <c r="N706" s="11" t="s">
        <v>227</v>
      </c>
      <c r="O706" s="11" t="s">
        <v>3480</v>
      </c>
      <c r="P706" s="11" t="str">
        <f>VLOOKUP(A706,import!A:P,16,0)</f>
        <v>Geleneksel</v>
      </c>
      <c r="Q706" s="15" t="s">
        <v>135</v>
      </c>
      <c r="R706" s="15" t="b">
        <v>1</v>
      </c>
      <c r="S706" s="16" t="b">
        <v>0</v>
      </c>
      <c r="T706" s="25" t="s">
        <v>50</v>
      </c>
      <c r="U706" s="25" t="s">
        <v>148</v>
      </c>
      <c r="V706" s="25" t="s">
        <v>273</v>
      </c>
      <c r="W706" s="25" t="s">
        <v>2755</v>
      </c>
      <c r="X706" s="27">
        <v>44350.0</v>
      </c>
      <c r="Y706" s="27">
        <v>44354.0</v>
      </c>
      <c r="Z706" s="27"/>
      <c r="AA706" s="19"/>
      <c r="AB706" s="19"/>
      <c r="AC706" s="22" t="s">
        <v>71</v>
      </c>
      <c r="AD706" s="23">
        <v>44350.0</v>
      </c>
      <c r="AE706" s="20"/>
      <c r="AF706" s="19"/>
      <c r="AG706" s="20"/>
      <c r="AH706" s="19"/>
      <c r="AI706" s="19"/>
      <c r="AJ706" s="19"/>
      <c r="AK706" s="19"/>
      <c r="AL706" s="22" t="s">
        <v>148</v>
      </c>
      <c r="AM706" s="19"/>
      <c r="AN706" s="19"/>
      <c r="AO706" s="19"/>
      <c r="AP706" s="21" t="s">
        <v>89</v>
      </c>
      <c r="AQ706" s="19"/>
    </row>
    <row r="707">
      <c r="A707" s="11" t="s">
        <v>3481</v>
      </c>
      <c r="B707" s="11" t="s">
        <v>3482</v>
      </c>
      <c r="C707" s="11" t="str">
        <f>VLOOKUP(A707,import!A:C,3,0)</f>
        <v>DOĞRU</v>
      </c>
      <c r="D707" s="11" t="s">
        <v>110</v>
      </c>
      <c r="E707" s="12">
        <f>VLOOKUP(A707,import!A:J,5,0)</f>
        <v>259</v>
      </c>
      <c r="F707" s="12">
        <f>VLOOKUP(A707,import!A:J,6,0)</f>
        <v>3</v>
      </c>
      <c r="G707" s="13">
        <f>VLOOKUP(A707,import!A:J,7,0)</f>
        <v>11</v>
      </c>
      <c r="H707" s="13">
        <f>VLOOKUP(A707,import!A:J,8,0)</f>
        <v>36</v>
      </c>
      <c r="I707" s="13">
        <f>VLOOKUP(A707,import!A:J,9,0)</f>
        <v>47</v>
      </c>
      <c r="J707" s="14">
        <f>VLOOKUP(A707,import!A:J,10,0)</f>
        <v>0.23</v>
      </c>
      <c r="K707" s="11" t="s">
        <v>1971</v>
      </c>
      <c r="L707" s="11">
        <v>5.343593272E9</v>
      </c>
      <c r="M707" s="11" t="s">
        <v>65</v>
      </c>
      <c r="N707" s="11" t="s">
        <v>112</v>
      </c>
      <c r="O707" s="11" t="s">
        <v>3483</v>
      </c>
      <c r="P707" s="11" t="str">
        <f>VLOOKUP(A707,import!A:P,16,0)</f>
        <v>Geleneksel</v>
      </c>
      <c r="Q707" s="15"/>
      <c r="R707" s="15" t="b">
        <v>1</v>
      </c>
      <c r="S707" s="16" t="b">
        <v>0</v>
      </c>
      <c r="T707" s="17" t="s">
        <v>50</v>
      </c>
      <c r="U707" s="17" t="s">
        <v>230</v>
      </c>
      <c r="V707" s="22" t="s">
        <v>69</v>
      </c>
      <c r="W707" s="17"/>
      <c r="X707" s="18">
        <v>44504.0</v>
      </c>
      <c r="Y707" s="18">
        <v>44505.0</v>
      </c>
      <c r="Z707" s="18"/>
      <c r="AA707" s="22" t="s">
        <v>85</v>
      </c>
      <c r="AB707" s="23">
        <v>44481.0</v>
      </c>
      <c r="AC707" s="22" t="s">
        <v>71</v>
      </c>
      <c r="AD707" s="23">
        <v>44497.0</v>
      </c>
      <c r="AE707" s="22" t="s">
        <v>71</v>
      </c>
      <c r="AF707" s="23">
        <v>44504.0</v>
      </c>
      <c r="AG707" s="20"/>
      <c r="AH707" s="19"/>
      <c r="AI707" s="19"/>
      <c r="AJ707" s="19"/>
      <c r="AK707" s="22" t="s">
        <v>247</v>
      </c>
      <c r="AL707" s="22" t="s">
        <v>123</v>
      </c>
      <c r="AM707" s="22" t="s">
        <v>230</v>
      </c>
      <c r="AN707" s="19"/>
      <c r="AO707" s="19"/>
      <c r="AP707" s="21" t="s">
        <v>89</v>
      </c>
      <c r="AQ707" s="19"/>
    </row>
    <row r="708">
      <c r="A708" s="11" t="s">
        <v>3484</v>
      </c>
      <c r="B708" s="11" t="s">
        <v>3485</v>
      </c>
      <c r="C708" s="11" t="str">
        <f>VLOOKUP(A708,import!A:C,3,0)</f>
        <v>DOĞRU</v>
      </c>
      <c r="D708" s="11" t="s">
        <v>110</v>
      </c>
      <c r="E708" s="12">
        <f>VLOOKUP(A708,import!A:J,5,0)</f>
        <v>250</v>
      </c>
      <c r="F708" s="12">
        <f>VLOOKUP(A708,import!A:J,6,0)</f>
        <v>6</v>
      </c>
      <c r="G708" s="13">
        <f>VLOOKUP(A708,import!A:J,7,0)</f>
        <v>25</v>
      </c>
      <c r="H708" s="13">
        <f>VLOOKUP(A708,import!A:J,8,0)</f>
        <v>15</v>
      </c>
      <c r="I708" s="13">
        <f>VLOOKUP(A708,import!A:J,9,0)</f>
        <v>40</v>
      </c>
      <c r="J708" s="14">
        <f>VLOOKUP(A708,import!A:J,10,0)</f>
        <v>0.63</v>
      </c>
      <c r="K708" s="11" t="s">
        <v>1971</v>
      </c>
      <c r="L708" s="11">
        <v>5.41287282E9</v>
      </c>
      <c r="M708" s="11" t="s">
        <v>47</v>
      </c>
      <c r="N708" s="11" t="s">
        <v>1923</v>
      </c>
      <c r="O708" s="11" t="s">
        <v>2616</v>
      </c>
      <c r="P708" s="11" t="str">
        <f>VLOOKUP(A708,import!A:P,16,0)</f>
        <v>Geleneksel</v>
      </c>
      <c r="Q708" s="15"/>
      <c r="R708" s="15" t="b">
        <v>1</v>
      </c>
      <c r="S708" s="16" t="b">
        <v>0</v>
      </c>
      <c r="T708" s="17" t="s">
        <v>50</v>
      </c>
      <c r="U708" s="17" t="s">
        <v>51</v>
      </c>
      <c r="V708" s="17"/>
      <c r="W708" s="57" t="s">
        <v>2465</v>
      </c>
      <c r="X708" s="18">
        <v>44440.0</v>
      </c>
      <c r="Y708" s="18">
        <v>44441.0</v>
      </c>
      <c r="Z708" s="18"/>
      <c r="AA708" s="22" t="s">
        <v>85</v>
      </c>
      <c r="AB708" s="23">
        <v>44406.0</v>
      </c>
      <c r="AC708" s="22" t="s">
        <v>71</v>
      </c>
      <c r="AD708" s="23">
        <v>44412.0</v>
      </c>
      <c r="AE708" s="22" t="s">
        <v>85</v>
      </c>
      <c r="AF708" s="23">
        <v>44417.0</v>
      </c>
      <c r="AG708" s="22" t="s">
        <v>106</v>
      </c>
      <c r="AH708" s="23">
        <v>44429.0</v>
      </c>
      <c r="AI708" s="22" t="s">
        <v>71</v>
      </c>
      <c r="AJ708" s="23">
        <v>44539.0</v>
      </c>
      <c r="AK708" s="22" t="s">
        <v>190</v>
      </c>
      <c r="AL708" s="22" t="s">
        <v>247</v>
      </c>
      <c r="AM708" s="22" t="s">
        <v>88</v>
      </c>
      <c r="AN708" s="22" t="s">
        <v>88</v>
      </c>
      <c r="AO708" s="22" t="s">
        <v>99</v>
      </c>
      <c r="AP708" s="21" t="s">
        <v>89</v>
      </c>
      <c r="AQ708" s="22"/>
    </row>
    <row r="709">
      <c r="A709" s="11" t="s">
        <v>3486</v>
      </c>
      <c r="B709" s="11" t="s">
        <v>3487</v>
      </c>
      <c r="C709" s="11" t="str">
        <f>VLOOKUP(A709,import!A:C,3,0)</f>
        <v>DOĞRU</v>
      </c>
      <c r="D709" s="11" t="s">
        <v>110</v>
      </c>
      <c r="E709" s="12">
        <f>VLOOKUP(A709,import!A:J,5,0)</f>
        <v>125</v>
      </c>
      <c r="F709" s="12">
        <f>VLOOKUP(A709,import!A:J,6,0)</f>
        <v>8</v>
      </c>
      <c r="G709" s="13">
        <f>VLOOKUP(A709,import!A:J,7,0)</f>
        <v>21</v>
      </c>
      <c r="H709" s="13">
        <f>VLOOKUP(A709,import!A:J,8,0)</f>
        <v>22</v>
      </c>
      <c r="I709" s="13">
        <f>VLOOKUP(A709,import!A:J,9,0)</f>
        <v>43</v>
      </c>
      <c r="J709" s="14">
        <f>VLOOKUP(A709,import!A:J,10,0)</f>
        <v>0.49</v>
      </c>
      <c r="K709" s="11" t="s">
        <v>1971</v>
      </c>
      <c r="L709" s="11">
        <v>5.41287282E9</v>
      </c>
      <c r="M709" s="11" t="s">
        <v>47</v>
      </c>
      <c r="N709" s="11" t="s">
        <v>1202</v>
      </c>
      <c r="O709" s="11" t="s">
        <v>3488</v>
      </c>
      <c r="P709" s="11" t="str">
        <f>VLOOKUP(A709,import!A:P,16,0)</f>
        <v>Geleneksel</v>
      </c>
      <c r="Q709" s="15"/>
      <c r="R709" s="15" t="b">
        <v>1</v>
      </c>
      <c r="S709" s="16" t="b">
        <v>0</v>
      </c>
      <c r="T709" s="29" t="s">
        <v>121</v>
      </c>
      <c r="W709" s="17" t="s">
        <v>3489</v>
      </c>
      <c r="X709" s="61"/>
      <c r="Y709" s="18"/>
      <c r="Z709" s="18"/>
      <c r="AA709" s="22" t="s">
        <v>71</v>
      </c>
      <c r="AB709" s="23">
        <v>44483.0</v>
      </c>
      <c r="AC709" s="22" t="s">
        <v>71</v>
      </c>
      <c r="AD709" s="23">
        <v>44517.0</v>
      </c>
      <c r="AE709" s="20"/>
      <c r="AF709" s="19"/>
      <c r="AG709" s="20"/>
      <c r="AH709" s="19"/>
      <c r="AI709" s="19"/>
      <c r="AJ709" s="19"/>
      <c r="AK709" s="22" t="s">
        <v>123</v>
      </c>
      <c r="AL709" s="22" t="s">
        <v>247</v>
      </c>
      <c r="AM709" s="19"/>
      <c r="AN709" s="19"/>
      <c r="AO709" s="19"/>
      <c r="AP709" s="21" t="s">
        <v>89</v>
      </c>
      <c r="AQ709" s="19"/>
    </row>
    <row r="710">
      <c r="A710" s="11" t="s">
        <v>3490</v>
      </c>
      <c r="B710" s="11" t="s">
        <v>3491</v>
      </c>
      <c r="C710" s="11" t="str">
        <f>VLOOKUP(A710,import!A:C,3,0)</f>
        <v>DOĞRU</v>
      </c>
      <c r="D710" s="11" t="s">
        <v>200</v>
      </c>
      <c r="E710" s="12">
        <f>VLOOKUP(A710,import!A:J,5,0)</f>
        <v>303</v>
      </c>
      <c r="F710" s="12">
        <f>VLOOKUP(A710,import!A:J,6,0)</f>
        <v>37</v>
      </c>
      <c r="G710" s="13">
        <f>VLOOKUP(A710,import!A:J,7,0)</f>
        <v>0</v>
      </c>
      <c r="H710" s="13">
        <f>VLOOKUP(A710,import!A:J,8,0)</f>
        <v>91</v>
      </c>
      <c r="I710" s="13">
        <f>VLOOKUP(A710,import!A:J,9,0)</f>
        <v>91</v>
      </c>
      <c r="J710" s="14">
        <f>VLOOKUP(A710,import!A:J,10,0)</f>
        <v>0</v>
      </c>
      <c r="K710" s="11" t="s">
        <v>3492</v>
      </c>
      <c r="L710" s="11">
        <v>2.427429807E9</v>
      </c>
      <c r="M710" s="11" t="s">
        <v>58</v>
      </c>
      <c r="N710" s="11" t="s">
        <v>566</v>
      </c>
      <c r="O710" s="11" t="s">
        <v>3160</v>
      </c>
      <c r="P710" s="11" t="str">
        <f>VLOOKUP(A710,import!A:P,16,0)</f>
        <v>Geleneksel</v>
      </c>
      <c r="Q710" s="15"/>
      <c r="R710" s="15" t="b">
        <v>0</v>
      </c>
      <c r="S710" s="16" t="b">
        <v>0</v>
      </c>
      <c r="T710" s="17"/>
      <c r="U710" s="17"/>
      <c r="V710" s="17"/>
      <c r="W710" s="17"/>
      <c r="X710" s="18"/>
      <c r="Y710" s="18"/>
      <c r="Z710" s="18"/>
      <c r="AA710" s="22"/>
      <c r="AB710" s="23"/>
      <c r="AC710" s="19"/>
      <c r="AD710" s="19"/>
      <c r="AE710" s="20"/>
      <c r="AF710" s="19"/>
      <c r="AG710" s="20"/>
      <c r="AH710" s="19"/>
      <c r="AI710" s="19"/>
      <c r="AJ710" s="19"/>
      <c r="AK710" s="22"/>
      <c r="AL710" s="19"/>
      <c r="AM710" s="19"/>
      <c r="AN710" s="19"/>
      <c r="AO710" s="19"/>
      <c r="AP710" s="21"/>
      <c r="AQ710" s="19"/>
    </row>
    <row r="711">
      <c r="A711" s="11" t="s">
        <v>3493</v>
      </c>
      <c r="B711" s="11" t="s">
        <v>3494</v>
      </c>
      <c r="C711" s="11" t="str">
        <f>VLOOKUP(A711,import!A:C,3,0)</f>
        <v>DOĞRU</v>
      </c>
      <c r="D711" s="11" t="s">
        <v>1007</v>
      </c>
      <c r="E711" s="12">
        <f>VLOOKUP(A711,import!A:J,5,0)</f>
        <v>1155</v>
      </c>
      <c r="F711" s="12">
        <f>VLOOKUP(A711,import!A:J,6,0)</f>
        <v>14</v>
      </c>
      <c r="G711" s="13">
        <f>VLOOKUP(A711,import!A:J,7,0)</f>
        <v>3</v>
      </c>
      <c r="H711" s="13">
        <f>VLOOKUP(A711,import!A:J,8,0)</f>
        <v>6</v>
      </c>
      <c r="I711" s="13">
        <f>VLOOKUP(A711,import!A:J,9,0)</f>
        <v>9</v>
      </c>
      <c r="J711" s="14">
        <f>VLOOKUP(A711,import!A:J,10,0)</f>
        <v>0.33</v>
      </c>
      <c r="K711" s="11" t="s">
        <v>3495</v>
      </c>
      <c r="L711" s="11">
        <v>2.422282121E9</v>
      </c>
      <c r="M711" s="11" t="s">
        <v>138</v>
      </c>
      <c r="N711" s="11" t="s">
        <v>1756</v>
      </c>
      <c r="O711" s="11" t="s">
        <v>3496</v>
      </c>
      <c r="P711" s="11" t="str">
        <f>VLOOKUP(A711,import!A:P,16,0)</f>
        <v>Geleneksel</v>
      </c>
      <c r="Q711" s="15" t="s">
        <v>299</v>
      </c>
      <c r="R711" s="15" t="b">
        <v>1</v>
      </c>
      <c r="S711" s="16" t="b">
        <v>0</v>
      </c>
      <c r="T711" s="25" t="s">
        <v>121</v>
      </c>
      <c r="U711" s="25" t="s">
        <v>1117</v>
      </c>
      <c r="V711" s="25" t="s">
        <v>273</v>
      </c>
      <c r="W711" s="25" t="s">
        <v>3497</v>
      </c>
      <c r="X711" s="27">
        <v>44271.0</v>
      </c>
      <c r="Y711" s="27">
        <v>44273.0</v>
      </c>
      <c r="Z711" s="27"/>
      <c r="AA711" s="22" t="s">
        <v>71</v>
      </c>
      <c r="AB711" s="23">
        <v>44497.0</v>
      </c>
      <c r="AC711" s="19"/>
      <c r="AD711" s="19"/>
      <c r="AE711" s="20"/>
      <c r="AF711" s="19"/>
      <c r="AG711" s="20"/>
      <c r="AH711" s="19"/>
      <c r="AI711" s="19"/>
      <c r="AJ711" s="19"/>
      <c r="AK711" s="22" t="s">
        <v>131</v>
      </c>
      <c r="AL711" s="19"/>
      <c r="AM711" s="19"/>
      <c r="AN711" s="19"/>
      <c r="AO711" s="19"/>
      <c r="AP711" s="21" t="s">
        <v>116</v>
      </c>
      <c r="AQ711" s="19"/>
    </row>
    <row r="712">
      <c r="A712" s="11" t="s">
        <v>3498</v>
      </c>
      <c r="B712" s="11" t="s">
        <v>3499</v>
      </c>
      <c r="C712" s="11" t="str">
        <f>VLOOKUP(A712,import!A:C,3,0)</f>
        <v>DOĞRU</v>
      </c>
      <c r="D712" s="11" t="s">
        <v>1007</v>
      </c>
      <c r="E712" s="12">
        <f>VLOOKUP(A712,import!A:J,5,0)</f>
        <v>111</v>
      </c>
      <c r="F712" s="12" t="str">
        <f>VLOOKUP(A712,import!A:J,6,0)</f>
        <v/>
      </c>
      <c r="G712" s="13">
        <f>VLOOKUP(A712,import!A:J,7,0)</f>
        <v>4</v>
      </c>
      <c r="H712" s="13">
        <f>VLOOKUP(A712,import!A:J,8,0)</f>
        <v>4</v>
      </c>
      <c r="I712" s="13">
        <f>VLOOKUP(A712,import!A:J,9,0)</f>
        <v>8</v>
      </c>
      <c r="J712" s="14">
        <f>VLOOKUP(A712,import!A:J,10,0)</f>
        <v>0.5</v>
      </c>
      <c r="K712" s="11" t="s">
        <v>3500</v>
      </c>
      <c r="L712" s="11">
        <v>5.425327907E9</v>
      </c>
      <c r="M712" s="11" t="s">
        <v>65</v>
      </c>
      <c r="N712" s="11" t="s">
        <v>314</v>
      </c>
      <c r="O712" s="11" t="s">
        <v>3501</v>
      </c>
      <c r="P712" s="11" t="str">
        <f>VLOOKUP(A712,import!A:P,16,0)</f>
        <v>Geleneksel</v>
      </c>
      <c r="Q712" s="15"/>
      <c r="R712" s="15" t="b">
        <v>1</v>
      </c>
      <c r="S712" s="16" t="b">
        <v>0</v>
      </c>
      <c r="T712" s="17" t="s">
        <v>351</v>
      </c>
      <c r="U712" s="17" t="s">
        <v>115</v>
      </c>
      <c r="V712" s="24" t="s">
        <v>69</v>
      </c>
      <c r="W712" s="17" t="s">
        <v>3502</v>
      </c>
      <c r="X712" s="18">
        <v>44200.0</v>
      </c>
      <c r="Y712" s="18">
        <v>44568.0</v>
      </c>
      <c r="Z712" s="18"/>
      <c r="AA712" s="22" t="s">
        <v>71</v>
      </c>
      <c r="AB712" s="23">
        <v>44558.0</v>
      </c>
      <c r="AC712" s="22" t="s">
        <v>71</v>
      </c>
      <c r="AD712" s="23">
        <v>44565.0</v>
      </c>
      <c r="AE712" s="20"/>
      <c r="AF712" s="19"/>
      <c r="AG712" s="20"/>
      <c r="AH712" s="19"/>
      <c r="AI712" s="19"/>
      <c r="AJ712" s="19"/>
      <c r="AK712" s="22" t="s">
        <v>115</v>
      </c>
      <c r="AL712" s="22" t="s">
        <v>115</v>
      </c>
      <c r="AM712" s="19"/>
      <c r="AN712" s="19"/>
      <c r="AO712" s="19"/>
      <c r="AP712" s="21"/>
      <c r="AQ712" s="19"/>
    </row>
    <row r="713">
      <c r="A713" s="11" t="s">
        <v>3503</v>
      </c>
      <c r="B713" s="11" t="s">
        <v>3504</v>
      </c>
      <c r="C713" s="11" t="str">
        <f>VLOOKUP(A713,import!A:C,3,0)</f>
        <v>DOĞRU</v>
      </c>
      <c r="D713" s="11" t="s">
        <v>200</v>
      </c>
      <c r="E713" s="12">
        <f>VLOOKUP(A713,import!A:J,5,0)</f>
        <v>939</v>
      </c>
      <c r="F713" s="12">
        <f>VLOOKUP(A713,import!A:J,6,0)</f>
        <v>115</v>
      </c>
      <c r="G713" s="13">
        <f>VLOOKUP(A713,import!A:J,7,0)</f>
        <v>10</v>
      </c>
      <c r="H713" s="13">
        <f>VLOOKUP(A713,import!A:J,8,0)</f>
        <v>22</v>
      </c>
      <c r="I713" s="13">
        <f>VLOOKUP(A713,import!A:J,9,0)</f>
        <v>32</v>
      </c>
      <c r="J713" s="14">
        <f>VLOOKUP(A713,import!A:J,10,0)</f>
        <v>0.31</v>
      </c>
      <c r="K713" s="11" t="s">
        <v>3505</v>
      </c>
      <c r="L713" s="11">
        <v>2.422446006E9</v>
      </c>
      <c r="M713" s="11" t="s">
        <v>47</v>
      </c>
      <c r="N713" s="11" t="s">
        <v>1207</v>
      </c>
      <c r="O713" s="11" t="s">
        <v>3506</v>
      </c>
      <c r="P713" s="11" t="str">
        <f>VLOOKUP(A713,import!A:P,16,0)</f>
        <v>Geleneksel</v>
      </c>
      <c r="Q713" s="15"/>
      <c r="R713" s="15" t="b">
        <v>1</v>
      </c>
      <c r="S713" s="16" t="b">
        <v>0</v>
      </c>
      <c r="T713" s="25" t="s">
        <v>50</v>
      </c>
      <c r="U713" s="25" t="s">
        <v>1233</v>
      </c>
      <c r="V713" s="25" t="s">
        <v>535</v>
      </c>
      <c r="W713" s="62" t="s">
        <v>3507</v>
      </c>
      <c r="X713" s="27">
        <v>44396.0</v>
      </c>
      <c r="Y713" s="27">
        <v>44404.0</v>
      </c>
      <c r="Z713" s="30"/>
      <c r="AA713" s="22" t="s">
        <v>71</v>
      </c>
      <c r="AB713" s="23">
        <v>44355.0</v>
      </c>
      <c r="AC713" s="22" t="s">
        <v>71</v>
      </c>
      <c r="AD713" s="23">
        <v>44377.0</v>
      </c>
      <c r="AE713" s="22" t="s">
        <v>85</v>
      </c>
      <c r="AF713" s="23">
        <v>44389.0</v>
      </c>
      <c r="AG713" s="22" t="s">
        <v>71</v>
      </c>
      <c r="AH713" s="23">
        <v>44396.0</v>
      </c>
      <c r="AI713" s="22" t="s">
        <v>71</v>
      </c>
      <c r="AJ713" s="23">
        <v>44429.0</v>
      </c>
      <c r="AK713" s="22" t="s">
        <v>148</v>
      </c>
      <c r="AL713" s="22" t="s">
        <v>97</v>
      </c>
      <c r="AM713" s="22" t="s">
        <v>86</v>
      </c>
      <c r="AN713" s="22" t="s">
        <v>1233</v>
      </c>
      <c r="AO713" s="22" t="s">
        <v>87</v>
      </c>
      <c r="AP713" s="21" t="s">
        <v>54</v>
      </c>
      <c r="AQ713" s="22"/>
    </row>
    <row r="714">
      <c r="A714" s="11" t="s">
        <v>3508</v>
      </c>
      <c r="B714" s="11" t="s">
        <v>3509</v>
      </c>
      <c r="C714" s="11" t="str">
        <f>VLOOKUP(A714,import!A:C,3,0)</f>
        <v>DOĞRU</v>
      </c>
      <c r="D714" s="11" t="s">
        <v>233</v>
      </c>
      <c r="E714" s="12">
        <f>VLOOKUP(A714,import!A:J,5,0)</f>
        <v>243</v>
      </c>
      <c r="F714" s="12">
        <f>VLOOKUP(A714,import!A:J,6,0)</f>
        <v>23</v>
      </c>
      <c r="G714" s="13">
        <f>VLOOKUP(A714,import!A:J,7,0)</f>
        <v>27</v>
      </c>
      <c r="H714" s="13">
        <f>VLOOKUP(A714,import!A:J,8,0)</f>
        <v>3</v>
      </c>
      <c r="I714" s="13">
        <f>VLOOKUP(A714,import!A:J,9,0)</f>
        <v>30</v>
      </c>
      <c r="J714" s="14">
        <f>VLOOKUP(A714,import!A:J,10,0)</f>
        <v>0.9</v>
      </c>
      <c r="K714" s="11" t="s">
        <v>3510</v>
      </c>
      <c r="L714" s="11">
        <v>2.42229612E9</v>
      </c>
      <c r="M714" s="11" t="s">
        <v>138</v>
      </c>
      <c r="N714" s="11" t="s">
        <v>320</v>
      </c>
      <c r="O714" s="11" t="s">
        <v>3511</v>
      </c>
      <c r="P714" s="11" t="str">
        <f>VLOOKUP(A714,import!A:P,16,0)</f>
        <v>Geleneksel</v>
      </c>
      <c r="Q714" s="15"/>
      <c r="R714" s="15" t="b">
        <v>1</v>
      </c>
      <c r="S714" s="25" t="b">
        <v>0</v>
      </c>
      <c r="T714" s="17" t="s">
        <v>50</v>
      </c>
      <c r="U714" s="17" t="s">
        <v>115</v>
      </c>
      <c r="V714" s="17" t="s">
        <v>52</v>
      </c>
      <c r="W714" s="17" t="s">
        <v>3512</v>
      </c>
      <c r="X714" s="18">
        <v>44466.0</v>
      </c>
      <c r="Y714" s="18">
        <v>44468.0</v>
      </c>
      <c r="Z714" s="18"/>
      <c r="AA714" s="22" t="s">
        <v>71</v>
      </c>
      <c r="AB714" s="23">
        <v>44466.0</v>
      </c>
      <c r="AC714" s="19"/>
      <c r="AD714" s="19"/>
      <c r="AE714" s="20"/>
      <c r="AF714" s="19"/>
      <c r="AG714" s="20"/>
      <c r="AH714" s="19"/>
      <c r="AI714" s="19"/>
      <c r="AJ714" s="19"/>
      <c r="AK714" s="22" t="s">
        <v>115</v>
      </c>
      <c r="AL714" s="19"/>
      <c r="AM714" s="19"/>
      <c r="AN714" s="19"/>
      <c r="AO714" s="19"/>
      <c r="AP714" s="21" t="s">
        <v>116</v>
      </c>
      <c r="AQ714" s="19"/>
    </row>
    <row r="715">
      <c r="A715" s="21" t="s">
        <v>3513</v>
      </c>
      <c r="B715" s="21" t="s">
        <v>3514</v>
      </c>
      <c r="C715" s="11" t="str">
        <f>VLOOKUP(A715,import!A:C,3,0)</f>
        <v>DOĞRU</v>
      </c>
      <c r="D715" s="21" t="s">
        <v>200</v>
      </c>
      <c r="E715" s="12">
        <f>VLOOKUP(A715,import!A:J,5,0)</f>
        <v>357</v>
      </c>
      <c r="F715" s="12">
        <f>VLOOKUP(A715,import!A:J,6,0)</f>
        <v>331</v>
      </c>
      <c r="G715" s="13">
        <f>VLOOKUP(A715,import!A:J,7,0)</f>
        <v>0</v>
      </c>
      <c r="H715" s="13">
        <f>VLOOKUP(A715,import!A:J,8,0)</f>
        <v>18</v>
      </c>
      <c r="I715" s="13">
        <f>VLOOKUP(A715,import!A:J,9,0)</f>
        <v>18</v>
      </c>
      <c r="J715" s="14">
        <f>VLOOKUP(A715,import!A:J,10,0)</f>
        <v>0</v>
      </c>
      <c r="K715" s="21" t="s">
        <v>3515</v>
      </c>
      <c r="L715" s="21">
        <v>2.425049336E9</v>
      </c>
      <c r="M715" s="21" t="s">
        <v>65</v>
      </c>
      <c r="N715" s="21" t="s">
        <v>112</v>
      </c>
      <c r="O715" s="21" t="s">
        <v>3516</v>
      </c>
      <c r="P715" s="11" t="str">
        <f>VLOOKUP(A715,import!A:P,16,0)</f>
        <v>Geleneksel</v>
      </c>
      <c r="Q715" s="15"/>
      <c r="R715" s="15" t="b">
        <v>1</v>
      </c>
      <c r="S715" s="16" t="b">
        <v>0</v>
      </c>
      <c r="T715" s="17" t="s">
        <v>50</v>
      </c>
      <c r="U715" s="17" t="s">
        <v>99</v>
      </c>
      <c r="V715" s="55" t="s">
        <v>69</v>
      </c>
      <c r="W715" s="17"/>
      <c r="X715" s="18">
        <v>44687.0</v>
      </c>
      <c r="Y715" s="18">
        <v>44690.0</v>
      </c>
      <c r="Z715" s="18"/>
      <c r="AA715" s="22" t="s">
        <v>71</v>
      </c>
      <c r="AB715" s="23">
        <v>44687.0</v>
      </c>
      <c r="AC715" s="19"/>
      <c r="AD715" s="19"/>
      <c r="AE715" s="20"/>
      <c r="AF715" s="19"/>
      <c r="AG715" s="20"/>
      <c r="AH715" s="19"/>
      <c r="AI715" s="19"/>
      <c r="AJ715" s="19"/>
      <c r="AK715" s="22" t="s">
        <v>99</v>
      </c>
      <c r="AL715" s="19"/>
      <c r="AM715" s="19"/>
      <c r="AN715" s="19"/>
      <c r="AO715" s="19"/>
      <c r="AP715" s="21"/>
      <c r="AQ715" s="19"/>
    </row>
    <row r="716">
      <c r="A716" s="11" t="s">
        <v>3517</v>
      </c>
      <c r="B716" s="11" t="s">
        <v>3518</v>
      </c>
      <c r="C716" s="11" t="str">
        <f>VLOOKUP(A716,import!A:C,3,0)</f>
        <v>DOĞRU</v>
      </c>
      <c r="D716" s="11" t="s">
        <v>200</v>
      </c>
      <c r="E716" s="12">
        <f>VLOOKUP(A716,import!A:J,5,0)</f>
        <v>7592</v>
      </c>
      <c r="F716" s="12">
        <f>VLOOKUP(A716,import!A:J,6,0)</f>
        <v>212</v>
      </c>
      <c r="G716" s="13">
        <f>VLOOKUP(A716,import!A:J,7,0)</f>
        <v>7</v>
      </c>
      <c r="H716" s="13">
        <f>VLOOKUP(A716,import!A:J,8,0)</f>
        <v>30</v>
      </c>
      <c r="I716" s="13">
        <f>VLOOKUP(A716,import!A:J,9,0)</f>
        <v>37</v>
      </c>
      <c r="J716" s="14">
        <f>VLOOKUP(A716,import!A:J,10,0)</f>
        <v>0.19</v>
      </c>
      <c r="K716" s="11" t="s">
        <v>2783</v>
      </c>
      <c r="L716" s="11">
        <v>2.422272127E9</v>
      </c>
      <c r="M716" s="11" t="s">
        <v>65</v>
      </c>
      <c r="N716" s="11" t="s">
        <v>112</v>
      </c>
      <c r="O716" s="11" t="s">
        <v>3519</v>
      </c>
      <c r="P716" s="11" t="str">
        <f>VLOOKUP(A716,import!A:P,16,0)</f>
        <v>Geleneksel</v>
      </c>
      <c r="Q716" s="15" t="s">
        <v>129</v>
      </c>
      <c r="R716" s="15" t="b">
        <v>1</v>
      </c>
      <c r="S716" s="16" t="b">
        <v>0</v>
      </c>
      <c r="T716" s="17" t="s">
        <v>50</v>
      </c>
      <c r="U716" s="17" t="s">
        <v>98</v>
      </c>
      <c r="V716" s="17" t="s">
        <v>52</v>
      </c>
      <c r="W716" s="17" t="s">
        <v>3520</v>
      </c>
      <c r="X716" s="18">
        <v>44405.0</v>
      </c>
      <c r="Y716" s="18">
        <v>44406.0</v>
      </c>
      <c r="Z716" s="18"/>
      <c r="AA716" s="22" t="s">
        <v>71</v>
      </c>
      <c r="AB716" s="23">
        <v>44405.0</v>
      </c>
      <c r="AC716" s="19"/>
      <c r="AD716" s="19"/>
      <c r="AE716" s="20"/>
      <c r="AF716" s="19"/>
      <c r="AG716" s="20"/>
      <c r="AH716" s="19"/>
      <c r="AI716" s="19"/>
      <c r="AJ716" s="19"/>
      <c r="AK716" s="22" t="s">
        <v>98</v>
      </c>
      <c r="AL716" s="19"/>
      <c r="AM716" s="19"/>
      <c r="AN716" s="19"/>
      <c r="AO716" s="19"/>
      <c r="AP716" s="21" t="s">
        <v>116</v>
      </c>
      <c r="AQ716" s="19"/>
    </row>
    <row r="717">
      <c r="A717" s="11" t="s">
        <v>3521</v>
      </c>
      <c r="B717" s="11" t="s">
        <v>3522</v>
      </c>
      <c r="C717" s="11" t="str">
        <f>VLOOKUP(A717,import!A:C,3,0)</f>
        <v>DOĞRU</v>
      </c>
      <c r="D717" s="11" t="s">
        <v>200</v>
      </c>
      <c r="E717" s="12">
        <f>VLOOKUP(A717,import!A:J,5,0)</f>
        <v>126</v>
      </c>
      <c r="F717" s="12">
        <f>VLOOKUP(A717,import!A:J,6,0)</f>
        <v>96</v>
      </c>
      <c r="G717" s="13">
        <f>VLOOKUP(A717,import!A:J,7,0)</f>
        <v>0</v>
      </c>
      <c r="H717" s="13">
        <f>VLOOKUP(A717,import!A:J,8,0)</f>
        <v>10</v>
      </c>
      <c r="I717" s="13">
        <f>VLOOKUP(A717,import!A:J,9,0)</f>
        <v>10</v>
      </c>
      <c r="J717" s="14">
        <f>VLOOKUP(A717,import!A:J,10,0)</f>
        <v>0</v>
      </c>
      <c r="K717" s="11" t="s">
        <v>3523</v>
      </c>
      <c r="L717" s="11">
        <v>2.422270306E9</v>
      </c>
      <c r="M717" s="11" t="s">
        <v>65</v>
      </c>
      <c r="N717" s="11" t="s">
        <v>112</v>
      </c>
      <c r="O717" s="11" t="s">
        <v>3524</v>
      </c>
      <c r="P717" s="11" t="str">
        <f>VLOOKUP(A717,import!A:P,16,0)</f>
        <v>Geleneksel</v>
      </c>
      <c r="Q717" s="15"/>
      <c r="R717" s="15" t="b">
        <v>1</v>
      </c>
      <c r="S717" s="16" t="b">
        <v>0</v>
      </c>
      <c r="T717" s="17" t="s">
        <v>50</v>
      </c>
      <c r="U717" s="17" t="s">
        <v>156</v>
      </c>
      <c r="V717" s="24" t="s">
        <v>69</v>
      </c>
      <c r="W717" s="17" t="s">
        <v>3525</v>
      </c>
      <c r="X717" s="18">
        <v>44666.0</v>
      </c>
      <c r="Y717" s="18">
        <v>44669.0</v>
      </c>
      <c r="Z717" s="18"/>
      <c r="AA717" s="22" t="s">
        <v>71</v>
      </c>
      <c r="AB717" s="18">
        <v>44666.0</v>
      </c>
      <c r="AC717" s="19"/>
      <c r="AD717" s="19"/>
      <c r="AE717" s="20"/>
      <c r="AF717" s="19"/>
      <c r="AG717" s="20"/>
      <c r="AH717" s="19"/>
      <c r="AI717" s="19"/>
      <c r="AJ717" s="19"/>
      <c r="AK717" s="22" t="s">
        <v>156</v>
      </c>
      <c r="AL717" s="19"/>
      <c r="AM717" s="19"/>
      <c r="AN717" s="19"/>
      <c r="AO717" s="19"/>
      <c r="AP717" s="21"/>
      <c r="AQ717" s="19"/>
    </row>
    <row r="718">
      <c r="A718" s="11" t="s">
        <v>3526</v>
      </c>
      <c r="B718" s="11" t="s">
        <v>3527</v>
      </c>
      <c r="C718" s="11" t="str">
        <f>VLOOKUP(A718,import!A:C,3,0)</f>
        <v>DOĞRU</v>
      </c>
      <c r="D718" s="11" t="s">
        <v>818</v>
      </c>
      <c r="E718" s="12">
        <f>VLOOKUP(A718,import!A:J,5,0)</f>
        <v>1725</v>
      </c>
      <c r="F718" s="12">
        <f>VLOOKUP(A718,import!A:J,6,0)</f>
        <v>26</v>
      </c>
      <c r="G718" s="13">
        <f>VLOOKUP(A718,import!A:J,7,0)</f>
        <v>25</v>
      </c>
      <c r="H718" s="13">
        <f>VLOOKUP(A718,import!A:J,8,0)</f>
        <v>23</v>
      </c>
      <c r="I718" s="13">
        <f>VLOOKUP(A718,import!A:J,9,0)</f>
        <v>48</v>
      </c>
      <c r="J718" s="14">
        <f>VLOOKUP(A718,import!A:J,10,0)</f>
        <v>0.52</v>
      </c>
      <c r="K718" s="11" t="s">
        <v>3528</v>
      </c>
      <c r="L718" s="11">
        <v>5.548540334E9</v>
      </c>
      <c r="M718" s="11" t="s">
        <v>65</v>
      </c>
      <c r="N718" s="11" t="s">
        <v>614</v>
      </c>
      <c r="O718" s="11" t="s">
        <v>3529</v>
      </c>
      <c r="P718" s="11" t="str">
        <f>VLOOKUP(A718,import!A:P,16,0)</f>
        <v>Geleneksel</v>
      </c>
      <c r="Q718" s="15" t="s">
        <v>103</v>
      </c>
      <c r="R718" s="15" t="b">
        <v>1</v>
      </c>
      <c r="S718" s="25" t="b">
        <v>0</v>
      </c>
      <c r="T718" s="25" t="s">
        <v>50</v>
      </c>
      <c r="U718" s="25" t="s">
        <v>107</v>
      </c>
      <c r="V718" s="25" t="s">
        <v>52</v>
      </c>
      <c r="W718" s="25" t="s">
        <v>3530</v>
      </c>
      <c r="X718" s="27">
        <v>44382.0</v>
      </c>
      <c r="Y718" s="27">
        <v>44391.0</v>
      </c>
      <c r="Z718" s="25" t="s">
        <v>1626</v>
      </c>
      <c r="AA718" s="22" t="s">
        <v>71</v>
      </c>
      <c r="AB718" s="27">
        <v>44382.0</v>
      </c>
      <c r="AC718" s="19"/>
      <c r="AD718" s="19"/>
      <c r="AE718" s="20"/>
      <c r="AF718" s="19"/>
      <c r="AG718" s="20"/>
      <c r="AH718" s="19"/>
      <c r="AI718" s="19"/>
      <c r="AJ718" s="19"/>
      <c r="AK718" s="22" t="s">
        <v>107</v>
      </c>
      <c r="AL718" s="19"/>
      <c r="AM718" s="19"/>
      <c r="AN718" s="19"/>
      <c r="AO718" s="19"/>
      <c r="AP718" s="21" t="s">
        <v>54</v>
      </c>
      <c r="AQ718" s="19"/>
    </row>
    <row r="719">
      <c r="A719" s="11" t="s">
        <v>3531</v>
      </c>
      <c r="B719" s="11" t="s">
        <v>3532</v>
      </c>
      <c r="C719" s="11" t="str">
        <f>VLOOKUP(A719,import!A:C,3,0)</f>
        <v>DOĞRU</v>
      </c>
      <c r="D719" s="11" t="s">
        <v>818</v>
      </c>
      <c r="E719" s="12">
        <f>VLOOKUP(A719,import!A:J,5,0)</f>
        <v>694</v>
      </c>
      <c r="F719" s="12">
        <f>VLOOKUP(A719,import!A:J,6,0)</f>
        <v>13</v>
      </c>
      <c r="G719" s="13">
        <f>VLOOKUP(A719,import!A:J,7,0)</f>
        <v>0</v>
      </c>
      <c r="H719" s="13">
        <f>VLOOKUP(A719,import!A:J,8,0)</f>
        <v>55</v>
      </c>
      <c r="I719" s="13">
        <f>VLOOKUP(A719,import!A:J,9,0)</f>
        <v>55</v>
      </c>
      <c r="J719" s="14">
        <f>VLOOKUP(A719,import!A:J,10,0)</f>
        <v>0</v>
      </c>
      <c r="K719" s="11" t="s">
        <v>3533</v>
      </c>
      <c r="L719" s="11">
        <v>2.42334004E9</v>
      </c>
      <c r="M719" s="11" t="s">
        <v>47</v>
      </c>
      <c r="N719" s="11" t="s">
        <v>719</v>
      </c>
      <c r="O719" s="11" t="s">
        <v>3534</v>
      </c>
      <c r="P719" s="11" t="str">
        <f>VLOOKUP(A719,import!A:P,16,0)</f>
        <v>Geleneksel</v>
      </c>
      <c r="Q719" s="15"/>
      <c r="R719" s="15" t="b">
        <v>1</v>
      </c>
      <c r="S719" s="25" t="b">
        <v>1</v>
      </c>
      <c r="T719" s="17"/>
      <c r="U719" s="17"/>
      <c r="V719" s="17"/>
      <c r="W719" s="17" t="s">
        <v>3535</v>
      </c>
      <c r="X719" s="18"/>
      <c r="Y719" s="18"/>
      <c r="Z719" s="18"/>
      <c r="AA719" s="22" t="s">
        <v>106</v>
      </c>
      <c r="AB719" s="23">
        <v>44383.0</v>
      </c>
      <c r="AC719" s="22" t="s">
        <v>106</v>
      </c>
      <c r="AD719" s="23">
        <v>44403.0</v>
      </c>
      <c r="AE719" s="22" t="s">
        <v>71</v>
      </c>
      <c r="AF719" s="23">
        <v>44442.0</v>
      </c>
      <c r="AG719" s="20"/>
      <c r="AH719" s="19"/>
      <c r="AI719" s="19"/>
      <c r="AJ719" s="19"/>
      <c r="AK719" s="22" t="s">
        <v>86</v>
      </c>
      <c r="AL719" s="22" t="s">
        <v>51</v>
      </c>
      <c r="AM719" s="22" t="s">
        <v>51</v>
      </c>
      <c r="AN719" s="19"/>
      <c r="AO719" s="19"/>
      <c r="AP719" s="21" t="s">
        <v>54</v>
      </c>
      <c r="AQ719" s="19"/>
    </row>
    <row r="720">
      <c r="A720" s="11" t="s">
        <v>3536</v>
      </c>
      <c r="B720" s="11" t="s">
        <v>3537</v>
      </c>
      <c r="C720" s="11" t="str">
        <f>VLOOKUP(A720,import!A:C,3,0)</f>
        <v>YANLIŞ</v>
      </c>
      <c r="D720" s="11" t="s">
        <v>143</v>
      </c>
      <c r="E720" s="12">
        <f>VLOOKUP(A720,import!A:J,5,0)</f>
        <v>32</v>
      </c>
      <c r="F720" s="12" t="str">
        <f>VLOOKUP(A720,import!A:J,6,0)</f>
        <v/>
      </c>
      <c r="G720" s="13">
        <f>VLOOKUP(A720,import!A:J,7,0)</f>
        <v>5</v>
      </c>
      <c r="H720" s="13">
        <f>VLOOKUP(A720,import!A:J,8,0)</f>
        <v>21</v>
      </c>
      <c r="I720" s="13">
        <f>VLOOKUP(A720,import!A:J,9,0)</f>
        <v>26</v>
      </c>
      <c r="J720" s="14">
        <f>VLOOKUP(A720,import!A:J,10,0)</f>
        <v>0.19</v>
      </c>
      <c r="K720" s="11" t="s">
        <v>3538</v>
      </c>
      <c r="L720" s="11">
        <v>2.422297372E9</v>
      </c>
      <c r="M720" s="11" t="s">
        <v>138</v>
      </c>
      <c r="N720" s="11" t="s">
        <v>382</v>
      </c>
      <c r="O720" s="11" t="s">
        <v>3539</v>
      </c>
      <c r="P720" s="11" t="str">
        <f>VLOOKUP(A720,import!A:P,16,0)</f>
        <v>Geleneksel</v>
      </c>
      <c r="Q720" s="15" t="s">
        <v>135</v>
      </c>
      <c r="R720" s="15" t="b">
        <v>1</v>
      </c>
      <c r="S720" s="16" t="b">
        <v>0</v>
      </c>
      <c r="T720" s="25" t="s">
        <v>121</v>
      </c>
      <c r="U720" s="25" t="s">
        <v>987</v>
      </c>
      <c r="V720" s="25" t="s">
        <v>3540</v>
      </c>
      <c r="W720" s="25" t="s">
        <v>3541</v>
      </c>
      <c r="X720" s="27">
        <v>44278.0</v>
      </c>
      <c r="Y720" s="27">
        <v>44281.0</v>
      </c>
      <c r="Z720" s="27"/>
      <c r="AA720" s="19"/>
      <c r="AB720" s="19"/>
      <c r="AC720" s="19"/>
      <c r="AD720" s="19"/>
      <c r="AE720" s="20"/>
      <c r="AF720" s="19"/>
      <c r="AG720" s="20"/>
      <c r="AH720" s="19"/>
      <c r="AI720" s="19"/>
      <c r="AJ720" s="19"/>
      <c r="AK720" s="19"/>
      <c r="AL720" s="19"/>
      <c r="AM720" s="19"/>
      <c r="AN720" s="19"/>
      <c r="AO720" s="19"/>
      <c r="AP720" s="21" t="s">
        <v>116</v>
      </c>
      <c r="AQ720" s="19"/>
    </row>
    <row r="721">
      <c r="A721" s="11" t="s">
        <v>3542</v>
      </c>
      <c r="B721" s="11" t="s">
        <v>3543</v>
      </c>
      <c r="C721" s="11" t="str">
        <f>VLOOKUP(A721,import!A:C,3,0)</f>
        <v>YANLIŞ</v>
      </c>
      <c r="D721" s="11" t="s">
        <v>193</v>
      </c>
      <c r="E721" s="12">
        <f>VLOOKUP(A721,import!A:J,5,0)</f>
        <v>113</v>
      </c>
      <c r="F721" s="12" t="str">
        <f>VLOOKUP(A721,import!A:J,6,0)</f>
        <v/>
      </c>
      <c r="G721" s="13">
        <f>VLOOKUP(A721,import!A:J,7,0)</f>
        <v>6</v>
      </c>
      <c r="H721" s="13">
        <f>VLOOKUP(A721,import!A:J,8,0)</f>
        <v>4</v>
      </c>
      <c r="I721" s="13">
        <f>VLOOKUP(A721,import!A:J,9,0)</f>
        <v>10</v>
      </c>
      <c r="J721" s="14">
        <f>VLOOKUP(A721,import!A:J,10,0)</f>
        <v>0.6</v>
      </c>
      <c r="K721" s="11" t="s">
        <v>3544</v>
      </c>
      <c r="L721" s="11">
        <v>2.423311333E9</v>
      </c>
      <c r="M721" s="11" t="s">
        <v>138</v>
      </c>
      <c r="N721" s="11" t="s">
        <v>527</v>
      </c>
      <c r="O721" s="11" t="s">
        <v>3545</v>
      </c>
      <c r="P721" s="11" t="str">
        <f>VLOOKUP(A721,import!A:P,16,0)</f>
        <v>Geleneksel</v>
      </c>
      <c r="Q721" s="15" t="s">
        <v>135</v>
      </c>
      <c r="R721" s="15" t="b">
        <v>1</v>
      </c>
      <c r="S721" s="16" t="b">
        <v>0</v>
      </c>
      <c r="T721" s="25" t="s">
        <v>121</v>
      </c>
      <c r="U721" s="25" t="s">
        <v>204</v>
      </c>
      <c r="V721" s="25" t="s">
        <v>273</v>
      </c>
      <c r="W721" s="16"/>
      <c r="X721" s="27">
        <v>44271.0</v>
      </c>
      <c r="Y721" s="27">
        <v>44274.0</v>
      </c>
      <c r="Z721" s="27"/>
      <c r="AA721" s="19"/>
      <c r="AB721" s="19"/>
      <c r="AC721" s="19"/>
      <c r="AD721" s="19"/>
      <c r="AE721" s="20"/>
      <c r="AF721" s="19"/>
      <c r="AG721" s="20"/>
      <c r="AH721" s="19"/>
      <c r="AI721" s="19"/>
      <c r="AJ721" s="19"/>
      <c r="AK721" s="19"/>
      <c r="AL721" s="19"/>
      <c r="AM721" s="19"/>
      <c r="AN721" s="19"/>
      <c r="AO721" s="19"/>
      <c r="AP721" s="21" t="s">
        <v>116</v>
      </c>
      <c r="AQ721" s="19"/>
    </row>
    <row r="722">
      <c r="A722" s="11" t="s">
        <v>3546</v>
      </c>
      <c r="B722" s="11" t="s">
        <v>3547</v>
      </c>
      <c r="C722" s="11" t="str">
        <f>VLOOKUP(A722,import!A:C,3,0)</f>
        <v>DOĞRU</v>
      </c>
      <c r="D722" s="11" t="s">
        <v>233</v>
      </c>
      <c r="E722" s="12">
        <f>VLOOKUP(A722,import!A:J,5,0)</f>
        <v>19</v>
      </c>
      <c r="F722" s="12" t="str">
        <f>VLOOKUP(A722,import!A:J,6,0)</f>
        <v/>
      </c>
      <c r="G722" s="13">
        <f>VLOOKUP(A722,import!A:J,7,0)</f>
        <v>3</v>
      </c>
      <c r="H722" s="13">
        <f>VLOOKUP(A722,import!A:J,8,0)</f>
        <v>2</v>
      </c>
      <c r="I722" s="13">
        <f>VLOOKUP(A722,import!A:J,9,0)</f>
        <v>5</v>
      </c>
      <c r="J722" s="14">
        <f>VLOOKUP(A722,import!A:J,10,0)</f>
        <v>0.6</v>
      </c>
      <c r="K722" s="11" t="s">
        <v>3548</v>
      </c>
      <c r="L722" s="11">
        <v>2.429990065E9</v>
      </c>
      <c r="M722" s="11" t="s">
        <v>47</v>
      </c>
      <c r="N722" s="11" t="s">
        <v>227</v>
      </c>
      <c r="O722" s="11" t="s">
        <v>3549</v>
      </c>
      <c r="P722" s="11" t="str">
        <f>VLOOKUP(A722,import!A:P,16,0)</f>
        <v>Geleneksel</v>
      </c>
      <c r="Q722" s="15"/>
      <c r="R722" s="15" t="b">
        <v>1</v>
      </c>
      <c r="S722" s="16" t="b">
        <v>0</v>
      </c>
      <c r="T722" s="17" t="s">
        <v>50</v>
      </c>
      <c r="U722" s="17" t="s">
        <v>123</v>
      </c>
      <c r="V722" s="22" t="s">
        <v>69</v>
      </c>
      <c r="W722" s="17">
        <v>5.308992385E9</v>
      </c>
      <c r="X722" s="18">
        <v>44494.0</v>
      </c>
      <c r="Y722" s="18">
        <v>44497.0</v>
      </c>
      <c r="Z722" s="18"/>
      <c r="AA722" s="22" t="s">
        <v>71</v>
      </c>
      <c r="AB722" s="23">
        <v>44445.0</v>
      </c>
      <c r="AC722" s="22" t="s">
        <v>71</v>
      </c>
      <c r="AD722" s="23">
        <v>44494.0</v>
      </c>
      <c r="AE722" s="20"/>
      <c r="AF722" s="19"/>
      <c r="AG722" s="20"/>
      <c r="AH722" s="19"/>
      <c r="AI722" s="19"/>
      <c r="AJ722" s="19"/>
      <c r="AK722" s="22" t="s">
        <v>156</v>
      </c>
      <c r="AL722" s="22" t="s">
        <v>123</v>
      </c>
      <c r="AM722" s="19"/>
      <c r="AN722" s="19"/>
      <c r="AO722" s="19"/>
      <c r="AP722" s="21" t="s">
        <v>89</v>
      </c>
      <c r="AQ722" s="19"/>
    </row>
    <row r="723">
      <c r="A723" s="11" t="s">
        <v>3550</v>
      </c>
      <c r="B723" s="11" t="s">
        <v>3551</v>
      </c>
      <c r="C723" s="11" t="str">
        <f>VLOOKUP(A723,import!A:C,3,0)</f>
        <v>DOĞRU</v>
      </c>
      <c r="D723" s="11" t="s">
        <v>233</v>
      </c>
      <c r="E723" s="12">
        <f>VLOOKUP(A723,import!A:J,5,0)</f>
        <v>1368</v>
      </c>
      <c r="F723" s="12">
        <f>VLOOKUP(A723,import!A:J,6,0)</f>
        <v>250</v>
      </c>
      <c r="G723" s="13">
        <f>VLOOKUP(A723,import!A:J,7,0)</f>
        <v>24</v>
      </c>
      <c r="H723" s="13">
        <f>VLOOKUP(A723,import!A:J,8,0)</f>
        <v>11</v>
      </c>
      <c r="I723" s="13">
        <f>VLOOKUP(A723,import!A:J,9,0)</f>
        <v>35</v>
      </c>
      <c r="J723" s="14">
        <f>VLOOKUP(A723,import!A:J,10,0)</f>
        <v>0.69</v>
      </c>
      <c r="K723" s="11" t="s">
        <v>3552</v>
      </c>
      <c r="L723" s="11">
        <v>2.42503509E9</v>
      </c>
      <c r="M723" s="11" t="s">
        <v>138</v>
      </c>
      <c r="N723" s="11" t="s">
        <v>202</v>
      </c>
      <c r="O723" s="11" t="s">
        <v>3553</v>
      </c>
      <c r="P723" s="11" t="str">
        <f>VLOOKUP(A723,import!A:P,16,0)</f>
        <v>Geleneksel</v>
      </c>
      <c r="Q723" s="15" t="s">
        <v>135</v>
      </c>
      <c r="R723" s="15" t="b">
        <v>1</v>
      </c>
      <c r="S723" s="16" t="b">
        <v>0</v>
      </c>
      <c r="T723" s="25" t="s">
        <v>50</v>
      </c>
      <c r="U723" s="25" t="s">
        <v>115</v>
      </c>
      <c r="V723" s="24" t="s">
        <v>69</v>
      </c>
      <c r="W723" s="16"/>
      <c r="X723" s="27">
        <v>44614.0</v>
      </c>
      <c r="Y723" s="27">
        <v>44614.0</v>
      </c>
      <c r="Z723" s="27"/>
      <c r="AA723" s="22" t="s">
        <v>71</v>
      </c>
      <c r="AB723" s="23">
        <v>44614.0</v>
      </c>
      <c r="AC723" s="19"/>
      <c r="AD723" s="19"/>
      <c r="AE723" s="20"/>
      <c r="AF723" s="19"/>
      <c r="AG723" s="20"/>
      <c r="AH723" s="19"/>
      <c r="AI723" s="19"/>
      <c r="AJ723" s="19"/>
      <c r="AK723" s="22" t="s">
        <v>115</v>
      </c>
      <c r="AL723" s="19"/>
      <c r="AM723" s="19"/>
      <c r="AN723" s="19"/>
      <c r="AO723" s="19"/>
      <c r="AP723" s="21" t="s">
        <v>116</v>
      </c>
      <c r="AQ723" s="19"/>
    </row>
    <row r="724">
      <c r="A724" s="11" t="s">
        <v>3554</v>
      </c>
      <c r="B724" s="11" t="s">
        <v>3555</v>
      </c>
      <c r="C724" s="11" t="str">
        <f>VLOOKUP(A724,import!A:C,3,0)</f>
        <v>DOĞRU</v>
      </c>
      <c r="D724" s="11" t="s">
        <v>74</v>
      </c>
      <c r="E724" s="12">
        <f>VLOOKUP(A724,import!A:J,5,0)</f>
        <v>343</v>
      </c>
      <c r="F724" s="12">
        <f>VLOOKUP(A724,import!A:J,6,0)</f>
        <v>24</v>
      </c>
      <c r="G724" s="13">
        <f>VLOOKUP(A724,import!A:J,7,0)</f>
        <v>3</v>
      </c>
      <c r="H724" s="13">
        <f>VLOOKUP(A724,import!A:J,8,0)</f>
        <v>17</v>
      </c>
      <c r="I724" s="13">
        <f>VLOOKUP(A724,import!A:J,9,0)</f>
        <v>20</v>
      </c>
      <c r="J724" s="14">
        <f>VLOOKUP(A724,import!A:J,10,0)</f>
        <v>0.15</v>
      </c>
      <c r="K724" s="11" t="s">
        <v>3556</v>
      </c>
      <c r="L724" s="11">
        <v>5.526893343E9</v>
      </c>
      <c r="M724" s="11" t="s">
        <v>58</v>
      </c>
      <c r="N724" s="11" t="s">
        <v>1823</v>
      </c>
      <c r="O724" s="11" t="s">
        <v>3557</v>
      </c>
      <c r="P724" s="11" t="str">
        <f>VLOOKUP(A724,import!A:P,16,0)</f>
        <v>Geleneksel</v>
      </c>
      <c r="Q724" s="15"/>
      <c r="R724" s="15" t="b">
        <v>1</v>
      </c>
      <c r="S724" s="16" t="b">
        <v>0</v>
      </c>
      <c r="T724" s="25" t="s">
        <v>83</v>
      </c>
      <c r="U724" s="16"/>
      <c r="V724" s="16"/>
      <c r="W724" s="25" t="s">
        <v>3558</v>
      </c>
      <c r="X724" s="30"/>
      <c r="Y724" s="30"/>
      <c r="Z724" s="30"/>
      <c r="AA724" s="22" t="s">
        <v>71</v>
      </c>
      <c r="AB724" s="23">
        <v>44502.0</v>
      </c>
      <c r="AC724" s="19"/>
      <c r="AD724" s="19"/>
      <c r="AE724" s="20"/>
      <c r="AF724" s="19"/>
      <c r="AG724" s="20"/>
      <c r="AH724" s="19"/>
      <c r="AI724" s="19"/>
      <c r="AJ724" s="19"/>
      <c r="AK724" s="22" t="s">
        <v>115</v>
      </c>
      <c r="AL724" s="19"/>
      <c r="AM724" s="19"/>
      <c r="AN724" s="19"/>
      <c r="AO724" s="19"/>
      <c r="AP724" s="21" t="s">
        <v>89</v>
      </c>
      <c r="AQ724" s="19"/>
    </row>
    <row r="725">
      <c r="A725" s="11" t="s">
        <v>3559</v>
      </c>
      <c r="B725" s="11" t="s">
        <v>3560</v>
      </c>
      <c r="C725" s="11" t="str">
        <f>VLOOKUP(A725,import!A:C,3,0)</f>
        <v>DOĞRU</v>
      </c>
      <c r="D725" s="11" t="s">
        <v>126</v>
      </c>
      <c r="E725" s="12">
        <f>VLOOKUP(A725,import!A:J,5,0)</f>
        <v>300</v>
      </c>
      <c r="F725" s="12">
        <f>VLOOKUP(A725,import!A:J,6,0)</f>
        <v>246</v>
      </c>
      <c r="G725" s="13">
        <f>VLOOKUP(A725,import!A:J,7,0)</f>
        <v>0</v>
      </c>
      <c r="H725" s="13">
        <f>VLOOKUP(A725,import!A:J,8,0)</f>
        <v>51</v>
      </c>
      <c r="I725" s="13">
        <f>VLOOKUP(A725,import!A:J,9,0)</f>
        <v>51</v>
      </c>
      <c r="J725" s="14">
        <f>VLOOKUP(A725,import!A:J,10,0)</f>
        <v>0</v>
      </c>
      <c r="K725" s="11" t="s">
        <v>3561</v>
      </c>
      <c r="L725" s="11">
        <v>5.46676772E9</v>
      </c>
      <c r="M725" s="11" t="s">
        <v>65</v>
      </c>
      <c r="N725" s="11" t="s">
        <v>112</v>
      </c>
      <c r="O725" s="11" t="s">
        <v>3562</v>
      </c>
      <c r="P725" s="11" t="str">
        <f>VLOOKUP(A725,import!A:P,16,0)</f>
        <v>Geleneksel</v>
      </c>
      <c r="Q725" s="15"/>
      <c r="R725" s="15" t="b">
        <v>1</v>
      </c>
      <c r="S725" s="16" t="b">
        <v>0</v>
      </c>
      <c r="T725" s="17" t="s">
        <v>50</v>
      </c>
      <c r="U725" s="17" t="s">
        <v>99</v>
      </c>
      <c r="V725" s="20" t="s">
        <v>69</v>
      </c>
      <c r="W725" s="17"/>
      <c r="X725" s="18">
        <v>44663.0</v>
      </c>
      <c r="Y725" s="18">
        <v>44664.0</v>
      </c>
      <c r="Z725" s="18"/>
      <c r="AA725" s="22" t="s">
        <v>71</v>
      </c>
      <c r="AB725" s="23">
        <v>44663.0</v>
      </c>
      <c r="AC725" s="19"/>
      <c r="AD725" s="19"/>
      <c r="AE725" s="20"/>
      <c r="AF725" s="19"/>
      <c r="AG725" s="20"/>
      <c r="AH725" s="19"/>
      <c r="AI725" s="19"/>
      <c r="AJ725" s="19"/>
      <c r="AK725" s="22" t="s">
        <v>99</v>
      </c>
      <c r="AL725" s="19"/>
      <c r="AM725" s="19"/>
      <c r="AN725" s="19"/>
      <c r="AO725" s="19"/>
      <c r="AP725" s="21"/>
      <c r="AQ725" s="19"/>
    </row>
    <row r="726">
      <c r="A726" s="11" t="s">
        <v>3563</v>
      </c>
      <c r="B726" s="11" t="s">
        <v>3564</v>
      </c>
      <c r="C726" s="11" t="str">
        <f>VLOOKUP(A726,import!A:C,3,0)</f>
        <v>DOĞRU</v>
      </c>
      <c r="D726" s="11" t="s">
        <v>143</v>
      </c>
      <c r="E726" s="12">
        <f>VLOOKUP(A726,import!A:J,5,0)</f>
        <v>1019</v>
      </c>
      <c r="F726" s="12">
        <f>VLOOKUP(A726,import!A:J,6,0)</f>
        <v>15</v>
      </c>
      <c r="G726" s="13">
        <f>VLOOKUP(A726,import!A:J,7,0)</f>
        <v>30</v>
      </c>
      <c r="H726" s="13">
        <f>VLOOKUP(A726,import!A:J,8,0)</f>
        <v>2</v>
      </c>
      <c r="I726" s="13">
        <f>VLOOKUP(A726,import!A:J,9,0)</f>
        <v>32</v>
      </c>
      <c r="J726" s="14">
        <f>VLOOKUP(A726,import!A:J,10,0)</f>
        <v>0.94</v>
      </c>
      <c r="K726" s="11" t="s">
        <v>3565</v>
      </c>
      <c r="L726" s="11">
        <v>5.30254168E9</v>
      </c>
      <c r="M726" s="11" t="s">
        <v>47</v>
      </c>
      <c r="N726" s="11" t="s">
        <v>278</v>
      </c>
      <c r="O726" s="11" t="s">
        <v>3566</v>
      </c>
      <c r="P726" s="11" t="str">
        <f>VLOOKUP(A726,import!A:P,16,0)</f>
        <v>Geleneksel</v>
      </c>
      <c r="Q726" s="15" t="s">
        <v>129</v>
      </c>
      <c r="R726" s="15" t="b">
        <v>1</v>
      </c>
      <c r="S726" s="25" t="b">
        <v>1</v>
      </c>
      <c r="T726" s="16"/>
      <c r="U726" s="16"/>
      <c r="V726" s="16"/>
      <c r="W726" s="25" t="s">
        <v>3567</v>
      </c>
      <c r="X726" s="30"/>
      <c r="Y726" s="30"/>
      <c r="Z726" s="30"/>
      <c r="AA726" s="22" t="s">
        <v>71</v>
      </c>
      <c r="AB726" s="23">
        <v>44356.0</v>
      </c>
      <c r="AC726" s="22" t="s">
        <v>71</v>
      </c>
      <c r="AD726" s="23">
        <v>44393.0</v>
      </c>
      <c r="AE726" s="22" t="s">
        <v>85</v>
      </c>
      <c r="AF726" s="23">
        <v>44422.0</v>
      </c>
      <c r="AG726" s="20"/>
      <c r="AH726" s="19"/>
      <c r="AI726" s="19"/>
      <c r="AJ726" s="19"/>
      <c r="AK726" s="22" t="s">
        <v>51</v>
      </c>
      <c r="AL726" s="19"/>
      <c r="AM726" s="22" t="s">
        <v>219</v>
      </c>
      <c r="AN726" s="19"/>
      <c r="AO726" s="19"/>
      <c r="AP726" s="21" t="s">
        <v>89</v>
      </c>
      <c r="AQ726" s="19"/>
    </row>
    <row r="727">
      <c r="A727" s="11" t="s">
        <v>3568</v>
      </c>
      <c r="B727" s="11" t="s">
        <v>3569</v>
      </c>
      <c r="C727" s="11" t="str">
        <f>VLOOKUP(A727,import!A:C,3,0)</f>
        <v>DOĞRU</v>
      </c>
      <c r="D727" s="11" t="s">
        <v>152</v>
      </c>
      <c r="E727" s="12">
        <f>VLOOKUP(A727,import!A:J,5,0)</f>
        <v>3484</v>
      </c>
      <c r="F727" s="12">
        <f>VLOOKUP(A727,import!A:J,6,0)</f>
        <v>269</v>
      </c>
      <c r="G727" s="13">
        <f>VLOOKUP(A727,import!A:J,7,0)</f>
        <v>0</v>
      </c>
      <c r="H727" s="13">
        <f>VLOOKUP(A727,import!A:J,8,0)</f>
        <v>29</v>
      </c>
      <c r="I727" s="13">
        <f>VLOOKUP(A727,import!A:J,9,0)</f>
        <v>29</v>
      </c>
      <c r="J727" s="14">
        <f>VLOOKUP(A727,import!A:J,10,0)</f>
        <v>0</v>
      </c>
      <c r="K727" s="11" t="s">
        <v>2783</v>
      </c>
      <c r="L727" s="11">
        <v>2.422272127E9</v>
      </c>
      <c r="M727" s="11" t="s">
        <v>65</v>
      </c>
      <c r="N727" s="11" t="s">
        <v>112</v>
      </c>
      <c r="O727" s="11" t="s">
        <v>3519</v>
      </c>
      <c r="P727" s="11" t="str">
        <f>VLOOKUP(A727,import!A:P,16,0)</f>
        <v>Geleneksel</v>
      </c>
      <c r="Q727" s="15"/>
      <c r="R727" s="15" t="b">
        <v>1</v>
      </c>
      <c r="S727" s="16" t="b">
        <v>0</v>
      </c>
      <c r="T727" s="17" t="s">
        <v>106</v>
      </c>
      <c r="U727" s="17"/>
      <c r="V727" s="17"/>
      <c r="W727" s="17" t="s">
        <v>3570</v>
      </c>
      <c r="X727" s="18"/>
      <c r="Y727" s="18"/>
      <c r="Z727" s="18"/>
      <c r="AA727" s="22" t="s">
        <v>106</v>
      </c>
      <c r="AB727" s="23">
        <v>44420.0</v>
      </c>
      <c r="AC727" s="22" t="s">
        <v>106</v>
      </c>
      <c r="AD727" s="23">
        <v>44497.0</v>
      </c>
      <c r="AE727" s="22" t="s">
        <v>106</v>
      </c>
      <c r="AF727" s="23">
        <v>44510.0</v>
      </c>
      <c r="AG727" s="20"/>
      <c r="AH727" s="19"/>
      <c r="AI727" s="19"/>
      <c r="AJ727" s="19"/>
      <c r="AK727" s="22" t="s">
        <v>165</v>
      </c>
      <c r="AL727" s="22" t="s">
        <v>123</v>
      </c>
      <c r="AM727" s="22" t="s">
        <v>247</v>
      </c>
      <c r="AN727" s="19"/>
      <c r="AO727" s="19"/>
      <c r="AP727" s="21" t="s">
        <v>116</v>
      </c>
      <c r="AQ727" s="19"/>
    </row>
    <row r="728">
      <c r="A728" s="11" t="s">
        <v>3571</v>
      </c>
      <c r="B728" s="11" t="s">
        <v>3572</v>
      </c>
      <c r="C728" s="11" t="str">
        <f>VLOOKUP(A728,import!A:C,3,0)</f>
        <v>DOĞRU</v>
      </c>
      <c r="D728" s="11" t="s">
        <v>152</v>
      </c>
      <c r="E728" s="12">
        <f>VLOOKUP(A728,import!A:J,5,0)</f>
        <v>208</v>
      </c>
      <c r="F728" s="12">
        <f>VLOOKUP(A728,import!A:J,6,0)</f>
        <v>26</v>
      </c>
      <c r="G728" s="13">
        <f>VLOOKUP(A728,import!A:J,7,0)</f>
        <v>0</v>
      </c>
      <c r="H728" s="13">
        <f>VLOOKUP(A728,import!A:J,8,0)</f>
        <v>6</v>
      </c>
      <c r="I728" s="13">
        <f>VLOOKUP(A728,import!A:J,9,0)</f>
        <v>6</v>
      </c>
      <c r="J728" s="14">
        <f>VLOOKUP(A728,import!A:J,10,0)</f>
        <v>0</v>
      </c>
      <c r="K728" s="11" t="s">
        <v>944</v>
      </c>
      <c r="L728" s="11">
        <v>2.422285909E9</v>
      </c>
      <c r="M728" s="11" t="s">
        <v>138</v>
      </c>
      <c r="N728" s="11" t="s">
        <v>320</v>
      </c>
      <c r="O728" s="11" t="s">
        <v>3573</v>
      </c>
      <c r="P728" s="11" t="str">
        <f>VLOOKUP(A728,import!A:P,16,0)</f>
        <v>Geleneksel</v>
      </c>
      <c r="Q728" s="15"/>
      <c r="R728" s="15" t="b">
        <v>1</v>
      </c>
      <c r="S728" s="16" t="b">
        <v>0</v>
      </c>
      <c r="T728" s="17" t="s">
        <v>236</v>
      </c>
      <c r="U728" s="17" t="s">
        <v>99</v>
      </c>
      <c r="V728" s="24" t="s">
        <v>69</v>
      </c>
      <c r="W728" s="17" t="s">
        <v>3574</v>
      </c>
      <c r="X728" s="18">
        <v>44574.0</v>
      </c>
      <c r="Y728" s="18">
        <v>44581.0</v>
      </c>
      <c r="Z728" s="18"/>
      <c r="AA728" s="22" t="s">
        <v>71</v>
      </c>
      <c r="AB728" s="23">
        <v>44572.0</v>
      </c>
      <c r="AC728" s="22" t="s">
        <v>71</v>
      </c>
      <c r="AD728" s="23">
        <v>44574.0</v>
      </c>
      <c r="AE728" s="20"/>
      <c r="AF728" s="19"/>
      <c r="AG728" s="20"/>
      <c r="AH728" s="19"/>
      <c r="AI728" s="19"/>
      <c r="AJ728" s="19"/>
      <c r="AK728" s="22" t="s">
        <v>99</v>
      </c>
      <c r="AL728" s="22" t="s">
        <v>99</v>
      </c>
      <c r="AM728" s="19"/>
      <c r="AN728" s="19"/>
      <c r="AO728" s="19"/>
      <c r="AP728" s="21"/>
      <c r="AQ728" s="19"/>
    </row>
    <row r="729">
      <c r="A729" s="11" t="s">
        <v>3575</v>
      </c>
      <c r="B729" s="11" t="s">
        <v>3576</v>
      </c>
      <c r="C729" s="11" t="str">
        <f>VLOOKUP(A729,import!A:C,3,0)</f>
        <v>DOĞRU</v>
      </c>
      <c r="D729" s="11" t="s">
        <v>126</v>
      </c>
      <c r="E729" s="12">
        <f>VLOOKUP(A729,import!A:J,5,0)</f>
        <v>62</v>
      </c>
      <c r="F729" s="12">
        <f>VLOOKUP(A729,import!A:J,6,0)</f>
        <v>1</v>
      </c>
      <c r="G729" s="13">
        <f>VLOOKUP(A729,import!A:J,7,0)</f>
        <v>0</v>
      </c>
      <c r="H729" s="13">
        <f>VLOOKUP(A729,import!A:J,8,0)</f>
        <v>22</v>
      </c>
      <c r="I729" s="13">
        <f>VLOOKUP(A729,import!A:J,9,0)</f>
        <v>22</v>
      </c>
      <c r="J729" s="14">
        <f>VLOOKUP(A729,import!A:J,10,0)</f>
        <v>0</v>
      </c>
      <c r="K729" s="11" t="s">
        <v>3577</v>
      </c>
      <c r="L729" s="11">
        <v>2.423382217E9</v>
      </c>
      <c r="M729" s="11" t="s">
        <v>65</v>
      </c>
      <c r="N729" s="11" t="s">
        <v>778</v>
      </c>
      <c r="O729" s="11" t="s">
        <v>3578</v>
      </c>
      <c r="P729" s="11" t="str">
        <f>VLOOKUP(A729,import!A:P,16,0)</f>
        <v>Geleneksel</v>
      </c>
      <c r="Q729" s="15"/>
      <c r="R729" s="15" t="b">
        <v>1</v>
      </c>
      <c r="S729" s="25" t="b">
        <v>1</v>
      </c>
      <c r="T729" s="17"/>
      <c r="U729" s="17"/>
      <c r="V729" s="17"/>
      <c r="W729" s="17" t="s">
        <v>3579</v>
      </c>
      <c r="X729" s="18"/>
      <c r="Y729" s="18"/>
      <c r="Z729" s="18"/>
      <c r="AA729" s="22" t="s">
        <v>71</v>
      </c>
      <c r="AB729" s="23">
        <v>44502.0</v>
      </c>
      <c r="AC729" s="19"/>
      <c r="AD729" s="19"/>
      <c r="AE729" s="20"/>
      <c r="AF729" s="19"/>
      <c r="AG729" s="20"/>
      <c r="AH729" s="19"/>
      <c r="AI729" s="19"/>
      <c r="AJ729" s="19"/>
      <c r="AK729" s="22" t="s">
        <v>51</v>
      </c>
      <c r="AL729" s="19"/>
      <c r="AM729" s="19"/>
      <c r="AN729" s="19"/>
      <c r="AO729" s="19"/>
      <c r="AP729" s="21" t="s">
        <v>116</v>
      </c>
      <c r="AQ729" s="19"/>
    </row>
    <row r="730">
      <c r="A730" s="11" t="s">
        <v>3580</v>
      </c>
      <c r="B730" s="11" t="s">
        <v>3581</v>
      </c>
      <c r="C730" s="11" t="str">
        <f>VLOOKUP(A730,import!A:C,3,0)</f>
        <v>YANLIŞ</v>
      </c>
      <c r="D730" s="11" t="s">
        <v>126</v>
      </c>
      <c r="E730" s="12" t="str">
        <f>VLOOKUP(A730,import!A:J,5,0)</f>
        <v/>
      </c>
      <c r="F730" s="12" t="str">
        <f>VLOOKUP(A730,import!A:J,6,0)</f>
        <v/>
      </c>
      <c r="G730" s="13">
        <f>VLOOKUP(A730,import!A:J,7,0)</f>
        <v>0</v>
      </c>
      <c r="H730" s="13">
        <f>VLOOKUP(A730,import!A:J,8,0)</f>
        <v>22</v>
      </c>
      <c r="I730" s="13">
        <f>VLOOKUP(A730,import!A:J,9,0)</f>
        <v>22</v>
      </c>
      <c r="J730" s="14">
        <f>VLOOKUP(A730,import!A:J,10,0)</f>
        <v>0</v>
      </c>
      <c r="K730" s="11" t="s">
        <v>3582</v>
      </c>
      <c r="L730" s="11">
        <v>2.42228222E9</v>
      </c>
      <c r="M730" s="11" t="s">
        <v>138</v>
      </c>
      <c r="N730" s="11" t="s">
        <v>320</v>
      </c>
      <c r="O730" s="11" t="s">
        <v>3583</v>
      </c>
      <c r="P730" s="11" t="str">
        <f>VLOOKUP(A730,import!A:P,16,0)</f>
        <v>Geleneksel</v>
      </c>
      <c r="Q730" s="15"/>
      <c r="R730" s="15" t="b">
        <v>1</v>
      </c>
      <c r="S730" s="16" t="b">
        <v>0</v>
      </c>
      <c r="T730" s="17" t="s">
        <v>280</v>
      </c>
      <c r="U730" s="17" t="s">
        <v>99</v>
      </c>
      <c r="V730" s="24" t="s">
        <v>69</v>
      </c>
      <c r="W730" s="17" t="s">
        <v>3584</v>
      </c>
      <c r="X730" s="18">
        <v>44588.0</v>
      </c>
      <c r="Y730" s="18">
        <v>44589.0</v>
      </c>
      <c r="Z730" s="18"/>
      <c r="AA730" s="22" t="s">
        <v>71</v>
      </c>
      <c r="AB730" s="23">
        <v>44516.0</v>
      </c>
      <c r="AC730" s="22" t="s">
        <v>71</v>
      </c>
      <c r="AD730" s="23">
        <v>44517.0</v>
      </c>
      <c r="AE730" s="22" t="s">
        <v>177</v>
      </c>
      <c r="AF730" s="23">
        <v>44533.0</v>
      </c>
      <c r="AG730" s="22" t="s">
        <v>85</v>
      </c>
      <c r="AH730" s="23">
        <v>44543.0</v>
      </c>
      <c r="AI730" s="22" t="s">
        <v>71</v>
      </c>
      <c r="AJ730" s="23">
        <v>44599.0</v>
      </c>
      <c r="AK730" s="22" t="s">
        <v>131</v>
      </c>
      <c r="AL730" s="22" t="s">
        <v>99</v>
      </c>
      <c r="AM730" s="22" t="s">
        <v>247</v>
      </c>
      <c r="AN730" s="22" t="s">
        <v>230</v>
      </c>
      <c r="AO730" s="22" t="s">
        <v>99</v>
      </c>
      <c r="AP730" s="21" t="s">
        <v>116</v>
      </c>
      <c r="AQ730" s="19"/>
    </row>
    <row r="731">
      <c r="A731" s="11" t="s">
        <v>3585</v>
      </c>
      <c r="B731" s="11" t="s">
        <v>3586</v>
      </c>
      <c r="C731" s="11" t="str">
        <f>VLOOKUP(A731,import!A:C,3,0)</f>
        <v>DOĞRU</v>
      </c>
      <c r="D731" s="11" t="s">
        <v>152</v>
      </c>
      <c r="E731" s="12">
        <f>VLOOKUP(A731,import!A:J,5,0)</f>
        <v>207</v>
      </c>
      <c r="F731" s="12">
        <f>VLOOKUP(A731,import!A:J,6,0)</f>
        <v>2</v>
      </c>
      <c r="G731" s="13">
        <f>VLOOKUP(A731,import!A:J,7,0)</f>
        <v>0</v>
      </c>
      <c r="H731" s="13">
        <f>VLOOKUP(A731,import!A:J,8,0)</f>
        <v>9</v>
      </c>
      <c r="I731" s="13">
        <f>VLOOKUP(A731,import!A:J,9,0)</f>
        <v>9</v>
      </c>
      <c r="J731" s="14">
        <f>VLOOKUP(A731,import!A:J,10,0)</f>
        <v>0</v>
      </c>
      <c r="K731" s="11" t="s">
        <v>3587</v>
      </c>
      <c r="L731" s="11">
        <v>5.448144055E9</v>
      </c>
      <c r="M731" s="11" t="s">
        <v>544</v>
      </c>
      <c r="N731" s="11" t="s">
        <v>3588</v>
      </c>
      <c r="O731" s="11" t="s">
        <v>3589</v>
      </c>
      <c r="P731" s="11" t="str">
        <f>VLOOKUP(A731,import!A:P,16,0)</f>
        <v>Geleneksel</v>
      </c>
      <c r="Q731" s="15"/>
      <c r="R731" s="15" t="b">
        <v>0</v>
      </c>
      <c r="S731" s="16" t="b">
        <v>0</v>
      </c>
      <c r="T731" s="17"/>
      <c r="U731" s="17"/>
      <c r="V731" s="17"/>
      <c r="W731" s="17"/>
      <c r="X731" s="18"/>
      <c r="Y731" s="18"/>
      <c r="Z731" s="18"/>
      <c r="AA731" s="22"/>
      <c r="AB731" s="23"/>
      <c r="AC731" s="19"/>
      <c r="AD731" s="19"/>
      <c r="AE731" s="20"/>
      <c r="AF731" s="19"/>
      <c r="AG731" s="20"/>
      <c r="AH731" s="19"/>
      <c r="AI731" s="19"/>
      <c r="AJ731" s="19"/>
      <c r="AK731" s="22"/>
      <c r="AL731" s="19"/>
      <c r="AM731" s="19"/>
      <c r="AN731" s="19"/>
      <c r="AO731" s="19"/>
      <c r="AP731" s="21" t="s">
        <v>116</v>
      </c>
      <c r="AQ731" s="19"/>
    </row>
    <row r="732">
      <c r="A732" s="11" t="s">
        <v>3590</v>
      </c>
      <c r="B732" s="11" t="s">
        <v>3591</v>
      </c>
      <c r="C732" s="11" t="str">
        <f>VLOOKUP(A732,import!A:C,3,0)</f>
        <v>DOĞRU</v>
      </c>
      <c r="D732" s="11" t="s">
        <v>143</v>
      </c>
      <c r="E732" s="12">
        <f>VLOOKUP(A732,import!A:J,5,0)</f>
        <v>297</v>
      </c>
      <c r="F732" s="12">
        <f>VLOOKUP(A732,import!A:J,6,0)</f>
        <v>19</v>
      </c>
      <c r="G732" s="13">
        <f>VLOOKUP(A732,import!A:J,7,0)</f>
        <v>13</v>
      </c>
      <c r="H732" s="13">
        <f>VLOOKUP(A732,import!A:J,8,0)</f>
        <v>5</v>
      </c>
      <c r="I732" s="13">
        <f>VLOOKUP(A732,import!A:J,9,0)</f>
        <v>18</v>
      </c>
      <c r="J732" s="14">
        <f>VLOOKUP(A732,import!A:J,10,0)</f>
        <v>0.72</v>
      </c>
      <c r="K732" s="11" t="s">
        <v>3592</v>
      </c>
      <c r="L732" s="11">
        <v>2.422470568E9</v>
      </c>
      <c r="M732" s="11" t="s">
        <v>47</v>
      </c>
      <c r="N732" s="11" t="s">
        <v>278</v>
      </c>
      <c r="O732" s="11" t="s">
        <v>3593</v>
      </c>
      <c r="P732" s="11" t="str">
        <f>VLOOKUP(A732,import!A:P,16,0)</f>
        <v>Geleneksel</v>
      </c>
      <c r="Q732" s="15" t="s">
        <v>135</v>
      </c>
      <c r="R732" s="15" t="b">
        <v>1</v>
      </c>
      <c r="S732" s="16" t="b">
        <v>0</v>
      </c>
      <c r="T732" s="25" t="s">
        <v>50</v>
      </c>
      <c r="U732" s="25" t="s">
        <v>219</v>
      </c>
      <c r="V732" s="25"/>
      <c r="W732" s="25" t="s">
        <v>3594</v>
      </c>
      <c r="X732" s="27">
        <v>44411.0</v>
      </c>
      <c r="Y732" s="27">
        <v>44413.0</v>
      </c>
      <c r="Z732" s="27"/>
      <c r="AA732" s="22" t="s">
        <v>71</v>
      </c>
      <c r="AB732" s="23">
        <v>44392.0</v>
      </c>
      <c r="AC732" s="22" t="s">
        <v>71</v>
      </c>
      <c r="AD732" s="23">
        <v>44404.0</v>
      </c>
      <c r="AE732" s="22" t="s">
        <v>71</v>
      </c>
      <c r="AF732" s="23">
        <v>44407.0</v>
      </c>
      <c r="AG732" s="22" t="s">
        <v>71</v>
      </c>
      <c r="AH732" s="23">
        <v>44411.0</v>
      </c>
      <c r="AI732" s="19"/>
      <c r="AJ732" s="19"/>
      <c r="AK732" s="22" t="s">
        <v>86</v>
      </c>
      <c r="AL732" s="22" t="s">
        <v>51</v>
      </c>
      <c r="AM732" s="22" t="s">
        <v>51</v>
      </c>
      <c r="AN732" s="22" t="s">
        <v>219</v>
      </c>
      <c r="AO732" s="19"/>
      <c r="AP732" s="21" t="s">
        <v>89</v>
      </c>
      <c r="AQ732" s="19"/>
    </row>
    <row r="733">
      <c r="A733" s="11" t="s">
        <v>3595</v>
      </c>
      <c r="B733" s="11" t="s">
        <v>3596</v>
      </c>
      <c r="C733" s="11" t="str">
        <f>VLOOKUP(A733,import!A:C,3,0)</f>
        <v>DOĞRU</v>
      </c>
      <c r="D733" s="11" t="s">
        <v>2761</v>
      </c>
      <c r="E733" s="12">
        <f>VLOOKUP(A733,import!A:J,5,0)</f>
        <v>269</v>
      </c>
      <c r="F733" s="12">
        <f>VLOOKUP(A733,import!A:J,6,0)</f>
        <v>16</v>
      </c>
      <c r="G733" s="13">
        <f>VLOOKUP(A733,import!A:J,7,0)</f>
        <v>149</v>
      </c>
      <c r="H733" s="13">
        <f>VLOOKUP(A733,import!A:J,8,0)</f>
        <v>81</v>
      </c>
      <c r="I733" s="13">
        <f>VLOOKUP(A733,import!A:J,9,0)</f>
        <v>230</v>
      </c>
      <c r="J733" s="14">
        <f>VLOOKUP(A733,import!A:J,10,0)</f>
        <v>0.65</v>
      </c>
      <c r="K733" s="11" t="s">
        <v>3597</v>
      </c>
      <c r="L733" s="11">
        <v>2.423239367E9</v>
      </c>
      <c r="M733" s="11" t="s">
        <v>47</v>
      </c>
      <c r="N733" s="11" t="s">
        <v>227</v>
      </c>
      <c r="O733" s="11" t="s">
        <v>3598</v>
      </c>
      <c r="P733" s="11" t="str">
        <f>VLOOKUP(A733,import!A:P,16,0)</f>
        <v>Geleneksel</v>
      </c>
      <c r="Q733" s="15" t="s">
        <v>103</v>
      </c>
      <c r="R733" s="15" t="b">
        <v>1</v>
      </c>
      <c r="S733" s="16" t="b">
        <v>0</v>
      </c>
      <c r="T733" s="25" t="s">
        <v>50</v>
      </c>
      <c r="U733" s="25" t="s">
        <v>51</v>
      </c>
      <c r="V733" s="24" t="s">
        <v>69</v>
      </c>
      <c r="W733" s="25" t="s">
        <v>3599</v>
      </c>
      <c r="X733" s="27">
        <v>44622.0</v>
      </c>
      <c r="Y733" s="27">
        <v>44624.0</v>
      </c>
      <c r="Z733" s="30"/>
      <c r="AA733" s="22" t="s">
        <v>71</v>
      </c>
      <c r="AB733" s="23">
        <v>44383.0</v>
      </c>
      <c r="AC733" s="22" t="s">
        <v>177</v>
      </c>
      <c r="AD733" s="23">
        <v>44403.0</v>
      </c>
      <c r="AE733" s="22" t="s">
        <v>85</v>
      </c>
      <c r="AF733" s="23">
        <v>44405.0</v>
      </c>
      <c r="AG733" s="22" t="s">
        <v>71</v>
      </c>
      <c r="AH733" s="23">
        <v>44622.0</v>
      </c>
      <c r="AI733" s="22" t="s">
        <v>71</v>
      </c>
      <c r="AJ733" s="23">
        <v>44620.0</v>
      </c>
      <c r="AK733" s="22" t="s">
        <v>86</v>
      </c>
      <c r="AL733" s="22" t="s">
        <v>51</v>
      </c>
      <c r="AM733" s="22" t="s">
        <v>190</v>
      </c>
      <c r="AN733" s="22" t="s">
        <v>51</v>
      </c>
      <c r="AO733" s="22" t="s">
        <v>51</v>
      </c>
      <c r="AP733" s="21" t="s">
        <v>89</v>
      </c>
      <c r="AQ733" s="22"/>
    </row>
    <row r="734">
      <c r="A734" s="11" t="s">
        <v>3600</v>
      </c>
      <c r="B734" s="11" t="s">
        <v>3601</v>
      </c>
      <c r="C734" s="11" t="str">
        <f>VLOOKUP(A734,import!A:C,3,0)</f>
        <v>DOĞRU</v>
      </c>
      <c r="D734" s="11" t="s">
        <v>818</v>
      </c>
      <c r="E734" s="12">
        <f>VLOOKUP(A734,import!A:J,5,0)</f>
        <v>77</v>
      </c>
      <c r="F734" s="12">
        <f>VLOOKUP(A734,import!A:J,6,0)</f>
        <v>53</v>
      </c>
      <c r="G734" s="13">
        <f>VLOOKUP(A734,import!A:J,7,0)</f>
        <v>0</v>
      </c>
      <c r="H734" s="13">
        <f>VLOOKUP(A734,import!A:J,8,0)</f>
        <v>36</v>
      </c>
      <c r="I734" s="13">
        <f>VLOOKUP(A734,import!A:J,9,0)</f>
        <v>36</v>
      </c>
      <c r="J734" s="14">
        <f>VLOOKUP(A734,import!A:J,10,0)</f>
        <v>0</v>
      </c>
      <c r="K734" s="11" t="s">
        <v>3602</v>
      </c>
      <c r="L734" s="11">
        <v>2.428552211E9</v>
      </c>
      <c r="M734" s="11" t="s">
        <v>1147</v>
      </c>
      <c r="N734" s="11" t="s">
        <v>483</v>
      </c>
      <c r="O734" s="11" t="s">
        <v>3603</v>
      </c>
      <c r="P734" s="11" t="str">
        <f>VLOOKUP(A734,import!A:P,16,0)</f>
        <v>Geleneksel</v>
      </c>
      <c r="Q734" s="15"/>
      <c r="R734" s="15" t="b">
        <v>0</v>
      </c>
      <c r="S734" s="16" t="b">
        <v>0</v>
      </c>
      <c r="T734" s="17"/>
      <c r="U734" s="17"/>
      <c r="V734" s="17"/>
      <c r="W734" s="17"/>
      <c r="X734" s="18"/>
      <c r="Y734" s="18"/>
      <c r="Z734" s="18"/>
      <c r="AA734" s="22"/>
      <c r="AB734" s="23"/>
      <c r="AC734" s="19"/>
      <c r="AD734" s="19"/>
      <c r="AE734" s="20"/>
      <c r="AF734" s="19"/>
      <c r="AG734" s="20"/>
      <c r="AH734" s="19"/>
      <c r="AI734" s="19"/>
      <c r="AJ734" s="19"/>
      <c r="AK734" s="22"/>
      <c r="AL734" s="19"/>
      <c r="AM734" s="19"/>
      <c r="AN734" s="19"/>
      <c r="AO734" s="19"/>
      <c r="AP734" s="21"/>
      <c r="AQ734" s="19"/>
    </row>
    <row r="735">
      <c r="A735" s="11" t="s">
        <v>3604</v>
      </c>
      <c r="B735" s="11" t="s">
        <v>3605</v>
      </c>
      <c r="C735" s="11" t="str">
        <f>VLOOKUP(A735,import!A:C,3,0)</f>
        <v>DOĞRU</v>
      </c>
      <c r="D735" s="11" t="s">
        <v>1007</v>
      </c>
      <c r="E735" s="12">
        <f>VLOOKUP(A735,import!A:J,5,0)</f>
        <v>90</v>
      </c>
      <c r="F735" s="12">
        <f>VLOOKUP(A735,import!A:J,6,0)</f>
        <v>29</v>
      </c>
      <c r="G735" s="13">
        <f>VLOOKUP(A735,import!A:J,7,0)</f>
        <v>14</v>
      </c>
      <c r="H735" s="13">
        <f>VLOOKUP(A735,import!A:J,8,0)</f>
        <v>5</v>
      </c>
      <c r="I735" s="13">
        <f>VLOOKUP(A735,import!A:J,9,0)</f>
        <v>19</v>
      </c>
      <c r="J735" s="14">
        <f>VLOOKUP(A735,import!A:J,10,0)</f>
        <v>0.74</v>
      </c>
      <c r="K735" s="11" t="s">
        <v>3606</v>
      </c>
      <c r="L735" s="11">
        <v>5.419384225E9</v>
      </c>
      <c r="M735" s="11" t="s">
        <v>47</v>
      </c>
      <c r="N735" s="11" t="s">
        <v>495</v>
      </c>
      <c r="O735" s="11" t="s">
        <v>3607</v>
      </c>
      <c r="P735" s="11" t="str">
        <f>VLOOKUP(A735,import!A:P,16,0)</f>
        <v>Geleneksel</v>
      </c>
      <c r="Q735" s="15"/>
      <c r="R735" s="15" t="b">
        <v>1</v>
      </c>
      <c r="S735" s="16" t="b">
        <v>0</v>
      </c>
      <c r="T735" s="17" t="s">
        <v>50</v>
      </c>
      <c r="U735" s="17" t="s">
        <v>51</v>
      </c>
      <c r="V735" s="17" t="s">
        <v>69</v>
      </c>
      <c r="W735" s="17"/>
      <c r="X735" s="18">
        <v>44641.0</v>
      </c>
      <c r="Y735" s="18">
        <v>44642.0</v>
      </c>
      <c r="Z735" s="18"/>
      <c r="AA735" s="22" t="s">
        <v>71</v>
      </c>
      <c r="AB735" s="23">
        <v>44641.0</v>
      </c>
      <c r="AC735" s="19"/>
      <c r="AD735" s="19"/>
      <c r="AE735" s="20"/>
      <c r="AF735" s="19"/>
      <c r="AG735" s="20"/>
      <c r="AH735" s="19"/>
      <c r="AI735" s="19"/>
      <c r="AJ735" s="19"/>
      <c r="AK735" s="22" t="s">
        <v>51</v>
      </c>
      <c r="AL735" s="19"/>
      <c r="AM735" s="19"/>
      <c r="AN735" s="19"/>
      <c r="AO735" s="19"/>
      <c r="AP735" s="21"/>
      <c r="AQ735" s="19"/>
    </row>
    <row r="736">
      <c r="A736" s="11" t="s">
        <v>3608</v>
      </c>
      <c r="B736" s="11" t="s">
        <v>3609</v>
      </c>
      <c r="C736" s="11" t="str">
        <f>VLOOKUP(A736,import!A:C,3,0)</f>
        <v>DOĞRU</v>
      </c>
      <c r="D736" s="11" t="s">
        <v>200</v>
      </c>
      <c r="E736" s="12">
        <f>VLOOKUP(A736,import!A:J,5,0)</f>
        <v>609</v>
      </c>
      <c r="F736" s="12">
        <f>VLOOKUP(A736,import!A:J,6,0)</f>
        <v>22</v>
      </c>
      <c r="G736" s="13">
        <f>VLOOKUP(A736,import!A:J,7,0)</f>
        <v>0</v>
      </c>
      <c r="H736" s="13">
        <f>VLOOKUP(A736,import!A:J,8,0)</f>
        <v>69</v>
      </c>
      <c r="I736" s="13">
        <f>VLOOKUP(A736,import!A:J,9,0)</f>
        <v>69</v>
      </c>
      <c r="J736" s="14">
        <f>VLOOKUP(A736,import!A:J,10,0)</f>
        <v>0</v>
      </c>
      <c r="K736" s="11" t="s">
        <v>3610</v>
      </c>
      <c r="L736" s="11">
        <v>2.425110575E9</v>
      </c>
      <c r="M736" s="11" t="s">
        <v>368</v>
      </c>
      <c r="N736" s="11" t="s">
        <v>813</v>
      </c>
      <c r="O736" s="11" t="s">
        <v>3611</v>
      </c>
      <c r="P736" s="11" t="str">
        <f>VLOOKUP(A736,import!A:P,16,0)</f>
        <v>Geleneksel</v>
      </c>
      <c r="Q736" s="15"/>
      <c r="R736" s="15" t="b">
        <v>1</v>
      </c>
      <c r="S736" s="25" t="b">
        <v>1</v>
      </c>
      <c r="T736" s="17"/>
      <c r="U736" s="17"/>
      <c r="V736" s="17"/>
      <c r="W736" s="17" t="s">
        <v>3612</v>
      </c>
      <c r="X736" s="18"/>
      <c r="Y736" s="18"/>
      <c r="Z736" s="18"/>
      <c r="AA736" s="22" t="s">
        <v>71</v>
      </c>
      <c r="AB736" s="23">
        <v>44463.0</v>
      </c>
      <c r="AC736" s="22" t="s">
        <v>71</v>
      </c>
      <c r="AD736" s="23">
        <v>44496.0</v>
      </c>
      <c r="AE736" s="20"/>
      <c r="AF736" s="19"/>
      <c r="AG736" s="20"/>
      <c r="AH736" s="19"/>
      <c r="AI736" s="19"/>
      <c r="AJ736" s="19"/>
      <c r="AK736" s="22" t="s">
        <v>149</v>
      </c>
      <c r="AL736" s="22" t="s">
        <v>156</v>
      </c>
      <c r="AM736" s="19"/>
      <c r="AN736" s="19"/>
      <c r="AO736" s="19"/>
      <c r="AP736" s="21" t="s">
        <v>116</v>
      </c>
      <c r="AQ736" s="19"/>
    </row>
    <row r="737">
      <c r="A737" s="11" t="s">
        <v>3613</v>
      </c>
      <c r="B737" s="11" t="s">
        <v>3614</v>
      </c>
      <c r="C737" s="11" t="str">
        <f>VLOOKUP(A737,import!A:C,3,0)</f>
        <v>DOĞRU</v>
      </c>
      <c r="D737" s="11" t="s">
        <v>233</v>
      </c>
      <c r="E737" s="12" t="str">
        <f>VLOOKUP(A737,import!A:J,5,0)</f>
        <v/>
      </c>
      <c r="F737" s="12" t="str">
        <f>VLOOKUP(A737,import!A:J,6,0)</f>
        <v/>
      </c>
      <c r="G737" s="13">
        <f>VLOOKUP(A737,import!A:J,7,0)</f>
        <v>0</v>
      </c>
      <c r="H737" s="13">
        <f>VLOOKUP(A737,import!A:J,8,0)</f>
        <v>11</v>
      </c>
      <c r="I737" s="13">
        <f>VLOOKUP(A737,import!A:J,9,0)</f>
        <v>11</v>
      </c>
      <c r="J737" s="14">
        <f>VLOOKUP(A737,import!A:J,10,0)</f>
        <v>0</v>
      </c>
      <c r="K737" s="11" t="s">
        <v>3615</v>
      </c>
      <c r="L737" s="11">
        <v>2.422443791E9</v>
      </c>
      <c r="M737" s="11" t="s">
        <v>47</v>
      </c>
      <c r="N737" s="11" t="s">
        <v>3616</v>
      </c>
      <c r="O737" s="11" t="s">
        <v>3617</v>
      </c>
      <c r="P737" s="11" t="str">
        <f>VLOOKUP(A737,import!A:P,16,0)</f>
        <v>Geleneksel</v>
      </c>
      <c r="Q737" s="15"/>
      <c r="R737" s="15" t="b">
        <v>1</v>
      </c>
      <c r="S737" s="16" t="b">
        <v>0</v>
      </c>
      <c r="T737" s="17"/>
      <c r="U737" s="17"/>
      <c r="V737" s="17"/>
      <c r="W737" s="17" t="s">
        <v>1794</v>
      </c>
      <c r="X737" s="18"/>
      <c r="Y737" s="18"/>
      <c r="Z737" s="18"/>
      <c r="AA737" s="22" t="s">
        <v>106</v>
      </c>
      <c r="AB737" s="23">
        <v>44700.0</v>
      </c>
      <c r="AC737" s="19"/>
      <c r="AD737" s="19"/>
      <c r="AE737" s="20"/>
      <c r="AF737" s="19"/>
      <c r="AG737" s="20"/>
      <c r="AH737" s="19"/>
      <c r="AI737" s="19"/>
      <c r="AJ737" s="19"/>
      <c r="AK737" s="22" t="s">
        <v>131</v>
      </c>
      <c r="AL737" s="19"/>
      <c r="AM737" s="19"/>
      <c r="AN737" s="19"/>
      <c r="AO737" s="19"/>
      <c r="AP737" s="21"/>
      <c r="AQ737" s="19"/>
    </row>
    <row r="738">
      <c r="A738" s="11" t="s">
        <v>3618</v>
      </c>
      <c r="B738" s="11" t="s">
        <v>3619</v>
      </c>
      <c r="C738" s="11" t="str">
        <f>VLOOKUP(A738,import!A:C,3,0)</f>
        <v>DOĞRU</v>
      </c>
      <c r="D738" s="11" t="s">
        <v>63</v>
      </c>
      <c r="E738" s="12">
        <f>VLOOKUP(A738,import!A:J,5,0)</f>
        <v>152</v>
      </c>
      <c r="F738" s="12" t="str">
        <f>VLOOKUP(A738,import!A:J,6,0)</f>
        <v/>
      </c>
      <c r="G738" s="13">
        <f>VLOOKUP(A738,import!A:J,7,0)</f>
        <v>5</v>
      </c>
      <c r="H738" s="13">
        <f>VLOOKUP(A738,import!A:J,8,0)</f>
        <v>4</v>
      </c>
      <c r="I738" s="13">
        <f>VLOOKUP(A738,import!A:J,9,0)</f>
        <v>9</v>
      </c>
      <c r="J738" s="14">
        <f>VLOOKUP(A738,import!A:J,10,0)</f>
        <v>0.56</v>
      </c>
      <c r="K738" s="11" t="s">
        <v>1284</v>
      </c>
      <c r="L738" s="11">
        <v>5.443987469E9</v>
      </c>
      <c r="M738" s="11" t="s">
        <v>1285</v>
      </c>
      <c r="N738" s="11" t="s">
        <v>1710</v>
      </c>
      <c r="O738" s="11" t="s">
        <v>3620</v>
      </c>
      <c r="P738" s="11" t="str">
        <f>VLOOKUP(A738,import!A:P,16,0)</f>
        <v>Geleneksel</v>
      </c>
      <c r="Q738" s="15"/>
      <c r="R738" s="15" t="b">
        <v>1</v>
      </c>
      <c r="S738" s="16" t="b">
        <v>0</v>
      </c>
      <c r="T738" s="25" t="s">
        <v>50</v>
      </c>
      <c r="U738" s="25" t="s">
        <v>51</v>
      </c>
      <c r="V738" s="25" t="s">
        <v>52</v>
      </c>
      <c r="W738" s="16"/>
      <c r="X738" s="27">
        <v>44498.0</v>
      </c>
      <c r="Y738" s="27">
        <v>44501.0</v>
      </c>
      <c r="Z738" s="30"/>
      <c r="AA738" s="22" t="s">
        <v>71</v>
      </c>
      <c r="AB738" s="23">
        <v>44498.0</v>
      </c>
      <c r="AC738" s="19"/>
      <c r="AD738" s="19"/>
      <c r="AE738" s="20"/>
      <c r="AF738" s="19"/>
      <c r="AG738" s="20"/>
      <c r="AH738" s="19"/>
      <c r="AI738" s="19"/>
      <c r="AJ738" s="19"/>
      <c r="AK738" s="22" t="s">
        <v>51</v>
      </c>
      <c r="AL738" s="19"/>
      <c r="AM738" s="19"/>
      <c r="AN738" s="19"/>
      <c r="AO738" s="19"/>
      <c r="AP738" s="21" t="s">
        <v>54</v>
      </c>
      <c r="AQ738" s="19"/>
    </row>
    <row r="739">
      <c r="A739" s="11" t="s">
        <v>3621</v>
      </c>
      <c r="B739" s="11" t="s">
        <v>3622</v>
      </c>
      <c r="C739" s="11" t="str">
        <f>VLOOKUP(A739,import!A:C,3,0)</f>
        <v>YANLIŞ</v>
      </c>
      <c r="D739" s="11" t="s">
        <v>110</v>
      </c>
      <c r="E739" s="12">
        <f>VLOOKUP(A739,import!A:J,5,0)</f>
        <v>3</v>
      </c>
      <c r="F739" s="12" t="str">
        <f>VLOOKUP(A739,import!A:J,6,0)</f>
        <v/>
      </c>
      <c r="G739" s="13">
        <f>VLOOKUP(A739,import!A:J,7,0)</f>
        <v>0</v>
      </c>
      <c r="H739" s="13">
        <f>VLOOKUP(A739,import!A:J,8,0)</f>
        <v>42</v>
      </c>
      <c r="I739" s="13">
        <f>VLOOKUP(A739,import!A:J,9,0)</f>
        <v>42</v>
      </c>
      <c r="J739" s="14">
        <f>VLOOKUP(A739,import!A:J,10,0)</f>
        <v>0</v>
      </c>
      <c r="K739" s="11" t="s">
        <v>3623</v>
      </c>
      <c r="L739" s="11">
        <v>2.425114511E9</v>
      </c>
      <c r="M739" s="11" t="s">
        <v>368</v>
      </c>
      <c r="N739" s="11" t="s">
        <v>825</v>
      </c>
      <c r="O739" s="11" t="s">
        <v>3624</v>
      </c>
      <c r="P739" s="11" t="str">
        <f>VLOOKUP(A739,import!A:P,16,0)</f>
        <v>Geleneksel</v>
      </c>
      <c r="Q739" s="15"/>
      <c r="R739" s="15" t="b">
        <v>0</v>
      </c>
      <c r="S739" s="16" t="b">
        <v>0</v>
      </c>
      <c r="T739" s="17"/>
      <c r="U739" s="17"/>
      <c r="V739" s="17"/>
      <c r="W739" s="17"/>
      <c r="X739" s="18"/>
      <c r="Y739" s="18"/>
      <c r="Z739" s="18"/>
      <c r="AA739" s="22"/>
      <c r="AB739" s="23"/>
      <c r="AC739" s="19"/>
      <c r="AD739" s="19"/>
      <c r="AE739" s="20"/>
      <c r="AF739" s="19"/>
      <c r="AG739" s="20"/>
      <c r="AH739" s="19"/>
      <c r="AI739" s="19"/>
      <c r="AJ739" s="19"/>
      <c r="AK739" s="22"/>
      <c r="AL739" s="19"/>
      <c r="AM739" s="19"/>
      <c r="AN739" s="19"/>
      <c r="AO739" s="19"/>
      <c r="AP739" s="21"/>
      <c r="AQ739" s="19"/>
    </row>
    <row r="740">
      <c r="A740" s="11" t="s">
        <v>3625</v>
      </c>
      <c r="B740" s="11" t="s">
        <v>3626</v>
      </c>
      <c r="C740" s="11" t="str">
        <f>VLOOKUP(A740,import!A:C,3,0)</f>
        <v>DOĞRU</v>
      </c>
      <c r="D740" s="11" t="s">
        <v>110</v>
      </c>
      <c r="E740" s="12">
        <f>VLOOKUP(A740,import!A:J,5,0)</f>
        <v>763</v>
      </c>
      <c r="F740" s="12">
        <f>VLOOKUP(A740,import!A:J,6,0)</f>
        <v>36</v>
      </c>
      <c r="G740" s="13">
        <f>VLOOKUP(A740,import!A:J,7,0)</f>
        <v>81</v>
      </c>
      <c r="H740" s="13">
        <f>VLOOKUP(A740,import!A:J,8,0)</f>
        <v>23</v>
      </c>
      <c r="I740" s="13">
        <f>VLOOKUP(A740,import!A:J,9,0)</f>
        <v>104</v>
      </c>
      <c r="J740" s="14">
        <f>VLOOKUP(A740,import!A:J,10,0)</f>
        <v>0.78</v>
      </c>
      <c r="K740" s="11" t="s">
        <v>3627</v>
      </c>
      <c r="L740" s="11">
        <v>2.423239797E9</v>
      </c>
      <c r="M740" s="11" t="s">
        <v>47</v>
      </c>
      <c r="N740" s="11" t="s">
        <v>227</v>
      </c>
      <c r="O740" s="11" t="s">
        <v>3628</v>
      </c>
      <c r="P740" s="11" t="str">
        <f>VLOOKUP(A740,import!A:P,16,0)</f>
        <v>Geleneksel</v>
      </c>
      <c r="Q740" s="15"/>
      <c r="R740" s="15" t="b">
        <v>1</v>
      </c>
      <c r="S740" s="25" t="b">
        <v>1</v>
      </c>
      <c r="T740" s="17"/>
      <c r="U740" s="17"/>
      <c r="V740" s="17"/>
      <c r="W740" s="17" t="s">
        <v>3629</v>
      </c>
      <c r="X740" s="18"/>
      <c r="Y740" s="18"/>
      <c r="Z740" s="18"/>
      <c r="AA740" s="22" t="s">
        <v>177</v>
      </c>
      <c r="AB740" s="23">
        <v>44414.0</v>
      </c>
      <c r="AC740" s="22" t="s">
        <v>212</v>
      </c>
      <c r="AD740" s="23">
        <v>44417.0</v>
      </c>
      <c r="AE740" s="22" t="s">
        <v>71</v>
      </c>
      <c r="AF740" s="23">
        <v>44426.0</v>
      </c>
      <c r="AG740" s="20"/>
      <c r="AH740" s="19"/>
      <c r="AI740" s="19"/>
      <c r="AJ740" s="19"/>
      <c r="AK740" s="22" t="s">
        <v>87</v>
      </c>
      <c r="AL740" s="22" t="s">
        <v>165</v>
      </c>
      <c r="AM740" s="22" t="s">
        <v>288</v>
      </c>
      <c r="AN740" s="19"/>
      <c r="AO740" s="19"/>
      <c r="AP740" s="21" t="s">
        <v>89</v>
      </c>
      <c r="AQ740" s="19"/>
    </row>
    <row r="741">
      <c r="A741" s="11" t="s">
        <v>3630</v>
      </c>
      <c r="B741" s="11" t="s">
        <v>3631</v>
      </c>
      <c r="C741" s="11" t="str">
        <f>VLOOKUP(A741,import!A:C,3,0)</f>
        <v>DOĞRU</v>
      </c>
      <c r="D741" s="11" t="s">
        <v>110</v>
      </c>
      <c r="E741" s="12">
        <f>VLOOKUP(A741,import!A:J,5,0)</f>
        <v>3071</v>
      </c>
      <c r="F741" s="12">
        <f>VLOOKUP(A741,import!A:J,6,0)</f>
        <v>102</v>
      </c>
      <c r="G741" s="13">
        <f>VLOOKUP(A741,import!A:J,7,0)</f>
        <v>78</v>
      </c>
      <c r="H741" s="13">
        <f>VLOOKUP(A741,import!A:J,8,0)</f>
        <v>24</v>
      </c>
      <c r="I741" s="13">
        <f>VLOOKUP(A741,import!A:J,9,0)</f>
        <v>102</v>
      </c>
      <c r="J741" s="14">
        <f>VLOOKUP(A741,import!A:J,10,0)</f>
        <v>0.76</v>
      </c>
      <c r="K741" s="11" t="s">
        <v>3627</v>
      </c>
      <c r="L741" s="11">
        <v>2.423127878E9</v>
      </c>
      <c r="M741" s="11" t="s">
        <v>47</v>
      </c>
      <c r="N741" s="11" t="s">
        <v>195</v>
      </c>
      <c r="O741" s="11" t="s">
        <v>3632</v>
      </c>
      <c r="P741" s="11" t="str">
        <f>VLOOKUP(A741,import!A:P,16,0)</f>
        <v>Geleneksel</v>
      </c>
      <c r="Q741" s="15" t="s">
        <v>103</v>
      </c>
      <c r="R741" s="15" t="b">
        <v>1</v>
      </c>
      <c r="S741" s="16" t="b">
        <v>0</v>
      </c>
      <c r="T741" s="25" t="s">
        <v>83</v>
      </c>
      <c r="U741" s="16"/>
      <c r="V741" s="16"/>
      <c r="W741" s="25" t="s">
        <v>3633</v>
      </c>
      <c r="X741" s="30"/>
      <c r="Y741" s="30"/>
      <c r="Z741" s="30"/>
      <c r="AA741" s="22" t="s">
        <v>85</v>
      </c>
      <c r="AB741" s="23">
        <v>44372.0</v>
      </c>
      <c r="AC741" s="22" t="s">
        <v>85</v>
      </c>
      <c r="AD741" s="23">
        <v>44375.0</v>
      </c>
      <c r="AE741" s="22" t="s">
        <v>85</v>
      </c>
      <c r="AF741" s="23">
        <v>44385.0</v>
      </c>
      <c r="AG741" s="22" t="s">
        <v>177</v>
      </c>
      <c r="AH741" s="23">
        <v>44405.0</v>
      </c>
      <c r="AI741" s="22" t="s">
        <v>71</v>
      </c>
      <c r="AJ741" s="23">
        <v>44456.0</v>
      </c>
      <c r="AK741" s="22" t="s">
        <v>436</v>
      </c>
      <c r="AL741" s="22" t="s">
        <v>86</v>
      </c>
      <c r="AM741" s="22" t="s">
        <v>107</v>
      </c>
      <c r="AN741" s="22" t="s">
        <v>51</v>
      </c>
      <c r="AO741" s="22" t="s">
        <v>156</v>
      </c>
      <c r="AP741" s="21" t="s">
        <v>89</v>
      </c>
      <c r="AQ741" s="22"/>
    </row>
    <row r="742">
      <c r="A742" s="11" t="s">
        <v>3634</v>
      </c>
      <c r="B742" s="11" t="s">
        <v>3635</v>
      </c>
      <c r="C742" s="11" t="str">
        <f>VLOOKUP(A742,import!A:C,3,0)</f>
        <v>DOĞRU</v>
      </c>
      <c r="D742" s="11" t="s">
        <v>110</v>
      </c>
      <c r="E742" s="12">
        <f>VLOOKUP(A742,import!A:J,5,0)</f>
        <v>4306</v>
      </c>
      <c r="F742" s="12">
        <f>VLOOKUP(A742,import!A:J,6,0)</f>
        <v>163</v>
      </c>
      <c r="G742" s="13">
        <f>VLOOKUP(A742,import!A:J,7,0)</f>
        <v>78</v>
      </c>
      <c r="H742" s="13">
        <f>VLOOKUP(A742,import!A:J,8,0)</f>
        <v>24</v>
      </c>
      <c r="I742" s="13">
        <f>VLOOKUP(A742,import!A:J,9,0)</f>
        <v>102</v>
      </c>
      <c r="J742" s="14">
        <f>VLOOKUP(A742,import!A:J,10,0)</f>
        <v>0.76</v>
      </c>
      <c r="K742" s="11" t="s">
        <v>3627</v>
      </c>
      <c r="L742" s="11">
        <v>2.422290044E9</v>
      </c>
      <c r="M742" s="11" t="s">
        <v>138</v>
      </c>
      <c r="N742" s="11" t="s">
        <v>3636</v>
      </c>
      <c r="O742" s="11" t="s">
        <v>3637</v>
      </c>
      <c r="P742" s="11" t="str">
        <f>VLOOKUP(A742,import!A:P,16,0)</f>
        <v>Geleneksel</v>
      </c>
      <c r="Q742" s="15" t="s">
        <v>103</v>
      </c>
      <c r="R742" s="15" t="b">
        <v>1</v>
      </c>
      <c r="S742" s="16" t="b">
        <v>0</v>
      </c>
      <c r="T742" s="25" t="s">
        <v>121</v>
      </c>
      <c r="U742" s="16"/>
      <c r="V742" s="16"/>
      <c r="W742" s="25" t="s">
        <v>3638</v>
      </c>
      <c r="X742" s="30"/>
      <c r="Y742" s="30"/>
      <c r="Z742" s="30"/>
      <c r="AA742" s="22" t="s">
        <v>71</v>
      </c>
      <c r="AB742" s="23">
        <v>44358.0</v>
      </c>
      <c r="AC742" s="22" t="s">
        <v>106</v>
      </c>
      <c r="AD742" s="23">
        <v>44371.0</v>
      </c>
      <c r="AE742" s="22" t="s">
        <v>212</v>
      </c>
      <c r="AF742" s="23">
        <v>44372.0</v>
      </c>
      <c r="AG742" s="20"/>
      <c r="AH742" s="19"/>
      <c r="AI742" s="19"/>
      <c r="AJ742" s="19"/>
      <c r="AK742" s="22" t="s">
        <v>98</v>
      </c>
      <c r="AL742" s="22" t="s">
        <v>190</v>
      </c>
      <c r="AM742" s="22" t="s">
        <v>436</v>
      </c>
      <c r="AN742" s="19"/>
      <c r="AO742" s="19"/>
      <c r="AP742" s="21" t="s">
        <v>116</v>
      </c>
      <c r="AQ742" s="19"/>
    </row>
    <row r="743">
      <c r="A743" s="11" t="s">
        <v>3639</v>
      </c>
      <c r="B743" s="11" t="s">
        <v>3640</v>
      </c>
      <c r="C743" s="11" t="str">
        <f>VLOOKUP(A743,import!A:C,3,0)</f>
        <v>YANLIŞ</v>
      </c>
      <c r="D743" s="11" t="s">
        <v>818</v>
      </c>
      <c r="E743" s="12">
        <f>VLOOKUP(A743,import!A:J,5,0)</f>
        <v>127</v>
      </c>
      <c r="F743" s="12" t="str">
        <f>VLOOKUP(A743,import!A:J,6,0)</f>
        <v/>
      </c>
      <c r="G743" s="13">
        <f>VLOOKUP(A743,import!A:J,7,0)</f>
        <v>15</v>
      </c>
      <c r="H743" s="13">
        <f>VLOOKUP(A743,import!A:J,8,0)</f>
        <v>7</v>
      </c>
      <c r="I743" s="13">
        <f>VLOOKUP(A743,import!A:J,9,0)</f>
        <v>22</v>
      </c>
      <c r="J743" s="14">
        <f>VLOOKUP(A743,import!A:J,10,0)</f>
        <v>0.68</v>
      </c>
      <c r="K743" s="11" t="s">
        <v>3641</v>
      </c>
      <c r="L743" s="11">
        <v>2.423221005E9</v>
      </c>
      <c r="M743" s="11" t="s">
        <v>47</v>
      </c>
      <c r="N743" s="11" t="s">
        <v>1202</v>
      </c>
      <c r="O743" s="11" t="s">
        <v>3642</v>
      </c>
      <c r="P743" s="11" t="str">
        <f>VLOOKUP(A743,import!A:P,16,0)</f>
        <v>Geleneksel</v>
      </c>
      <c r="Q743" s="15" t="s">
        <v>129</v>
      </c>
      <c r="R743" s="15" t="b">
        <v>1</v>
      </c>
      <c r="S743" s="16" t="b">
        <v>0</v>
      </c>
      <c r="T743" s="25" t="s">
        <v>50</v>
      </c>
      <c r="U743" s="25" t="s">
        <v>156</v>
      </c>
      <c r="V743" s="25"/>
      <c r="W743" s="25" t="s">
        <v>3643</v>
      </c>
      <c r="X743" s="27">
        <v>44433.0</v>
      </c>
      <c r="Y743" s="27">
        <v>44435.0</v>
      </c>
      <c r="Z743" s="27"/>
      <c r="AA743" s="22" t="s">
        <v>71</v>
      </c>
      <c r="AB743" s="23">
        <v>44413.0</v>
      </c>
      <c r="AC743" s="22" t="s">
        <v>212</v>
      </c>
      <c r="AD743" s="23">
        <v>44418.0</v>
      </c>
      <c r="AE743" s="22" t="s">
        <v>71</v>
      </c>
      <c r="AF743" s="23">
        <v>44433.0</v>
      </c>
      <c r="AG743" s="20"/>
      <c r="AH743" s="19"/>
      <c r="AI743" s="19"/>
      <c r="AJ743" s="19"/>
      <c r="AK743" s="22" t="s">
        <v>87</v>
      </c>
      <c r="AL743" s="22" t="s">
        <v>88</v>
      </c>
      <c r="AM743" s="22" t="s">
        <v>156</v>
      </c>
      <c r="AN743" s="19"/>
      <c r="AO743" s="19"/>
      <c r="AP743" s="21" t="s">
        <v>89</v>
      </c>
      <c r="AQ743" s="19"/>
    </row>
    <row r="744">
      <c r="A744" s="11" t="s">
        <v>3644</v>
      </c>
      <c r="B744" s="11" t="s">
        <v>3645</v>
      </c>
      <c r="C744" s="11" t="str">
        <f>VLOOKUP(A744,import!A:C,3,0)</f>
        <v>DOĞRU</v>
      </c>
      <c r="D744" s="11" t="s">
        <v>110</v>
      </c>
      <c r="E744" s="12">
        <f>VLOOKUP(A744,import!A:J,5,0)</f>
        <v>68</v>
      </c>
      <c r="F744" s="12" t="str">
        <f>VLOOKUP(A744,import!A:J,6,0)</f>
        <v/>
      </c>
      <c r="G744" s="13">
        <f>VLOOKUP(A744,import!A:J,7,0)</f>
        <v>0</v>
      </c>
      <c r="H744" s="13">
        <f>VLOOKUP(A744,import!A:J,8,0)</f>
        <v>75</v>
      </c>
      <c r="I744" s="13">
        <f>VLOOKUP(A744,import!A:J,9,0)</f>
        <v>75</v>
      </c>
      <c r="J744" s="14">
        <f>VLOOKUP(A744,import!A:J,10,0)</f>
        <v>0</v>
      </c>
      <c r="K744" s="11" t="s">
        <v>3641</v>
      </c>
      <c r="L744" s="11">
        <v>2.423221005E9</v>
      </c>
      <c r="M744" s="11" t="s">
        <v>47</v>
      </c>
      <c r="N744" s="11" t="s">
        <v>1202</v>
      </c>
      <c r="O744" s="11" t="s">
        <v>3646</v>
      </c>
      <c r="P744" s="11" t="str">
        <f>VLOOKUP(A744,import!A:P,16,0)</f>
        <v>Geleneksel</v>
      </c>
      <c r="Q744" s="15" t="s">
        <v>103</v>
      </c>
      <c r="R744" s="15" t="b">
        <v>1</v>
      </c>
      <c r="S744" s="25" t="b">
        <v>0</v>
      </c>
      <c r="T744" s="25" t="s">
        <v>831</v>
      </c>
      <c r="U744" s="25" t="s">
        <v>272</v>
      </c>
      <c r="V744" s="25" t="s">
        <v>52</v>
      </c>
      <c r="W744" s="25" t="s">
        <v>3647</v>
      </c>
      <c r="X744" s="27">
        <v>44312.0</v>
      </c>
      <c r="Y744" s="27">
        <v>44313.0</v>
      </c>
      <c r="Z744" s="27"/>
      <c r="AA744" s="22" t="s">
        <v>71</v>
      </c>
      <c r="AB744" s="23">
        <v>44383.0</v>
      </c>
      <c r="AC744" s="22" t="s">
        <v>71</v>
      </c>
      <c r="AD744" s="23">
        <v>44564.0</v>
      </c>
      <c r="AE744" s="22" t="s">
        <v>177</v>
      </c>
      <c r="AF744" s="23">
        <v>44693.0</v>
      </c>
      <c r="AG744" s="22" t="s">
        <v>71</v>
      </c>
      <c r="AH744" s="23">
        <v>44706.0</v>
      </c>
      <c r="AI744" s="19"/>
      <c r="AJ744" s="19"/>
      <c r="AK744" s="22" t="s">
        <v>86</v>
      </c>
      <c r="AL744" s="22" t="s">
        <v>68</v>
      </c>
      <c r="AM744" s="22" t="s">
        <v>99</v>
      </c>
      <c r="AN744" s="22" t="s">
        <v>99</v>
      </c>
      <c r="AO744" s="19"/>
      <c r="AP744" s="21" t="s">
        <v>89</v>
      </c>
      <c r="AQ744" s="19"/>
    </row>
    <row r="745">
      <c r="A745" s="11" t="s">
        <v>3648</v>
      </c>
      <c r="B745" s="11" t="s">
        <v>3649</v>
      </c>
      <c r="C745" s="11" t="str">
        <f>VLOOKUP(A745,import!A:C,3,0)</f>
        <v>DOĞRU</v>
      </c>
      <c r="D745" s="11" t="s">
        <v>143</v>
      </c>
      <c r="E745" s="12" t="str">
        <f>VLOOKUP(A745,import!A:J,5,0)</f>
        <v/>
      </c>
      <c r="F745" s="12" t="str">
        <f>VLOOKUP(A745,import!A:J,6,0)</f>
        <v/>
      </c>
      <c r="G745" s="13">
        <f>VLOOKUP(A745,import!A:J,7,0)</f>
        <v>0</v>
      </c>
      <c r="H745" s="13">
        <f>VLOOKUP(A745,import!A:J,8,0)</f>
        <v>11</v>
      </c>
      <c r="I745" s="13">
        <f>VLOOKUP(A745,import!A:J,9,0)</f>
        <v>11</v>
      </c>
      <c r="J745" s="14">
        <f>VLOOKUP(A745,import!A:J,10,0)</f>
        <v>0</v>
      </c>
      <c r="K745" s="11" t="s">
        <v>3650</v>
      </c>
      <c r="L745" s="11">
        <v>2.423233007E9</v>
      </c>
      <c r="M745" s="11" t="s">
        <v>47</v>
      </c>
      <c r="N745" s="11" t="s">
        <v>94</v>
      </c>
      <c r="O745" s="11" t="s">
        <v>3651</v>
      </c>
      <c r="P745" s="11" t="str">
        <f>VLOOKUP(A745,import!A:P,16,0)</f>
        <v>Geleneksel</v>
      </c>
      <c r="Q745" s="15"/>
      <c r="R745" s="15" t="b">
        <v>1</v>
      </c>
      <c r="S745" s="16" t="b">
        <v>0</v>
      </c>
      <c r="T745" s="17" t="s">
        <v>106</v>
      </c>
      <c r="U745" s="17"/>
      <c r="V745" s="17"/>
      <c r="W745" s="17"/>
      <c r="X745" s="18"/>
      <c r="Y745" s="18"/>
      <c r="Z745" s="18"/>
      <c r="AA745" s="22" t="s">
        <v>106</v>
      </c>
      <c r="AB745" s="23">
        <v>44621.0</v>
      </c>
      <c r="AC745" s="19"/>
      <c r="AD745" s="19"/>
      <c r="AE745" s="20"/>
      <c r="AF745" s="19"/>
      <c r="AG745" s="20"/>
      <c r="AH745" s="19"/>
      <c r="AI745" s="19"/>
      <c r="AJ745" s="19"/>
      <c r="AK745" s="22" t="s">
        <v>131</v>
      </c>
      <c r="AL745" s="19"/>
      <c r="AM745" s="19"/>
      <c r="AN745" s="19"/>
      <c r="AO745" s="19"/>
      <c r="AP745" s="21"/>
      <c r="AQ745" s="19"/>
    </row>
    <row r="746">
      <c r="A746" s="11" t="s">
        <v>3652</v>
      </c>
      <c r="B746" s="11" t="s">
        <v>3653</v>
      </c>
      <c r="C746" s="11" t="str">
        <f>VLOOKUP(A746,import!A:C,3,0)</f>
        <v>DOĞRU</v>
      </c>
      <c r="D746" s="11" t="s">
        <v>63</v>
      </c>
      <c r="E746" s="12">
        <f>VLOOKUP(A746,import!A:J,5,0)</f>
        <v>233</v>
      </c>
      <c r="F746" s="12">
        <f>VLOOKUP(A746,import!A:J,6,0)</f>
        <v>18</v>
      </c>
      <c r="G746" s="13">
        <f>VLOOKUP(A746,import!A:J,7,0)</f>
        <v>0</v>
      </c>
      <c r="H746" s="13">
        <f>VLOOKUP(A746,import!A:J,8,0)</f>
        <v>27</v>
      </c>
      <c r="I746" s="13">
        <f>VLOOKUP(A746,import!A:J,9,0)</f>
        <v>27</v>
      </c>
      <c r="J746" s="14">
        <f>VLOOKUP(A746,import!A:J,10,0)</f>
        <v>0</v>
      </c>
      <c r="K746" s="11" t="s">
        <v>3654</v>
      </c>
      <c r="L746" s="11">
        <v>5.325714166E9</v>
      </c>
      <c r="M746" s="11" t="s">
        <v>47</v>
      </c>
      <c r="N746" s="11" t="s">
        <v>76</v>
      </c>
      <c r="O746" s="11" t="s">
        <v>3655</v>
      </c>
      <c r="P746" s="11" t="str">
        <f>VLOOKUP(A746,import!A:P,16,0)</f>
        <v>Geleneksel</v>
      </c>
      <c r="Q746" s="15" t="s">
        <v>135</v>
      </c>
      <c r="R746" s="15" t="b">
        <v>1</v>
      </c>
      <c r="S746" s="16" t="b">
        <v>0</v>
      </c>
      <c r="T746" s="25" t="s">
        <v>83</v>
      </c>
      <c r="U746" s="16"/>
      <c r="V746" s="16"/>
      <c r="W746" s="25" t="s">
        <v>3656</v>
      </c>
      <c r="X746" s="30"/>
      <c r="Y746" s="30"/>
      <c r="Z746" s="30"/>
      <c r="AA746" s="22" t="s">
        <v>71</v>
      </c>
      <c r="AB746" s="23">
        <v>44356.0</v>
      </c>
      <c r="AC746" s="22" t="s">
        <v>106</v>
      </c>
      <c r="AD746" s="23">
        <v>44371.0</v>
      </c>
      <c r="AE746" s="22" t="s">
        <v>106</v>
      </c>
      <c r="AF746" s="23">
        <v>44375.0</v>
      </c>
      <c r="AG746" s="22" t="s">
        <v>71</v>
      </c>
      <c r="AH746" s="23">
        <v>44413.0</v>
      </c>
      <c r="AI746" s="22" t="s">
        <v>106</v>
      </c>
      <c r="AJ746" s="23">
        <v>44422.0</v>
      </c>
      <c r="AK746" s="22" t="s">
        <v>98</v>
      </c>
      <c r="AL746" s="22" t="s">
        <v>98</v>
      </c>
      <c r="AM746" s="22" t="s">
        <v>86</v>
      </c>
      <c r="AN746" s="22" t="s">
        <v>87</v>
      </c>
      <c r="AO746" s="22" t="s">
        <v>288</v>
      </c>
      <c r="AP746" s="21" t="s">
        <v>89</v>
      </c>
      <c r="AQ746" s="22"/>
    </row>
    <row r="747">
      <c r="A747" s="11" t="s">
        <v>3657</v>
      </c>
      <c r="B747" s="11" t="s">
        <v>3658</v>
      </c>
      <c r="C747" s="11" t="str">
        <f>VLOOKUP(A747,import!A:C,3,0)</f>
        <v>DOĞRU</v>
      </c>
      <c r="D747" s="11" t="s">
        <v>1694</v>
      </c>
      <c r="E747" s="12">
        <f>VLOOKUP(A747,import!A:J,5,0)</f>
        <v>5</v>
      </c>
      <c r="F747" s="12">
        <f>VLOOKUP(A747,import!A:J,6,0)</f>
        <v>3</v>
      </c>
      <c r="G747" s="13">
        <f>VLOOKUP(A747,import!A:J,7,0)</f>
        <v>58</v>
      </c>
      <c r="H747" s="13">
        <f>VLOOKUP(A747,import!A:J,8,0)</f>
        <v>8</v>
      </c>
      <c r="I747" s="13">
        <f>VLOOKUP(A747,import!A:J,9,0)</f>
        <v>66</v>
      </c>
      <c r="J747" s="14">
        <f>VLOOKUP(A747,import!A:J,10,0)</f>
        <v>0.88</v>
      </c>
      <c r="K747" s="11" t="s">
        <v>3659</v>
      </c>
      <c r="L747" s="11">
        <v>5.322835372E9</v>
      </c>
      <c r="M747" s="11" t="s">
        <v>47</v>
      </c>
      <c r="N747" s="11" t="s">
        <v>1202</v>
      </c>
      <c r="O747" s="11" t="s">
        <v>3660</v>
      </c>
      <c r="P747" s="11" t="str">
        <f>VLOOKUP(A747,import!A:P,16,0)</f>
        <v>Geleneksel</v>
      </c>
      <c r="Q747" s="15"/>
      <c r="R747" s="15" t="b">
        <v>1</v>
      </c>
      <c r="S747" s="16" t="b">
        <v>0</v>
      </c>
      <c r="T747" s="17" t="s">
        <v>50</v>
      </c>
      <c r="U747" s="17" t="s">
        <v>99</v>
      </c>
      <c r="V747" s="24" t="s">
        <v>69</v>
      </c>
      <c r="W747" s="17"/>
      <c r="X747" s="18">
        <v>44639.0</v>
      </c>
      <c r="Y747" s="18">
        <v>44642.0</v>
      </c>
      <c r="Z747" s="18"/>
      <c r="AA747" s="22" t="s">
        <v>106</v>
      </c>
      <c r="AB747" s="23">
        <v>44638.0</v>
      </c>
      <c r="AC747" s="22" t="s">
        <v>71</v>
      </c>
      <c r="AD747" s="23">
        <v>44639.0</v>
      </c>
      <c r="AE747" s="20"/>
      <c r="AF747" s="19"/>
      <c r="AG747" s="20"/>
      <c r="AH747" s="19"/>
      <c r="AI747" s="19"/>
      <c r="AJ747" s="19"/>
      <c r="AK747" s="22" t="s">
        <v>115</v>
      </c>
      <c r="AL747" s="22" t="s">
        <v>99</v>
      </c>
      <c r="AM747" s="19"/>
      <c r="AN747" s="19"/>
      <c r="AO747" s="19"/>
      <c r="AP747" s="21"/>
      <c r="AQ747" s="19"/>
    </row>
    <row r="748">
      <c r="A748" s="11" t="s">
        <v>3661</v>
      </c>
      <c r="B748" s="11" t="s">
        <v>3662</v>
      </c>
      <c r="C748" s="11" t="str">
        <f>VLOOKUP(A748,import!A:C,3,0)</f>
        <v>DOĞRU</v>
      </c>
      <c r="D748" s="11" t="s">
        <v>126</v>
      </c>
      <c r="E748" s="12">
        <f>VLOOKUP(A748,import!A:J,5,0)</f>
        <v>640</v>
      </c>
      <c r="F748" s="12">
        <f>VLOOKUP(A748,import!A:J,6,0)</f>
        <v>50</v>
      </c>
      <c r="G748" s="13">
        <f>VLOOKUP(A748,import!A:J,7,0)</f>
        <v>1</v>
      </c>
      <c r="H748" s="13">
        <f>VLOOKUP(A748,import!A:J,8,0)</f>
        <v>21</v>
      </c>
      <c r="I748" s="13">
        <f>VLOOKUP(A748,import!A:J,9,0)</f>
        <v>22</v>
      </c>
      <c r="J748" s="14">
        <f>VLOOKUP(A748,import!A:J,10,0)</f>
        <v>0.05</v>
      </c>
      <c r="K748" s="11" t="s">
        <v>3663</v>
      </c>
      <c r="L748" s="11">
        <v>2.428146542E9</v>
      </c>
      <c r="M748" s="11" t="s">
        <v>544</v>
      </c>
      <c r="N748" s="11" t="s">
        <v>545</v>
      </c>
      <c r="O748" s="11" t="s">
        <v>3664</v>
      </c>
      <c r="P748" s="11" t="str">
        <f>VLOOKUP(A748,import!A:P,16,0)</f>
        <v>Geleneksel</v>
      </c>
      <c r="Q748" s="15"/>
      <c r="R748" s="15" t="b">
        <v>0</v>
      </c>
      <c r="S748" s="16" t="b">
        <v>0</v>
      </c>
      <c r="T748" s="17"/>
      <c r="U748" s="17"/>
      <c r="V748" s="17"/>
      <c r="W748" s="17"/>
      <c r="X748" s="18"/>
      <c r="Y748" s="18"/>
      <c r="Z748" s="18"/>
      <c r="AA748" s="19"/>
      <c r="AB748" s="19"/>
      <c r="AC748" s="19"/>
      <c r="AD748" s="19"/>
      <c r="AE748" s="20"/>
      <c r="AF748" s="19"/>
      <c r="AG748" s="20"/>
      <c r="AH748" s="19"/>
      <c r="AI748" s="19"/>
      <c r="AJ748" s="19"/>
      <c r="AK748" s="19"/>
      <c r="AL748" s="19"/>
      <c r="AM748" s="19"/>
      <c r="AN748" s="19"/>
      <c r="AO748" s="19"/>
      <c r="AP748" s="21" t="s">
        <v>116</v>
      </c>
      <c r="AQ748" s="19"/>
    </row>
    <row r="749">
      <c r="A749" s="11" t="s">
        <v>3665</v>
      </c>
      <c r="B749" s="11" t="s">
        <v>3666</v>
      </c>
      <c r="C749" s="11" t="str">
        <f>VLOOKUP(A749,import!A:C,3,0)</f>
        <v>DOĞRU</v>
      </c>
      <c r="D749" s="11" t="s">
        <v>92</v>
      </c>
      <c r="E749" s="12">
        <f>VLOOKUP(A749,import!A:J,5,0)</f>
        <v>678</v>
      </c>
      <c r="F749" s="12">
        <f>VLOOKUP(A749,import!A:J,6,0)</f>
        <v>38</v>
      </c>
      <c r="G749" s="13">
        <f>VLOOKUP(A749,import!A:J,7,0)</f>
        <v>2</v>
      </c>
      <c r="H749" s="13">
        <f>VLOOKUP(A749,import!A:J,8,0)</f>
        <v>108</v>
      </c>
      <c r="I749" s="13">
        <f>VLOOKUP(A749,import!A:J,9,0)</f>
        <v>110</v>
      </c>
      <c r="J749" s="14">
        <f>VLOOKUP(A749,import!A:J,10,0)</f>
        <v>0.02</v>
      </c>
      <c r="K749" s="11" t="s">
        <v>3667</v>
      </c>
      <c r="L749" s="11">
        <v>2.425285758E9</v>
      </c>
      <c r="M749" s="11" t="s">
        <v>368</v>
      </c>
      <c r="N749" s="11" t="s">
        <v>369</v>
      </c>
      <c r="O749" s="11" t="s">
        <v>3668</v>
      </c>
      <c r="P749" s="11" t="str">
        <f>VLOOKUP(A749,import!A:P,16,0)</f>
        <v>Geleneksel</v>
      </c>
      <c r="Q749" s="15"/>
      <c r="R749" s="15" t="b">
        <v>1</v>
      </c>
      <c r="S749" s="16" t="b">
        <v>0</v>
      </c>
      <c r="T749" s="25" t="s">
        <v>106</v>
      </c>
      <c r="U749" s="16"/>
      <c r="V749" s="16"/>
      <c r="W749" s="25" t="s">
        <v>3669</v>
      </c>
      <c r="X749" s="30"/>
      <c r="Y749" s="30"/>
      <c r="Z749" s="30"/>
      <c r="AA749" s="22" t="s">
        <v>71</v>
      </c>
      <c r="AB749" s="23">
        <v>44469.0</v>
      </c>
      <c r="AC749" s="22" t="s">
        <v>106</v>
      </c>
      <c r="AD749" s="23">
        <v>44491.0</v>
      </c>
      <c r="AE749" s="22" t="s">
        <v>177</v>
      </c>
      <c r="AF749" s="23">
        <v>44496.0</v>
      </c>
      <c r="AG749" s="22" t="s">
        <v>177</v>
      </c>
      <c r="AH749" s="23">
        <v>44504.0</v>
      </c>
      <c r="AI749" s="19"/>
      <c r="AJ749" s="19"/>
      <c r="AK749" s="22" t="s">
        <v>156</v>
      </c>
      <c r="AL749" s="22" t="s">
        <v>99</v>
      </c>
      <c r="AM749" s="22" t="s">
        <v>156</v>
      </c>
      <c r="AN749" s="22" t="s">
        <v>99</v>
      </c>
      <c r="AO749" s="19"/>
      <c r="AP749" s="21" t="s">
        <v>54</v>
      </c>
      <c r="AQ749" s="19"/>
    </row>
    <row r="750">
      <c r="A750" s="11" t="s">
        <v>3670</v>
      </c>
      <c r="B750" s="11" t="s">
        <v>3671</v>
      </c>
      <c r="C750" s="11" t="str">
        <f>VLOOKUP(A750,import!A:C,3,0)</f>
        <v>DOĞRU</v>
      </c>
      <c r="D750" s="11" t="s">
        <v>110</v>
      </c>
      <c r="E750" s="12">
        <f>VLOOKUP(A750,import!A:J,5,0)</f>
        <v>744</v>
      </c>
      <c r="F750" s="12">
        <f>VLOOKUP(A750,import!A:J,6,0)</f>
        <v>38</v>
      </c>
      <c r="G750" s="13">
        <f>VLOOKUP(A750,import!A:J,7,0)</f>
        <v>0</v>
      </c>
      <c r="H750" s="13">
        <f>VLOOKUP(A750,import!A:J,8,0)</f>
        <v>29</v>
      </c>
      <c r="I750" s="13">
        <f>VLOOKUP(A750,import!A:J,9,0)</f>
        <v>29</v>
      </c>
      <c r="J750" s="14">
        <f>VLOOKUP(A750,import!A:J,10,0)</f>
        <v>0</v>
      </c>
      <c r="K750" s="11" t="s">
        <v>3672</v>
      </c>
      <c r="L750" s="11">
        <v>2.425289772E9</v>
      </c>
      <c r="M750" s="11" t="s">
        <v>368</v>
      </c>
      <c r="N750" s="11" t="s">
        <v>369</v>
      </c>
      <c r="O750" s="11" t="s">
        <v>3673</v>
      </c>
      <c r="P750" s="11" t="str">
        <f>VLOOKUP(A750,import!A:P,16,0)</f>
        <v>Geleneksel</v>
      </c>
      <c r="Q750" s="15" t="s">
        <v>135</v>
      </c>
      <c r="R750" s="15" t="b">
        <v>1</v>
      </c>
      <c r="S750" s="25" t="b">
        <v>1</v>
      </c>
      <c r="T750" s="25"/>
      <c r="U750" s="16"/>
      <c r="V750" s="16"/>
      <c r="W750" s="25" t="s">
        <v>3674</v>
      </c>
      <c r="X750" s="30"/>
      <c r="Y750" s="30"/>
      <c r="Z750" s="30"/>
      <c r="AA750" s="22" t="s">
        <v>71</v>
      </c>
      <c r="AB750" s="23">
        <v>44460.0</v>
      </c>
      <c r="AC750" s="22" t="s">
        <v>85</v>
      </c>
      <c r="AD750" s="23">
        <v>44474.0</v>
      </c>
      <c r="AE750" s="22" t="s">
        <v>106</v>
      </c>
      <c r="AF750" s="23">
        <v>44480.0</v>
      </c>
      <c r="AG750" s="22" t="s">
        <v>71</v>
      </c>
      <c r="AH750" s="23">
        <v>44482.0</v>
      </c>
      <c r="AI750" s="22" t="s">
        <v>177</v>
      </c>
      <c r="AJ750" s="23">
        <v>44496.0</v>
      </c>
      <c r="AK750" s="22" t="s">
        <v>156</v>
      </c>
      <c r="AL750" s="22" t="s">
        <v>51</v>
      </c>
      <c r="AM750" s="22" t="s">
        <v>123</v>
      </c>
      <c r="AN750" s="22" t="s">
        <v>123</v>
      </c>
      <c r="AO750" s="22" t="s">
        <v>156</v>
      </c>
      <c r="AP750" s="21" t="s">
        <v>54</v>
      </c>
      <c r="AQ750" s="22"/>
    </row>
    <row r="751">
      <c r="A751" s="11" t="s">
        <v>3675</v>
      </c>
      <c r="B751" s="11" t="s">
        <v>3676</v>
      </c>
      <c r="C751" s="11" t="str">
        <f>VLOOKUP(A751,import!A:C,3,0)</f>
        <v>DOĞRU</v>
      </c>
      <c r="D751" s="11" t="s">
        <v>45</v>
      </c>
      <c r="E751" s="12">
        <f>VLOOKUP(A751,import!A:J,5,0)</f>
        <v>97</v>
      </c>
      <c r="F751" s="12">
        <f>VLOOKUP(A751,import!A:J,6,0)</f>
        <v>13</v>
      </c>
      <c r="G751" s="13">
        <f>VLOOKUP(A751,import!A:J,7,0)</f>
        <v>0</v>
      </c>
      <c r="H751" s="13">
        <f>VLOOKUP(A751,import!A:J,8,0)</f>
        <v>29</v>
      </c>
      <c r="I751" s="13">
        <f>VLOOKUP(A751,import!A:J,9,0)</f>
        <v>29</v>
      </c>
      <c r="J751" s="14">
        <f>VLOOKUP(A751,import!A:J,10,0)</f>
        <v>0</v>
      </c>
      <c r="K751" s="11" t="s">
        <v>3677</v>
      </c>
      <c r="L751" s="11">
        <v>5.061807663E9</v>
      </c>
      <c r="M751" s="11" t="s">
        <v>2128</v>
      </c>
      <c r="N751" s="11" t="s">
        <v>483</v>
      </c>
      <c r="O751" s="11" t="s">
        <v>3678</v>
      </c>
      <c r="P751" s="11" t="str">
        <f>VLOOKUP(A751,import!A:P,16,0)</f>
        <v>Geleneksel</v>
      </c>
      <c r="Q751" s="15"/>
      <c r="R751" s="15" t="b">
        <v>0</v>
      </c>
      <c r="S751" s="16" t="b">
        <v>0</v>
      </c>
      <c r="T751" s="17"/>
      <c r="U751" s="17"/>
      <c r="V751" s="17"/>
      <c r="W751" s="17"/>
      <c r="X751" s="18"/>
      <c r="Y751" s="18"/>
      <c r="Z751" s="18"/>
      <c r="AA751" s="22"/>
      <c r="AB751" s="23"/>
      <c r="AC751" s="19"/>
      <c r="AD751" s="19"/>
      <c r="AE751" s="20"/>
      <c r="AF751" s="19"/>
      <c r="AG751" s="20"/>
      <c r="AH751" s="19"/>
      <c r="AI751" s="19"/>
      <c r="AJ751" s="19"/>
      <c r="AK751" s="22"/>
      <c r="AL751" s="19"/>
      <c r="AM751" s="19"/>
      <c r="AN751" s="19"/>
      <c r="AO751" s="19"/>
      <c r="AP751" s="21"/>
      <c r="AQ751" s="19"/>
    </row>
    <row r="752">
      <c r="A752" s="11" t="s">
        <v>3679</v>
      </c>
      <c r="B752" s="11" t="s">
        <v>3680</v>
      </c>
      <c r="C752" s="11" t="str">
        <f>VLOOKUP(A752,import!A:C,3,0)</f>
        <v>DOĞRU</v>
      </c>
      <c r="D752" s="11" t="s">
        <v>63</v>
      </c>
      <c r="E752" s="12">
        <f>VLOOKUP(A752,import!A:J,5,0)</f>
        <v>238</v>
      </c>
      <c r="F752" s="12">
        <f>VLOOKUP(A752,import!A:J,6,0)</f>
        <v>6</v>
      </c>
      <c r="G752" s="13">
        <f>VLOOKUP(A752,import!A:J,7,0)</f>
        <v>0</v>
      </c>
      <c r="H752" s="13">
        <f>VLOOKUP(A752,import!A:J,8,0)</f>
        <v>5</v>
      </c>
      <c r="I752" s="13">
        <f>VLOOKUP(A752,import!A:J,9,0)</f>
        <v>5</v>
      </c>
      <c r="J752" s="14">
        <f>VLOOKUP(A752,import!A:J,10,0)</f>
        <v>0</v>
      </c>
      <c r="K752" s="11" t="s">
        <v>3681</v>
      </c>
      <c r="L752" s="11">
        <v>2.423164141E9</v>
      </c>
      <c r="M752" s="11" t="s">
        <v>47</v>
      </c>
      <c r="N752" s="11" t="s">
        <v>145</v>
      </c>
      <c r="O752" s="11" t="s">
        <v>3682</v>
      </c>
      <c r="P752" s="11" t="str">
        <f>VLOOKUP(A752,import!A:P,16,0)</f>
        <v>Geleneksel</v>
      </c>
      <c r="Q752" s="15"/>
      <c r="R752" s="15" t="b">
        <v>1</v>
      </c>
      <c r="S752" s="16" t="b">
        <v>0</v>
      </c>
      <c r="T752" s="25" t="s">
        <v>83</v>
      </c>
      <c r="U752" s="16"/>
      <c r="V752" s="16"/>
      <c r="W752" s="25" t="s">
        <v>3683</v>
      </c>
      <c r="X752" s="30"/>
      <c r="Y752" s="30"/>
      <c r="Z752" s="30"/>
      <c r="AA752" s="22" t="s">
        <v>85</v>
      </c>
      <c r="AB752" s="23">
        <v>44370.0</v>
      </c>
      <c r="AC752" s="22" t="s">
        <v>177</v>
      </c>
      <c r="AD752" s="23">
        <v>44392.0</v>
      </c>
      <c r="AE752" s="22" t="s">
        <v>106</v>
      </c>
      <c r="AF752" s="23">
        <v>44428.0</v>
      </c>
      <c r="AG752" s="22" t="s">
        <v>71</v>
      </c>
      <c r="AH752" s="23">
        <v>44459.0</v>
      </c>
      <c r="AI752" s="19"/>
      <c r="AJ752" s="19"/>
      <c r="AK752" s="22" t="s">
        <v>98</v>
      </c>
      <c r="AL752" s="22" t="s">
        <v>149</v>
      </c>
      <c r="AM752" s="22" t="s">
        <v>87</v>
      </c>
      <c r="AN752" s="22" t="s">
        <v>51</v>
      </c>
      <c r="AO752" s="19"/>
      <c r="AP752" s="21" t="s">
        <v>89</v>
      </c>
      <c r="AQ752" s="19"/>
    </row>
    <row r="753">
      <c r="A753" s="21" t="s">
        <v>3684</v>
      </c>
      <c r="B753" s="21" t="s">
        <v>3685</v>
      </c>
      <c r="C753" s="11" t="str">
        <f>VLOOKUP(A753,import!A:C,3,0)</f>
        <v>DOĞRU</v>
      </c>
      <c r="D753" s="21" t="s">
        <v>818</v>
      </c>
      <c r="E753" s="12">
        <f>VLOOKUP(A753,import!A:J,5,0)</f>
        <v>8</v>
      </c>
      <c r="F753" s="12">
        <f>VLOOKUP(A753,import!A:J,6,0)</f>
        <v>8</v>
      </c>
      <c r="G753" s="13">
        <f>VLOOKUP(A753,import!A:J,7,0)</f>
        <v>0</v>
      </c>
      <c r="H753" s="13">
        <f>VLOOKUP(A753,import!A:J,8,0)</f>
        <v>7</v>
      </c>
      <c r="I753" s="13">
        <f>VLOOKUP(A753,import!A:J,9,0)</f>
        <v>7</v>
      </c>
      <c r="J753" s="14">
        <f>VLOOKUP(A753,import!A:J,10,0)</f>
        <v>0</v>
      </c>
      <c r="K753" s="21" t="s">
        <v>3686</v>
      </c>
      <c r="L753" s="21">
        <v>5.336407125E9</v>
      </c>
      <c r="M753" s="21" t="s">
        <v>58</v>
      </c>
      <c r="N753" s="21" t="s">
        <v>1823</v>
      </c>
      <c r="O753" s="21" t="s">
        <v>2164</v>
      </c>
      <c r="P753" s="11" t="str">
        <f>VLOOKUP(A753,import!A:P,16,0)</f>
        <v>Geleneksel</v>
      </c>
      <c r="Q753" s="15"/>
      <c r="R753" s="15" t="b">
        <v>0</v>
      </c>
      <c r="S753" s="16" t="b">
        <v>0</v>
      </c>
      <c r="T753" s="17"/>
      <c r="U753" s="17"/>
      <c r="V753" s="17"/>
      <c r="W753" s="17"/>
      <c r="X753" s="18"/>
      <c r="Y753" s="18"/>
      <c r="Z753" s="18"/>
      <c r="AA753" s="22"/>
      <c r="AB753" s="23"/>
      <c r="AC753" s="19"/>
      <c r="AD753" s="19"/>
      <c r="AE753" s="20"/>
      <c r="AF753" s="19"/>
      <c r="AG753" s="20"/>
      <c r="AH753" s="19"/>
      <c r="AI753" s="19"/>
      <c r="AJ753" s="19"/>
      <c r="AK753" s="22"/>
      <c r="AL753" s="19"/>
      <c r="AM753" s="19"/>
      <c r="AN753" s="19"/>
      <c r="AO753" s="19"/>
      <c r="AP753" s="21"/>
      <c r="AQ753" s="19"/>
    </row>
    <row r="754">
      <c r="A754" s="11" t="s">
        <v>3687</v>
      </c>
      <c r="B754" s="11" t="s">
        <v>3688</v>
      </c>
      <c r="C754" s="11" t="str">
        <f>VLOOKUP(A754,import!A:C,3,0)</f>
        <v>DOĞRU</v>
      </c>
      <c r="D754" s="11" t="s">
        <v>818</v>
      </c>
      <c r="E754" s="12">
        <f>VLOOKUP(A754,import!A:J,5,0)</f>
        <v>524</v>
      </c>
      <c r="F754" s="12">
        <f>VLOOKUP(A754,import!A:J,6,0)</f>
        <v>27</v>
      </c>
      <c r="G754" s="13">
        <f>VLOOKUP(A754,import!A:J,7,0)</f>
        <v>8</v>
      </c>
      <c r="H754" s="13">
        <f>VLOOKUP(A754,import!A:J,8,0)</f>
        <v>10</v>
      </c>
      <c r="I754" s="13">
        <f>VLOOKUP(A754,import!A:J,9,0)</f>
        <v>18</v>
      </c>
      <c r="J754" s="14">
        <f>VLOOKUP(A754,import!A:J,10,0)</f>
        <v>0.44</v>
      </c>
      <c r="K754" s="11" t="s">
        <v>3689</v>
      </c>
      <c r="L754" s="11">
        <v>5.358304404E9</v>
      </c>
      <c r="M754" s="11" t="s">
        <v>47</v>
      </c>
      <c r="N754" s="11" t="s">
        <v>227</v>
      </c>
      <c r="O754" s="11" t="s">
        <v>3690</v>
      </c>
      <c r="P754" s="11" t="str">
        <f>VLOOKUP(A754,import!A:P,16,0)</f>
        <v>Geleneksel</v>
      </c>
      <c r="Q754" s="15"/>
      <c r="R754" s="15" t="b">
        <v>1</v>
      </c>
      <c r="S754" s="16" t="b">
        <v>0</v>
      </c>
      <c r="T754" s="17" t="s">
        <v>50</v>
      </c>
      <c r="U754" s="17" t="s">
        <v>51</v>
      </c>
      <c r="V754" s="17" t="s">
        <v>273</v>
      </c>
      <c r="W754" s="17" t="s">
        <v>3691</v>
      </c>
      <c r="X754" s="18">
        <v>44342.0</v>
      </c>
      <c r="Y754" s="18">
        <v>44344.0</v>
      </c>
      <c r="Z754" s="18"/>
      <c r="AA754" s="19"/>
      <c r="AB754" s="19"/>
      <c r="AC754" s="19"/>
      <c r="AD754" s="19"/>
      <c r="AE754" s="20"/>
      <c r="AF754" s="19"/>
      <c r="AG754" s="20"/>
      <c r="AH754" s="19"/>
      <c r="AI754" s="19"/>
      <c r="AJ754" s="19"/>
      <c r="AK754" s="19"/>
      <c r="AL754" s="19"/>
      <c r="AM754" s="19"/>
      <c r="AN754" s="19"/>
      <c r="AO754" s="19"/>
      <c r="AP754" s="21" t="s">
        <v>89</v>
      </c>
      <c r="AQ754" s="19"/>
    </row>
    <row r="755">
      <c r="A755" s="11" t="s">
        <v>3692</v>
      </c>
      <c r="B755" s="11" t="s">
        <v>3693</v>
      </c>
      <c r="C755" s="11" t="str">
        <f>VLOOKUP(A755,import!A:C,3,0)</f>
        <v>DOĞRU</v>
      </c>
      <c r="D755" s="11" t="s">
        <v>200</v>
      </c>
      <c r="E755" s="12">
        <f>VLOOKUP(A755,import!A:J,5,0)</f>
        <v>211</v>
      </c>
      <c r="F755" s="12">
        <f>VLOOKUP(A755,import!A:J,6,0)</f>
        <v>23</v>
      </c>
      <c r="G755" s="13">
        <f>VLOOKUP(A755,import!A:J,7,0)</f>
        <v>0</v>
      </c>
      <c r="H755" s="13">
        <f>VLOOKUP(A755,import!A:J,8,0)</f>
        <v>26</v>
      </c>
      <c r="I755" s="13">
        <f>VLOOKUP(A755,import!A:J,9,0)</f>
        <v>26</v>
      </c>
      <c r="J755" s="14">
        <f>VLOOKUP(A755,import!A:J,10,0)</f>
        <v>0</v>
      </c>
      <c r="K755" s="11" t="s">
        <v>3694</v>
      </c>
      <c r="L755" s="11">
        <v>2.425139645E9</v>
      </c>
      <c r="M755" s="11" t="s">
        <v>368</v>
      </c>
      <c r="N755" s="11" t="s">
        <v>682</v>
      </c>
      <c r="O755" s="11" t="s">
        <v>3695</v>
      </c>
      <c r="P755" s="11" t="str">
        <f>VLOOKUP(A755,import!A:P,16,0)</f>
        <v>Geleneksel</v>
      </c>
      <c r="Q755" s="15"/>
      <c r="R755" s="15" t="b">
        <v>0</v>
      </c>
      <c r="S755" s="16" t="b">
        <v>0</v>
      </c>
      <c r="T755" s="17"/>
      <c r="U755" s="17"/>
      <c r="V755" s="17"/>
      <c r="W755" s="17"/>
      <c r="X755" s="18"/>
      <c r="Y755" s="18"/>
      <c r="Z755" s="18"/>
      <c r="AA755" s="22"/>
      <c r="AB755" s="23"/>
      <c r="AC755" s="19"/>
      <c r="AD755" s="19"/>
      <c r="AE755" s="20"/>
      <c r="AF755" s="19"/>
      <c r="AG755" s="20"/>
      <c r="AH755" s="19"/>
      <c r="AI755" s="19"/>
      <c r="AJ755" s="19"/>
      <c r="AK755" s="22"/>
      <c r="AL755" s="19"/>
      <c r="AM755" s="19"/>
      <c r="AN755" s="19"/>
      <c r="AO755" s="19"/>
      <c r="AP755" s="21"/>
      <c r="AQ755" s="19"/>
    </row>
    <row r="756">
      <c r="A756" s="11" t="s">
        <v>3696</v>
      </c>
      <c r="B756" s="11" t="s">
        <v>3697</v>
      </c>
      <c r="C756" s="11" t="str">
        <f>VLOOKUP(A756,import!A:C,3,0)</f>
        <v>DOĞRU</v>
      </c>
      <c r="D756" s="11" t="s">
        <v>818</v>
      </c>
      <c r="E756" s="12">
        <f>VLOOKUP(A756,import!A:J,5,0)</f>
        <v>1514</v>
      </c>
      <c r="F756" s="12">
        <f>VLOOKUP(A756,import!A:J,6,0)</f>
        <v>112</v>
      </c>
      <c r="G756" s="13">
        <f>VLOOKUP(A756,import!A:J,7,0)</f>
        <v>29</v>
      </c>
      <c r="H756" s="13">
        <f>VLOOKUP(A756,import!A:J,8,0)</f>
        <v>41</v>
      </c>
      <c r="I756" s="13">
        <f>VLOOKUP(A756,import!A:J,9,0)</f>
        <v>70</v>
      </c>
      <c r="J756" s="14">
        <f>VLOOKUP(A756,import!A:J,10,0)</f>
        <v>0.41</v>
      </c>
      <c r="K756" s="11" t="s">
        <v>3698</v>
      </c>
      <c r="L756" s="11">
        <v>2.422373634E9</v>
      </c>
      <c r="M756" s="11" t="s">
        <v>47</v>
      </c>
      <c r="N756" s="11" t="s">
        <v>603</v>
      </c>
      <c r="O756" s="11" t="s">
        <v>3699</v>
      </c>
      <c r="P756" s="11" t="str">
        <f>VLOOKUP(A756,import!A:P,16,0)</f>
        <v>Geleneksel</v>
      </c>
      <c r="Q756" s="15" t="s">
        <v>103</v>
      </c>
      <c r="R756" s="15" t="b">
        <v>1</v>
      </c>
      <c r="S756" s="16" t="b">
        <v>0</v>
      </c>
      <c r="T756" s="25" t="s">
        <v>83</v>
      </c>
      <c r="U756" s="25" t="s">
        <v>51</v>
      </c>
      <c r="V756" s="25" t="s">
        <v>273</v>
      </c>
      <c r="W756" s="25" t="s">
        <v>3700</v>
      </c>
      <c r="X756" s="27">
        <v>44307.0</v>
      </c>
      <c r="Y756" s="27">
        <v>44309.0</v>
      </c>
      <c r="Z756" s="27"/>
      <c r="AA756" s="22" t="s">
        <v>85</v>
      </c>
      <c r="AB756" s="23">
        <v>44355.0</v>
      </c>
      <c r="AC756" s="22" t="s">
        <v>71</v>
      </c>
      <c r="AD756" s="23">
        <v>44369.0</v>
      </c>
      <c r="AE756" s="22" t="s">
        <v>85</v>
      </c>
      <c r="AF756" s="23">
        <v>44369.0</v>
      </c>
      <c r="AG756" s="22" t="s">
        <v>85</v>
      </c>
      <c r="AH756" s="23">
        <v>44385.0</v>
      </c>
      <c r="AI756" s="22" t="s">
        <v>71</v>
      </c>
      <c r="AJ756" s="23">
        <v>44456.0</v>
      </c>
      <c r="AK756" s="22" t="s">
        <v>148</v>
      </c>
      <c r="AL756" s="22" t="s">
        <v>98</v>
      </c>
      <c r="AM756" s="22" t="s">
        <v>98</v>
      </c>
      <c r="AN756" s="22" t="s">
        <v>86</v>
      </c>
      <c r="AO756" s="22" t="s">
        <v>156</v>
      </c>
      <c r="AP756" s="21" t="s">
        <v>54</v>
      </c>
      <c r="AQ756" s="22"/>
    </row>
    <row r="757">
      <c r="A757" s="11" t="s">
        <v>3701</v>
      </c>
      <c r="B757" s="11" t="s">
        <v>3702</v>
      </c>
      <c r="C757" s="11" t="str">
        <f>VLOOKUP(A757,import!A:C,3,0)</f>
        <v>DOĞRU</v>
      </c>
      <c r="D757" s="11" t="s">
        <v>152</v>
      </c>
      <c r="E757" s="12">
        <f>VLOOKUP(A757,import!A:J,5,0)</f>
        <v>617</v>
      </c>
      <c r="F757" s="12">
        <f>VLOOKUP(A757,import!A:J,6,0)</f>
        <v>23</v>
      </c>
      <c r="G757" s="13">
        <f>VLOOKUP(A757,import!A:J,7,0)</f>
        <v>0</v>
      </c>
      <c r="H757" s="13">
        <f>VLOOKUP(A757,import!A:J,8,0)</f>
        <v>39</v>
      </c>
      <c r="I757" s="13">
        <f>VLOOKUP(A757,import!A:J,9,0)</f>
        <v>39</v>
      </c>
      <c r="J757" s="14">
        <f>VLOOKUP(A757,import!A:J,10,0)</f>
        <v>0</v>
      </c>
      <c r="K757" s="11" t="s">
        <v>3703</v>
      </c>
      <c r="L757" s="11">
        <v>5.444712795E9</v>
      </c>
      <c r="M757" s="11" t="s">
        <v>368</v>
      </c>
      <c r="N757" s="11" t="s">
        <v>2628</v>
      </c>
      <c r="O757" s="11" t="s">
        <v>3704</v>
      </c>
      <c r="P757" s="11" t="str">
        <f>VLOOKUP(A757,import!A:P,16,0)</f>
        <v>Geleneksel</v>
      </c>
      <c r="Q757" s="15"/>
      <c r="R757" s="15" t="b">
        <v>0</v>
      </c>
      <c r="S757" s="16" t="b">
        <v>0</v>
      </c>
      <c r="T757" s="17"/>
      <c r="U757" s="17"/>
      <c r="V757" s="17"/>
      <c r="W757" s="17"/>
      <c r="X757" s="18"/>
      <c r="Y757" s="18"/>
      <c r="Z757" s="18"/>
      <c r="AA757" s="22"/>
      <c r="AB757" s="23"/>
      <c r="AC757" s="19"/>
      <c r="AD757" s="19"/>
      <c r="AE757" s="20"/>
      <c r="AF757" s="19"/>
      <c r="AG757" s="20"/>
      <c r="AH757" s="19"/>
      <c r="AI757" s="19"/>
      <c r="AJ757" s="19"/>
      <c r="AK757" s="22"/>
      <c r="AL757" s="19"/>
      <c r="AM757" s="19"/>
      <c r="AN757" s="19"/>
      <c r="AO757" s="19"/>
      <c r="AP757" s="21" t="s">
        <v>54</v>
      </c>
      <c r="AQ757" s="19"/>
    </row>
    <row r="758">
      <c r="A758" s="11" t="s">
        <v>3705</v>
      </c>
      <c r="B758" s="11" t="s">
        <v>3706</v>
      </c>
      <c r="C758" s="11" t="str">
        <f>VLOOKUP(A758,import!A:C,3,0)</f>
        <v>DOĞRU</v>
      </c>
      <c r="D758" s="11" t="s">
        <v>818</v>
      </c>
      <c r="E758" s="12" t="str">
        <f>VLOOKUP(A758,import!A:J,5,0)</f>
        <v/>
      </c>
      <c r="F758" s="12" t="str">
        <f>VLOOKUP(A758,import!A:J,6,0)</f>
        <v/>
      </c>
      <c r="G758" s="13">
        <f>VLOOKUP(A758,import!A:J,7,0)</f>
        <v>16</v>
      </c>
      <c r="H758" s="13">
        <f>VLOOKUP(A758,import!A:J,8,0)</f>
        <v>7</v>
      </c>
      <c r="I758" s="13">
        <f>VLOOKUP(A758,import!A:J,9,0)</f>
        <v>23</v>
      </c>
      <c r="J758" s="14">
        <f>VLOOKUP(A758,import!A:J,10,0)</f>
        <v>0.7</v>
      </c>
      <c r="K758" s="11" t="s">
        <v>3707</v>
      </c>
      <c r="L758" s="11">
        <v>5.072359898E9</v>
      </c>
      <c r="M758" s="11" t="s">
        <v>65</v>
      </c>
      <c r="N758" s="11" t="s">
        <v>755</v>
      </c>
      <c r="O758" s="11" t="s">
        <v>3708</v>
      </c>
      <c r="P758" s="11" t="str">
        <f>VLOOKUP(A758,import!A:P,16,0)</f>
        <v>Geleneksel</v>
      </c>
      <c r="Q758" s="15"/>
      <c r="R758" s="15" t="b">
        <v>1</v>
      </c>
      <c r="S758" s="16" t="b">
        <v>0</v>
      </c>
      <c r="T758" s="17" t="s">
        <v>50</v>
      </c>
      <c r="U758" s="17" t="s">
        <v>51</v>
      </c>
      <c r="V758" s="17" t="s">
        <v>52</v>
      </c>
      <c r="W758" s="17"/>
      <c r="X758" s="18">
        <v>44502.0</v>
      </c>
      <c r="Y758" s="18">
        <v>44503.0</v>
      </c>
      <c r="Z758" s="18"/>
      <c r="AA758" s="22" t="s">
        <v>106</v>
      </c>
      <c r="AB758" s="23">
        <v>44502.0</v>
      </c>
      <c r="AC758" s="22" t="s">
        <v>71</v>
      </c>
      <c r="AD758" s="23">
        <v>44502.0</v>
      </c>
      <c r="AE758" s="20"/>
      <c r="AF758" s="19"/>
      <c r="AG758" s="20"/>
      <c r="AH758" s="19"/>
      <c r="AI758" s="19"/>
      <c r="AJ758" s="19"/>
      <c r="AK758" s="22" t="s">
        <v>51</v>
      </c>
      <c r="AL758" s="22" t="s">
        <v>51</v>
      </c>
      <c r="AM758" s="19"/>
      <c r="AN758" s="19"/>
      <c r="AO758" s="19"/>
      <c r="AP758" s="21" t="s">
        <v>116</v>
      </c>
      <c r="AQ758" s="19"/>
    </row>
    <row r="759">
      <c r="A759" s="11" t="s">
        <v>3709</v>
      </c>
      <c r="B759" s="11" t="s">
        <v>3710</v>
      </c>
      <c r="C759" s="11" t="str">
        <f>VLOOKUP(A759,import!A:C,3,0)</f>
        <v>DOĞRU</v>
      </c>
      <c r="D759" s="11" t="s">
        <v>200</v>
      </c>
      <c r="E759" s="12">
        <f>VLOOKUP(A759,import!A:J,5,0)</f>
        <v>709</v>
      </c>
      <c r="F759" s="12">
        <f>VLOOKUP(A759,import!A:J,6,0)</f>
        <v>65</v>
      </c>
      <c r="G759" s="13">
        <f>VLOOKUP(A759,import!A:J,7,0)</f>
        <v>10</v>
      </c>
      <c r="H759" s="13">
        <f>VLOOKUP(A759,import!A:J,8,0)</f>
        <v>36</v>
      </c>
      <c r="I759" s="13">
        <f>VLOOKUP(A759,import!A:J,9,0)</f>
        <v>46</v>
      </c>
      <c r="J759" s="14">
        <f>VLOOKUP(A759,import!A:J,10,0)</f>
        <v>0.22</v>
      </c>
      <c r="K759" s="11" t="s">
        <v>3711</v>
      </c>
      <c r="L759" s="11">
        <v>5.448418407E9</v>
      </c>
      <c r="M759" s="11" t="s">
        <v>65</v>
      </c>
      <c r="N759" s="11" t="s">
        <v>1197</v>
      </c>
      <c r="O759" s="11" t="s">
        <v>3712</v>
      </c>
      <c r="P759" s="11" t="str">
        <f>VLOOKUP(A759,import!A:P,16,0)</f>
        <v>Geleneksel</v>
      </c>
      <c r="Q759" s="15"/>
      <c r="R759" s="15" t="b">
        <v>1</v>
      </c>
      <c r="S759" s="25" t="b">
        <v>0</v>
      </c>
      <c r="T759" s="17" t="s">
        <v>50</v>
      </c>
      <c r="U759" s="17" t="s">
        <v>123</v>
      </c>
      <c r="V759" s="17" t="s">
        <v>52</v>
      </c>
      <c r="W759" s="17" t="s">
        <v>3713</v>
      </c>
      <c r="X759" s="18">
        <v>44545.0</v>
      </c>
      <c r="Y759" s="18">
        <v>44547.0</v>
      </c>
      <c r="Z759" s="18"/>
      <c r="AA759" s="22" t="s">
        <v>71</v>
      </c>
      <c r="AB759" s="54">
        <v>44427.0</v>
      </c>
      <c r="AC759" s="22" t="s">
        <v>71</v>
      </c>
      <c r="AD759" s="54">
        <v>44439.0</v>
      </c>
      <c r="AE759" s="22" t="s">
        <v>71</v>
      </c>
      <c r="AF759" s="56">
        <v>44495.0</v>
      </c>
      <c r="AG759" s="22" t="s">
        <v>71</v>
      </c>
      <c r="AH759" s="56">
        <v>44545.0</v>
      </c>
      <c r="AI759" s="22" t="s">
        <v>71</v>
      </c>
      <c r="AJ759" s="56">
        <v>44551.0</v>
      </c>
      <c r="AK759" s="22" t="s">
        <v>87</v>
      </c>
      <c r="AL759" s="22" t="s">
        <v>156</v>
      </c>
      <c r="AM759" s="22" t="s">
        <v>123</v>
      </c>
      <c r="AN759" s="22" t="s">
        <v>104</v>
      </c>
      <c r="AO759" s="22" t="s">
        <v>68</v>
      </c>
      <c r="AP759" s="21" t="s">
        <v>54</v>
      </c>
      <c r="AQ759" s="22"/>
    </row>
    <row r="760">
      <c r="A760" s="11" t="s">
        <v>3714</v>
      </c>
      <c r="B760" s="11" t="s">
        <v>3715</v>
      </c>
      <c r="C760" s="11" t="str">
        <f>VLOOKUP(A760,import!A:C,3,0)</f>
        <v>DOĞRU</v>
      </c>
      <c r="D760" s="11" t="s">
        <v>818</v>
      </c>
      <c r="E760" s="12">
        <f>VLOOKUP(A760,import!A:J,5,0)</f>
        <v>5655</v>
      </c>
      <c r="F760" s="12">
        <f>VLOOKUP(A760,import!A:J,6,0)</f>
        <v>252</v>
      </c>
      <c r="G760" s="13">
        <f>VLOOKUP(A760,import!A:J,7,0)</f>
        <v>46</v>
      </c>
      <c r="H760" s="13">
        <f>VLOOKUP(A760,import!A:J,8,0)</f>
        <v>27</v>
      </c>
      <c r="I760" s="13">
        <f>VLOOKUP(A760,import!A:J,9,0)</f>
        <v>73</v>
      </c>
      <c r="J760" s="14">
        <f>VLOOKUP(A760,import!A:J,10,0)</f>
        <v>0.63</v>
      </c>
      <c r="K760" s="11" t="s">
        <v>3716</v>
      </c>
      <c r="L760" s="11">
        <v>5.331977307E9</v>
      </c>
      <c r="M760" s="11" t="s">
        <v>65</v>
      </c>
      <c r="N760" s="11" t="s">
        <v>483</v>
      </c>
      <c r="O760" s="11" t="s">
        <v>3717</v>
      </c>
      <c r="P760" s="11" t="str">
        <f>VLOOKUP(A760,import!A:P,16,0)</f>
        <v>Geleneksel</v>
      </c>
      <c r="Q760" s="15" t="s">
        <v>103</v>
      </c>
      <c r="R760" s="15" t="b">
        <v>1</v>
      </c>
      <c r="S760" s="25" t="b">
        <v>1</v>
      </c>
      <c r="T760" s="16"/>
      <c r="U760" s="16"/>
      <c r="V760" s="16"/>
      <c r="W760" s="25" t="s">
        <v>3718</v>
      </c>
      <c r="X760" s="30"/>
      <c r="Y760" s="30"/>
      <c r="Z760" s="30"/>
      <c r="AA760" s="22" t="s">
        <v>71</v>
      </c>
      <c r="AB760" s="23">
        <v>44533.0</v>
      </c>
      <c r="AC760" s="19"/>
      <c r="AD760" s="19"/>
      <c r="AE760" s="20"/>
      <c r="AF760" s="19"/>
      <c r="AG760" s="20"/>
      <c r="AH760" s="19"/>
      <c r="AI760" s="19"/>
      <c r="AJ760" s="19"/>
      <c r="AK760" s="22" t="s">
        <v>247</v>
      </c>
      <c r="AL760" s="19"/>
      <c r="AM760" s="19"/>
      <c r="AN760" s="19"/>
      <c r="AO760" s="19"/>
      <c r="AP760" s="21" t="s">
        <v>54</v>
      </c>
      <c r="AQ760" s="19"/>
    </row>
    <row r="761">
      <c r="A761" s="11" t="s">
        <v>3719</v>
      </c>
      <c r="B761" s="11" t="s">
        <v>3720</v>
      </c>
      <c r="C761" s="11" t="str">
        <f>VLOOKUP(A761,import!A:C,3,0)</f>
        <v>YANLIŞ</v>
      </c>
      <c r="D761" s="11" t="s">
        <v>419</v>
      </c>
      <c r="E761" s="12">
        <f>VLOOKUP(A761,import!A:J,5,0)</f>
        <v>534</v>
      </c>
      <c r="F761" s="12" t="str">
        <f>VLOOKUP(A761,import!A:J,6,0)</f>
        <v/>
      </c>
      <c r="G761" s="13">
        <f>VLOOKUP(A761,import!A:J,7,0)</f>
        <v>2</v>
      </c>
      <c r="H761" s="13">
        <f>VLOOKUP(A761,import!A:J,8,0)</f>
        <v>25</v>
      </c>
      <c r="I761" s="13">
        <f>VLOOKUP(A761,import!A:J,9,0)</f>
        <v>27</v>
      </c>
      <c r="J761" s="14">
        <f>VLOOKUP(A761,import!A:J,10,0)</f>
        <v>0.07</v>
      </c>
      <c r="K761" s="11" t="s">
        <v>3721</v>
      </c>
      <c r="L761" s="11">
        <v>5.373015527E9</v>
      </c>
      <c r="M761" s="11" t="s">
        <v>138</v>
      </c>
      <c r="N761" s="11" t="s">
        <v>3469</v>
      </c>
      <c r="O761" s="11" t="s">
        <v>3722</v>
      </c>
      <c r="P761" s="11" t="str">
        <f>VLOOKUP(A761,import!A:P,16,0)</f>
        <v>Geleneksel</v>
      </c>
      <c r="Q761" s="15" t="s">
        <v>299</v>
      </c>
      <c r="R761" s="15" t="b">
        <v>1</v>
      </c>
      <c r="S761" s="16" t="b">
        <v>0</v>
      </c>
      <c r="T761" s="25" t="s">
        <v>121</v>
      </c>
      <c r="U761" s="25" t="s">
        <v>98</v>
      </c>
      <c r="V761" s="25" t="s">
        <v>52</v>
      </c>
      <c r="W761" s="25" t="s">
        <v>3723</v>
      </c>
      <c r="X761" s="27">
        <v>44358.0</v>
      </c>
      <c r="Y761" s="27">
        <v>44362.0</v>
      </c>
      <c r="Z761" s="27"/>
      <c r="AA761" s="22" t="s">
        <v>71</v>
      </c>
      <c r="AB761" s="23">
        <v>44358.0</v>
      </c>
      <c r="AC761" s="19"/>
      <c r="AD761" s="19"/>
      <c r="AE761" s="20"/>
      <c r="AF761" s="19"/>
      <c r="AG761" s="20"/>
      <c r="AH761" s="19"/>
      <c r="AI761" s="19"/>
      <c r="AJ761" s="19"/>
      <c r="AK761" s="22" t="s">
        <v>98</v>
      </c>
      <c r="AL761" s="19"/>
      <c r="AM761" s="19"/>
      <c r="AN761" s="19"/>
      <c r="AO761" s="19"/>
      <c r="AP761" s="21" t="s">
        <v>116</v>
      </c>
      <c r="AQ761" s="19"/>
    </row>
    <row r="762">
      <c r="A762" s="11" t="s">
        <v>3724</v>
      </c>
      <c r="B762" s="11" t="s">
        <v>3725</v>
      </c>
      <c r="C762" s="11" t="str">
        <f>VLOOKUP(A762,import!A:C,3,0)</f>
        <v>YANLIŞ</v>
      </c>
      <c r="D762" s="11" t="s">
        <v>152</v>
      </c>
      <c r="E762" s="12">
        <f>VLOOKUP(A762,import!A:J,5,0)</f>
        <v>192</v>
      </c>
      <c r="F762" s="12" t="str">
        <f>VLOOKUP(A762,import!A:J,6,0)</f>
        <v/>
      </c>
      <c r="G762" s="13">
        <f>VLOOKUP(A762,import!A:J,7,0)</f>
        <v>19</v>
      </c>
      <c r="H762" s="13">
        <f>VLOOKUP(A762,import!A:J,8,0)</f>
        <v>24</v>
      </c>
      <c r="I762" s="13">
        <f>VLOOKUP(A762,import!A:J,9,0)</f>
        <v>43</v>
      </c>
      <c r="J762" s="14">
        <f>VLOOKUP(A762,import!A:J,10,0)</f>
        <v>0.44</v>
      </c>
      <c r="K762" s="11" t="s">
        <v>3726</v>
      </c>
      <c r="L762" s="11">
        <v>5.352820518E9</v>
      </c>
      <c r="M762" s="11" t="s">
        <v>65</v>
      </c>
      <c r="N762" s="11" t="s">
        <v>2065</v>
      </c>
      <c r="O762" s="11" t="s">
        <v>3727</v>
      </c>
      <c r="P762" s="11" t="str">
        <f>VLOOKUP(A762,import!A:P,16,0)</f>
        <v>Geleneksel</v>
      </c>
      <c r="Q762" s="15"/>
      <c r="R762" s="15" t="b">
        <v>1</v>
      </c>
      <c r="S762" s="16" t="b">
        <v>0</v>
      </c>
      <c r="T762" s="17" t="s">
        <v>50</v>
      </c>
      <c r="U762" s="17" t="s">
        <v>98</v>
      </c>
      <c r="V762" s="17" t="s">
        <v>52</v>
      </c>
      <c r="W762" s="17" t="s">
        <v>3728</v>
      </c>
      <c r="X762" s="18">
        <v>44384.0</v>
      </c>
      <c r="Y762" s="18">
        <v>44391.0</v>
      </c>
      <c r="Z762" s="18"/>
      <c r="AA762" s="22" t="s">
        <v>71</v>
      </c>
      <c r="AB762" s="23">
        <v>44384.0</v>
      </c>
      <c r="AC762" s="19"/>
      <c r="AD762" s="19"/>
      <c r="AE762" s="20"/>
      <c r="AF762" s="19"/>
      <c r="AG762" s="20"/>
      <c r="AH762" s="19"/>
      <c r="AI762" s="19"/>
      <c r="AJ762" s="19"/>
      <c r="AK762" s="22" t="s">
        <v>98</v>
      </c>
      <c r="AL762" s="19"/>
      <c r="AM762" s="19"/>
      <c r="AN762" s="19"/>
      <c r="AO762" s="19"/>
      <c r="AP762" s="21" t="s">
        <v>54</v>
      </c>
      <c r="AQ762" s="19"/>
    </row>
    <row r="763">
      <c r="A763" s="11" t="s">
        <v>3729</v>
      </c>
      <c r="B763" s="11" t="s">
        <v>3730</v>
      </c>
      <c r="C763" s="11" t="str">
        <f>VLOOKUP(A763,import!A:C,3,0)</f>
        <v>YANLIŞ</v>
      </c>
      <c r="D763" s="11" t="s">
        <v>200</v>
      </c>
      <c r="E763" s="12">
        <f>VLOOKUP(A763,import!A:J,5,0)</f>
        <v>1999</v>
      </c>
      <c r="F763" s="12" t="str">
        <f>VLOOKUP(A763,import!A:J,6,0)</f>
        <v/>
      </c>
      <c r="G763" s="13">
        <f>VLOOKUP(A763,import!A:J,7,0)</f>
        <v>16</v>
      </c>
      <c r="H763" s="13">
        <f>VLOOKUP(A763,import!A:J,8,0)</f>
        <v>5</v>
      </c>
      <c r="I763" s="13">
        <f>VLOOKUP(A763,import!A:J,9,0)</f>
        <v>21</v>
      </c>
      <c r="J763" s="14">
        <f>VLOOKUP(A763,import!A:J,10,0)</f>
        <v>0.76</v>
      </c>
      <c r="K763" s="11" t="s">
        <v>3731</v>
      </c>
      <c r="L763" s="11">
        <v>5.374803234E9</v>
      </c>
      <c r="M763" s="11" t="s">
        <v>47</v>
      </c>
      <c r="N763" s="11" t="s">
        <v>1053</v>
      </c>
      <c r="O763" s="11" t="s">
        <v>3732</v>
      </c>
      <c r="P763" s="11" t="str">
        <f>VLOOKUP(A763,import!A:P,16,0)</f>
        <v>Geleneksel</v>
      </c>
      <c r="Q763" s="15" t="s">
        <v>135</v>
      </c>
      <c r="R763" s="15" t="b">
        <v>1</v>
      </c>
      <c r="S763" s="16" t="b">
        <v>0</v>
      </c>
      <c r="T763" s="25" t="s">
        <v>50</v>
      </c>
      <c r="U763" s="25"/>
      <c r="V763" s="25"/>
      <c r="W763" s="25" t="s">
        <v>3733</v>
      </c>
      <c r="X763" s="27"/>
      <c r="Y763" s="27"/>
      <c r="Z763" s="27"/>
      <c r="AA763" s="19"/>
      <c r="AB763" s="19"/>
      <c r="AC763" s="19"/>
      <c r="AD763" s="19"/>
      <c r="AE763" s="20"/>
      <c r="AF763" s="19"/>
      <c r="AG763" s="20"/>
      <c r="AH763" s="19"/>
      <c r="AI763" s="19"/>
      <c r="AJ763" s="19"/>
      <c r="AK763" s="19"/>
      <c r="AL763" s="19"/>
      <c r="AM763" s="19"/>
      <c r="AN763" s="19"/>
      <c r="AO763" s="19"/>
      <c r="AP763" s="21" t="s">
        <v>89</v>
      </c>
      <c r="AQ763" s="19"/>
    </row>
    <row r="764">
      <c r="A764" s="21" t="s">
        <v>3734</v>
      </c>
      <c r="B764" s="21" t="s">
        <v>3730</v>
      </c>
      <c r="C764" s="11" t="str">
        <f>VLOOKUP(A764,import!A:C,3,0)</f>
        <v>DOĞRU</v>
      </c>
      <c r="D764" s="21" t="s">
        <v>200</v>
      </c>
      <c r="E764" s="12">
        <f>VLOOKUP(A764,import!A:J,5,0)</f>
        <v>61</v>
      </c>
      <c r="F764" s="12">
        <f>VLOOKUP(A764,import!A:J,6,0)</f>
        <v>56</v>
      </c>
      <c r="G764" s="13">
        <f>VLOOKUP(A764,import!A:J,7,0)</f>
        <v>0</v>
      </c>
      <c r="H764" s="13">
        <f>VLOOKUP(A764,import!A:J,8,0)</f>
        <v>35</v>
      </c>
      <c r="I764" s="13">
        <f>VLOOKUP(A764,import!A:J,9,0)</f>
        <v>35</v>
      </c>
      <c r="J764" s="14">
        <f>VLOOKUP(A764,import!A:J,10,0)</f>
        <v>0</v>
      </c>
      <c r="K764" s="21" t="s">
        <v>3735</v>
      </c>
      <c r="L764" s="21">
        <v>5.374803234E9</v>
      </c>
      <c r="M764" s="21" t="s">
        <v>47</v>
      </c>
      <c r="N764" s="21" t="s">
        <v>1053</v>
      </c>
      <c r="O764" s="21" t="s">
        <v>3736</v>
      </c>
      <c r="P764" s="11" t="str">
        <f>VLOOKUP(A764,import!A:P,16,0)</f>
        <v>Geleneksel</v>
      </c>
      <c r="Q764" s="15"/>
      <c r="R764" s="15" t="b">
        <v>1</v>
      </c>
      <c r="S764" s="16" t="b">
        <v>0</v>
      </c>
      <c r="T764" s="17" t="s">
        <v>50</v>
      </c>
      <c r="U764" s="17" t="s">
        <v>104</v>
      </c>
      <c r="V764" s="24" t="s">
        <v>69</v>
      </c>
      <c r="W764" s="17" t="s">
        <v>3737</v>
      </c>
      <c r="X764" s="18">
        <v>44659.0</v>
      </c>
      <c r="Y764" s="18">
        <v>44660.0</v>
      </c>
      <c r="Z764" s="18"/>
      <c r="AA764" s="22" t="s">
        <v>71</v>
      </c>
      <c r="AB764" s="23">
        <v>44659.0</v>
      </c>
      <c r="AC764" s="22" t="s">
        <v>71</v>
      </c>
      <c r="AD764" s="23">
        <v>44700.0</v>
      </c>
      <c r="AE764" s="20"/>
      <c r="AF764" s="19"/>
      <c r="AG764" s="20"/>
      <c r="AH764" s="19"/>
      <c r="AI764" s="19"/>
      <c r="AJ764" s="19"/>
      <c r="AK764" s="22" t="s">
        <v>104</v>
      </c>
      <c r="AL764" s="22" t="s">
        <v>131</v>
      </c>
      <c r="AM764" s="19"/>
      <c r="AN764" s="19"/>
      <c r="AO764" s="19"/>
      <c r="AP764" s="21"/>
      <c r="AQ764" s="19"/>
    </row>
    <row r="765">
      <c r="A765" s="11" t="s">
        <v>3738</v>
      </c>
      <c r="B765" s="11" t="s">
        <v>3739</v>
      </c>
      <c r="C765" s="11" t="str">
        <f>VLOOKUP(A765,import!A:C,3,0)</f>
        <v>DOĞRU</v>
      </c>
      <c r="D765" s="11" t="s">
        <v>152</v>
      </c>
      <c r="E765" s="12">
        <f>VLOOKUP(A765,import!A:J,5,0)</f>
        <v>962</v>
      </c>
      <c r="F765" s="12">
        <f>VLOOKUP(A765,import!A:J,6,0)</f>
        <v>85</v>
      </c>
      <c r="G765" s="13">
        <f>VLOOKUP(A765,import!A:J,7,0)</f>
        <v>0</v>
      </c>
      <c r="H765" s="13">
        <f>VLOOKUP(A765,import!A:J,8,0)</f>
        <v>50</v>
      </c>
      <c r="I765" s="13">
        <f>VLOOKUP(A765,import!A:J,9,0)</f>
        <v>50</v>
      </c>
      <c r="J765" s="14">
        <f>VLOOKUP(A765,import!A:J,10,0)</f>
        <v>0</v>
      </c>
      <c r="K765" s="11" t="s">
        <v>3740</v>
      </c>
      <c r="L765" s="11">
        <v>2.423442707E9</v>
      </c>
      <c r="M765" s="11" t="s">
        <v>65</v>
      </c>
      <c r="N765" s="11" t="s">
        <v>734</v>
      </c>
      <c r="O765" s="11" t="s">
        <v>3741</v>
      </c>
      <c r="P765" s="11" t="str">
        <f>VLOOKUP(A765,import!A:P,16,0)</f>
        <v>Geleneksel</v>
      </c>
      <c r="Q765" s="15"/>
      <c r="R765" s="15" t="b">
        <v>1</v>
      </c>
      <c r="S765" s="25" t="b">
        <v>1</v>
      </c>
      <c r="T765" s="17"/>
      <c r="U765" s="17"/>
      <c r="V765" s="17"/>
      <c r="W765" s="17" t="s">
        <v>3742</v>
      </c>
      <c r="X765" s="18"/>
      <c r="Y765" s="18"/>
      <c r="Z765" s="18"/>
      <c r="AA765" s="22" t="s">
        <v>71</v>
      </c>
      <c r="AB765" s="23">
        <v>44543.0</v>
      </c>
      <c r="AC765" s="22" t="s">
        <v>177</v>
      </c>
      <c r="AD765" s="23">
        <v>44700.0</v>
      </c>
      <c r="AE765" s="20"/>
      <c r="AF765" s="19"/>
      <c r="AG765" s="20"/>
      <c r="AH765" s="19"/>
      <c r="AI765" s="19"/>
      <c r="AJ765" s="19"/>
      <c r="AK765" s="22" t="s">
        <v>99</v>
      </c>
      <c r="AL765" s="22" t="s">
        <v>99</v>
      </c>
      <c r="AM765" s="19"/>
      <c r="AN765" s="19"/>
      <c r="AO765" s="19"/>
      <c r="AP765" s="21" t="s">
        <v>54</v>
      </c>
      <c r="AQ765" s="19"/>
    </row>
    <row r="766">
      <c r="A766" s="11" t="s">
        <v>3743</v>
      </c>
      <c r="B766" s="11" t="s">
        <v>3744</v>
      </c>
      <c r="C766" s="11" t="str">
        <f>VLOOKUP(A766,import!A:C,3,0)</f>
        <v>DOĞRU</v>
      </c>
      <c r="D766" s="11" t="s">
        <v>818</v>
      </c>
      <c r="E766" s="12">
        <f>VLOOKUP(A766,import!A:J,5,0)</f>
        <v>1029</v>
      </c>
      <c r="F766" s="12">
        <f>VLOOKUP(A766,import!A:J,6,0)</f>
        <v>93</v>
      </c>
      <c r="G766" s="13">
        <f>VLOOKUP(A766,import!A:J,7,0)</f>
        <v>30</v>
      </c>
      <c r="H766" s="13">
        <f>VLOOKUP(A766,import!A:J,8,0)</f>
        <v>7</v>
      </c>
      <c r="I766" s="13">
        <f>VLOOKUP(A766,import!A:J,9,0)</f>
        <v>37</v>
      </c>
      <c r="J766" s="14">
        <f>VLOOKUP(A766,import!A:J,10,0)</f>
        <v>0.81</v>
      </c>
      <c r="K766" s="11" t="s">
        <v>3745</v>
      </c>
      <c r="L766" s="11">
        <v>5.323103138E9</v>
      </c>
      <c r="M766" s="11" t="s">
        <v>47</v>
      </c>
      <c r="N766" s="11" t="s">
        <v>451</v>
      </c>
      <c r="O766" s="11" t="s">
        <v>3746</v>
      </c>
      <c r="P766" s="11" t="str">
        <f>VLOOKUP(A766,import!A:P,16,0)</f>
        <v>Geleneksel</v>
      </c>
      <c r="Q766" s="15"/>
      <c r="R766" s="15" t="b">
        <v>1</v>
      </c>
      <c r="S766" s="16" t="b">
        <v>0</v>
      </c>
      <c r="T766" s="17" t="s">
        <v>50</v>
      </c>
      <c r="U766" s="17" t="s">
        <v>104</v>
      </c>
      <c r="V766" s="24" t="s">
        <v>69</v>
      </c>
      <c r="X766" s="18">
        <v>44573.0</v>
      </c>
      <c r="Y766" s="18">
        <v>44578.0</v>
      </c>
      <c r="Z766" s="18"/>
      <c r="AA766" s="22" t="s">
        <v>106</v>
      </c>
      <c r="AB766" s="23">
        <v>44356.0</v>
      </c>
      <c r="AC766" s="22" t="s">
        <v>106</v>
      </c>
      <c r="AD766" s="23">
        <v>44375.0</v>
      </c>
      <c r="AE766" s="22" t="s">
        <v>106</v>
      </c>
      <c r="AF766" s="23">
        <v>44405.0</v>
      </c>
      <c r="AG766" s="22" t="s">
        <v>106</v>
      </c>
      <c r="AH766" s="23">
        <v>44413.0</v>
      </c>
      <c r="AI766" s="22" t="s">
        <v>71</v>
      </c>
      <c r="AJ766" s="23">
        <v>44562.0</v>
      </c>
      <c r="AK766" s="22" t="s">
        <v>98</v>
      </c>
      <c r="AL766" s="22" t="s">
        <v>86</v>
      </c>
      <c r="AM766" s="22" t="s">
        <v>358</v>
      </c>
      <c r="AN766" s="22" t="s">
        <v>219</v>
      </c>
      <c r="AO766" s="22" t="s">
        <v>104</v>
      </c>
      <c r="AP766" s="21" t="s">
        <v>89</v>
      </c>
      <c r="AQ766" s="22"/>
    </row>
    <row r="767">
      <c r="A767" s="11" t="s">
        <v>3747</v>
      </c>
      <c r="B767" s="11" t="s">
        <v>3748</v>
      </c>
      <c r="C767" s="11" t="str">
        <f>VLOOKUP(A767,import!A:C,3,0)</f>
        <v>DOĞRU</v>
      </c>
      <c r="D767" s="11" t="s">
        <v>818</v>
      </c>
      <c r="E767" s="12">
        <f>VLOOKUP(A767,import!A:J,5,0)</f>
        <v>450</v>
      </c>
      <c r="F767" s="12">
        <f>VLOOKUP(A767,import!A:J,6,0)</f>
        <v>29</v>
      </c>
      <c r="G767" s="13">
        <f>VLOOKUP(A767,import!A:J,7,0)</f>
        <v>0</v>
      </c>
      <c r="H767" s="13">
        <f>VLOOKUP(A767,import!A:J,8,0)</f>
        <v>13</v>
      </c>
      <c r="I767" s="13">
        <f>VLOOKUP(A767,import!A:J,9,0)</f>
        <v>13</v>
      </c>
      <c r="J767" s="14">
        <f>VLOOKUP(A767,import!A:J,10,0)</f>
        <v>0</v>
      </c>
      <c r="K767" s="11" t="s">
        <v>3749</v>
      </c>
      <c r="L767" s="11">
        <v>5.352811727E9</v>
      </c>
      <c r="M767" s="11" t="s">
        <v>47</v>
      </c>
      <c r="N767" s="11" t="s">
        <v>145</v>
      </c>
      <c r="O767" s="11" t="s">
        <v>3750</v>
      </c>
      <c r="P767" s="11" t="str">
        <f>VLOOKUP(A767,import!A:P,16,0)</f>
        <v>Geleneksel</v>
      </c>
      <c r="Q767" s="15"/>
      <c r="R767" s="15" t="b">
        <v>1</v>
      </c>
      <c r="S767" s="25" t="b">
        <v>1</v>
      </c>
      <c r="T767" s="25" t="s">
        <v>106</v>
      </c>
      <c r="U767" s="25" t="s">
        <v>156</v>
      </c>
      <c r="V767" s="25" t="s">
        <v>52</v>
      </c>
      <c r="W767" s="25" t="s">
        <v>3751</v>
      </c>
      <c r="X767" s="27">
        <v>44445.0</v>
      </c>
      <c r="Y767" s="27">
        <v>44447.0</v>
      </c>
      <c r="Z767" s="30"/>
      <c r="AA767" s="22" t="s">
        <v>71</v>
      </c>
      <c r="AB767" s="23">
        <v>44392.0</v>
      </c>
      <c r="AC767" s="22" t="s">
        <v>106</v>
      </c>
      <c r="AD767" s="23">
        <v>44445.0</v>
      </c>
      <c r="AE767" s="22" t="s">
        <v>71</v>
      </c>
      <c r="AF767" s="23">
        <v>44445.0</v>
      </c>
      <c r="AG767" s="20"/>
      <c r="AH767" s="19"/>
      <c r="AI767" s="19"/>
      <c r="AJ767" s="19"/>
      <c r="AK767" s="22" t="s">
        <v>149</v>
      </c>
      <c r="AL767" s="22" t="s">
        <v>156</v>
      </c>
      <c r="AM767" s="22" t="s">
        <v>156</v>
      </c>
      <c r="AN767" s="19"/>
      <c r="AO767" s="19"/>
      <c r="AP767" s="21" t="s">
        <v>89</v>
      </c>
      <c r="AQ767" s="19"/>
    </row>
    <row r="768">
      <c r="A768" s="11" t="s">
        <v>3752</v>
      </c>
      <c r="B768" s="11" t="s">
        <v>3753</v>
      </c>
      <c r="C768" s="11" t="str">
        <f>VLOOKUP(A768,import!A:C,3,0)</f>
        <v>DOĞRU</v>
      </c>
      <c r="D768" s="11" t="s">
        <v>200</v>
      </c>
      <c r="E768" s="12">
        <f>VLOOKUP(A768,import!A:J,5,0)</f>
        <v>5100</v>
      </c>
      <c r="F768" s="12">
        <f>VLOOKUP(A768,import!A:J,6,0)</f>
        <v>181</v>
      </c>
      <c r="G768" s="13">
        <f>VLOOKUP(A768,import!A:J,7,0)</f>
        <v>0</v>
      </c>
      <c r="H768" s="13">
        <f>VLOOKUP(A768,import!A:J,8,0)</f>
        <v>38</v>
      </c>
      <c r="I768" s="13">
        <f>VLOOKUP(A768,import!A:J,9,0)</f>
        <v>38</v>
      </c>
      <c r="J768" s="14">
        <f>VLOOKUP(A768,import!A:J,10,0)</f>
        <v>0</v>
      </c>
      <c r="K768" s="11" t="s">
        <v>3754</v>
      </c>
      <c r="L768" s="11">
        <v>2.422220027E9</v>
      </c>
      <c r="M768" s="11" t="s">
        <v>65</v>
      </c>
      <c r="N768" s="11" t="s">
        <v>112</v>
      </c>
      <c r="O768" s="11" t="s">
        <v>3755</v>
      </c>
      <c r="P768" s="11" t="str">
        <f>VLOOKUP(A768,import!A:P,16,0)</f>
        <v>Geleneksel</v>
      </c>
      <c r="Q768" s="15" t="s">
        <v>103</v>
      </c>
      <c r="R768" s="15" t="b">
        <v>1</v>
      </c>
      <c r="S768" s="16" t="b">
        <v>0</v>
      </c>
      <c r="T768" s="17" t="s">
        <v>83</v>
      </c>
      <c r="U768" s="17" t="s">
        <v>272</v>
      </c>
      <c r="V768" s="17" t="s">
        <v>273</v>
      </c>
      <c r="W768" s="17" t="s">
        <v>3756</v>
      </c>
      <c r="X768" s="18">
        <v>44285.0</v>
      </c>
      <c r="Y768" s="18">
        <v>44287.0</v>
      </c>
      <c r="Z768" s="18"/>
      <c r="AA768" s="19"/>
      <c r="AB768" s="19"/>
      <c r="AC768" s="19"/>
      <c r="AD768" s="19"/>
      <c r="AE768" s="20"/>
      <c r="AF768" s="19"/>
      <c r="AG768" s="20"/>
      <c r="AH768" s="19"/>
      <c r="AI768" s="19"/>
      <c r="AJ768" s="19"/>
      <c r="AK768" s="19"/>
      <c r="AL768" s="19"/>
      <c r="AM768" s="19"/>
      <c r="AN768" s="19"/>
      <c r="AO768" s="19"/>
      <c r="AP768" s="21" t="s">
        <v>116</v>
      </c>
      <c r="AQ768" s="19"/>
    </row>
    <row r="769">
      <c r="A769" s="11" t="s">
        <v>3757</v>
      </c>
      <c r="B769" s="11" t="s">
        <v>3758</v>
      </c>
      <c r="C769" s="11" t="str">
        <f>VLOOKUP(A769,import!A:C,3,0)</f>
        <v>DOĞRU</v>
      </c>
      <c r="D769" s="11" t="s">
        <v>200</v>
      </c>
      <c r="E769" s="12">
        <f>VLOOKUP(A769,import!A:J,5,0)</f>
        <v>2322</v>
      </c>
      <c r="F769" s="12">
        <f>VLOOKUP(A769,import!A:J,6,0)</f>
        <v>108</v>
      </c>
      <c r="G769" s="13">
        <f>VLOOKUP(A769,import!A:J,7,0)</f>
        <v>0</v>
      </c>
      <c r="H769" s="13">
        <f>VLOOKUP(A769,import!A:J,8,0)</f>
        <v>44</v>
      </c>
      <c r="I769" s="13">
        <f>VLOOKUP(A769,import!A:J,9,0)</f>
        <v>44</v>
      </c>
      <c r="J769" s="14">
        <f>VLOOKUP(A769,import!A:J,10,0)</f>
        <v>0</v>
      </c>
      <c r="K769" s="11" t="s">
        <v>3754</v>
      </c>
      <c r="L769" s="11">
        <v>2.42238552E9</v>
      </c>
      <c r="M769" s="11" t="s">
        <v>47</v>
      </c>
      <c r="N769" s="11" t="s">
        <v>1053</v>
      </c>
      <c r="O769" s="11" t="s">
        <v>3759</v>
      </c>
      <c r="P769" s="11" t="str">
        <f>VLOOKUP(A769,import!A:P,16,0)</f>
        <v>Geleneksel</v>
      </c>
      <c r="Q769" s="15" t="s">
        <v>129</v>
      </c>
      <c r="R769" s="15" t="b">
        <v>1</v>
      </c>
      <c r="S769" s="25" t="b">
        <v>1</v>
      </c>
      <c r="T769" s="16"/>
      <c r="U769" s="25"/>
      <c r="V769" s="25"/>
      <c r="W769" s="25" t="s">
        <v>3760</v>
      </c>
      <c r="X769" s="30"/>
      <c r="Y769" s="30"/>
      <c r="Z769" s="30"/>
      <c r="AA769" s="22" t="s">
        <v>177</v>
      </c>
      <c r="AB769" s="23">
        <v>44386.0</v>
      </c>
      <c r="AC769" s="22" t="s">
        <v>71</v>
      </c>
      <c r="AD769" s="23">
        <v>44391.0</v>
      </c>
      <c r="AE769" s="20"/>
      <c r="AF769" s="19"/>
      <c r="AG769" s="20"/>
      <c r="AH769" s="19"/>
      <c r="AI769" s="19"/>
      <c r="AJ769" s="19"/>
      <c r="AK769" s="22" t="s">
        <v>190</v>
      </c>
      <c r="AL769" s="22" t="s">
        <v>51</v>
      </c>
      <c r="AM769" s="19"/>
      <c r="AN769" s="19"/>
      <c r="AO769" s="19"/>
      <c r="AP769" s="21" t="s">
        <v>89</v>
      </c>
      <c r="AQ769" s="19"/>
    </row>
    <row r="770">
      <c r="A770" s="11" t="s">
        <v>3761</v>
      </c>
      <c r="B770" s="11" t="s">
        <v>3762</v>
      </c>
      <c r="C770" s="11" t="str">
        <f>VLOOKUP(A770,import!A:C,3,0)</f>
        <v>DOĞRU</v>
      </c>
      <c r="D770" s="11" t="s">
        <v>152</v>
      </c>
      <c r="E770" s="12">
        <f>VLOOKUP(A770,import!A:J,5,0)</f>
        <v>206</v>
      </c>
      <c r="F770" s="12">
        <f>VLOOKUP(A770,import!A:J,6,0)</f>
        <v>32</v>
      </c>
      <c r="G770" s="13">
        <f>VLOOKUP(A770,import!A:J,7,0)</f>
        <v>6</v>
      </c>
      <c r="H770" s="13">
        <f>VLOOKUP(A770,import!A:J,8,0)</f>
        <v>8</v>
      </c>
      <c r="I770" s="13">
        <f>VLOOKUP(A770,import!A:J,9,0)</f>
        <v>14</v>
      </c>
      <c r="J770" s="14">
        <f>VLOOKUP(A770,import!A:J,10,0)</f>
        <v>0.43</v>
      </c>
      <c r="K770" s="11" t="s">
        <v>3763</v>
      </c>
      <c r="L770" s="11">
        <v>5.537805503E9</v>
      </c>
      <c r="M770" s="11" t="s">
        <v>47</v>
      </c>
      <c r="N770" s="11" t="s">
        <v>3764</v>
      </c>
      <c r="O770" s="11" t="s">
        <v>3765</v>
      </c>
      <c r="P770" s="11" t="str">
        <f>VLOOKUP(A770,import!A:P,16,0)</f>
        <v>Geleneksel</v>
      </c>
      <c r="Q770" s="15"/>
      <c r="R770" s="15" t="b">
        <v>1</v>
      </c>
      <c r="S770" s="16" t="b">
        <v>0</v>
      </c>
      <c r="T770" s="17" t="s">
        <v>50</v>
      </c>
      <c r="U770" s="17" t="s">
        <v>99</v>
      </c>
      <c r="V770" s="17" t="s">
        <v>52</v>
      </c>
      <c r="W770" s="17"/>
      <c r="X770" s="18">
        <v>44529.0</v>
      </c>
      <c r="Y770" s="18">
        <v>44531.0</v>
      </c>
      <c r="Z770" s="18"/>
      <c r="AA770" s="22" t="s">
        <v>71</v>
      </c>
      <c r="AB770" s="23">
        <v>44529.0</v>
      </c>
      <c r="AC770" s="19"/>
      <c r="AD770" s="19"/>
      <c r="AE770" s="20"/>
      <c r="AF770" s="19"/>
      <c r="AG770" s="20"/>
      <c r="AH770" s="19"/>
      <c r="AI770" s="19"/>
      <c r="AJ770" s="19"/>
      <c r="AK770" s="22" t="s">
        <v>99</v>
      </c>
      <c r="AL770" s="19"/>
      <c r="AM770" s="19"/>
      <c r="AN770" s="19"/>
      <c r="AO770" s="19"/>
      <c r="AP770" s="21" t="s">
        <v>54</v>
      </c>
      <c r="AQ770" s="19"/>
    </row>
    <row r="771">
      <c r="A771" s="11" t="s">
        <v>3766</v>
      </c>
      <c r="B771" s="11" t="s">
        <v>3767</v>
      </c>
      <c r="C771" s="11" t="str">
        <f>VLOOKUP(A771,import!A:C,3,0)</f>
        <v>DOĞRU</v>
      </c>
      <c r="D771" s="11" t="s">
        <v>152</v>
      </c>
      <c r="E771" s="12">
        <f>VLOOKUP(A771,import!A:J,5,0)</f>
        <v>387</v>
      </c>
      <c r="F771" s="12">
        <f>VLOOKUP(A771,import!A:J,6,0)</f>
        <v>4</v>
      </c>
      <c r="G771" s="13">
        <f>VLOOKUP(A771,import!A:J,7,0)</f>
        <v>14</v>
      </c>
      <c r="H771" s="13">
        <f>VLOOKUP(A771,import!A:J,8,0)</f>
        <v>3</v>
      </c>
      <c r="I771" s="13">
        <f>VLOOKUP(A771,import!A:J,9,0)</f>
        <v>17</v>
      </c>
      <c r="J771" s="14">
        <f>VLOOKUP(A771,import!A:J,10,0)</f>
        <v>0.82</v>
      </c>
      <c r="K771" s="11" t="s">
        <v>3768</v>
      </c>
      <c r="L771" s="11">
        <v>2.423396454E9</v>
      </c>
      <c r="M771" s="11" t="s">
        <v>65</v>
      </c>
      <c r="N771" s="11" t="s">
        <v>778</v>
      </c>
      <c r="O771" s="11" t="s">
        <v>3769</v>
      </c>
      <c r="P771" s="11" t="str">
        <f>VLOOKUP(A771,import!A:P,16,0)</f>
        <v>Geleneksel</v>
      </c>
      <c r="Q771" s="15"/>
      <c r="R771" s="15" t="b">
        <v>1</v>
      </c>
      <c r="S771" s="16" t="b">
        <v>0</v>
      </c>
      <c r="T771" s="17" t="s">
        <v>50</v>
      </c>
      <c r="U771" s="17" t="s">
        <v>99</v>
      </c>
      <c r="V771" s="17" t="s">
        <v>52</v>
      </c>
      <c r="W771" s="17" t="s">
        <v>3770</v>
      </c>
      <c r="X771" s="18">
        <v>44517.0</v>
      </c>
      <c r="Y771" s="18">
        <v>44519.0</v>
      </c>
      <c r="Z771" s="18"/>
      <c r="AA771" s="22" t="s">
        <v>71</v>
      </c>
      <c r="AB771" s="23">
        <v>44480.0</v>
      </c>
      <c r="AC771" s="22" t="s">
        <v>71</v>
      </c>
      <c r="AD771" s="23">
        <v>44481.0</v>
      </c>
      <c r="AE771" s="22" t="s">
        <v>71</v>
      </c>
      <c r="AF771" s="23">
        <v>44510.0</v>
      </c>
      <c r="AG771" s="22" t="s">
        <v>71</v>
      </c>
      <c r="AH771" s="23">
        <v>44517.0</v>
      </c>
      <c r="AI771" s="19"/>
      <c r="AJ771" s="19"/>
      <c r="AK771" s="22" t="s">
        <v>123</v>
      </c>
      <c r="AL771" s="22" t="s">
        <v>247</v>
      </c>
      <c r="AM771" s="22" t="s">
        <v>247</v>
      </c>
      <c r="AN771" s="22" t="s">
        <v>99</v>
      </c>
      <c r="AO771" s="19"/>
      <c r="AP771" s="21" t="s">
        <v>116</v>
      </c>
      <c r="AQ771" s="19"/>
    </row>
    <row r="772">
      <c r="A772" s="11" t="s">
        <v>3771</v>
      </c>
      <c r="B772" s="11" t="s">
        <v>3772</v>
      </c>
      <c r="C772" s="11" t="str">
        <f>VLOOKUP(A772,import!A:C,3,0)</f>
        <v>DOĞRU</v>
      </c>
      <c r="D772" s="11" t="s">
        <v>152</v>
      </c>
      <c r="E772" s="12">
        <f>VLOOKUP(A772,import!A:J,5,0)</f>
        <v>1476</v>
      </c>
      <c r="F772" s="12">
        <f>VLOOKUP(A772,import!A:J,6,0)</f>
        <v>135</v>
      </c>
      <c r="G772" s="13">
        <f>VLOOKUP(A772,import!A:J,7,0)</f>
        <v>8</v>
      </c>
      <c r="H772" s="13">
        <f>VLOOKUP(A772,import!A:J,8,0)</f>
        <v>3</v>
      </c>
      <c r="I772" s="13">
        <f>VLOOKUP(A772,import!A:J,9,0)</f>
        <v>11</v>
      </c>
      <c r="J772" s="14">
        <f>VLOOKUP(A772,import!A:J,10,0)</f>
        <v>0.73</v>
      </c>
      <c r="K772" s="11" t="s">
        <v>3773</v>
      </c>
      <c r="L772" s="11">
        <v>2.42324602E9</v>
      </c>
      <c r="M772" s="11" t="s">
        <v>47</v>
      </c>
      <c r="N772" s="11" t="s">
        <v>94</v>
      </c>
      <c r="O772" s="11" t="s">
        <v>3774</v>
      </c>
      <c r="P772" s="11" t="str">
        <f>VLOOKUP(A772,import!A:P,16,0)</f>
        <v>Geleneksel</v>
      </c>
      <c r="Q772" s="15" t="s">
        <v>299</v>
      </c>
      <c r="R772" s="15" t="b">
        <v>1</v>
      </c>
      <c r="S772" s="16" t="b">
        <v>0</v>
      </c>
      <c r="T772" s="25" t="s">
        <v>50</v>
      </c>
      <c r="U772" s="25" t="s">
        <v>98</v>
      </c>
      <c r="V772" s="25" t="s">
        <v>535</v>
      </c>
      <c r="W772" s="25" t="s">
        <v>1925</v>
      </c>
      <c r="X772" s="27">
        <v>44370.0</v>
      </c>
      <c r="Y772" s="27">
        <v>44371.0</v>
      </c>
      <c r="Z772" s="30"/>
      <c r="AA772" s="22" t="s">
        <v>71</v>
      </c>
      <c r="AB772" s="23">
        <v>44356.0</v>
      </c>
      <c r="AC772" s="22" t="s">
        <v>71</v>
      </c>
      <c r="AD772" s="27">
        <v>44370.0</v>
      </c>
      <c r="AE772" s="20"/>
      <c r="AF772" s="19"/>
      <c r="AG772" s="20"/>
      <c r="AH772" s="19"/>
      <c r="AI772" s="19"/>
      <c r="AJ772" s="19"/>
      <c r="AK772" s="22" t="s">
        <v>98</v>
      </c>
      <c r="AL772" s="22" t="s">
        <v>98</v>
      </c>
      <c r="AM772" s="19"/>
      <c r="AN772" s="19"/>
      <c r="AO772" s="19"/>
      <c r="AP772" s="21" t="s">
        <v>89</v>
      </c>
      <c r="AQ772" s="19"/>
    </row>
    <row r="773">
      <c r="A773" s="11" t="s">
        <v>3775</v>
      </c>
      <c r="B773" s="11" t="s">
        <v>3776</v>
      </c>
      <c r="C773" s="11" t="str">
        <f>VLOOKUP(A773,import!A:C,3,0)</f>
        <v>DOĞRU</v>
      </c>
      <c r="D773" s="11" t="s">
        <v>152</v>
      </c>
      <c r="E773" s="12">
        <f>VLOOKUP(A773,import!A:J,5,0)</f>
        <v>268</v>
      </c>
      <c r="F773" s="12">
        <f>VLOOKUP(A773,import!A:J,6,0)</f>
        <v>48</v>
      </c>
      <c r="G773" s="13">
        <f>VLOOKUP(A773,import!A:J,7,0)</f>
        <v>0</v>
      </c>
      <c r="H773" s="13">
        <f>VLOOKUP(A773,import!A:J,8,0)</f>
        <v>26</v>
      </c>
      <c r="I773" s="13">
        <f>VLOOKUP(A773,import!A:J,9,0)</f>
        <v>26</v>
      </c>
      <c r="J773" s="14">
        <f>VLOOKUP(A773,import!A:J,10,0)</f>
        <v>0</v>
      </c>
      <c r="K773" s="11" t="s">
        <v>3777</v>
      </c>
      <c r="L773" s="11">
        <v>2.423227146E9</v>
      </c>
      <c r="M773" s="11" t="s">
        <v>47</v>
      </c>
      <c r="N773" s="11" t="s">
        <v>195</v>
      </c>
      <c r="O773" s="11" t="s">
        <v>3778</v>
      </c>
      <c r="P773" s="11" t="str">
        <f>VLOOKUP(A773,import!A:P,16,0)</f>
        <v>Geleneksel</v>
      </c>
      <c r="Q773" s="15"/>
      <c r="R773" s="15" t="b">
        <v>1</v>
      </c>
      <c r="S773" s="16" t="b">
        <v>0</v>
      </c>
      <c r="T773" s="17" t="s">
        <v>83</v>
      </c>
      <c r="U773" s="17" t="s">
        <v>131</v>
      </c>
      <c r="V773" s="24" t="s">
        <v>69</v>
      </c>
      <c r="W773" s="17"/>
      <c r="X773" s="18">
        <v>44608.0</v>
      </c>
      <c r="Y773" s="18">
        <v>44609.0</v>
      </c>
      <c r="Z773" s="18"/>
      <c r="AA773" s="22" t="s">
        <v>71</v>
      </c>
      <c r="AB773" s="23">
        <v>44608.0</v>
      </c>
      <c r="AC773" s="19"/>
      <c r="AD773" s="19"/>
      <c r="AE773" s="20"/>
      <c r="AF773" s="19"/>
      <c r="AG773" s="20"/>
      <c r="AH773" s="19"/>
      <c r="AI773" s="19"/>
      <c r="AJ773" s="19"/>
      <c r="AK773" s="22" t="s">
        <v>131</v>
      </c>
      <c r="AL773" s="19"/>
      <c r="AM773" s="19"/>
      <c r="AN773" s="19"/>
      <c r="AO773" s="19"/>
      <c r="AP773" s="21"/>
      <c r="AQ773" s="19"/>
    </row>
    <row r="774">
      <c r="A774" s="11" t="s">
        <v>3779</v>
      </c>
      <c r="B774" s="11" t="s">
        <v>3780</v>
      </c>
      <c r="C774" s="11" t="str">
        <f>VLOOKUP(A774,import!A:C,3,0)</f>
        <v>DOĞRU</v>
      </c>
      <c r="D774" s="11" t="s">
        <v>344</v>
      </c>
      <c r="E774" s="12">
        <f>VLOOKUP(A774,import!A:J,5,0)</f>
        <v>14</v>
      </c>
      <c r="F774" s="12" t="str">
        <f>VLOOKUP(A774,import!A:J,6,0)</f>
        <v/>
      </c>
      <c r="G774" s="13">
        <f>VLOOKUP(A774,import!A:J,7,0)</f>
        <v>0</v>
      </c>
      <c r="H774" s="13">
        <f>VLOOKUP(A774,import!A:J,8,0)</f>
        <v>49</v>
      </c>
      <c r="I774" s="13">
        <f>VLOOKUP(A774,import!A:J,9,0)</f>
        <v>49</v>
      </c>
      <c r="J774" s="14">
        <f>VLOOKUP(A774,import!A:J,10,0)</f>
        <v>0</v>
      </c>
      <c r="K774" s="11" t="s">
        <v>3781</v>
      </c>
      <c r="L774" s="11">
        <v>2.425654211E9</v>
      </c>
      <c r="M774" s="11" t="s">
        <v>368</v>
      </c>
      <c r="N774" s="11" t="s">
        <v>719</v>
      </c>
      <c r="O774" s="11" t="s">
        <v>3782</v>
      </c>
      <c r="P774" s="11" t="str">
        <f>VLOOKUP(A774,import!A:P,16,0)</f>
        <v>Geleneksel</v>
      </c>
      <c r="Q774" s="15"/>
      <c r="R774" s="15" t="b">
        <v>0</v>
      </c>
      <c r="S774" s="16" t="b">
        <v>0</v>
      </c>
      <c r="T774" s="17"/>
      <c r="U774" s="17"/>
      <c r="V774" s="17"/>
      <c r="W774" s="17"/>
      <c r="X774" s="18"/>
      <c r="Y774" s="18"/>
      <c r="Z774" s="18"/>
      <c r="AA774" s="22"/>
      <c r="AB774" s="23"/>
      <c r="AC774" s="19"/>
      <c r="AD774" s="19"/>
      <c r="AE774" s="20"/>
      <c r="AF774" s="19"/>
      <c r="AG774" s="20"/>
      <c r="AH774" s="19"/>
      <c r="AI774" s="19"/>
      <c r="AJ774" s="19"/>
      <c r="AK774" s="22"/>
      <c r="AL774" s="19"/>
      <c r="AM774" s="19"/>
      <c r="AN774" s="19"/>
      <c r="AO774" s="19"/>
      <c r="AP774" s="21"/>
      <c r="AQ774" s="19"/>
    </row>
    <row r="775">
      <c r="A775" s="11" t="s">
        <v>3783</v>
      </c>
      <c r="B775" s="11" t="s">
        <v>3784</v>
      </c>
      <c r="C775" s="11" t="str">
        <f>VLOOKUP(A775,import!A:C,3,0)</f>
        <v>DOĞRU</v>
      </c>
      <c r="D775" s="11" t="s">
        <v>1828</v>
      </c>
      <c r="E775" s="12">
        <f>VLOOKUP(A775,import!A:J,5,0)</f>
        <v>210</v>
      </c>
      <c r="F775" s="12">
        <f>VLOOKUP(A775,import!A:J,6,0)</f>
        <v>1</v>
      </c>
      <c r="G775" s="13">
        <f>VLOOKUP(A775,import!A:J,7,0)</f>
        <v>15</v>
      </c>
      <c r="H775" s="13">
        <f>VLOOKUP(A775,import!A:J,8,0)</f>
        <v>35</v>
      </c>
      <c r="I775" s="13">
        <f>VLOOKUP(A775,import!A:J,9,0)</f>
        <v>50</v>
      </c>
      <c r="J775" s="14">
        <f>VLOOKUP(A775,import!A:J,10,0)</f>
        <v>0.3</v>
      </c>
      <c r="K775" s="11" t="s">
        <v>3785</v>
      </c>
      <c r="L775" s="11">
        <v>2.422282333E9</v>
      </c>
      <c r="M775" s="11" t="s">
        <v>47</v>
      </c>
      <c r="N775" s="11" t="s">
        <v>1923</v>
      </c>
      <c r="O775" s="11" t="s">
        <v>3786</v>
      </c>
      <c r="P775" s="11" t="str">
        <f>VLOOKUP(A775,import!A:P,16,0)</f>
        <v>Geleneksel</v>
      </c>
      <c r="Q775" s="15" t="s">
        <v>129</v>
      </c>
      <c r="R775" s="15" t="b">
        <v>1</v>
      </c>
      <c r="S775" s="16" t="b">
        <v>0</v>
      </c>
      <c r="T775" s="25" t="s">
        <v>50</v>
      </c>
      <c r="U775" s="25" t="s">
        <v>68</v>
      </c>
      <c r="V775" s="24" t="s">
        <v>69</v>
      </c>
      <c r="W775" s="25" t="s">
        <v>3787</v>
      </c>
      <c r="X775" s="27">
        <v>44511.0</v>
      </c>
      <c r="Y775" s="27">
        <v>44512.0</v>
      </c>
      <c r="Z775" s="27"/>
      <c r="AA775" s="22" t="s">
        <v>106</v>
      </c>
      <c r="AB775" s="23">
        <v>44413.0</v>
      </c>
      <c r="AC775" s="22" t="s">
        <v>85</v>
      </c>
      <c r="AD775" s="23">
        <v>44428.0</v>
      </c>
      <c r="AE775" s="22" t="s">
        <v>71</v>
      </c>
      <c r="AF775" s="23">
        <v>44511.0</v>
      </c>
      <c r="AG775" s="20"/>
      <c r="AH775" s="19"/>
      <c r="AI775" s="19"/>
      <c r="AJ775" s="19"/>
      <c r="AK775" s="22" t="s">
        <v>219</v>
      </c>
      <c r="AL775" s="22" t="s">
        <v>219</v>
      </c>
      <c r="AM775" s="22" t="s">
        <v>68</v>
      </c>
      <c r="AN775" s="19"/>
      <c r="AO775" s="19"/>
      <c r="AP775" s="21" t="s">
        <v>54</v>
      </c>
      <c r="AQ775" s="19"/>
    </row>
    <row r="776">
      <c r="A776" s="11" t="s">
        <v>3788</v>
      </c>
      <c r="B776" s="11" t="s">
        <v>3789</v>
      </c>
      <c r="C776" s="11" t="str">
        <f>VLOOKUP(A776,import!A:C,3,0)</f>
        <v>DOĞRU</v>
      </c>
      <c r="D776" s="11" t="s">
        <v>200</v>
      </c>
      <c r="E776" s="12">
        <f>VLOOKUP(A776,import!A:J,5,0)</f>
        <v>4899</v>
      </c>
      <c r="F776" s="12">
        <f>VLOOKUP(A776,import!A:J,6,0)</f>
        <v>304</v>
      </c>
      <c r="G776" s="13">
        <f>VLOOKUP(A776,import!A:J,7,0)</f>
        <v>0</v>
      </c>
      <c r="H776" s="13">
        <f>VLOOKUP(A776,import!A:J,8,0)</f>
        <v>65</v>
      </c>
      <c r="I776" s="13">
        <f>VLOOKUP(A776,import!A:J,9,0)</f>
        <v>65</v>
      </c>
      <c r="J776" s="14">
        <f>VLOOKUP(A776,import!A:J,10,0)</f>
        <v>0</v>
      </c>
      <c r="K776" s="11" t="s">
        <v>3790</v>
      </c>
      <c r="L776" s="11">
        <v>2.422284E9</v>
      </c>
      <c r="M776" s="11" t="s">
        <v>138</v>
      </c>
      <c r="N776" s="11" t="s">
        <v>320</v>
      </c>
      <c r="O776" s="11" t="s">
        <v>3791</v>
      </c>
      <c r="P776" s="11" t="str">
        <f>VLOOKUP(A776,import!A:P,16,0)</f>
        <v>Geleneksel</v>
      </c>
      <c r="Q776" s="15" t="s">
        <v>103</v>
      </c>
      <c r="R776" s="15" t="b">
        <v>1</v>
      </c>
      <c r="S776" s="16" t="b">
        <v>0</v>
      </c>
      <c r="T776" s="25"/>
      <c r="U776" s="25" t="s">
        <v>190</v>
      </c>
      <c r="V776" s="25" t="s">
        <v>52</v>
      </c>
      <c r="W776" s="25" t="s">
        <v>3792</v>
      </c>
      <c r="X776" s="27">
        <v>44371.0</v>
      </c>
      <c r="Y776" s="27">
        <v>44372.0</v>
      </c>
      <c r="Z776" s="30"/>
      <c r="AA776" s="22" t="s">
        <v>71</v>
      </c>
      <c r="AB776" s="23">
        <v>44358.0</v>
      </c>
      <c r="AC776" s="22" t="s">
        <v>71</v>
      </c>
      <c r="AD776" s="23">
        <v>44533.0</v>
      </c>
      <c r="AE776" s="20"/>
      <c r="AF776" s="19"/>
      <c r="AG776" s="20"/>
      <c r="AH776" s="19"/>
      <c r="AI776" s="19"/>
      <c r="AJ776" s="19"/>
      <c r="AK776" s="22" t="s">
        <v>98</v>
      </c>
      <c r="AL776" s="22" t="s">
        <v>247</v>
      </c>
      <c r="AM776" s="19"/>
      <c r="AN776" s="19"/>
      <c r="AO776" s="19"/>
      <c r="AP776" s="21" t="s">
        <v>116</v>
      </c>
      <c r="AQ776" s="19"/>
    </row>
    <row r="777">
      <c r="A777" s="11" t="s">
        <v>3793</v>
      </c>
      <c r="B777" s="11" t="s">
        <v>3794</v>
      </c>
      <c r="C777" s="11" t="str">
        <f>VLOOKUP(A777,import!A:C,3,0)</f>
        <v>DOĞRU</v>
      </c>
      <c r="D777" s="11" t="s">
        <v>233</v>
      </c>
      <c r="E777" s="12">
        <f>VLOOKUP(A777,import!A:J,5,0)</f>
        <v>589</v>
      </c>
      <c r="F777" s="12">
        <f>VLOOKUP(A777,import!A:J,6,0)</f>
        <v>42</v>
      </c>
      <c r="G777" s="13">
        <f>VLOOKUP(A777,import!A:J,7,0)</f>
        <v>0</v>
      </c>
      <c r="H777" s="13">
        <f>VLOOKUP(A777,import!A:J,8,0)</f>
        <v>36</v>
      </c>
      <c r="I777" s="13">
        <f>VLOOKUP(A777,import!A:J,9,0)</f>
        <v>36</v>
      </c>
      <c r="J777" s="14">
        <f>VLOOKUP(A777,import!A:J,10,0)</f>
        <v>0</v>
      </c>
      <c r="K777" s="11" t="s">
        <v>3795</v>
      </c>
      <c r="L777" s="11">
        <v>5.510886837E9</v>
      </c>
      <c r="M777" s="11" t="s">
        <v>47</v>
      </c>
      <c r="N777" s="11" t="s">
        <v>81</v>
      </c>
      <c r="O777" s="11" t="s">
        <v>3796</v>
      </c>
      <c r="P777" s="11" t="str">
        <f>VLOOKUP(A777,import!A:P,16,0)</f>
        <v>Geleneksel</v>
      </c>
      <c r="Q777" s="15"/>
      <c r="R777" s="15" t="b">
        <v>1</v>
      </c>
      <c r="S777" s="25" t="b">
        <v>1</v>
      </c>
      <c r="T777" s="17" t="s">
        <v>83</v>
      </c>
      <c r="U777" s="17" t="s">
        <v>99</v>
      </c>
      <c r="V777" s="24" t="s">
        <v>69</v>
      </c>
      <c r="W777" s="17" t="s">
        <v>3797</v>
      </c>
      <c r="X777" s="18">
        <v>44524.0</v>
      </c>
      <c r="Y777" s="18">
        <v>44525.0</v>
      </c>
      <c r="Z777" s="18"/>
      <c r="AA777" s="22" t="s">
        <v>71</v>
      </c>
      <c r="AB777" s="23">
        <v>44524.0</v>
      </c>
      <c r="AC777" s="19"/>
      <c r="AD777" s="19"/>
      <c r="AE777" s="20"/>
      <c r="AF777" s="19"/>
      <c r="AG777" s="20"/>
      <c r="AH777" s="19"/>
      <c r="AI777" s="19"/>
      <c r="AJ777" s="19"/>
      <c r="AK777" s="22" t="s">
        <v>99</v>
      </c>
      <c r="AL777" s="19"/>
      <c r="AM777" s="19"/>
      <c r="AN777" s="19"/>
      <c r="AO777" s="19"/>
      <c r="AP777" s="21" t="s">
        <v>89</v>
      </c>
      <c r="AQ777" s="19"/>
    </row>
    <row r="778">
      <c r="A778" s="11" t="s">
        <v>3798</v>
      </c>
      <c r="B778" s="11" t="s">
        <v>3799</v>
      </c>
      <c r="C778" s="11" t="str">
        <f>VLOOKUP(A778,import!A:C,3,0)</f>
        <v>DOĞRU</v>
      </c>
      <c r="D778" s="11" t="s">
        <v>45</v>
      </c>
      <c r="E778" s="12">
        <f>VLOOKUP(A778,import!A:J,5,0)</f>
        <v>174</v>
      </c>
      <c r="F778" s="12">
        <f>VLOOKUP(A778,import!A:J,6,0)</f>
        <v>32</v>
      </c>
      <c r="G778" s="13">
        <f>VLOOKUP(A778,import!A:J,7,0)</f>
        <v>11</v>
      </c>
      <c r="H778" s="13">
        <f>VLOOKUP(A778,import!A:J,8,0)</f>
        <v>14</v>
      </c>
      <c r="I778" s="13">
        <f>VLOOKUP(A778,import!A:J,9,0)</f>
        <v>25</v>
      </c>
      <c r="J778" s="14">
        <f>VLOOKUP(A778,import!A:J,10,0)</f>
        <v>0.44</v>
      </c>
      <c r="K778" s="11" t="s">
        <v>3800</v>
      </c>
      <c r="L778" s="11">
        <v>5.013770101E9</v>
      </c>
      <c r="M778" s="11" t="s">
        <v>47</v>
      </c>
      <c r="N778" s="11" t="s">
        <v>1923</v>
      </c>
      <c r="O778" s="11" t="s">
        <v>3801</v>
      </c>
      <c r="P778" s="11" t="str">
        <f>VLOOKUP(A778,import!A:P,16,0)</f>
        <v>Geleneksel</v>
      </c>
      <c r="Q778" s="15"/>
      <c r="R778" s="15" t="b">
        <v>1</v>
      </c>
      <c r="S778" s="16" t="b">
        <v>0</v>
      </c>
      <c r="T778" s="17" t="s">
        <v>50</v>
      </c>
      <c r="U778" s="17" t="s">
        <v>99</v>
      </c>
      <c r="V778" s="24" t="s">
        <v>69</v>
      </c>
      <c r="W778" s="17"/>
      <c r="X778" s="18">
        <v>44615.0</v>
      </c>
      <c r="Y778" s="18">
        <v>44616.0</v>
      </c>
      <c r="Z778" s="18"/>
      <c r="AA778" s="22" t="s">
        <v>71</v>
      </c>
      <c r="AB778" s="23">
        <v>44615.0</v>
      </c>
      <c r="AC778" s="19"/>
      <c r="AD778" s="19"/>
      <c r="AE778" s="20"/>
      <c r="AF778" s="19"/>
      <c r="AG778" s="20"/>
      <c r="AH778" s="19"/>
      <c r="AI778" s="19"/>
      <c r="AJ778" s="19"/>
      <c r="AK778" s="22" t="s">
        <v>99</v>
      </c>
      <c r="AL778" s="19"/>
      <c r="AM778" s="19"/>
      <c r="AN778" s="19"/>
      <c r="AO778" s="19"/>
      <c r="AP778" s="21"/>
      <c r="AQ778" s="19"/>
    </row>
    <row r="779">
      <c r="A779" s="11" t="s">
        <v>3802</v>
      </c>
      <c r="B779" s="11" t="s">
        <v>3803</v>
      </c>
      <c r="C779" s="11" t="str">
        <f>VLOOKUP(A779,import!A:C,3,0)</f>
        <v>DOĞRU</v>
      </c>
      <c r="D779" s="11" t="s">
        <v>74</v>
      </c>
      <c r="E779" s="12">
        <f>VLOOKUP(A779,import!A:J,5,0)</f>
        <v>403</v>
      </c>
      <c r="F779" s="12">
        <f>VLOOKUP(A779,import!A:J,6,0)</f>
        <v>70</v>
      </c>
      <c r="G779" s="13">
        <f>VLOOKUP(A779,import!A:J,7,0)</f>
        <v>3</v>
      </c>
      <c r="H779" s="13">
        <f>VLOOKUP(A779,import!A:J,8,0)</f>
        <v>22</v>
      </c>
      <c r="I779" s="13">
        <f>VLOOKUP(A779,import!A:J,9,0)</f>
        <v>25</v>
      </c>
      <c r="J779" s="14">
        <f>VLOOKUP(A779,import!A:J,10,0)</f>
        <v>0.12</v>
      </c>
      <c r="K779" s="11" t="s">
        <v>3804</v>
      </c>
      <c r="L779" s="11">
        <v>2.422380005E9</v>
      </c>
      <c r="M779" s="11" t="s">
        <v>47</v>
      </c>
      <c r="N779" s="11" t="s">
        <v>270</v>
      </c>
      <c r="O779" s="11" t="s">
        <v>3805</v>
      </c>
      <c r="P779" s="11" t="str">
        <f>VLOOKUP(A779,import!A:P,16,0)</f>
        <v>Geleneksel</v>
      </c>
      <c r="Q779" s="15"/>
      <c r="R779" s="15" t="b">
        <v>1</v>
      </c>
      <c r="S779" s="16" t="b">
        <v>0</v>
      </c>
      <c r="T779" s="17" t="s">
        <v>50</v>
      </c>
      <c r="U779" s="17" t="s">
        <v>104</v>
      </c>
      <c r="V779" s="24" t="s">
        <v>69</v>
      </c>
      <c r="W779" s="17" t="s">
        <v>3806</v>
      </c>
      <c r="X779" s="18">
        <v>44575.0</v>
      </c>
      <c r="Y779" s="18">
        <v>44578.0</v>
      </c>
      <c r="Z779" s="18"/>
      <c r="AA779" s="22" t="s">
        <v>71</v>
      </c>
      <c r="AB779" s="23">
        <v>44575.0</v>
      </c>
      <c r="AC779" s="19"/>
      <c r="AD779" s="19"/>
      <c r="AE779" s="20"/>
      <c r="AF779" s="19"/>
      <c r="AG779" s="20"/>
      <c r="AH779" s="19"/>
      <c r="AI779" s="19"/>
      <c r="AJ779" s="19"/>
      <c r="AK779" s="22" t="s">
        <v>104</v>
      </c>
      <c r="AL779" s="19"/>
      <c r="AM779" s="19"/>
      <c r="AN779" s="19"/>
      <c r="AO779" s="19"/>
      <c r="AP779" s="21"/>
      <c r="AQ779" s="19"/>
    </row>
    <row r="780">
      <c r="A780" s="11" t="s">
        <v>3807</v>
      </c>
      <c r="B780" s="11" t="s">
        <v>3808</v>
      </c>
      <c r="C780" s="11" t="str">
        <f>VLOOKUP(A780,import!A:C,3,0)</f>
        <v>DOĞRU</v>
      </c>
      <c r="D780" s="11" t="s">
        <v>110</v>
      </c>
      <c r="E780" s="12">
        <f>VLOOKUP(A780,import!A:J,5,0)</f>
        <v>399</v>
      </c>
      <c r="F780" s="12">
        <f>VLOOKUP(A780,import!A:J,6,0)</f>
        <v>10</v>
      </c>
      <c r="G780" s="13">
        <f>VLOOKUP(A780,import!A:J,7,0)</f>
        <v>0</v>
      </c>
      <c r="H780" s="13">
        <f>VLOOKUP(A780,import!A:J,8,0)</f>
        <v>60</v>
      </c>
      <c r="I780" s="13">
        <f>VLOOKUP(A780,import!A:J,9,0)</f>
        <v>60</v>
      </c>
      <c r="J780" s="14">
        <f>VLOOKUP(A780,import!A:J,10,0)</f>
        <v>0</v>
      </c>
      <c r="K780" s="11" t="s">
        <v>3809</v>
      </c>
      <c r="L780" s="11">
        <v>2.423237121E9</v>
      </c>
      <c r="M780" s="11" t="s">
        <v>47</v>
      </c>
      <c r="N780" s="11" t="s">
        <v>227</v>
      </c>
      <c r="O780" s="11" t="s">
        <v>3810</v>
      </c>
      <c r="P780" s="11" t="str">
        <f>VLOOKUP(A780,import!A:P,16,0)</f>
        <v>Geleneksel</v>
      </c>
      <c r="Q780" s="15" t="s">
        <v>103</v>
      </c>
      <c r="R780" s="15" t="b">
        <v>1</v>
      </c>
      <c r="S780" s="25" t="b">
        <v>1</v>
      </c>
      <c r="T780" s="25"/>
      <c r="U780" s="25"/>
      <c r="V780" s="25"/>
      <c r="W780" s="25" t="s">
        <v>3811</v>
      </c>
      <c r="X780" s="27"/>
      <c r="Y780" s="27"/>
      <c r="Z780" s="27"/>
      <c r="AA780" s="22" t="s">
        <v>71</v>
      </c>
      <c r="AB780" s="23">
        <v>44356.0</v>
      </c>
      <c r="AC780" s="22" t="s">
        <v>71</v>
      </c>
      <c r="AD780" s="23">
        <v>44357.0</v>
      </c>
      <c r="AE780" s="22" t="s">
        <v>71</v>
      </c>
      <c r="AF780" s="23">
        <v>44391.0</v>
      </c>
      <c r="AG780" s="22" t="s">
        <v>177</v>
      </c>
      <c r="AH780" s="23">
        <v>44414.0</v>
      </c>
      <c r="AI780" s="19"/>
      <c r="AJ780" s="19"/>
      <c r="AK780" s="22" t="s">
        <v>98</v>
      </c>
      <c r="AL780" s="22" t="s">
        <v>98</v>
      </c>
      <c r="AM780" s="22" t="s">
        <v>51</v>
      </c>
      <c r="AN780" s="22" t="s">
        <v>88</v>
      </c>
      <c r="AO780" s="19"/>
      <c r="AP780" s="21" t="s">
        <v>89</v>
      </c>
      <c r="AQ780" s="19"/>
    </row>
    <row r="781">
      <c r="A781" s="11" t="s">
        <v>3812</v>
      </c>
      <c r="B781" s="11" t="s">
        <v>3813</v>
      </c>
      <c r="C781" s="11" t="str">
        <f>VLOOKUP(A781,import!A:C,3,0)</f>
        <v>DOĞRU</v>
      </c>
      <c r="D781" s="11" t="s">
        <v>110</v>
      </c>
      <c r="E781" s="12">
        <f>VLOOKUP(A781,import!A:J,5,0)</f>
        <v>1590</v>
      </c>
      <c r="F781" s="12">
        <f>VLOOKUP(A781,import!A:J,6,0)</f>
        <v>90</v>
      </c>
      <c r="G781" s="13">
        <f>VLOOKUP(A781,import!A:J,7,0)</f>
        <v>48</v>
      </c>
      <c r="H781" s="13">
        <f>VLOOKUP(A781,import!A:J,8,0)</f>
        <v>27</v>
      </c>
      <c r="I781" s="13">
        <f>VLOOKUP(A781,import!A:J,9,0)</f>
        <v>75</v>
      </c>
      <c r="J781" s="14">
        <f>VLOOKUP(A781,import!A:J,10,0)</f>
        <v>0.64</v>
      </c>
      <c r="K781" s="11" t="s">
        <v>3814</v>
      </c>
      <c r="L781" s="11">
        <v>2.423110785E9</v>
      </c>
      <c r="M781" s="11" t="s">
        <v>47</v>
      </c>
      <c r="N781" s="11" t="s">
        <v>1202</v>
      </c>
      <c r="O781" s="11" t="s">
        <v>3815</v>
      </c>
      <c r="P781" s="11" t="str">
        <f>VLOOKUP(A781,import!A:P,16,0)</f>
        <v>Geleneksel</v>
      </c>
      <c r="Q781" s="15" t="s">
        <v>103</v>
      </c>
      <c r="R781" s="15" t="b">
        <v>1</v>
      </c>
      <c r="S781" s="16" t="b">
        <v>0</v>
      </c>
      <c r="T781" s="25" t="s">
        <v>50</v>
      </c>
      <c r="U781" s="25" t="s">
        <v>204</v>
      </c>
      <c r="V781" s="25" t="s">
        <v>259</v>
      </c>
      <c r="W781" s="25" t="s">
        <v>3816</v>
      </c>
      <c r="X781" s="27">
        <v>44281.0</v>
      </c>
      <c r="Y781" s="27">
        <v>44284.0</v>
      </c>
      <c r="Z781" s="27"/>
      <c r="AA781" s="22" t="s">
        <v>71</v>
      </c>
      <c r="AB781" s="23">
        <v>44413.0</v>
      </c>
      <c r="AC781" s="22" t="s">
        <v>71</v>
      </c>
      <c r="AD781" s="23">
        <v>44433.0</v>
      </c>
      <c r="AE781" s="20"/>
      <c r="AF781" s="19"/>
      <c r="AG781" s="20"/>
      <c r="AH781" s="19"/>
      <c r="AI781" s="19"/>
      <c r="AJ781" s="19"/>
      <c r="AK781" s="22" t="s">
        <v>87</v>
      </c>
      <c r="AL781" s="19"/>
      <c r="AM781" s="19"/>
      <c r="AN781" s="19"/>
      <c r="AO781" s="19"/>
      <c r="AP781" s="21" t="s">
        <v>89</v>
      </c>
      <c r="AQ781" s="19"/>
    </row>
    <row r="782">
      <c r="A782" s="11" t="s">
        <v>3817</v>
      </c>
      <c r="B782" s="11" t="s">
        <v>3818</v>
      </c>
      <c r="C782" s="11" t="str">
        <f>VLOOKUP(A782,import!A:C,3,0)</f>
        <v>DOĞRU</v>
      </c>
      <c r="D782" s="11" t="s">
        <v>1828</v>
      </c>
      <c r="E782" s="12">
        <f>VLOOKUP(A782,import!A:J,5,0)</f>
        <v>475</v>
      </c>
      <c r="F782" s="12">
        <f>VLOOKUP(A782,import!A:J,6,0)</f>
        <v>9</v>
      </c>
      <c r="G782" s="13">
        <f>VLOOKUP(A782,import!A:J,7,0)</f>
        <v>0</v>
      </c>
      <c r="H782" s="13">
        <f>VLOOKUP(A782,import!A:J,8,0)</f>
        <v>77</v>
      </c>
      <c r="I782" s="13">
        <f>VLOOKUP(A782,import!A:J,9,0)</f>
        <v>77</v>
      </c>
      <c r="J782" s="14">
        <f>VLOOKUP(A782,import!A:J,10,0)</f>
        <v>0</v>
      </c>
      <c r="K782" s="11" t="s">
        <v>3819</v>
      </c>
      <c r="L782" s="11">
        <v>2.4233303E9</v>
      </c>
      <c r="M782" s="11" t="s">
        <v>65</v>
      </c>
      <c r="N782" s="11" t="s">
        <v>356</v>
      </c>
      <c r="O782" s="11" t="s">
        <v>3820</v>
      </c>
      <c r="P782" s="11" t="str">
        <f>VLOOKUP(A782,import!A:P,16,0)</f>
        <v>Geleneksel</v>
      </c>
      <c r="Q782" s="15"/>
      <c r="R782" s="15" t="b">
        <v>1</v>
      </c>
      <c r="S782" s="25" t="b">
        <v>1</v>
      </c>
      <c r="T782" s="17" t="s">
        <v>83</v>
      </c>
      <c r="U782" s="17"/>
      <c r="V782" s="17"/>
      <c r="W782" s="17" t="s">
        <v>3821</v>
      </c>
      <c r="X782" s="18"/>
      <c r="Y782" s="18"/>
      <c r="Z782" s="18"/>
      <c r="AA782" s="22" t="s">
        <v>71</v>
      </c>
      <c r="AB782" s="23">
        <v>44357.0</v>
      </c>
      <c r="AC782" s="22" t="s">
        <v>106</v>
      </c>
      <c r="AD782" s="23">
        <v>44442.0</v>
      </c>
      <c r="AE782" s="20"/>
      <c r="AF782" s="19"/>
      <c r="AG782" s="20"/>
      <c r="AH782" s="19"/>
      <c r="AI782" s="19"/>
      <c r="AJ782" s="19"/>
      <c r="AK782" s="22" t="s">
        <v>98</v>
      </c>
      <c r="AL782" s="22" t="s">
        <v>156</v>
      </c>
      <c r="AM782" s="19"/>
      <c r="AN782" s="19"/>
      <c r="AO782" s="19"/>
      <c r="AP782" s="21" t="s">
        <v>116</v>
      </c>
      <c r="AQ782" s="19"/>
    </row>
    <row r="783">
      <c r="A783" s="11" t="s">
        <v>3822</v>
      </c>
      <c r="B783" s="11" t="s">
        <v>3823</v>
      </c>
      <c r="C783" s="11" t="str">
        <f>VLOOKUP(A783,import!A:C,3,0)</f>
        <v>DOĞRU</v>
      </c>
      <c r="D783" s="11" t="s">
        <v>818</v>
      </c>
      <c r="E783" s="12">
        <f>VLOOKUP(A783,import!A:J,5,0)</f>
        <v>24</v>
      </c>
      <c r="F783" s="12" t="str">
        <f>VLOOKUP(A783,import!A:J,6,0)</f>
        <v/>
      </c>
      <c r="G783" s="13">
        <f>VLOOKUP(A783,import!A:J,7,0)</f>
        <v>13</v>
      </c>
      <c r="H783" s="13">
        <f>VLOOKUP(A783,import!A:J,8,0)</f>
        <v>14</v>
      </c>
      <c r="I783" s="13">
        <f>VLOOKUP(A783,import!A:J,9,0)</f>
        <v>27</v>
      </c>
      <c r="J783" s="14">
        <f>VLOOKUP(A783,import!A:J,10,0)</f>
        <v>0.48</v>
      </c>
      <c r="K783" s="11" t="s">
        <v>3824</v>
      </c>
      <c r="L783" s="11">
        <v>5.078510836E9</v>
      </c>
      <c r="M783" s="11" t="s">
        <v>47</v>
      </c>
      <c r="N783" s="11" t="s">
        <v>639</v>
      </c>
      <c r="O783" s="11" t="s">
        <v>3825</v>
      </c>
      <c r="P783" s="11" t="str">
        <f>VLOOKUP(A783,import!A:P,16,0)</f>
        <v>Geleneksel</v>
      </c>
      <c r="Q783" s="15"/>
      <c r="R783" s="15" t="b">
        <v>1</v>
      </c>
      <c r="S783" s="16" t="b">
        <v>0</v>
      </c>
      <c r="T783" s="17" t="s">
        <v>50</v>
      </c>
      <c r="U783" s="17" t="s">
        <v>51</v>
      </c>
      <c r="V783" s="17" t="s">
        <v>52</v>
      </c>
      <c r="W783" s="17"/>
      <c r="X783" s="18">
        <v>44343.0</v>
      </c>
      <c r="Y783" s="18">
        <v>44347.0</v>
      </c>
      <c r="Z783" s="18"/>
      <c r="AA783" s="19"/>
      <c r="AB783" s="19"/>
      <c r="AC783" s="19"/>
      <c r="AD783" s="19"/>
      <c r="AE783" s="20"/>
      <c r="AF783" s="19"/>
      <c r="AG783" s="20"/>
      <c r="AH783" s="19"/>
      <c r="AI783" s="19"/>
      <c r="AJ783" s="19"/>
      <c r="AK783" s="19"/>
      <c r="AL783" s="19"/>
      <c r="AM783" s="19"/>
      <c r="AN783" s="19"/>
      <c r="AO783" s="19"/>
      <c r="AP783" s="21" t="s">
        <v>89</v>
      </c>
      <c r="AQ783" s="19"/>
    </row>
    <row r="784">
      <c r="A784" s="11" t="s">
        <v>3826</v>
      </c>
      <c r="B784" s="11" t="s">
        <v>3827</v>
      </c>
      <c r="C784" s="11" t="str">
        <f>VLOOKUP(A784,import!A:C,3,0)</f>
        <v>YANLIŞ</v>
      </c>
      <c r="D784" s="11" t="s">
        <v>45</v>
      </c>
      <c r="E784" s="12">
        <f>VLOOKUP(A784,import!A:J,5,0)</f>
        <v>82</v>
      </c>
      <c r="F784" s="12" t="str">
        <f>VLOOKUP(A784,import!A:J,6,0)</f>
        <v/>
      </c>
      <c r="G784" s="13">
        <f>VLOOKUP(A784,import!A:J,7,0)</f>
        <v>8</v>
      </c>
      <c r="H784" s="13">
        <f>VLOOKUP(A784,import!A:J,8,0)</f>
        <v>2</v>
      </c>
      <c r="I784" s="13">
        <f>VLOOKUP(A784,import!A:J,9,0)</f>
        <v>10</v>
      </c>
      <c r="J784" s="14">
        <f>VLOOKUP(A784,import!A:J,10,0)</f>
        <v>0.8</v>
      </c>
      <c r="K784" s="11" t="s">
        <v>3828</v>
      </c>
      <c r="L784" s="11">
        <v>5.422859797E9</v>
      </c>
      <c r="M784" s="11" t="s">
        <v>65</v>
      </c>
      <c r="N784" s="11" t="s">
        <v>66</v>
      </c>
      <c r="O784" s="11" t="s">
        <v>3829</v>
      </c>
      <c r="P784" s="11" t="str">
        <f>VLOOKUP(A784,import!A:P,16,0)</f>
        <v>Geleneksel</v>
      </c>
      <c r="Q784" s="15"/>
      <c r="R784" s="15" t="b">
        <v>1</v>
      </c>
      <c r="S784" s="16" t="b">
        <v>0</v>
      </c>
      <c r="T784" s="17" t="s">
        <v>50</v>
      </c>
      <c r="U784" s="17" t="s">
        <v>98</v>
      </c>
      <c r="V784" s="17" t="s">
        <v>52</v>
      </c>
      <c r="W784" s="17"/>
      <c r="X784" s="18">
        <v>44368.0</v>
      </c>
      <c r="Y784" s="18">
        <v>44371.0</v>
      </c>
      <c r="Z784" s="18"/>
      <c r="AA784" s="22" t="s">
        <v>71</v>
      </c>
      <c r="AB784" s="23">
        <v>44368.0</v>
      </c>
      <c r="AC784" s="19"/>
      <c r="AD784" s="19"/>
      <c r="AE784" s="20"/>
      <c r="AF784" s="19"/>
      <c r="AG784" s="20"/>
      <c r="AH784" s="19"/>
      <c r="AI784" s="19"/>
      <c r="AJ784" s="19"/>
      <c r="AK784" s="22" t="s">
        <v>98</v>
      </c>
      <c r="AL784" s="19"/>
      <c r="AM784" s="19"/>
      <c r="AN784" s="19"/>
      <c r="AO784" s="19"/>
      <c r="AP784" s="21" t="s">
        <v>54</v>
      </c>
      <c r="AQ784" s="19"/>
    </row>
    <row r="785">
      <c r="A785" s="11" t="s">
        <v>3830</v>
      </c>
      <c r="B785" s="11" t="s">
        <v>3831</v>
      </c>
      <c r="C785" s="11" t="str">
        <f>VLOOKUP(A785,import!A:C,3,0)</f>
        <v>DOĞRU</v>
      </c>
      <c r="D785" s="11" t="s">
        <v>818</v>
      </c>
      <c r="E785" s="12">
        <f>VLOOKUP(A785,import!A:J,5,0)</f>
        <v>209</v>
      </c>
      <c r="F785" s="12">
        <f>VLOOKUP(A785,import!A:J,6,0)</f>
        <v>7</v>
      </c>
      <c r="G785" s="13">
        <f>VLOOKUP(A785,import!A:J,7,0)</f>
        <v>9</v>
      </c>
      <c r="H785" s="13">
        <f>VLOOKUP(A785,import!A:J,8,0)</f>
        <v>11</v>
      </c>
      <c r="I785" s="13">
        <f>VLOOKUP(A785,import!A:J,9,0)</f>
        <v>20</v>
      </c>
      <c r="J785" s="14">
        <f>VLOOKUP(A785,import!A:J,10,0)</f>
        <v>0.45</v>
      </c>
      <c r="K785" s="11" t="s">
        <v>3832</v>
      </c>
      <c r="L785" s="11">
        <v>5.445787999E9</v>
      </c>
      <c r="M785" s="11" t="s">
        <v>138</v>
      </c>
      <c r="N785" s="11" t="s">
        <v>1096</v>
      </c>
      <c r="O785" s="11" t="s">
        <v>3833</v>
      </c>
      <c r="P785" s="11" t="str">
        <f>VLOOKUP(A785,import!A:P,16,0)</f>
        <v>Geleneksel</v>
      </c>
      <c r="Q785" s="15" t="s">
        <v>135</v>
      </c>
      <c r="R785" s="15" t="b">
        <v>1</v>
      </c>
      <c r="S785" s="16" t="b">
        <v>0</v>
      </c>
      <c r="T785" s="25" t="s">
        <v>50</v>
      </c>
      <c r="U785" s="25" t="s">
        <v>99</v>
      </c>
      <c r="V785" s="24" t="s">
        <v>69</v>
      </c>
      <c r="W785" s="25"/>
      <c r="X785" s="27">
        <v>44543.0</v>
      </c>
      <c r="Y785" s="27">
        <v>44545.0</v>
      </c>
      <c r="Z785" s="25" t="s">
        <v>1626</v>
      </c>
      <c r="AA785" s="22" t="s">
        <v>71</v>
      </c>
      <c r="AB785" s="23">
        <v>44543.0</v>
      </c>
      <c r="AC785" s="19"/>
      <c r="AD785" s="19"/>
      <c r="AE785" s="20"/>
      <c r="AF785" s="19"/>
      <c r="AG785" s="20"/>
      <c r="AH785" s="19"/>
      <c r="AI785" s="19"/>
      <c r="AJ785" s="19"/>
      <c r="AK785" s="22" t="s">
        <v>99</v>
      </c>
      <c r="AL785" s="19"/>
      <c r="AM785" s="19"/>
      <c r="AN785" s="19"/>
      <c r="AO785" s="19"/>
      <c r="AP785" s="21" t="s">
        <v>116</v>
      </c>
      <c r="AQ785" s="19"/>
    </row>
    <row r="786">
      <c r="A786" s="11" t="s">
        <v>3834</v>
      </c>
      <c r="B786" s="11" t="s">
        <v>3835</v>
      </c>
      <c r="C786" s="11" t="str">
        <f>VLOOKUP(A786,import!A:C,3,0)</f>
        <v>DOĞRU</v>
      </c>
      <c r="D786" s="11" t="s">
        <v>818</v>
      </c>
      <c r="E786" s="12">
        <f>VLOOKUP(A786,import!A:J,5,0)</f>
        <v>86</v>
      </c>
      <c r="F786" s="12">
        <f>VLOOKUP(A786,import!A:J,6,0)</f>
        <v>1</v>
      </c>
      <c r="G786" s="13">
        <f>VLOOKUP(A786,import!A:J,7,0)</f>
        <v>5</v>
      </c>
      <c r="H786" s="13">
        <f>VLOOKUP(A786,import!A:J,8,0)</f>
        <v>3</v>
      </c>
      <c r="I786" s="13">
        <f>VLOOKUP(A786,import!A:J,9,0)</f>
        <v>8</v>
      </c>
      <c r="J786" s="14">
        <f>VLOOKUP(A786,import!A:J,10,0)</f>
        <v>0.63</v>
      </c>
      <c r="K786" s="11" t="s">
        <v>3836</v>
      </c>
      <c r="L786" s="11">
        <v>5.547046456E9</v>
      </c>
      <c r="M786" s="11" t="s">
        <v>47</v>
      </c>
      <c r="N786" s="11" t="s">
        <v>410</v>
      </c>
      <c r="O786" s="11" t="s">
        <v>3837</v>
      </c>
      <c r="P786" s="11" t="str">
        <f>VLOOKUP(A786,import!A:P,16,0)</f>
        <v>Geleneksel</v>
      </c>
      <c r="Q786" s="15" t="s">
        <v>299</v>
      </c>
      <c r="R786" s="15" t="b">
        <v>1</v>
      </c>
      <c r="S786" s="16" t="b">
        <v>0</v>
      </c>
      <c r="T786" s="25" t="s">
        <v>50</v>
      </c>
      <c r="U786" s="25" t="s">
        <v>156</v>
      </c>
      <c r="V786" s="25" t="s">
        <v>52</v>
      </c>
      <c r="W786" s="25" t="s">
        <v>1023</v>
      </c>
      <c r="X786" s="27">
        <v>44489.0</v>
      </c>
      <c r="Y786" s="27">
        <v>44490.0</v>
      </c>
      <c r="Z786" s="27"/>
      <c r="AA786" s="22" t="s">
        <v>71</v>
      </c>
      <c r="AB786" s="23">
        <v>44489.0</v>
      </c>
      <c r="AC786" s="19"/>
      <c r="AD786" s="19"/>
      <c r="AE786" s="20"/>
      <c r="AF786" s="19"/>
      <c r="AG786" s="20"/>
      <c r="AH786" s="19"/>
      <c r="AI786" s="19"/>
      <c r="AJ786" s="19"/>
      <c r="AK786" s="22" t="s">
        <v>156</v>
      </c>
      <c r="AL786" s="19"/>
      <c r="AM786" s="19"/>
      <c r="AN786" s="19"/>
      <c r="AO786" s="19"/>
      <c r="AP786" s="21" t="s">
        <v>54</v>
      </c>
      <c r="AQ786" s="19"/>
    </row>
    <row r="787">
      <c r="A787" s="21" t="s">
        <v>3838</v>
      </c>
      <c r="B787" s="21" t="s">
        <v>3839</v>
      </c>
      <c r="C787" s="11" t="str">
        <f>VLOOKUP(A787,import!A:C,3,0)</f>
        <v>DOĞRU</v>
      </c>
      <c r="D787" s="21" t="s">
        <v>818</v>
      </c>
      <c r="E787" s="12">
        <f>VLOOKUP(A787,import!A:J,5,0)</f>
        <v>5</v>
      </c>
      <c r="F787" s="12">
        <f>VLOOKUP(A787,import!A:J,6,0)</f>
        <v>4</v>
      </c>
      <c r="G787" s="13">
        <f>VLOOKUP(A787,import!A:J,7,0)</f>
        <v>0</v>
      </c>
      <c r="H787" s="13">
        <f>VLOOKUP(A787,import!A:J,8,0)</f>
        <v>22</v>
      </c>
      <c r="I787" s="13">
        <f>VLOOKUP(A787,import!A:J,9,0)</f>
        <v>22</v>
      </c>
      <c r="J787" s="14">
        <f>VLOOKUP(A787,import!A:J,10,0)</f>
        <v>0</v>
      </c>
      <c r="K787" s="21" t="s">
        <v>3840</v>
      </c>
      <c r="L787" s="21">
        <v>5.300387288E9</v>
      </c>
      <c r="M787" s="21" t="s">
        <v>47</v>
      </c>
      <c r="N787" s="21" t="s">
        <v>639</v>
      </c>
      <c r="O787" s="21" t="s">
        <v>3841</v>
      </c>
      <c r="P787" s="11" t="str">
        <f>VLOOKUP(A787,import!A:P,16,0)</f>
        <v>Geleneksel</v>
      </c>
      <c r="Q787" s="15"/>
      <c r="R787" s="15" t="b">
        <v>1</v>
      </c>
      <c r="S787" s="16" t="b">
        <v>0</v>
      </c>
      <c r="T787" s="17" t="s">
        <v>83</v>
      </c>
      <c r="U787" s="17"/>
      <c r="V787" s="17"/>
      <c r="W787" s="17" t="s">
        <v>3842</v>
      </c>
      <c r="X787" s="18"/>
      <c r="Y787" s="18"/>
      <c r="Z787" s="18"/>
      <c r="AA787" s="22" t="s">
        <v>71</v>
      </c>
      <c r="AB787" s="23">
        <v>44659.0</v>
      </c>
      <c r="AC787" s="22" t="s">
        <v>71</v>
      </c>
      <c r="AD787" s="23">
        <v>44706.0</v>
      </c>
      <c r="AE787" s="20"/>
      <c r="AF787" s="19"/>
      <c r="AG787" s="20"/>
      <c r="AH787" s="19"/>
      <c r="AI787" s="19"/>
      <c r="AJ787" s="19"/>
      <c r="AK787" s="22" t="s">
        <v>104</v>
      </c>
      <c r="AL787" s="22" t="s">
        <v>99</v>
      </c>
      <c r="AM787" s="19"/>
      <c r="AN787" s="19"/>
      <c r="AO787" s="19"/>
      <c r="AP787" s="21"/>
      <c r="AQ787" s="19"/>
    </row>
    <row r="788">
      <c r="A788" s="11" t="s">
        <v>3843</v>
      </c>
      <c r="B788" s="11" t="s">
        <v>3844</v>
      </c>
      <c r="C788" s="11" t="str">
        <f>VLOOKUP(A788,import!A:C,3,0)</f>
        <v>DOĞRU</v>
      </c>
      <c r="D788" s="11" t="s">
        <v>818</v>
      </c>
      <c r="E788" s="12">
        <f>VLOOKUP(A788,import!A:J,5,0)</f>
        <v>38</v>
      </c>
      <c r="F788" s="12">
        <f>VLOOKUP(A788,import!A:J,6,0)</f>
        <v>3</v>
      </c>
      <c r="G788" s="13">
        <f>VLOOKUP(A788,import!A:J,7,0)</f>
        <v>14</v>
      </c>
      <c r="H788" s="13">
        <f>VLOOKUP(A788,import!A:J,8,0)</f>
        <v>6</v>
      </c>
      <c r="I788" s="13">
        <f>VLOOKUP(A788,import!A:J,9,0)</f>
        <v>20</v>
      </c>
      <c r="J788" s="14">
        <f>VLOOKUP(A788,import!A:J,10,0)</f>
        <v>0.7</v>
      </c>
      <c r="K788" s="11" t="s">
        <v>3845</v>
      </c>
      <c r="L788" s="11">
        <v>5.332550727E9</v>
      </c>
      <c r="M788" s="11" t="s">
        <v>47</v>
      </c>
      <c r="N788" s="11" t="s">
        <v>639</v>
      </c>
      <c r="O788" s="11" t="s">
        <v>3846</v>
      </c>
      <c r="P788" s="11" t="str">
        <f>VLOOKUP(A788,import!A:P,16,0)</f>
        <v>Geleneksel</v>
      </c>
      <c r="Q788" s="15"/>
      <c r="R788" s="15" t="b">
        <v>1</v>
      </c>
      <c r="S788" s="16" t="b">
        <v>0</v>
      </c>
      <c r="T788" s="17" t="s">
        <v>50</v>
      </c>
      <c r="U788" s="17" t="s">
        <v>156</v>
      </c>
      <c r="V788" s="17" t="s">
        <v>52</v>
      </c>
      <c r="W788" s="17" t="s">
        <v>3847</v>
      </c>
      <c r="X788" s="18">
        <v>44469.0</v>
      </c>
      <c r="Y788" s="18">
        <v>44470.0</v>
      </c>
      <c r="Z788" s="18"/>
      <c r="AA788" s="22" t="s">
        <v>71</v>
      </c>
      <c r="AB788" s="23">
        <v>44469.0</v>
      </c>
      <c r="AC788" s="22" t="s">
        <v>71</v>
      </c>
      <c r="AD788" s="23">
        <v>44539.0</v>
      </c>
      <c r="AE788" s="20"/>
      <c r="AF788" s="19"/>
      <c r="AG788" s="20"/>
      <c r="AH788" s="19"/>
      <c r="AI788" s="19"/>
      <c r="AJ788" s="19"/>
      <c r="AK788" s="22" t="s">
        <v>156</v>
      </c>
      <c r="AL788" s="22" t="s">
        <v>99</v>
      </c>
      <c r="AM788" s="19"/>
      <c r="AN788" s="19"/>
      <c r="AO788" s="19"/>
      <c r="AP788" s="21" t="s">
        <v>89</v>
      </c>
      <c r="AQ788" s="19"/>
    </row>
    <row r="789">
      <c r="A789" s="11" t="s">
        <v>3848</v>
      </c>
      <c r="B789" s="11" t="s">
        <v>3849</v>
      </c>
      <c r="C789" s="11" t="str">
        <f>VLOOKUP(A789,import!A:C,3,0)</f>
        <v>DOĞRU</v>
      </c>
      <c r="D789" s="11" t="s">
        <v>152</v>
      </c>
      <c r="E789" s="12">
        <f>VLOOKUP(A789,import!A:J,5,0)</f>
        <v>126</v>
      </c>
      <c r="F789" s="12">
        <f>VLOOKUP(A789,import!A:J,6,0)</f>
        <v>11</v>
      </c>
      <c r="G789" s="13">
        <f>VLOOKUP(A789,import!A:J,7,0)</f>
        <v>4</v>
      </c>
      <c r="H789" s="13">
        <f>VLOOKUP(A789,import!A:J,8,0)</f>
        <v>19</v>
      </c>
      <c r="I789" s="13">
        <f>VLOOKUP(A789,import!A:J,9,0)</f>
        <v>23</v>
      </c>
      <c r="J789" s="14">
        <f>VLOOKUP(A789,import!A:J,10,0)</f>
        <v>0.17</v>
      </c>
      <c r="K789" s="11" t="s">
        <v>3850</v>
      </c>
      <c r="L789" s="11">
        <v>5.425860742E9</v>
      </c>
      <c r="M789" s="11" t="s">
        <v>47</v>
      </c>
      <c r="N789" s="11" t="s">
        <v>458</v>
      </c>
      <c r="O789" s="11" t="s">
        <v>3851</v>
      </c>
      <c r="P789" s="11" t="str">
        <f>VLOOKUP(A789,import!A:P,16,0)</f>
        <v>Geleneksel</v>
      </c>
      <c r="Q789" s="15"/>
      <c r="R789" s="15" t="b">
        <v>1</v>
      </c>
      <c r="S789" s="16" t="b">
        <v>0</v>
      </c>
      <c r="T789" s="17" t="s">
        <v>50</v>
      </c>
      <c r="U789" s="17" t="s">
        <v>99</v>
      </c>
      <c r="V789" s="24" t="s">
        <v>69</v>
      </c>
      <c r="W789" s="17" t="s">
        <v>3852</v>
      </c>
      <c r="X789" s="18">
        <v>44589.0</v>
      </c>
      <c r="Y789" s="18">
        <v>44592.0</v>
      </c>
      <c r="Z789" s="18"/>
      <c r="AA789" s="22" t="s">
        <v>71</v>
      </c>
      <c r="AB789" s="23">
        <v>44589.0</v>
      </c>
      <c r="AC789" s="19"/>
      <c r="AD789" s="19"/>
      <c r="AE789" s="20"/>
      <c r="AF789" s="19"/>
      <c r="AG789" s="20"/>
      <c r="AH789" s="19"/>
      <c r="AI789" s="19"/>
      <c r="AJ789" s="19"/>
      <c r="AK789" s="22" t="s">
        <v>99</v>
      </c>
      <c r="AL789" s="19"/>
      <c r="AM789" s="19"/>
      <c r="AN789" s="19"/>
      <c r="AO789" s="19"/>
      <c r="AP789" s="21"/>
      <c r="AQ789" s="19"/>
    </row>
    <row r="790">
      <c r="A790" s="11" t="s">
        <v>3853</v>
      </c>
      <c r="B790" s="11" t="s">
        <v>3854</v>
      </c>
      <c r="C790" s="11" t="str">
        <f>VLOOKUP(A790,import!A:C,3,0)</f>
        <v>DOĞRU</v>
      </c>
      <c r="D790" s="11" t="s">
        <v>126</v>
      </c>
      <c r="E790" s="36">
        <f>VLOOKUP(A790,import!A:J,5,0)</f>
        <v>146</v>
      </c>
      <c r="F790" s="12">
        <f>VLOOKUP(A790,import!A:J,6,0)</f>
        <v>18</v>
      </c>
      <c r="G790" s="13">
        <f>VLOOKUP(A790,import!A:J,7,0)</f>
        <v>0</v>
      </c>
      <c r="H790" s="13">
        <f>VLOOKUP(A790,import!A:J,8,0)</f>
        <v>18</v>
      </c>
      <c r="I790" s="13">
        <f>VLOOKUP(A790,import!A:J,9,0)</f>
        <v>18</v>
      </c>
      <c r="J790" s="14">
        <f>VLOOKUP(A790,import!A:J,10,0)</f>
        <v>0</v>
      </c>
      <c r="K790" s="11" t="s">
        <v>3855</v>
      </c>
      <c r="L790" s="11">
        <v>5.411077889E9</v>
      </c>
      <c r="M790" s="11" t="s">
        <v>368</v>
      </c>
      <c r="N790" s="11" t="s">
        <v>682</v>
      </c>
      <c r="O790" s="11" t="s">
        <v>3856</v>
      </c>
      <c r="P790" s="11" t="str">
        <f>VLOOKUP(A790,import!A:P,16,0)</f>
        <v>Geleneksel</v>
      </c>
      <c r="Q790" s="15"/>
      <c r="R790" s="15" t="b">
        <v>0</v>
      </c>
      <c r="S790" s="16" t="b">
        <v>0</v>
      </c>
      <c r="T790" s="17"/>
      <c r="U790" s="17"/>
      <c r="V790" s="17"/>
      <c r="W790" s="17"/>
      <c r="X790" s="18"/>
      <c r="Y790" s="18"/>
      <c r="Z790" s="18"/>
      <c r="AA790" s="22"/>
      <c r="AB790" s="23"/>
      <c r="AC790" s="19"/>
      <c r="AD790" s="19"/>
      <c r="AE790" s="20"/>
      <c r="AF790" s="19"/>
      <c r="AG790" s="20"/>
      <c r="AH790" s="19"/>
      <c r="AI790" s="19"/>
      <c r="AJ790" s="19"/>
      <c r="AK790" s="22"/>
      <c r="AL790" s="19"/>
      <c r="AM790" s="19"/>
      <c r="AN790" s="19"/>
      <c r="AO790" s="19"/>
      <c r="AP790" s="21"/>
      <c r="AQ790" s="19"/>
    </row>
    <row r="791">
      <c r="A791" s="11" t="s">
        <v>3857</v>
      </c>
      <c r="B791" s="11" t="s">
        <v>3858</v>
      </c>
      <c r="C791" s="11" t="str">
        <f>VLOOKUP(A791,import!A:C,3,0)</f>
        <v>DOĞRU</v>
      </c>
      <c r="D791" s="11" t="s">
        <v>233</v>
      </c>
      <c r="E791" s="12">
        <f>VLOOKUP(A791,import!A:J,5,0)</f>
        <v>2913</v>
      </c>
      <c r="F791" s="12">
        <f>VLOOKUP(A791,import!A:J,6,0)</f>
        <v>372</v>
      </c>
      <c r="G791" s="13">
        <f>VLOOKUP(A791,import!A:J,7,0)</f>
        <v>44</v>
      </c>
      <c r="H791" s="13">
        <f>VLOOKUP(A791,import!A:J,8,0)</f>
        <v>50</v>
      </c>
      <c r="I791" s="13">
        <f>VLOOKUP(A791,import!A:J,9,0)</f>
        <v>94</v>
      </c>
      <c r="J791" s="14">
        <f>VLOOKUP(A791,import!A:J,10,0)</f>
        <v>0.47</v>
      </c>
      <c r="K791" s="11" t="s">
        <v>3859</v>
      </c>
      <c r="L791" s="11">
        <v>5.396107708E9</v>
      </c>
      <c r="M791" s="11" t="s">
        <v>65</v>
      </c>
      <c r="N791" s="11" t="s">
        <v>3860</v>
      </c>
      <c r="O791" s="11" t="s">
        <v>3861</v>
      </c>
      <c r="P791" s="11" t="str">
        <f>VLOOKUP(A791,import!A:P,16,0)</f>
        <v>Geleneksel</v>
      </c>
      <c r="Q791" s="15"/>
      <c r="R791" s="15" t="b">
        <v>1</v>
      </c>
      <c r="S791" s="16" t="b">
        <v>0</v>
      </c>
      <c r="T791" s="17" t="s">
        <v>50</v>
      </c>
      <c r="U791" s="17" t="s">
        <v>51</v>
      </c>
      <c r="V791" s="17" t="s">
        <v>52</v>
      </c>
      <c r="W791" s="17" t="s">
        <v>3862</v>
      </c>
      <c r="X791" s="18">
        <v>44428.0</v>
      </c>
      <c r="Y791" s="18">
        <v>44433.0</v>
      </c>
      <c r="Z791" s="18"/>
      <c r="AA791" s="22" t="s">
        <v>71</v>
      </c>
      <c r="AB791" s="23">
        <v>44420.0</v>
      </c>
      <c r="AC791" s="22" t="s">
        <v>85</v>
      </c>
      <c r="AD791" s="23">
        <v>44424.0</v>
      </c>
      <c r="AE791" s="22" t="s">
        <v>71</v>
      </c>
      <c r="AF791" s="23">
        <v>44428.0</v>
      </c>
      <c r="AG791" s="20"/>
      <c r="AH791" s="19"/>
      <c r="AI791" s="19"/>
      <c r="AJ791" s="19"/>
      <c r="AK791" s="22" t="s">
        <v>87</v>
      </c>
      <c r="AL791" s="22" t="s">
        <v>51</v>
      </c>
      <c r="AM791" s="22" t="s">
        <v>51</v>
      </c>
      <c r="AN791" s="19"/>
      <c r="AO791" s="19"/>
      <c r="AP791" s="21" t="s">
        <v>54</v>
      </c>
      <c r="AQ791" s="19"/>
    </row>
    <row r="792">
      <c r="A792" s="11" t="s">
        <v>3863</v>
      </c>
      <c r="B792" s="11" t="s">
        <v>3864</v>
      </c>
      <c r="C792" s="11" t="str">
        <f>VLOOKUP(A792,import!A:C,3,0)</f>
        <v>DOĞRU</v>
      </c>
      <c r="D792" s="11" t="s">
        <v>63</v>
      </c>
      <c r="E792" s="12">
        <f>VLOOKUP(A792,import!A:J,5,0)</f>
        <v>1074</v>
      </c>
      <c r="F792" s="12">
        <f>VLOOKUP(A792,import!A:J,6,0)</f>
        <v>52</v>
      </c>
      <c r="G792" s="13">
        <f>VLOOKUP(A792,import!A:J,7,0)</f>
        <v>26</v>
      </c>
      <c r="H792" s="13">
        <f>VLOOKUP(A792,import!A:J,8,0)</f>
        <v>21</v>
      </c>
      <c r="I792" s="13">
        <f>VLOOKUP(A792,import!A:J,9,0)</f>
        <v>47</v>
      </c>
      <c r="J792" s="14">
        <f>VLOOKUP(A792,import!A:J,10,0)</f>
        <v>0.55</v>
      </c>
      <c r="K792" s="11" t="s">
        <v>3865</v>
      </c>
      <c r="L792" s="11">
        <v>2.423373333E9</v>
      </c>
      <c r="M792" s="11" t="s">
        <v>47</v>
      </c>
      <c r="N792" s="11" t="s">
        <v>94</v>
      </c>
      <c r="O792" s="11" t="s">
        <v>3866</v>
      </c>
      <c r="P792" s="11" t="str">
        <f>VLOOKUP(A792,import!A:P,16,0)</f>
        <v>Geleneksel</v>
      </c>
      <c r="Q792" s="15" t="s">
        <v>135</v>
      </c>
      <c r="R792" s="15" t="b">
        <v>1</v>
      </c>
      <c r="S792" s="16" t="b">
        <v>0</v>
      </c>
      <c r="T792" s="25" t="s">
        <v>50</v>
      </c>
      <c r="U792" s="25" t="s">
        <v>219</v>
      </c>
      <c r="V792" s="25"/>
      <c r="W792" s="25" t="s">
        <v>3867</v>
      </c>
      <c r="X792" s="27">
        <v>44432.0</v>
      </c>
      <c r="Y792" s="27">
        <v>44433.0</v>
      </c>
      <c r="Z792" s="30"/>
      <c r="AA792" s="22" t="s">
        <v>71</v>
      </c>
      <c r="AB792" s="23">
        <v>44356.0</v>
      </c>
      <c r="AC792" s="22" t="s">
        <v>71</v>
      </c>
      <c r="AD792" s="23">
        <v>44357.0</v>
      </c>
      <c r="AE792" s="22" t="s">
        <v>71</v>
      </c>
      <c r="AF792" s="23">
        <v>44426.0</v>
      </c>
      <c r="AG792" s="22" t="s">
        <v>71</v>
      </c>
      <c r="AH792" s="23">
        <v>44431.0</v>
      </c>
      <c r="AI792" s="22" t="s">
        <v>71</v>
      </c>
      <c r="AJ792" s="23">
        <v>44432.0</v>
      </c>
      <c r="AK792" s="22" t="s">
        <v>98</v>
      </c>
      <c r="AL792" s="22" t="s">
        <v>98</v>
      </c>
      <c r="AM792" s="22" t="s">
        <v>87</v>
      </c>
      <c r="AN792" s="22" t="s">
        <v>87</v>
      </c>
      <c r="AO792" s="22" t="s">
        <v>219</v>
      </c>
      <c r="AP792" s="21" t="s">
        <v>89</v>
      </c>
      <c r="AQ792" s="22"/>
    </row>
    <row r="793">
      <c r="A793" s="11" t="s">
        <v>3868</v>
      </c>
      <c r="B793" s="11" t="s">
        <v>3869</v>
      </c>
      <c r="C793" s="11" t="str">
        <f>VLOOKUP(A793,import!A:C,3,0)</f>
        <v>DOĞRU</v>
      </c>
      <c r="D793" s="11" t="s">
        <v>152</v>
      </c>
      <c r="E793" s="12">
        <f>VLOOKUP(A793,import!A:J,5,0)</f>
        <v>591</v>
      </c>
      <c r="F793" s="12" t="str">
        <f>VLOOKUP(A793,import!A:J,6,0)</f>
        <v/>
      </c>
      <c r="G793" s="13">
        <f>VLOOKUP(A793,import!A:J,7,0)</f>
        <v>0</v>
      </c>
      <c r="H793" s="13">
        <f>VLOOKUP(A793,import!A:J,8,0)</f>
        <v>21</v>
      </c>
      <c r="I793" s="13">
        <f>VLOOKUP(A793,import!A:J,9,0)</f>
        <v>21</v>
      </c>
      <c r="J793" s="14">
        <f>VLOOKUP(A793,import!A:J,10,0)</f>
        <v>0</v>
      </c>
      <c r="K793" s="11" t="s">
        <v>3870</v>
      </c>
      <c r="L793" s="11">
        <v>5.396292442E9</v>
      </c>
      <c r="M793" s="11" t="s">
        <v>65</v>
      </c>
      <c r="N793" s="11" t="s">
        <v>614</v>
      </c>
      <c r="O793" s="11" t="s">
        <v>3871</v>
      </c>
      <c r="P793" s="11" t="str">
        <f>VLOOKUP(A793,import!A:P,16,0)</f>
        <v>Geleneksel</v>
      </c>
      <c r="Q793" s="15"/>
      <c r="R793" s="15" t="b">
        <v>1</v>
      </c>
      <c r="S793" s="16" t="b">
        <v>0</v>
      </c>
      <c r="T793" s="25" t="s">
        <v>83</v>
      </c>
      <c r="U793" s="16"/>
      <c r="V793" s="16"/>
      <c r="W793" s="25" t="s">
        <v>3872</v>
      </c>
      <c r="X793" s="30"/>
      <c r="Y793" s="30"/>
      <c r="Z793" s="30"/>
      <c r="AA793" s="22" t="s">
        <v>177</v>
      </c>
      <c r="AB793" s="23">
        <v>44384.0</v>
      </c>
      <c r="AC793" s="22" t="s">
        <v>177</v>
      </c>
      <c r="AD793" s="23">
        <v>44497.0</v>
      </c>
      <c r="AE793" s="22" t="s">
        <v>177</v>
      </c>
      <c r="AF793" s="23">
        <v>44510.0</v>
      </c>
      <c r="AG793" s="22" t="s">
        <v>71</v>
      </c>
      <c r="AH793" s="23">
        <v>44510.0</v>
      </c>
      <c r="AI793" s="19"/>
      <c r="AJ793" s="19"/>
      <c r="AK793" s="22" t="s">
        <v>86</v>
      </c>
      <c r="AL793" s="22" t="s">
        <v>123</v>
      </c>
      <c r="AM793" s="22" t="s">
        <v>247</v>
      </c>
      <c r="AN793" s="22" t="s">
        <v>230</v>
      </c>
      <c r="AO793" s="19"/>
      <c r="AP793" s="21" t="s">
        <v>54</v>
      </c>
      <c r="AQ793" s="19"/>
    </row>
    <row r="794">
      <c r="A794" s="11" t="s">
        <v>3873</v>
      </c>
      <c r="B794" s="11" t="s">
        <v>3874</v>
      </c>
      <c r="C794" s="11" t="str">
        <f>VLOOKUP(A794,import!A:C,3,0)</f>
        <v>YANLIŞ</v>
      </c>
      <c r="D794" s="11" t="s">
        <v>200</v>
      </c>
      <c r="E794" s="12">
        <f>VLOOKUP(A794,import!A:J,5,0)</f>
        <v>133</v>
      </c>
      <c r="F794" s="12" t="str">
        <f>VLOOKUP(A794,import!A:J,6,0)</f>
        <v/>
      </c>
      <c r="G794" s="13">
        <f>VLOOKUP(A794,import!A:J,7,0)</f>
        <v>0</v>
      </c>
      <c r="H794" s="13">
        <f>VLOOKUP(A794,import!A:J,8,0)</f>
        <v>21</v>
      </c>
      <c r="I794" s="13">
        <f>VLOOKUP(A794,import!A:J,9,0)</f>
        <v>21</v>
      </c>
      <c r="J794" s="14">
        <f>VLOOKUP(A794,import!A:J,10,0)</f>
        <v>0</v>
      </c>
      <c r="K794" s="11" t="s">
        <v>3875</v>
      </c>
      <c r="L794" s="11">
        <v>5.372036919E9</v>
      </c>
      <c r="M794" s="11" t="s">
        <v>47</v>
      </c>
      <c r="N794" s="11" t="s">
        <v>603</v>
      </c>
      <c r="O794" s="11" t="s">
        <v>3876</v>
      </c>
      <c r="P794" s="11" t="str">
        <f>VLOOKUP(A794,import!A:P,16,0)</f>
        <v>Geleneksel</v>
      </c>
      <c r="Q794" s="15" t="s">
        <v>299</v>
      </c>
      <c r="R794" s="15" t="b">
        <v>1</v>
      </c>
      <c r="S794" s="25" t="b">
        <v>1</v>
      </c>
      <c r="T794" s="16"/>
      <c r="U794" s="16"/>
      <c r="V794" s="16"/>
      <c r="W794" s="25" t="s">
        <v>3877</v>
      </c>
      <c r="X794" s="30"/>
      <c r="Y794" s="30"/>
      <c r="Z794" s="30"/>
      <c r="AA794" s="22" t="s">
        <v>71</v>
      </c>
      <c r="AB794" s="23">
        <v>44386.0</v>
      </c>
      <c r="AC794" s="22" t="s">
        <v>71</v>
      </c>
      <c r="AD794" s="23">
        <v>44442.0</v>
      </c>
      <c r="AE794" s="20"/>
      <c r="AF794" s="19"/>
      <c r="AG794" s="20"/>
      <c r="AH794" s="19"/>
      <c r="AI794" s="19"/>
      <c r="AJ794" s="19"/>
      <c r="AK794" s="22" t="s">
        <v>190</v>
      </c>
      <c r="AL794" s="22" t="s">
        <v>156</v>
      </c>
      <c r="AM794" s="19"/>
      <c r="AN794" s="19"/>
      <c r="AO794" s="19"/>
      <c r="AP794" s="21" t="s">
        <v>54</v>
      </c>
      <c r="AQ794" s="19"/>
    </row>
    <row r="795">
      <c r="A795" s="11" t="s">
        <v>3878</v>
      </c>
      <c r="B795" s="11" t="s">
        <v>3879</v>
      </c>
      <c r="C795" s="11" t="str">
        <f>VLOOKUP(A795,import!A:C,3,0)</f>
        <v>DOĞRU</v>
      </c>
      <c r="D795" s="11" t="s">
        <v>200</v>
      </c>
      <c r="E795" s="12">
        <f>VLOOKUP(A795,import!A:J,5,0)</f>
        <v>112</v>
      </c>
      <c r="F795" s="12">
        <f>VLOOKUP(A795,import!A:J,6,0)</f>
        <v>7</v>
      </c>
      <c r="G795" s="13">
        <f>VLOOKUP(A795,import!A:J,7,0)</f>
        <v>0</v>
      </c>
      <c r="H795" s="13">
        <f>VLOOKUP(A795,import!A:J,8,0)</f>
        <v>20</v>
      </c>
      <c r="I795" s="13">
        <f>VLOOKUP(A795,import!A:J,9,0)</f>
        <v>20</v>
      </c>
      <c r="J795" s="14">
        <f>VLOOKUP(A795,import!A:J,10,0)</f>
        <v>0</v>
      </c>
      <c r="K795" s="11" t="s">
        <v>3880</v>
      </c>
      <c r="L795" s="11">
        <v>5.4412341E9</v>
      </c>
      <c r="M795" s="11" t="s">
        <v>47</v>
      </c>
      <c r="N795" s="11" t="s">
        <v>187</v>
      </c>
      <c r="O795" s="11" t="s">
        <v>3881</v>
      </c>
      <c r="P795" s="11" t="str">
        <f>VLOOKUP(A795,import!A:P,16,0)</f>
        <v>Geleneksel</v>
      </c>
      <c r="Q795" s="15"/>
      <c r="R795" s="15" t="b">
        <v>1</v>
      </c>
      <c r="S795" s="16" t="b">
        <v>0</v>
      </c>
      <c r="T795" s="17" t="s">
        <v>83</v>
      </c>
      <c r="U795" s="17"/>
      <c r="V795" s="17"/>
      <c r="W795" s="17" t="s">
        <v>3882</v>
      </c>
      <c r="X795" s="18"/>
      <c r="Y795" s="18"/>
      <c r="Z795" s="18"/>
      <c r="AA795" s="22" t="s">
        <v>106</v>
      </c>
      <c r="AB795" s="23">
        <v>44424.0</v>
      </c>
      <c r="AC795" s="22" t="s">
        <v>106</v>
      </c>
      <c r="AD795" s="23">
        <v>44428.0</v>
      </c>
      <c r="AE795" s="22" t="s">
        <v>106</v>
      </c>
      <c r="AF795" s="23">
        <v>44433.0</v>
      </c>
      <c r="AG795" s="22" t="s">
        <v>71</v>
      </c>
      <c r="AH795" s="23">
        <v>44459.0</v>
      </c>
      <c r="AI795" s="19"/>
      <c r="AJ795" s="19"/>
      <c r="AK795" s="22" t="s">
        <v>87</v>
      </c>
      <c r="AL795" s="22" t="s">
        <v>219</v>
      </c>
      <c r="AM795" s="22" t="s">
        <v>156</v>
      </c>
      <c r="AN795" s="22" t="s">
        <v>51</v>
      </c>
      <c r="AO795" s="19"/>
      <c r="AP795" s="21" t="s">
        <v>89</v>
      </c>
      <c r="AQ795" s="19"/>
    </row>
    <row r="796">
      <c r="A796" s="11" t="s">
        <v>3883</v>
      </c>
      <c r="B796" s="11" t="s">
        <v>3884</v>
      </c>
      <c r="C796" s="11" t="str">
        <f>VLOOKUP(A796,import!A:C,3,0)</f>
        <v>DOĞRU</v>
      </c>
      <c r="D796" s="11" t="s">
        <v>233</v>
      </c>
      <c r="E796" s="12">
        <f>VLOOKUP(A796,import!A:J,5,0)</f>
        <v>902</v>
      </c>
      <c r="F796" s="12">
        <f>VLOOKUP(A796,import!A:J,6,0)</f>
        <v>38</v>
      </c>
      <c r="G796" s="13">
        <f>VLOOKUP(A796,import!A:J,7,0)</f>
        <v>13</v>
      </c>
      <c r="H796" s="13">
        <f>VLOOKUP(A796,import!A:J,8,0)</f>
        <v>15</v>
      </c>
      <c r="I796" s="13">
        <f>VLOOKUP(A796,import!A:J,9,0)</f>
        <v>28</v>
      </c>
      <c r="J796" s="14">
        <f>VLOOKUP(A796,import!A:J,10,0)</f>
        <v>0.46</v>
      </c>
      <c r="K796" s="11" t="s">
        <v>3885</v>
      </c>
      <c r="L796" s="11">
        <v>5.323948797E9</v>
      </c>
      <c r="M796" s="11" t="s">
        <v>368</v>
      </c>
      <c r="N796" s="11" t="s">
        <v>813</v>
      </c>
      <c r="O796" s="11" t="s">
        <v>3886</v>
      </c>
      <c r="P796" s="11" t="str">
        <f>VLOOKUP(A796,import!A:P,16,0)</f>
        <v>Geleneksel</v>
      </c>
      <c r="Q796" s="15"/>
      <c r="R796" s="15" t="b">
        <v>1</v>
      </c>
      <c r="S796" s="16" t="b">
        <v>0</v>
      </c>
      <c r="T796" s="17" t="s">
        <v>50</v>
      </c>
      <c r="U796" s="17" t="s">
        <v>115</v>
      </c>
      <c r="V796" s="17" t="s">
        <v>371</v>
      </c>
      <c r="W796" s="17" t="s">
        <v>3887</v>
      </c>
      <c r="X796" s="18">
        <v>44476.0</v>
      </c>
      <c r="Y796" s="18">
        <v>44477.0</v>
      </c>
      <c r="Z796" s="18"/>
      <c r="AA796" s="22" t="s">
        <v>85</v>
      </c>
      <c r="AB796" s="23">
        <v>44463.0</v>
      </c>
      <c r="AC796" s="22" t="s">
        <v>71</v>
      </c>
      <c r="AD796" s="23">
        <v>44476.0</v>
      </c>
      <c r="AE796" s="20"/>
      <c r="AF796" s="19"/>
      <c r="AG796" s="20"/>
      <c r="AH796" s="19"/>
      <c r="AI796" s="19"/>
      <c r="AJ796" s="19"/>
      <c r="AK796" s="22" t="s">
        <v>149</v>
      </c>
      <c r="AL796" s="22" t="s">
        <v>115</v>
      </c>
      <c r="AM796" s="19"/>
      <c r="AN796" s="19"/>
      <c r="AO796" s="19"/>
      <c r="AP796" s="21" t="s">
        <v>116</v>
      </c>
      <c r="AQ796" s="19"/>
    </row>
    <row r="797">
      <c r="A797" s="11" t="s">
        <v>3888</v>
      </c>
      <c r="B797" s="11" t="s">
        <v>3889</v>
      </c>
      <c r="C797" s="11" t="str">
        <f>VLOOKUP(A797,import!A:C,3,0)</f>
        <v>DOĞRU</v>
      </c>
      <c r="D797" s="11" t="s">
        <v>1007</v>
      </c>
      <c r="E797" s="12">
        <f>VLOOKUP(A797,import!A:J,5,0)</f>
        <v>662</v>
      </c>
      <c r="F797" s="12">
        <f>VLOOKUP(A797,import!A:J,6,0)</f>
        <v>26</v>
      </c>
      <c r="G797" s="13">
        <f>VLOOKUP(A797,import!A:J,7,0)</f>
        <v>25</v>
      </c>
      <c r="H797" s="13">
        <f>VLOOKUP(A797,import!A:J,8,0)</f>
        <v>19</v>
      </c>
      <c r="I797" s="13">
        <f>VLOOKUP(A797,import!A:J,9,0)</f>
        <v>44</v>
      </c>
      <c r="J797" s="14">
        <f>VLOOKUP(A797,import!A:J,10,0)</f>
        <v>0.57</v>
      </c>
      <c r="K797" s="11" t="s">
        <v>3890</v>
      </c>
      <c r="L797" s="11">
        <v>2.422302244E9</v>
      </c>
      <c r="M797" s="11" t="s">
        <v>138</v>
      </c>
      <c r="N797" s="11" t="s">
        <v>320</v>
      </c>
      <c r="O797" s="11" t="s">
        <v>3891</v>
      </c>
      <c r="P797" s="11" t="str">
        <f>VLOOKUP(A797,import!A:P,16,0)</f>
        <v>Geleneksel</v>
      </c>
      <c r="Q797" s="15" t="s">
        <v>103</v>
      </c>
      <c r="R797" s="15" t="b">
        <v>1</v>
      </c>
      <c r="S797" s="16" t="b">
        <v>0</v>
      </c>
      <c r="T797" s="25" t="s">
        <v>83</v>
      </c>
      <c r="U797" s="25" t="s">
        <v>99</v>
      </c>
      <c r="V797" s="24" t="s">
        <v>69</v>
      </c>
      <c r="W797" s="25" t="s">
        <v>3892</v>
      </c>
      <c r="X797" s="27">
        <v>44572.0</v>
      </c>
      <c r="Y797" s="27">
        <v>44574.0</v>
      </c>
      <c r="Z797" s="27"/>
      <c r="AA797" s="22" t="s">
        <v>71</v>
      </c>
      <c r="AB797" s="23">
        <v>44572.0</v>
      </c>
      <c r="AC797" s="19"/>
      <c r="AD797" s="19"/>
      <c r="AE797" s="20"/>
      <c r="AF797" s="19"/>
      <c r="AG797" s="20"/>
      <c r="AH797" s="19"/>
      <c r="AI797" s="19"/>
      <c r="AJ797" s="19"/>
      <c r="AK797" s="22" t="s">
        <v>99</v>
      </c>
      <c r="AL797" s="19"/>
      <c r="AM797" s="19"/>
      <c r="AN797" s="19"/>
      <c r="AO797" s="19"/>
      <c r="AP797" s="21" t="s">
        <v>116</v>
      </c>
      <c r="AQ797" s="19"/>
    </row>
    <row r="798">
      <c r="A798" s="11" t="s">
        <v>3893</v>
      </c>
      <c r="B798" s="11" t="s">
        <v>3894</v>
      </c>
      <c r="C798" s="11" t="str">
        <f>VLOOKUP(A798,import!A:C,3,0)</f>
        <v>DOĞRU</v>
      </c>
      <c r="D798" s="11" t="s">
        <v>110</v>
      </c>
      <c r="E798" s="12">
        <f>VLOOKUP(A798,import!A:J,5,0)</f>
        <v>5</v>
      </c>
      <c r="F798" s="12">
        <f>VLOOKUP(A798,import!A:J,6,0)</f>
        <v>2</v>
      </c>
      <c r="G798" s="13">
        <f>VLOOKUP(A798,import!A:J,7,0)</f>
        <v>0</v>
      </c>
      <c r="H798" s="13">
        <f>VLOOKUP(A798,import!A:J,8,0)</f>
        <v>8</v>
      </c>
      <c r="I798" s="13">
        <f>VLOOKUP(A798,import!A:J,9,0)</f>
        <v>8</v>
      </c>
      <c r="J798" s="14">
        <f>VLOOKUP(A798,import!A:J,10,0)</f>
        <v>0</v>
      </c>
      <c r="K798" s="11" t="s">
        <v>3895</v>
      </c>
      <c r="L798" s="11">
        <v>2.423181881E9</v>
      </c>
      <c r="M798" s="11" t="s">
        <v>47</v>
      </c>
      <c r="N798" s="11" t="s">
        <v>145</v>
      </c>
      <c r="O798" s="11" t="s">
        <v>3896</v>
      </c>
      <c r="P798" s="11" t="str">
        <f>VLOOKUP(A798,import!A:P,16,0)</f>
        <v>Geleneksel</v>
      </c>
      <c r="Q798" s="15"/>
      <c r="R798" s="15" t="b">
        <v>1</v>
      </c>
      <c r="S798" s="16" t="b">
        <v>0</v>
      </c>
      <c r="T798" s="17" t="s">
        <v>50</v>
      </c>
      <c r="U798" s="17" t="s">
        <v>51</v>
      </c>
      <c r="V798" s="17" t="s">
        <v>69</v>
      </c>
      <c r="W798" s="57" t="s">
        <v>3897</v>
      </c>
      <c r="X798" s="18">
        <v>44664.0</v>
      </c>
      <c r="Y798" s="18">
        <v>44665.0</v>
      </c>
      <c r="Z798" s="18"/>
      <c r="AA798" s="22" t="s">
        <v>71</v>
      </c>
      <c r="AB798" s="23">
        <v>44664.0</v>
      </c>
      <c r="AC798" s="22" t="s">
        <v>71</v>
      </c>
      <c r="AD798" s="23">
        <v>44700.0</v>
      </c>
      <c r="AE798" s="20"/>
      <c r="AF798" s="19"/>
      <c r="AG798" s="20"/>
      <c r="AH798" s="19"/>
      <c r="AI798" s="19"/>
      <c r="AJ798" s="19"/>
      <c r="AK798" s="22" t="s">
        <v>51</v>
      </c>
      <c r="AL798" s="22" t="s">
        <v>131</v>
      </c>
      <c r="AM798" s="19"/>
      <c r="AN798" s="19"/>
      <c r="AO798" s="19"/>
      <c r="AP798" s="21"/>
      <c r="AQ798" s="19"/>
    </row>
    <row r="799">
      <c r="A799" s="11" t="s">
        <v>3898</v>
      </c>
      <c r="B799" s="11" t="s">
        <v>3899</v>
      </c>
      <c r="C799" s="11" t="str">
        <f>VLOOKUP(A799,import!A:C,3,0)</f>
        <v>DOĞRU</v>
      </c>
      <c r="D799" s="11" t="s">
        <v>200</v>
      </c>
      <c r="E799" s="12">
        <f>VLOOKUP(A799,import!A:J,5,0)</f>
        <v>795</v>
      </c>
      <c r="F799" s="12">
        <f>VLOOKUP(A799,import!A:J,6,0)</f>
        <v>21</v>
      </c>
      <c r="G799" s="13">
        <f>VLOOKUP(A799,import!A:J,7,0)</f>
        <v>0</v>
      </c>
      <c r="H799" s="13">
        <f>VLOOKUP(A799,import!A:J,8,0)</f>
        <v>63</v>
      </c>
      <c r="I799" s="13">
        <f>VLOOKUP(A799,import!A:J,9,0)</f>
        <v>63</v>
      </c>
      <c r="J799" s="14">
        <f>VLOOKUP(A799,import!A:J,10,0)</f>
        <v>0</v>
      </c>
      <c r="K799" s="11" t="s">
        <v>3900</v>
      </c>
      <c r="L799" s="11">
        <v>5.393093592E9</v>
      </c>
      <c r="M799" s="11" t="s">
        <v>47</v>
      </c>
      <c r="N799" s="11" t="s">
        <v>47</v>
      </c>
      <c r="O799" s="11" t="s">
        <v>3901</v>
      </c>
      <c r="P799" s="11" t="str">
        <f>VLOOKUP(A799,import!A:P,16,0)</f>
        <v>Geleneksel</v>
      </c>
      <c r="Q799" s="15" t="s">
        <v>103</v>
      </c>
      <c r="R799" s="15" t="b">
        <v>1</v>
      </c>
      <c r="S799" s="16" t="b">
        <v>0</v>
      </c>
      <c r="T799" s="25" t="s">
        <v>83</v>
      </c>
      <c r="U799" s="25"/>
      <c r="V799" s="16"/>
      <c r="W799" s="25" t="s">
        <v>3902</v>
      </c>
      <c r="X799" s="30"/>
      <c r="Y799" s="30"/>
      <c r="Z799" s="30"/>
      <c r="AA799" s="22" t="s">
        <v>71</v>
      </c>
      <c r="AB799" s="23">
        <v>44356.0</v>
      </c>
      <c r="AC799" s="22" t="s">
        <v>85</v>
      </c>
      <c r="AD799" s="23">
        <v>44386.0</v>
      </c>
      <c r="AE799" s="22" t="s">
        <v>71</v>
      </c>
      <c r="AF799" s="23">
        <v>44427.0</v>
      </c>
      <c r="AG799" s="22" t="s">
        <v>106</v>
      </c>
      <c r="AH799" s="23">
        <v>44455.0</v>
      </c>
      <c r="AI799" s="19"/>
      <c r="AJ799" s="19"/>
      <c r="AK799" s="22" t="s">
        <v>98</v>
      </c>
      <c r="AL799" s="22" t="s">
        <v>190</v>
      </c>
      <c r="AM799" s="22" t="s">
        <v>88</v>
      </c>
      <c r="AN799" s="22" t="s">
        <v>156</v>
      </c>
      <c r="AO799" s="19"/>
      <c r="AP799" s="21" t="s">
        <v>54</v>
      </c>
      <c r="AQ799" s="19"/>
    </row>
    <row r="800">
      <c r="A800" s="11" t="s">
        <v>3903</v>
      </c>
      <c r="B800" s="11" t="s">
        <v>3904</v>
      </c>
      <c r="C800" s="11" t="str">
        <f>VLOOKUP(A800,import!A:C,3,0)</f>
        <v>DOĞRU</v>
      </c>
      <c r="D800" s="11" t="s">
        <v>45</v>
      </c>
      <c r="E800" s="12">
        <f>VLOOKUP(A800,import!A:J,5,0)</f>
        <v>154</v>
      </c>
      <c r="F800" s="12" t="str">
        <f>VLOOKUP(A800,import!A:J,6,0)</f>
        <v/>
      </c>
      <c r="G800" s="13">
        <f>VLOOKUP(A800,import!A:J,7,0)</f>
        <v>0</v>
      </c>
      <c r="H800" s="13">
        <f>VLOOKUP(A800,import!A:J,8,0)</f>
        <v>13</v>
      </c>
      <c r="I800" s="13">
        <f>VLOOKUP(A800,import!A:J,9,0)</f>
        <v>13</v>
      </c>
      <c r="J800" s="14">
        <f>VLOOKUP(A800,import!A:J,10,0)</f>
        <v>0</v>
      </c>
      <c r="K800" s="11" t="s">
        <v>3905</v>
      </c>
      <c r="L800" s="11">
        <v>2.424631141E9</v>
      </c>
      <c r="M800" s="11" t="s">
        <v>47</v>
      </c>
      <c r="N800" s="11" t="s">
        <v>1267</v>
      </c>
      <c r="O800" s="11" t="s">
        <v>3906</v>
      </c>
      <c r="P800" s="11" t="str">
        <f>VLOOKUP(A800,import!A:P,16,0)</f>
        <v>Geleneksel</v>
      </c>
      <c r="Q800" s="15"/>
      <c r="R800" s="15" t="b">
        <v>1</v>
      </c>
      <c r="S800" s="16" t="b">
        <v>0</v>
      </c>
      <c r="T800" s="17" t="s">
        <v>83</v>
      </c>
      <c r="U800" s="17"/>
      <c r="V800" s="31"/>
      <c r="W800" s="39" t="s">
        <v>3907</v>
      </c>
      <c r="X800" s="18"/>
      <c r="Y800" s="18"/>
      <c r="Z800" s="18"/>
      <c r="AA800" s="22" t="s">
        <v>71</v>
      </c>
      <c r="AB800" s="23">
        <v>44589.0</v>
      </c>
      <c r="AC800" s="19"/>
      <c r="AD800" s="19"/>
      <c r="AE800" s="20"/>
      <c r="AF800" s="19"/>
      <c r="AG800" s="20"/>
      <c r="AH800" s="19"/>
      <c r="AI800" s="19"/>
      <c r="AJ800" s="19"/>
      <c r="AK800" s="22" t="s">
        <v>230</v>
      </c>
      <c r="AL800" s="19"/>
      <c r="AM800" s="19"/>
      <c r="AN800" s="19"/>
      <c r="AO800" s="19"/>
      <c r="AP800" s="21"/>
      <c r="AQ800" s="19"/>
    </row>
    <row r="801">
      <c r="A801" s="11" t="s">
        <v>3908</v>
      </c>
      <c r="B801" s="11" t="s">
        <v>3909</v>
      </c>
      <c r="C801" s="11" t="str">
        <f>VLOOKUP(A801,import!A:C,3,0)</f>
        <v>DOĞRU</v>
      </c>
      <c r="D801" s="11" t="s">
        <v>74</v>
      </c>
      <c r="E801" s="12">
        <f>VLOOKUP(A801,import!A:J,5,0)</f>
        <v>107</v>
      </c>
      <c r="F801" s="12">
        <f>VLOOKUP(A801,import!A:J,6,0)</f>
        <v>5</v>
      </c>
      <c r="G801" s="13">
        <f>VLOOKUP(A801,import!A:J,7,0)</f>
        <v>71</v>
      </c>
      <c r="H801" s="13">
        <f>VLOOKUP(A801,import!A:J,8,0)</f>
        <v>45</v>
      </c>
      <c r="I801" s="13">
        <f>VLOOKUP(A801,import!A:J,9,0)</f>
        <v>116</v>
      </c>
      <c r="J801" s="14">
        <f>VLOOKUP(A801,import!A:J,10,0)</f>
        <v>0.61</v>
      </c>
      <c r="K801" s="11" t="s">
        <v>3910</v>
      </c>
      <c r="L801" s="11">
        <v>2.422262255E9</v>
      </c>
      <c r="M801" s="11" t="s">
        <v>138</v>
      </c>
      <c r="N801" s="11" t="s">
        <v>527</v>
      </c>
      <c r="O801" s="11" t="s">
        <v>3911</v>
      </c>
      <c r="P801" s="11" t="str">
        <f>VLOOKUP(A801,import!A:P,16,0)</f>
        <v>Geleneksel</v>
      </c>
      <c r="Q801" s="15"/>
      <c r="R801" s="15" t="b">
        <v>1</v>
      </c>
      <c r="S801" s="16" t="b">
        <v>0</v>
      </c>
      <c r="T801" s="17" t="s">
        <v>50</v>
      </c>
      <c r="U801" s="17" t="s">
        <v>99</v>
      </c>
      <c r="V801" s="24" t="s">
        <v>69</v>
      </c>
      <c r="W801" s="17"/>
      <c r="X801" s="18">
        <v>44599.0</v>
      </c>
      <c r="Y801" s="18">
        <v>44600.0</v>
      </c>
      <c r="Z801" s="18"/>
      <c r="AA801" s="22" t="s">
        <v>71</v>
      </c>
      <c r="AB801" s="23">
        <v>44599.0</v>
      </c>
      <c r="AC801" s="19"/>
      <c r="AD801" s="19"/>
      <c r="AE801" s="20"/>
      <c r="AF801" s="19"/>
      <c r="AG801" s="20"/>
      <c r="AH801" s="19"/>
      <c r="AI801" s="19"/>
      <c r="AJ801" s="19"/>
      <c r="AK801" s="22" t="s">
        <v>99</v>
      </c>
      <c r="AL801" s="19"/>
      <c r="AM801" s="19"/>
      <c r="AN801" s="19"/>
      <c r="AO801" s="19"/>
      <c r="AP801" s="21"/>
      <c r="AQ801" s="19"/>
    </row>
    <row r="802">
      <c r="A802" s="11" t="s">
        <v>3912</v>
      </c>
      <c r="B802" s="11" t="s">
        <v>3913</v>
      </c>
      <c r="C802" s="11" t="str">
        <f>VLOOKUP(A802,import!A:C,3,0)</f>
        <v>DOĞRU</v>
      </c>
      <c r="D802" s="11" t="s">
        <v>143</v>
      </c>
      <c r="E802" s="12">
        <f>VLOOKUP(A802,import!A:J,5,0)</f>
        <v>1971</v>
      </c>
      <c r="F802" s="12">
        <f>VLOOKUP(A802,import!A:J,6,0)</f>
        <v>88</v>
      </c>
      <c r="G802" s="13">
        <f>VLOOKUP(A802,import!A:J,7,0)</f>
        <v>18</v>
      </c>
      <c r="H802" s="13">
        <f>VLOOKUP(A802,import!A:J,8,0)</f>
        <v>4</v>
      </c>
      <c r="I802" s="13">
        <f>VLOOKUP(A802,import!A:J,9,0)</f>
        <v>22</v>
      </c>
      <c r="J802" s="14">
        <f>VLOOKUP(A802,import!A:J,10,0)</f>
        <v>0.82</v>
      </c>
      <c r="K802" s="11" t="s">
        <v>3914</v>
      </c>
      <c r="L802" s="11">
        <v>5.372723075E9</v>
      </c>
      <c r="M802" s="11" t="s">
        <v>138</v>
      </c>
      <c r="N802" s="11" t="s">
        <v>1756</v>
      </c>
      <c r="O802" s="11" t="s">
        <v>3915</v>
      </c>
      <c r="P802" s="11" t="str">
        <f>VLOOKUP(A802,import!A:P,16,0)</f>
        <v>Geleneksel</v>
      </c>
      <c r="Q802" s="15" t="s">
        <v>135</v>
      </c>
      <c r="R802" s="15" t="b">
        <v>1</v>
      </c>
      <c r="S802" s="16" t="b">
        <v>0</v>
      </c>
      <c r="T802" s="25" t="s">
        <v>121</v>
      </c>
      <c r="U802" s="25" t="s">
        <v>51</v>
      </c>
      <c r="V802" s="25" t="s">
        <v>259</v>
      </c>
      <c r="W802" s="25"/>
      <c r="X802" s="27">
        <v>44295.0</v>
      </c>
      <c r="Y802" s="27">
        <v>44299.0</v>
      </c>
      <c r="Z802" s="27"/>
      <c r="AA802" s="19"/>
      <c r="AB802" s="19"/>
      <c r="AC802" s="19"/>
      <c r="AD802" s="19"/>
      <c r="AE802" s="20"/>
      <c r="AF802" s="19"/>
      <c r="AG802" s="20"/>
      <c r="AH802" s="19"/>
      <c r="AI802" s="19"/>
      <c r="AJ802" s="19"/>
      <c r="AK802" s="19"/>
      <c r="AL802" s="19"/>
      <c r="AM802" s="19"/>
      <c r="AN802" s="19"/>
      <c r="AO802" s="19"/>
      <c r="AP802" s="21" t="s">
        <v>116</v>
      </c>
      <c r="AQ802" s="19"/>
    </row>
    <row r="803">
      <c r="A803" s="11" t="s">
        <v>3916</v>
      </c>
      <c r="B803" s="11" t="s">
        <v>3917</v>
      </c>
      <c r="C803" s="11" t="str">
        <f>VLOOKUP(A803,import!A:C,3,0)</f>
        <v>DOĞRU</v>
      </c>
      <c r="D803" s="11" t="s">
        <v>110</v>
      </c>
      <c r="E803" s="12">
        <f>VLOOKUP(A803,import!A:J,5,0)</f>
        <v>248</v>
      </c>
      <c r="F803" s="12" t="str">
        <f>VLOOKUP(A803,import!A:J,6,0)</f>
        <v/>
      </c>
      <c r="G803" s="13">
        <f>VLOOKUP(A803,import!A:J,7,0)</f>
        <v>0</v>
      </c>
      <c r="H803" s="13">
        <f>VLOOKUP(A803,import!A:J,8,0)</f>
        <v>27</v>
      </c>
      <c r="I803" s="13">
        <f>VLOOKUP(A803,import!A:J,9,0)</f>
        <v>27</v>
      </c>
      <c r="J803" s="14">
        <f>VLOOKUP(A803,import!A:J,10,0)</f>
        <v>0</v>
      </c>
      <c r="K803" s="11" t="s">
        <v>234</v>
      </c>
      <c r="L803" s="11">
        <v>5.337795243E9</v>
      </c>
      <c r="M803" s="11" t="s">
        <v>47</v>
      </c>
      <c r="N803" s="11" t="s">
        <v>227</v>
      </c>
      <c r="O803" s="11" t="s">
        <v>235</v>
      </c>
      <c r="P803" s="11" t="str">
        <f>VLOOKUP(A803,import!A:P,16,0)</f>
        <v>Geleneksel</v>
      </c>
      <c r="Q803" s="15" t="s">
        <v>129</v>
      </c>
      <c r="R803" s="15" t="b">
        <v>1</v>
      </c>
      <c r="S803" s="16" t="b">
        <v>0</v>
      </c>
      <c r="T803" s="25" t="s">
        <v>236</v>
      </c>
      <c r="U803" s="16"/>
      <c r="V803" s="16"/>
      <c r="W803" s="25" t="s">
        <v>3918</v>
      </c>
      <c r="X803" s="30"/>
      <c r="Y803" s="30"/>
      <c r="Z803" s="30"/>
      <c r="AA803" s="22" t="s">
        <v>71</v>
      </c>
      <c r="AB803" s="23">
        <v>44350.0</v>
      </c>
      <c r="AC803" s="22" t="s">
        <v>71</v>
      </c>
      <c r="AD803" s="23">
        <v>44370.0</v>
      </c>
      <c r="AE803" s="22" t="s">
        <v>71</v>
      </c>
      <c r="AF803" s="23">
        <v>44450.0</v>
      </c>
      <c r="AG803" s="20"/>
      <c r="AH803" s="19"/>
      <c r="AI803" s="19"/>
      <c r="AJ803" s="19"/>
      <c r="AK803" s="22" t="s">
        <v>148</v>
      </c>
      <c r="AL803" s="22" t="s">
        <v>98</v>
      </c>
      <c r="AM803" s="22" t="s">
        <v>247</v>
      </c>
      <c r="AN803" s="19"/>
      <c r="AO803" s="19"/>
      <c r="AP803" s="21" t="s">
        <v>89</v>
      </c>
      <c r="AQ803" s="19"/>
    </row>
    <row r="804">
      <c r="A804" s="11" t="s">
        <v>3919</v>
      </c>
      <c r="B804" s="11" t="s">
        <v>3920</v>
      </c>
      <c r="C804" s="11" t="str">
        <f>VLOOKUP(A804,import!A:C,3,0)</f>
        <v>DOĞRU</v>
      </c>
      <c r="D804" s="11" t="s">
        <v>152</v>
      </c>
      <c r="E804" s="12">
        <f>VLOOKUP(A804,import!A:J,5,0)</f>
        <v>236</v>
      </c>
      <c r="F804" s="12">
        <f>VLOOKUP(A804,import!A:J,6,0)</f>
        <v>13</v>
      </c>
      <c r="G804" s="13">
        <f>VLOOKUP(A804,import!A:J,7,0)</f>
        <v>0</v>
      </c>
      <c r="H804" s="13">
        <f>VLOOKUP(A804,import!A:J,8,0)</f>
        <v>34</v>
      </c>
      <c r="I804" s="13">
        <f>VLOOKUP(A804,import!A:J,9,0)</f>
        <v>34</v>
      </c>
      <c r="J804" s="14">
        <f>VLOOKUP(A804,import!A:J,10,0)</f>
        <v>0</v>
      </c>
      <c r="K804" s="11" t="s">
        <v>3921</v>
      </c>
      <c r="L804" s="11">
        <v>2.42887712E9</v>
      </c>
      <c r="M804" s="11" t="s">
        <v>327</v>
      </c>
      <c r="N804" s="11" t="s">
        <v>328</v>
      </c>
      <c r="O804" s="11" t="s">
        <v>3922</v>
      </c>
      <c r="P804" s="11" t="str">
        <f>VLOOKUP(A804,import!A:P,16,0)</f>
        <v>Geleneksel</v>
      </c>
      <c r="Q804" s="15"/>
      <c r="R804" s="15" t="b">
        <v>0</v>
      </c>
      <c r="S804" s="16" t="b">
        <v>0</v>
      </c>
      <c r="T804" s="17"/>
      <c r="U804" s="17"/>
      <c r="V804" s="17"/>
      <c r="W804" s="17"/>
      <c r="X804" s="18"/>
      <c r="Y804" s="18"/>
      <c r="Z804" s="18"/>
      <c r="AA804" s="22"/>
      <c r="AB804" s="23"/>
      <c r="AC804" s="19"/>
      <c r="AD804" s="19"/>
      <c r="AE804" s="20"/>
      <c r="AF804" s="19"/>
      <c r="AG804" s="20"/>
      <c r="AH804" s="19"/>
      <c r="AI804" s="19"/>
      <c r="AJ804" s="19"/>
      <c r="AK804" s="22"/>
      <c r="AL804" s="19"/>
      <c r="AM804" s="19"/>
      <c r="AN804" s="19"/>
      <c r="AO804" s="19"/>
      <c r="AP804" s="21" t="s">
        <v>116</v>
      </c>
      <c r="AQ804" s="19"/>
    </row>
    <row r="805">
      <c r="A805" s="11" t="s">
        <v>3923</v>
      </c>
      <c r="B805" s="11" t="s">
        <v>1378</v>
      </c>
      <c r="C805" s="11" t="str">
        <f>VLOOKUP(A805,import!A:C,3,0)</f>
        <v>DOĞRU</v>
      </c>
      <c r="D805" s="11" t="s">
        <v>152</v>
      </c>
      <c r="E805" s="12">
        <f>VLOOKUP(A805,import!A:J,5,0)</f>
        <v>133</v>
      </c>
      <c r="F805" s="12">
        <f>VLOOKUP(A805,import!A:J,6,0)</f>
        <v>4</v>
      </c>
      <c r="G805" s="13">
        <f>VLOOKUP(A805,import!A:J,7,0)</f>
        <v>7</v>
      </c>
      <c r="H805" s="13">
        <f>VLOOKUP(A805,import!A:J,8,0)</f>
        <v>24</v>
      </c>
      <c r="I805" s="13">
        <f>VLOOKUP(A805,import!A:J,9,0)</f>
        <v>31</v>
      </c>
      <c r="J805" s="14">
        <f>VLOOKUP(A805,import!A:J,10,0)</f>
        <v>0.23</v>
      </c>
      <c r="K805" s="11" t="s">
        <v>3924</v>
      </c>
      <c r="L805" s="11">
        <v>5.394222509E9</v>
      </c>
      <c r="M805" s="11" t="s">
        <v>368</v>
      </c>
      <c r="N805" s="11" t="s">
        <v>2628</v>
      </c>
      <c r="O805" s="11" t="s">
        <v>3925</v>
      </c>
      <c r="P805" s="11" t="str">
        <f>VLOOKUP(A805,import!A:P,16,0)</f>
        <v>Geleneksel</v>
      </c>
      <c r="Q805" s="15"/>
      <c r="R805" s="15" t="b">
        <v>1</v>
      </c>
      <c r="S805" s="16" t="b">
        <v>0</v>
      </c>
      <c r="T805" s="17" t="s">
        <v>50</v>
      </c>
      <c r="U805" s="17" t="s">
        <v>51</v>
      </c>
      <c r="V805" s="22" t="s">
        <v>371</v>
      </c>
      <c r="W805" s="17" t="s">
        <v>3926</v>
      </c>
      <c r="X805" s="18">
        <v>44473.0</v>
      </c>
      <c r="Y805" s="18">
        <v>44474.0</v>
      </c>
      <c r="Z805" s="17"/>
      <c r="AA805" s="22" t="s">
        <v>71</v>
      </c>
      <c r="AB805" s="23">
        <v>44464.0</v>
      </c>
      <c r="AC805" s="22" t="s">
        <v>85</v>
      </c>
      <c r="AD805" s="23">
        <v>44471.0</v>
      </c>
      <c r="AE805" s="22" t="s">
        <v>71</v>
      </c>
      <c r="AF805" s="23">
        <v>44473.0</v>
      </c>
      <c r="AG805" s="22" t="s">
        <v>71</v>
      </c>
      <c r="AH805" s="23">
        <v>44554.0</v>
      </c>
      <c r="AI805" s="19"/>
      <c r="AJ805" s="19"/>
      <c r="AK805" s="22" t="s">
        <v>156</v>
      </c>
      <c r="AL805" s="22" t="s">
        <v>51</v>
      </c>
      <c r="AM805" s="22" t="s">
        <v>51</v>
      </c>
      <c r="AN805" s="22" t="s">
        <v>99</v>
      </c>
      <c r="AO805" s="19"/>
      <c r="AP805" s="21" t="s">
        <v>54</v>
      </c>
      <c r="AQ805" s="19"/>
    </row>
    <row r="806">
      <c r="A806" s="11" t="s">
        <v>3927</v>
      </c>
      <c r="B806" s="11" t="s">
        <v>3928</v>
      </c>
      <c r="C806" s="11" t="str">
        <f>VLOOKUP(A806,import!A:C,3,0)</f>
        <v>DOĞRU</v>
      </c>
      <c r="D806" s="11" t="s">
        <v>63</v>
      </c>
      <c r="E806" s="12">
        <f>VLOOKUP(A806,import!A:J,5,0)</f>
        <v>716</v>
      </c>
      <c r="F806" s="12">
        <f>VLOOKUP(A806,import!A:J,6,0)</f>
        <v>50</v>
      </c>
      <c r="G806" s="13">
        <f>VLOOKUP(A806,import!A:J,7,0)</f>
        <v>25</v>
      </c>
      <c r="H806" s="13">
        <f>VLOOKUP(A806,import!A:J,8,0)</f>
        <v>5</v>
      </c>
      <c r="I806" s="13">
        <f>VLOOKUP(A806,import!A:J,9,0)</f>
        <v>30</v>
      </c>
      <c r="J806" s="14">
        <f>VLOOKUP(A806,import!A:J,10,0)</f>
        <v>0.83</v>
      </c>
      <c r="K806" s="11" t="s">
        <v>3929</v>
      </c>
      <c r="L806" s="11">
        <v>2.425111452E9</v>
      </c>
      <c r="M806" s="11" t="s">
        <v>368</v>
      </c>
      <c r="N806" s="11" t="s">
        <v>784</v>
      </c>
      <c r="O806" s="11" t="s">
        <v>3930</v>
      </c>
      <c r="P806" s="11" t="str">
        <f>VLOOKUP(A806,import!A:P,16,0)</f>
        <v>Geleneksel</v>
      </c>
      <c r="Q806" s="15"/>
      <c r="R806" s="15" t="b">
        <v>1</v>
      </c>
      <c r="S806" s="16" t="b">
        <v>0</v>
      </c>
      <c r="T806" s="17" t="s">
        <v>50</v>
      </c>
      <c r="U806" s="17" t="s">
        <v>156</v>
      </c>
      <c r="V806" s="17"/>
      <c r="W806" s="17" t="s">
        <v>3931</v>
      </c>
      <c r="X806" s="18">
        <v>44462.0</v>
      </c>
      <c r="Y806" s="18">
        <v>44463.0</v>
      </c>
      <c r="Z806" s="18"/>
      <c r="AA806" s="22" t="s">
        <v>71</v>
      </c>
      <c r="AB806" s="23">
        <v>44462.0</v>
      </c>
      <c r="AC806" s="19"/>
      <c r="AD806" s="19"/>
      <c r="AE806" s="20"/>
      <c r="AF806" s="19"/>
      <c r="AG806" s="20"/>
      <c r="AH806" s="19"/>
      <c r="AI806" s="19"/>
      <c r="AJ806" s="19"/>
      <c r="AK806" s="22" t="s">
        <v>156</v>
      </c>
      <c r="AL806" s="19"/>
      <c r="AM806" s="19"/>
      <c r="AN806" s="19"/>
      <c r="AO806" s="19"/>
      <c r="AP806" s="21" t="s">
        <v>116</v>
      </c>
      <c r="AQ806" s="19"/>
    </row>
    <row r="807">
      <c r="A807" s="11" t="s">
        <v>3932</v>
      </c>
      <c r="B807" s="11" t="s">
        <v>3933</v>
      </c>
      <c r="C807" s="11" t="str">
        <f>VLOOKUP(A807,import!A:C,3,0)</f>
        <v>DOĞRU</v>
      </c>
      <c r="D807" s="11" t="s">
        <v>818</v>
      </c>
      <c r="E807" s="12">
        <f>VLOOKUP(A807,import!A:J,5,0)</f>
        <v>414</v>
      </c>
      <c r="F807" s="12">
        <f>VLOOKUP(A807,import!A:J,6,0)</f>
        <v>19</v>
      </c>
      <c r="G807" s="13">
        <f>VLOOKUP(A807,import!A:J,7,0)</f>
        <v>38</v>
      </c>
      <c r="H807" s="13">
        <f>VLOOKUP(A807,import!A:J,8,0)</f>
        <v>22</v>
      </c>
      <c r="I807" s="13">
        <f>VLOOKUP(A807,import!A:J,9,0)</f>
        <v>60</v>
      </c>
      <c r="J807" s="14">
        <f>VLOOKUP(A807,import!A:J,10,0)</f>
        <v>0.63</v>
      </c>
      <c r="K807" s="11" t="s">
        <v>3934</v>
      </c>
      <c r="L807" s="11">
        <v>5.446543633E9</v>
      </c>
      <c r="M807" s="11" t="s">
        <v>65</v>
      </c>
      <c r="N807" s="11" t="s">
        <v>1615</v>
      </c>
      <c r="O807" s="11" t="s">
        <v>3935</v>
      </c>
      <c r="P807" s="11" t="str">
        <f>VLOOKUP(A807,import!A:P,16,0)</f>
        <v>Geleneksel</v>
      </c>
      <c r="Q807" s="15"/>
      <c r="R807" s="15" t="b">
        <v>1</v>
      </c>
      <c r="S807" s="16" t="b">
        <v>0</v>
      </c>
      <c r="T807" s="17" t="s">
        <v>50</v>
      </c>
      <c r="U807" s="17" t="s">
        <v>1486</v>
      </c>
      <c r="V807" s="17"/>
      <c r="W807" s="63" t="s">
        <v>3936</v>
      </c>
      <c r="X807" s="18">
        <v>44385.0</v>
      </c>
      <c r="Y807" s="18">
        <v>44393.0</v>
      </c>
      <c r="Z807" s="18"/>
      <c r="AA807" s="22" t="s">
        <v>85</v>
      </c>
      <c r="AB807" s="23">
        <v>44384.0</v>
      </c>
      <c r="AC807" s="22" t="s">
        <v>71</v>
      </c>
      <c r="AD807" s="23">
        <v>44385.0</v>
      </c>
      <c r="AE807" s="22" t="s">
        <v>106</v>
      </c>
      <c r="AF807" s="23">
        <v>44439.0</v>
      </c>
      <c r="AG807" s="20"/>
      <c r="AH807" s="19"/>
      <c r="AI807" s="19"/>
      <c r="AJ807" s="19"/>
      <c r="AK807" s="22" t="s">
        <v>86</v>
      </c>
      <c r="AL807" s="22" t="s">
        <v>1486</v>
      </c>
      <c r="AM807" s="22" t="s">
        <v>156</v>
      </c>
      <c r="AN807" s="19"/>
      <c r="AO807" s="19"/>
      <c r="AP807" s="21" t="s">
        <v>116</v>
      </c>
      <c r="AQ807" s="19"/>
    </row>
    <row r="808">
      <c r="A808" s="11" t="s">
        <v>3937</v>
      </c>
      <c r="B808" s="11" t="s">
        <v>3938</v>
      </c>
      <c r="C808" s="11" t="str">
        <f>VLOOKUP(A808,import!A:C,3,0)</f>
        <v>YANLIŞ</v>
      </c>
      <c r="D808" s="11" t="s">
        <v>63</v>
      </c>
      <c r="E808" s="12">
        <f>VLOOKUP(A808,import!A:J,5,0)</f>
        <v>15</v>
      </c>
      <c r="F808" s="12" t="str">
        <f>VLOOKUP(A808,import!A:J,6,0)</f>
        <v/>
      </c>
      <c r="G808" s="13">
        <f>VLOOKUP(A808,import!A:J,7,0)</f>
        <v>0</v>
      </c>
      <c r="H808" s="13">
        <f>VLOOKUP(A808,import!A:J,8,0)</f>
        <v>25</v>
      </c>
      <c r="I808" s="13">
        <f>VLOOKUP(A808,import!A:J,9,0)</f>
        <v>25</v>
      </c>
      <c r="J808" s="14">
        <f>VLOOKUP(A808,import!A:J,10,0)</f>
        <v>0</v>
      </c>
      <c r="K808" s="11" t="s">
        <v>3939</v>
      </c>
      <c r="L808" s="11">
        <v>5.30044541E9</v>
      </c>
      <c r="M808" s="11" t="s">
        <v>65</v>
      </c>
      <c r="N808" s="11" t="s">
        <v>427</v>
      </c>
      <c r="O808" s="11" t="s">
        <v>3940</v>
      </c>
      <c r="P808" s="11" t="str">
        <f>VLOOKUP(A808,import!A:P,16,0)</f>
        <v>Geleneksel</v>
      </c>
      <c r="Q808" s="15" t="s">
        <v>135</v>
      </c>
      <c r="R808" s="15" t="b">
        <v>1</v>
      </c>
      <c r="S808" s="16" t="b">
        <v>0</v>
      </c>
      <c r="T808" s="16"/>
      <c r="U808" s="16"/>
      <c r="V808" s="16"/>
      <c r="W808" s="25" t="s">
        <v>3941</v>
      </c>
      <c r="X808" s="30"/>
      <c r="Y808" s="30"/>
      <c r="Z808" s="30"/>
      <c r="AA808" s="19"/>
      <c r="AB808" s="19"/>
      <c r="AC808" s="22" t="s">
        <v>106</v>
      </c>
      <c r="AD808" s="23">
        <v>44420.0</v>
      </c>
      <c r="AE808" s="22" t="s">
        <v>106</v>
      </c>
      <c r="AF808" s="23">
        <v>44426.0</v>
      </c>
      <c r="AG808" s="20"/>
      <c r="AH808" s="19"/>
      <c r="AI808" s="19"/>
      <c r="AJ808" s="19"/>
      <c r="AK808" s="19"/>
      <c r="AL808" s="22" t="s">
        <v>88</v>
      </c>
      <c r="AM808" s="22" t="s">
        <v>288</v>
      </c>
      <c r="AN808" s="19"/>
      <c r="AO808" s="19"/>
      <c r="AP808" s="21" t="s">
        <v>116</v>
      </c>
      <c r="AQ808" s="19"/>
    </row>
    <row r="809">
      <c r="A809" s="11" t="s">
        <v>3942</v>
      </c>
      <c r="B809" s="11" t="s">
        <v>3943</v>
      </c>
      <c r="C809" s="11" t="str">
        <f>VLOOKUP(A809,import!A:C,3,0)</f>
        <v>DOĞRU</v>
      </c>
      <c r="D809" s="11" t="s">
        <v>200</v>
      </c>
      <c r="E809" s="12">
        <f>VLOOKUP(A809,import!A:J,5,0)</f>
        <v>78</v>
      </c>
      <c r="F809" s="12">
        <f>VLOOKUP(A809,import!A:J,6,0)</f>
        <v>4</v>
      </c>
      <c r="G809" s="13">
        <f>VLOOKUP(A809,import!A:J,7,0)</f>
        <v>0</v>
      </c>
      <c r="H809" s="13">
        <f>VLOOKUP(A809,import!A:J,8,0)</f>
        <v>65</v>
      </c>
      <c r="I809" s="13">
        <f>VLOOKUP(A809,import!A:J,9,0)</f>
        <v>65</v>
      </c>
      <c r="J809" s="14">
        <f>VLOOKUP(A809,import!A:J,10,0)</f>
        <v>0</v>
      </c>
      <c r="K809" s="11" t="s">
        <v>3944</v>
      </c>
      <c r="L809" s="11">
        <v>2.427637574E9</v>
      </c>
      <c r="M809" s="11" t="s">
        <v>58</v>
      </c>
      <c r="N809" s="11" t="s">
        <v>3041</v>
      </c>
      <c r="O809" s="11" t="s">
        <v>3945</v>
      </c>
      <c r="P809" s="11" t="str">
        <f>VLOOKUP(A809,import!A:P,16,0)</f>
        <v>Geleneksel</v>
      </c>
      <c r="Q809" s="15"/>
      <c r="R809" s="15" t="b">
        <v>1</v>
      </c>
      <c r="S809" s="25" t="b">
        <v>1</v>
      </c>
      <c r="T809" s="17"/>
      <c r="U809" s="17"/>
      <c r="V809" s="17"/>
      <c r="W809" s="17" t="s">
        <v>3946</v>
      </c>
      <c r="X809" s="18"/>
      <c r="Y809" s="18"/>
      <c r="Z809" s="18"/>
      <c r="AA809" s="22" t="s">
        <v>71</v>
      </c>
      <c r="AB809" s="23">
        <v>44502.0</v>
      </c>
      <c r="AC809" s="19"/>
      <c r="AD809" s="19"/>
      <c r="AE809" s="20"/>
      <c r="AF809" s="19"/>
      <c r="AG809" s="20"/>
      <c r="AH809" s="19"/>
      <c r="AI809" s="19"/>
      <c r="AJ809" s="19"/>
      <c r="AK809" s="22" t="s">
        <v>115</v>
      </c>
      <c r="AL809" s="19"/>
      <c r="AM809" s="19"/>
      <c r="AN809" s="19"/>
      <c r="AO809" s="19"/>
      <c r="AP809" s="21" t="s">
        <v>89</v>
      </c>
      <c r="AQ809" s="19"/>
    </row>
    <row r="810">
      <c r="A810" s="11" t="s">
        <v>3947</v>
      </c>
      <c r="B810" s="11" t="s">
        <v>3948</v>
      </c>
      <c r="C810" s="11" t="str">
        <f>VLOOKUP(A810,import!A:C,3,0)</f>
        <v>DOĞRU</v>
      </c>
      <c r="D810" s="11" t="s">
        <v>152</v>
      </c>
      <c r="E810" s="12">
        <f>VLOOKUP(A810,import!A:J,5,0)</f>
        <v>306</v>
      </c>
      <c r="F810" s="12">
        <f>VLOOKUP(A810,import!A:J,6,0)</f>
        <v>18</v>
      </c>
      <c r="G810" s="13">
        <f>VLOOKUP(A810,import!A:J,7,0)</f>
        <v>0</v>
      </c>
      <c r="H810" s="13">
        <f>VLOOKUP(A810,import!A:J,8,0)</f>
        <v>31</v>
      </c>
      <c r="I810" s="13">
        <f>VLOOKUP(A810,import!A:J,9,0)</f>
        <v>31</v>
      </c>
      <c r="J810" s="14">
        <f>VLOOKUP(A810,import!A:J,10,0)</f>
        <v>0</v>
      </c>
      <c r="K810" s="11" t="s">
        <v>3949</v>
      </c>
      <c r="L810" s="11">
        <v>2.423395299E9</v>
      </c>
      <c r="M810" s="11" t="s">
        <v>65</v>
      </c>
      <c r="N810" s="11" t="s">
        <v>433</v>
      </c>
      <c r="O810" s="11" t="s">
        <v>3950</v>
      </c>
      <c r="P810" s="11" t="str">
        <f>VLOOKUP(A810,import!A:P,16,0)</f>
        <v>Geleneksel</v>
      </c>
      <c r="Q810" s="15"/>
      <c r="R810" s="15" t="b">
        <v>1</v>
      </c>
      <c r="S810" s="16" t="b">
        <v>0</v>
      </c>
      <c r="T810" s="17" t="s">
        <v>714</v>
      </c>
      <c r="U810" s="17"/>
      <c r="V810" s="17"/>
      <c r="W810" s="17" t="s">
        <v>3951</v>
      </c>
      <c r="X810" s="18"/>
      <c r="Y810" s="18"/>
      <c r="Z810" s="18"/>
      <c r="AA810" s="22" t="s">
        <v>106</v>
      </c>
      <c r="AB810" s="23">
        <v>44438.0</v>
      </c>
      <c r="AC810" s="22" t="s">
        <v>85</v>
      </c>
      <c r="AD810" s="23">
        <v>44440.0</v>
      </c>
      <c r="AE810" s="22" t="s">
        <v>85</v>
      </c>
      <c r="AF810" s="23">
        <v>44497.0</v>
      </c>
      <c r="AG810" s="22" t="s">
        <v>71</v>
      </c>
      <c r="AH810" s="23">
        <v>44545.0</v>
      </c>
      <c r="AI810" s="19"/>
      <c r="AJ810" s="19"/>
      <c r="AK810" s="22" t="s">
        <v>336</v>
      </c>
      <c r="AL810" s="22" t="s">
        <v>51</v>
      </c>
      <c r="AM810" s="22" t="s">
        <v>247</v>
      </c>
      <c r="AN810" s="22" t="s">
        <v>104</v>
      </c>
      <c r="AO810" s="19"/>
      <c r="AP810" s="21" t="s">
        <v>54</v>
      </c>
      <c r="AQ810" s="19"/>
    </row>
    <row r="811">
      <c r="A811" s="11" t="s">
        <v>3952</v>
      </c>
      <c r="B811" s="11" t="s">
        <v>3953</v>
      </c>
      <c r="C811" s="11" t="str">
        <f>VLOOKUP(A811,import!A:C,3,0)</f>
        <v>DOĞRU</v>
      </c>
      <c r="D811" s="11" t="s">
        <v>152</v>
      </c>
      <c r="E811" s="12">
        <f>VLOOKUP(A811,import!A:J,5,0)</f>
        <v>2199</v>
      </c>
      <c r="F811" s="12">
        <f>VLOOKUP(A811,import!A:J,6,0)</f>
        <v>100</v>
      </c>
      <c r="G811" s="13">
        <f>VLOOKUP(A811,import!A:J,7,0)</f>
        <v>1</v>
      </c>
      <c r="H811" s="13">
        <f>VLOOKUP(A811,import!A:J,8,0)</f>
        <v>11</v>
      </c>
      <c r="I811" s="13">
        <f>VLOOKUP(A811,import!A:J,9,0)</f>
        <v>12</v>
      </c>
      <c r="J811" s="14">
        <f>VLOOKUP(A811,import!A:J,10,0)</f>
        <v>0.08</v>
      </c>
      <c r="K811" s="11" t="s">
        <v>3954</v>
      </c>
      <c r="L811" s="11">
        <v>5.448782072E9</v>
      </c>
      <c r="M811" s="11" t="s">
        <v>65</v>
      </c>
      <c r="N811" s="11" t="s">
        <v>112</v>
      </c>
      <c r="O811" s="11" t="s">
        <v>3955</v>
      </c>
      <c r="P811" s="11" t="str">
        <f>VLOOKUP(A811,import!A:P,16,0)</f>
        <v>Geleneksel</v>
      </c>
      <c r="Q811" s="15"/>
      <c r="R811" s="15" t="b">
        <v>1</v>
      </c>
      <c r="S811" s="16" t="b">
        <v>0</v>
      </c>
      <c r="T811" s="17" t="s">
        <v>50</v>
      </c>
      <c r="U811" s="17" t="s">
        <v>51</v>
      </c>
      <c r="V811" s="17" t="s">
        <v>52</v>
      </c>
      <c r="W811" s="17"/>
      <c r="X811" s="18">
        <v>44475.0</v>
      </c>
      <c r="Y811" s="18">
        <v>44476.0</v>
      </c>
      <c r="Z811" s="18"/>
      <c r="AA811" s="22" t="s">
        <v>71</v>
      </c>
      <c r="AB811" s="23">
        <v>44475.0</v>
      </c>
      <c r="AC811" s="19"/>
      <c r="AD811" s="19"/>
      <c r="AE811" s="20"/>
      <c r="AF811" s="19"/>
      <c r="AG811" s="20"/>
      <c r="AH811" s="19"/>
      <c r="AI811" s="19"/>
      <c r="AJ811" s="19"/>
      <c r="AK811" s="22" t="s">
        <v>51</v>
      </c>
      <c r="AL811" s="19"/>
      <c r="AM811" s="19"/>
      <c r="AN811" s="19"/>
      <c r="AO811" s="19"/>
      <c r="AP811" s="21" t="s">
        <v>116</v>
      </c>
      <c r="AQ811" s="19"/>
    </row>
    <row r="812">
      <c r="A812" s="11" t="s">
        <v>3956</v>
      </c>
      <c r="B812" s="11" t="s">
        <v>3957</v>
      </c>
      <c r="C812" s="11" t="str">
        <f>VLOOKUP(A812,import!A:C,3,0)</f>
        <v>DOĞRU</v>
      </c>
      <c r="D812" s="11" t="s">
        <v>45</v>
      </c>
      <c r="E812" s="12">
        <f>VLOOKUP(A812,import!A:J,5,0)</f>
        <v>64</v>
      </c>
      <c r="F812" s="12">
        <f>VLOOKUP(A812,import!A:J,6,0)</f>
        <v>1</v>
      </c>
      <c r="G812" s="13">
        <f>VLOOKUP(A812,import!A:J,7,0)</f>
        <v>11</v>
      </c>
      <c r="H812" s="13">
        <f>VLOOKUP(A812,import!A:J,8,0)</f>
        <v>15</v>
      </c>
      <c r="I812" s="13">
        <f>VLOOKUP(A812,import!A:J,9,0)</f>
        <v>26</v>
      </c>
      <c r="J812" s="14">
        <f>VLOOKUP(A812,import!A:J,10,0)</f>
        <v>0.42</v>
      </c>
      <c r="K812" s="11" t="s">
        <v>3958</v>
      </c>
      <c r="L812" s="11">
        <v>2.42244123E9</v>
      </c>
      <c r="M812" s="11" t="s">
        <v>47</v>
      </c>
      <c r="N812" s="11" t="s">
        <v>1923</v>
      </c>
      <c r="O812" s="11" t="s">
        <v>3959</v>
      </c>
      <c r="P812" s="11" t="str">
        <f>VLOOKUP(A812,import!A:P,16,0)</f>
        <v>Geleneksel</v>
      </c>
      <c r="Q812" s="15"/>
      <c r="R812" s="15" t="b">
        <v>1</v>
      </c>
      <c r="S812" s="16" t="b">
        <v>0</v>
      </c>
      <c r="T812" s="17" t="s">
        <v>50</v>
      </c>
      <c r="U812" s="17" t="s">
        <v>190</v>
      </c>
      <c r="V812" s="17" t="s">
        <v>273</v>
      </c>
      <c r="W812" s="17" t="s">
        <v>3960</v>
      </c>
      <c r="X812" s="18">
        <v>44357.0</v>
      </c>
      <c r="Y812" s="18">
        <v>44358.0</v>
      </c>
      <c r="Z812" s="18"/>
      <c r="AA812" s="22" t="s">
        <v>85</v>
      </c>
      <c r="AB812" s="23">
        <v>44350.0</v>
      </c>
      <c r="AC812" s="19"/>
      <c r="AD812" s="19"/>
      <c r="AE812" s="20"/>
      <c r="AF812" s="19"/>
      <c r="AG812" s="20"/>
      <c r="AH812" s="19"/>
      <c r="AI812" s="19"/>
      <c r="AJ812" s="19"/>
      <c r="AK812" s="22" t="s">
        <v>98</v>
      </c>
      <c r="AL812" s="19"/>
      <c r="AM812" s="19"/>
      <c r="AN812" s="19"/>
      <c r="AO812" s="19"/>
      <c r="AP812" s="21" t="s">
        <v>54</v>
      </c>
      <c r="AQ812" s="19"/>
    </row>
    <row r="813">
      <c r="A813" s="11" t="s">
        <v>3961</v>
      </c>
      <c r="B813" s="11" t="s">
        <v>3962</v>
      </c>
      <c r="C813" s="11" t="str">
        <f>VLOOKUP(A813,import!A:C,3,0)</f>
        <v>DOĞRU</v>
      </c>
      <c r="D813" s="11" t="s">
        <v>419</v>
      </c>
      <c r="E813" s="12">
        <f>VLOOKUP(A813,import!A:J,5,0)</f>
        <v>2283</v>
      </c>
      <c r="F813" s="12">
        <f>VLOOKUP(A813,import!A:J,6,0)</f>
        <v>136</v>
      </c>
      <c r="G813" s="13">
        <f>VLOOKUP(A813,import!A:J,7,0)</f>
        <v>1</v>
      </c>
      <c r="H813" s="13">
        <f>VLOOKUP(A813,import!A:J,8,0)</f>
        <v>56</v>
      </c>
      <c r="I813" s="13">
        <f>VLOOKUP(A813,import!A:J,9,0)</f>
        <v>57</v>
      </c>
      <c r="J813" s="14">
        <f>VLOOKUP(A813,import!A:J,10,0)</f>
        <v>0.02</v>
      </c>
      <c r="K813" s="11" t="s">
        <v>3963</v>
      </c>
      <c r="L813" s="11">
        <v>2.423240707E9</v>
      </c>
      <c r="M813" s="11" t="s">
        <v>47</v>
      </c>
      <c r="N813" s="11" t="s">
        <v>227</v>
      </c>
      <c r="O813" s="11" t="s">
        <v>3964</v>
      </c>
      <c r="P813" s="11" t="str">
        <f>VLOOKUP(A813,import!A:P,16,0)</f>
        <v>Geleneksel</v>
      </c>
      <c r="Q813" s="15" t="s">
        <v>103</v>
      </c>
      <c r="R813" s="15" t="b">
        <v>1</v>
      </c>
      <c r="S813" s="25" t="b">
        <v>0</v>
      </c>
      <c r="T813" s="25" t="s">
        <v>293</v>
      </c>
      <c r="U813" s="16"/>
      <c r="V813" s="16"/>
      <c r="W813" s="25" t="s">
        <v>3965</v>
      </c>
      <c r="X813" s="27"/>
      <c r="Y813" s="27"/>
      <c r="Z813" s="27"/>
      <c r="AA813" s="22" t="s">
        <v>106</v>
      </c>
      <c r="AB813" s="23">
        <v>44383.0</v>
      </c>
      <c r="AC813" s="22" t="s">
        <v>106</v>
      </c>
      <c r="AD813" s="23">
        <v>44385.0</v>
      </c>
      <c r="AE813" s="22" t="s">
        <v>71</v>
      </c>
      <c r="AF813" s="23">
        <v>44391.0</v>
      </c>
      <c r="AG813" s="22" t="s">
        <v>71</v>
      </c>
      <c r="AH813" s="23">
        <v>44421.0</v>
      </c>
      <c r="AI813" s="19"/>
      <c r="AJ813" s="19"/>
      <c r="AK813" s="22" t="s">
        <v>86</v>
      </c>
      <c r="AL813" s="22" t="s">
        <v>107</v>
      </c>
      <c r="AM813" s="22" t="s">
        <v>149</v>
      </c>
      <c r="AN813" s="22" t="s">
        <v>88</v>
      </c>
      <c r="AO813" s="19"/>
      <c r="AP813" s="21" t="s">
        <v>89</v>
      </c>
      <c r="AQ813" s="19"/>
    </row>
    <row r="814">
      <c r="A814" s="11" t="s">
        <v>3966</v>
      </c>
      <c r="B814" s="11" t="s">
        <v>3967</v>
      </c>
      <c r="C814" s="11" t="str">
        <f>VLOOKUP(A814,import!A:C,3,0)</f>
        <v>DOĞRU</v>
      </c>
      <c r="D814" s="11" t="s">
        <v>200</v>
      </c>
      <c r="E814" s="12">
        <f>VLOOKUP(A814,import!A:J,5,0)</f>
        <v>228</v>
      </c>
      <c r="F814" s="12">
        <f>VLOOKUP(A814,import!A:J,6,0)</f>
        <v>27</v>
      </c>
      <c r="G814" s="13">
        <f>VLOOKUP(A814,import!A:J,7,0)</f>
        <v>0</v>
      </c>
      <c r="H814" s="13">
        <f>VLOOKUP(A814,import!A:J,8,0)</f>
        <v>28</v>
      </c>
      <c r="I814" s="13">
        <f>VLOOKUP(A814,import!A:J,9,0)</f>
        <v>28</v>
      </c>
      <c r="J814" s="14">
        <f>VLOOKUP(A814,import!A:J,10,0)</f>
        <v>0</v>
      </c>
      <c r="K814" s="11" t="s">
        <v>3963</v>
      </c>
      <c r="L814" s="11">
        <v>5.374064879E9</v>
      </c>
      <c r="M814" s="11" t="s">
        <v>138</v>
      </c>
      <c r="N814" s="11" t="s">
        <v>320</v>
      </c>
      <c r="O814" s="11" t="s">
        <v>3968</v>
      </c>
      <c r="P814" s="11" t="str">
        <f>VLOOKUP(A814,import!A:P,16,0)</f>
        <v>Geleneksel</v>
      </c>
      <c r="Q814" s="15"/>
      <c r="R814" s="15" t="b">
        <v>1</v>
      </c>
      <c r="S814" s="25" t="b">
        <v>1</v>
      </c>
      <c r="T814" s="17"/>
      <c r="U814" s="17"/>
      <c r="V814" s="17"/>
      <c r="W814" s="17" t="s">
        <v>3969</v>
      </c>
      <c r="X814" s="18"/>
      <c r="Y814" s="18"/>
      <c r="Z814" s="18"/>
      <c r="AA814" s="22" t="s">
        <v>71</v>
      </c>
      <c r="AB814" s="23">
        <v>44572.0</v>
      </c>
      <c r="AC814" s="19"/>
      <c r="AD814" s="19"/>
      <c r="AE814" s="20"/>
      <c r="AF814" s="19"/>
      <c r="AG814" s="20"/>
      <c r="AH814" s="19"/>
      <c r="AI814" s="19"/>
      <c r="AJ814" s="19"/>
      <c r="AK814" s="22" t="s">
        <v>99</v>
      </c>
      <c r="AL814" s="19"/>
      <c r="AM814" s="19"/>
      <c r="AN814" s="19"/>
      <c r="AO814" s="19"/>
      <c r="AP814" s="21"/>
      <c r="AQ814" s="19"/>
    </row>
    <row r="815">
      <c r="A815" s="11" t="s">
        <v>3970</v>
      </c>
      <c r="B815" s="11" t="s">
        <v>3971</v>
      </c>
      <c r="C815" s="11" t="str">
        <f>VLOOKUP(A815,import!A:C,3,0)</f>
        <v>YANLIŞ</v>
      </c>
      <c r="D815" s="11" t="s">
        <v>325</v>
      </c>
      <c r="E815" s="12">
        <f>VLOOKUP(A815,import!A:J,5,0)</f>
        <v>28</v>
      </c>
      <c r="F815" s="12" t="str">
        <f>VLOOKUP(A815,import!A:J,6,0)</f>
        <v/>
      </c>
      <c r="G815" s="13">
        <f>VLOOKUP(A815,import!A:J,7,0)</f>
        <v>0</v>
      </c>
      <c r="H815" s="13">
        <f>VLOOKUP(A815,import!A:J,8,0)</f>
        <v>3</v>
      </c>
      <c r="I815" s="13">
        <f>VLOOKUP(A815,import!A:J,9,0)</f>
        <v>3</v>
      </c>
      <c r="J815" s="14">
        <f>VLOOKUP(A815,import!A:J,10,0)</f>
        <v>0</v>
      </c>
      <c r="K815" s="11" t="s">
        <v>3972</v>
      </c>
      <c r="L815" s="11">
        <v>2.428442017E9</v>
      </c>
      <c r="M815" s="11" t="s">
        <v>304</v>
      </c>
      <c r="N815" s="11" t="s">
        <v>305</v>
      </c>
      <c r="O815" s="11" t="s">
        <v>3973</v>
      </c>
      <c r="P815" s="11" t="str">
        <f>VLOOKUP(A815,import!A:P,16,0)</f>
        <v>Geleneksel</v>
      </c>
      <c r="Q815" s="15"/>
      <c r="R815" s="15" t="b">
        <v>0</v>
      </c>
      <c r="S815" s="16" t="b">
        <v>0</v>
      </c>
      <c r="T815" s="17"/>
      <c r="U815" s="17"/>
      <c r="V815" s="17"/>
      <c r="W815" s="17"/>
      <c r="X815" s="18"/>
      <c r="Y815" s="18"/>
      <c r="Z815" s="17"/>
      <c r="AA815" s="19"/>
      <c r="AB815" s="19"/>
      <c r="AC815" s="19"/>
      <c r="AD815" s="19"/>
      <c r="AE815" s="20"/>
      <c r="AF815" s="19"/>
      <c r="AG815" s="20"/>
      <c r="AH815" s="19"/>
      <c r="AI815" s="19"/>
      <c r="AJ815" s="19"/>
      <c r="AK815" s="19"/>
      <c r="AL815" s="19"/>
      <c r="AM815" s="19"/>
      <c r="AN815" s="19"/>
      <c r="AO815" s="19"/>
      <c r="AP815" s="21" t="s">
        <v>116</v>
      </c>
      <c r="AQ815" s="19"/>
    </row>
    <row r="816">
      <c r="A816" s="11" t="s">
        <v>3974</v>
      </c>
      <c r="B816" s="11" t="s">
        <v>3975</v>
      </c>
      <c r="C816" s="11" t="str">
        <f>VLOOKUP(A816,import!A:C,3,0)</f>
        <v>DOĞRU</v>
      </c>
      <c r="D816" s="11" t="s">
        <v>325</v>
      </c>
      <c r="E816" s="12">
        <f>VLOOKUP(A816,import!A:J,5,0)</f>
        <v>23</v>
      </c>
      <c r="F816" s="12" t="str">
        <f>VLOOKUP(A816,import!A:J,6,0)</f>
        <v/>
      </c>
      <c r="G816" s="13">
        <f>VLOOKUP(A816,import!A:J,7,0)</f>
        <v>0</v>
      </c>
      <c r="H816" s="13">
        <f>VLOOKUP(A816,import!A:J,8,0)</f>
        <v>82</v>
      </c>
      <c r="I816" s="13">
        <f>VLOOKUP(A816,import!A:J,9,0)</f>
        <v>82</v>
      </c>
      <c r="J816" s="14">
        <f>VLOOKUP(A816,import!A:J,10,0)</f>
        <v>0</v>
      </c>
      <c r="K816" s="11" t="s">
        <v>3976</v>
      </c>
      <c r="L816" s="11">
        <v>5.313093576E9</v>
      </c>
      <c r="M816" s="11" t="s">
        <v>58</v>
      </c>
      <c r="N816" s="11" t="s">
        <v>2488</v>
      </c>
      <c r="O816" s="11" t="s">
        <v>3977</v>
      </c>
      <c r="P816" s="11" t="str">
        <f>VLOOKUP(A816,import!A:P,16,0)</f>
        <v>Geleneksel</v>
      </c>
      <c r="Q816" s="15"/>
      <c r="R816" s="15" t="b">
        <v>0</v>
      </c>
      <c r="S816" s="16" t="b">
        <v>0</v>
      </c>
      <c r="T816" s="17"/>
      <c r="U816" s="17"/>
      <c r="V816" s="17"/>
      <c r="W816" s="17"/>
      <c r="X816" s="18"/>
      <c r="Y816" s="18"/>
      <c r="Z816" s="18"/>
      <c r="AA816" s="22"/>
      <c r="AB816" s="23"/>
      <c r="AC816" s="19"/>
      <c r="AD816" s="19"/>
      <c r="AE816" s="20"/>
      <c r="AF816" s="19"/>
      <c r="AG816" s="20"/>
      <c r="AH816" s="19"/>
      <c r="AI816" s="19"/>
      <c r="AJ816" s="19"/>
      <c r="AK816" s="22"/>
      <c r="AL816" s="19"/>
      <c r="AM816" s="19"/>
      <c r="AN816" s="19"/>
      <c r="AO816" s="19"/>
      <c r="AP816" s="21" t="s">
        <v>89</v>
      </c>
      <c r="AQ816" s="19"/>
    </row>
    <row r="817">
      <c r="A817" s="21" t="s">
        <v>3978</v>
      </c>
      <c r="B817" s="21" t="s">
        <v>3979</v>
      </c>
      <c r="C817" s="11" t="str">
        <f>VLOOKUP(A817,import!A:C,3,0)</f>
        <v>DOĞRU</v>
      </c>
      <c r="D817" s="21" t="s">
        <v>818</v>
      </c>
      <c r="E817" s="12">
        <f>VLOOKUP(A817,import!A:J,5,0)</f>
        <v>9</v>
      </c>
      <c r="F817" s="12">
        <f>VLOOKUP(A817,import!A:J,6,0)</f>
        <v>9</v>
      </c>
      <c r="G817" s="13">
        <f>VLOOKUP(A817,import!A:J,7,0)</f>
        <v>0</v>
      </c>
      <c r="H817" s="13">
        <f>VLOOKUP(A817,import!A:J,8,0)</f>
        <v>23</v>
      </c>
      <c r="I817" s="13">
        <f>VLOOKUP(A817,import!A:J,9,0)</f>
        <v>23</v>
      </c>
      <c r="J817" s="14">
        <f>VLOOKUP(A817,import!A:J,10,0)</f>
        <v>0</v>
      </c>
      <c r="K817" s="21" t="s">
        <v>3980</v>
      </c>
      <c r="L817" s="21">
        <v>5.336366307E9</v>
      </c>
      <c r="M817" s="21" t="s">
        <v>58</v>
      </c>
      <c r="N817" s="21" t="s">
        <v>566</v>
      </c>
      <c r="O817" s="21" t="s">
        <v>3981</v>
      </c>
      <c r="P817" s="11" t="str">
        <f>VLOOKUP(A817,import!A:P,16,0)</f>
        <v>Geleneksel</v>
      </c>
      <c r="Q817" s="15"/>
      <c r="R817" s="15" t="b">
        <v>0</v>
      </c>
      <c r="S817" s="16" t="b">
        <v>0</v>
      </c>
      <c r="T817" s="17"/>
      <c r="U817" s="17"/>
      <c r="V817" s="17"/>
      <c r="W817" s="17"/>
      <c r="X817" s="18"/>
      <c r="Y817" s="18"/>
      <c r="Z817" s="18"/>
      <c r="AA817" s="22"/>
      <c r="AB817" s="23"/>
      <c r="AC817" s="19"/>
      <c r="AD817" s="19"/>
      <c r="AE817" s="20"/>
      <c r="AF817" s="19"/>
      <c r="AG817" s="20"/>
      <c r="AH817" s="19"/>
      <c r="AI817" s="19"/>
      <c r="AJ817" s="19"/>
      <c r="AK817" s="22"/>
      <c r="AL817" s="19"/>
      <c r="AM817" s="19"/>
      <c r="AN817" s="19"/>
      <c r="AO817" s="19"/>
      <c r="AP817" s="21"/>
      <c r="AQ817" s="19"/>
    </row>
    <row r="818">
      <c r="A818" s="11" t="s">
        <v>3982</v>
      </c>
      <c r="B818" s="11" t="s">
        <v>3983</v>
      </c>
      <c r="C818" s="11" t="str">
        <f>VLOOKUP(A818,import!A:C,3,0)</f>
        <v>DOĞRU</v>
      </c>
      <c r="D818" s="11" t="s">
        <v>818</v>
      </c>
      <c r="E818" s="12">
        <f>VLOOKUP(A818,import!A:J,5,0)</f>
        <v>990</v>
      </c>
      <c r="F818" s="12">
        <f>VLOOKUP(A818,import!A:J,6,0)</f>
        <v>69</v>
      </c>
      <c r="G818" s="13">
        <f>VLOOKUP(A818,import!A:J,7,0)</f>
        <v>29</v>
      </c>
      <c r="H818" s="13">
        <f>VLOOKUP(A818,import!A:J,8,0)</f>
        <v>27</v>
      </c>
      <c r="I818" s="13">
        <f>VLOOKUP(A818,import!A:J,9,0)</f>
        <v>56</v>
      </c>
      <c r="J818" s="14">
        <f>VLOOKUP(A818,import!A:J,10,0)</f>
        <v>0.52</v>
      </c>
      <c r="K818" s="11" t="s">
        <v>3984</v>
      </c>
      <c r="L818" s="11">
        <v>2.425195207E9</v>
      </c>
      <c r="M818" s="11" t="s">
        <v>368</v>
      </c>
      <c r="N818" s="11" t="s">
        <v>784</v>
      </c>
      <c r="O818" s="11" t="s">
        <v>3985</v>
      </c>
      <c r="P818" s="11" t="str">
        <f>VLOOKUP(A818,import!A:P,16,0)</f>
        <v>Geleneksel</v>
      </c>
      <c r="Q818" s="15" t="s">
        <v>103</v>
      </c>
      <c r="R818" s="15" t="b">
        <v>1</v>
      </c>
      <c r="S818" s="16" t="b">
        <v>0</v>
      </c>
      <c r="T818" s="25" t="s">
        <v>50</v>
      </c>
      <c r="U818" s="25" t="s">
        <v>358</v>
      </c>
      <c r="V818" s="16"/>
      <c r="W818" s="25" t="s">
        <v>3986</v>
      </c>
      <c r="X818" s="27">
        <v>44477.0</v>
      </c>
      <c r="Y818" s="27">
        <v>44480.0</v>
      </c>
      <c r="Z818" s="30"/>
      <c r="AA818" s="22" t="s">
        <v>177</v>
      </c>
      <c r="AB818" s="23">
        <v>44471.0</v>
      </c>
      <c r="AC818" s="19"/>
      <c r="AD818" s="19"/>
      <c r="AE818" s="20"/>
      <c r="AF818" s="19"/>
      <c r="AG818" s="20"/>
      <c r="AH818" s="19"/>
      <c r="AI818" s="19"/>
      <c r="AJ818" s="19"/>
      <c r="AK818" s="22" t="s">
        <v>51</v>
      </c>
      <c r="AL818" s="19"/>
      <c r="AM818" s="19"/>
      <c r="AN818" s="19"/>
      <c r="AO818" s="19"/>
      <c r="AP818" s="21" t="s">
        <v>116</v>
      </c>
      <c r="AQ818" s="19"/>
    </row>
    <row r="819">
      <c r="A819" s="11" t="s">
        <v>3987</v>
      </c>
      <c r="B819" s="11" t="s">
        <v>3988</v>
      </c>
      <c r="C819" s="11" t="str">
        <f>VLOOKUP(A819,import!A:C,3,0)</f>
        <v>YANLIŞ</v>
      </c>
      <c r="D819" s="11" t="s">
        <v>818</v>
      </c>
      <c r="E819" s="12" t="str">
        <f>VLOOKUP(A819,import!A:J,5,0)</f>
        <v/>
      </c>
      <c r="F819" s="12" t="str">
        <f>VLOOKUP(A819,import!A:J,6,0)</f>
        <v/>
      </c>
      <c r="G819" s="13">
        <f>VLOOKUP(A819,import!A:J,7,0)</f>
        <v>0</v>
      </c>
      <c r="H819" s="13">
        <f>VLOOKUP(A819,import!A:J,8,0)</f>
        <v>44</v>
      </c>
      <c r="I819" s="13">
        <f>VLOOKUP(A819,import!A:J,9,0)</f>
        <v>44</v>
      </c>
      <c r="J819" s="14">
        <f>VLOOKUP(A819,import!A:J,10,0)</f>
        <v>0</v>
      </c>
      <c r="K819" s="11" t="s">
        <v>3989</v>
      </c>
      <c r="L819" s="11">
        <v>5.345544554E9</v>
      </c>
      <c r="M819" s="11" t="s">
        <v>327</v>
      </c>
      <c r="N819" s="11" t="s">
        <v>2320</v>
      </c>
      <c r="O819" s="11" t="s">
        <v>3990</v>
      </c>
      <c r="P819" s="11" t="str">
        <f>VLOOKUP(A819,import!A:P,16,0)</f>
        <v>Geleneksel</v>
      </c>
      <c r="Q819" s="15"/>
      <c r="R819" s="15" t="b">
        <v>0</v>
      </c>
      <c r="S819" s="16" t="b">
        <v>0</v>
      </c>
      <c r="T819" s="17"/>
      <c r="U819" s="17"/>
      <c r="V819" s="17"/>
      <c r="W819" s="17"/>
      <c r="X819" s="18"/>
      <c r="Y819" s="18"/>
      <c r="Z819" s="18"/>
      <c r="AA819" s="22"/>
      <c r="AB819" s="23"/>
      <c r="AC819" s="19"/>
      <c r="AD819" s="19"/>
      <c r="AE819" s="20"/>
      <c r="AF819" s="19"/>
      <c r="AG819" s="20"/>
      <c r="AH819" s="19"/>
      <c r="AI819" s="19"/>
      <c r="AJ819" s="19"/>
      <c r="AK819" s="22"/>
      <c r="AL819" s="19"/>
      <c r="AM819" s="19"/>
      <c r="AN819" s="19"/>
      <c r="AO819" s="19"/>
      <c r="AP819" s="21"/>
      <c r="AQ819" s="19"/>
    </row>
    <row r="820">
      <c r="A820" s="11" t="s">
        <v>3991</v>
      </c>
      <c r="B820" s="11" t="s">
        <v>3992</v>
      </c>
      <c r="C820" s="11" t="str">
        <f>VLOOKUP(A820,import!A:C,3,0)</f>
        <v>DOĞRU</v>
      </c>
      <c r="D820" s="11" t="s">
        <v>818</v>
      </c>
      <c r="E820" s="12">
        <f>VLOOKUP(A820,import!A:J,5,0)</f>
        <v>83</v>
      </c>
      <c r="F820" s="12">
        <f>VLOOKUP(A820,import!A:J,6,0)</f>
        <v>11</v>
      </c>
      <c r="G820" s="13">
        <f>VLOOKUP(A820,import!A:J,7,0)</f>
        <v>0</v>
      </c>
      <c r="H820" s="13">
        <f>VLOOKUP(A820,import!A:J,8,0)</f>
        <v>36</v>
      </c>
      <c r="I820" s="13">
        <f>VLOOKUP(A820,import!A:J,9,0)</f>
        <v>36</v>
      </c>
      <c r="J820" s="14">
        <f>VLOOKUP(A820,import!A:J,10,0)</f>
        <v>0</v>
      </c>
      <c r="K820" s="11" t="s">
        <v>3993</v>
      </c>
      <c r="L820" s="11">
        <v>2.423432423E9</v>
      </c>
      <c r="M820" s="11" t="s">
        <v>47</v>
      </c>
      <c r="N820" s="11" t="s">
        <v>907</v>
      </c>
      <c r="O820" s="11" t="s">
        <v>3994</v>
      </c>
      <c r="P820" s="11" t="str">
        <f>VLOOKUP(A820,import!A:P,16,0)</f>
        <v>Geleneksel</v>
      </c>
      <c r="Q820" s="15"/>
      <c r="R820" s="15" t="b">
        <v>1</v>
      </c>
      <c r="S820" s="16" t="b">
        <v>0</v>
      </c>
      <c r="T820" s="17" t="s">
        <v>106</v>
      </c>
      <c r="U820" s="17"/>
      <c r="V820" s="17"/>
      <c r="W820" s="17" t="s">
        <v>3995</v>
      </c>
      <c r="X820" s="18"/>
      <c r="Y820" s="18"/>
      <c r="Z820" s="18"/>
      <c r="AA820" s="22" t="s">
        <v>106</v>
      </c>
      <c r="AB820" s="23">
        <v>44544.0</v>
      </c>
      <c r="AC820" s="19"/>
      <c r="AD820" s="19"/>
      <c r="AE820" s="20"/>
      <c r="AF820" s="19"/>
      <c r="AG820" s="20"/>
      <c r="AH820" s="19"/>
      <c r="AI820" s="19"/>
      <c r="AJ820" s="19"/>
      <c r="AK820" s="22" t="s">
        <v>247</v>
      </c>
      <c r="AL820" s="19"/>
      <c r="AM820" s="19"/>
      <c r="AN820" s="19"/>
      <c r="AO820" s="19"/>
      <c r="AP820" s="21" t="s">
        <v>54</v>
      </c>
      <c r="AQ820" s="19"/>
    </row>
    <row r="821">
      <c r="A821" s="11" t="s">
        <v>3996</v>
      </c>
      <c r="B821" s="11" t="s">
        <v>3997</v>
      </c>
      <c r="C821" s="11" t="str">
        <f>VLOOKUP(A821,import!A:C,3,0)</f>
        <v>YANLIŞ</v>
      </c>
      <c r="D821" s="11" t="s">
        <v>1007</v>
      </c>
      <c r="E821" s="12">
        <f>VLOOKUP(A821,import!A:J,5,0)</f>
        <v>109</v>
      </c>
      <c r="F821" s="12" t="str">
        <f>VLOOKUP(A821,import!A:J,6,0)</f>
        <v/>
      </c>
      <c r="G821" s="13">
        <f>VLOOKUP(A821,import!A:J,7,0)</f>
        <v>0</v>
      </c>
      <c r="H821" s="13">
        <f>VLOOKUP(A821,import!A:J,8,0)</f>
        <v>15</v>
      </c>
      <c r="I821" s="13">
        <f>VLOOKUP(A821,import!A:J,9,0)</f>
        <v>15</v>
      </c>
      <c r="J821" s="14">
        <f>VLOOKUP(A821,import!A:J,10,0)</f>
        <v>0</v>
      </c>
      <c r="K821" s="11" t="s">
        <v>3998</v>
      </c>
      <c r="L821" s="11">
        <v>5.425515412E9</v>
      </c>
      <c r="M821" s="11" t="s">
        <v>138</v>
      </c>
      <c r="N821" s="11" t="s">
        <v>320</v>
      </c>
      <c r="O821" s="11" t="s">
        <v>3999</v>
      </c>
      <c r="P821" s="11" t="str">
        <f>VLOOKUP(A821,import!A:P,16,0)</f>
        <v>Geleneksel</v>
      </c>
      <c r="Q821" s="15"/>
      <c r="R821" s="15" t="b">
        <v>1</v>
      </c>
      <c r="S821" s="25" t="b">
        <v>1</v>
      </c>
      <c r="T821" s="25" t="s">
        <v>121</v>
      </c>
      <c r="U821" s="16"/>
      <c r="V821" s="16"/>
      <c r="W821" s="25" t="s">
        <v>4000</v>
      </c>
      <c r="X821" s="30"/>
      <c r="Y821" s="30"/>
      <c r="Z821" s="30"/>
      <c r="AA821" s="22" t="s">
        <v>71</v>
      </c>
      <c r="AB821" s="23">
        <v>44368.0</v>
      </c>
      <c r="AC821" s="19"/>
      <c r="AD821" s="19"/>
      <c r="AE821" s="20"/>
      <c r="AF821" s="19"/>
      <c r="AG821" s="20"/>
      <c r="AH821" s="19"/>
      <c r="AI821" s="19"/>
      <c r="AJ821" s="19"/>
      <c r="AK821" s="22" t="s">
        <v>148</v>
      </c>
      <c r="AL821" s="19"/>
      <c r="AM821" s="19"/>
      <c r="AN821" s="19"/>
      <c r="AO821" s="19"/>
      <c r="AP821" s="21" t="s">
        <v>116</v>
      </c>
      <c r="AQ821" s="19"/>
    </row>
    <row r="822">
      <c r="A822" s="11" t="s">
        <v>4001</v>
      </c>
      <c r="B822" s="11" t="s">
        <v>4002</v>
      </c>
      <c r="C822" s="11" t="str">
        <f>VLOOKUP(A822,import!A:C,3,0)</f>
        <v>DOĞRU</v>
      </c>
      <c r="D822" s="11" t="s">
        <v>45</v>
      </c>
      <c r="E822" s="12">
        <f>VLOOKUP(A822,import!A:J,5,0)</f>
        <v>1706</v>
      </c>
      <c r="F822" s="12">
        <f>VLOOKUP(A822,import!A:J,6,0)</f>
        <v>57</v>
      </c>
      <c r="G822" s="13">
        <f>VLOOKUP(A822,import!A:J,7,0)</f>
        <v>21</v>
      </c>
      <c r="H822" s="13">
        <f>VLOOKUP(A822,import!A:J,8,0)</f>
        <v>55</v>
      </c>
      <c r="I822" s="13">
        <f>VLOOKUP(A822,import!A:J,9,0)</f>
        <v>76</v>
      </c>
      <c r="J822" s="14">
        <f>VLOOKUP(A822,import!A:J,10,0)</f>
        <v>0.28</v>
      </c>
      <c r="K822" s="11" t="s">
        <v>4003</v>
      </c>
      <c r="L822" s="11">
        <v>2.42349406E9</v>
      </c>
      <c r="M822" s="11" t="s">
        <v>47</v>
      </c>
      <c r="N822" s="11" t="s">
        <v>187</v>
      </c>
      <c r="O822" s="11" t="s">
        <v>4004</v>
      </c>
      <c r="P822" s="11" t="str">
        <f>VLOOKUP(A822,import!A:P,16,0)</f>
        <v>Geleneksel</v>
      </c>
      <c r="Q822" s="15"/>
      <c r="R822" s="15" t="b">
        <v>1</v>
      </c>
      <c r="S822" s="16" t="b">
        <v>0</v>
      </c>
      <c r="T822" s="17" t="s">
        <v>50</v>
      </c>
      <c r="U822" s="17" t="s">
        <v>86</v>
      </c>
      <c r="V822" s="17" t="s">
        <v>52</v>
      </c>
      <c r="W822" s="17" t="s">
        <v>4005</v>
      </c>
      <c r="X822" s="18">
        <v>44392.0</v>
      </c>
      <c r="Y822" s="18">
        <v>44403.0</v>
      </c>
      <c r="Z822" s="18"/>
      <c r="AA822" s="22" t="s">
        <v>85</v>
      </c>
      <c r="AB822" s="23">
        <v>44370.0</v>
      </c>
      <c r="AC822" s="22" t="s">
        <v>71</v>
      </c>
      <c r="AD822" s="23">
        <v>44379.0</v>
      </c>
      <c r="AE822" s="22" t="s">
        <v>71</v>
      </c>
      <c r="AF822" s="23">
        <v>44383.0</v>
      </c>
      <c r="AG822" s="22" t="s">
        <v>71</v>
      </c>
      <c r="AH822" s="23">
        <v>44392.0</v>
      </c>
      <c r="AI822" s="22" t="s">
        <v>71</v>
      </c>
      <c r="AJ822" s="23">
        <v>44502.0</v>
      </c>
      <c r="AK822" s="22" t="s">
        <v>98</v>
      </c>
      <c r="AL822" s="22" t="s">
        <v>86</v>
      </c>
      <c r="AM822" s="22" t="s">
        <v>86</v>
      </c>
      <c r="AN822" s="22" t="s">
        <v>86</v>
      </c>
      <c r="AO822" s="22" t="s">
        <v>68</v>
      </c>
      <c r="AP822" s="21" t="s">
        <v>89</v>
      </c>
      <c r="AQ822" s="22"/>
    </row>
    <row r="823">
      <c r="A823" s="11" t="s">
        <v>4006</v>
      </c>
      <c r="B823" s="11" t="s">
        <v>4007</v>
      </c>
      <c r="C823" s="11" t="str">
        <f>VLOOKUP(A823,import!A:C,3,0)</f>
        <v>DOĞRU</v>
      </c>
      <c r="D823" s="11" t="s">
        <v>818</v>
      </c>
      <c r="E823" s="12">
        <f>VLOOKUP(A823,import!A:J,5,0)</f>
        <v>331</v>
      </c>
      <c r="F823" s="12">
        <f>VLOOKUP(A823,import!A:J,6,0)</f>
        <v>9</v>
      </c>
      <c r="G823" s="13">
        <f>VLOOKUP(A823,import!A:J,7,0)</f>
        <v>0</v>
      </c>
      <c r="H823" s="13">
        <f>VLOOKUP(A823,import!A:J,8,0)</f>
        <v>96</v>
      </c>
      <c r="I823" s="13">
        <f>VLOOKUP(A823,import!A:J,9,0)</f>
        <v>96</v>
      </c>
      <c r="J823" s="14">
        <f>VLOOKUP(A823,import!A:J,10,0)</f>
        <v>0</v>
      </c>
      <c r="K823" s="11" t="s">
        <v>4008</v>
      </c>
      <c r="L823" s="11">
        <v>2.426435969E9</v>
      </c>
      <c r="M823" s="11" t="s">
        <v>1600</v>
      </c>
      <c r="N823" s="11" t="s">
        <v>1601</v>
      </c>
      <c r="O823" s="11" t="s">
        <v>4009</v>
      </c>
      <c r="P823" s="11" t="str">
        <f>VLOOKUP(A823,import!A:P,16,0)</f>
        <v>Geleneksel</v>
      </c>
      <c r="Q823" s="15"/>
      <c r="R823" s="15" t="b">
        <v>0</v>
      </c>
      <c r="S823" s="16" t="b">
        <v>0</v>
      </c>
      <c r="T823" s="17"/>
      <c r="U823" s="17"/>
      <c r="V823" s="17"/>
      <c r="W823" s="17"/>
      <c r="X823" s="18"/>
      <c r="Y823" s="18"/>
      <c r="Z823" s="18"/>
      <c r="AA823" s="19"/>
      <c r="AB823" s="19"/>
      <c r="AC823" s="19"/>
      <c r="AD823" s="19"/>
      <c r="AE823" s="20"/>
      <c r="AF823" s="19"/>
      <c r="AG823" s="20"/>
      <c r="AH823" s="19"/>
      <c r="AI823" s="19"/>
      <c r="AJ823" s="19"/>
      <c r="AK823" s="19"/>
      <c r="AL823" s="19"/>
      <c r="AM823" s="19"/>
      <c r="AN823" s="19"/>
      <c r="AO823" s="19"/>
      <c r="AP823" s="21" t="s">
        <v>89</v>
      </c>
      <c r="AQ823" s="19"/>
    </row>
    <row r="824">
      <c r="A824" s="11" t="s">
        <v>4010</v>
      </c>
      <c r="B824" s="11" t="s">
        <v>4011</v>
      </c>
      <c r="C824" s="11" t="str">
        <f>VLOOKUP(A824,import!A:C,3,0)</f>
        <v>DOĞRU</v>
      </c>
      <c r="D824" s="11" t="s">
        <v>102</v>
      </c>
      <c r="E824" s="12">
        <f>VLOOKUP(A824,import!A:J,5,0)</f>
        <v>61</v>
      </c>
      <c r="F824" s="12">
        <f>VLOOKUP(A824,import!A:J,6,0)</f>
        <v>28</v>
      </c>
      <c r="G824" s="13">
        <f>VLOOKUP(A824,import!A:J,7,0)</f>
        <v>0</v>
      </c>
      <c r="H824" s="13">
        <f>VLOOKUP(A824,import!A:J,8,0)</f>
        <v>24</v>
      </c>
      <c r="I824" s="13">
        <f>VLOOKUP(A824,import!A:J,9,0)</f>
        <v>24</v>
      </c>
      <c r="J824" s="14">
        <f>VLOOKUP(A824,import!A:J,10,0)</f>
        <v>0</v>
      </c>
      <c r="K824" s="11" t="s">
        <v>4012</v>
      </c>
      <c r="L824" s="11">
        <v>5.418870745E9</v>
      </c>
      <c r="M824" s="11" t="s">
        <v>327</v>
      </c>
      <c r="N824" s="11" t="s">
        <v>1398</v>
      </c>
      <c r="O824" s="11" t="s">
        <v>4013</v>
      </c>
      <c r="P824" s="11" t="str">
        <f>VLOOKUP(A824,import!A:P,16,0)</f>
        <v>Geleneksel</v>
      </c>
      <c r="Q824" s="15"/>
      <c r="R824" s="15" t="b">
        <v>0</v>
      </c>
      <c r="S824" s="16" t="b">
        <v>0</v>
      </c>
      <c r="T824" s="17"/>
      <c r="U824" s="17"/>
      <c r="V824" s="17"/>
      <c r="W824" s="17"/>
      <c r="X824" s="18"/>
      <c r="Y824" s="18"/>
      <c r="Z824" s="18"/>
      <c r="AA824" s="22"/>
      <c r="AB824" s="23"/>
      <c r="AC824" s="19"/>
      <c r="AD824" s="19"/>
      <c r="AE824" s="20"/>
      <c r="AF824" s="19"/>
      <c r="AG824" s="20"/>
      <c r="AH824" s="19"/>
      <c r="AI824" s="19"/>
      <c r="AJ824" s="19"/>
      <c r="AK824" s="22"/>
      <c r="AL824" s="19"/>
      <c r="AM824" s="19"/>
      <c r="AN824" s="19"/>
      <c r="AO824" s="19"/>
      <c r="AP824" s="21"/>
      <c r="AQ824" s="19"/>
    </row>
    <row r="825">
      <c r="A825" s="11" t="s">
        <v>4014</v>
      </c>
      <c r="B825" s="11" t="s">
        <v>4015</v>
      </c>
      <c r="C825" s="11" t="str">
        <f>VLOOKUP(A825,import!A:C,3,0)</f>
        <v>DOĞRU</v>
      </c>
      <c r="D825" s="11" t="s">
        <v>143</v>
      </c>
      <c r="E825" s="12">
        <f>VLOOKUP(A825,import!A:J,5,0)</f>
        <v>138</v>
      </c>
      <c r="F825" s="12" t="str">
        <f>VLOOKUP(A825,import!A:J,6,0)</f>
        <v/>
      </c>
      <c r="G825" s="13">
        <f>VLOOKUP(A825,import!A:J,7,0)</f>
        <v>0</v>
      </c>
      <c r="H825" s="13">
        <f>VLOOKUP(A825,import!A:J,8,0)</f>
        <v>46</v>
      </c>
      <c r="I825" s="13">
        <f>VLOOKUP(A825,import!A:J,9,0)</f>
        <v>46</v>
      </c>
      <c r="J825" s="14">
        <f>VLOOKUP(A825,import!A:J,10,0)</f>
        <v>0</v>
      </c>
      <c r="K825" s="11" t="s">
        <v>4016</v>
      </c>
      <c r="L825" s="11">
        <v>5.309384702E9</v>
      </c>
      <c r="M825" s="11" t="s">
        <v>368</v>
      </c>
      <c r="N825" s="11" t="s">
        <v>813</v>
      </c>
      <c r="O825" s="11" t="s">
        <v>4017</v>
      </c>
      <c r="P825" s="11" t="str">
        <f>VLOOKUP(A825,import!A:P,16,0)</f>
        <v>Geleneksel</v>
      </c>
      <c r="Q825" s="15"/>
      <c r="R825" s="15" t="b">
        <v>0</v>
      </c>
      <c r="S825" s="16" t="b">
        <v>0</v>
      </c>
      <c r="T825" s="17"/>
      <c r="U825" s="17"/>
      <c r="V825" s="17"/>
      <c r="W825" s="17"/>
      <c r="X825" s="18"/>
      <c r="Y825" s="18"/>
      <c r="Z825" s="18"/>
      <c r="AA825" s="22"/>
      <c r="AB825" s="23"/>
      <c r="AC825" s="19"/>
      <c r="AD825" s="19"/>
      <c r="AE825" s="20"/>
      <c r="AF825" s="19"/>
      <c r="AG825" s="20"/>
      <c r="AH825" s="19"/>
      <c r="AI825" s="19"/>
      <c r="AJ825" s="19"/>
      <c r="AK825" s="22"/>
      <c r="AL825" s="19"/>
      <c r="AM825" s="19"/>
      <c r="AN825" s="19"/>
      <c r="AO825" s="19"/>
      <c r="AP825" s="21" t="s">
        <v>116</v>
      </c>
      <c r="AQ825" s="19"/>
    </row>
    <row r="826">
      <c r="A826" s="11" t="s">
        <v>4018</v>
      </c>
      <c r="B826" s="11" t="s">
        <v>4019</v>
      </c>
      <c r="C826" s="11" t="str">
        <f>VLOOKUP(A826,import!A:C,3,0)</f>
        <v>DOĞRU</v>
      </c>
      <c r="D826" s="11" t="s">
        <v>45</v>
      </c>
      <c r="E826" s="12">
        <f>VLOOKUP(A826,import!A:J,5,0)</f>
        <v>687</v>
      </c>
      <c r="F826" s="12">
        <f>VLOOKUP(A826,import!A:J,6,0)</f>
        <v>95</v>
      </c>
      <c r="G826" s="13">
        <f>VLOOKUP(A826,import!A:J,7,0)</f>
        <v>0</v>
      </c>
      <c r="H826" s="13">
        <f>VLOOKUP(A826,import!A:J,8,0)</f>
        <v>17</v>
      </c>
      <c r="I826" s="13">
        <f>VLOOKUP(A826,import!A:J,9,0)</f>
        <v>17</v>
      </c>
      <c r="J826" s="14">
        <f>VLOOKUP(A826,import!A:J,10,0)</f>
        <v>0</v>
      </c>
      <c r="K826" s="11" t="s">
        <v>4020</v>
      </c>
      <c r="L826" s="11">
        <v>5.421425018E9</v>
      </c>
      <c r="M826" s="11" t="s">
        <v>65</v>
      </c>
      <c r="N826" s="11" t="s">
        <v>583</v>
      </c>
      <c r="O826" s="11" t="s">
        <v>4021</v>
      </c>
      <c r="P826" s="11" t="str">
        <f>VLOOKUP(A826,import!A:P,16,0)</f>
        <v>Geleneksel</v>
      </c>
      <c r="Q826" s="15"/>
      <c r="R826" s="15" t="b">
        <v>1</v>
      </c>
      <c r="S826" s="16" t="b">
        <v>0</v>
      </c>
      <c r="T826" s="17"/>
      <c r="U826" s="17"/>
      <c r="V826" s="24"/>
      <c r="W826" s="17" t="s">
        <v>4022</v>
      </c>
      <c r="X826" s="18"/>
      <c r="Y826" s="18"/>
      <c r="Z826" s="18"/>
      <c r="AA826" s="22" t="s">
        <v>71</v>
      </c>
      <c r="AB826" s="23">
        <v>44603.0</v>
      </c>
      <c r="AC826" s="19"/>
      <c r="AD826" s="19"/>
      <c r="AE826" s="20"/>
      <c r="AF826" s="19"/>
      <c r="AG826" s="20"/>
      <c r="AH826" s="19"/>
      <c r="AI826" s="19"/>
      <c r="AJ826" s="19"/>
      <c r="AK826" s="22" t="s">
        <v>99</v>
      </c>
      <c r="AL826" s="19"/>
      <c r="AM826" s="19"/>
      <c r="AN826" s="19"/>
      <c r="AO826" s="19"/>
      <c r="AP826" s="21"/>
      <c r="AQ826" s="19"/>
    </row>
    <row r="827">
      <c r="A827" s="11" t="s">
        <v>4023</v>
      </c>
      <c r="B827" s="11" t="s">
        <v>4024</v>
      </c>
      <c r="C827" s="11" t="str">
        <f>VLOOKUP(A827,import!A:C,3,0)</f>
        <v>DOĞRU</v>
      </c>
      <c r="D827" s="11" t="s">
        <v>4025</v>
      </c>
      <c r="E827" s="12">
        <f>VLOOKUP(A827,import!A:J,5,0)</f>
        <v>141</v>
      </c>
      <c r="F827" s="12">
        <f>VLOOKUP(A827,import!A:J,6,0)</f>
        <v>15</v>
      </c>
      <c r="G827" s="13">
        <f>VLOOKUP(A827,import!A:J,7,0)</f>
        <v>13</v>
      </c>
      <c r="H827" s="13">
        <f>VLOOKUP(A827,import!A:J,8,0)</f>
        <v>15</v>
      </c>
      <c r="I827" s="13">
        <f>VLOOKUP(A827,import!A:J,9,0)</f>
        <v>28</v>
      </c>
      <c r="J827" s="14">
        <f>VLOOKUP(A827,import!A:J,10,0)</f>
        <v>0.46</v>
      </c>
      <c r="K827" s="11" t="s">
        <v>4026</v>
      </c>
      <c r="L827" s="11">
        <v>5.307800738E9</v>
      </c>
      <c r="M827" s="11" t="s">
        <v>65</v>
      </c>
      <c r="N827" s="11" t="s">
        <v>1197</v>
      </c>
      <c r="O827" s="11" t="s">
        <v>4027</v>
      </c>
      <c r="P827" s="11" t="str">
        <f>VLOOKUP(A827,import!A:P,16,0)</f>
        <v>Geleneksel</v>
      </c>
      <c r="Q827" s="15"/>
      <c r="R827" s="15" t="b">
        <v>1</v>
      </c>
      <c r="S827" s="16" t="b">
        <v>0</v>
      </c>
      <c r="T827" s="17" t="s">
        <v>50</v>
      </c>
      <c r="U827" s="17" t="s">
        <v>51</v>
      </c>
      <c r="V827" s="24" t="s">
        <v>69</v>
      </c>
      <c r="W827" s="17"/>
      <c r="X827" s="18">
        <v>44606.0</v>
      </c>
      <c r="Y827" s="18">
        <v>44608.0</v>
      </c>
      <c r="Z827" s="18"/>
      <c r="AA827" s="22" t="s">
        <v>71</v>
      </c>
      <c r="AB827" s="23">
        <v>44603.0</v>
      </c>
      <c r="AC827" s="22" t="s">
        <v>71</v>
      </c>
      <c r="AD827" s="23">
        <v>44606.0</v>
      </c>
      <c r="AE827" s="20"/>
      <c r="AF827" s="19"/>
      <c r="AG827" s="20"/>
      <c r="AH827" s="19"/>
      <c r="AI827" s="19"/>
      <c r="AJ827" s="19"/>
      <c r="AK827" s="22" t="s">
        <v>99</v>
      </c>
      <c r="AL827" s="22" t="s">
        <v>51</v>
      </c>
      <c r="AM827" s="19"/>
      <c r="AN827" s="19"/>
      <c r="AO827" s="19"/>
      <c r="AP827" s="21"/>
      <c r="AQ827" s="19"/>
    </row>
    <row r="828">
      <c r="A828" s="11" t="s">
        <v>4028</v>
      </c>
      <c r="B828" s="11" t="s">
        <v>4029</v>
      </c>
      <c r="C828" s="11" t="str">
        <f>VLOOKUP(A828,import!A:C,3,0)</f>
        <v>DOĞRU</v>
      </c>
      <c r="D828" s="11" t="s">
        <v>45</v>
      </c>
      <c r="E828" s="12">
        <f>VLOOKUP(A828,import!A:J,5,0)</f>
        <v>850</v>
      </c>
      <c r="F828" s="12">
        <f>VLOOKUP(A828,import!A:J,6,0)</f>
        <v>18</v>
      </c>
      <c r="G828" s="13">
        <f>VLOOKUP(A828,import!A:J,7,0)</f>
        <v>11</v>
      </c>
      <c r="H828" s="13">
        <f>VLOOKUP(A828,import!A:J,8,0)</f>
        <v>23</v>
      </c>
      <c r="I828" s="13">
        <f>VLOOKUP(A828,import!A:J,9,0)</f>
        <v>34</v>
      </c>
      <c r="J828" s="14">
        <f>VLOOKUP(A828,import!A:J,10,0)</f>
        <v>0.32</v>
      </c>
      <c r="K828" s="11" t="s">
        <v>4030</v>
      </c>
      <c r="L828" s="11">
        <v>2.422593459E9</v>
      </c>
      <c r="M828" s="11" t="s">
        <v>138</v>
      </c>
      <c r="N828" s="11" t="s">
        <v>181</v>
      </c>
      <c r="O828" s="11" t="s">
        <v>4031</v>
      </c>
      <c r="P828" s="11" t="str">
        <f>VLOOKUP(A828,import!A:P,16,0)</f>
        <v>Geleneksel</v>
      </c>
      <c r="Q828" s="15" t="s">
        <v>135</v>
      </c>
      <c r="R828" s="15" t="b">
        <v>1</v>
      </c>
      <c r="S828" s="16" t="b">
        <v>0</v>
      </c>
      <c r="T828" s="25" t="s">
        <v>280</v>
      </c>
      <c r="U828" s="25" t="s">
        <v>99</v>
      </c>
      <c r="V828" s="22" t="s">
        <v>69</v>
      </c>
      <c r="W828" s="25" t="s">
        <v>4032</v>
      </c>
      <c r="X828" s="27">
        <v>44582.0</v>
      </c>
      <c r="Y828" s="27">
        <v>44585.0</v>
      </c>
      <c r="Z828" s="30"/>
      <c r="AA828" s="22" t="s">
        <v>71</v>
      </c>
      <c r="AB828" s="23">
        <v>44582.0</v>
      </c>
      <c r="AC828" s="22" t="s">
        <v>177</v>
      </c>
      <c r="AD828" s="23">
        <v>44583.0</v>
      </c>
      <c r="AE828" s="20"/>
      <c r="AF828" s="19"/>
      <c r="AG828" s="20"/>
      <c r="AH828" s="19"/>
      <c r="AI828" s="19"/>
      <c r="AJ828" s="19"/>
      <c r="AK828" s="22" t="s">
        <v>99</v>
      </c>
      <c r="AL828" s="22" t="s">
        <v>99</v>
      </c>
      <c r="AM828" s="19"/>
      <c r="AN828" s="19"/>
      <c r="AO828" s="19"/>
      <c r="AP828" s="21" t="s">
        <v>116</v>
      </c>
      <c r="AQ828" s="19"/>
    </row>
    <row r="829">
      <c r="A829" s="11" t="s">
        <v>4033</v>
      </c>
      <c r="B829" s="11" t="s">
        <v>4034</v>
      </c>
      <c r="C829" s="11" t="str">
        <f>VLOOKUP(A829,import!A:C,3,0)</f>
        <v>DOĞRU</v>
      </c>
      <c r="D829" s="11" t="s">
        <v>200</v>
      </c>
      <c r="E829" s="12">
        <f>VLOOKUP(A829,import!A:J,5,0)</f>
        <v>84</v>
      </c>
      <c r="F829" s="12">
        <f>VLOOKUP(A829,import!A:J,6,0)</f>
        <v>13</v>
      </c>
      <c r="G829" s="13">
        <f>VLOOKUP(A829,import!A:J,7,0)</f>
        <v>11</v>
      </c>
      <c r="H829" s="13">
        <f>VLOOKUP(A829,import!A:J,8,0)</f>
        <v>4</v>
      </c>
      <c r="I829" s="13">
        <f>VLOOKUP(A829,import!A:J,9,0)</f>
        <v>15</v>
      </c>
      <c r="J829" s="14">
        <f>VLOOKUP(A829,import!A:J,10,0)</f>
        <v>0.73</v>
      </c>
      <c r="K829" s="11" t="s">
        <v>4035</v>
      </c>
      <c r="L829" s="11">
        <v>5.348128432E9</v>
      </c>
      <c r="M829" s="11" t="s">
        <v>47</v>
      </c>
      <c r="N829" s="11" t="s">
        <v>766</v>
      </c>
      <c r="O829" s="11" t="s">
        <v>4036</v>
      </c>
      <c r="P829" s="11" t="str">
        <f>VLOOKUP(A829,import!A:P,16,0)</f>
        <v>Geleneksel</v>
      </c>
      <c r="Q829" s="15"/>
      <c r="R829" s="15" t="b">
        <v>1</v>
      </c>
      <c r="S829" s="16" t="b">
        <v>0</v>
      </c>
      <c r="T829" s="17" t="s">
        <v>50</v>
      </c>
      <c r="U829" s="17" t="s">
        <v>123</v>
      </c>
      <c r="V829" s="22" t="s">
        <v>69</v>
      </c>
      <c r="W829" s="17" t="s">
        <v>4037</v>
      </c>
      <c r="X829" s="18">
        <v>44494.0</v>
      </c>
      <c r="Y829" s="18">
        <v>44496.0</v>
      </c>
      <c r="Z829" s="18"/>
      <c r="AA829" s="22" t="s">
        <v>71</v>
      </c>
      <c r="AB829" s="23">
        <v>44494.0</v>
      </c>
      <c r="AC829" s="19"/>
      <c r="AD829" s="19"/>
      <c r="AE829" s="20"/>
      <c r="AF829" s="19"/>
      <c r="AG829" s="20"/>
      <c r="AH829" s="19"/>
      <c r="AI829" s="19"/>
      <c r="AJ829" s="19"/>
      <c r="AK829" s="22" t="s">
        <v>123</v>
      </c>
      <c r="AL829" s="19"/>
      <c r="AM829" s="19"/>
      <c r="AN829" s="19"/>
      <c r="AO829" s="19"/>
      <c r="AP829" s="21" t="s">
        <v>54</v>
      </c>
      <c r="AQ829" s="19"/>
    </row>
    <row r="830">
      <c r="A830" s="11" t="s">
        <v>4038</v>
      </c>
      <c r="B830" s="11" t="s">
        <v>4039</v>
      </c>
      <c r="C830" s="11" t="str">
        <f>VLOOKUP(A830,import!A:C,3,0)</f>
        <v>DOĞRU</v>
      </c>
      <c r="D830" s="11" t="s">
        <v>152</v>
      </c>
      <c r="E830" s="12">
        <f>VLOOKUP(A830,import!A:J,5,0)</f>
        <v>159</v>
      </c>
      <c r="F830" s="12">
        <f>VLOOKUP(A830,import!A:J,6,0)</f>
        <v>9</v>
      </c>
      <c r="G830" s="13">
        <f>VLOOKUP(A830,import!A:J,7,0)</f>
        <v>0</v>
      </c>
      <c r="H830" s="13">
        <f>VLOOKUP(A830,import!A:J,8,0)</f>
        <v>59</v>
      </c>
      <c r="I830" s="13">
        <f>VLOOKUP(A830,import!A:J,9,0)</f>
        <v>59</v>
      </c>
      <c r="J830" s="14">
        <f>VLOOKUP(A830,import!A:J,10,0)</f>
        <v>0</v>
      </c>
      <c r="K830" s="11" t="s">
        <v>4008</v>
      </c>
      <c r="L830" s="11">
        <v>2.426435969E9</v>
      </c>
      <c r="M830" s="11" t="s">
        <v>1600</v>
      </c>
      <c r="N830" s="11" t="s">
        <v>1601</v>
      </c>
      <c r="O830" s="11" t="s">
        <v>4009</v>
      </c>
      <c r="P830" s="11" t="str">
        <f>VLOOKUP(A830,import!A:P,16,0)</f>
        <v>Geleneksel</v>
      </c>
      <c r="Q830" s="15"/>
      <c r="R830" s="15" t="b">
        <v>0</v>
      </c>
      <c r="S830" s="16" t="b">
        <v>0</v>
      </c>
      <c r="T830" s="17"/>
      <c r="U830" s="17"/>
      <c r="V830" s="17"/>
      <c r="W830" s="17"/>
      <c r="X830" s="18"/>
      <c r="Y830" s="18"/>
      <c r="Z830" s="18"/>
      <c r="AA830" s="19"/>
      <c r="AB830" s="19"/>
      <c r="AC830" s="19"/>
      <c r="AD830" s="19"/>
      <c r="AE830" s="20"/>
      <c r="AF830" s="19"/>
      <c r="AG830" s="20"/>
      <c r="AH830" s="19"/>
      <c r="AI830" s="19"/>
      <c r="AJ830" s="19"/>
      <c r="AK830" s="19"/>
      <c r="AL830" s="19"/>
      <c r="AM830" s="19"/>
      <c r="AN830" s="19"/>
      <c r="AO830" s="19"/>
      <c r="AP830" s="21" t="s">
        <v>89</v>
      </c>
      <c r="AQ830" s="19"/>
    </row>
    <row r="831">
      <c r="A831" s="11" t="s">
        <v>4040</v>
      </c>
      <c r="B831" s="11" t="s">
        <v>4041</v>
      </c>
      <c r="C831" s="11" t="str">
        <f>VLOOKUP(A831,import!A:C,3,0)</f>
        <v>DOĞRU</v>
      </c>
      <c r="D831" s="11" t="s">
        <v>74</v>
      </c>
      <c r="E831" s="12">
        <f>VLOOKUP(A831,import!A:J,5,0)</f>
        <v>219</v>
      </c>
      <c r="F831" s="12">
        <f>VLOOKUP(A831,import!A:J,6,0)</f>
        <v>6</v>
      </c>
      <c r="G831" s="13">
        <f>VLOOKUP(A831,import!A:J,7,0)</f>
        <v>0</v>
      </c>
      <c r="H831" s="13">
        <f>VLOOKUP(A831,import!A:J,8,0)</f>
        <v>64</v>
      </c>
      <c r="I831" s="13">
        <f>VLOOKUP(A831,import!A:J,9,0)</f>
        <v>64</v>
      </c>
      <c r="J831" s="14">
        <f>VLOOKUP(A831,import!A:J,10,0)</f>
        <v>0</v>
      </c>
      <c r="K831" s="11" t="s">
        <v>4042</v>
      </c>
      <c r="L831" s="11">
        <v>5.397800095E9</v>
      </c>
      <c r="M831" s="11" t="s">
        <v>65</v>
      </c>
      <c r="N831" s="11" t="s">
        <v>4043</v>
      </c>
      <c r="O831" s="11" t="s">
        <v>4044</v>
      </c>
      <c r="P831" s="11" t="str">
        <f>VLOOKUP(A831,import!A:P,16,0)</f>
        <v>Geleneksel</v>
      </c>
      <c r="Q831" s="15"/>
      <c r="R831" s="15" t="b">
        <v>1</v>
      </c>
      <c r="S831" s="25" t="b">
        <v>1</v>
      </c>
      <c r="T831" s="17" t="s">
        <v>83</v>
      </c>
      <c r="U831" s="17"/>
      <c r="V831" s="17"/>
      <c r="W831" s="17" t="s">
        <v>4045</v>
      </c>
      <c r="X831" s="18"/>
      <c r="Y831" s="18"/>
      <c r="Z831" s="18"/>
      <c r="AA831" s="22" t="s">
        <v>71</v>
      </c>
      <c r="AB831" s="23">
        <v>44420.0</v>
      </c>
      <c r="AC831" s="22" t="s">
        <v>71</v>
      </c>
      <c r="AD831" s="23">
        <v>44442.0</v>
      </c>
      <c r="AE831" s="22" t="s">
        <v>71</v>
      </c>
      <c r="AF831" s="23">
        <v>44489.0</v>
      </c>
      <c r="AG831" s="22" t="s">
        <v>71</v>
      </c>
      <c r="AH831" s="23">
        <v>44546.0</v>
      </c>
      <c r="AI831" s="19"/>
      <c r="AJ831" s="19"/>
      <c r="AK831" s="22" t="s">
        <v>87</v>
      </c>
      <c r="AL831" s="22" t="s">
        <v>156</v>
      </c>
      <c r="AM831" s="22" t="s">
        <v>156</v>
      </c>
      <c r="AN831" s="22" t="s">
        <v>99</v>
      </c>
      <c r="AO831" s="19"/>
      <c r="AP831" s="21" t="s">
        <v>54</v>
      </c>
      <c r="AQ831" s="19"/>
    </row>
    <row r="832">
      <c r="A832" s="11" t="s">
        <v>4046</v>
      </c>
      <c r="B832" s="11" t="s">
        <v>4047</v>
      </c>
      <c r="C832" s="11" t="str">
        <f>VLOOKUP(A832,import!A:C,3,0)</f>
        <v>YANLIŞ</v>
      </c>
      <c r="D832" s="11" t="s">
        <v>344</v>
      </c>
      <c r="E832" s="12" t="str">
        <f>VLOOKUP(A832,import!A:J,5,0)</f>
        <v/>
      </c>
      <c r="F832" s="12" t="str">
        <f>VLOOKUP(A832,import!A:J,6,0)</f>
        <v/>
      </c>
      <c r="G832" s="13">
        <f>VLOOKUP(A832,import!A:J,7,0)</f>
        <v>0</v>
      </c>
      <c r="H832" s="13">
        <f>VLOOKUP(A832,import!A:J,8,0)</f>
        <v>33</v>
      </c>
      <c r="I832" s="13">
        <f>VLOOKUP(A832,import!A:J,9,0)</f>
        <v>33</v>
      </c>
      <c r="J832" s="14">
        <f>VLOOKUP(A832,import!A:J,10,0)</f>
        <v>0</v>
      </c>
      <c r="K832" s="11" t="s">
        <v>4048</v>
      </c>
      <c r="L832" s="11">
        <v>2.423493335E9</v>
      </c>
      <c r="M832" s="11" t="s">
        <v>47</v>
      </c>
      <c r="N832" s="11" t="s">
        <v>4049</v>
      </c>
      <c r="O832" s="11" t="s">
        <v>3091</v>
      </c>
      <c r="P832" s="11" t="str">
        <f>VLOOKUP(A832,import!A:P,16,0)</f>
        <v>Geleneksel</v>
      </c>
      <c r="Q832" s="15"/>
      <c r="R832" s="15" t="b">
        <v>1</v>
      </c>
      <c r="S832" s="16" t="b">
        <v>0</v>
      </c>
      <c r="T832" s="17" t="s">
        <v>212</v>
      </c>
      <c r="U832" s="17"/>
      <c r="V832" s="17"/>
      <c r="W832" s="17" t="s">
        <v>4050</v>
      </c>
      <c r="X832" s="18"/>
      <c r="Y832" s="18"/>
      <c r="Z832" s="18"/>
      <c r="AA832" s="22" t="s">
        <v>85</v>
      </c>
      <c r="AB832" s="23">
        <v>44524.0</v>
      </c>
      <c r="AC832" s="22" t="s">
        <v>212</v>
      </c>
      <c r="AD832" s="23">
        <v>44544.0</v>
      </c>
      <c r="AE832" s="20"/>
      <c r="AF832" s="19"/>
      <c r="AG832" s="20"/>
      <c r="AH832" s="19"/>
      <c r="AI832" s="19"/>
      <c r="AJ832" s="19"/>
      <c r="AK832" s="22" t="s">
        <v>99</v>
      </c>
      <c r="AL832" s="22" t="s">
        <v>247</v>
      </c>
      <c r="AM832" s="19"/>
      <c r="AN832" s="19"/>
      <c r="AO832" s="19"/>
      <c r="AP832" s="21" t="s">
        <v>89</v>
      </c>
      <c r="AQ832" s="19"/>
    </row>
    <row r="833">
      <c r="A833" s="11" t="s">
        <v>4051</v>
      </c>
      <c r="B833" s="11" t="s">
        <v>4052</v>
      </c>
      <c r="C833" s="11" t="str">
        <f>VLOOKUP(A833,import!A:C,3,0)</f>
        <v>DOĞRU</v>
      </c>
      <c r="D833" s="11" t="s">
        <v>45</v>
      </c>
      <c r="E833" s="12">
        <f>VLOOKUP(A833,import!A:J,5,0)</f>
        <v>4156</v>
      </c>
      <c r="F833" s="12">
        <f>VLOOKUP(A833,import!A:J,6,0)</f>
        <v>270</v>
      </c>
      <c r="G833" s="13">
        <f>VLOOKUP(A833,import!A:J,7,0)</f>
        <v>1</v>
      </c>
      <c r="H833" s="13">
        <f>VLOOKUP(A833,import!A:J,8,0)</f>
        <v>6</v>
      </c>
      <c r="I833" s="13">
        <f>VLOOKUP(A833,import!A:J,9,0)</f>
        <v>7</v>
      </c>
      <c r="J833" s="14">
        <f>VLOOKUP(A833,import!A:J,10,0)</f>
        <v>0.14</v>
      </c>
      <c r="K833" s="11" t="s">
        <v>4053</v>
      </c>
      <c r="L833" s="11">
        <v>2.422295522E9</v>
      </c>
      <c r="M833" s="11" t="s">
        <v>138</v>
      </c>
      <c r="N833" s="11" t="s">
        <v>1256</v>
      </c>
      <c r="O833" s="11" t="s">
        <v>4054</v>
      </c>
      <c r="P833" s="11" t="str">
        <f>VLOOKUP(A833,import!A:P,16,0)</f>
        <v>Geleneksel</v>
      </c>
      <c r="Q833" s="15" t="s">
        <v>299</v>
      </c>
      <c r="R833" s="15" t="b">
        <v>1</v>
      </c>
      <c r="S833" s="16" t="b">
        <v>0</v>
      </c>
      <c r="T833" s="25" t="s">
        <v>121</v>
      </c>
      <c r="U833" s="25" t="s">
        <v>1117</v>
      </c>
      <c r="V833" s="16"/>
      <c r="W833" s="16"/>
      <c r="X833" s="27">
        <v>44270.0</v>
      </c>
      <c r="Y833" s="27">
        <v>44272.0</v>
      </c>
      <c r="Z833" s="27"/>
      <c r="AA833" s="19"/>
      <c r="AB833" s="19"/>
      <c r="AC833" s="19"/>
      <c r="AD833" s="19"/>
      <c r="AE833" s="20"/>
      <c r="AF833" s="19"/>
      <c r="AG833" s="20"/>
      <c r="AH833" s="19"/>
      <c r="AI833" s="19"/>
      <c r="AJ833" s="19"/>
      <c r="AK833" s="19"/>
      <c r="AL833" s="19"/>
      <c r="AM833" s="19"/>
      <c r="AN833" s="19"/>
      <c r="AO833" s="19"/>
      <c r="AP833" s="21" t="s">
        <v>116</v>
      </c>
      <c r="AQ833" s="19"/>
    </row>
    <row r="834">
      <c r="A834" s="11" t="s">
        <v>4055</v>
      </c>
      <c r="B834" s="11" t="s">
        <v>4056</v>
      </c>
      <c r="C834" s="11" t="str">
        <f>VLOOKUP(A834,import!A:C,3,0)</f>
        <v>DOĞRU</v>
      </c>
      <c r="D834" s="11" t="s">
        <v>200</v>
      </c>
      <c r="E834" s="12">
        <f>VLOOKUP(A834,import!A:J,5,0)</f>
        <v>3215</v>
      </c>
      <c r="F834" s="12">
        <f>VLOOKUP(A834,import!A:J,6,0)</f>
        <v>152</v>
      </c>
      <c r="G834" s="13">
        <f>VLOOKUP(A834,import!A:J,7,0)</f>
        <v>6</v>
      </c>
      <c r="H834" s="13">
        <f>VLOOKUP(A834,import!A:J,8,0)</f>
        <v>1</v>
      </c>
      <c r="I834" s="13">
        <f>VLOOKUP(A834,import!A:J,9,0)</f>
        <v>7</v>
      </c>
      <c r="J834" s="14">
        <f>VLOOKUP(A834,import!A:J,10,0)</f>
        <v>0.86</v>
      </c>
      <c r="K834" s="11" t="s">
        <v>4057</v>
      </c>
      <c r="L834" s="11">
        <v>2.422446789E9</v>
      </c>
      <c r="M834" s="11" t="s">
        <v>47</v>
      </c>
      <c r="N834" s="11" t="s">
        <v>1059</v>
      </c>
      <c r="O834" s="11" t="s">
        <v>4058</v>
      </c>
      <c r="P834" s="11" t="str">
        <f>VLOOKUP(A834,import!A:P,16,0)</f>
        <v>Geleneksel</v>
      </c>
      <c r="Q834" s="15" t="s">
        <v>299</v>
      </c>
      <c r="R834" s="15" t="b">
        <v>1</v>
      </c>
      <c r="S834" s="16" t="b">
        <v>0</v>
      </c>
      <c r="T834" s="25" t="s">
        <v>50</v>
      </c>
      <c r="U834" s="25" t="s">
        <v>51</v>
      </c>
      <c r="V834" s="25" t="s">
        <v>52</v>
      </c>
      <c r="W834" s="25"/>
      <c r="X834" s="27">
        <v>44327.0</v>
      </c>
      <c r="Y834" s="27">
        <v>44334.0</v>
      </c>
      <c r="Z834" s="27"/>
      <c r="AA834" s="19"/>
      <c r="AB834" s="19"/>
      <c r="AC834" s="19"/>
      <c r="AD834" s="19"/>
      <c r="AE834" s="20"/>
      <c r="AF834" s="19"/>
      <c r="AG834" s="20"/>
      <c r="AH834" s="19"/>
      <c r="AI834" s="19"/>
      <c r="AJ834" s="19"/>
      <c r="AK834" s="19"/>
      <c r="AL834" s="19"/>
      <c r="AM834" s="19"/>
      <c r="AN834" s="19"/>
      <c r="AO834" s="19"/>
      <c r="AP834" s="21" t="s">
        <v>89</v>
      </c>
      <c r="AQ834" s="19"/>
    </row>
    <row r="835">
      <c r="A835" s="11" t="s">
        <v>4059</v>
      </c>
      <c r="B835" s="11" t="s">
        <v>4060</v>
      </c>
      <c r="C835" s="11" t="str">
        <f>VLOOKUP(A835,import!A:C,3,0)</f>
        <v>DOĞRU</v>
      </c>
      <c r="D835" s="11" t="s">
        <v>818</v>
      </c>
      <c r="E835" s="12">
        <f>VLOOKUP(A835,import!A:J,5,0)</f>
        <v>47</v>
      </c>
      <c r="F835" s="12">
        <f>VLOOKUP(A835,import!A:J,6,0)</f>
        <v>3</v>
      </c>
      <c r="G835" s="13">
        <f>VLOOKUP(A835,import!A:J,7,0)</f>
        <v>80</v>
      </c>
      <c r="H835" s="13">
        <f>VLOOKUP(A835,import!A:J,8,0)</f>
        <v>16</v>
      </c>
      <c r="I835" s="13">
        <f>VLOOKUP(A835,import!A:J,9,0)</f>
        <v>96</v>
      </c>
      <c r="J835" s="14">
        <f>VLOOKUP(A835,import!A:J,10,0)</f>
        <v>0.83</v>
      </c>
      <c r="K835" s="11" t="s">
        <v>4061</v>
      </c>
      <c r="L835" s="11">
        <v>5.532284528E9</v>
      </c>
      <c r="M835" s="11" t="s">
        <v>65</v>
      </c>
      <c r="N835" s="11" t="s">
        <v>3323</v>
      </c>
      <c r="O835" s="11" t="s">
        <v>4062</v>
      </c>
      <c r="P835" s="11" t="str">
        <f>VLOOKUP(A835,import!A:P,16,0)</f>
        <v>Geleneksel</v>
      </c>
      <c r="Q835" s="15"/>
      <c r="R835" s="15" t="b">
        <v>1</v>
      </c>
      <c r="S835" s="16" t="b">
        <v>0</v>
      </c>
      <c r="T835" s="17" t="s">
        <v>50</v>
      </c>
      <c r="U835" s="17" t="s">
        <v>156</v>
      </c>
      <c r="V835" s="17"/>
      <c r="W835" s="45" t="s">
        <v>4063</v>
      </c>
      <c r="X835" s="18">
        <v>44439.0</v>
      </c>
      <c r="Y835" s="18">
        <v>44440.0</v>
      </c>
      <c r="Z835" s="18"/>
      <c r="AA835" s="22" t="s">
        <v>71</v>
      </c>
      <c r="AB835" s="23">
        <v>44420.0</v>
      </c>
      <c r="AC835" s="22" t="s">
        <v>106</v>
      </c>
      <c r="AD835" s="23">
        <v>44425.0</v>
      </c>
      <c r="AE835" s="22" t="s">
        <v>106</v>
      </c>
      <c r="AF835" s="23">
        <v>44427.0</v>
      </c>
      <c r="AG835" s="22" t="s">
        <v>71</v>
      </c>
      <c r="AH835" s="23">
        <v>44439.0</v>
      </c>
      <c r="AI835" s="22" t="s">
        <v>71</v>
      </c>
      <c r="AJ835" s="23">
        <v>44539.0</v>
      </c>
      <c r="AK835" s="22" t="s">
        <v>87</v>
      </c>
      <c r="AL835" s="22" t="s">
        <v>87</v>
      </c>
      <c r="AM835" s="22" t="s">
        <v>87</v>
      </c>
      <c r="AN835" s="22" t="s">
        <v>156</v>
      </c>
      <c r="AO835" s="22" t="s">
        <v>99</v>
      </c>
      <c r="AP835" s="21" t="s">
        <v>116</v>
      </c>
      <c r="AQ835" s="22"/>
    </row>
    <row r="836">
      <c r="A836" s="11" t="s">
        <v>4064</v>
      </c>
      <c r="B836" s="11" t="s">
        <v>4065</v>
      </c>
      <c r="C836" s="11" t="str">
        <f>VLOOKUP(A836,import!A:C,3,0)</f>
        <v>DOĞRU</v>
      </c>
      <c r="D836" s="11" t="s">
        <v>325</v>
      </c>
      <c r="E836" s="12">
        <f>VLOOKUP(A836,import!A:J,5,0)</f>
        <v>675</v>
      </c>
      <c r="F836" s="12">
        <f>VLOOKUP(A836,import!A:J,6,0)</f>
        <v>33</v>
      </c>
      <c r="G836" s="13">
        <f>VLOOKUP(A836,import!A:J,7,0)</f>
        <v>7</v>
      </c>
      <c r="H836" s="13">
        <f>VLOOKUP(A836,import!A:J,8,0)</f>
        <v>1</v>
      </c>
      <c r="I836" s="13">
        <f>VLOOKUP(A836,import!A:J,9,0)</f>
        <v>8</v>
      </c>
      <c r="J836" s="14">
        <f>VLOOKUP(A836,import!A:J,10,0)</f>
        <v>0.88</v>
      </c>
      <c r="K836" s="11" t="s">
        <v>4066</v>
      </c>
      <c r="L836" s="11">
        <v>5.531318023E9</v>
      </c>
      <c r="M836" s="11" t="s">
        <v>47</v>
      </c>
      <c r="N836" s="11" t="s">
        <v>1923</v>
      </c>
      <c r="O836" s="11" t="s">
        <v>4067</v>
      </c>
      <c r="P836" s="11" t="str">
        <f>VLOOKUP(A836,import!A:P,16,0)</f>
        <v>Geleneksel</v>
      </c>
      <c r="Q836" s="15"/>
      <c r="R836" s="15" t="b">
        <v>1</v>
      </c>
      <c r="S836" s="16" t="b">
        <v>0</v>
      </c>
      <c r="T836" s="17" t="s">
        <v>50</v>
      </c>
      <c r="U836" s="17" t="s">
        <v>51</v>
      </c>
      <c r="V836" s="17" t="s">
        <v>273</v>
      </c>
      <c r="W836" s="64" t="s">
        <v>4068</v>
      </c>
      <c r="X836" s="18">
        <v>44349.0</v>
      </c>
      <c r="Y836" s="18">
        <v>44354.0</v>
      </c>
      <c r="Z836" s="18"/>
      <c r="AA836" s="22" t="s">
        <v>71</v>
      </c>
      <c r="AB836" s="23">
        <v>44349.0</v>
      </c>
      <c r="AC836" s="19"/>
      <c r="AD836" s="19"/>
      <c r="AE836" s="20"/>
      <c r="AF836" s="19"/>
      <c r="AG836" s="20"/>
      <c r="AH836" s="19"/>
      <c r="AI836" s="19"/>
      <c r="AJ836" s="19"/>
      <c r="AK836" s="22" t="s">
        <v>51</v>
      </c>
      <c r="AL836" s="19"/>
      <c r="AM836" s="19"/>
      <c r="AN836" s="19"/>
      <c r="AO836" s="19"/>
      <c r="AP836" s="21" t="s">
        <v>54</v>
      </c>
      <c r="AQ836" s="19"/>
    </row>
    <row r="837">
      <c r="A837" s="11" t="s">
        <v>4069</v>
      </c>
      <c r="B837" s="11" t="s">
        <v>4070</v>
      </c>
      <c r="C837" s="11" t="str">
        <f>VLOOKUP(A837,import!A:C,3,0)</f>
        <v>DOĞRU</v>
      </c>
      <c r="D837" s="11" t="s">
        <v>152</v>
      </c>
      <c r="E837" s="12">
        <f>VLOOKUP(A837,import!A:J,5,0)</f>
        <v>400</v>
      </c>
      <c r="F837" s="12">
        <f>VLOOKUP(A837,import!A:J,6,0)</f>
        <v>14</v>
      </c>
      <c r="G837" s="13">
        <f>VLOOKUP(A837,import!A:J,7,0)</f>
        <v>8</v>
      </c>
      <c r="H837" s="13">
        <f>VLOOKUP(A837,import!A:J,8,0)</f>
        <v>30</v>
      </c>
      <c r="I837" s="13">
        <f>VLOOKUP(A837,import!A:J,9,0)</f>
        <v>38</v>
      </c>
      <c r="J837" s="14">
        <f>VLOOKUP(A837,import!A:J,10,0)</f>
        <v>0.21</v>
      </c>
      <c r="K837" s="11" t="s">
        <v>4071</v>
      </c>
      <c r="L837" s="11">
        <v>2.425131789E9</v>
      </c>
      <c r="M837" s="11" t="s">
        <v>368</v>
      </c>
      <c r="N837" s="11" t="s">
        <v>825</v>
      </c>
      <c r="O837" s="11" t="s">
        <v>4072</v>
      </c>
      <c r="P837" s="11" t="str">
        <f>VLOOKUP(A837,import!A:P,16,0)</f>
        <v>Geleneksel</v>
      </c>
      <c r="Q837" s="15"/>
      <c r="R837" s="15" t="b">
        <v>1</v>
      </c>
      <c r="S837" s="16" t="b">
        <v>0</v>
      </c>
      <c r="T837" s="17" t="s">
        <v>50</v>
      </c>
      <c r="U837" s="17" t="s">
        <v>51</v>
      </c>
      <c r="V837" s="24" t="s">
        <v>371</v>
      </c>
      <c r="W837" s="17" t="s">
        <v>4073</v>
      </c>
      <c r="X837" s="18">
        <v>44468.0</v>
      </c>
      <c r="Y837" s="18">
        <v>44469.0</v>
      </c>
      <c r="Z837" s="18"/>
      <c r="AA837" s="22" t="s">
        <v>71</v>
      </c>
      <c r="AB837" s="23">
        <v>44468.0</v>
      </c>
      <c r="AC837" s="19"/>
      <c r="AD837" s="19"/>
      <c r="AE837" s="20"/>
      <c r="AF837" s="19"/>
      <c r="AG837" s="20"/>
      <c r="AH837" s="19"/>
      <c r="AI837" s="19"/>
      <c r="AJ837" s="19"/>
      <c r="AK837" s="22" t="s">
        <v>51</v>
      </c>
      <c r="AL837" s="19"/>
      <c r="AM837" s="19"/>
      <c r="AN837" s="19"/>
      <c r="AO837" s="19"/>
      <c r="AP837" s="21" t="s">
        <v>54</v>
      </c>
      <c r="AQ837" s="19"/>
    </row>
    <row r="838">
      <c r="A838" s="11" t="s">
        <v>4074</v>
      </c>
      <c r="B838" s="11" t="s">
        <v>4075</v>
      </c>
      <c r="C838" s="11" t="str">
        <f>VLOOKUP(A838,import!A:C,3,0)</f>
        <v>DOĞRU</v>
      </c>
      <c r="D838" s="11" t="s">
        <v>63</v>
      </c>
      <c r="E838" s="12">
        <f>VLOOKUP(A838,import!A:J,5,0)</f>
        <v>721</v>
      </c>
      <c r="F838" s="12">
        <f>VLOOKUP(A838,import!A:J,6,0)</f>
        <v>5</v>
      </c>
      <c r="G838" s="13">
        <f>VLOOKUP(A838,import!A:J,7,0)</f>
        <v>0</v>
      </c>
      <c r="H838" s="13">
        <f>VLOOKUP(A838,import!A:J,8,0)</f>
        <v>21</v>
      </c>
      <c r="I838" s="13">
        <f>VLOOKUP(A838,import!A:J,9,0)</f>
        <v>21</v>
      </c>
      <c r="J838" s="14">
        <f>VLOOKUP(A838,import!A:J,10,0)</f>
        <v>0</v>
      </c>
      <c r="K838" s="11" t="s">
        <v>4076</v>
      </c>
      <c r="L838" s="11">
        <v>5.526116355E9</v>
      </c>
      <c r="M838" s="11" t="s">
        <v>47</v>
      </c>
      <c r="N838" s="11" t="s">
        <v>195</v>
      </c>
      <c r="O838" s="11" t="s">
        <v>4077</v>
      </c>
      <c r="P838" s="11" t="str">
        <f>VLOOKUP(A838,import!A:P,16,0)</f>
        <v>Geleneksel</v>
      </c>
      <c r="Q838" s="15" t="s">
        <v>135</v>
      </c>
      <c r="R838" s="15" t="b">
        <v>1</v>
      </c>
      <c r="S838" s="25" t="b">
        <v>1</v>
      </c>
      <c r="T838" s="25"/>
      <c r="U838" s="16"/>
      <c r="V838" s="16"/>
      <c r="W838" s="25" t="s">
        <v>4078</v>
      </c>
      <c r="X838" s="30"/>
      <c r="Y838" s="30"/>
      <c r="Z838" s="30"/>
      <c r="AA838" s="22" t="s">
        <v>85</v>
      </c>
      <c r="AB838" s="23">
        <v>44386.0</v>
      </c>
      <c r="AC838" s="22" t="s">
        <v>71</v>
      </c>
      <c r="AD838" s="23">
        <v>44418.0</v>
      </c>
      <c r="AE838" s="22" t="s">
        <v>71</v>
      </c>
      <c r="AF838" s="23">
        <v>44441.0</v>
      </c>
      <c r="AG838" s="22" t="s">
        <v>177</v>
      </c>
      <c r="AH838" s="23">
        <v>44463.0</v>
      </c>
      <c r="AI838" s="22" t="s">
        <v>71</v>
      </c>
      <c r="AJ838" s="23">
        <v>44510.0</v>
      </c>
      <c r="AK838" s="22" t="s">
        <v>190</v>
      </c>
      <c r="AL838" s="22" t="s">
        <v>219</v>
      </c>
      <c r="AM838" s="22" t="s">
        <v>156</v>
      </c>
      <c r="AN838" s="22" t="s">
        <v>149</v>
      </c>
      <c r="AO838" s="22" t="s">
        <v>99</v>
      </c>
      <c r="AP838" s="21" t="s">
        <v>54</v>
      </c>
      <c r="AQ838" s="22"/>
    </row>
    <row r="839">
      <c r="A839" s="11" t="s">
        <v>4079</v>
      </c>
      <c r="B839" s="11" t="s">
        <v>4080</v>
      </c>
      <c r="C839" s="11" t="str">
        <f>VLOOKUP(A839,import!A:C,3,0)</f>
        <v>DOĞRU</v>
      </c>
      <c r="D839" s="11" t="s">
        <v>45</v>
      </c>
      <c r="E839" s="12">
        <f>VLOOKUP(A839,import!A:J,5,0)</f>
        <v>204</v>
      </c>
      <c r="F839" s="12">
        <f>VLOOKUP(A839,import!A:J,6,0)</f>
        <v>66</v>
      </c>
      <c r="G839" s="13">
        <f>VLOOKUP(A839,import!A:J,7,0)</f>
        <v>0</v>
      </c>
      <c r="H839" s="13">
        <f>VLOOKUP(A839,import!A:J,8,0)</f>
        <v>19</v>
      </c>
      <c r="I839" s="13">
        <f>VLOOKUP(A839,import!A:J,9,0)</f>
        <v>19</v>
      </c>
      <c r="J839" s="14">
        <f>VLOOKUP(A839,import!A:J,10,0)</f>
        <v>0</v>
      </c>
      <c r="K839" s="11" t="s">
        <v>4081</v>
      </c>
      <c r="L839" s="11">
        <v>5.309490731E9</v>
      </c>
      <c r="M839" s="11" t="s">
        <v>368</v>
      </c>
      <c r="N839" s="11" t="s">
        <v>3448</v>
      </c>
      <c r="O839" s="11" t="s">
        <v>4082</v>
      </c>
      <c r="P839" s="11" t="str">
        <f>VLOOKUP(A839,import!A:P,16,0)</f>
        <v>Geleneksel</v>
      </c>
      <c r="Q839" s="15"/>
      <c r="R839" s="15" t="b">
        <v>0</v>
      </c>
      <c r="S839" s="16" t="b">
        <v>0</v>
      </c>
      <c r="T839" s="17"/>
      <c r="U839" s="17"/>
      <c r="V839" s="17"/>
      <c r="W839" s="17"/>
      <c r="X839" s="18"/>
      <c r="Y839" s="18"/>
      <c r="Z839" s="18"/>
      <c r="AA839" s="22"/>
      <c r="AB839" s="23"/>
      <c r="AC839" s="19"/>
      <c r="AD839" s="19"/>
      <c r="AE839" s="20"/>
      <c r="AF839" s="19"/>
      <c r="AG839" s="20"/>
      <c r="AH839" s="19"/>
      <c r="AI839" s="19"/>
      <c r="AJ839" s="19"/>
      <c r="AK839" s="22"/>
      <c r="AL839" s="19"/>
      <c r="AM839" s="19"/>
      <c r="AN839" s="19"/>
      <c r="AO839" s="19"/>
      <c r="AP839" s="21"/>
      <c r="AQ839" s="19"/>
    </row>
    <row r="840">
      <c r="A840" s="11" t="s">
        <v>4083</v>
      </c>
      <c r="B840" s="11" t="s">
        <v>4084</v>
      </c>
      <c r="C840" s="11" t="str">
        <f>VLOOKUP(A840,import!A:C,3,0)</f>
        <v>YANLIŞ</v>
      </c>
      <c r="D840" s="11" t="s">
        <v>45</v>
      </c>
      <c r="E840" s="12">
        <f>VLOOKUP(A840,import!A:J,5,0)</f>
        <v>438</v>
      </c>
      <c r="F840" s="12" t="str">
        <f>VLOOKUP(A840,import!A:J,6,0)</f>
        <v/>
      </c>
      <c r="G840" s="13">
        <f>VLOOKUP(A840,import!A:J,7,0)</f>
        <v>3</v>
      </c>
      <c r="H840" s="13">
        <f>VLOOKUP(A840,import!A:J,8,0)</f>
        <v>10</v>
      </c>
      <c r="I840" s="13">
        <f>VLOOKUP(A840,import!A:J,9,0)</f>
        <v>13</v>
      </c>
      <c r="J840" s="14">
        <f>VLOOKUP(A840,import!A:J,10,0)</f>
        <v>0.23</v>
      </c>
      <c r="K840" s="11" t="s">
        <v>4085</v>
      </c>
      <c r="L840" s="11">
        <v>5.307390731E9</v>
      </c>
      <c r="M840" s="11" t="s">
        <v>368</v>
      </c>
      <c r="N840" s="11" t="s">
        <v>3448</v>
      </c>
      <c r="O840" s="11" t="s">
        <v>4082</v>
      </c>
      <c r="P840" s="11" t="str">
        <f>VLOOKUP(A840,import!A:P,16,0)</f>
        <v>Geleneksel</v>
      </c>
      <c r="Q840" s="15"/>
      <c r="R840" s="15" t="b">
        <v>1</v>
      </c>
      <c r="S840" s="16" t="b">
        <v>0</v>
      </c>
      <c r="T840" s="17" t="s">
        <v>50</v>
      </c>
      <c r="U840" s="17" t="s">
        <v>99</v>
      </c>
      <c r="V840" s="17" t="s">
        <v>371</v>
      </c>
      <c r="W840" s="17" t="s">
        <v>4086</v>
      </c>
      <c r="X840" s="18"/>
      <c r="Y840" s="18"/>
      <c r="Z840" s="18"/>
      <c r="AA840" s="22" t="s">
        <v>85</v>
      </c>
      <c r="AB840" s="23">
        <v>44476.0</v>
      </c>
      <c r="AC840" s="22" t="s">
        <v>212</v>
      </c>
      <c r="AD840" s="23">
        <v>44482.0</v>
      </c>
      <c r="AE840" s="22" t="s">
        <v>71</v>
      </c>
      <c r="AF840" s="23">
        <v>44491.0</v>
      </c>
      <c r="AG840" s="20"/>
      <c r="AH840" s="19"/>
      <c r="AI840" s="19"/>
      <c r="AJ840" s="19"/>
      <c r="AK840" s="22" t="s">
        <v>115</v>
      </c>
      <c r="AL840" s="22" t="s">
        <v>123</v>
      </c>
      <c r="AM840" s="22" t="s">
        <v>99</v>
      </c>
      <c r="AN840" s="19"/>
      <c r="AO840" s="19"/>
      <c r="AP840" s="21" t="s">
        <v>54</v>
      </c>
      <c r="AQ840" s="19"/>
    </row>
    <row r="841">
      <c r="A841" s="11" t="s">
        <v>4087</v>
      </c>
      <c r="B841" s="11" t="s">
        <v>4088</v>
      </c>
      <c r="C841" s="11" t="str">
        <f>VLOOKUP(A841,import!A:C,3,0)</f>
        <v>DOĞRU</v>
      </c>
      <c r="D841" s="11" t="s">
        <v>45</v>
      </c>
      <c r="E841" s="12">
        <f>VLOOKUP(A841,import!A:J,5,0)</f>
        <v>1613</v>
      </c>
      <c r="F841" s="12">
        <f>VLOOKUP(A841,import!A:J,6,0)</f>
        <v>129</v>
      </c>
      <c r="G841" s="13">
        <f>VLOOKUP(A841,import!A:J,7,0)</f>
        <v>0</v>
      </c>
      <c r="H841" s="13">
        <f>VLOOKUP(A841,import!A:J,8,0)</f>
        <v>13</v>
      </c>
      <c r="I841" s="13">
        <f>VLOOKUP(A841,import!A:J,9,0)</f>
        <v>13</v>
      </c>
      <c r="J841" s="14">
        <f>VLOOKUP(A841,import!A:J,10,0)</f>
        <v>0</v>
      </c>
      <c r="K841" s="11" t="s">
        <v>4089</v>
      </c>
      <c r="L841" s="11">
        <v>2.422437894E9</v>
      </c>
      <c r="M841" s="11" t="s">
        <v>47</v>
      </c>
      <c r="N841" s="11" t="s">
        <v>278</v>
      </c>
      <c r="O841" s="11" t="s">
        <v>4090</v>
      </c>
      <c r="P841" s="11" t="str">
        <f>VLOOKUP(A841,import!A:P,16,0)</f>
        <v>Geleneksel</v>
      </c>
      <c r="Q841" s="15" t="s">
        <v>299</v>
      </c>
      <c r="R841" s="15" t="b">
        <v>1</v>
      </c>
      <c r="S841" s="16" t="b">
        <v>0</v>
      </c>
      <c r="T841" s="25" t="s">
        <v>50</v>
      </c>
      <c r="U841" s="25" t="s">
        <v>51</v>
      </c>
      <c r="V841" s="25" t="s">
        <v>52</v>
      </c>
      <c r="W841" s="25" t="s">
        <v>4091</v>
      </c>
      <c r="X841" s="27">
        <v>44350.0</v>
      </c>
      <c r="Y841" s="27">
        <v>44354.0</v>
      </c>
      <c r="Z841" s="30"/>
      <c r="AA841" s="22" t="s">
        <v>71</v>
      </c>
      <c r="AB841" s="23">
        <v>44350.0</v>
      </c>
      <c r="AC841" s="19"/>
      <c r="AD841" s="19"/>
      <c r="AE841" s="20"/>
      <c r="AF841" s="19"/>
      <c r="AG841" s="20"/>
      <c r="AH841" s="19"/>
      <c r="AI841" s="19"/>
      <c r="AJ841" s="19"/>
      <c r="AK841" s="19"/>
      <c r="AL841" s="19"/>
      <c r="AM841" s="19"/>
      <c r="AN841" s="19"/>
      <c r="AO841" s="19"/>
      <c r="AP841" s="21" t="s">
        <v>89</v>
      </c>
      <c r="AQ841" s="19"/>
    </row>
    <row r="842">
      <c r="A842" s="11" t="s">
        <v>4092</v>
      </c>
      <c r="B842" s="11" t="s">
        <v>4093</v>
      </c>
      <c r="C842" s="11" t="str">
        <f>VLOOKUP(A842,import!A:C,3,0)</f>
        <v>DOĞRU</v>
      </c>
      <c r="D842" s="11" t="s">
        <v>818</v>
      </c>
      <c r="E842" s="12">
        <f>VLOOKUP(A842,import!A:J,5,0)</f>
        <v>235</v>
      </c>
      <c r="F842" s="12">
        <f>VLOOKUP(A842,import!A:J,6,0)</f>
        <v>17</v>
      </c>
      <c r="G842" s="13">
        <f>VLOOKUP(A842,import!A:J,7,0)</f>
        <v>0</v>
      </c>
      <c r="H842" s="13">
        <f>VLOOKUP(A842,import!A:J,8,0)</f>
        <v>24</v>
      </c>
      <c r="I842" s="13">
        <f>VLOOKUP(A842,import!A:J,9,0)</f>
        <v>24</v>
      </c>
      <c r="J842" s="14">
        <f>VLOOKUP(A842,import!A:J,10,0)</f>
        <v>0</v>
      </c>
      <c r="K842" s="11" t="s">
        <v>4094</v>
      </c>
      <c r="L842" s="11">
        <v>2.422296383E9</v>
      </c>
      <c r="M842" s="11" t="s">
        <v>138</v>
      </c>
      <c r="N842" s="11" t="s">
        <v>1756</v>
      </c>
      <c r="O842" s="11" t="s">
        <v>4095</v>
      </c>
      <c r="P842" s="11" t="str">
        <f>VLOOKUP(A842,import!A:P,16,0)</f>
        <v>Geleneksel</v>
      </c>
      <c r="Q842" s="15" t="s">
        <v>299</v>
      </c>
      <c r="R842" s="15" t="b">
        <v>1</v>
      </c>
      <c r="S842" s="25" t="b">
        <v>1</v>
      </c>
      <c r="T842" s="25" t="s">
        <v>83</v>
      </c>
      <c r="U842" s="25"/>
      <c r="V842" s="25"/>
      <c r="W842" s="25" t="s">
        <v>4096</v>
      </c>
      <c r="X842" s="27">
        <v>44277.0</v>
      </c>
      <c r="Y842" s="27">
        <v>44280.0</v>
      </c>
      <c r="Z842" s="27"/>
      <c r="AA842" s="22" t="s">
        <v>85</v>
      </c>
      <c r="AB842" s="23">
        <v>44544.0</v>
      </c>
      <c r="AC842" s="19"/>
      <c r="AD842" s="19"/>
      <c r="AE842" s="20"/>
      <c r="AF842" s="19"/>
      <c r="AG842" s="20"/>
      <c r="AH842" s="19"/>
      <c r="AI842" s="19"/>
      <c r="AJ842" s="19"/>
      <c r="AK842" s="22" t="s">
        <v>247</v>
      </c>
      <c r="AL842" s="19"/>
      <c r="AM842" s="19"/>
      <c r="AN842" s="19"/>
      <c r="AO842" s="19"/>
      <c r="AP842" s="21" t="s">
        <v>116</v>
      </c>
      <c r="AQ842" s="19"/>
    </row>
    <row r="843">
      <c r="A843" s="11" t="s">
        <v>4097</v>
      </c>
      <c r="B843" s="11" t="s">
        <v>4098</v>
      </c>
      <c r="C843" s="11" t="str">
        <f>VLOOKUP(A843,import!A:C,3,0)</f>
        <v>DOĞRU</v>
      </c>
      <c r="D843" s="11" t="s">
        <v>200</v>
      </c>
      <c r="E843" s="12">
        <f>VLOOKUP(A843,import!A:J,5,0)</f>
        <v>257</v>
      </c>
      <c r="F843" s="12">
        <f>VLOOKUP(A843,import!A:J,6,0)</f>
        <v>55</v>
      </c>
      <c r="G843" s="13">
        <f>VLOOKUP(A843,import!A:J,7,0)</f>
        <v>0</v>
      </c>
      <c r="H843" s="13">
        <f>VLOOKUP(A843,import!A:J,8,0)</f>
        <v>31</v>
      </c>
      <c r="I843" s="13">
        <f>VLOOKUP(A843,import!A:J,9,0)</f>
        <v>31</v>
      </c>
      <c r="J843" s="14">
        <f>VLOOKUP(A843,import!A:J,10,0)</f>
        <v>0</v>
      </c>
      <c r="K843" s="11" t="s">
        <v>4099</v>
      </c>
      <c r="L843" s="11">
        <v>2.425137948E9</v>
      </c>
      <c r="M843" s="11" t="s">
        <v>368</v>
      </c>
      <c r="N843" s="11" t="s">
        <v>813</v>
      </c>
      <c r="O843" s="11" t="s">
        <v>4100</v>
      </c>
      <c r="P843" s="11" t="str">
        <f>VLOOKUP(A843,import!A:P,16,0)</f>
        <v>Geleneksel</v>
      </c>
      <c r="Q843" s="15"/>
      <c r="R843" s="15" t="b">
        <v>0</v>
      </c>
      <c r="S843" s="16" t="b">
        <v>0</v>
      </c>
      <c r="T843" s="17"/>
      <c r="U843" s="17"/>
      <c r="V843" s="17"/>
      <c r="W843" s="17"/>
      <c r="X843" s="18"/>
      <c r="Y843" s="18"/>
      <c r="Z843" s="18"/>
      <c r="AA843" s="22"/>
      <c r="AB843" s="23"/>
      <c r="AC843" s="19"/>
      <c r="AD843" s="19"/>
      <c r="AE843" s="20"/>
      <c r="AF843" s="19"/>
      <c r="AG843" s="20"/>
      <c r="AH843" s="19"/>
      <c r="AI843" s="19"/>
      <c r="AJ843" s="19"/>
      <c r="AK843" s="22"/>
      <c r="AL843" s="19"/>
      <c r="AM843" s="19"/>
      <c r="AN843" s="19"/>
      <c r="AO843" s="19"/>
      <c r="AP843" s="21"/>
      <c r="AQ843" s="19"/>
    </row>
    <row r="844">
      <c r="A844" s="11" t="s">
        <v>4101</v>
      </c>
      <c r="B844" s="11" t="s">
        <v>4102</v>
      </c>
      <c r="C844" s="11" t="str">
        <f>VLOOKUP(A844,import!A:C,3,0)</f>
        <v>YANLIŞ</v>
      </c>
      <c r="D844" s="11" t="s">
        <v>45</v>
      </c>
      <c r="E844" s="12">
        <f>VLOOKUP(A844,import!A:J,5,0)</f>
        <v>372</v>
      </c>
      <c r="F844" s="12" t="str">
        <f>VLOOKUP(A844,import!A:J,6,0)</f>
        <v/>
      </c>
      <c r="G844" s="13">
        <f>VLOOKUP(A844,import!A:J,7,0)</f>
        <v>0</v>
      </c>
      <c r="H844" s="13">
        <f>VLOOKUP(A844,import!A:J,8,0)</f>
        <v>8</v>
      </c>
      <c r="I844" s="13">
        <f>VLOOKUP(A844,import!A:J,9,0)</f>
        <v>8</v>
      </c>
      <c r="J844" s="14">
        <f>VLOOKUP(A844,import!A:J,10,0)</f>
        <v>0</v>
      </c>
      <c r="K844" s="11" t="s">
        <v>4103</v>
      </c>
      <c r="L844" s="11">
        <v>5.375571022E9</v>
      </c>
      <c r="M844" s="11" t="s">
        <v>516</v>
      </c>
      <c r="N844" s="11" t="s">
        <v>517</v>
      </c>
      <c r="O844" s="11" t="s">
        <v>4104</v>
      </c>
      <c r="P844" s="11" t="str">
        <f>VLOOKUP(A844,import!A:P,16,0)</f>
        <v>Geleneksel</v>
      </c>
      <c r="Q844" s="15" t="s">
        <v>299</v>
      </c>
      <c r="R844" s="15" t="b">
        <v>1</v>
      </c>
      <c r="S844" s="16" t="b">
        <v>0</v>
      </c>
      <c r="T844" s="25" t="s">
        <v>212</v>
      </c>
      <c r="U844" s="16"/>
      <c r="V844" s="16"/>
      <c r="W844" s="16"/>
      <c r="X844" s="30"/>
      <c r="Y844" s="30"/>
      <c r="Z844" s="30"/>
      <c r="AA844" s="22" t="s">
        <v>212</v>
      </c>
      <c r="AB844" s="23">
        <v>44509.0</v>
      </c>
      <c r="AC844" s="19"/>
      <c r="AD844" s="19"/>
      <c r="AE844" s="20"/>
      <c r="AF844" s="19"/>
      <c r="AG844" s="20"/>
      <c r="AH844" s="19"/>
      <c r="AI844" s="19"/>
      <c r="AJ844" s="19"/>
      <c r="AK844" s="22" t="s">
        <v>99</v>
      </c>
      <c r="AL844" s="19"/>
      <c r="AM844" s="19"/>
      <c r="AN844" s="19"/>
      <c r="AO844" s="19"/>
      <c r="AP844" s="21" t="s">
        <v>54</v>
      </c>
      <c r="AQ844" s="19"/>
    </row>
    <row r="845">
      <c r="A845" s="11" t="s">
        <v>4105</v>
      </c>
      <c r="B845" s="11" t="s">
        <v>4106</v>
      </c>
      <c r="C845" s="11" t="str">
        <f>VLOOKUP(A845,import!A:C,3,0)</f>
        <v>DOĞRU</v>
      </c>
      <c r="D845" s="11" t="s">
        <v>143</v>
      </c>
      <c r="E845" s="12">
        <f>VLOOKUP(A845,import!A:J,5,0)</f>
        <v>69</v>
      </c>
      <c r="F845" s="12">
        <f>VLOOKUP(A845,import!A:J,6,0)</f>
        <v>21</v>
      </c>
      <c r="G845" s="13">
        <f>VLOOKUP(A845,import!A:J,7,0)</f>
        <v>0</v>
      </c>
      <c r="H845" s="13">
        <f>VLOOKUP(A845,import!A:J,8,0)</f>
        <v>33</v>
      </c>
      <c r="I845" s="13">
        <f>VLOOKUP(A845,import!A:J,9,0)</f>
        <v>33</v>
      </c>
      <c r="J845" s="14">
        <f>VLOOKUP(A845,import!A:J,10,0)</f>
        <v>0</v>
      </c>
      <c r="K845" s="11" t="s">
        <v>4107</v>
      </c>
      <c r="L845" s="11">
        <v>5.327605982E9</v>
      </c>
      <c r="M845" s="11" t="s">
        <v>138</v>
      </c>
      <c r="N845" s="11" t="s">
        <v>202</v>
      </c>
      <c r="O845" s="11" t="s">
        <v>4108</v>
      </c>
      <c r="P845" s="11" t="str">
        <f>VLOOKUP(A845,import!A:P,16,0)</f>
        <v>Geleneksel</v>
      </c>
      <c r="Q845" s="15"/>
      <c r="R845" s="15" t="b">
        <v>1</v>
      </c>
      <c r="S845" s="16" t="b">
        <v>0</v>
      </c>
      <c r="T845" s="17" t="s">
        <v>106</v>
      </c>
      <c r="U845" s="17"/>
      <c r="V845" s="17"/>
      <c r="W845" s="17" t="s">
        <v>4109</v>
      </c>
      <c r="X845" s="18"/>
      <c r="Y845" s="18"/>
      <c r="Z845" s="18"/>
      <c r="AA845" s="22" t="s">
        <v>106</v>
      </c>
      <c r="AB845" s="23">
        <v>44533.0</v>
      </c>
      <c r="AC845" s="19"/>
      <c r="AD845" s="19"/>
      <c r="AE845" s="20"/>
      <c r="AF845" s="19"/>
      <c r="AG845" s="20"/>
      <c r="AH845" s="19"/>
      <c r="AI845" s="19"/>
      <c r="AJ845" s="19"/>
      <c r="AK845" s="22" t="s">
        <v>247</v>
      </c>
      <c r="AL845" s="19"/>
      <c r="AM845" s="19"/>
      <c r="AN845" s="19"/>
      <c r="AO845" s="19"/>
      <c r="AP845" s="21" t="s">
        <v>116</v>
      </c>
      <c r="AQ845" s="19"/>
    </row>
    <row r="846">
      <c r="A846" s="11" t="s">
        <v>4110</v>
      </c>
      <c r="B846" s="11" t="s">
        <v>4111</v>
      </c>
      <c r="C846" s="11" t="str">
        <f>VLOOKUP(A846,import!A:C,3,0)</f>
        <v>DOĞRU</v>
      </c>
      <c r="D846" s="11" t="s">
        <v>200</v>
      </c>
      <c r="E846" s="12">
        <f>VLOOKUP(A846,import!A:J,5,0)</f>
        <v>4781</v>
      </c>
      <c r="F846" s="12">
        <f>VLOOKUP(A846,import!A:J,6,0)</f>
        <v>112</v>
      </c>
      <c r="G846" s="13">
        <f>VLOOKUP(A846,import!A:J,7,0)</f>
        <v>12</v>
      </c>
      <c r="H846" s="13">
        <f>VLOOKUP(A846,import!A:J,8,0)</f>
        <v>10</v>
      </c>
      <c r="I846" s="13">
        <f>VLOOKUP(A846,import!A:J,9,0)</f>
        <v>22</v>
      </c>
      <c r="J846" s="14">
        <f>VLOOKUP(A846,import!A:J,10,0)</f>
        <v>0.55</v>
      </c>
      <c r="K846" s="11" t="s">
        <v>4112</v>
      </c>
      <c r="L846" s="11">
        <v>2.422432888E9</v>
      </c>
      <c r="M846" s="11" t="s">
        <v>47</v>
      </c>
      <c r="N846" s="11" t="s">
        <v>1047</v>
      </c>
      <c r="O846" s="11" t="s">
        <v>4113</v>
      </c>
      <c r="P846" s="11" t="str">
        <f>VLOOKUP(A846,import!A:P,16,0)</f>
        <v>Geleneksel</v>
      </c>
      <c r="Q846" s="15" t="s">
        <v>135</v>
      </c>
      <c r="R846" s="15" t="b">
        <v>1</v>
      </c>
      <c r="S846" s="16" t="b">
        <v>0</v>
      </c>
      <c r="T846" s="25" t="s">
        <v>50</v>
      </c>
      <c r="U846" s="25" t="s">
        <v>272</v>
      </c>
      <c r="V846" s="25" t="s">
        <v>259</v>
      </c>
      <c r="W846" s="25" t="s">
        <v>4114</v>
      </c>
      <c r="X846" s="27">
        <v>44285.0</v>
      </c>
      <c r="Y846" s="27">
        <v>44288.0</v>
      </c>
      <c r="Z846" s="27"/>
      <c r="AA846" s="22" t="s">
        <v>71</v>
      </c>
      <c r="AB846" s="23">
        <v>44413.0</v>
      </c>
      <c r="AC846" s="22" t="s">
        <v>71</v>
      </c>
      <c r="AD846" s="23">
        <v>44414.0</v>
      </c>
      <c r="AE846" s="20"/>
      <c r="AF846" s="19"/>
      <c r="AG846" s="20"/>
      <c r="AH846" s="19"/>
      <c r="AI846" s="19"/>
      <c r="AJ846" s="19"/>
      <c r="AK846" s="22" t="s">
        <v>219</v>
      </c>
      <c r="AL846" s="22" t="s">
        <v>88</v>
      </c>
      <c r="AM846" s="19"/>
      <c r="AN846" s="19"/>
      <c r="AO846" s="19"/>
      <c r="AP846" s="21" t="s">
        <v>54</v>
      </c>
      <c r="AQ846" s="19"/>
    </row>
    <row r="847">
      <c r="A847" s="11" t="s">
        <v>4115</v>
      </c>
      <c r="B847" s="11" t="s">
        <v>4116</v>
      </c>
      <c r="C847" s="11" t="str">
        <f>VLOOKUP(A847,import!A:C,3,0)</f>
        <v>DOĞRU</v>
      </c>
      <c r="D847" s="11" t="s">
        <v>45</v>
      </c>
      <c r="E847" s="12">
        <f>VLOOKUP(A847,import!A:J,5,0)</f>
        <v>5</v>
      </c>
      <c r="F847" s="12" t="str">
        <f>VLOOKUP(A847,import!A:J,6,0)</f>
        <v/>
      </c>
      <c r="G847" s="13">
        <f>VLOOKUP(A847,import!A:J,7,0)</f>
        <v>0</v>
      </c>
      <c r="H847" s="13">
        <f>VLOOKUP(A847,import!A:J,8,0)</f>
        <v>33</v>
      </c>
      <c r="I847" s="13">
        <f>VLOOKUP(A847,import!A:J,9,0)</f>
        <v>33</v>
      </c>
      <c r="J847" s="14">
        <f>VLOOKUP(A847,import!A:J,10,0)</f>
        <v>0</v>
      </c>
      <c r="K847" s="11" t="s">
        <v>4117</v>
      </c>
      <c r="L847" s="11">
        <v>2.4283613E9</v>
      </c>
      <c r="M847" s="11" t="s">
        <v>304</v>
      </c>
      <c r="N847" s="11" t="s">
        <v>4118</v>
      </c>
      <c r="O847" s="11" t="s">
        <v>4119</v>
      </c>
      <c r="P847" s="11" t="str">
        <f>VLOOKUP(A847,import!A:P,16,0)</f>
        <v>Geleneksel</v>
      </c>
      <c r="Q847" s="15"/>
      <c r="R847" s="15" t="b">
        <v>0</v>
      </c>
      <c r="S847" s="16" t="b">
        <v>0</v>
      </c>
      <c r="T847" s="17"/>
      <c r="U847" s="17"/>
      <c r="V847" s="17"/>
      <c r="W847" s="17"/>
      <c r="X847" s="18"/>
      <c r="Y847" s="18"/>
      <c r="Z847" s="18"/>
      <c r="AA847" s="22"/>
      <c r="AB847" s="23"/>
      <c r="AC847" s="19"/>
      <c r="AD847" s="19"/>
      <c r="AE847" s="20"/>
      <c r="AF847" s="19"/>
      <c r="AG847" s="20"/>
      <c r="AH847" s="19"/>
      <c r="AI847" s="19"/>
      <c r="AJ847" s="19"/>
      <c r="AK847" s="22"/>
      <c r="AL847" s="19"/>
      <c r="AM847" s="19"/>
      <c r="AN847" s="19"/>
      <c r="AO847" s="19"/>
      <c r="AP847" s="21"/>
      <c r="AQ847" s="19"/>
    </row>
    <row r="848">
      <c r="A848" s="11" t="s">
        <v>4120</v>
      </c>
      <c r="B848" s="11" t="s">
        <v>4121</v>
      </c>
      <c r="C848" s="11" t="str">
        <f>VLOOKUP(A848,import!A:C,3,0)</f>
        <v>DOĞRU</v>
      </c>
      <c r="D848" s="11" t="s">
        <v>200</v>
      </c>
      <c r="E848" s="12">
        <f>VLOOKUP(A848,import!A:J,5,0)</f>
        <v>330</v>
      </c>
      <c r="F848" s="12">
        <f>VLOOKUP(A848,import!A:J,6,0)</f>
        <v>6</v>
      </c>
      <c r="G848" s="13">
        <f>VLOOKUP(A848,import!A:J,7,0)</f>
        <v>0</v>
      </c>
      <c r="H848" s="13">
        <f>VLOOKUP(A848,import!A:J,8,0)</f>
        <v>99</v>
      </c>
      <c r="I848" s="13">
        <f>VLOOKUP(A848,import!A:J,9,0)</f>
        <v>99</v>
      </c>
      <c r="J848" s="14">
        <f>VLOOKUP(A848,import!A:J,10,0)</f>
        <v>0</v>
      </c>
      <c r="K848" s="11" t="s">
        <v>4122</v>
      </c>
      <c r="L848" s="11">
        <v>5.373778286E9</v>
      </c>
      <c r="M848" s="11" t="s">
        <v>304</v>
      </c>
      <c r="N848" s="11" t="s">
        <v>305</v>
      </c>
      <c r="O848" s="11" t="s">
        <v>4123</v>
      </c>
      <c r="P848" s="11" t="str">
        <f>VLOOKUP(A848,import!A:P,16,0)</f>
        <v>Geleneksel</v>
      </c>
      <c r="Q848" s="15"/>
      <c r="R848" s="15" t="b">
        <v>0</v>
      </c>
      <c r="S848" s="16" t="b">
        <v>0</v>
      </c>
      <c r="T848" s="17"/>
      <c r="U848" s="17"/>
      <c r="V848" s="17"/>
      <c r="W848" s="17"/>
      <c r="X848" s="18"/>
      <c r="Y848" s="18"/>
      <c r="Z848" s="18"/>
      <c r="AA848" s="19"/>
      <c r="AB848" s="19"/>
      <c r="AC848" s="19"/>
      <c r="AD848" s="19"/>
      <c r="AE848" s="20"/>
      <c r="AF848" s="19"/>
      <c r="AG848" s="20"/>
      <c r="AH848" s="19"/>
      <c r="AI848" s="19"/>
      <c r="AJ848" s="19"/>
      <c r="AK848" s="19"/>
      <c r="AL848" s="19"/>
      <c r="AM848" s="19"/>
      <c r="AN848" s="19"/>
      <c r="AO848" s="19"/>
      <c r="AP848" s="21" t="s">
        <v>116</v>
      </c>
      <c r="AQ848" s="19"/>
    </row>
    <row r="849">
      <c r="A849" s="11" t="s">
        <v>4124</v>
      </c>
      <c r="B849" s="11" t="s">
        <v>4125</v>
      </c>
      <c r="C849" s="11" t="str">
        <f>VLOOKUP(A849,import!A:C,3,0)</f>
        <v>DOĞRU</v>
      </c>
      <c r="D849" s="11" t="s">
        <v>152</v>
      </c>
      <c r="E849" s="12">
        <f>VLOOKUP(A849,import!A:J,5,0)</f>
        <v>145</v>
      </c>
      <c r="F849" s="12">
        <f>VLOOKUP(A849,import!A:J,6,0)</f>
        <v>6</v>
      </c>
      <c r="G849" s="13">
        <f>VLOOKUP(A849,import!A:J,7,0)</f>
        <v>0</v>
      </c>
      <c r="H849" s="13">
        <f>VLOOKUP(A849,import!A:J,8,0)</f>
        <v>25</v>
      </c>
      <c r="I849" s="13">
        <f>VLOOKUP(A849,import!A:J,9,0)</f>
        <v>25</v>
      </c>
      <c r="J849" s="14">
        <f>VLOOKUP(A849,import!A:J,10,0)</f>
        <v>0</v>
      </c>
      <c r="K849" s="11" t="s">
        <v>4126</v>
      </c>
      <c r="L849" s="11">
        <v>5.317692231E9</v>
      </c>
      <c r="M849" s="11" t="s">
        <v>58</v>
      </c>
      <c r="N849" s="11" t="s">
        <v>59</v>
      </c>
      <c r="O849" s="11" t="s">
        <v>4127</v>
      </c>
      <c r="P849" s="11" t="str">
        <f>VLOOKUP(A849,import!A:P,16,0)</f>
        <v>Geleneksel</v>
      </c>
      <c r="Q849" s="15"/>
      <c r="R849" s="15" t="b">
        <v>1</v>
      </c>
      <c r="S849" s="16" t="b">
        <v>0</v>
      </c>
      <c r="T849" s="17" t="s">
        <v>212</v>
      </c>
      <c r="U849" s="17" t="s">
        <v>156</v>
      </c>
      <c r="V849" s="17" t="s">
        <v>371</v>
      </c>
      <c r="W849" s="17" t="s">
        <v>4128</v>
      </c>
      <c r="X849" s="18">
        <v>44487.0</v>
      </c>
      <c r="Y849" s="18">
        <v>44488.0</v>
      </c>
      <c r="Z849" s="18"/>
      <c r="AA849" s="22" t="s">
        <v>71</v>
      </c>
      <c r="AB849" s="23">
        <v>44487.0</v>
      </c>
      <c r="AC849" s="22" t="s">
        <v>177</v>
      </c>
      <c r="AD849" s="23">
        <v>44489.0</v>
      </c>
      <c r="AE849" s="22" t="s">
        <v>71</v>
      </c>
      <c r="AF849" s="23">
        <v>44497.0</v>
      </c>
      <c r="AG849" s="20"/>
      <c r="AH849" s="19"/>
      <c r="AI849" s="19"/>
      <c r="AJ849" s="19"/>
      <c r="AK849" s="22" t="s">
        <v>156</v>
      </c>
      <c r="AL849" s="22" t="s">
        <v>156</v>
      </c>
      <c r="AM849" s="22" t="s">
        <v>99</v>
      </c>
      <c r="AN849" s="19"/>
      <c r="AO849" s="19"/>
      <c r="AP849" s="21" t="s">
        <v>89</v>
      </c>
      <c r="AQ849" s="19"/>
    </row>
    <row r="850">
      <c r="A850" s="11" t="s">
        <v>4129</v>
      </c>
      <c r="B850" s="11" t="s">
        <v>4130</v>
      </c>
      <c r="C850" s="11" t="str">
        <f>VLOOKUP(A850,import!A:C,3,0)</f>
        <v>DOĞRU</v>
      </c>
      <c r="D850" s="11" t="s">
        <v>45</v>
      </c>
      <c r="E850" s="12">
        <f>VLOOKUP(A850,import!A:J,5,0)</f>
        <v>665</v>
      </c>
      <c r="F850" s="12">
        <f>VLOOKUP(A850,import!A:J,6,0)</f>
        <v>33</v>
      </c>
      <c r="G850" s="13">
        <f>VLOOKUP(A850,import!A:J,7,0)</f>
        <v>0</v>
      </c>
      <c r="H850" s="13">
        <f>VLOOKUP(A850,import!A:J,8,0)</f>
        <v>4</v>
      </c>
      <c r="I850" s="13">
        <f>VLOOKUP(A850,import!A:J,9,0)</f>
        <v>4</v>
      </c>
      <c r="J850" s="14">
        <f>VLOOKUP(A850,import!A:J,10,0)</f>
        <v>0</v>
      </c>
      <c r="K850" s="11" t="s">
        <v>4131</v>
      </c>
      <c r="L850" s="11">
        <v>5.359218449E9</v>
      </c>
      <c r="M850" s="11" t="s">
        <v>368</v>
      </c>
      <c r="N850" s="11" t="s">
        <v>369</v>
      </c>
      <c r="O850" s="11" t="s">
        <v>4132</v>
      </c>
      <c r="P850" s="11" t="str">
        <f>VLOOKUP(A850,import!A:P,16,0)</f>
        <v>Geleneksel</v>
      </c>
      <c r="Q850" s="15"/>
      <c r="R850" s="15" t="b">
        <v>1</v>
      </c>
      <c r="S850" s="16" t="b">
        <v>0</v>
      </c>
      <c r="T850" s="16"/>
      <c r="U850" s="16"/>
      <c r="V850" s="16"/>
      <c r="W850" s="25" t="s">
        <v>4133</v>
      </c>
      <c r="X850" s="30"/>
      <c r="Y850" s="30"/>
      <c r="Z850" s="30"/>
      <c r="AA850" s="22" t="s">
        <v>71</v>
      </c>
      <c r="AB850" s="23">
        <v>44460.0</v>
      </c>
      <c r="AC850" s="22" t="s">
        <v>85</v>
      </c>
      <c r="AD850" s="23">
        <v>44474.0</v>
      </c>
      <c r="AE850" s="20"/>
      <c r="AF850" s="19"/>
      <c r="AG850" s="20"/>
      <c r="AH850" s="19"/>
      <c r="AI850" s="19"/>
      <c r="AJ850" s="19"/>
      <c r="AK850" s="22" t="s">
        <v>156</v>
      </c>
      <c r="AL850" s="22" t="s">
        <v>51</v>
      </c>
      <c r="AM850" s="19"/>
      <c r="AN850" s="19"/>
      <c r="AO850" s="19"/>
      <c r="AP850" s="21" t="s">
        <v>54</v>
      </c>
      <c r="AQ850" s="19"/>
    </row>
    <row r="851">
      <c r="A851" s="11" t="s">
        <v>4134</v>
      </c>
      <c r="B851" s="11" t="s">
        <v>4135</v>
      </c>
      <c r="C851" s="11" t="str">
        <f>VLOOKUP(A851,import!A:C,3,0)</f>
        <v>DOĞRU</v>
      </c>
      <c r="D851" s="11" t="s">
        <v>45</v>
      </c>
      <c r="E851" s="12">
        <f>VLOOKUP(A851,import!A:J,5,0)</f>
        <v>8822</v>
      </c>
      <c r="F851" s="12">
        <f>VLOOKUP(A851,import!A:J,6,0)</f>
        <v>430</v>
      </c>
      <c r="G851" s="13">
        <f>VLOOKUP(A851,import!A:J,7,0)</f>
        <v>9</v>
      </c>
      <c r="H851" s="13">
        <f>VLOOKUP(A851,import!A:J,8,0)</f>
        <v>7</v>
      </c>
      <c r="I851" s="13">
        <f>VLOOKUP(A851,import!A:J,9,0)</f>
        <v>16</v>
      </c>
      <c r="J851" s="14">
        <f>VLOOKUP(A851,import!A:J,10,0)</f>
        <v>0.56</v>
      </c>
      <c r="K851" s="11" t="s">
        <v>4136</v>
      </c>
      <c r="L851" s="11">
        <v>2.425041986E9</v>
      </c>
      <c r="M851" s="11" t="s">
        <v>65</v>
      </c>
      <c r="N851" s="11" t="s">
        <v>285</v>
      </c>
      <c r="O851" s="11" t="s">
        <v>4137</v>
      </c>
      <c r="P851" s="11" t="str">
        <f>VLOOKUP(A851,import!A:P,16,0)</f>
        <v>Geleneksel</v>
      </c>
      <c r="Q851" s="15"/>
      <c r="R851" s="15" t="b">
        <v>1</v>
      </c>
      <c r="S851" s="16" t="b">
        <v>0</v>
      </c>
      <c r="T851" s="17" t="s">
        <v>50</v>
      </c>
      <c r="U851" s="17" t="s">
        <v>51</v>
      </c>
      <c r="V851" s="17" t="s">
        <v>52</v>
      </c>
      <c r="W851" s="17">
        <v>5.380538575E9</v>
      </c>
      <c r="X851" s="18">
        <v>44475.0</v>
      </c>
      <c r="Y851" s="18">
        <v>44477.0</v>
      </c>
      <c r="Z851" s="18"/>
      <c r="AA851" s="22" t="s">
        <v>71</v>
      </c>
      <c r="AB851" s="23">
        <v>44475.0</v>
      </c>
      <c r="AC851" s="19"/>
      <c r="AD851" s="19"/>
      <c r="AE851" s="20"/>
      <c r="AF851" s="19"/>
      <c r="AG851" s="20"/>
      <c r="AH851" s="19"/>
      <c r="AI851" s="19"/>
      <c r="AJ851" s="19"/>
      <c r="AK851" s="22" t="s">
        <v>51</v>
      </c>
      <c r="AL851" s="19"/>
      <c r="AM851" s="19"/>
      <c r="AN851" s="19"/>
      <c r="AO851" s="19"/>
      <c r="AP851" s="21" t="s">
        <v>116</v>
      </c>
      <c r="AQ851" s="19"/>
    </row>
    <row r="852">
      <c r="A852" s="11" t="s">
        <v>4138</v>
      </c>
      <c r="B852" s="11" t="s">
        <v>4139</v>
      </c>
      <c r="C852" s="11" t="str">
        <f>VLOOKUP(A852,import!A:C,3,0)</f>
        <v>DOĞRU</v>
      </c>
      <c r="D852" s="11" t="s">
        <v>63</v>
      </c>
      <c r="E852" s="12">
        <f>VLOOKUP(A852,import!A:J,5,0)</f>
        <v>805</v>
      </c>
      <c r="F852" s="12">
        <f>VLOOKUP(A852,import!A:J,6,0)</f>
        <v>44</v>
      </c>
      <c r="G852" s="13">
        <f>VLOOKUP(A852,import!A:J,7,0)</f>
        <v>0</v>
      </c>
      <c r="H852" s="13">
        <f>VLOOKUP(A852,import!A:J,8,0)</f>
        <v>44</v>
      </c>
      <c r="I852" s="13">
        <f>VLOOKUP(A852,import!A:J,9,0)</f>
        <v>44</v>
      </c>
      <c r="J852" s="14">
        <f>VLOOKUP(A852,import!A:J,10,0)</f>
        <v>0</v>
      </c>
      <c r="K852" s="11" t="s">
        <v>4140</v>
      </c>
      <c r="L852" s="11">
        <v>2.422260777E9</v>
      </c>
      <c r="M852" s="11" t="s">
        <v>65</v>
      </c>
      <c r="N852" s="11" t="s">
        <v>112</v>
      </c>
      <c r="O852" s="11" t="s">
        <v>4141</v>
      </c>
      <c r="P852" s="11" t="str">
        <f>VLOOKUP(A852,import!A:P,16,0)</f>
        <v>Geleneksel</v>
      </c>
      <c r="Q852" s="15" t="s">
        <v>129</v>
      </c>
      <c r="R852" s="15" t="b">
        <v>1</v>
      </c>
      <c r="S852" s="16" t="b">
        <v>0</v>
      </c>
      <c r="T852" s="25" t="s">
        <v>50</v>
      </c>
      <c r="U852" s="25" t="s">
        <v>99</v>
      </c>
      <c r="V852" s="34" t="s">
        <v>453</v>
      </c>
      <c r="W852" s="25" t="s">
        <v>4142</v>
      </c>
      <c r="X852" s="27">
        <v>44701.0</v>
      </c>
      <c r="Y852" s="27">
        <v>44704.0</v>
      </c>
      <c r="Z852" s="30"/>
      <c r="AA852" s="22" t="s">
        <v>71</v>
      </c>
      <c r="AB852" s="23">
        <v>44375.0</v>
      </c>
      <c r="AC852" s="22" t="s">
        <v>85</v>
      </c>
      <c r="AD852" s="23">
        <v>44375.0</v>
      </c>
      <c r="AE852" s="22" t="s">
        <v>71</v>
      </c>
      <c r="AF852" s="23">
        <v>44426.0</v>
      </c>
      <c r="AG852" s="22" t="s">
        <v>71</v>
      </c>
      <c r="AH852" s="23">
        <v>44701.0</v>
      </c>
      <c r="AI852" s="19"/>
      <c r="AJ852" s="19"/>
      <c r="AK852" s="22" t="s">
        <v>98</v>
      </c>
      <c r="AL852" s="22" t="s">
        <v>98</v>
      </c>
      <c r="AM852" s="22" t="s">
        <v>98</v>
      </c>
      <c r="AN852" s="22" t="s">
        <v>288</v>
      </c>
      <c r="AO852" s="22" t="s">
        <v>99</v>
      </c>
      <c r="AP852" s="21" t="s">
        <v>116</v>
      </c>
      <c r="AQ852" s="19"/>
    </row>
    <row r="853">
      <c r="A853" s="11" t="s">
        <v>4143</v>
      </c>
      <c r="B853" s="11" t="s">
        <v>4144</v>
      </c>
      <c r="C853" s="11" t="str">
        <f>VLOOKUP(A853,import!A:C,3,0)</f>
        <v>DOĞRU</v>
      </c>
      <c r="D853" s="11" t="s">
        <v>45</v>
      </c>
      <c r="E853" s="12">
        <f>VLOOKUP(A853,import!A:J,5,0)</f>
        <v>608</v>
      </c>
      <c r="F853" s="12">
        <f>VLOOKUP(A853,import!A:J,6,0)</f>
        <v>46</v>
      </c>
      <c r="G853" s="13">
        <f>VLOOKUP(A853,import!A:J,7,0)</f>
        <v>0</v>
      </c>
      <c r="H853" s="13">
        <f>VLOOKUP(A853,import!A:J,8,0)</f>
        <v>30</v>
      </c>
      <c r="I853" s="13">
        <f>VLOOKUP(A853,import!A:J,9,0)</f>
        <v>30</v>
      </c>
      <c r="J853" s="14">
        <f>VLOOKUP(A853,import!A:J,10,0)</f>
        <v>0</v>
      </c>
      <c r="K853" s="11" t="s">
        <v>4145</v>
      </c>
      <c r="L853" s="11">
        <v>5.469077207E9</v>
      </c>
      <c r="M853" s="11" t="s">
        <v>65</v>
      </c>
      <c r="N853" s="11" t="s">
        <v>433</v>
      </c>
      <c r="O853" s="11" t="s">
        <v>4146</v>
      </c>
      <c r="P853" s="11" t="str">
        <f>VLOOKUP(A853,import!A:P,16,0)</f>
        <v>Geleneksel</v>
      </c>
      <c r="Q853" s="15"/>
      <c r="R853" s="15" t="b">
        <v>1</v>
      </c>
      <c r="S853" s="16" t="b">
        <v>0</v>
      </c>
      <c r="T853" s="17" t="s">
        <v>831</v>
      </c>
      <c r="U853" s="17"/>
      <c r="V853" s="17"/>
      <c r="W853" s="17" t="s">
        <v>4147</v>
      </c>
      <c r="X853" s="18"/>
      <c r="Y853" s="18"/>
      <c r="Z853" s="18"/>
      <c r="AA853" s="22" t="s">
        <v>85</v>
      </c>
      <c r="AB853" s="23">
        <v>44375.0</v>
      </c>
      <c r="AC853" s="22" t="s">
        <v>71</v>
      </c>
      <c r="AD853" s="23">
        <v>44376.0</v>
      </c>
      <c r="AE853" s="20"/>
      <c r="AF853" s="19"/>
      <c r="AG853" s="20"/>
      <c r="AH853" s="19"/>
      <c r="AI853" s="19"/>
      <c r="AJ853" s="19"/>
      <c r="AK853" s="22" t="s">
        <v>98</v>
      </c>
      <c r="AL853" s="22" t="s">
        <v>1233</v>
      </c>
      <c r="AM853" s="19"/>
      <c r="AN853" s="19"/>
      <c r="AO853" s="19"/>
      <c r="AP853" s="21" t="s">
        <v>116</v>
      </c>
      <c r="AQ853" s="19"/>
    </row>
    <row r="854">
      <c r="A854" s="21" t="s">
        <v>4148</v>
      </c>
      <c r="B854" s="21" t="s">
        <v>4149</v>
      </c>
      <c r="C854" s="11" t="str">
        <f>VLOOKUP(A854,import!A:C,3,0)</f>
        <v>DOĞRU</v>
      </c>
      <c r="D854" s="21" t="s">
        <v>45</v>
      </c>
      <c r="E854" s="12">
        <f>VLOOKUP(A854,import!A:J,5,0)</f>
        <v>5</v>
      </c>
      <c r="F854" s="12">
        <f>VLOOKUP(A854,import!A:J,6,0)</f>
        <v>5</v>
      </c>
      <c r="G854" s="13">
        <f>VLOOKUP(A854,import!A:J,7,0)</f>
        <v>0</v>
      </c>
      <c r="H854" s="13">
        <f>VLOOKUP(A854,import!A:J,8,0)</f>
        <v>15</v>
      </c>
      <c r="I854" s="13">
        <f>VLOOKUP(A854,import!A:J,9,0)</f>
        <v>15</v>
      </c>
      <c r="J854" s="14">
        <f>VLOOKUP(A854,import!A:J,10,0)</f>
        <v>0</v>
      </c>
      <c r="K854" s="21" t="s">
        <v>4150</v>
      </c>
      <c r="L854" s="21">
        <v>5.076503068E9</v>
      </c>
      <c r="M854" s="21" t="s">
        <v>368</v>
      </c>
      <c r="N854" s="21" t="s">
        <v>848</v>
      </c>
      <c r="O854" s="21" t="s">
        <v>4151</v>
      </c>
      <c r="P854" s="11" t="str">
        <f>VLOOKUP(A854,import!A:P,16,0)</f>
        <v>Geleneksel</v>
      </c>
      <c r="Q854" s="15"/>
      <c r="R854" s="15" t="b">
        <v>0</v>
      </c>
      <c r="S854" s="16" t="b">
        <v>0</v>
      </c>
      <c r="T854" s="17"/>
      <c r="U854" s="17"/>
      <c r="V854" s="17"/>
      <c r="W854" s="17"/>
      <c r="X854" s="18"/>
      <c r="Y854" s="18"/>
      <c r="Z854" s="18"/>
      <c r="AA854" s="22"/>
      <c r="AB854" s="23"/>
      <c r="AC854" s="19"/>
      <c r="AD854" s="19"/>
      <c r="AE854" s="20"/>
      <c r="AF854" s="19"/>
      <c r="AG854" s="20"/>
      <c r="AH854" s="19"/>
      <c r="AI854" s="19"/>
      <c r="AJ854" s="19"/>
      <c r="AK854" s="22"/>
      <c r="AL854" s="19"/>
      <c r="AM854" s="19"/>
      <c r="AN854" s="19"/>
      <c r="AO854" s="19"/>
      <c r="AP854" s="21"/>
      <c r="AQ854" s="19"/>
    </row>
    <row r="855">
      <c r="A855" s="11" t="s">
        <v>4152</v>
      </c>
      <c r="B855" s="11" t="s">
        <v>4153</v>
      </c>
      <c r="C855" s="11" t="str">
        <f>VLOOKUP(A855,import!A:C,3,0)</f>
        <v>DOĞRU</v>
      </c>
      <c r="D855" s="11" t="s">
        <v>63</v>
      </c>
      <c r="E855" s="12">
        <f>VLOOKUP(A855,import!A:J,5,0)</f>
        <v>2078</v>
      </c>
      <c r="F855" s="12">
        <f>VLOOKUP(A855,import!A:J,6,0)</f>
        <v>82</v>
      </c>
      <c r="G855" s="13">
        <f>VLOOKUP(A855,import!A:J,7,0)</f>
        <v>8</v>
      </c>
      <c r="H855" s="13">
        <f>VLOOKUP(A855,import!A:J,8,0)</f>
        <v>79</v>
      </c>
      <c r="I855" s="13">
        <f>VLOOKUP(A855,import!A:J,9,0)</f>
        <v>87</v>
      </c>
      <c r="J855" s="14">
        <f>VLOOKUP(A855,import!A:J,10,0)</f>
        <v>0.09</v>
      </c>
      <c r="K855" s="11" t="s">
        <v>4154</v>
      </c>
      <c r="L855" s="11">
        <v>2.423447475E9</v>
      </c>
      <c r="M855" s="11" t="s">
        <v>47</v>
      </c>
      <c r="N855" s="11" t="s">
        <v>500</v>
      </c>
      <c r="O855" s="11" t="s">
        <v>4155</v>
      </c>
      <c r="P855" s="11" t="str">
        <f>VLOOKUP(A855,import!A:P,16,0)</f>
        <v>Geleneksel</v>
      </c>
      <c r="Q855" s="15" t="s">
        <v>135</v>
      </c>
      <c r="R855" s="15" t="b">
        <v>1</v>
      </c>
      <c r="S855" s="16" t="b">
        <v>0</v>
      </c>
      <c r="T855" s="25" t="s">
        <v>50</v>
      </c>
      <c r="U855" s="25" t="s">
        <v>51</v>
      </c>
      <c r="V855" s="25" t="s">
        <v>52</v>
      </c>
      <c r="W855" s="57" t="s">
        <v>4156</v>
      </c>
      <c r="X855" s="27">
        <v>44545.0</v>
      </c>
      <c r="Y855" s="27">
        <v>44545.0</v>
      </c>
      <c r="Z855" s="30"/>
      <c r="AA855" s="22" t="s">
        <v>71</v>
      </c>
      <c r="AB855" s="23">
        <v>44545.0</v>
      </c>
      <c r="AC855" s="22" t="s">
        <v>71</v>
      </c>
      <c r="AD855" s="23">
        <v>44351.0</v>
      </c>
      <c r="AE855" s="22" t="s">
        <v>85</v>
      </c>
      <c r="AF855" s="23">
        <v>44379.0</v>
      </c>
      <c r="AG855" s="22" t="s">
        <v>106</v>
      </c>
      <c r="AH855" s="23">
        <v>44435.0</v>
      </c>
      <c r="AI855" s="22" t="s">
        <v>71</v>
      </c>
      <c r="AJ855" s="23">
        <v>44512.0</v>
      </c>
      <c r="AK855" s="22" t="s">
        <v>51</v>
      </c>
      <c r="AL855" s="22" t="s">
        <v>148</v>
      </c>
      <c r="AM855" s="22" t="s">
        <v>86</v>
      </c>
      <c r="AN855" s="22" t="s">
        <v>156</v>
      </c>
      <c r="AO855" s="22" t="s">
        <v>68</v>
      </c>
      <c r="AP855" s="21" t="s">
        <v>89</v>
      </c>
      <c r="AQ855" s="22"/>
    </row>
    <row r="856">
      <c r="A856" s="11" t="s">
        <v>4157</v>
      </c>
      <c r="B856" s="11" t="s">
        <v>4158</v>
      </c>
      <c r="C856" s="11" t="str">
        <f>VLOOKUP(A856,import!A:C,3,0)</f>
        <v>DOĞRU</v>
      </c>
      <c r="D856" s="11" t="s">
        <v>63</v>
      </c>
      <c r="E856" s="12">
        <f>VLOOKUP(A856,import!A:J,5,0)</f>
        <v>2700</v>
      </c>
      <c r="F856" s="12">
        <f>VLOOKUP(A856,import!A:J,6,0)</f>
        <v>108</v>
      </c>
      <c r="G856" s="13">
        <f>VLOOKUP(A856,import!A:J,7,0)</f>
        <v>19</v>
      </c>
      <c r="H856" s="13">
        <f>VLOOKUP(A856,import!A:J,8,0)</f>
        <v>86</v>
      </c>
      <c r="I856" s="13">
        <f>VLOOKUP(A856,import!A:J,9,0)</f>
        <v>105</v>
      </c>
      <c r="J856" s="14">
        <f>VLOOKUP(A856,import!A:J,10,0)</f>
        <v>0.18</v>
      </c>
      <c r="K856" s="11" t="s">
        <v>4154</v>
      </c>
      <c r="L856" s="11">
        <v>2.423447475E9</v>
      </c>
      <c r="M856" s="11" t="s">
        <v>47</v>
      </c>
      <c r="N856" s="11" t="s">
        <v>500</v>
      </c>
      <c r="O856" s="11" t="s">
        <v>4155</v>
      </c>
      <c r="P856" s="11" t="str">
        <f>VLOOKUP(A856,import!A:P,16,0)</f>
        <v>Geleneksel</v>
      </c>
      <c r="Q856" s="15" t="s">
        <v>103</v>
      </c>
      <c r="R856" s="15" t="b">
        <v>1</v>
      </c>
      <c r="S856" s="16" t="b">
        <v>0</v>
      </c>
      <c r="T856" s="25" t="s">
        <v>50</v>
      </c>
      <c r="U856" s="25" t="s">
        <v>99</v>
      </c>
      <c r="V856" s="25" t="s">
        <v>52</v>
      </c>
      <c r="W856" s="25" t="s">
        <v>4159</v>
      </c>
      <c r="X856" s="27">
        <v>44543.0</v>
      </c>
      <c r="Y856" s="27">
        <v>44545.0</v>
      </c>
      <c r="Z856" s="30"/>
      <c r="AA856" s="22" t="s">
        <v>85</v>
      </c>
      <c r="AB856" s="23">
        <v>44371.0</v>
      </c>
      <c r="AC856" s="22" t="s">
        <v>71</v>
      </c>
      <c r="AD856" s="23">
        <v>44462.0</v>
      </c>
      <c r="AE856" s="22" t="s">
        <v>85</v>
      </c>
      <c r="AF856" s="23">
        <v>44379.0</v>
      </c>
      <c r="AG856" s="22" t="s">
        <v>106</v>
      </c>
      <c r="AH856" s="23">
        <v>44435.0</v>
      </c>
      <c r="AI856" s="22" t="s">
        <v>71</v>
      </c>
      <c r="AJ856" s="23">
        <v>44543.0</v>
      </c>
      <c r="AK856" s="22" t="s">
        <v>190</v>
      </c>
      <c r="AL856" s="22" t="s">
        <v>156</v>
      </c>
      <c r="AM856" s="19"/>
      <c r="AN856" s="22" t="s">
        <v>156</v>
      </c>
      <c r="AO856" s="22" t="s">
        <v>99</v>
      </c>
      <c r="AP856" s="21" t="s">
        <v>89</v>
      </c>
      <c r="AQ856" s="22"/>
    </row>
    <row r="857">
      <c r="A857" s="11" t="s">
        <v>4160</v>
      </c>
      <c r="B857" s="11" t="s">
        <v>4161</v>
      </c>
      <c r="C857" s="11" t="str">
        <f>VLOOKUP(A857,import!A:C,3,0)</f>
        <v>DOĞRU</v>
      </c>
      <c r="D857" s="11" t="s">
        <v>45</v>
      </c>
      <c r="E857" s="12">
        <f>VLOOKUP(A857,import!A:J,5,0)</f>
        <v>6</v>
      </c>
      <c r="F857" s="12">
        <f>VLOOKUP(A857,import!A:J,6,0)</f>
        <v>6</v>
      </c>
      <c r="G857" s="13">
        <f>VLOOKUP(A857,import!A:J,7,0)</f>
        <v>0</v>
      </c>
      <c r="H857" s="13">
        <f>VLOOKUP(A857,import!A:J,8,0)</f>
        <v>53</v>
      </c>
      <c r="I857" s="13">
        <f>VLOOKUP(A857,import!A:J,9,0)</f>
        <v>53</v>
      </c>
      <c r="J857" s="14">
        <f>VLOOKUP(A857,import!A:J,10,0)</f>
        <v>0</v>
      </c>
      <c r="K857" s="11" t="s">
        <v>4162</v>
      </c>
      <c r="L857" s="11">
        <v>2.427561169E9</v>
      </c>
      <c r="M857" s="11" t="s">
        <v>58</v>
      </c>
      <c r="N857" s="11" t="s">
        <v>1886</v>
      </c>
      <c r="O857" s="11" t="s">
        <v>4163</v>
      </c>
      <c r="P857" s="11" t="str">
        <f>VLOOKUP(A857,import!A:P,16,0)</f>
        <v>Geleneksel</v>
      </c>
      <c r="Q857" s="15"/>
      <c r="R857" s="15" t="b">
        <v>0</v>
      </c>
      <c r="S857" s="16" t="b">
        <v>0</v>
      </c>
      <c r="T857" s="17"/>
      <c r="U857" s="17"/>
      <c r="V857" s="17"/>
      <c r="W857" s="17"/>
      <c r="X857" s="18"/>
      <c r="Y857" s="18"/>
      <c r="Z857" s="18"/>
      <c r="AA857" s="22"/>
      <c r="AB857" s="23"/>
      <c r="AC857" s="19"/>
      <c r="AD857" s="19"/>
      <c r="AE857" s="20"/>
      <c r="AF857" s="19"/>
      <c r="AG857" s="20"/>
      <c r="AH857" s="19"/>
      <c r="AI857" s="19"/>
      <c r="AJ857" s="19"/>
      <c r="AK857" s="22"/>
      <c r="AL857" s="19"/>
      <c r="AM857" s="19"/>
      <c r="AN857" s="19"/>
      <c r="AO857" s="19"/>
      <c r="AP857" s="21"/>
      <c r="AQ857" s="19"/>
    </row>
    <row r="858">
      <c r="A858" s="11" t="s">
        <v>4164</v>
      </c>
      <c r="B858" s="11" t="s">
        <v>4165</v>
      </c>
      <c r="C858" s="11" t="str">
        <f>VLOOKUP(A858,import!A:C,3,0)</f>
        <v>DOĞRU</v>
      </c>
      <c r="D858" s="11" t="s">
        <v>74</v>
      </c>
      <c r="E858" s="12">
        <f>VLOOKUP(A858,import!A:J,5,0)</f>
        <v>335</v>
      </c>
      <c r="F858" s="12">
        <f>VLOOKUP(A858,import!A:J,6,0)</f>
        <v>22</v>
      </c>
      <c r="G858" s="13">
        <f>VLOOKUP(A858,import!A:J,7,0)</f>
        <v>21</v>
      </c>
      <c r="H858" s="13">
        <f>VLOOKUP(A858,import!A:J,8,0)</f>
        <v>4</v>
      </c>
      <c r="I858" s="13">
        <f>VLOOKUP(A858,import!A:J,9,0)</f>
        <v>25</v>
      </c>
      <c r="J858" s="14">
        <f>VLOOKUP(A858,import!A:J,10,0)</f>
        <v>0.84</v>
      </c>
      <c r="K858" s="11" t="s">
        <v>4166</v>
      </c>
      <c r="L858" s="11">
        <v>2.423128007E9</v>
      </c>
      <c r="M858" s="11" t="s">
        <v>47</v>
      </c>
      <c r="N858" s="11" t="s">
        <v>2360</v>
      </c>
      <c r="O858" s="11" t="s">
        <v>4167</v>
      </c>
      <c r="P858" s="11" t="str">
        <f>VLOOKUP(A858,import!A:P,16,0)</f>
        <v>Geleneksel</v>
      </c>
      <c r="Q858" s="15"/>
      <c r="R858" s="15" t="b">
        <v>1</v>
      </c>
      <c r="S858" s="16" t="b">
        <v>0</v>
      </c>
      <c r="T858" s="17" t="s">
        <v>50</v>
      </c>
      <c r="U858" s="17" t="s">
        <v>247</v>
      </c>
      <c r="V858" s="35" t="s">
        <v>69</v>
      </c>
      <c r="W858" s="17">
        <v>5.55558568E9</v>
      </c>
      <c r="X858" s="18">
        <v>44517.0</v>
      </c>
      <c r="Y858" s="18">
        <v>44525.0</v>
      </c>
      <c r="Z858" s="18"/>
      <c r="AA858" s="22" t="s">
        <v>71</v>
      </c>
      <c r="AB858" s="23">
        <v>44517.0</v>
      </c>
      <c r="AC858" s="19"/>
      <c r="AD858" s="19"/>
      <c r="AE858" s="20"/>
      <c r="AF858" s="19"/>
      <c r="AG858" s="20"/>
      <c r="AH858" s="19"/>
      <c r="AI858" s="19"/>
      <c r="AJ858" s="19"/>
      <c r="AK858" s="22" t="s">
        <v>247</v>
      </c>
      <c r="AL858" s="19"/>
      <c r="AM858" s="19"/>
      <c r="AN858" s="19"/>
      <c r="AO858" s="19"/>
      <c r="AP858" s="21" t="s">
        <v>54</v>
      </c>
      <c r="AQ858" s="19"/>
    </row>
    <row r="859">
      <c r="A859" s="11" t="s">
        <v>4168</v>
      </c>
      <c r="B859" s="11" t="s">
        <v>4169</v>
      </c>
      <c r="C859" s="11" t="str">
        <f>VLOOKUP(A859,import!A:C,3,0)</f>
        <v>DOĞRU</v>
      </c>
      <c r="D859" s="11" t="s">
        <v>200</v>
      </c>
      <c r="E859" s="12">
        <f>VLOOKUP(A859,import!A:J,5,0)</f>
        <v>4290</v>
      </c>
      <c r="F859" s="12">
        <f>VLOOKUP(A859,import!A:J,6,0)</f>
        <v>157</v>
      </c>
      <c r="G859" s="13">
        <f>VLOOKUP(A859,import!A:J,7,0)</f>
        <v>0</v>
      </c>
      <c r="H859" s="13">
        <f>VLOOKUP(A859,import!A:J,8,0)</f>
        <v>37</v>
      </c>
      <c r="I859" s="13">
        <f>VLOOKUP(A859,import!A:J,9,0)</f>
        <v>37</v>
      </c>
      <c r="J859" s="14">
        <f>VLOOKUP(A859,import!A:J,10,0)</f>
        <v>0</v>
      </c>
      <c r="K859" s="11" t="s">
        <v>4170</v>
      </c>
      <c r="L859" s="11">
        <v>5.528344407E9</v>
      </c>
      <c r="M859" s="11" t="s">
        <v>65</v>
      </c>
      <c r="N859" s="11" t="s">
        <v>755</v>
      </c>
      <c r="O859" s="11" t="s">
        <v>4171</v>
      </c>
      <c r="P859" s="11" t="str">
        <f>VLOOKUP(A859,import!A:P,16,0)</f>
        <v>Geleneksel</v>
      </c>
      <c r="Q859" s="15" t="s">
        <v>135</v>
      </c>
      <c r="R859" s="15" t="b">
        <v>1</v>
      </c>
      <c r="S859" s="16" t="b">
        <v>0</v>
      </c>
      <c r="T859" s="25" t="s">
        <v>83</v>
      </c>
      <c r="U859" s="16"/>
      <c r="V859" s="16"/>
      <c r="W859" s="25" t="s">
        <v>4172</v>
      </c>
      <c r="X859" s="30"/>
      <c r="Y859" s="30"/>
      <c r="Z859" s="30"/>
      <c r="AA859" s="22" t="s">
        <v>71</v>
      </c>
      <c r="AB859" s="23">
        <v>44417.0</v>
      </c>
      <c r="AC859" s="22" t="s">
        <v>71</v>
      </c>
      <c r="AD859" s="23">
        <v>44533.0</v>
      </c>
      <c r="AE859" s="20"/>
      <c r="AF859" s="19"/>
      <c r="AG859" s="20"/>
      <c r="AH859" s="19"/>
      <c r="AI859" s="19"/>
      <c r="AJ859" s="19"/>
      <c r="AK859" s="22" t="s">
        <v>88</v>
      </c>
      <c r="AL859" s="22" t="s">
        <v>68</v>
      </c>
      <c r="AM859" s="19"/>
      <c r="AN859" s="19"/>
      <c r="AO859" s="19"/>
      <c r="AP859" s="21" t="s">
        <v>116</v>
      </c>
      <c r="AQ859" s="19"/>
    </row>
    <row r="860">
      <c r="A860" s="11" t="s">
        <v>4173</v>
      </c>
      <c r="B860" s="11" t="s">
        <v>4174</v>
      </c>
      <c r="C860" s="11" t="str">
        <f>VLOOKUP(A860,import!A:C,3,0)</f>
        <v>DOĞRU</v>
      </c>
      <c r="D860" s="11" t="s">
        <v>200</v>
      </c>
      <c r="E860" s="12">
        <f>VLOOKUP(A860,import!A:J,5,0)</f>
        <v>5</v>
      </c>
      <c r="F860" s="12">
        <f>VLOOKUP(A860,import!A:J,6,0)</f>
        <v>3</v>
      </c>
      <c r="G860" s="13">
        <f>VLOOKUP(A860,import!A:J,7,0)</f>
        <v>0</v>
      </c>
      <c r="H860" s="13">
        <f>VLOOKUP(A860,import!A:J,8,0)</f>
        <v>31</v>
      </c>
      <c r="I860" s="13">
        <f>VLOOKUP(A860,import!A:J,9,0)</f>
        <v>31</v>
      </c>
      <c r="J860" s="14">
        <f>VLOOKUP(A860,import!A:J,10,0)</f>
        <v>0</v>
      </c>
      <c r="K860" s="11" t="s">
        <v>4175</v>
      </c>
      <c r="L860" s="11">
        <v>2.422475979E9</v>
      </c>
      <c r="M860" s="11" t="s">
        <v>47</v>
      </c>
      <c r="N860" s="11" t="s">
        <v>410</v>
      </c>
      <c r="O860" s="11" t="s">
        <v>4176</v>
      </c>
      <c r="P860" s="11" t="str">
        <f>VLOOKUP(A860,import!A:P,16,0)</f>
        <v>Geleneksel</v>
      </c>
      <c r="Q860" s="15"/>
      <c r="R860" s="15" t="b">
        <v>1</v>
      </c>
      <c r="S860" s="25" t="b">
        <v>1</v>
      </c>
      <c r="T860" s="17"/>
      <c r="U860" s="17"/>
      <c r="V860" s="17"/>
      <c r="W860" s="17" t="s">
        <v>2100</v>
      </c>
      <c r="X860" s="18"/>
      <c r="Y860" s="18"/>
      <c r="Z860" s="18"/>
      <c r="AA860" s="22" t="s">
        <v>71</v>
      </c>
      <c r="AB860" s="23">
        <v>44627.0</v>
      </c>
      <c r="AC860" s="19"/>
      <c r="AD860" s="19"/>
      <c r="AE860" s="20"/>
      <c r="AF860" s="19"/>
      <c r="AG860" s="20"/>
      <c r="AH860" s="19"/>
      <c r="AI860" s="19"/>
      <c r="AJ860" s="19"/>
      <c r="AK860" s="22" t="s">
        <v>51</v>
      </c>
      <c r="AL860" s="19"/>
      <c r="AM860" s="19"/>
      <c r="AN860" s="19"/>
      <c r="AO860" s="19"/>
      <c r="AP860" s="21"/>
      <c r="AQ860" s="19"/>
    </row>
    <row r="861">
      <c r="A861" s="11" t="s">
        <v>4177</v>
      </c>
      <c r="B861" s="11" t="s">
        <v>4178</v>
      </c>
      <c r="C861" s="11" t="str">
        <f>VLOOKUP(A861,import!A:C,3,0)</f>
        <v>DOĞRU</v>
      </c>
      <c r="D861" s="11" t="s">
        <v>102</v>
      </c>
      <c r="E861" s="12">
        <f>VLOOKUP(A861,import!A:J,5,0)</f>
        <v>318</v>
      </c>
      <c r="F861" s="12">
        <f>VLOOKUP(A861,import!A:J,6,0)</f>
        <v>2</v>
      </c>
      <c r="G861" s="13">
        <f>VLOOKUP(A861,import!A:J,7,0)</f>
        <v>0</v>
      </c>
      <c r="H861" s="13">
        <f>VLOOKUP(A861,import!A:J,8,0)</f>
        <v>25</v>
      </c>
      <c r="I861" s="13">
        <f>VLOOKUP(A861,import!A:J,9,0)</f>
        <v>25</v>
      </c>
      <c r="J861" s="14">
        <f>VLOOKUP(A861,import!A:J,10,0)</f>
        <v>0</v>
      </c>
      <c r="K861" s="11" t="s">
        <v>4179</v>
      </c>
      <c r="L861" s="11">
        <v>5.522791889E9</v>
      </c>
      <c r="M861" s="11" t="s">
        <v>47</v>
      </c>
      <c r="N861" s="11" t="s">
        <v>270</v>
      </c>
      <c r="O861" s="11" t="s">
        <v>4180</v>
      </c>
      <c r="P861" s="11" t="str">
        <f>VLOOKUP(A861,import!A:P,16,0)</f>
        <v>Geleneksel</v>
      </c>
      <c r="Q861" s="15" t="s">
        <v>129</v>
      </c>
      <c r="R861" s="15" t="b">
        <v>1</v>
      </c>
      <c r="S861" s="25" t="b">
        <v>1</v>
      </c>
      <c r="T861" s="16"/>
      <c r="U861" s="16"/>
      <c r="V861" s="16"/>
      <c r="W861" s="25" t="s">
        <v>4181</v>
      </c>
      <c r="X861" s="30"/>
      <c r="Y861" s="30"/>
      <c r="Z861" s="30"/>
      <c r="AA861" s="22" t="s">
        <v>71</v>
      </c>
      <c r="AB861" s="23">
        <v>44375.0</v>
      </c>
      <c r="AC861" s="22" t="s">
        <v>71</v>
      </c>
      <c r="AD861" s="23">
        <v>44442.0</v>
      </c>
      <c r="AE861" s="22" t="s">
        <v>71</v>
      </c>
      <c r="AF861" s="23">
        <v>44567.0</v>
      </c>
      <c r="AG861" s="20"/>
      <c r="AH861" s="19"/>
      <c r="AI861" s="19"/>
      <c r="AJ861" s="19"/>
      <c r="AK861" s="22" t="s">
        <v>190</v>
      </c>
      <c r="AL861" s="22" t="s">
        <v>156</v>
      </c>
      <c r="AM861" s="22" t="s">
        <v>99</v>
      </c>
      <c r="AN861" s="19"/>
      <c r="AO861" s="19"/>
      <c r="AP861" s="21" t="s">
        <v>89</v>
      </c>
      <c r="AQ861" s="19"/>
    </row>
    <row r="862">
      <c r="A862" s="11" t="s">
        <v>4182</v>
      </c>
      <c r="B862" s="11" t="s">
        <v>4183</v>
      </c>
      <c r="C862" s="11" t="str">
        <f>VLOOKUP(A862,import!A:C,3,0)</f>
        <v>YANLIŞ</v>
      </c>
      <c r="D862" s="11" t="s">
        <v>126</v>
      </c>
      <c r="E862" s="12">
        <f>VLOOKUP(A862,import!A:J,5,0)</f>
        <v>448</v>
      </c>
      <c r="F862" s="12" t="str">
        <f>VLOOKUP(A862,import!A:J,6,0)</f>
        <v/>
      </c>
      <c r="G862" s="13">
        <f>VLOOKUP(A862,import!A:J,7,0)</f>
        <v>0</v>
      </c>
      <c r="H862" s="13">
        <f>VLOOKUP(A862,import!A:J,8,0)</f>
        <v>43</v>
      </c>
      <c r="I862" s="13">
        <f>VLOOKUP(A862,import!A:J,9,0)</f>
        <v>43</v>
      </c>
      <c r="J862" s="14">
        <f>VLOOKUP(A862,import!A:J,10,0)</f>
        <v>0</v>
      </c>
      <c r="K862" s="11" t="s">
        <v>4184</v>
      </c>
      <c r="L862" s="11">
        <v>5.411250607E9</v>
      </c>
      <c r="M862" s="11" t="s">
        <v>65</v>
      </c>
      <c r="N862" s="11" t="s">
        <v>1615</v>
      </c>
      <c r="O862" s="11" t="s">
        <v>4185</v>
      </c>
      <c r="P862" s="11" t="str">
        <f>VLOOKUP(A862,import!A:P,16,0)</f>
        <v>Geleneksel</v>
      </c>
      <c r="Q862" s="15"/>
      <c r="R862" s="15" t="b">
        <v>1</v>
      </c>
      <c r="S862" s="16" t="b">
        <v>0</v>
      </c>
      <c r="T862" s="17" t="s">
        <v>83</v>
      </c>
      <c r="U862" s="17"/>
      <c r="V862" s="31"/>
      <c r="W862" s="17" t="s">
        <v>4186</v>
      </c>
      <c r="X862" s="18"/>
      <c r="Y862" s="18"/>
      <c r="Z862" s="18"/>
      <c r="AA862" s="22" t="s">
        <v>71</v>
      </c>
      <c r="AB862" s="23">
        <v>44361.0</v>
      </c>
      <c r="AC862" s="22" t="s">
        <v>71</v>
      </c>
      <c r="AD862" s="23">
        <v>44372.0</v>
      </c>
      <c r="AE862" s="22" t="s">
        <v>71</v>
      </c>
      <c r="AF862" s="23">
        <v>44497.0</v>
      </c>
      <c r="AG862" s="22" t="s">
        <v>177</v>
      </c>
      <c r="AH862" s="23">
        <v>44510.0</v>
      </c>
      <c r="AI862" s="22" t="s">
        <v>71</v>
      </c>
      <c r="AJ862" s="23">
        <v>44545.0</v>
      </c>
      <c r="AK862" s="19"/>
      <c r="AL862" s="22" t="s">
        <v>190</v>
      </c>
      <c r="AM862" s="22" t="s">
        <v>123</v>
      </c>
      <c r="AN862" s="22" t="s">
        <v>99</v>
      </c>
      <c r="AO862" s="22" t="s">
        <v>99</v>
      </c>
      <c r="AP862" s="21" t="s">
        <v>116</v>
      </c>
      <c r="AQ862" s="19"/>
    </row>
    <row r="863">
      <c r="A863" s="11" t="s">
        <v>4187</v>
      </c>
      <c r="B863" s="11" t="s">
        <v>4188</v>
      </c>
      <c r="C863" s="11" t="str">
        <f>VLOOKUP(A863,import!A:C,3,0)</f>
        <v>DOĞRU</v>
      </c>
      <c r="D863" s="11" t="s">
        <v>200</v>
      </c>
      <c r="E863" s="12">
        <f>VLOOKUP(A863,import!A:J,5,0)</f>
        <v>296</v>
      </c>
      <c r="F863" s="12">
        <f>VLOOKUP(A863,import!A:J,6,0)</f>
        <v>14</v>
      </c>
      <c r="G863" s="13">
        <f>VLOOKUP(A863,import!A:J,7,0)</f>
        <v>0</v>
      </c>
      <c r="H863" s="13">
        <f>VLOOKUP(A863,import!A:J,8,0)</f>
        <v>20</v>
      </c>
      <c r="I863" s="13">
        <f>VLOOKUP(A863,import!A:J,9,0)</f>
        <v>20</v>
      </c>
      <c r="J863" s="14">
        <f>VLOOKUP(A863,import!A:J,10,0)</f>
        <v>0</v>
      </c>
      <c r="K863" s="11" t="s">
        <v>543</v>
      </c>
      <c r="L863" s="11">
        <v>5.442632221E9</v>
      </c>
      <c r="M863" s="11" t="s">
        <v>544</v>
      </c>
      <c r="N863" s="11" t="s">
        <v>545</v>
      </c>
      <c r="O863" s="11" t="s">
        <v>546</v>
      </c>
      <c r="P863" s="11" t="str">
        <f>VLOOKUP(A863,import!A:P,16,0)</f>
        <v>Geleneksel</v>
      </c>
      <c r="Q863" s="15"/>
      <c r="R863" s="15" t="b">
        <v>0</v>
      </c>
      <c r="S863" s="16" t="b">
        <v>0</v>
      </c>
      <c r="T863" s="17"/>
      <c r="U863" s="17"/>
      <c r="V863" s="17"/>
      <c r="W863" s="17"/>
      <c r="X863" s="18"/>
      <c r="Y863" s="18"/>
      <c r="Z863" s="18"/>
      <c r="AA863" s="22"/>
      <c r="AB863" s="23"/>
      <c r="AC863" s="19"/>
      <c r="AD863" s="19"/>
      <c r="AE863" s="20"/>
      <c r="AF863" s="19"/>
      <c r="AG863" s="20"/>
      <c r="AH863" s="19"/>
      <c r="AI863" s="19"/>
      <c r="AJ863" s="19"/>
      <c r="AK863" s="22"/>
      <c r="AL863" s="19"/>
      <c r="AM863" s="19"/>
      <c r="AN863" s="19"/>
      <c r="AO863" s="19"/>
      <c r="AP863" s="21" t="s">
        <v>116</v>
      </c>
      <c r="AQ863" s="19"/>
    </row>
    <row r="864">
      <c r="A864" s="11" t="s">
        <v>4189</v>
      </c>
      <c r="B864" s="11" t="s">
        <v>4190</v>
      </c>
      <c r="C864" s="11" t="str">
        <f>VLOOKUP(A864,import!A:C,3,0)</f>
        <v>DOĞRU</v>
      </c>
      <c r="D864" s="11" t="s">
        <v>200</v>
      </c>
      <c r="E864" s="12">
        <f>VLOOKUP(A864,import!A:J,5,0)</f>
        <v>209</v>
      </c>
      <c r="F864" s="12">
        <f>VLOOKUP(A864,import!A:J,6,0)</f>
        <v>25</v>
      </c>
      <c r="G864" s="13">
        <f>VLOOKUP(A864,import!A:J,7,0)</f>
        <v>0</v>
      </c>
      <c r="H864" s="13">
        <f>VLOOKUP(A864,import!A:J,8,0)</f>
        <v>54</v>
      </c>
      <c r="I864" s="13">
        <f>VLOOKUP(A864,import!A:J,9,0)</f>
        <v>54</v>
      </c>
      <c r="J864" s="14">
        <f>VLOOKUP(A864,import!A:J,10,0)</f>
        <v>0</v>
      </c>
      <c r="K864" s="11" t="s">
        <v>4191</v>
      </c>
      <c r="L864" s="11">
        <v>2.42443301E9</v>
      </c>
      <c r="M864" s="11" t="s">
        <v>1285</v>
      </c>
      <c r="N864" s="11" t="s">
        <v>4192</v>
      </c>
      <c r="O864" s="11" t="s">
        <v>4193</v>
      </c>
      <c r="P864" s="11" t="str">
        <f>VLOOKUP(A864,import!A:P,16,0)</f>
        <v>Geleneksel</v>
      </c>
      <c r="Q864" s="15"/>
      <c r="R864" s="15" t="b">
        <v>0</v>
      </c>
      <c r="S864" s="16" t="b">
        <v>0</v>
      </c>
      <c r="T864" s="17"/>
      <c r="U864" s="17"/>
      <c r="V864" s="17"/>
      <c r="W864" s="17"/>
      <c r="X864" s="18"/>
      <c r="Y864" s="18"/>
      <c r="Z864" s="18"/>
      <c r="AA864" s="19"/>
      <c r="AB864" s="19"/>
      <c r="AC864" s="19"/>
      <c r="AD864" s="19"/>
      <c r="AE864" s="20"/>
      <c r="AF864" s="19"/>
      <c r="AG864" s="20"/>
      <c r="AH864" s="19"/>
      <c r="AI864" s="19"/>
      <c r="AJ864" s="19"/>
      <c r="AK864" s="19"/>
      <c r="AL864" s="19"/>
      <c r="AM864" s="19"/>
      <c r="AN864" s="19"/>
      <c r="AO864" s="19"/>
      <c r="AP864" s="21" t="s">
        <v>54</v>
      </c>
      <c r="AQ864" s="19"/>
    </row>
    <row r="865">
      <c r="A865" s="11" t="s">
        <v>4194</v>
      </c>
      <c r="B865" s="11" t="s">
        <v>4195</v>
      </c>
      <c r="C865" s="11" t="str">
        <f>VLOOKUP(A865,import!A:C,3,0)</f>
        <v>DOĞRU</v>
      </c>
      <c r="D865" s="11" t="s">
        <v>63</v>
      </c>
      <c r="E865" s="12">
        <f>VLOOKUP(A865,import!A:J,5,0)</f>
        <v>166</v>
      </c>
      <c r="F865" s="12">
        <f>VLOOKUP(A865,import!A:J,6,0)</f>
        <v>6</v>
      </c>
      <c r="G865" s="13">
        <f>VLOOKUP(A865,import!A:J,7,0)</f>
        <v>0</v>
      </c>
      <c r="H865" s="13">
        <f>VLOOKUP(A865,import!A:J,8,0)</f>
        <v>5</v>
      </c>
      <c r="I865" s="13">
        <f>VLOOKUP(A865,import!A:J,9,0)</f>
        <v>5</v>
      </c>
      <c r="J865" s="14">
        <f>VLOOKUP(A865,import!A:J,10,0)</f>
        <v>0</v>
      </c>
      <c r="K865" s="11" t="s">
        <v>4196</v>
      </c>
      <c r="L865" s="11">
        <v>5.345170305E9</v>
      </c>
      <c r="M865" s="11" t="s">
        <v>47</v>
      </c>
      <c r="N865" s="11" t="s">
        <v>2360</v>
      </c>
      <c r="O865" s="11" t="s">
        <v>4197</v>
      </c>
      <c r="P865" s="11" t="str">
        <f>VLOOKUP(A865,import!A:P,16,0)</f>
        <v>Geleneksel</v>
      </c>
      <c r="Q865" s="15"/>
      <c r="R865" s="15" t="b">
        <v>1</v>
      </c>
      <c r="S865" s="25" t="b">
        <v>0</v>
      </c>
      <c r="T865" s="17" t="s">
        <v>83</v>
      </c>
      <c r="U865" s="17"/>
      <c r="V865" s="17"/>
      <c r="W865" s="17" t="s">
        <v>4198</v>
      </c>
      <c r="X865" s="18"/>
      <c r="Y865" s="18"/>
      <c r="Z865" s="18"/>
      <c r="AA865" s="22" t="s">
        <v>71</v>
      </c>
      <c r="AB865" s="23">
        <v>44369.0</v>
      </c>
      <c r="AC865" s="22" t="s">
        <v>71</v>
      </c>
      <c r="AD865" s="23">
        <v>44383.0</v>
      </c>
      <c r="AE865" s="22" t="s">
        <v>71</v>
      </c>
      <c r="AF865" s="23">
        <v>44422.0</v>
      </c>
      <c r="AG865" s="22" t="s">
        <v>71</v>
      </c>
      <c r="AH865" s="23">
        <v>44463.0</v>
      </c>
      <c r="AI865" s="19"/>
      <c r="AJ865" s="19"/>
      <c r="AK865" s="22" t="s">
        <v>98</v>
      </c>
      <c r="AL865" s="22" t="s">
        <v>86</v>
      </c>
      <c r="AM865" s="22" t="s">
        <v>88</v>
      </c>
      <c r="AN865" s="22" t="s">
        <v>149</v>
      </c>
      <c r="AO865" s="19"/>
      <c r="AP865" s="21" t="s">
        <v>89</v>
      </c>
      <c r="AQ865" s="19"/>
    </row>
    <row r="866">
      <c r="A866" s="11" t="s">
        <v>4199</v>
      </c>
      <c r="B866" s="11" t="s">
        <v>4200</v>
      </c>
      <c r="C866" s="11" t="str">
        <f>VLOOKUP(A866,import!A:C,3,0)</f>
        <v>YANLIŞ</v>
      </c>
      <c r="D866" s="11" t="s">
        <v>45</v>
      </c>
      <c r="E866" s="12">
        <f>VLOOKUP(A866,import!A:J,5,0)</f>
        <v>180</v>
      </c>
      <c r="F866" s="12" t="str">
        <f>VLOOKUP(A866,import!A:J,6,0)</f>
        <v/>
      </c>
      <c r="G866" s="13">
        <f>VLOOKUP(A866,import!A:J,7,0)</f>
        <v>0</v>
      </c>
      <c r="H866" s="13">
        <f>VLOOKUP(A866,import!A:J,8,0)</f>
        <v>10</v>
      </c>
      <c r="I866" s="13">
        <f>VLOOKUP(A866,import!A:J,9,0)</f>
        <v>10</v>
      </c>
      <c r="J866" s="14">
        <f>VLOOKUP(A866,import!A:J,10,0)</f>
        <v>0</v>
      </c>
      <c r="K866" s="11" t="s">
        <v>3556</v>
      </c>
      <c r="L866" s="11">
        <v>5.526893343E9</v>
      </c>
      <c r="M866" s="11" t="s">
        <v>58</v>
      </c>
      <c r="N866" s="11" t="s">
        <v>1823</v>
      </c>
      <c r="O866" s="11" t="s">
        <v>3557</v>
      </c>
      <c r="P866" s="11" t="str">
        <f>VLOOKUP(A866,import!A:P,16,0)</f>
        <v>Geleneksel</v>
      </c>
      <c r="Q866" s="15"/>
      <c r="R866" s="15" t="b">
        <v>1</v>
      </c>
      <c r="S866" s="16" t="b">
        <v>0</v>
      </c>
      <c r="T866" s="25" t="s">
        <v>83</v>
      </c>
      <c r="U866" s="16"/>
      <c r="V866" s="16"/>
      <c r="W866" s="25" t="s">
        <v>3558</v>
      </c>
      <c r="X866" s="30"/>
      <c r="Y866" s="30"/>
      <c r="Z866" s="30"/>
      <c r="AA866" s="22" t="s">
        <v>71</v>
      </c>
      <c r="AB866" s="23">
        <v>44502.0</v>
      </c>
      <c r="AC866" s="19"/>
      <c r="AD866" s="19"/>
      <c r="AE866" s="20"/>
      <c r="AF866" s="19"/>
      <c r="AG866" s="20"/>
      <c r="AH866" s="19"/>
      <c r="AI866" s="19"/>
      <c r="AJ866" s="19"/>
      <c r="AK866" s="22" t="s">
        <v>115</v>
      </c>
      <c r="AL866" s="19"/>
      <c r="AM866" s="19"/>
      <c r="AN866" s="19"/>
      <c r="AO866" s="19"/>
      <c r="AP866" s="21" t="s">
        <v>89</v>
      </c>
      <c r="AQ866" s="19"/>
    </row>
    <row r="867">
      <c r="A867" s="11" t="s">
        <v>4201</v>
      </c>
      <c r="B867" s="11" t="s">
        <v>4202</v>
      </c>
      <c r="C867" s="11" t="str">
        <f>VLOOKUP(A867,import!A:C,3,0)</f>
        <v>DOĞRU</v>
      </c>
      <c r="D867" s="11" t="s">
        <v>200</v>
      </c>
      <c r="E867" s="12">
        <f>VLOOKUP(A867,import!A:J,5,0)</f>
        <v>497</v>
      </c>
      <c r="F867" s="12" t="str">
        <f>VLOOKUP(A867,import!A:J,6,0)</f>
        <v/>
      </c>
      <c r="G867" s="13">
        <f>VLOOKUP(A867,import!A:J,7,0)</f>
        <v>0</v>
      </c>
      <c r="H867" s="13">
        <f>VLOOKUP(A867,import!A:J,8,0)</f>
        <v>29</v>
      </c>
      <c r="I867" s="13">
        <f>VLOOKUP(A867,import!A:J,9,0)</f>
        <v>29</v>
      </c>
      <c r="J867" s="14">
        <f>VLOOKUP(A867,import!A:J,10,0)</f>
        <v>0</v>
      </c>
      <c r="K867" s="11" t="s">
        <v>4203</v>
      </c>
      <c r="L867" s="11">
        <v>2.423224141E9</v>
      </c>
      <c r="M867" s="11" t="s">
        <v>47</v>
      </c>
      <c r="N867" s="11" t="s">
        <v>4204</v>
      </c>
      <c r="O867" s="11" t="s">
        <v>4205</v>
      </c>
      <c r="P867" s="11" t="str">
        <f>VLOOKUP(A867,import!A:P,16,0)</f>
        <v>Geleneksel</v>
      </c>
      <c r="Q867" s="15"/>
      <c r="R867" s="15" t="b">
        <v>1</v>
      </c>
      <c r="S867" s="16" t="b">
        <v>0</v>
      </c>
      <c r="T867" s="17" t="s">
        <v>83</v>
      </c>
      <c r="U867" s="17"/>
      <c r="V867" s="17"/>
      <c r="W867" s="17" t="s">
        <v>4206</v>
      </c>
      <c r="X867" s="18"/>
      <c r="Y867" s="18"/>
      <c r="Z867" s="18"/>
      <c r="AA867" s="22"/>
      <c r="AB867" s="23"/>
      <c r="AC867" s="19"/>
      <c r="AD867" s="19"/>
      <c r="AE867" s="20"/>
      <c r="AF867" s="19"/>
      <c r="AG867" s="20"/>
      <c r="AH867" s="19"/>
      <c r="AI867" s="19"/>
      <c r="AJ867" s="19"/>
      <c r="AK867" s="22" t="s">
        <v>99</v>
      </c>
      <c r="AL867" s="19"/>
      <c r="AM867" s="19"/>
      <c r="AN867" s="19"/>
      <c r="AO867" s="19"/>
      <c r="AP867" s="21"/>
      <c r="AQ867" s="19"/>
    </row>
    <row r="868">
      <c r="A868" s="11" t="s">
        <v>4207</v>
      </c>
      <c r="B868" s="11" t="s">
        <v>4208</v>
      </c>
      <c r="C868" s="11" t="str">
        <f>VLOOKUP(A868,import!A:C,3,0)</f>
        <v>DOĞRU</v>
      </c>
      <c r="D868" s="11" t="s">
        <v>143</v>
      </c>
      <c r="E868" s="12" t="str">
        <f>VLOOKUP(A868,import!A:J,5,0)</f>
        <v/>
      </c>
      <c r="F868" s="12" t="str">
        <f>VLOOKUP(A868,import!A:J,6,0)</f>
        <v/>
      </c>
      <c r="G868" s="13">
        <f>VLOOKUP(A868,import!A:J,7,0)</f>
        <v>0</v>
      </c>
      <c r="H868" s="13">
        <f>VLOOKUP(A868,import!A:J,8,0)</f>
        <v>14</v>
      </c>
      <c r="I868" s="13">
        <f>VLOOKUP(A868,import!A:J,9,0)</f>
        <v>14</v>
      </c>
      <c r="J868" s="14">
        <f>VLOOKUP(A868,import!A:J,10,0)</f>
        <v>0</v>
      </c>
      <c r="K868" s="11" t="s">
        <v>4209</v>
      </c>
      <c r="L868" s="11">
        <v>5.394337179E9</v>
      </c>
      <c r="M868" s="11" t="s">
        <v>47</v>
      </c>
      <c r="N868" s="11" t="s">
        <v>4210</v>
      </c>
      <c r="O868" s="11" t="s">
        <v>4211</v>
      </c>
      <c r="P868" s="11" t="str">
        <f>VLOOKUP(A868,import!A:P,16,0)</f>
        <v>Geleneksel</v>
      </c>
      <c r="Q868" s="15"/>
      <c r="R868" s="15" t="b">
        <v>1</v>
      </c>
      <c r="S868" s="16" t="b">
        <v>0</v>
      </c>
      <c r="T868" s="17" t="s">
        <v>106</v>
      </c>
      <c r="U868" s="17"/>
      <c r="V868" s="17"/>
      <c r="W868" s="17" t="s">
        <v>4212</v>
      </c>
      <c r="X868" s="18"/>
      <c r="Y868" s="18"/>
      <c r="Z868" s="18"/>
      <c r="AA868" s="22" t="s">
        <v>106</v>
      </c>
      <c r="AB868" s="23">
        <v>44670.0</v>
      </c>
      <c r="AC868" s="19"/>
      <c r="AD868" s="19"/>
      <c r="AE868" s="20"/>
      <c r="AF868" s="19"/>
      <c r="AG868" s="20"/>
      <c r="AH868" s="19"/>
      <c r="AI868" s="19"/>
      <c r="AJ868" s="19"/>
      <c r="AK868" s="22" t="s">
        <v>99</v>
      </c>
      <c r="AL868" s="19"/>
      <c r="AM868" s="19"/>
      <c r="AN868" s="19"/>
      <c r="AO868" s="19"/>
      <c r="AP868" s="21"/>
      <c r="AQ868" s="19"/>
    </row>
    <row r="869">
      <c r="A869" s="11" t="s">
        <v>4213</v>
      </c>
      <c r="B869" s="11" t="s">
        <v>4214</v>
      </c>
      <c r="C869" s="11" t="str">
        <f>VLOOKUP(A869,import!A:C,3,0)</f>
        <v>DOĞRU</v>
      </c>
      <c r="D869" s="11" t="s">
        <v>233</v>
      </c>
      <c r="E869" s="12">
        <f>VLOOKUP(A869,import!A:J,5,0)</f>
        <v>359</v>
      </c>
      <c r="F869" s="12">
        <f>VLOOKUP(A869,import!A:J,6,0)</f>
        <v>13</v>
      </c>
      <c r="G869" s="13">
        <f>VLOOKUP(A869,import!A:J,7,0)</f>
        <v>5</v>
      </c>
      <c r="H869" s="13">
        <f>VLOOKUP(A869,import!A:J,8,0)</f>
        <v>16</v>
      </c>
      <c r="I869" s="13">
        <f>VLOOKUP(A869,import!A:J,9,0)</f>
        <v>21</v>
      </c>
      <c r="J869" s="14">
        <f>VLOOKUP(A869,import!A:J,10,0)</f>
        <v>0.24</v>
      </c>
      <c r="K869" s="11" t="s">
        <v>4215</v>
      </c>
      <c r="L869" s="11">
        <v>2.423268101E9</v>
      </c>
      <c r="M869" s="11" t="s">
        <v>65</v>
      </c>
      <c r="N869" s="11" t="s">
        <v>2652</v>
      </c>
      <c r="O869" s="11" t="s">
        <v>4216</v>
      </c>
      <c r="P869" s="11" t="str">
        <f>VLOOKUP(A869,import!A:P,16,0)</f>
        <v>Geleneksel</v>
      </c>
      <c r="Q869" s="15"/>
      <c r="R869" s="15" t="b">
        <v>1</v>
      </c>
      <c r="S869" s="16" t="b">
        <v>0</v>
      </c>
      <c r="T869" s="17" t="s">
        <v>50</v>
      </c>
      <c r="U869" s="17" t="s">
        <v>98</v>
      </c>
      <c r="V869" s="17" t="s">
        <v>52</v>
      </c>
      <c r="W869" s="17" t="s">
        <v>4217</v>
      </c>
      <c r="X869" s="18">
        <v>44368.0</v>
      </c>
      <c r="Y869" s="18">
        <v>44371.0</v>
      </c>
      <c r="Z869" s="18"/>
      <c r="AA869" s="22" t="s">
        <v>85</v>
      </c>
      <c r="AB869" s="23">
        <v>44368.0</v>
      </c>
      <c r="AC869" s="22" t="s">
        <v>71</v>
      </c>
      <c r="AD869" s="23">
        <v>44368.0</v>
      </c>
      <c r="AE869" s="20"/>
      <c r="AF869" s="19"/>
      <c r="AG869" s="20"/>
      <c r="AH869" s="19"/>
      <c r="AI869" s="19"/>
      <c r="AJ869" s="19"/>
      <c r="AK869" s="22" t="s">
        <v>98</v>
      </c>
      <c r="AL869" s="22" t="s">
        <v>98</v>
      </c>
      <c r="AM869" s="19"/>
      <c r="AN869" s="19"/>
      <c r="AO869" s="19"/>
      <c r="AP869" s="21" t="s">
        <v>54</v>
      </c>
      <c r="AQ869" s="19"/>
    </row>
    <row r="870">
      <c r="A870" s="11" t="s">
        <v>4218</v>
      </c>
      <c r="B870" s="11" t="s">
        <v>4219</v>
      </c>
      <c r="C870" s="11" t="str">
        <f>VLOOKUP(A870,import!A:C,3,0)</f>
        <v>DOĞRU</v>
      </c>
      <c r="D870" s="11" t="s">
        <v>74</v>
      </c>
      <c r="E870" s="12">
        <f>VLOOKUP(A870,import!A:J,5,0)</f>
        <v>92</v>
      </c>
      <c r="F870" s="12">
        <f>VLOOKUP(A870,import!A:J,6,0)</f>
        <v>12</v>
      </c>
      <c r="G870" s="13">
        <f>VLOOKUP(A870,import!A:J,7,0)</f>
        <v>0</v>
      </c>
      <c r="H870" s="13">
        <f>VLOOKUP(A870,import!A:J,8,0)</f>
        <v>44</v>
      </c>
      <c r="I870" s="13">
        <f>VLOOKUP(A870,import!A:J,9,0)</f>
        <v>44</v>
      </c>
      <c r="J870" s="14">
        <f>VLOOKUP(A870,import!A:J,10,0)</f>
        <v>0</v>
      </c>
      <c r="K870" s="11" t="s">
        <v>4220</v>
      </c>
      <c r="L870" s="11">
        <v>5.330410921E9</v>
      </c>
      <c r="M870" s="11" t="s">
        <v>65</v>
      </c>
      <c r="N870" s="11" t="s">
        <v>3041</v>
      </c>
      <c r="O870" s="11" t="s">
        <v>4221</v>
      </c>
      <c r="P870" s="11" t="str">
        <f>VLOOKUP(A870,import!A:P,16,0)</f>
        <v>Geleneksel</v>
      </c>
      <c r="Q870" s="15"/>
      <c r="R870" s="15" t="b">
        <v>1</v>
      </c>
      <c r="S870" s="16" t="b">
        <v>0</v>
      </c>
      <c r="T870" s="17" t="s">
        <v>280</v>
      </c>
      <c r="U870" s="17" t="s">
        <v>99</v>
      </c>
      <c r="V870" s="24" t="s">
        <v>69</v>
      </c>
      <c r="W870" s="17"/>
      <c r="X870" s="18">
        <v>44600.0</v>
      </c>
      <c r="Y870" s="18">
        <v>44602.0</v>
      </c>
      <c r="Z870" s="18"/>
      <c r="AA870" s="22" t="s">
        <v>71</v>
      </c>
      <c r="AB870" s="23">
        <v>44600.0</v>
      </c>
      <c r="AC870" s="19"/>
      <c r="AD870" s="19"/>
      <c r="AE870" s="20"/>
      <c r="AF870" s="19"/>
      <c r="AG870" s="20"/>
      <c r="AH870" s="19"/>
      <c r="AI870" s="19"/>
      <c r="AJ870" s="19"/>
      <c r="AK870" s="22" t="s">
        <v>99</v>
      </c>
      <c r="AL870" s="19"/>
      <c r="AM870" s="19"/>
      <c r="AN870" s="19"/>
      <c r="AO870" s="19"/>
      <c r="AP870" s="21"/>
      <c r="AQ870" s="19"/>
    </row>
    <row r="871">
      <c r="A871" s="11" t="s">
        <v>4222</v>
      </c>
      <c r="B871" s="11" t="s">
        <v>4223</v>
      </c>
      <c r="C871" s="11" t="str">
        <f>VLOOKUP(A871,import!A:C,3,0)</f>
        <v>DOĞRU</v>
      </c>
      <c r="D871" s="11" t="s">
        <v>45</v>
      </c>
      <c r="E871" s="12">
        <f>VLOOKUP(A871,import!A:J,5,0)</f>
        <v>1400</v>
      </c>
      <c r="F871" s="12">
        <f>VLOOKUP(A871,import!A:J,6,0)</f>
        <v>83</v>
      </c>
      <c r="G871" s="13">
        <f>VLOOKUP(A871,import!A:J,7,0)</f>
        <v>7</v>
      </c>
      <c r="H871" s="13">
        <f>VLOOKUP(A871,import!A:J,8,0)</f>
        <v>7</v>
      </c>
      <c r="I871" s="13">
        <f>VLOOKUP(A871,import!A:J,9,0)</f>
        <v>14</v>
      </c>
      <c r="J871" s="14">
        <f>VLOOKUP(A871,import!A:J,10,0)</f>
        <v>0.5</v>
      </c>
      <c r="K871" s="11" t="s">
        <v>4224</v>
      </c>
      <c r="L871" s="11">
        <v>2.427421878E9</v>
      </c>
      <c r="M871" s="11" t="s">
        <v>58</v>
      </c>
      <c r="N871" s="11" t="s">
        <v>1823</v>
      </c>
      <c r="O871" s="11" t="s">
        <v>4225</v>
      </c>
      <c r="P871" s="11" t="str">
        <f>VLOOKUP(A871,import!A:P,16,0)</f>
        <v>Geleneksel</v>
      </c>
      <c r="Q871" s="15" t="s">
        <v>299</v>
      </c>
      <c r="R871" s="15" t="b">
        <v>1</v>
      </c>
      <c r="S871" s="16" t="b">
        <v>0</v>
      </c>
      <c r="T871" s="25" t="s">
        <v>50</v>
      </c>
      <c r="U871" s="25" t="s">
        <v>156</v>
      </c>
      <c r="V871" s="25" t="s">
        <v>371</v>
      </c>
      <c r="W871" s="16"/>
      <c r="X871" s="27">
        <v>44488.0</v>
      </c>
      <c r="Y871" s="27">
        <v>44489.0</v>
      </c>
      <c r="Z871" s="27"/>
      <c r="AA871" s="22" t="s">
        <v>71</v>
      </c>
      <c r="AB871" s="23">
        <v>44488.0</v>
      </c>
      <c r="AC871" s="19"/>
      <c r="AD871" s="19"/>
      <c r="AE871" s="20"/>
      <c r="AF871" s="19"/>
      <c r="AG871" s="20"/>
      <c r="AH871" s="19"/>
      <c r="AI871" s="19"/>
      <c r="AJ871" s="19"/>
      <c r="AK871" s="22" t="s">
        <v>156</v>
      </c>
      <c r="AL871" s="19"/>
      <c r="AM871" s="19"/>
      <c r="AN871" s="19"/>
      <c r="AO871" s="19"/>
      <c r="AP871" s="21" t="s">
        <v>89</v>
      </c>
      <c r="AQ871" s="19"/>
    </row>
    <row r="872">
      <c r="A872" s="11" t="s">
        <v>4226</v>
      </c>
      <c r="B872" s="11" t="s">
        <v>4227</v>
      </c>
      <c r="C872" s="11" t="str">
        <f>VLOOKUP(A872,import!A:C,3,0)</f>
        <v>DOĞRU</v>
      </c>
      <c r="D872" s="11" t="s">
        <v>233</v>
      </c>
      <c r="E872" s="12">
        <f>VLOOKUP(A872,import!A:J,5,0)</f>
        <v>73</v>
      </c>
      <c r="F872" s="12">
        <f>VLOOKUP(A872,import!A:J,6,0)</f>
        <v>16</v>
      </c>
      <c r="G872" s="13">
        <f>VLOOKUP(A872,import!A:J,7,0)</f>
        <v>15</v>
      </c>
      <c r="H872" s="13">
        <f>VLOOKUP(A872,import!A:J,8,0)</f>
        <v>32</v>
      </c>
      <c r="I872" s="13">
        <f>VLOOKUP(A872,import!A:J,9,0)</f>
        <v>47</v>
      </c>
      <c r="J872" s="14">
        <f>VLOOKUP(A872,import!A:J,10,0)</f>
        <v>0.32</v>
      </c>
      <c r="K872" s="11" t="s">
        <v>4228</v>
      </c>
      <c r="L872" s="11">
        <v>5.066801714E9</v>
      </c>
      <c r="M872" s="11" t="s">
        <v>138</v>
      </c>
      <c r="N872" s="11" t="s">
        <v>320</v>
      </c>
      <c r="O872" s="11" t="s">
        <v>4229</v>
      </c>
      <c r="P872" s="11" t="str">
        <f>VLOOKUP(A872,import!A:P,16,0)</f>
        <v>Geleneksel</v>
      </c>
      <c r="Q872" s="15"/>
      <c r="R872" s="15" t="b">
        <v>1</v>
      </c>
      <c r="S872" s="16" t="b">
        <v>0</v>
      </c>
      <c r="T872" s="17" t="s">
        <v>50</v>
      </c>
      <c r="U872" s="17" t="s">
        <v>131</v>
      </c>
      <c r="V872" s="24" t="s">
        <v>69</v>
      </c>
      <c r="W872" s="17"/>
      <c r="X872" s="18">
        <v>44652.0</v>
      </c>
      <c r="Y872" s="18">
        <v>44655.0</v>
      </c>
      <c r="Z872" s="18"/>
      <c r="AA872" s="22" t="s">
        <v>71</v>
      </c>
      <c r="AB872" s="23">
        <v>44652.0</v>
      </c>
      <c r="AC872" s="19"/>
      <c r="AD872" s="19"/>
      <c r="AE872" s="20"/>
      <c r="AF872" s="19"/>
      <c r="AG872" s="20"/>
      <c r="AH872" s="19"/>
      <c r="AI872" s="19"/>
      <c r="AJ872" s="19"/>
      <c r="AK872" s="22" t="s">
        <v>131</v>
      </c>
      <c r="AL872" s="19"/>
      <c r="AM872" s="19"/>
      <c r="AN872" s="19"/>
      <c r="AO872" s="19"/>
      <c r="AP872" s="21"/>
      <c r="AQ872" s="19"/>
    </row>
    <row r="873">
      <c r="A873" s="11" t="s">
        <v>4230</v>
      </c>
      <c r="B873" s="11" t="s">
        <v>4231</v>
      </c>
      <c r="C873" s="11" t="str">
        <f>VLOOKUP(A873,import!A:C,3,0)</f>
        <v>DOĞRU</v>
      </c>
      <c r="D873" s="11" t="s">
        <v>45</v>
      </c>
      <c r="E873" s="12">
        <f>VLOOKUP(A873,import!A:J,5,0)</f>
        <v>902</v>
      </c>
      <c r="F873" s="12">
        <f>VLOOKUP(A873,import!A:J,6,0)</f>
        <v>38</v>
      </c>
      <c r="G873" s="13">
        <f>VLOOKUP(A873,import!A:J,7,0)</f>
        <v>0</v>
      </c>
      <c r="H873" s="13">
        <f>VLOOKUP(A873,import!A:J,8,0)</f>
        <v>14</v>
      </c>
      <c r="I873" s="13">
        <f>VLOOKUP(A873,import!A:J,9,0)</f>
        <v>14</v>
      </c>
      <c r="J873" s="14">
        <f>VLOOKUP(A873,import!A:J,10,0)</f>
        <v>0</v>
      </c>
      <c r="K873" s="11" t="s">
        <v>4232</v>
      </c>
      <c r="L873" s="11">
        <v>2.427467317E9</v>
      </c>
      <c r="M873" s="11" t="s">
        <v>58</v>
      </c>
      <c r="N873" s="11" t="s">
        <v>1823</v>
      </c>
      <c r="O873" s="11" t="s">
        <v>4233</v>
      </c>
      <c r="P873" s="11" t="str">
        <f>VLOOKUP(A873,import!A:P,16,0)</f>
        <v>Geleneksel</v>
      </c>
      <c r="Q873" s="15"/>
      <c r="R873" s="15" t="b">
        <v>1</v>
      </c>
      <c r="S873" s="16" t="b">
        <v>0</v>
      </c>
      <c r="T873" s="17" t="s">
        <v>351</v>
      </c>
      <c r="U873" s="17" t="s">
        <v>115</v>
      </c>
      <c r="V873" s="17" t="s">
        <v>371</v>
      </c>
      <c r="W873" s="17" t="s">
        <v>4234</v>
      </c>
      <c r="X873" s="18">
        <v>44502.0</v>
      </c>
      <c r="Y873" s="18">
        <v>44503.0</v>
      </c>
      <c r="Z873" s="18"/>
      <c r="AA873" s="22" t="s">
        <v>177</v>
      </c>
      <c r="AB873" s="23">
        <v>44489.0</v>
      </c>
      <c r="AC873" s="22" t="s">
        <v>106</v>
      </c>
      <c r="AD873" s="23">
        <v>44501.0</v>
      </c>
      <c r="AE873" s="22" t="s">
        <v>71</v>
      </c>
      <c r="AF873" s="23">
        <v>44502.0</v>
      </c>
      <c r="AG873" s="20"/>
      <c r="AH873" s="19"/>
      <c r="AI873" s="19"/>
      <c r="AJ873" s="19"/>
      <c r="AK873" s="22" t="s">
        <v>156</v>
      </c>
      <c r="AL873" s="22" t="s">
        <v>51</v>
      </c>
      <c r="AM873" s="22" t="s">
        <v>115</v>
      </c>
      <c r="AN873" s="19"/>
      <c r="AO873" s="19"/>
      <c r="AP873" s="21" t="s">
        <v>89</v>
      </c>
      <c r="AQ873" s="19"/>
    </row>
    <row r="874">
      <c r="A874" s="11" t="s">
        <v>4235</v>
      </c>
      <c r="B874" s="11" t="s">
        <v>4236</v>
      </c>
      <c r="C874" s="11" t="str">
        <f>VLOOKUP(A874,import!A:C,3,0)</f>
        <v>DOĞRU</v>
      </c>
      <c r="D874" s="11" t="s">
        <v>344</v>
      </c>
      <c r="E874" s="12">
        <f>VLOOKUP(A874,import!A:J,5,0)</f>
        <v>2499</v>
      </c>
      <c r="F874" s="12">
        <f>VLOOKUP(A874,import!A:J,6,0)</f>
        <v>104</v>
      </c>
      <c r="G874" s="13">
        <f>VLOOKUP(A874,import!A:J,7,0)</f>
        <v>3</v>
      </c>
      <c r="H874" s="13">
        <f>VLOOKUP(A874,import!A:J,8,0)</f>
        <v>44</v>
      </c>
      <c r="I874" s="13">
        <f>VLOOKUP(A874,import!A:J,9,0)</f>
        <v>47</v>
      </c>
      <c r="J874" s="14">
        <f>VLOOKUP(A874,import!A:J,10,0)</f>
        <v>0.06</v>
      </c>
      <c r="K874" s="11" t="s">
        <v>4237</v>
      </c>
      <c r="L874" s="11">
        <v>5.346916831E9</v>
      </c>
      <c r="M874" s="11" t="s">
        <v>65</v>
      </c>
      <c r="N874" s="11" t="s">
        <v>112</v>
      </c>
      <c r="O874" s="11" t="s">
        <v>4238</v>
      </c>
      <c r="P874" s="11" t="str">
        <f>VLOOKUP(A874,import!A:P,16,0)</f>
        <v>Geleneksel</v>
      </c>
      <c r="Q874" s="15"/>
      <c r="R874" s="15" t="b">
        <v>1</v>
      </c>
      <c r="S874" s="16" t="b">
        <v>0</v>
      </c>
      <c r="T874" s="17" t="s">
        <v>121</v>
      </c>
      <c r="U874" s="17" t="s">
        <v>98</v>
      </c>
      <c r="V874" s="17"/>
      <c r="W874" s="17" t="s">
        <v>4239</v>
      </c>
      <c r="X874" s="18"/>
      <c r="Y874" s="18"/>
      <c r="Z874" s="17"/>
      <c r="AA874" s="19"/>
      <c r="AB874" s="19"/>
      <c r="AC874" s="19"/>
      <c r="AD874" s="19"/>
      <c r="AE874" s="20"/>
      <c r="AF874" s="19"/>
      <c r="AG874" s="20"/>
      <c r="AH874" s="19"/>
      <c r="AI874" s="19"/>
      <c r="AJ874" s="19"/>
      <c r="AK874" s="19"/>
      <c r="AL874" s="19"/>
      <c r="AM874" s="19"/>
      <c r="AN874" s="19"/>
      <c r="AO874" s="19"/>
      <c r="AP874" s="21" t="s">
        <v>116</v>
      </c>
      <c r="AQ874" s="19"/>
    </row>
    <row r="875">
      <c r="A875" s="11" t="s">
        <v>4240</v>
      </c>
      <c r="B875" s="11" t="s">
        <v>4241</v>
      </c>
      <c r="C875" s="11" t="str">
        <f>VLOOKUP(A875,import!A:C,3,0)</f>
        <v>DOĞRU</v>
      </c>
      <c r="D875" s="11" t="s">
        <v>74</v>
      </c>
      <c r="E875" s="12">
        <f>VLOOKUP(A875,import!A:J,5,0)</f>
        <v>448</v>
      </c>
      <c r="F875" s="12">
        <f>VLOOKUP(A875,import!A:J,6,0)</f>
        <v>38</v>
      </c>
      <c r="G875" s="13">
        <f>VLOOKUP(A875,import!A:J,7,0)</f>
        <v>0</v>
      </c>
      <c r="H875" s="13">
        <f>VLOOKUP(A875,import!A:J,8,0)</f>
        <v>20</v>
      </c>
      <c r="I875" s="13">
        <f>VLOOKUP(A875,import!A:J,9,0)</f>
        <v>20</v>
      </c>
      <c r="J875" s="14">
        <f>VLOOKUP(A875,import!A:J,10,0)</f>
        <v>0</v>
      </c>
      <c r="K875" s="11" t="s">
        <v>4242</v>
      </c>
      <c r="L875" s="11">
        <v>5.467705507E9</v>
      </c>
      <c r="M875" s="11" t="s">
        <v>47</v>
      </c>
      <c r="N875" s="11" t="s">
        <v>445</v>
      </c>
      <c r="O875" s="11" t="s">
        <v>4243</v>
      </c>
      <c r="P875" s="11" t="str">
        <f>VLOOKUP(A875,import!A:P,16,0)</f>
        <v>Geleneksel</v>
      </c>
      <c r="Q875" s="15"/>
      <c r="R875" s="15" t="b">
        <v>1</v>
      </c>
      <c r="S875" s="25" t="b">
        <v>1</v>
      </c>
      <c r="T875" s="17"/>
      <c r="U875" s="17"/>
      <c r="V875" s="17"/>
      <c r="W875" s="17" t="s">
        <v>4244</v>
      </c>
      <c r="X875" s="18"/>
      <c r="Y875" s="18"/>
      <c r="Z875" s="18"/>
      <c r="AA875" s="22" t="s">
        <v>106</v>
      </c>
      <c r="AB875" s="23">
        <v>44365.0</v>
      </c>
      <c r="AC875" s="22" t="s">
        <v>106</v>
      </c>
      <c r="AD875" s="23">
        <v>44371.0</v>
      </c>
      <c r="AE875" s="22" t="s">
        <v>71</v>
      </c>
      <c r="AF875" s="23">
        <v>44372.0</v>
      </c>
      <c r="AG875" s="22" t="s">
        <v>71</v>
      </c>
      <c r="AH875" s="23">
        <v>44383.0</v>
      </c>
      <c r="AI875" s="22" t="s">
        <v>71</v>
      </c>
      <c r="AJ875" s="23">
        <v>44488.0</v>
      </c>
      <c r="AK875" s="22" t="s">
        <v>190</v>
      </c>
      <c r="AL875" s="22" t="s">
        <v>190</v>
      </c>
      <c r="AM875" s="22" t="s">
        <v>436</v>
      </c>
      <c r="AN875" s="22" t="s">
        <v>86</v>
      </c>
      <c r="AO875" s="22" t="s">
        <v>156</v>
      </c>
      <c r="AP875" s="21" t="s">
        <v>89</v>
      </c>
      <c r="AQ875" s="22"/>
    </row>
    <row r="876">
      <c r="A876" s="11" t="s">
        <v>4245</v>
      </c>
      <c r="B876" s="11" t="s">
        <v>4246</v>
      </c>
      <c r="C876" s="11" t="str">
        <f>VLOOKUP(A876,import!A:C,3,0)</f>
        <v>DOĞRU</v>
      </c>
      <c r="D876" s="11" t="s">
        <v>1449</v>
      </c>
      <c r="E876" s="12">
        <f>VLOOKUP(A876,import!A:J,5,0)</f>
        <v>10</v>
      </c>
      <c r="F876" s="12">
        <f>VLOOKUP(A876,import!A:J,6,0)</f>
        <v>6</v>
      </c>
      <c r="G876" s="13">
        <f>VLOOKUP(A876,import!A:J,7,0)</f>
        <v>0</v>
      </c>
      <c r="H876" s="13">
        <f>VLOOKUP(A876,import!A:J,8,0)</f>
        <v>12</v>
      </c>
      <c r="I876" s="13">
        <f>VLOOKUP(A876,import!A:J,9,0)</f>
        <v>12</v>
      </c>
      <c r="J876" s="14">
        <f>VLOOKUP(A876,import!A:J,10,0)</f>
        <v>0</v>
      </c>
      <c r="K876" s="11" t="s">
        <v>4247</v>
      </c>
      <c r="L876" s="11">
        <v>5.539526165E9</v>
      </c>
      <c r="M876" s="11" t="s">
        <v>138</v>
      </c>
      <c r="N876" s="11" t="s">
        <v>955</v>
      </c>
      <c r="O876" s="11" t="s">
        <v>4248</v>
      </c>
      <c r="P876" s="11" t="str">
        <f>VLOOKUP(A876,import!A:P,16,0)</f>
        <v>Geleneksel</v>
      </c>
      <c r="Q876" s="15"/>
      <c r="R876" s="15" t="b">
        <v>1</v>
      </c>
      <c r="S876" s="16" t="b">
        <v>0</v>
      </c>
      <c r="T876" s="17" t="s">
        <v>280</v>
      </c>
      <c r="U876" s="17"/>
      <c r="V876" s="17"/>
      <c r="W876" s="17" t="s">
        <v>4249</v>
      </c>
      <c r="X876" s="18"/>
      <c r="Y876" s="18"/>
      <c r="Z876" s="18"/>
      <c r="AA876" s="22" t="s">
        <v>71</v>
      </c>
      <c r="AB876" s="23">
        <v>44655.0</v>
      </c>
      <c r="AC876" s="19"/>
      <c r="AD876" s="19"/>
      <c r="AE876" s="20"/>
      <c r="AF876" s="19"/>
      <c r="AG876" s="20"/>
      <c r="AH876" s="19"/>
      <c r="AI876" s="19"/>
      <c r="AJ876" s="19"/>
      <c r="AK876" s="22" t="s">
        <v>99</v>
      </c>
      <c r="AL876" s="19"/>
      <c r="AM876" s="19"/>
      <c r="AN876" s="19"/>
      <c r="AO876" s="19"/>
      <c r="AP876" s="21"/>
      <c r="AQ876" s="19"/>
    </row>
    <row r="877">
      <c r="A877" s="11" t="s">
        <v>4250</v>
      </c>
      <c r="B877" s="11" t="s">
        <v>4251</v>
      </c>
      <c r="C877" s="11" t="str">
        <f>VLOOKUP(A877,import!A:C,3,0)</f>
        <v>DOĞRU</v>
      </c>
      <c r="D877" s="11" t="s">
        <v>1007</v>
      </c>
      <c r="E877" s="36">
        <f>VLOOKUP(A877,import!A:J,5,0)</f>
        <v>892</v>
      </c>
      <c r="F877" s="12">
        <f>VLOOKUP(A877,import!A:J,6,0)</f>
        <v>5</v>
      </c>
      <c r="G877" s="13">
        <f>VLOOKUP(A877,import!A:J,7,0)</f>
        <v>33</v>
      </c>
      <c r="H877" s="13">
        <f>VLOOKUP(A877,import!A:J,8,0)</f>
        <v>52</v>
      </c>
      <c r="I877" s="13">
        <f>VLOOKUP(A877,import!A:J,9,0)</f>
        <v>85</v>
      </c>
      <c r="J877" s="14">
        <f>VLOOKUP(A877,import!A:J,10,0)</f>
        <v>0.39</v>
      </c>
      <c r="K877" s="11" t="s">
        <v>4252</v>
      </c>
      <c r="L877" s="11">
        <v>2.427424898E9</v>
      </c>
      <c r="M877" s="11" t="s">
        <v>58</v>
      </c>
      <c r="N877" s="11" t="s">
        <v>2349</v>
      </c>
      <c r="O877" s="11" t="s">
        <v>4253</v>
      </c>
      <c r="P877" s="11" t="str">
        <f>VLOOKUP(A877,import!A:P,16,0)</f>
        <v>Geleneksel</v>
      </c>
      <c r="Q877" s="15"/>
      <c r="R877" s="15" t="b">
        <v>1</v>
      </c>
      <c r="S877" s="16" t="b">
        <v>0</v>
      </c>
      <c r="T877" s="25" t="s">
        <v>50</v>
      </c>
      <c r="U877" s="25" t="s">
        <v>99</v>
      </c>
      <c r="V877" s="25" t="s">
        <v>371</v>
      </c>
      <c r="W877" s="25" t="s">
        <v>4254</v>
      </c>
      <c r="X877" s="27">
        <v>44497.0</v>
      </c>
      <c r="Y877" s="27">
        <v>44502.0</v>
      </c>
      <c r="Z877" s="30"/>
      <c r="AA877" s="22" t="s">
        <v>71</v>
      </c>
      <c r="AB877" s="23">
        <v>44487.0</v>
      </c>
      <c r="AC877" s="22" t="s">
        <v>71</v>
      </c>
      <c r="AD877" s="23">
        <v>44497.0</v>
      </c>
      <c r="AE877" s="20"/>
      <c r="AF877" s="19"/>
      <c r="AG877" s="20"/>
      <c r="AH877" s="19"/>
      <c r="AI877" s="19"/>
      <c r="AJ877" s="19"/>
      <c r="AK877" s="22" t="s">
        <v>156</v>
      </c>
      <c r="AL877" s="22" t="s">
        <v>99</v>
      </c>
      <c r="AM877" s="19"/>
      <c r="AN877" s="19"/>
      <c r="AO877" s="19"/>
      <c r="AP877" s="21" t="s">
        <v>89</v>
      </c>
      <c r="AQ877" s="19"/>
    </row>
    <row r="878">
      <c r="A878" s="11" t="s">
        <v>4255</v>
      </c>
      <c r="B878" s="11" t="s">
        <v>4256</v>
      </c>
      <c r="C878" s="11" t="str">
        <f>VLOOKUP(A878,import!A:C,3,0)</f>
        <v>YANLIŞ</v>
      </c>
      <c r="D878" s="11" t="s">
        <v>110</v>
      </c>
      <c r="E878" s="12">
        <f>VLOOKUP(A878,import!A:J,5,0)</f>
        <v>570</v>
      </c>
      <c r="F878" s="12" t="str">
        <f>VLOOKUP(A878,import!A:J,6,0)</f>
        <v/>
      </c>
      <c r="G878" s="13">
        <f>VLOOKUP(A878,import!A:J,7,0)</f>
        <v>0</v>
      </c>
      <c r="H878" s="13">
        <f>VLOOKUP(A878,import!A:J,8,0)</f>
        <v>47</v>
      </c>
      <c r="I878" s="13">
        <f>VLOOKUP(A878,import!A:J,9,0)</f>
        <v>47</v>
      </c>
      <c r="J878" s="14">
        <f>VLOOKUP(A878,import!A:J,10,0)</f>
        <v>0</v>
      </c>
      <c r="K878" s="11" t="s">
        <v>4257</v>
      </c>
      <c r="L878" s="11">
        <v>2.422901111E9</v>
      </c>
      <c r="M878" s="11" t="s">
        <v>138</v>
      </c>
      <c r="N878" s="11" t="s">
        <v>382</v>
      </c>
      <c r="O878" s="11" t="s">
        <v>4258</v>
      </c>
      <c r="P878" s="11" t="str">
        <f>VLOOKUP(A878,import!A:P,16,0)</f>
        <v>Geleneksel</v>
      </c>
      <c r="Q878" s="15" t="s">
        <v>103</v>
      </c>
      <c r="R878" s="15" t="b">
        <v>1</v>
      </c>
      <c r="S878" s="25" t="b">
        <v>1</v>
      </c>
      <c r="T878" s="25"/>
      <c r="U878" s="16"/>
      <c r="V878" s="16"/>
      <c r="W878" s="25" t="s">
        <v>4259</v>
      </c>
      <c r="X878" s="30"/>
      <c r="Y878" s="30"/>
      <c r="Z878" s="25" t="s">
        <v>373</v>
      </c>
      <c r="AA878" s="22" t="s">
        <v>71</v>
      </c>
      <c r="AB878" s="23">
        <v>44349.0</v>
      </c>
      <c r="AC878" s="22" t="s">
        <v>71</v>
      </c>
      <c r="AD878" s="23">
        <v>44544.0</v>
      </c>
      <c r="AE878" s="20"/>
      <c r="AF878" s="19"/>
      <c r="AG878" s="20"/>
      <c r="AH878" s="19"/>
      <c r="AI878" s="19"/>
      <c r="AJ878" s="19"/>
      <c r="AK878" s="22" t="s">
        <v>190</v>
      </c>
      <c r="AL878" s="22" t="s">
        <v>247</v>
      </c>
      <c r="AM878" s="19"/>
      <c r="AN878" s="19"/>
      <c r="AO878" s="19"/>
      <c r="AP878" s="21" t="s">
        <v>116</v>
      </c>
      <c r="AQ878" s="19"/>
    </row>
    <row r="879">
      <c r="A879" s="11" t="s">
        <v>4260</v>
      </c>
      <c r="B879" s="11" t="s">
        <v>4261</v>
      </c>
      <c r="C879" s="11" t="str">
        <f>VLOOKUP(A879,import!A:C,3,0)</f>
        <v>DOĞRU</v>
      </c>
      <c r="D879" s="11" t="s">
        <v>45</v>
      </c>
      <c r="E879" s="12">
        <f>VLOOKUP(A879,import!A:J,5,0)</f>
        <v>14596</v>
      </c>
      <c r="F879" s="12">
        <f>VLOOKUP(A879,import!A:J,6,0)</f>
        <v>955</v>
      </c>
      <c r="G879" s="13">
        <f>VLOOKUP(A879,import!A:J,7,0)</f>
        <v>14</v>
      </c>
      <c r="H879" s="13">
        <f>VLOOKUP(A879,import!A:J,8,0)</f>
        <v>32</v>
      </c>
      <c r="I879" s="13">
        <f>VLOOKUP(A879,import!A:J,9,0)</f>
        <v>46</v>
      </c>
      <c r="J879" s="14">
        <f>VLOOKUP(A879,import!A:J,10,0)</f>
        <v>0.3</v>
      </c>
      <c r="K879" s="11" t="s">
        <v>4262</v>
      </c>
      <c r="L879" s="11">
        <v>2.422279669E9</v>
      </c>
      <c r="M879" s="11" t="s">
        <v>65</v>
      </c>
      <c r="N879" s="11" t="s">
        <v>112</v>
      </c>
      <c r="O879" s="11" t="s">
        <v>3755</v>
      </c>
      <c r="P879" s="11" t="str">
        <f>VLOOKUP(A879,import!A:P,16,0)</f>
        <v>Geleneksel</v>
      </c>
      <c r="Q879" s="15" t="s">
        <v>103</v>
      </c>
      <c r="R879" s="15" t="b">
        <v>1</v>
      </c>
      <c r="S879" s="16" t="b">
        <v>0</v>
      </c>
      <c r="T879" s="25" t="s">
        <v>50</v>
      </c>
      <c r="U879" s="25" t="s">
        <v>131</v>
      </c>
      <c r="V879" s="25" t="s">
        <v>259</v>
      </c>
      <c r="W879" s="25" t="s">
        <v>4263</v>
      </c>
      <c r="X879" s="27">
        <v>44516.0</v>
      </c>
      <c r="Y879" s="27">
        <v>44517.0</v>
      </c>
      <c r="Z879" s="27"/>
      <c r="AA879" s="22" t="s">
        <v>71</v>
      </c>
      <c r="AB879" s="23">
        <v>44489.0</v>
      </c>
      <c r="AC879" s="22" t="s">
        <v>71</v>
      </c>
      <c r="AD879" s="23">
        <v>44516.0</v>
      </c>
      <c r="AE879" s="22" t="s">
        <v>85</v>
      </c>
      <c r="AF879" s="23">
        <v>44701.0</v>
      </c>
      <c r="AG879" s="20"/>
      <c r="AH879" s="19"/>
      <c r="AI879" s="19"/>
      <c r="AJ879" s="19"/>
      <c r="AK879" s="22" t="s">
        <v>131</v>
      </c>
      <c r="AL879" s="22" t="s">
        <v>131</v>
      </c>
      <c r="AM879" s="22" t="s">
        <v>99</v>
      </c>
      <c r="AN879" s="19"/>
      <c r="AO879" s="19"/>
      <c r="AP879" s="21" t="s">
        <v>116</v>
      </c>
      <c r="AQ879" s="19"/>
    </row>
    <row r="880">
      <c r="A880" s="11" t="s">
        <v>4264</v>
      </c>
      <c r="B880" s="11" t="s">
        <v>4265</v>
      </c>
      <c r="C880" s="11" t="str">
        <f>VLOOKUP(A880,import!A:C,3,0)</f>
        <v>DOĞRU</v>
      </c>
      <c r="D880" s="11" t="s">
        <v>200</v>
      </c>
      <c r="E880" s="12">
        <f>VLOOKUP(A880,import!A:J,5,0)</f>
        <v>505</v>
      </c>
      <c r="F880" s="12">
        <f>VLOOKUP(A880,import!A:J,6,0)</f>
        <v>14</v>
      </c>
      <c r="G880" s="13">
        <f>VLOOKUP(A880,import!A:J,7,0)</f>
        <v>0</v>
      </c>
      <c r="H880" s="13">
        <f>VLOOKUP(A880,import!A:J,8,0)</f>
        <v>48</v>
      </c>
      <c r="I880" s="13">
        <f>VLOOKUP(A880,import!A:J,9,0)</f>
        <v>48</v>
      </c>
      <c r="J880" s="14">
        <f>VLOOKUP(A880,import!A:J,10,0)</f>
        <v>0</v>
      </c>
      <c r="K880" s="11" t="s">
        <v>4266</v>
      </c>
      <c r="L880" s="11">
        <v>5.33930457E9</v>
      </c>
      <c r="M880" s="11" t="s">
        <v>65</v>
      </c>
      <c r="N880" s="11" t="s">
        <v>483</v>
      </c>
      <c r="O880" s="11" t="s">
        <v>4267</v>
      </c>
      <c r="P880" s="11" t="str">
        <f>VLOOKUP(A880,import!A:P,16,0)</f>
        <v>Geleneksel</v>
      </c>
      <c r="Q880" s="15" t="s">
        <v>135</v>
      </c>
      <c r="R880" s="15" t="b">
        <v>1</v>
      </c>
      <c r="S880" s="16" t="b">
        <v>0</v>
      </c>
      <c r="T880" s="25" t="s">
        <v>83</v>
      </c>
      <c r="U880" s="16"/>
      <c r="V880" s="16"/>
      <c r="W880" s="25" t="s">
        <v>4268</v>
      </c>
      <c r="X880" s="30"/>
      <c r="Y880" s="30"/>
      <c r="Z880" s="30"/>
      <c r="AA880" s="19"/>
      <c r="AB880" s="19"/>
      <c r="AC880" s="19"/>
      <c r="AD880" s="19"/>
      <c r="AE880" s="20"/>
      <c r="AF880" s="19"/>
      <c r="AG880" s="20"/>
      <c r="AH880" s="19"/>
      <c r="AI880" s="19"/>
      <c r="AJ880" s="19"/>
      <c r="AK880" s="19"/>
      <c r="AL880" s="19"/>
      <c r="AM880" s="19"/>
      <c r="AN880" s="19"/>
      <c r="AO880" s="19"/>
      <c r="AP880" s="21" t="s">
        <v>54</v>
      </c>
      <c r="AQ880" s="19"/>
    </row>
    <row r="881">
      <c r="A881" s="11" t="s">
        <v>4269</v>
      </c>
      <c r="B881" s="11" t="s">
        <v>4270</v>
      </c>
      <c r="C881" s="11" t="str">
        <f>VLOOKUP(A881,import!A:C,3,0)</f>
        <v>DOĞRU</v>
      </c>
      <c r="D881" s="11" t="s">
        <v>152</v>
      </c>
      <c r="E881" s="12">
        <f>VLOOKUP(A881,import!A:J,5,0)</f>
        <v>1609</v>
      </c>
      <c r="F881" s="12">
        <f>VLOOKUP(A881,import!A:J,6,0)</f>
        <v>84</v>
      </c>
      <c r="G881" s="13">
        <f>VLOOKUP(A881,import!A:J,7,0)</f>
        <v>22</v>
      </c>
      <c r="H881" s="13">
        <f>VLOOKUP(A881,import!A:J,8,0)</f>
        <v>13</v>
      </c>
      <c r="I881" s="13">
        <f>VLOOKUP(A881,import!A:J,9,0)</f>
        <v>35</v>
      </c>
      <c r="J881" s="14">
        <f>VLOOKUP(A881,import!A:J,10,0)</f>
        <v>0.63</v>
      </c>
      <c r="K881" s="11" t="s">
        <v>4271</v>
      </c>
      <c r="L881" s="11">
        <v>2.422288444E9</v>
      </c>
      <c r="M881" s="11" t="s">
        <v>138</v>
      </c>
      <c r="N881" s="11" t="s">
        <v>1256</v>
      </c>
      <c r="O881" s="11" t="s">
        <v>4272</v>
      </c>
      <c r="P881" s="11" t="str">
        <f>VLOOKUP(A881,import!A:P,16,0)</f>
        <v>Geleneksel</v>
      </c>
      <c r="Q881" s="15" t="s">
        <v>129</v>
      </c>
      <c r="R881" s="15" t="b">
        <v>1</v>
      </c>
      <c r="S881" s="25" t="b">
        <v>0</v>
      </c>
      <c r="T881" s="25" t="s">
        <v>50</v>
      </c>
      <c r="U881" s="25" t="s">
        <v>99</v>
      </c>
      <c r="V881" s="24" t="s">
        <v>69</v>
      </c>
      <c r="W881" s="25"/>
      <c r="X881" s="27">
        <v>44573.0</v>
      </c>
      <c r="Y881" s="27">
        <v>44574.0</v>
      </c>
      <c r="Z881" s="30"/>
      <c r="AA881" s="22" t="s">
        <v>71</v>
      </c>
      <c r="AB881" s="23">
        <v>44481.0</v>
      </c>
      <c r="AC881" s="22" t="s">
        <v>71</v>
      </c>
      <c r="AD881" s="23">
        <v>44573.0</v>
      </c>
      <c r="AE881" s="20"/>
      <c r="AF881" s="19"/>
      <c r="AG881" s="20"/>
      <c r="AH881" s="19"/>
      <c r="AI881" s="19"/>
      <c r="AJ881" s="19"/>
      <c r="AK881" s="22" t="s">
        <v>247</v>
      </c>
      <c r="AL881" s="22" t="s">
        <v>99</v>
      </c>
      <c r="AM881" s="19"/>
      <c r="AN881" s="19"/>
      <c r="AO881" s="19"/>
      <c r="AP881" s="21" t="s">
        <v>116</v>
      </c>
      <c r="AQ881" s="19"/>
    </row>
    <row r="882">
      <c r="A882" s="11" t="s">
        <v>4273</v>
      </c>
      <c r="B882" s="11" t="s">
        <v>4274</v>
      </c>
      <c r="C882" s="11" t="str">
        <f>VLOOKUP(A882,import!A:C,3,0)</f>
        <v>DOĞRU</v>
      </c>
      <c r="D882" s="11" t="s">
        <v>110</v>
      </c>
      <c r="E882" s="12" t="str">
        <f>VLOOKUP(A882,import!A:J,5,0)</f>
        <v/>
      </c>
      <c r="F882" s="12" t="str">
        <f>VLOOKUP(A882,import!A:J,6,0)</f>
        <v/>
      </c>
      <c r="G882" s="13">
        <f>VLOOKUP(A882,import!A:J,7,0)</f>
        <v>0</v>
      </c>
      <c r="H882" s="13">
        <f>VLOOKUP(A882,import!A:J,8,0)</f>
        <v>21</v>
      </c>
      <c r="I882" s="13">
        <f>VLOOKUP(A882,import!A:J,9,0)</f>
        <v>21</v>
      </c>
      <c r="J882" s="14">
        <f>VLOOKUP(A882,import!A:J,10,0)</f>
        <v>0</v>
      </c>
      <c r="K882" s="11" t="s">
        <v>4275</v>
      </c>
      <c r="L882" s="11">
        <v>5.539233197E9</v>
      </c>
      <c r="M882" s="11" t="s">
        <v>47</v>
      </c>
      <c r="N882" s="11" t="s">
        <v>81</v>
      </c>
      <c r="O882" s="11" t="s">
        <v>3796</v>
      </c>
      <c r="P882" s="11" t="str">
        <f>VLOOKUP(A882,import!A:P,16,0)</f>
        <v>Geleneksel</v>
      </c>
      <c r="Q882" s="15"/>
      <c r="R882" s="15" t="b">
        <v>1</v>
      </c>
      <c r="S882" s="25" t="b">
        <v>1</v>
      </c>
      <c r="T882" s="17"/>
      <c r="U882" s="17"/>
      <c r="V882" s="17"/>
      <c r="W882" s="17" t="s">
        <v>4276</v>
      </c>
      <c r="X882" s="18"/>
      <c r="Y882" s="18"/>
      <c r="Z882" s="18"/>
      <c r="AA882" s="22" t="s">
        <v>71</v>
      </c>
      <c r="AB882" s="23">
        <v>44671.0</v>
      </c>
      <c r="AC882" s="19"/>
      <c r="AD882" s="19"/>
      <c r="AE882" s="20"/>
      <c r="AF882" s="19"/>
      <c r="AG882" s="20"/>
      <c r="AH882" s="19"/>
      <c r="AI882" s="19"/>
      <c r="AJ882" s="19"/>
      <c r="AK882" s="22" t="s">
        <v>99</v>
      </c>
      <c r="AL882" s="19"/>
      <c r="AM882" s="19"/>
      <c r="AN882" s="19"/>
      <c r="AO882" s="19"/>
      <c r="AP882" s="21"/>
      <c r="AQ882" s="19"/>
    </row>
    <row r="883">
      <c r="A883" s="11" t="s">
        <v>4277</v>
      </c>
      <c r="B883" s="11" t="s">
        <v>4278</v>
      </c>
      <c r="C883" s="11" t="str">
        <f>VLOOKUP(A883,import!A:C,3,0)</f>
        <v>DOĞRU</v>
      </c>
      <c r="D883" s="11" t="s">
        <v>63</v>
      </c>
      <c r="E883" s="12">
        <f>VLOOKUP(A883,import!A:J,5,0)</f>
        <v>176</v>
      </c>
      <c r="F883" s="12">
        <f>VLOOKUP(A883,import!A:J,6,0)</f>
        <v>10</v>
      </c>
      <c r="G883" s="13">
        <f>VLOOKUP(A883,import!A:J,7,0)</f>
        <v>0</v>
      </c>
      <c r="H883" s="13">
        <f>VLOOKUP(A883,import!A:J,8,0)</f>
        <v>11</v>
      </c>
      <c r="I883" s="13">
        <f>VLOOKUP(A883,import!A:J,9,0)</f>
        <v>11</v>
      </c>
      <c r="J883" s="14">
        <f>VLOOKUP(A883,import!A:J,10,0)</f>
        <v>0</v>
      </c>
      <c r="K883" s="11" t="s">
        <v>1245</v>
      </c>
      <c r="L883" s="11">
        <v>2.428870608E9</v>
      </c>
      <c r="M883" s="11" t="s">
        <v>327</v>
      </c>
      <c r="N883" s="11" t="s">
        <v>1246</v>
      </c>
      <c r="O883" s="11" t="s">
        <v>1247</v>
      </c>
      <c r="P883" s="11" t="str">
        <f>VLOOKUP(A883,import!A:P,16,0)</f>
        <v>Geleneksel</v>
      </c>
      <c r="Q883" s="15"/>
      <c r="R883" s="15" t="b">
        <v>0</v>
      </c>
      <c r="S883" s="16" t="b">
        <v>0</v>
      </c>
      <c r="T883" s="17"/>
      <c r="U883" s="17"/>
      <c r="V883" s="17"/>
      <c r="W883" s="17"/>
      <c r="X883" s="18"/>
      <c r="Y883" s="18"/>
      <c r="Z883" s="18"/>
      <c r="AA883" s="22"/>
      <c r="AB883" s="23"/>
      <c r="AC883" s="19"/>
      <c r="AD883" s="19"/>
      <c r="AE883" s="20"/>
      <c r="AF883" s="19"/>
      <c r="AG883" s="20"/>
      <c r="AH883" s="19"/>
      <c r="AI883" s="19"/>
      <c r="AJ883" s="19"/>
      <c r="AK883" s="22"/>
      <c r="AL883" s="19"/>
      <c r="AM883" s="19"/>
      <c r="AN883" s="19"/>
      <c r="AO883" s="19"/>
      <c r="AP883" s="21"/>
      <c r="AQ883" s="19"/>
    </row>
    <row r="884">
      <c r="A884" s="11" t="s">
        <v>4279</v>
      </c>
      <c r="B884" s="11" t="s">
        <v>4280</v>
      </c>
      <c r="C884" s="11" t="str">
        <f>VLOOKUP(A884,import!A:C,3,0)</f>
        <v>DOĞRU</v>
      </c>
      <c r="D884" s="11" t="s">
        <v>4281</v>
      </c>
      <c r="E884" s="12">
        <f>VLOOKUP(A884,import!A:J,5,0)</f>
        <v>451</v>
      </c>
      <c r="F884" s="12">
        <f>VLOOKUP(A884,import!A:J,6,0)</f>
        <v>13</v>
      </c>
      <c r="G884" s="13">
        <f>VLOOKUP(A884,import!A:J,7,0)</f>
        <v>0</v>
      </c>
      <c r="H884" s="13">
        <f>VLOOKUP(A884,import!A:J,8,0)</f>
        <v>126</v>
      </c>
      <c r="I884" s="13">
        <f>VLOOKUP(A884,import!A:J,9,0)</f>
        <v>126</v>
      </c>
      <c r="J884" s="14">
        <f>VLOOKUP(A884,import!A:J,10,0)</f>
        <v>0</v>
      </c>
      <c r="K884" s="11" t="s">
        <v>4282</v>
      </c>
      <c r="L884" s="11">
        <v>2.4224848E9</v>
      </c>
      <c r="M884" s="11" t="s">
        <v>47</v>
      </c>
      <c r="N884" s="11" t="s">
        <v>2980</v>
      </c>
      <c r="O884" s="11" t="s">
        <v>4283</v>
      </c>
      <c r="P884" s="11" t="str">
        <f>VLOOKUP(A884,import!A:P,16,0)</f>
        <v>Geleneksel</v>
      </c>
      <c r="Q884" s="15" t="s">
        <v>103</v>
      </c>
      <c r="R884" s="15" t="b">
        <v>1</v>
      </c>
      <c r="S884" s="25" t="b">
        <v>1</v>
      </c>
      <c r="T884" s="16"/>
      <c r="U884" s="16"/>
      <c r="V884" s="16"/>
      <c r="W884" s="25" t="s">
        <v>4284</v>
      </c>
      <c r="X884" s="30"/>
      <c r="Y884" s="30"/>
      <c r="Z884" s="30"/>
      <c r="AA884" s="22" t="s">
        <v>177</v>
      </c>
      <c r="AB884" s="23">
        <v>44386.0</v>
      </c>
      <c r="AC884" s="19"/>
      <c r="AD884" s="19"/>
      <c r="AE884" s="20"/>
      <c r="AF884" s="19"/>
      <c r="AG884" s="20"/>
      <c r="AH884" s="19"/>
      <c r="AI884" s="19"/>
      <c r="AJ884" s="19"/>
      <c r="AK884" s="22" t="s">
        <v>190</v>
      </c>
      <c r="AL884" s="19"/>
      <c r="AM884" s="19"/>
      <c r="AN884" s="19"/>
      <c r="AO884" s="19"/>
      <c r="AP884" s="21" t="s">
        <v>89</v>
      </c>
      <c r="AQ884" s="19"/>
    </row>
    <row r="885">
      <c r="A885" s="11" t="s">
        <v>4285</v>
      </c>
      <c r="B885" s="11" t="s">
        <v>4286</v>
      </c>
      <c r="C885" s="11" t="str">
        <f>VLOOKUP(A885,import!A:C,3,0)</f>
        <v>DOĞRU</v>
      </c>
      <c r="D885" s="11" t="s">
        <v>200</v>
      </c>
      <c r="E885" s="12">
        <f>VLOOKUP(A885,import!A:J,5,0)</f>
        <v>1082</v>
      </c>
      <c r="F885" s="12">
        <f>VLOOKUP(A885,import!A:J,6,0)</f>
        <v>65</v>
      </c>
      <c r="G885" s="13">
        <f>VLOOKUP(A885,import!A:J,7,0)</f>
        <v>0</v>
      </c>
      <c r="H885" s="13">
        <f>VLOOKUP(A885,import!A:J,8,0)</f>
        <v>45</v>
      </c>
      <c r="I885" s="13">
        <f>VLOOKUP(A885,import!A:J,9,0)</f>
        <v>45</v>
      </c>
      <c r="J885" s="14">
        <f>VLOOKUP(A885,import!A:J,10,0)</f>
        <v>0</v>
      </c>
      <c r="K885" s="11" t="s">
        <v>4287</v>
      </c>
      <c r="L885" s="11">
        <v>5.446190127E9</v>
      </c>
      <c r="M885" s="11" t="s">
        <v>58</v>
      </c>
      <c r="N885" s="11" t="s">
        <v>2349</v>
      </c>
      <c r="O885" s="11" t="s">
        <v>4288</v>
      </c>
      <c r="P885" s="11" t="str">
        <f>VLOOKUP(A885,import!A:P,16,0)</f>
        <v>Geleneksel</v>
      </c>
      <c r="Q885" s="15" t="s">
        <v>103</v>
      </c>
      <c r="R885" s="15" t="b">
        <v>1</v>
      </c>
      <c r="S885" s="25" t="b">
        <v>1</v>
      </c>
      <c r="T885" s="25" t="s">
        <v>83</v>
      </c>
      <c r="U885" s="16"/>
      <c r="V885" s="16"/>
      <c r="W885" s="25" t="s">
        <v>4289</v>
      </c>
      <c r="X885" s="30"/>
      <c r="Y885" s="30"/>
      <c r="Z885" s="30"/>
      <c r="AA885" s="22" t="s">
        <v>71</v>
      </c>
      <c r="AB885" s="23">
        <v>44497.0</v>
      </c>
      <c r="AC885" s="19"/>
      <c r="AD885" s="19"/>
      <c r="AE885" s="20"/>
      <c r="AF885" s="19"/>
      <c r="AG885" s="20"/>
      <c r="AH885" s="19"/>
      <c r="AI885" s="19"/>
      <c r="AJ885" s="19"/>
      <c r="AK885" s="22" t="s">
        <v>99</v>
      </c>
      <c r="AL885" s="19"/>
      <c r="AM885" s="19"/>
      <c r="AN885" s="19"/>
      <c r="AO885" s="19"/>
      <c r="AP885" s="21" t="s">
        <v>89</v>
      </c>
      <c r="AQ885" s="19"/>
    </row>
    <row r="886">
      <c r="A886" s="11" t="s">
        <v>4290</v>
      </c>
      <c r="B886" s="11" t="s">
        <v>4291</v>
      </c>
      <c r="C886" s="11" t="str">
        <f>VLOOKUP(A886,import!A:C,3,0)</f>
        <v>DOĞRU</v>
      </c>
      <c r="D886" s="11" t="s">
        <v>818</v>
      </c>
      <c r="E886" s="12">
        <f>VLOOKUP(A886,import!A:J,5,0)</f>
        <v>3</v>
      </c>
      <c r="F886" s="12">
        <f>VLOOKUP(A886,import!A:J,6,0)</f>
        <v>1</v>
      </c>
      <c r="G886" s="13">
        <f>VLOOKUP(A886,import!A:J,7,0)</f>
        <v>10</v>
      </c>
      <c r="H886" s="13">
        <f>VLOOKUP(A886,import!A:J,8,0)</f>
        <v>15</v>
      </c>
      <c r="I886" s="13">
        <f>VLOOKUP(A886,import!A:J,9,0)</f>
        <v>25</v>
      </c>
      <c r="J886" s="14">
        <f>VLOOKUP(A886,import!A:J,10,0)</f>
        <v>0.4</v>
      </c>
      <c r="K886" s="11" t="s">
        <v>4292</v>
      </c>
      <c r="L886" s="11">
        <v>5.439101031E9</v>
      </c>
      <c r="M886" s="11" t="s">
        <v>47</v>
      </c>
      <c r="N886" s="11" t="s">
        <v>603</v>
      </c>
      <c r="O886" s="11" t="s">
        <v>1798</v>
      </c>
      <c r="P886" s="11" t="str">
        <f>VLOOKUP(A886,import!A:P,16,0)</f>
        <v>Geleneksel</v>
      </c>
      <c r="Q886" s="15"/>
      <c r="R886" s="15" t="b">
        <v>1</v>
      </c>
      <c r="S886" s="16" t="b">
        <v>0</v>
      </c>
      <c r="T886" s="17" t="s">
        <v>50</v>
      </c>
      <c r="U886" s="17" t="s">
        <v>115</v>
      </c>
      <c r="V886" s="24" t="s">
        <v>69</v>
      </c>
      <c r="W886" s="17" t="s">
        <v>4293</v>
      </c>
      <c r="X886" s="18">
        <v>44558.0</v>
      </c>
      <c r="Y886" s="18">
        <v>44560.0</v>
      </c>
      <c r="Z886" s="18"/>
      <c r="AA886" s="22" t="s">
        <v>71</v>
      </c>
      <c r="AB886" s="23">
        <v>44558.0</v>
      </c>
      <c r="AC886" s="19"/>
      <c r="AD886" s="19"/>
      <c r="AE886" s="20"/>
      <c r="AF886" s="19"/>
      <c r="AG886" s="20"/>
      <c r="AH886" s="19"/>
      <c r="AI886" s="19"/>
      <c r="AJ886" s="19"/>
      <c r="AK886" s="22" t="s">
        <v>115</v>
      </c>
      <c r="AL886" s="19"/>
      <c r="AM886" s="19"/>
      <c r="AN886" s="19"/>
      <c r="AO886" s="19"/>
      <c r="AP886" s="21"/>
      <c r="AQ886" s="19"/>
    </row>
    <row r="887">
      <c r="A887" s="11" t="s">
        <v>4294</v>
      </c>
      <c r="B887" s="11" t="s">
        <v>4295</v>
      </c>
      <c r="C887" s="11" t="str">
        <f>VLOOKUP(A887,import!A:C,3,0)</f>
        <v>DOĞRU</v>
      </c>
      <c r="D887" s="11" t="s">
        <v>818</v>
      </c>
      <c r="E887" s="12">
        <f>VLOOKUP(A887,import!A:J,5,0)</f>
        <v>32</v>
      </c>
      <c r="F887" s="12">
        <f>VLOOKUP(A887,import!A:J,6,0)</f>
        <v>4</v>
      </c>
      <c r="G887" s="13">
        <f>VLOOKUP(A887,import!A:J,7,0)</f>
        <v>0</v>
      </c>
      <c r="H887" s="13">
        <f>VLOOKUP(A887,import!A:J,8,0)</f>
        <v>56</v>
      </c>
      <c r="I887" s="13">
        <f>VLOOKUP(A887,import!A:J,9,0)</f>
        <v>56</v>
      </c>
      <c r="J887" s="14">
        <f>VLOOKUP(A887,import!A:J,10,0)</f>
        <v>0</v>
      </c>
      <c r="K887" s="11" t="s">
        <v>4296</v>
      </c>
      <c r="L887" s="11">
        <v>2.425030341E9</v>
      </c>
      <c r="M887" s="11" t="s">
        <v>138</v>
      </c>
      <c r="N887" s="11" t="s">
        <v>1096</v>
      </c>
      <c r="O887" s="11" t="s">
        <v>4297</v>
      </c>
      <c r="P887" s="11" t="str">
        <f>VLOOKUP(A887,import!A:P,16,0)</f>
        <v>Geleneksel</v>
      </c>
      <c r="Q887" s="15"/>
      <c r="R887" s="15" t="b">
        <v>0</v>
      </c>
      <c r="S887" s="16" t="b">
        <v>0</v>
      </c>
      <c r="T887" s="17" t="s">
        <v>502</v>
      </c>
      <c r="U887" s="17"/>
      <c r="V887" s="17"/>
      <c r="W887" s="17"/>
      <c r="X887" s="18"/>
      <c r="Y887" s="18"/>
      <c r="Z887" s="18"/>
      <c r="AA887" s="22"/>
      <c r="AB887" s="23"/>
      <c r="AC887" s="19"/>
      <c r="AD887" s="19"/>
      <c r="AE887" s="20"/>
      <c r="AF887" s="19"/>
      <c r="AG887" s="20"/>
      <c r="AH887" s="19"/>
      <c r="AI887" s="19"/>
      <c r="AJ887" s="19"/>
      <c r="AK887" s="22"/>
      <c r="AL887" s="19"/>
      <c r="AM887" s="19"/>
      <c r="AN887" s="19"/>
      <c r="AO887" s="19"/>
      <c r="AP887" s="21"/>
      <c r="AQ887" s="19"/>
    </row>
    <row r="888">
      <c r="A888" s="11" t="s">
        <v>4298</v>
      </c>
      <c r="B888" s="11" t="s">
        <v>4299</v>
      </c>
      <c r="C888" s="11" t="str">
        <f>VLOOKUP(A888,import!A:C,3,0)</f>
        <v>DOĞRU</v>
      </c>
      <c r="D888" s="11" t="s">
        <v>818</v>
      </c>
      <c r="E888" s="12">
        <f>VLOOKUP(A888,import!A:J,5,0)</f>
        <v>340</v>
      </c>
      <c r="F888" s="12">
        <f>VLOOKUP(A888,import!A:J,6,0)</f>
        <v>37</v>
      </c>
      <c r="G888" s="13">
        <f>VLOOKUP(A888,import!A:J,7,0)</f>
        <v>0</v>
      </c>
      <c r="H888" s="13">
        <f>VLOOKUP(A888,import!A:J,8,0)</f>
        <v>7</v>
      </c>
      <c r="I888" s="13">
        <f>VLOOKUP(A888,import!A:J,9,0)</f>
        <v>7</v>
      </c>
      <c r="J888" s="14">
        <f>VLOOKUP(A888,import!A:J,10,0)</f>
        <v>0</v>
      </c>
      <c r="K888" s="11" t="s">
        <v>4300</v>
      </c>
      <c r="L888" s="11">
        <v>5.364916062E9</v>
      </c>
      <c r="M888" s="11" t="s">
        <v>47</v>
      </c>
      <c r="N888" s="11" t="s">
        <v>1202</v>
      </c>
      <c r="O888" s="11" t="s">
        <v>4301</v>
      </c>
      <c r="P888" s="11" t="str">
        <f>VLOOKUP(A888,import!A:P,16,0)</f>
        <v>Geleneksel</v>
      </c>
      <c r="Q888" s="15" t="s">
        <v>129</v>
      </c>
      <c r="R888" s="15" t="b">
        <v>1</v>
      </c>
      <c r="S888" s="25" t="b">
        <v>1</v>
      </c>
      <c r="T888" s="16"/>
      <c r="U888" s="16"/>
      <c r="V888" s="16"/>
      <c r="W888" s="25" t="s">
        <v>4302</v>
      </c>
      <c r="X888" s="30"/>
      <c r="Y888" s="30"/>
      <c r="Z888" s="30"/>
      <c r="AA888" s="22" t="s">
        <v>71</v>
      </c>
      <c r="AB888" s="23">
        <v>44414.0</v>
      </c>
      <c r="AC888" s="22" t="s">
        <v>106</v>
      </c>
      <c r="AD888" s="23">
        <v>44420.0</v>
      </c>
      <c r="AE888" s="20"/>
      <c r="AF888" s="19"/>
      <c r="AG888" s="20"/>
      <c r="AH888" s="19"/>
      <c r="AI888" s="19"/>
      <c r="AJ888" s="19"/>
      <c r="AK888" s="22" t="s">
        <v>88</v>
      </c>
      <c r="AL888" s="22" t="s">
        <v>88</v>
      </c>
      <c r="AM888" s="19"/>
      <c r="AN888" s="19"/>
      <c r="AO888" s="19"/>
      <c r="AP888" s="21" t="s">
        <v>116</v>
      </c>
      <c r="AQ888" s="19"/>
    </row>
    <row r="889">
      <c r="A889" s="11" t="s">
        <v>4303</v>
      </c>
      <c r="B889" s="11" t="s">
        <v>4304</v>
      </c>
      <c r="C889" s="11" t="str">
        <f>VLOOKUP(A889,import!A:C,3,0)</f>
        <v>YANLIŞ</v>
      </c>
      <c r="D889" s="11" t="s">
        <v>63</v>
      </c>
      <c r="E889" s="12">
        <f>VLOOKUP(A889,import!A:J,5,0)</f>
        <v>23</v>
      </c>
      <c r="F889" s="12" t="str">
        <f>VLOOKUP(A889,import!A:J,6,0)</f>
        <v/>
      </c>
      <c r="G889" s="13">
        <f>VLOOKUP(A889,import!A:J,7,0)</f>
        <v>0</v>
      </c>
      <c r="H889" s="13">
        <f>VLOOKUP(A889,import!A:J,8,0)</f>
        <v>23</v>
      </c>
      <c r="I889" s="13">
        <f>VLOOKUP(A889,import!A:J,9,0)</f>
        <v>23</v>
      </c>
      <c r="J889" s="14">
        <f>VLOOKUP(A889,import!A:J,10,0)</f>
        <v>0</v>
      </c>
      <c r="K889" s="11" t="s">
        <v>376</v>
      </c>
      <c r="L889" s="11">
        <v>5.346392727E9</v>
      </c>
      <c r="M889" s="11" t="s">
        <v>368</v>
      </c>
      <c r="N889" s="11" t="s">
        <v>369</v>
      </c>
      <c r="O889" s="11" t="s">
        <v>4305</v>
      </c>
      <c r="P889" s="11" t="str">
        <f>VLOOKUP(A889,import!A:P,16,0)</f>
        <v>Geleneksel</v>
      </c>
      <c r="Q889" s="15"/>
      <c r="R889" s="15" t="b">
        <v>1</v>
      </c>
      <c r="S889" s="16" t="b">
        <v>0</v>
      </c>
      <c r="T889" s="17" t="s">
        <v>83</v>
      </c>
      <c r="U889" s="17"/>
      <c r="V889" s="17"/>
      <c r="W889" s="17" t="s">
        <v>4306</v>
      </c>
      <c r="X889" s="18"/>
      <c r="Y889" s="18"/>
      <c r="Z889" s="18"/>
      <c r="AA889" s="22" t="s">
        <v>85</v>
      </c>
      <c r="AB889" s="23">
        <v>44459.0</v>
      </c>
      <c r="AC889" s="22" t="s">
        <v>177</v>
      </c>
      <c r="AD889" s="23">
        <v>44496.0</v>
      </c>
      <c r="AE889" s="22" t="s">
        <v>71</v>
      </c>
      <c r="AF889" s="23">
        <v>44496.0</v>
      </c>
      <c r="AG889" s="22" t="s">
        <v>177</v>
      </c>
      <c r="AH889" s="23">
        <v>44504.0</v>
      </c>
      <c r="AI889" s="19"/>
      <c r="AJ889" s="19"/>
      <c r="AK889" s="22" t="s">
        <v>51</v>
      </c>
      <c r="AL889" s="22" t="s">
        <v>156</v>
      </c>
      <c r="AM889" s="22" t="s">
        <v>51</v>
      </c>
      <c r="AN889" s="22" t="s">
        <v>99</v>
      </c>
      <c r="AO889" s="19"/>
      <c r="AP889" s="21" t="s">
        <v>54</v>
      </c>
      <c r="AQ889" s="19"/>
    </row>
    <row r="890">
      <c r="A890" s="11" t="s">
        <v>4307</v>
      </c>
      <c r="B890" s="11" t="s">
        <v>4308</v>
      </c>
      <c r="C890" s="11" t="str">
        <f>VLOOKUP(A890,import!A:C,3,0)</f>
        <v>DOĞRU</v>
      </c>
      <c r="D890" s="11" t="s">
        <v>45</v>
      </c>
      <c r="E890" s="12">
        <f>VLOOKUP(A890,import!A:J,5,0)</f>
        <v>151</v>
      </c>
      <c r="F890" s="12">
        <f>VLOOKUP(A890,import!A:J,6,0)</f>
        <v>30</v>
      </c>
      <c r="G890" s="13">
        <f>VLOOKUP(A890,import!A:J,7,0)</f>
        <v>5</v>
      </c>
      <c r="H890" s="13">
        <f>VLOOKUP(A890,import!A:J,8,0)</f>
        <v>6</v>
      </c>
      <c r="I890" s="13">
        <f>VLOOKUP(A890,import!A:J,9,0)</f>
        <v>11</v>
      </c>
      <c r="J890" s="14">
        <f>VLOOKUP(A890,import!A:J,10,0)</f>
        <v>0.45</v>
      </c>
      <c r="K890" s="11" t="s">
        <v>4309</v>
      </c>
      <c r="L890" s="11">
        <v>5.41109192E9</v>
      </c>
      <c r="M890" s="11" t="s">
        <v>65</v>
      </c>
      <c r="N890" s="11" t="s">
        <v>772</v>
      </c>
      <c r="O890" s="11" t="s">
        <v>4310</v>
      </c>
      <c r="P890" s="11" t="str">
        <f>VLOOKUP(A890,import!A:P,16,0)</f>
        <v>Geleneksel</v>
      </c>
      <c r="Q890" s="15"/>
      <c r="R890" s="15" t="b">
        <v>1</v>
      </c>
      <c r="S890" s="16" t="b">
        <v>0</v>
      </c>
      <c r="T890" s="17" t="s">
        <v>50</v>
      </c>
      <c r="U890" s="17" t="s">
        <v>99</v>
      </c>
      <c r="V890" s="24" t="s">
        <v>69</v>
      </c>
      <c r="W890" s="17"/>
      <c r="X890" s="18">
        <v>44600.0</v>
      </c>
      <c r="Y890" s="18">
        <v>44602.0</v>
      </c>
      <c r="Z890" s="18"/>
      <c r="AA890" s="22" t="s">
        <v>71</v>
      </c>
      <c r="AB890" s="23">
        <v>44600.0</v>
      </c>
      <c r="AC890" s="19"/>
      <c r="AD890" s="19"/>
      <c r="AE890" s="20"/>
      <c r="AF890" s="19"/>
      <c r="AG890" s="20"/>
      <c r="AH890" s="19"/>
      <c r="AI890" s="19"/>
      <c r="AJ890" s="19"/>
      <c r="AK890" s="22" t="s">
        <v>99</v>
      </c>
      <c r="AL890" s="19"/>
      <c r="AM890" s="19"/>
      <c r="AN890" s="19"/>
      <c r="AO890" s="19"/>
      <c r="AP890" s="21"/>
      <c r="AQ890" s="19"/>
    </row>
    <row r="891">
      <c r="A891" s="11" t="s">
        <v>4311</v>
      </c>
      <c r="B891" s="11" t="s">
        <v>4312</v>
      </c>
      <c r="C891" s="11" t="str">
        <f>VLOOKUP(A891,import!A:C,3,0)</f>
        <v>DOĞRU</v>
      </c>
      <c r="D891" s="11" t="s">
        <v>200</v>
      </c>
      <c r="E891" s="12">
        <f>VLOOKUP(A891,import!A:J,5,0)</f>
        <v>85</v>
      </c>
      <c r="F891" s="12">
        <f>VLOOKUP(A891,import!A:J,6,0)</f>
        <v>2</v>
      </c>
      <c r="G891" s="13">
        <f>VLOOKUP(A891,import!A:J,7,0)</f>
        <v>0</v>
      </c>
      <c r="H891" s="13">
        <f>VLOOKUP(A891,import!A:J,8,0)</f>
        <v>13</v>
      </c>
      <c r="I891" s="13">
        <f>VLOOKUP(A891,import!A:J,9,0)</f>
        <v>13</v>
      </c>
      <c r="J891" s="14">
        <f>VLOOKUP(A891,import!A:J,10,0)</f>
        <v>0</v>
      </c>
      <c r="K891" s="11" t="s">
        <v>4313</v>
      </c>
      <c r="L891" s="11">
        <v>2.4231111E9</v>
      </c>
      <c r="M891" s="11" t="s">
        <v>47</v>
      </c>
      <c r="N891" s="11" t="s">
        <v>657</v>
      </c>
      <c r="O891" s="11" t="s">
        <v>4314</v>
      </c>
      <c r="P891" s="11" t="str">
        <f>VLOOKUP(A891,import!A:P,16,0)</f>
        <v>Geleneksel</v>
      </c>
      <c r="Q891" s="15"/>
      <c r="R891" s="15" t="b">
        <v>1</v>
      </c>
      <c r="S891" s="16" t="b">
        <v>0</v>
      </c>
      <c r="T891" s="17" t="s">
        <v>212</v>
      </c>
      <c r="U891" s="17"/>
      <c r="V891" s="17"/>
      <c r="W891" s="17" t="s">
        <v>4315</v>
      </c>
      <c r="X891" s="18"/>
      <c r="Y891" s="18"/>
      <c r="Z891" s="18"/>
      <c r="AA891" s="22" t="s">
        <v>212</v>
      </c>
      <c r="AB891" s="23">
        <v>44589.0</v>
      </c>
      <c r="AC891" s="22" t="s">
        <v>71</v>
      </c>
      <c r="AD891" s="23">
        <v>44706.0</v>
      </c>
      <c r="AE891" s="20"/>
      <c r="AF891" s="19"/>
      <c r="AG891" s="20"/>
      <c r="AH891" s="19"/>
      <c r="AI891" s="19"/>
      <c r="AJ891" s="19"/>
      <c r="AK891" s="22" t="s">
        <v>99</v>
      </c>
      <c r="AL891" s="22" t="s">
        <v>99</v>
      </c>
      <c r="AM891" s="19"/>
      <c r="AN891" s="19"/>
      <c r="AO891" s="19"/>
      <c r="AP891" s="21"/>
      <c r="AQ891" s="19"/>
    </row>
    <row r="892">
      <c r="A892" s="11" t="s">
        <v>4316</v>
      </c>
      <c r="B892" s="11" t="s">
        <v>4317</v>
      </c>
      <c r="C892" s="11" t="str">
        <f>VLOOKUP(A892,import!A:C,3,0)</f>
        <v>DOĞRU</v>
      </c>
      <c r="D892" s="11" t="s">
        <v>1007</v>
      </c>
      <c r="E892" s="12">
        <f>VLOOKUP(A892,import!A:J,5,0)</f>
        <v>353</v>
      </c>
      <c r="F892" s="12">
        <f>VLOOKUP(A892,import!A:J,6,0)</f>
        <v>10</v>
      </c>
      <c r="G892" s="13">
        <f>VLOOKUP(A892,import!A:J,7,0)</f>
        <v>25</v>
      </c>
      <c r="H892" s="13">
        <f>VLOOKUP(A892,import!A:J,8,0)</f>
        <v>18</v>
      </c>
      <c r="I892" s="13">
        <f>VLOOKUP(A892,import!A:J,9,0)</f>
        <v>43</v>
      </c>
      <c r="J892" s="14">
        <f>VLOOKUP(A892,import!A:J,10,0)</f>
        <v>0.58</v>
      </c>
      <c r="K892" s="11" t="s">
        <v>4318</v>
      </c>
      <c r="L892" s="11">
        <v>5.326630653E9</v>
      </c>
      <c r="M892" s="11" t="s">
        <v>368</v>
      </c>
      <c r="N892" s="11" t="s">
        <v>652</v>
      </c>
      <c r="O892" s="11" t="s">
        <v>4319</v>
      </c>
      <c r="P892" s="11" t="str">
        <f>VLOOKUP(A892,import!A:P,16,0)</f>
        <v>Geleneksel</v>
      </c>
      <c r="Q892" s="15"/>
      <c r="R892" s="15" t="b">
        <v>1</v>
      </c>
      <c r="S892" s="16" t="b">
        <v>0</v>
      </c>
      <c r="T892" s="17" t="s">
        <v>50</v>
      </c>
      <c r="U892" s="17" t="s">
        <v>156</v>
      </c>
      <c r="V892" s="24" t="s">
        <v>371</v>
      </c>
      <c r="W892" s="17"/>
      <c r="X892" s="18">
        <v>44464.0</v>
      </c>
      <c r="Y892" s="18">
        <v>44467.0</v>
      </c>
      <c r="Z892" s="18"/>
      <c r="AA892" s="22" t="s">
        <v>71</v>
      </c>
      <c r="AB892" s="23">
        <v>44464.0</v>
      </c>
      <c r="AC892" s="19"/>
      <c r="AD892" s="19"/>
      <c r="AE892" s="20"/>
      <c r="AF892" s="19"/>
      <c r="AG892" s="20"/>
      <c r="AH892" s="19"/>
      <c r="AI892" s="19"/>
      <c r="AJ892" s="19"/>
      <c r="AK892" s="22" t="s">
        <v>156</v>
      </c>
      <c r="AL892" s="19"/>
      <c r="AM892" s="19"/>
      <c r="AN892" s="19"/>
      <c r="AO892" s="19"/>
      <c r="AP892" s="21" t="s">
        <v>54</v>
      </c>
      <c r="AQ892" s="19"/>
    </row>
    <row r="893">
      <c r="A893" s="11" t="s">
        <v>4320</v>
      </c>
      <c r="B893" s="11" t="s">
        <v>4321</v>
      </c>
      <c r="C893" s="11" t="str">
        <f>VLOOKUP(A893,import!A:C,3,0)</f>
        <v>DOĞRU</v>
      </c>
      <c r="D893" s="11" t="s">
        <v>1007</v>
      </c>
      <c r="E893" s="12">
        <f>VLOOKUP(A893,import!A:J,5,0)</f>
        <v>257</v>
      </c>
      <c r="F893" s="12">
        <f>VLOOKUP(A893,import!A:J,6,0)</f>
        <v>16</v>
      </c>
      <c r="G893" s="13">
        <f>VLOOKUP(A893,import!A:J,7,0)</f>
        <v>6</v>
      </c>
      <c r="H893" s="13">
        <f>VLOOKUP(A893,import!A:J,8,0)</f>
        <v>21</v>
      </c>
      <c r="I893" s="13">
        <f>VLOOKUP(A893,import!A:J,9,0)</f>
        <v>27</v>
      </c>
      <c r="J893" s="14">
        <f>VLOOKUP(A893,import!A:J,10,0)</f>
        <v>0.22</v>
      </c>
      <c r="K893" s="11" t="s">
        <v>4322</v>
      </c>
      <c r="L893" s="11">
        <v>5.32394082E9</v>
      </c>
      <c r="M893" s="11" t="s">
        <v>138</v>
      </c>
      <c r="N893" s="11" t="s">
        <v>1096</v>
      </c>
      <c r="O893" s="11" t="s">
        <v>4323</v>
      </c>
      <c r="P893" s="11" t="str">
        <f>VLOOKUP(A893,import!A:P,16,0)</f>
        <v>Geleneksel</v>
      </c>
      <c r="Q893" s="15" t="s">
        <v>135</v>
      </c>
      <c r="R893" s="15" t="b">
        <v>1</v>
      </c>
      <c r="S893" s="16" t="b">
        <v>0</v>
      </c>
      <c r="T893" s="25" t="s">
        <v>50</v>
      </c>
      <c r="U893" s="25" t="s">
        <v>1117</v>
      </c>
      <c r="V893" s="25" t="s">
        <v>273</v>
      </c>
      <c r="W893" s="25" t="s">
        <v>4324</v>
      </c>
      <c r="X893" s="27">
        <v>44271.0</v>
      </c>
      <c r="Y893" s="27">
        <v>44274.0</v>
      </c>
      <c r="Z893" s="27"/>
      <c r="AA893" s="22" t="s">
        <v>71</v>
      </c>
      <c r="AB893" s="23">
        <v>44435.0</v>
      </c>
      <c r="AC893" s="19"/>
      <c r="AD893" s="19"/>
      <c r="AE893" s="20"/>
      <c r="AF893" s="19"/>
      <c r="AG893" s="20"/>
      <c r="AH893" s="19"/>
      <c r="AI893" s="19"/>
      <c r="AJ893" s="19"/>
      <c r="AK893" s="22"/>
      <c r="AL893" s="22" t="s">
        <v>163</v>
      </c>
      <c r="AM893" s="19"/>
      <c r="AN893" s="19"/>
      <c r="AO893" s="19"/>
      <c r="AP893" s="21" t="s">
        <v>116</v>
      </c>
      <c r="AQ893" s="19"/>
    </row>
    <row r="894">
      <c r="A894" s="11" t="s">
        <v>4325</v>
      </c>
      <c r="B894" s="11" t="s">
        <v>4326</v>
      </c>
      <c r="C894" s="11" t="str">
        <f>VLOOKUP(A894,import!A:C,3,0)</f>
        <v>DOĞRU</v>
      </c>
      <c r="D894" s="11" t="s">
        <v>152</v>
      </c>
      <c r="E894" s="12">
        <f>VLOOKUP(A894,import!A:J,5,0)</f>
        <v>4254</v>
      </c>
      <c r="F894" s="12">
        <f>VLOOKUP(A894,import!A:J,6,0)</f>
        <v>96</v>
      </c>
      <c r="G894" s="13">
        <f>VLOOKUP(A894,import!A:J,7,0)</f>
        <v>28</v>
      </c>
      <c r="H894" s="13">
        <f>VLOOKUP(A894,import!A:J,8,0)</f>
        <v>10</v>
      </c>
      <c r="I894" s="13">
        <f>VLOOKUP(A894,import!A:J,9,0)</f>
        <v>38</v>
      </c>
      <c r="J894" s="14">
        <f>VLOOKUP(A894,import!A:J,10,0)</f>
        <v>0.74</v>
      </c>
      <c r="K894" s="11" t="s">
        <v>4327</v>
      </c>
      <c r="L894" s="11">
        <v>5.071454892E9</v>
      </c>
      <c r="M894" s="11" t="s">
        <v>65</v>
      </c>
      <c r="N894" s="11" t="s">
        <v>4328</v>
      </c>
      <c r="O894" s="11" t="s">
        <v>4329</v>
      </c>
      <c r="P894" s="11" t="str">
        <f>VLOOKUP(A894,import!A:P,16,0)</f>
        <v>Geleneksel</v>
      </c>
      <c r="Q894" s="15"/>
      <c r="R894" s="15" t="b">
        <v>1</v>
      </c>
      <c r="S894" s="16" t="b">
        <v>0</v>
      </c>
      <c r="T894" s="25" t="s">
        <v>50</v>
      </c>
      <c r="U894" s="25" t="s">
        <v>131</v>
      </c>
      <c r="V894" s="25"/>
      <c r="W894" s="25" t="s">
        <v>4330</v>
      </c>
      <c r="X894" s="27">
        <v>44489.0</v>
      </c>
      <c r="Y894" s="27">
        <v>44490.0</v>
      </c>
      <c r="Z894" s="27"/>
      <c r="AA894" s="22" t="s">
        <v>71</v>
      </c>
      <c r="AB894" s="23">
        <v>44489.0</v>
      </c>
      <c r="AC894" s="19"/>
      <c r="AD894" s="19"/>
      <c r="AE894" s="20"/>
      <c r="AF894" s="19"/>
      <c r="AG894" s="20"/>
      <c r="AH894" s="19"/>
      <c r="AI894" s="19"/>
      <c r="AJ894" s="19"/>
      <c r="AK894" s="22" t="s">
        <v>131</v>
      </c>
      <c r="AL894" s="19"/>
      <c r="AM894" s="19"/>
      <c r="AN894" s="19"/>
      <c r="AO894" s="19"/>
      <c r="AP894" s="21" t="s">
        <v>54</v>
      </c>
      <c r="AQ894" s="19"/>
    </row>
    <row r="895">
      <c r="A895" s="11" t="s">
        <v>4331</v>
      </c>
      <c r="B895" s="11" t="s">
        <v>4332</v>
      </c>
      <c r="C895" s="11" t="str">
        <f>VLOOKUP(A895,import!A:C,3,0)</f>
        <v>DOĞRU</v>
      </c>
      <c r="D895" s="11" t="s">
        <v>45</v>
      </c>
      <c r="E895" s="12">
        <f>VLOOKUP(A895,import!A:J,5,0)</f>
        <v>407</v>
      </c>
      <c r="F895" s="12">
        <f>VLOOKUP(A895,import!A:J,6,0)</f>
        <v>15</v>
      </c>
      <c r="G895" s="13">
        <f>VLOOKUP(A895,import!A:J,7,0)</f>
        <v>0</v>
      </c>
      <c r="H895" s="13">
        <f>VLOOKUP(A895,import!A:J,8,0)</f>
        <v>79</v>
      </c>
      <c r="I895" s="13">
        <f>VLOOKUP(A895,import!A:J,9,0)</f>
        <v>79</v>
      </c>
      <c r="J895" s="14">
        <f>VLOOKUP(A895,import!A:J,10,0)</f>
        <v>0</v>
      </c>
      <c r="K895" s="11" t="s">
        <v>4333</v>
      </c>
      <c r="L895" s="11">
        <v>2.427427045E9</v>
      </c>
      <c r="M895" s="11" t="s">
        <v>58</v>
      </c>
      <c r="N895" s="11" t="s">
        <v>59</v>
      </c>
      <c r="O895" s="11" t="s">
        <v>4334</v>
      </c>
      <c r="P895" s="11" t="str">
        <f>VLOOKUP(A895,import!A:P,16,0)</f>
        <v>Geleneksel</v>
      </c>
      <c r="Q895" s="15" t="s">
        <v>103</v>
      </c>
      <c r="R895" s="15" t="b">
        <v>1</v>
      </c>
      <c r="S895" s="25" t="b">
        <v>1</v>
      </c>
      <c r="T895" s="16"/>
      <c r="U895" s="16"/>
      <c r="V895" s="16"/>
      <c r="W895" s="25" t="s">
        <v>4335</v>
      </c>
      <c r="X895" s="30"/>
      <c r="Y895" s="30"/>
      <c r="Z895" s="30"/>
      <c r="AA895" s="22" t="s">
        <v>71</v>
      </c>
      <c r="AB895" s="23">
        <v>44503.0</v>
      </c>
      <c r="AC895" s="19"/>
      <c r="AD895" s="19"/>
      <c r="AE895" s="20"/>
      <c r="AF895" s="19"/>
      <c r="AG895" s="20"/>
      <c r="AH895" s="19"/>
      <c r="AI895" s="19"/>
      <c r="AJ895" s="19"/>
      <c r="AK895" s="22" t="s">
        <v>230</v>
      </c>
      <c r="AL895" s="19"/>
      <c r="AM895" s="19"/>
      <c r="AN895" s="19"/>
      <c r="AO895" s="19"/>
      <c r="AP895" s="21" t="s">
        <v>89</v>
      </c>
      <c r="AQ895" s="19"/>
    </row>
    <row r="896">
      <c r="A896" s="11" t="s">
        <v>4336</v>
      </c>
      <c r="B896" s="11" t="s">
        <v>4337</v>
      </c>
      <c r="C896" s="11" t="str">
        <f>VLOOKUP(A896,import!A:C,3,0)</f>
        <v>DOĞRU</v>
      </c>
      <c r="D896" s="11" t="s">
        <v>45</v>
      </c>
      <c r="E896" s="12">
        <f>VLOOKUP(A896,import!A:J,5,0)</f>
        <v>1131</v>
      </c>
      <c r="F896" s="12">
        <f>VLOOKUP(A896,import!A:J,6,0)</f>
        <v>69</v>
      </c>
      <c r="G896" s="13">
        <f>VLOOKUP(A896,import!A:J,7,0)</f>
        <v>0</v>
      </c>
      <c r="H896" s="13">
        <f>VLOOKUP(A896,import!A:J,8,0)</f>
        <v>15</v>
      </c>
      <c r="I896" s="13">
        <f>VLOOKUP(A896,import!A:J,9,0)</f>
        <v>15</v>
      </c>
      <c r="J896" s="14">
        <f>VLOOKUP(A896,import!A:J,10,0)</f>
        <v>0</v>
      </c>
      <c r="K896" s="11" t="s">
        <v>4338</v>
      </c>
      <c r="L896" s="11">
        <v>2.422273996E9</v>
      </c>
      <c r="M896" s="11" t="s">
        <v>65</v>
      </c>
      <c r="N896" s="11" t="s">
        <v>427</v>
      </c>
      <c r="O896" s="11" t="s">
        <v>4339</v>
      </c>
      <c r="P896" s="11" t="str">
        <f>VLOOKUP(A896,import!A:P,16,0)</f>
        <v>Geleneksel</v>
      </c>
      <c r="Q896" s="15"/>
      <c r="R896" s="15" t="b">
        <v>1</v>
      </c>
      <c r="S896" s="16" t="b">
        <v>0</v>
      </c>
      <c r="T896" s="17" t="s">
        <v>245</v>
      </c>
      <c r="U896" s="17"/>
      <c r="V896" s="17"/>
      <c r="W896" s="17" t="s">
        <v>4340</v>
      </c>
      <c r="X896" s="18"/>
      <c r="Y896" s="18"/>
      <c r="Z896" s="18"/>
      <c r="AA896" s="22" t="s">
        <v>212</v>
      </c>
      <c r="AB896" s="23">
        <v>44357.0</v>
      </c>
      <c r="AC896" s="22" t="s">
        <v>106</v>
      </c>
      <c r="AD896" s="23">
        <v>44372.0</v>
      </c>
      <c r="AE896" s="22" t="s">
        <v>212</v>
      </c>
      <c r="AF896" s="23">
        <v>44376.0</v>
      </c>
      <c r="AG896" s="22" t="s">
        <v>212</v>
      </c>
      <c r="AH896" s="23">
        <v>44384.0</v>
      </c>
      <c r="AI896" s="22" t="s">
        <v>177</v>
      </c>
      <c r="AJ896" s="23">
        <v>44545.0</v>
      </c>
      <c r="AK896" s="22" t="s">
        <v>98</v>
      </c>
      <c r="AL896" s="22" t="s">
        <v>190</v>
      </c>
      <c r="AM896" s="22" t="s">
        <v>1233</v>
      </c>
      <c r="AN896" s="22" t="s">
        <v>86</v>
      </c>
      <c r="AO896" s="22" t="s">
        <v>99</v>
      </c>
      <c r="AP896" s="21" t="s">
        <v>116</v>
      </c>
      <c r="AQ896" s="19"/>
    </row>
    <row r="897">
      <c r="A897" s="11" t="s">
        <v>4341</v>
      </c>
      <c r="B897" s="11" t="s">
        <v>4342</v>
      </c>
      <c r="C897" s="11" t="str">
        <f>VLOOKUP(A897,import!A:C,3,0)</f>
        <v>DOĞRU</v>
      </c>
      <c r="D897" s="11" t="s">
        <v>63</v>
      </c>
      <c r="E897" s="12">
        <f>VLOOKUP(A897,import!A:J,5,0)</f>
        <v>1144</v>
      </c>
      <c r="F897" s="12">
        <f>VLOOKUP(A897,import!A:J,6,0)</f>
        <v>56</v>
      </c>
      <c r="G897" s="13">
        <f>VLOOKUP(A897,import!A:J,7,0)</f>
        <v>3</v>
      </c>
      <c r="H897" s="13">
        <f>VLOOKUP(A897,import!A:J,8,0)</f>
        <v>3</v>
      </c>
      <c r="I897" s="13">
        <f>VLOOKUP(A897,import!A:J,9,0)</f>
        <v>6</v>
      </c>
      <c r="J897" s="14">
        <f>VLOOKUP(A897,import!A:J,10,0)</f>
        <v>0.5</v>
      </c>
      <c r="K897" s="11" t="s">
        <v>4343</v>
      </c>
      <c r="L897" s="11">
        <v>5.321760109E9</v>
      </c>
      <c r="M897" s="11" t="s">
        <v>65</v>
      </c>
      <c r="N897" s="11" t="s">
        <v>3323</v>
      </c>
      <c r="O897" s="11" t="s">
        <v>4344</v>
      </c>
      <c r="P897" s="11" t="str">
        <f>VLOOKUP(A897,import!A:P,16,0)</f>
        <v>Geleneksel</v>
      </c>
      <c r="Q897" s="15" t="s">
        <v>135</v>
      </c>
      <c r="R897" s="15" t="b">
        <v>1</v>
      </c>
      <c r="S897" s="16" t="b">
        <v>0</v>
      </c>
      <c r="T897" s="25" t="s">
        <v>50</v>
      </c>
      <c r="U897" s="25" t="s">
        <v>272</v>
      </c>
      <c r="V897" s="25" t="s">
        <v>52</v>
      </c>
      <c r="W897" s="16"/>
      <c r="X897" s="27">
        <v>44288.0</v>
      </c>
      <c r="Y897" s="27">
        <v>44292.0</v>
      </c>
      <c r="Z897" s="27"/>
      <c r="AA897" s="19"/>
      <c r="AB897" s="19"/>
      <c r="AC897" s="19"/>
      <c r="AD897" s="19"/>
      <c r="AE897" s="20"/>
      <c r="AF897" s="19"/>
      <c r="AG897" s="20"/>
      <c r="AH897" s="19"/>
      <c r="AI897" s="19"/>
      <c r="AJ897" s="19"/>
      <c r="AK897" s="19"/>
      <c r="AL897" s="19"/>
      <c r="AM897" s="19"/>
      <c r="AN897" s="19"/>
      <c r="AO897" s="19"/>
      <c r="AP897" s="21" t="s">
        <v>54</v>
      </c>
      <c r="AQ897" s="19"/>
    </row>
    <row r="898">
      <c r="A898" s="11" t="s">
        <v>4345</v>
      </c>
      <c r="B898" s="11" t="s">
        <v>4346</v>
      </c>
      <c r="C898" s="11" t="str">
        <f>VLOOKUP(A898,import!A:C,3,0)</f>
        <v>DOĞRU</v>
      </c>
      <c r="D898" s="11" t="s">
        <v>818</v>
      </c>
      <c r="E898" s="12">
        <f>VLOOKUP(A898,import!A:J,5,0)</f>
        <v>374</v>
      </c>
      <c r="F898" s="12">
        <f>VLOOKUP(A898,import!A:J,6,0)</f>
        <v>58</v>
      </c>
      <c r="G898" s="13">
        <f>VLOOKUP(A898,import!A:J,7,0)</f>
        <v>1</v>
      </c>
      <c r="H898" s="13">
        <f>VLOOKUP(A898,import!A:J,8,0)</f>
        <v>4</v>
      </c>
      <c r="I898" s="13">
        <f>VLOOKUP(A898,import!A:J,9,0)</f>
        <v>5</v>
      </c>
      <c r="J898" s="14">
        <f>VLOOKUP(A898,import!A:J,10,0)</f>
        <v>0.2</v>
      </c>
      <c r="K898" s="11" t="s">
        <v>4347</v>
      </c>
      <c r="L898" s="11">
        <v>5.464961241E9</v>
      </c>
      <c r="M898" s="11" t="s">
        <v>65</v>
      </c>
      <c r="N898" s="11" t="s">
        <v>778</v>
      </c>
      <c r="O898" s="11" t="s">
        <v>4348</v>
      </c>
      <c r="P898" s="11" t="str">
        <f>VLOOKUP(A898,import!A:P,16,0)</f>
        <v>Geleneksel</v>
      </c>
      <c r="Q898" s="15"/>
      <c r="R898" s="15" t="b">
        <v>1</v>
      </c>
      <c r="S898" s="16" t="b">
        <v>0</v>
      </c>
      <c r="T898" s="17" t="s">
        <v>50</v>
      </c>
      <c r="U898" s="17" t="s">
        <v>99</v>
      </c>
      <c r="V898" s="24" t="s">
        <v>69</v>
      </c>
      <c r="W898" s="17"/>
      <c r="X898" s="18">
        <v>44558.0</v>
      </c>
      <c r="Y898" s="18">
        <v>44561.0</v>
      </c>
      <c r="Z898" s="18"/>
      <c r="AA898" s="22" t="s">
        <v>71</v>
      </c>
      <c r="AB898" s="23">
        <v>44558.0</v>
      </c>
      <c r="AC898" s="19"/>
      <c r="AD898" s="19"/>
      <c r="AE898" s="20"/>
      <c r="AF898" s="19"/>
      <c r="AG898" s="20"/>
      <c r="AH898" s="19"/>
      <c r="AI898" s="19"/>
      <c r="AJ898" s="19"/>
      <c r="AK898" s="22" t="s">
        <v>99</v>
      </c>
      <c r="AL898" s="19"/>
      <c r="AM898" s="19"/>
      <c r="AN898" s="19"/>
      <c r="AO898" s="19"/>
      <c r="AP898" s="21"/>
      <c r="AQ898" s="19"/>
    </row>
    <row r="899">
      <c r="A899" s="11" t="s">
        <v>4349</v>
      </c>
      <c r="B899" s="11" t="s">
        <v>4350</v>
      </c>
      <c r="C899" s="11" t="str">
        <f>VLOOKUP(A899,import!A:C,3,0)</f>
        <v>DOĞRU</v>
      </c>
      <c r="D899" s="11" t="s">
        <v>818</v>
      </c>
      <c r="E899" s="12">
        <f>VLOOKUP(A899,import!A:J,5,0)</f>
        <v>418</v>
      </c>
      <c r="F899" s="12">
        <f>VLOOKUP(A899,import!A:J,6,0)</f>
        <v>95</v>
      </c>
      <c r="G899" s="13">
        <f>VLOOKUP(A899,import!A:J,7,0)</f>
        <v>9</v>
      </c>
      <c r="H899" s="13">
        <f>VLOOKUP(A899,import!A:J,8,0)</f>
        <v>8</v>
      </c>
      <c r="I899" s="13">
        <f>VLOOKUP(A899,import!A:J,9,0)</f>
        <v>17</v>
      </c>
      <c r="J899" s="14">
        <f>VLOOKUP(A899,import!A:J,10,0)</f>
        <v>0.53</v>
      </c>
      <c r="K899" s="11" t="s">
        <v>4351</v>
      </c>
      <c r="L899" s="11">
        <v>5.462325548E9</v>
      </c>
      <c r="M899" s="11" t="s">
        <v>65</v>
      </c>
      <c r="N899" s="11" t="s">
        <v>112</v>
      </c>
      <c r="O899" s="11" t="s">
        <v>4352</v>
      </c>
      <c r="P899" s="11" t="str">
        <f>VLOOKUP(A899,import!A:P,16,0)</f>
        <v>Geleneksel</v>
      </c>
      <c r="Q899" s="15"/>
      <c r="R899" s="15" t="b">
        <v>1</v>
      </c>
      <c r="S899" s="16" t="b">
        <v>0</v>
      </c>
      <c r="T899" s="17" t="s">
        <v>50</v>
      </c>
      <c r="U899" s="17" t="s">
        <v>99</v>
      </c>
      <c r="V899" s="24" t="s">
        <v>69</v>
      </c>
      <c r="W899" s="17"/>
      <c r="X899" s="18">
        <v>44580.0</v>
      </c>
      <c r="Y899" s="18">
        <v>44582.0</v>
      </c>
      <c r="Z899" s="18"/>
      <c r="AA899" s="22" t="s">
        <v>71</v>
      </c>
      <c r="AB899" s="23">
        <v>44580.0</v>
      </c>
      <c r="AC899" s="19"/>
      <c r="AD899" s="19"/>
      <c r="AE899" s="20"/>
      <c r="AF899" s="19"/>
      <c r="AG899" s="20"/>
      <c r="AH899" s="19"/>
      <c r="AI899" s="19"/>
      <c r="AJ899" s="19"/>
      <c r="AK899" s="22" t="s">
        <v>99</v>
      </c>
      <c r="AL899" s="19"/>
      <c r="AM899" s="19"/>
      <c r="AN899" s="19"/>
      <c r="AO899" s="19"/>
      <c r="AP899" s="21"/>
      <c r="AQ899" s="19"/>
    </row>
    <row r="900">
      <c r="A900" s="21" t="s">
        <v>4353</v>
      </c>
      <c r="B900" s="21" t="s">
        <v>4354</v>
      </c>
      <c r="C900" s="11" t="str">
        <f>VLOOKUP(A900,import!A:C,3,0)</f>
        <v>DOĞRU</v>
      </c>
      <c r="D900" s="21" t="s">
        <v>818</v>
      </c>
      <c r="E900" s="12">
        <f>VLOOKUP(A900,import!A:J,5,0)</f>
        <v>511</v>
      </c>
      <c r="F900" s="12">
        <f>VLOOKUP(A900,import!A:J,6,0)</f>
        <v>85</v>
      </c>
      <c r="G900" s="13">
        <f>VLOOKUP(A900,import!A:J,7,0)</f>
        <v>3</v>
      </c>
      <c r="H900" s="13">
        <f>VLOOKUP(A900,import!A:J,8,0)</f>
        <v>30</v>
      </c>
      <c r="I900" s="13">
        <f>VLOOKUP(A900,import!A:J,9,0)</f>
        <v>33</v>
      </c>
      <c r="J900" s="14">
        <f>VLOOKUP(A900,import!A:J,10,0)</f>
        <v>0.09</v>
      </c>
      <c r="K900" s="21" t="s">
        <v>4355</v>
      </c>
      <c r="L900" s="21">
        <v>2.423343073E9</v>
      </c>
      <c r="M900" s="21" t="s">
        <v>65</v>
      </c>
      <c r="N900" s="21" t="s">
        <v>734</v>
      </c>
      <c r="O900" s="21" t="s">
        <v>4356</v>
      </c>
      <c r="P900" s="11" t="str">
        <f>VLOOKUP(A900,import!A:P,16,0)</f>
        <v>Geleneksel</v>
      </c>
      <c r="Q900" s="15"/>
      <c r="R900" s="15" t="b">
        <v>0</v>
      </c>
      <c r="S900" s="16" t="b">
        <v>0</v>
      </c>
      <c r="T900" s="17"/>
      <c r="U900" s="17"/>
      <c r="V900" s="17"/>
      <c r="W900" s="17"/>
      <c r="X900" s="18"/>
      <c r="Y900" s="18"/>
      <c r="Z900" s="18"/>
      <c r="AA900" s="22"/>
      <c r="AB900" s="23"/>
      <c r="AC900" s="19"/>
      <c r="AD900" s="19"/>
      <c r="AE900" s="20"/>
      <c r="AF900" s="19"/>
      <c r="AG900" s="20"/>
      <c r="AH900" s="19"/>
      <c r="AI900" s="19"/>
      <c r="AJ900" s="19"/>
      <c r="AK900" s="22"/>
      <c r="AL900" s="19"/>
      <c r="AM900" s="19"/>
      <c r="AN900" s="19"/>
      <c r="AO900" s="19"/>
      <c r="AP900" s="21"/>
      <c r="AQ900" s="19"/>
    </row>
    <row r="901">
      <c r="A901" s="11" t="s">
        <v>4357</v>
      </c>
      <c r="B901" s="11" t="s">
        <v>4358</v>
      </c>
      <c r="C901" s="11" t="str">
        <f>VLOOKUP(A901,import!A:C,3,0)</f>
        <v>DOĞRU</v>
      </c>
      <c r="D901" s="11" t="s">
        <v>818</v>
      </c>
      <c r="E901" s="12">
        <f>VLOOKUP(A901,import!A:J,5,0)</f>
        <v>66</v>
      </c>
      <c r="F901" s="12">
        <f>VLOOKUP(A901,import!A:J,6,0)</f>
        <v>34</v>
      </c>
      <c r="G901" s="13">
        <f>VLOOKUP(A901,import!A:J,7,0)</f>
        <v>0</v>
      </c>
      <c r="H901" s="13">
        <f>VLOOKUP(A901,import!A:J,8,0)</f>
        <v>9</v>
      </c>
      <c r="I901" s="13">
        <f>VLOOKUP(A901,import!A:J,9,0)</f>
        <v>9</v>
      </c>
      <c r="J901" s="14">
        <f>VLOOKUP(A901,import!A:J,10,0)</f>
        <v>0</v>
      </c>
      <c r="K901" s="11" t="s">
        <v>4359</v>
      </c>
      <c r="L901" s="11">
        <v>5.54821981E9</v>
      </c>
      <c r="M901" s="11" t="s">
        <v>47</v>
      </c>
      <c r="N901" s="11" t="s">
        <v>195</v>
      </c>
      <c r="O901" s="11" t="s">
        <v>4360</v>
      </c>
      <c r="P901" s="11" t="str">
        <f>VLOOKUP(A901,import!A:P,16,0)</f>
        <v>Geleneksel</v>
      </c>
      <c r="Q901" s="15"/>
      <c r="R901" s="15" t="b">
        <v>1</v>
      </c>
      <c r="S901" s="16" t="b">
        <v>0</v>
      </c>
      <c r="T901" s="17" t="s">
        <v>121</v>
      </c>
      <c r="U901" s="17"/>
      <c r="V901" s="17"/>
      <c r="W901" s="17" t="s">
        <v>4361</v>
      </c>
      <c r="X901" s="18"/>
      <c r="Y901" s="18"/>
      <c r="Z901" s="18"/>
      <c r="AA901" s="22" t="s">
        <v>71</v>
      </c>
      <c r="AB901" s="23">
        <v>44636.0</v>
      </c>
      <c r="AC901" s="19"/>
      <c r="AD901" s="19"/>
      <c r="AE901" s="20"/>
      <c r="AF901" s="19"/>
      <c r="AG901" s="20"/>
      <c r="AH901" s="19"/>
      <c r="AI901" s="19"/>
      <c r="AJ901" s="19"/>
      <c r="AK901" s="22" t="s">
        <v>115</v>
      </c>
      <c r="AL901" s="19"/>
      <c r="AM901" s="19"/>
      <c r="AN901" s="19"/>
      <c r="AO901" s="19"/>
      <c r="AP901" s="21"/>
      <c r="AQ901" s="19"/>
    </row>
    <row r="902">
      <c r="A902" s="11" t="s">
        <v>4362</v>
      </c>
      <c r="B902" s="11" t="s">
        <v>4363</v>
      </c>
      <c r="C902" s="11" t="str">
        <f>VLOOKUP(A902,import!A:C,3,0)</f>
        <v>DOĞRU</v>
      </c>
      <c r="D902" s="11" t="s">
        <v>45</v>
      </c>
      <c r="E902" s="12">
        <f>VLOOKUP(A902,import!A:J,5,0)</f>
        <v>1089</v>
      </c>
      <c r="F902" s="12">
        <f>VLOOKUP(A902,import!A:J,6,0)</f>
        <v>31</v>
      </c>
      <c r="G902" s="13">
        <f>VLOOKUP(A902,import!A:J,7,0)</f>
        <v>6</v>
      </c>
      <c r="H902" s="13">
        <f>VLOOKUP(A902,import!A:J,8,0)</f>
        <v>14</v>
      </c>
      <c r="I902" s="13">
        <f>VLOOKUP(A902,import!A:J,9,0)</f>
        <v>20</v>
      </c>
      <c r="J902" s="14">
        <f>VLOOKUP(A902,import!A:J,10,0)</f>
        <v>0.3</v>
      </c>
      <c r="K902" s="11" t="s">
        <v>4364</v>
      </c>
      <c r="L902" s="11">
        <v>2.422420749E9</v>
      </c>
      <c r="M902" s="11" t="s">
        <v>47</v>
      </c>
      <c r="N902" s="11" t="s">
        <v>270</v>
      </c>
      <c r="O902" s="11" t="s">
        <v>4365</v>
      </c>
      <c r="P902" s="11" t="str">
        <f>VLOOKUP(A902,import!A:P,16,0)</f>
        <v>Geleneksel</v>
      </c>
      <c r="Q902" s="15" t="s">
        <v>299</v>
      </c>
      <c r="R902" s="15" t="b">
        <v>1</v>
      </c>
      <c r="S902" s="16" t="b">
        <v>0</v>
      </c>
      <c r="T902" s="25" t="s">
        <v>50</v>
      </c>
      <c r="U902" s="16"/>
      <c r="V902" s="25" t="s">
        <v>273</v>
      </c>
      <c r="W902" s="25" t="s">
        <v>4366</v>
      </c>
      <c r="X902" s="27">
        <v>44300.0</v>
      </c>
      <c r="Y902" s="27">
        <v>44302.0</v>
      </c>
      <c r="Z902" s="27"/>
      <c r="AA902" s="22" t="s">
        <v>85</v>
      </c>
      <c r="AB902" s="23">
        <v>44384.0</v>
      </c>
      <c r="AC902" s="19"/>
      <c r="AD902" s="19"/>
      <c r="AE902" s="20"/>
      <c r="AF902" s="19"/>
      <c r="AG902" s="20"/>
      <c r="AH902" s="19"/>
      <c r="AI902" s="19"/>
      <c r="AJ902" s="19"/>
      <c r="AK902" s="22" t="s">
        <v>86</v>
      </c>
      <c r="AL902" s="19"/>
      <c r="AM902" s="19"/>
      <c r="AN902" s="19"/>
      <c r="AO902" s="19"/>
      <c r="AP902" s="21" t="s">
        <v>89</v>
      </c>
      <c r="AQ902" s="19"/>
    </row>
    <row r="903">
      <c r="A903" s="11" t="s">
        <v>4367</v>
      </c>
      <c r="B903" s="11" t="s">
        <v>4368</v>
      </c>
      <c r="C903" s="11" t="str">
        <f>VLOOKUP(A903,import!A:C,3,0)</f>
        <v>DOĞRU</v>
      </c>
      <c r="D903" s="11" t="s">
        <v>1828</v>
      </c>
      <c r="E903" s="12">
        <f>VLOOKUP(A903,import!A:J,5,0)</f>
        <v>488</v>
      </c>
      <c r="F903" s="12">
        <f>VLOOKUP(A903,import!A:J,6,0)</f>
        <v>17</v>
      </c>
      <c r="G903" s="13">
        <f>VLOOKUP(A903,import!A:J,7,0)</f>
        <v>0</v>
      </c>
      <c r="H903" s="13">
        <f>VLOOKUP(A903,import!A:J,8,0)</f>
        <v>56</v>
      </c>
      <c r="I903" s="13">
        <f>VLOOKUP(A903,import!A:J,9,0)</f>
        <v>56</v>
      </c>
      <c r="J903" s="14">
        <f>VLOOKUP(A903,import!A:J,10,0)</f>
        <v>0</v>
      </c>
      <c r="K903" s="11" t="s">
        <v>4369</v>
      </c>
      <c r="L903" s="11">
        <v>5.367155533E9</v>
      </c>
      <c r="M903" s="11" t="s">
        <v>65</v>
      </c>
      <c r="N903" s="11" t="s">
        <v>1501</v>
      </c>
      <c r="O903" s="11" t="s">
        <v>4370</v>
      </c>
      <c r="P903" s="11" t="str">
        <f>VLOOKUP(A903,import!A:P,16,0)</f>
        <v>Geleneksel</v>
      </c>
      <c r="Q903" s="15"/>
      <c r="R903" s="15" t="b">
        <v>1</v>
      </c>
      <c r="S903" s="25" t="b">
        <v>1</v>
      </c>
      <c r="T903" s="17"/>
      <c r="U903" s="17"/>
      <c r="V903" s="17"/>
      <c r="W903" s="17" t="s">
        <v>4371</v>
      </c>
      <c r="X903" s="18"/>
      <c r="Y903" s="18"/>
      <c r="Z903" s="18"/>
      <c r="AA903" s="19"/>
      <c r="AB903" s="19"/>
      <c r="AC903" s="19"/>
      <c r="AD903" s="19"/>
      <c r="AE903" s="20"/>
      <c r="AF903" s="19"/>
      <c r="AG903" s="20"/>
      <c r="AH903" s="19"/>
      <c r="AI903" s="19"/>
      <c r="AJ903" s="19"/>
      <c r="AK903" s="19"/>
      <c r="AL903" s="19"/>
      <c r="AM903" s="19"/>
      <c r="AN903" s="19"/>
      <c r="AO903" s="19"/>
      <c r="AP903" s="21" t="s">
        <v>54</v>
      </c>
      <c r="AQ903" s="19"/>
    </row>
    <row r="904">
      <c r="A904" s="11" t="s">
        <v>4372</v>
      </c>
      <c r="B904" s="11" t="s">
        <v>4373</v>
      </c>
      <c r="C904" s="11" t="str">
        <f>VLOOKUP(A904,import!A:C,3,0)</f>
        <v>DOĞRU</v>
      </c>
      <c r="D904" s="11" t="s">
        <v>233</v>
      </c>
      <c r="E904" s="12">
        <f>VLOOKUP(A904,import!A:J,5,0)</f>
        <v>586</v>
      </c>
      <c r="F904" s="12">
        <f>VLOOKUP(A904,import!A:J,6,0)</f>
        <v>86</v>
      </c>
      <c r="G904" s="13">
        <f>VLOOKUP(A904,import!A:J,7,0)</f>
        <v>23</v>
      </c>
      <c r="H904" s="13">
        <f>VLOOKUP(A904,import!A:J,8,0)</f>
        <v>17</v>
      </c>
      <c r="I904" s="13">
        <f>VLOOKUP(A904,import!A:J,9,0)</f>
        <v>40</v>
      </c>
      <c r="J904" s="14">
        <f>VLOOKUP(A904,import!A:J,10,0)</f>
        <v>0.58</v>
      </c>
      <c r="K904" s="11" t="s">
        <v>4374</v>
      </c>
      <c r="L904" s="11">
        <v>2.422304465E9</v>
      </c>
      <c r="M904" s="11" t="s">
        <v>138</v>
      </c>
      <c r="N904" s="11" t="s">
        <v>320</v>
      </c>
      <c r="O904" s="11" t="s">
        <v>4375</v>
      </c>
      <c r="P904" s="11" t="str">
        <f>VLOOKUP(A904,import!A:P,16,0)</f>
        <v>Geleneksel</v>
      </c>
      <c r="Q904" s="15" t="s">
        <v>103</v>
      </c>
      <c r="R904" s="15" t="b">
        <v>1</v>
      </c>
      <c r="S904" s="16" t="b">
        <v>0</v>
      </c>
      <c r="T904" s="25" t="s">
        <v>502</v>
      </c>
      <c r="U904" s="16"/>
      <c r="V904" s="16"/>
      <c r="W904" s="25" t="s">
        <v>4376</v>
      </c>
      <c r="X904" s="30"/>
      <c r="Y904" s="30"/>
      <c r="Z904" s="30"/>
      <c r="AA904" s="19"/>
      <c r="AB904" s="19"/>
      <c r="AC904" s="19"/>
      <c r="AD904" s="19"/>
      <c r="AE904" s="20"/>
      <c r="AF904" s="19"/>
      <c r="AG904" s="20"/>
      <c r="AH904" s="19"/>
      <c r="AI904" s="19"/>
      <c r="AJ904" s="19"/>
      <c r="AK904" s="19"/>
      <c r="AL904" s="19"/>
      <c r="AM904" s="19"/>
      <c r="AN904" s="19"/>
      <c r="AO904" s="19"/>
      <c r="AP904" s="21" t="s">
        <v>89</v>
      </c>
      <c r="AQ904" s="19"/>
    </row>
    <row r="905">
      <c r="A905" s="11" t="s">
        <v>4377</v>
      </c>
      <c r="B905" s="11" t="s">
        <v>4378</v>
      </c>
      <c r="C905" s="11" t="str">
        <f>VLOOKUP(A905,import!A:C,3,0)</f>
        <v>DOĞRU</v>
      </c>
      <c r="D905" s="11" t="s">
        <v>63</v>
      </c>
      <c r="E905" s="12">
        <f>VLOOKUP(A905,import!A:J,5,0)</f>
        <v>220</v>
      </c>
      <c r="F905" s="12">
        <f>VLOOKUP(A905,import!A:J,6,0)</f>
        <v>1</v>
      </c>
      <c r="G905" s="13">
        <f>VLOOKUP(A905,import!A:J,7,0)</f>
        <v>20</v>
      </c>
      <c r="H905" s="13">
        <f>VLOOKUP(A905,import!A:J,8,0)</f>
        <v>15</v>
      </c>
      <c r="I905" s="13">
        <f>VLOOKUP(A905,import!A:J,9,0)</f>
        <v>35</v>
      </c>
      <c r="J905" s="14">
        <f>VLOOKUP(A905,import!A:J,10,0)</f>
        <v>0.57</v>
      </c>
      <c r="K905" s="11" t="s">
        <v>4374</v>
      </c>
      <c r="L905" s="11">
        <v>2.422260477E9</v>
      </c>
      <c r="M905" s="11" t="s">
        <v>65</v>
      </c>
      <c r="N905" s="11" t="s">
        <v>3323</v>
      </c>
      <c r="O905" s="11" t="s">
        <v>4379</v>
      </c>
      <c r="P905" s="11" t="str">
        <f>VLOOKUP(A905,import!A:P,16,0)</f>
        <v>Geleneksel</v>
      </c>
      <c r="Q905" s="15" t="s">
        <v>103</v>
      </c>
      <c r="R905" s="15" t="b">
        <v>1</v>
      </c>
      <c r="S905" s="16" t="b">
        <v>0</v>
      </c>
      <c r="T905" s="25" t="s">
        <v>502</v>
      </c>
      <c r="U905" s="16"/>
      <c r="V905" s="16"/>
      <c r="W905" s="25" t="s">
        <v>4380</v>
      </c>
      <c r="X905" s="30"/>
      <c r="Y905" s="30"/>
      <c r="Z905" s="30"/>
      <c r="AA905" s="22" t="s">
        <v>71</v>
      </c>
      <c r="AB905" s="23">
        <v>44357.0</v>
      </c>
      <c r="AC905" s="19"/>
      <c r="AD905" s="19"/>
      <c r="AE905" s="20"/>
      <c r="AF905" s="19"/>
      <c r="AG905" s="20"/>
      <c r="AH905" s="19"/>
      <c r="AI905" s="19"/>
      <c r="AJ905" s="19"/>
      <c r="AK905" s="22" t="s">
        <v>98</v>
      </c>
      <c r="AL905" s="19"/>
      <c r="AM905" s="19"/>
      <c r="AN905" s="19"/>
      <c r="AO905" s="19"/>
      <c r="AP905" s="21" t="s">
        <v>89</v>
      </c>
      <c r="AQ905" s="19"/>
    </row>
    <row r="906">
      <c r="A906" s="11" t="s">
        <v>4381</v>
      </c>
      <c r="B906" s="11" t="s">
        <v>4382</v>
      </c>
      <c r="C906" s="11" t="str">
        <f>VLOOKUP(A906,import!A:C,3,0)</f>
        <v>DOĞRU</v>
      </c>
      <c r="D906" s="11" t="s">
        <v>233</v>
      </c>
      <c r="E906" s="12">
        <f>VLOOKUP(A906,import!A:J,5,0)</f>
        <v>791</v>
      </c>
      <c r="F906" s="12">
        <f>VLOOKUP(A906,import!A:J,6,0)</f>
        <v>52</v>
      </c>
      <c r="G906" s="13">
        <f>VLOOKUP(A906,import!A:J,7,0)</f>
        <v>22</v>
      </c>
      <c r="H906" s="13">
        <f>VLOOKUP(A906,import!A:J,8,0)</f>
        <v>16</v>
      </c>
      <c r="I906" s="13">
        <f>VLOOKUP(A906,import!A:J,9,0)</f>
        <v>38</v>
      </c>
      <c r="J906" s="14">
        <f>VLOOKUP(A906,import!A:J,10,0)</f>
        <v>0.58</v>
      </c>
      <c r="K906" s="11" t="s">
        <v>4374</v>
      </c>
      <c r="L906" s="11">
        <v>2.422260477E9</v>
      </c>
      <c r="M906" s="11" t="s">
        <v>65</v>
      </c>
      <c r="N906" s="11" t="s">
        <v>112</v>
      </c>
      <c r="O906" s="11" t="s">
        <v>4383</v>
      </c>
      <c r="P906" s="11" t="str">
        <f>VLOOKUP(A906,import!A:P,16,0)</f>
        <v>Geleneksel</v>
      </c>
      <c r="Q906" s="15" t="s">
        <v>103</v>
      </c>
      <c r="R906" s="33" t="b">
        <v>0</v>
      </c>
      <c r="S906" s="16" t="b">
        <v>0</v>
      </c>
      <c r="T906" s="25" t="s">
        <v>502</v>
      </c>
      <c r="U906" s="16"/>
      <c r="V906" s="16"/>
      <c r="W906" s="25" t="s">
        <v>4384</v>
      </c>
      <c r="X906" s="30"/>
      <c r="Y906" s="30"/>
      <c r="Z906" s="30"/>
      <c r="AA906" s="19"/>
      <c r="AB906" s="19"/>
      <c r="AC906" s="19"/>
      <c r="AD906" s="19"/>
      <c r="AE906" s="20"/>
      <c r="AF906" s="19"/>
      <c r="AG906" s="20"/>
      <c r="AH906" s="19"/>
      <c r="AI906" s="19"/>
      <c r="AJ906" s="19"/>
      <c r="AK906" s="19"/>
      <c r="AL906" s="19"/>
      <c r="AM906" s="19"/>
      <c r="AN906" s="19"/>
      <c r="AO906" s="19"/>
      <c r="AP906" s="21" t="s">
        <v>89</v>
      </c>
      <c r="AQ906" s="19"/>
    </row>
    <row r="907">
      <c r="A907" s="11" t="s">
        <v>4385</v>
      </c>
      <c r="B907" s="11" t="s">
        <v>4386</v>
      </c>
      <c r="C907" s="11" t="str">
        <f>VLOOKUP(A907,import!A:C,3,0)</f>
        <v>DOĞRU</v>
      </c>
      <c r="D907" s="11" t="s">
        <v>233</v>
      </c>
      <c r="E907" s="12">
        <f>VLOOKUP(A907,import!A:J,5,0)</f>
        <v>600</v>
      </c>
      <c r="F907" s="12">
        <f>VLOOKUP(A907,import!A:J,6,0)</f>
        <v>12</v>
      </c>
      <c r="G907" s="13">
        <f>VLOOKUP(A907,import!A:J,7,0)</f>
        <v>21</v>
      </c>
      <c r="H907" s="13">
        <f>VLOOKUP(A907,import!A:J,8,0)</f>
        <v>13</v>
      </c>
      <c r="I907" s="13">
        <f>VLOOKUP(A907,import!A:J,9,0)</f>
        <v>34</v>
      </c>
      <c r="J907" s="14">
        <f>VLOOKUP(A907,import!A:J,10,0)</f>
        <v>0.62</v>
      </c>
      <c r="K907" s="11" t="s">
        <v>4387</v>
      </c>
      <c r="L907" s="11">
        <v>5.383784827E9</v>
      </c>
      <c r="M907" s="11" t="s">
        <v>65</v>
      </c>
      <c r="N907" s="11" t="s">
        <v>772</v>
      </c>
      <c r="O907" s="11" t="s">
        <v>4388</v>
      </c>
      <c r="P907" s="11" t="str">
        <f>VLOOKUP(A907,import!A:P,16,0)</f>
        <v>Geleneksel</v>
      </c>
      <c r="Q907" s="15" t="s">
        <v>103</v>
      </c>
      <c r="R907" s="15" t="b">
        <v>1</v>
      </c>
      <c r="S907" s="16" t="b">
        <v>0</v>
      </c>
      <c r="T907" s="25" t="s">
        <v>502</v>
      </c>
      <c r="U907" s="16"/>
      <c r="V907" s="16"/>
      <c r="W907" s="25" t="s">
        <v>4389</v>
      </c>
      <c r="X907" s="30"/>
      <c r="Y907" s="30"/>
      <c r="Z907" s="30"/>
      <c r="AA907" s="19"/>
      <c r="AB907" s="19"/>
      <c r="AC907" s="19"/>
      <c r="AD907" s="19"/>
      <c r="AE907" s="20"/>
      <c r="AF907" s="19"/>
      <c r="AG907" s="20"/>
      <c r="AH907" s="19"/>
      <c r="AI907" s="19"/>
      <c r="AJ907" s="19"/>
      <c r="AK907" s="19"/>
      <c r="AL907" s="19"/>
      <c r="AM907" s="19"/>
      <c r="AN907" s="19"/>
      <c r="AO907" s="19"/>
      <c r="AP907" s="21" t="s">
        <v>54</v>
      </c>
      <c r="AQ907" s="19"/>
    </row>
    <row r="908">
      <c r="A908" s="11" t="s">
        <v>4390</v>
      </c>
      <c r="B908" s="11" t="s">
        <v>4391</v>
      </c>
      <c r="C908" s="11" t="str">
        <f>VLOOKUP(A908,import!A:C,3,0)</f>
        <v>DOĞRU</v>
      </c>
      <c r="D908" s="11" t="s">
        <v>233</v>
      </c>
      <c r="E908" s="12">
        <f>VLOOKUP(A908,import!A:J,5,0)</f>
        <v>793</v>
      </c>
      <c r="F908" s="12">
        <f>VLOOKUP(A908,import!A:J,6,0)</f>
        <v>35</v>
      </c>
      <c r="G908" s="13">
        <f>VLOOKUP(A908,import!A:J,7,0)</f>
        <v>22</v>
      </c>
      <c r="H908" s="13">
        <f>VLOOKUP(A908,import!A:J,8,0)</f>
        <v>14</v>
      </c>
      <c r="I908" s="13">
        <f>VLOOKUP(A908,import!A:J,9,0)</f>
        <v>36</v>
      </c>
      <c r="J908" s="14">
        <f>VLOOKUP(A908,import!A:J,10,0)</f>
        <v>0.61</v>
      </c>
      <c r="K908" s="11" t="s">
        <v>4387</v>
      </c>
      <c r="L908" s="11">
        <v>5.412840707E9</v>
      </c>
      <c r="M908" s="11" t="s">
        <v>65</v>
      </c>
      <c r="N908" s="11" t="s">
        <v>778</v>
      </c>
      <c r="O908" s="11" t="s">
        <v>4392</v>
      </c>
      <c r="P908" s="11" t="str">
        <f>VLOOKUP(A908,import!A:P,16,0)</f>
        <v>Geleneksel</v>
      </c>
      <c r="Q908" s="15" t="s">
        <v>103</v>
      </c>
      <c r="R908" s="15" t="b">
        <v>1</v>
      </c>
      <c r="S908" s="16" t="b">
        <v>0</v>
      </c>
      <c r="T908" s="25" t="s">
        <v>502</v>
      </c>
      <c r="U908" s="16"/>
      <c r="V908" s="16"/>
      <c r="W908" s="25" t="s">
        <v>4393</v>
      </c>
      <c r="X908" s="30"/>
      <c r="Y908" s="30"/>
      <c r="Z908" s="30"/>
      <c r="AA908" s="19"/>
      <c r="AB908" s="19"/>
      <c r="AC908" s="19"/>
      <c r="AD908" s="19"/>
      <c r="AE908" s="20"/>
      <c r="AF908" s="19"/>
      <c r="AG908" s="20"/>
      <c r="AH908" s="19"/>
      <c r="AI908" s="19"/>
      <c r="AJ908" s="19"/>
      <c r="AK908" s="19"/>
      <c r="AL908" s="19"/>
      <c r="AM908" s="19"/>
      <c r="AN908" s="19"/>
      <c r="AO908" s="19"/>
      <c r="AP908" s="21" t="s">
        <v>89</v>
      </c>
      <c r="AQ908" s="19"/>
    </row>
    <row r="909">
      <c r="A909" s="11" t="s">
        <v>4394</v>
      </c>
      <c r="B909" s="11" t="s">
        <v>4395</v>
      </c>
      <c r="C909" s="11" t="str">
        <f>VLOOKUP(A909,import!A:C,3,0)</f>
        <v>DOĞRU</v>
      </c>
      <c r="D909" s="11" t="s">
        <v>233</v>
      </c>
      <c r="E909" s="12">
        <f>VLOOKUP(A909,import!A:J,5,0)</f>
        <v>1256</v>
      </c>
      <c r="F909" s="12">
        <f>VLOOKUP(A909,import!A:J,6,0)</f>
        <v>19</v>
      </c>
      <c r="G909" s="13">
        <f>VLOOKUP(A909,import!A:J,7,0)</f>
        <v>21</v>
      </c>
      <c r="H909" s="13">
        <f>VLOOKUP(A909,import!A:J,8,0)</f>
        <v>17</v>
      </c>
      <c r="I909" s="13">
        <f>VLOOKUP(A909,import!A:J,9,0)</f>
        <v>38</v>
      </c>
      <c r="J909" s="14">
        <f>VLOOKUP(A909,import!A:J,10,0)</f>
        <v>0.55</v>
      </c>
      <c r="K909" s="11" t="s">
        <v>4374</v>
      </c>
      <c r="L909" s="11">
        <v>2.423213298E9</v>
      </c>
      <c r="M909" s="11" t="s">
        <v>47</v>
      </c>
      <c r="N909" s="11" t="s">
        <v>81</v>
      </c>
      <c r="O909" s="11" t="s">
        <v>4396</v>
      </c>
      <c r="P909" s="11" t="str">
        <f>VLOOKUP(A909,import!A:P,16,0)</f>
        <v>Geleneksel</v>
      </c>
      <c r="Q909" s="15" t="s">
        <v>129</v>
      </c>
      <c r="R909" s="15" t="b">
        <v>1</v>
      </c>
      <c r="S909" s="16" t="b">
        <v>0</v>
      </c>
      <c r="T909" s="25" t="s">
        <v>502</v>
      </c>
      <c r="U909" s="16"/>
      <c r="V909" s="32"/>
      <c r="W909" s="25" t="s">
        <v>4397</v>
      </c>
      <c r="X909" s="30"/>
      <c r="Y909" s="30"/>
      <c r="Z909" s="30"/>
      <c r="AA909" s="19"/>
      <c r="AB909" s="19"/>
      <c r="AC909" s="19"/>
      <c r="AD909" s="19"/>
      <c r="AE909" s="20"/>
      <c r="AF909" s="19"/>
      <c r="AG909" s="20"/>
      <c r="AH909" s="19"/>
      <c r="AI909" s="19"/>
      <c r="AJ909" s="19"/>
      <c r="AK909" s="19"/>
      <c r="AL909" s="19"/>
      <c r="AM909" s="19"/>
      <c r="AN909" s="19"/>
      <c r="AO909" s="19"/>
      <c r="AP909" s="21" t="s">
        <v>89</v>
      </c>
      <c r="AQ909" s="19"/>
    </row>
    <row r="910">
      <c r="A910" s="11" t="s">
        <v>4398</v>
      </c>
      <c r="B910" s="11" t="s">
        <v>4399</v>
      </c>
      <c r="C910" s="11" t="str">
        <f>VLOOKUP(A910,import!A:C,3,0)</f>
        <v>DOĞRU</v>
      </c>
      <c r="D910" s="11" t="s">
        <v>45</v>
      </c>
      <c r="E910" s="12">
        <f>VLOOKUP(A910,import!A:J,5,0)</f>
        <v>1901</v>
      </c>
      <c r="F910" s="12">
        <f>VLOOKUP(A910,import!A:J,6,0)</f>
        <v>86</v>
      </c>
      <c r="G910" s="13">
        <f>VLOOKUP(A910,import!A:J,7,0)</f>
        <v>7</v>
      </c>
      <c r="H910" s="13">
        <f>VLOOKUP(A910,import!A:J,8,0)</f>
        <v>11</v>
      </c>
      <c r="I910" s="13">
        <f>VLOOKUP(A910,import!A:J,9,0)</f>
        <v>18</v>
      </c>
      <c r="J910" s="14">
        <f>VLOOKUP(A910,import!A:J,10,0)</f>
        <v>0.39</v>
      </c>
      <c r="K910" s="11" t="s">
        <v>4400</v>
      </c>
      <c r="L910" s="11">
        <v>2.425120102E9</v>
      </c>
      <c r="M910" s="11" t="s">
        <v>368</v>
      </c>
      <c r="N910" s="11" t="s">
        <v>682</v>
      </c>
      <c r="O910" s="11" t="s">
        <v>4401</v>
      </c>
      <c r="P910" s="11" t="str">
        <f>VLOOKUP(A910,import!A:P,16,0)</f>
        <v>Geleneksel</v>
      </c>
      <c r="Q910" s="15" t="s">
        <v>135</v>
      </c>
      <c r="R910" s="15" t="b">
        <v>1</v>
      </c>
      <c r="S910" s="16" t="b">
        <v>0</v>
      </c>
      <c r="T910" s="25" t="s">
        <v>50</v>
      </c>
      <c r="U910" s="25" t="s">
        <v>51</v>
      </c>
      <c r="V910" s="24" t="s">
        <v>371</v>
      </c>
      <c r="W910" s="17" t="s">
        <v>4402</v>
      </c>
      <c r="X910" s="27">
        <v>44471.0</v>
      </c>
      <c r="Y910" s="27">
        <v>44473.0</v>
      </c>
      <c r="Z910" s="25" t="s">
        <v>373</v>
      </c>
      <c r="AA910" s="22" t="s">
        <v>71</v>
      </c>
      <c r="AB910" s="23">
        <v>44471.0</v>
      </c>
      <c r="AC910" s="22" t="s">
        <v>71</v>
      </c>
      <c r="AD910" s="23">
        <v>44554.0</v>
      </c>
      <c r="AE910" s="20"/>
      <c r="AF910" s="19"/>
      <c r="AG910" s="20"/>
      <c r="AH910" s="19"/>
      <c r="AI910" s="19"/>
      <c r="AJ910" s="19"/>
      <c r="AK910" s="22" t="s">
        <v>51</v>
      </c>
      <c r="AL910" s="19"/>
      <c r="AM910" s="19"/>
      <c r="AN910" s="19"/>
      <c r="AO910" s="19"/>
      <c r="AP910" s="21" t="s">
        <v>116</v>
      </c>
      <c r="AQ910" s="19"/>
    </row>
    <row r="911">
      <c r="A911" s="11" t="s">
        <v>4403</v>
      </c>
      <c r="B911" s="11" t="s">
        <v>4404</v>
      </c>
      <c r="C911" s="11" t="str">
        <f>VLOOKUP(A911,import!A:C,3,0)</f>
        <v>DOĞRU</v>
      </c>
      <c r="D911" s="11" t="s">
        <v>92</v>
      </c>
      <c r="E911" s="12">
        <f>VLOOKUP(A911,import!A:J,5,0)</f>
        <v>179</v>
      </c>
      <c r="F911" s="12">
        <f>VLOOKUP(A911,import!A:J,6,0)</f>
        <v>28</v>
      </c>
      <c r="G911" s="13">
        <f>VLOOKUP(A911,import!A:J,7,0)</f>
        <v>0</v>
      </c>
      <c r="H911" s="13">
        <f>VLOOKUP(A911,import!A:J,8,0)</f>
        <v>12</v>
      </c>
      <c r="I911" s="13">
        <f>VLOOKUP(A911,import!A:J,9,0)</f>
        <v>12</v>
      </c>
      <c r="J911" s="14">
        <f>VLOOKUP(A911,import!A:J,10,0)</f>
        <v>0</v>
      </c>
      <c r="K911" s="11" t="s">
        <v>4405</v>
      </c>
      <c r="L911" s="11">
        <v>5.051233281E9</v>
      </c>
      <c r="M911" s="11" t="s">
        <v>368</v>
      </c>
      <c r="N911" s="11" t="s">
        <v>813</v>
      </c>
      <c r="O911" s="11" t="s">
        <v>4406</v>
      </c>
      <c r="P911" s="11" t="str">
        <f>VLOOKUP(A911,import!A:P,16,0)</f>
        <v>Geleneksel</v>
      </c>
      <c r="Q911" s="15"/>
      <c r="R911" s="15" t="b">
        <v>0</v>
      </c>
      <c r="S911" s="16" t="b">
        <v>0</v>
      </c>
      <c r="T911" s="17"/>
      <c r="U911" s="17"/>
      <c r="V911" s="17"/>
      <c r="W911" s="17"/>
      <c r="X911" s="18"/>
      <c r="Y911" s="18"/>
      <c r="Z911" s="18"/>
      <c r="AA911" s="22"/>
      <c r="AB911" s="23"/>
      <c r="AC911" s="19"/>
      <c r="AD911" s="19"/>
      <c r="AE911" s="20"/>
      <c r="AF911" s="19"/>
      <c r="AG911" s="20"/>
      <c r="AH911" s="19"/>
      <c r="AI911" s="19"/>
      <c r="AJ911" s="19"/>
      <c r="AK911" s="22"/>
      <c r="AL911" s="19"/>
      <c r="AM911" s="19"/>
      <c r="AN911" s="19"/>
      <c r="AO911" s="19"/>
      <c r="AP911" s="21"/>
      <c r="AQ911" s="19"/>
    </row>
    <row r="912">
      <c r="A912" s="11" t="s">
        <v>4407</v>
      </c>
      <c r="B912" s="11" t="s">
        <v>4408</v>
      </c>
      <c r="C912" s="11" t="str">
        <f>VLOOKUP(A912,import!A:C,3,0)</f>
        <v>DOĞRU</v>
      </c>
      <c r="D912" s="11" t="s">
        <v>325</v>
      </c>
      <c r="E912" s="12">
        <f>VLOOKUP(A912,import!A:J,5,0)</f>
        <v>148</v>
      </c>
      <c r="F912" s="12">
        <f>VLOOKUP(A912,import!A:J,6,0)</f>
        <v>14</v>
      </c>
      <c r="G912" s="13">
        <f>VLOOKUP(A912,import!A:J,7,0)</f>
        <v>8</v>
      </c>
      <c r="H912" s="13">
        <f>VLOOKUP(A912,import!A:J,8,0)</f>
        <v>9</v>
      </c>
      <c r="I912" s="13">
        <f>VLOOKUP(A912,import!A:J,9,0)</f>
        <v>17</v>
      </c>
      <c r="J912" s="14">
        <f>VLOOKUP(A912,import!A:J,10,0)</f>
        <v>0.47</v>
      </c>
      <c r="K912" s="11" t="s">
        <v>4409</v>
      </c>
      <c r="L912" s="11">
        <v>5.305568905E9</v>
      </c>
      <c r="M912" s="11" t="s">
        <v>65</v>
      </c>
      <c r="N912" s="11" t="s">
        <v>169</v>
      </c>
      <c r="O912" s="11" t="s">
        <v>4410</v>
      </c>
      <c r="P912" s="11" t="str">
        <f>VLOOKUP(A912,import!A:P,16,0)</f>
        <v>Geleneksel</v>
      </c>
      <c r="Q912" s="15"/>
      <c r="R912" s="15" t="b">
        <v>1</v>
      </c>
      <c r="S912" s="16" t="b">
        <v>0</v>
      </c>
      <c r="T912" s="17" t="s">
        <v>50</v>
      </c>
      <c r="U912" s="17" t="s">
        <v>131</v>
      </c>
      <c r="V912" s="24" t="s">
        <v>69</v>
      </c>
      <c r="W912" s="17"/>
      <c r="X912" s="18">
        <v>44611.0</v>
      </c>
      <c r="Y912" s="18">
        <v>44614.0</v>
      </c>
      <c r="Z912" s="18"/>
      <c r="AA912" s="22" t="s">
        <v>71</v>
      </c>
      <c r="AB912" s="23">
        <v>44603.0</v>
      </c>
      <c r="AC912" s="22" t="s">
        <v>71</v>
      </c>
      <c r="AD912" s="23">
        <v>44611.0</v>
      </c>
      <c r="AE912" s="20"/>
      <c r="AF912" s="19"/>
      <c r="AG912" s="20"/>
      <c r="AH912" s="19"/>
      <c r="AI912" s="19"/>
      <c r="AJ912" s="19"/>
      <c r="AK912" s="22" t="s">
        <v>99</v>
      </c>
      <c r="AL912" s="22" t="s">
        <v>51</v>
      </c>
      <c r="AM912" s="19"/>
      <c r="AN912" s="19"/>
      <c r="AO912" s="19"/>
      <c r="AP912" s="21"/>
      <c r="AQ912" s="19"/>
    </row>
    <row r="913">
      <c r="A913" s="11" t="s">
        <v>4411</v>
      </c>
      <c r="B913" s="11" t="s">
        <v>4412</v>
      </c>
      <c r="C913" s="11" t="str">
        <f>VLOOKUP(A913,import!A:C,3,0)</f>
        <v>DOĞRU</v>
      </c>
      <c r="D913" s="11" t="s">
        <v>74</v>
      </c>
      <c r="E913" s="12">
        <f>VLOOKUP(A913,import!A:J,5,0)</f>
        <v>876</v>
      </c>
      <c r="F913" s="12">
        <f>VLOOKUP(A913,import!A:J,6,0)</f>
        <v>44</v>
      </c>
      <c r="G913" s="13">
        <f>VLOOKUP(A913,import!A:J,7,0)</f>
        <v>0</v>
      </c>
      <c r="H913" s="13">
        <f>VLOOKUP(A913,import!A:J,8,0)</f>
        <v>21</v>
      </c>
      <c r="I913" s="13">
        <f>VLOOKUP(A913,import!A:J,9,0)</f>
        <v>21</v>
      </c>
      <c r="J913" s="14">
        <f>VLOOKUP(A913,import!A:J,10,0)</f>
        <v>0</v>
      </c>
      <c r="K913" s="11" t="s">
        <v>4413</v>
      </c>
      <c r="L913" s="11">
        <v>5.070599344E9</v>
      </c>
      <c r="M913" s="11" t="s">
        <v>65</v>
      </c>
      <c r="N913" s="11" t="s">
        <v>427</v>
      </c>
      <c r="O913" s="11" t="s">
        <v>4414</v>
      </c>
      <c r="P913" s="11" t="str">
        <f>VLOOKUP(A913,import!A:P,16,0)</f>
        <v>Geleneksel</v>
      </c>
      <c r="Q913" s="15"/>
      <c r="R913" s="15" t="b">
        <v>1</v>
      </c>
      <c r="S913" s="16" t="b">
        <v>0</v>
      </c>
      <c r="T913" s="17" t="s">
        <v>83</v>
      </c>
      <c r="U913" s="17"/>
      <c r="V913" s="31"/>
      <c r="W913" s="17" t="s">
        <v>4415</v>
      </c>
      <c r="X913" s="18"/>
      <c r="Y913" s="18"/>
      <c r="Z913" s="18"/>
      <c r="AA913" s="22" t="s">
        <v>106</v>
      </c>
      <c r="AB913" s="23">
        <v>44357.0</v>
      </c>
      <c r="AC913" s="22" t="s">
        <v>106</v>
      </c>
      <c r="AD913" s="23">
        <v>44372.0</v>
      </c>
      <c r="AE913" s="22" t="s">
        <v>106</v>
      </c>
      <c r="AF913" s="23">
        <v>44376.0</v>
      </c>
      <c r="AG913" s="22" t="s">
        <v>71</v>
      </c>
      <c r="AH913" s="23">
        <v>44420.0</v>
      </c>
      <c r="AI913" s="19"/>
      <c r="AJ913" s="19"/>
      <c r="AK913" s="22" t="s">
        <v>98</v>
      </c>
      <c r="AL913" s="22" t="s">
        <v>190</v>
      </c>
      <c r="AM913" s="22" t="s">
        <v>1233</v>
      </c>
      <c r="AN913" s="22" t="s">
        <v>88</v>
      </c>
      <c r="AO913" s="19"/>
      <c r="AP913" s="21" t="s">
        <v>116</v>
      </c>
      <c r="AQ913" s="19"/>
    </row>
    <row r="914">
      <c r="A914" s="11" t="s">
        <v>4416</v>
      </c>
      <c r="B914" s="11" t="s">
        <v>4417</v>
      </c>
      <c r="C914" s="11" t="str">
        <f>VLOOKUP(A914,import!A:C,3,0)</f>
        <v>DOĞRU</v>
      </c>
      <c r="D914" s="11" t="s">
        <v>143</v>
      </c>
      <c r="E914" s="12">
        <f>VLOOKUP(A914,import!A:J,5,0)</f>
        <v>608</v>
      </c>
      <c r="F914" s="12">
        <f>VLOOKUP(A914,import!A:J,6,0)</f>
        <v>21</v>
      </c>
      <c r="G914" s="13">
        <f>VLOOKUP(A914,import!A:J,7,0)</f>
        <v>8</v>
      </c>
      <c r="H914" s="13">
        <f>VLOOKUP(A914,import!A:J,8,0)</f>
        <v>17</v>
      </c>
      <c r="I914" s="13">
        <f>VLOOKUP(A914,import!A:J,9,0)</f>
        <v>25</v>
      </c>
      <c r="J914" s="14">
        <f>VLOOKUP(A914,import!A:J,10,0)</f>
        <v>0.32</v>
      </c>
      <c r="K914" s="11" t="s">
        <v>4418</v>
      </c>
      <c r="L914" s="11">
        <v>5.432614696E9</v>
      </c>
      <c r="M914" s="11" t="s">
        <v>368</v>
      </c>
      <c r="N914" s="11" t="s">
        <v>369</v>
      </c>
      <c r="O914" s="11" t="s">
        <v>4419</v>
      </c>
      <c r="P914" s="11" t="str">
        <f>VLOOKUP(A914,import!A:P,16,0)</f>
        <v>Geleneksel</v>
      </c>
      <c r="Q914" s="15"/>
      <c r="R914" s="15" t="b">
        <v>1</v>
      </c>
      <c r="S914" s="16" t="b">
        <v>0</v>
      </c>
      <c r="T914" s="17" t="s">
        <v>50</v>
      </c>
      <c r="U914" s="17" t="s">
        <v>51</v>
      </c>
      <c r="V914" s="22" t="s">
        <v>371</v>
      </c>
      <c r="W914" s="17" t="s">
        <v>4420</v>
      </c>
      <c r="X914" s="18">
        <v>44459.0</v>
      </c>
      <c r="Y914" s="18">
        <v>44460.0</v>
      </c>
      <c r="Z914" s="18"/>
      <c r="AA914" s="22" t="s">
        <v>71</v>
      </c>
      <c r="AB914" s="23">
        <v>44459.0</v>
      </c>
      <c r="AC914" s="19"/>
      <c r="AD914" s="19"/>
      <c r="AE914" s="20"/>
      <c r="AF914" s="19"/>
      <c r="AG914" s="20"/>
      <c r="AH914" s="19"/>
      <c r="AI914" s="19"/>
      <c r="AJ914" s="19"/>
      <c r="AK914" s="22" t="s">
        <v>51</v>
      </c>
      <c r="AL914" s="19"/>
      <c r="AM914" s="19"/>
      <c r="AN914" s="19"/>
      <c r="AO914" s="19"/>
      <c r="AP914" s="21" t="s">
        <v>54</v>
      </c>
      <c r="AQ914" s="19"/>
    </row>
    <row r="915">
      <c r="A915" s="11" t="s">
        <v>4421</v>
      </c>
      <c r="B915" s="11" t="s">
        <v>4422</v>
      </c>
      <c r="C915" s="11" t="str">
        <f>VLOOKUP(A915,import!A:C,3,0)</f>
        <v>DOĞRU</v>
      </c>
      <c r="D915" s="11" t="s">
        <v>4281</v>
      </c>
      <c r="E915" s="12">
        <f>VLOOKUP(A915,import!A:J,5,0)</f>
        <v>737</v>
      </c>
      <c r="F915" s="12">
        <f>VLOOKUP(A915,import!A:J,6,0)</f>
        <v>28</v>
      </c>
      <c r="G915" s="13">
        <f>VLOOKUP(A915,import!A:J,7,0)</f>
        <v>0</v>
      </c>
      <c r="H915" s="13">
        <f>VLOOKUP(A915,import!A:J,8,0)</f>
        <v>161</v>
      </c>
      <c r="I915" s="13">
        <f>VLOOKUP(A915,import!A:J,9,0)</f>
        <v>161</v>
      </c>
      <c r="J915" s="14">
        <f>VLOOKUP(A915,import!A:J,10,0)</f>
        <v>0</v>
      </c>
      <c r="K915" s="11" t="s">
        <v>4282</v>
      </c>
      <c r="L915" s="11">
        <v>2.42259596E9</v>
      </c>
      <c r="M915" s="11" t="s">
        <v>138</v>
      </c>
      <c r="N915" s="11" t="s">
        <v>181</v>
      </c>
      <c r="O915" s="11" t="s">
        <v>4423</v>
      </c>
      <c r="P915" s="11" t="str">
        <f>VLOOKUP(A915,import!A:P,16,0)</f>
        <v>Geleneksel</v>
      </c>
      <c r="Q915" s="15" t="s">
        <v>103</v>
      </c>
      <c r="R915" s="15" t="b">
        <v>1</v>
      </c>
      <c r="S915" s="25" t="b">
        <v>1</v>
      </c>
      <c r="T915" s="16"/>
      <c r="U915" s="16"/>
      <c r="V915" s="16"/>
      <c r="W915" s="25" t="s">
        <v>4424</v>
      </c>
      <c r="X915" s="30"/>
      <c r="Y915" s="30"/>
      <c r="Z915" s="30"/>
      <c r="AA915" s="22" t="s">
        <v>177</v>
      </c>
      <c r="AB915" s="23">
        <v>44368.0</v>
      </c>
      <c r="AC915" s="22" t="s">
        <v>71</v>
      </c>
      <c r="AD915" s="23">
        <v>44456.0</v>
      </c>
      <c r="AE915" s="22" t="s">
        <v>71</v>
      </c>
      <c r="AF915" s="23">
        <v>44579.0</v>
      </c>
      <c r="AG915" s="20"/>
      <c r="AH915" s="19"/>
      <c r="AI915" s="19"/>
      <c r="AJ915" s="19"/>
      <c r="AK915" s="22" t="s">
        <v>148</v>
      </c>
      <c r="AL915" s="22" t="s">
        <v>156</v>
      </c>
      <c r="AM915" s="22" t="s">
        <v>99</v>
      </c>
      <c r="AN915" s="19"/>
      <c r="AO915" s="19"/>
      <c r="AP915" s="21" t="s">
        <v>116</v>
      </c>
      <c r="AQ915" s="19"/>
    </row>
    <row r="916">
      <c r="A916" s="11" t="s">
        <v>4425</v>
      </c>
      <c r="B916" s="11" t="s">
        <v>4426</v>
      </c>
      <c r="C916" s="11" t="str">
        <f>VLOOKUP(A916,import!A:C,3,0)</f>
        <v>DOĞRU</v>
      </c>
      <c r="D916" s="11" t="s">
        <v>45</v>
      </c>
      <c r="E916" s="12">
        <f>VLOOKUP(A916,import!A:J,5,0)</f>
        <v>249</v>
      </c>
      <c r="F916" s="12">
        <f>VLOOKUP(A916,import!A:J,6,0)</f>
        <v>9</v>
      </c>
      <c r="G916" s="13">
        <f>VLOOKUP(A916,import!A:J,7,0)</f>
        <v>0</v>
      </c>
      <c r="H916" s="13">
        <f>VLOOKUP(A916,import!A:J,8,0)</f>
        <v>21</v>
      </c>
      <c r="I916" s="13">
        <f>VLOOKUP(A916,import!A:J,9,0)</f>
        <v>21</v>
      </c>
      <c r="J916" s="14">
        <f>VLOOKUP(A916,import!A:J,10,0)</f>
        <v>0</v>
      </c>
      <c r="K916" s="11" t="s">
        <v>57</v>
      </c>
      <c r="L916" s="11">
        <v>5.013583038E9</v>
      </c>
      <c r="M916" s="11" t="s">
        <v>58</v>
      </c>
      <c r="N916" s="11" t="s">
        <v>59</v>
      </c>
      <c r="O916" s="11" t="s">
        <v>60</v>
      </c>
      <c r="P916" s="11" t="str">
        <f>VLOOKUP(A916,import!A:P,16,0)</f>
        <v>Geleneksel</v>
      </c>
      <c r="Q916" s="15"/>
      <c r="R916" s="15" t="b">
        <v>0</v>
      </c>
      <c r="S916" s="16" t="b">
        <v>0</v>
      </c>
      <c r="T916" s="17"/>
      <c r="U916" s="17"/>
      <c r="V916" s="17"/>
      <c r="W916" s="17"/>
      <c r="X916" s="18"/>
      <c r="Y916" s="18"/>
      <c r="Z916" s="18"/>
      <c r="AA916" s="22"/>
      <c r="AB916" s="23"/>
      <c r="AC916" s="19"/>
      <c r="AD916" s="19"/>
      <c r="AE916" s="20"/>
      <c r="AF916" s="19"/>
      <c r="AG916" s="20"/>
      <c r="AH916" s="19"/>
      <c r="AI916" s="19"/>
      <c r="AJ916" s="19"/>
      <c r="AK916" s="22"/>
      <c r="AL916" s="19"/>
      <c r="AM916" s="19"/>
      <c r="AN916" s="19"/>
      <c r="AO916" s="19"/>
      <c r="AP916" s="21"/>
      <c r="AQ916" s="19"/>
    </row>
    <row r="917">
      <c r="A917" s="11" t="s">
        <v>4427</v>
      </c>
      <c r="B917" s="11" t="s">
        <v>4428</v>
      </c>
      <c r="C917" s="11" t="str">
        <f>VLOOKUP(A917,import!A:C,3,0)</f>
        <v>DOĞRU</v>
      </c>
      <c r="D917" s="11" t="s">
        <v>74</v>
      </c>
      <c r="E917" s="12">
        <f>VLOOKUP(A917,import!A:J,5,0)</f>
        <v>774</v>
      </c>
      <c r="F917" s="12">
        <f>VLOOKUP(A917,import!A:J,6,0)</f>
        <v>15</v>
      </c>
      <c r="G917" s="13">
        <f>VLOOKUP(A917,import!A:J,7,0)</f>
        <v>0</v>
      </c>
      <c r="H917" s="13">
        <f>VLOOKUP(A917,import!A:J,8,0)</f>
        <v>33</v>
      </c>
      <c r="I917" s="13">
        <f>VLOOKUP(A917,import!A:J,9,0)</f>
        <v>33</v>
      </c>
      <c r="J917" s="14">
        <f>VLOOKUP(A917,import!A:J,10,0)</f>
        <v>0</v>
      </c>
      <c r="K917" s="11" t="s">
        <v>4429</v>
      </c>
      <c r="L917" s="11">
        <v>5.469191409E9</v>
      </c>
      <c r="M917" s="11" t="s">
        <v>47</v>
      </c>
      <c r="N917" s="11" t="s">
        <v>766</v>
      </c>
      <c r="O917" s="11" t="s">
        <v>4430</v>
      </c>
      <c r="P917" s="11" t="str">
        <f>VLOOKUP(A917,import!A:P,16,0)</f>
        <v>Geleneksel</v>
      </c>
      <c r="Q917" s="15"/>
      <c r="R917" s="15" t="b">
        <v>1</v>
      </c>
      <c r="S917" s="25" t="b">
        <v>1</v>
      </c>
      <c r="T917" s="17"/>
      <c r="U917" s="17"/>
      <c r="V917" s="17"/>
      <c r="W917" s="17" t="s">
        <v>4431</v>
      </c>
      <c r="X917" s="18"/>
      <c r="Y917" s="18"/>
      <c r="Z917" s="18"/>
      <c r="AA917" s="22" t="s">
        <v>71</v>
      </c>
      <c r="AB917" s="23">
        <v>44375.0</v>
      </c>
      <c r="AC917" s="22" t="s">
        <v>177</v>
      </c>
      <c r="AD917" s="23">
        <v>44386.0</v>
      </c>
      <c r="AE917" s="22" t="s">
        <v>85</v>
      </c>
      <c r="AF917" s="23">
        <v>44422.0</v>
      </c>
      <c r="AG917" s="22" t="s">
        <v>177</v>
      </c>
      <c r="AH917" s="23">
        <v>44426.0</v>
      </c>
      <c r="AI917" s="22" t="s">
        <v>106</v>
      </c>
      <c r="AJ917" s="23">
        <v>44567.0</v>
      </c>
      <c r="AK917" s="22" t="s">
        <v>190</v>
      </c>
      <c r="AL917" s="22" t="s">
        <v>190</v>
      </c>
      <c r="AM917" s="22" t="s">
        <v>288</v>
      </c>
      <c r="AN917" s="22" t="s">
        <v>288</v>
      </c>
      <c r="AO917" s="22" t="s">
        <v>99</v>
      </c>
      <c r="AP917" s="21" t="s">
        <v>54</v>
      </c>
      <c r="AQ917" s="22"/>
    </row>
    <row r="918">
      <c r="A918" s="11" t="s">
        <v>4432</v>
      </c>
      <c r="B918" s="11" t="s">
        <v>4433</v>
      </c>
      <c r="C918" s="11" t="str">
        <f>VLOOKUP(A918,import!A:C,3,0)</f>
        <v>DOĞRU</v>
      </c>
      <c r="D918" s="11" t="s">
        <v>63</v>
      </c>
      <c r="E918" s="12">
        <f>VLOOKUP(A918,import!A:J,5,0)</f>
        <v>146</v>
      </c>
      <c r="F918" s="12">
        <f>VLOOKUP(A918,import!A:J,6,0)</f>
        <v>68</v>
      </c>
      <c r="G918" s="13">
        <f>VLOOKUP(A918,import!A:J,7,0)</f>
        <v>0</v>
      </c>
      <c r="H918" s="13">
        <f>VLOOKUP(A918,import!A:J,8,0)</f>
        <v>13</v>
      </c>
      <c r="I918" s="13">
        <f>VLOOKUP(A918,import!A:J,9,0)</f>
        <v>13</v>
      </c>
      <c r="J918" s="14">
        <f>VLOOKUP(A918,import!A:J,10,0)</f>
        <v>0</v>
      </c>
      <c r="K918" s="11" t="s">
        <v>3552</v>
      </c>
      <c r="L918" s="11">
        <v>2.42503509E9</v>
      </c>
      <c r="M918" s="11" t="s">
        <v>138</v>
      </c>
      <c r="N918" s="11" t="s">
        <v>1037</v>
      </c>
      <c r="O918" s="11" t="s">
        <v>3553</v>
      </c>
      <c r="P918" s="11" t="str">
        <f>VLOOKUP(A918,import!A:P,16,0)</f>
        <v>Geleneksel</v>
      </c>
      <c r="Q918" s="15"/>
      <c r="R918" s="15" t="b">
        <v>1</v>
      </c>
      <c r="S918" s="16" t="b">
        <v>0</v>
      </c>
      <c r="T918" s="17" t="s">
        <v>50</v>
      </c>
      <c r="U918" s="17" t="s">
        <v>156</v>
      </c>
      <c r="V918" s="55" t="s">
        <v>69</v>
      </c>
      <c r="W918" s="17" t="s">
        <v>4434</v>
      </c>
      <c r="X918" s="18">
        <v>44692.0</v>
      </c>
      <c r="Y918" s="18">
        <v>44693.0</v>
      </c>
      <c r="Z918" s="18"/>
      <c r="AA918" s="22" t="s">
        <v>71</v>
      </c>
      <c r="AB918" s="18">
        <v>44692.0</v>
      </c>
      <c r="AC918" s="19"/>
      <c r="AD918" s="19"/>
      <c r="AE918" s="20"/>
      <c r="AF918" s="19"/>
      <c r="AG918" s="20"/>
      <c r="AH918" s="19"/>
      <c r="AI918" s="19"/>
      <c r="AJ918" s="19"/>
      <c r="AK918" s="22" t="s">
        <v>156</v>
      </c>
      <c r="AL918" s="19"/>
      <c r="AM918" s="19"/>
      <c r="AN918" s="19"/>
      <c r="AO918" s="19"/>
      <c r="AP918" s="21"/>
      <c r="AQ918" s="19"/>
    </row>
    <row r="919">
      <c r="A919" s="11" t="s">
        <v>4435</v>
      </c>
      <c r="B919" s="11" t="s">
        <v>4436</v>
      </c>
      <c r="C919" s="11" t="str">
        <f>VLOOKUP(A919,import!A:C,3,0)</f>
        <v>DOĞRU</v>
      </c>
      <c r="D919" s="11" t="s">
        <v>74</v>
      </c>
      <c r="E919" s="12">
        <f>VLOOKUP(A919,import!A:J,5,0)</f>
        <v>69</v>
      </c>
      <c r="F919" s="12">
        <f>VLOOKUP(A919,import!A:J,6,0)</f>
        <v>42</v>
      </c>
      <c r="G919" s="13">
        <f>VLOOKUP(A919,import!A:J,7,0)</f>
        <v>7</v>
      </c>
      <c r="H919" s="13">
        <f>VLOOKUP(A919,import!A:J,8,0)</f>
        <v>4</v>
      </c>
      <c r="I919" s="13">
        <f>VLOOKUP(A919,import!A:J,9,0)</f>
        <v>11</v>
      </c>
      <c r="J919" s="14">
        <f>VLOOKUP(A919,import!A:J,10,0)</f>
        <v>0.64</v>
      </c>
      <c r="K919" s="11" t="s">
        <v>4437</v>
      </c>
      <c r="L919" s="11">
        <v>5.418319178E9</v>
      </c>
      <c r="M919" s="11" t="s">
        <v>47</v>
      </c>
      <c r="N919" s="11" t="s">
        <v>1923</v>
      </c>
      <c r="O919" s="11" t="s">
        <v>4438</v>
      </c>
      <c r="P919" s="11" t="str">
        <f>VLOOKUP(A919,import!A:P,16,0)</f>
        <v>Geleneksel</v>
      </c>
      <c r="Q919" s="15"/>
      <c r="R919" s="15" t="b">
        <v>1</v>
      </c>
      <c r="S919" s="16" t="b">
        <v>0</v>
      </c>
      <c r="T919" s="17" t="s">
        <v>50</v>
      </c>
      <c r="U919" s="17" t="s">
        <v>51</v>
      </c>
      <c r="V919" s="17" t="s">
        <v>69</v>
      </c>
      <c r="W919" s="17" t="s">
        <v>4439</v>
      </c>
      <c r="X919" s="18">
        <v>44641.0</v>
      </c>
      <c r="Y919" s="18">
        <v>44643.0</v>
      </c>
      <c r="Z919" s="18"/>
      <c r="AA919" s="22" t="s">
        <v>71</v>
      </c>
      <c r="AB919" s="23">
        <v>44641.0</v>
      </c>
      <c r="AC919" s="19"/>
      <c r="AD919" s="19"/>
      <c r="AE919" s="20"/>
      <c r="AF919" s="19"/>
      <c r="AG919" s="20"/>
      <c r="AH919" s="19"/>
      <c r="AI919" s="19"/>
      <c r="AJ919" s="19"/>
      <c r="AK919" s="22" t="s">
        <v>51</v>
      </c>
      <c r="AL919" s="19"/>
      <c r="AM919" s="19"/>
      <c r="AN919" s="19"/>
      <c r="AO919" s="19"/>
      <c r="AP919" s="21"/>
      <c r="AQ919" s="19"/>
    </row>
    <row r="920">
      <c r="A920" s="11" t="s">
        <v>4440</v>
      </c>
      <c r="B920" s="11" t="s">
        <v>4441</v>
      </c>
      <c r="C920" s="11" t="str">
        <f>VLOOKUP(A920,import!A:C,3,0)</f>
        <v>DOĞRU</v>
      </c>
      <c r="D920" s="11" t="s">
        <v>1694</v>
      </c>
      <c r="E920" s="12">
        <f>VLOOKUP(A920,import!A:J,5,0)</f>
        <v>55</v>
      </c>
      <c r="F920" s="12">
        <f>VLOOKUP(A920,import!A:J,6,0)</f>
        <v>3</v>
      </c>
      <c r="G920" s="13">
        <f>VLOOKUP(A920,import!A:J,7,0)</f>
        <v>4</v>
      </c>
      <c r="H920" s="13">
        <f>VLOOKUP(A920,import!A:J,8,0)</f>
        <v>4</v>
      </c>
      <c r="I920" s="13">
        <f>VLOOKUP(A920,import!A:J,9,0)</f>
        <v>8</v>
      </c>
      <c r="J920" s="14">
        <f>VLOOKUP(A920,import!A:J,10,0)</f>
        <v>0.5</v>
      </c>
      <c r="K920" s="11" t="s">
        <v>4442</v>
      </c>
      <c r="L920" s="11">
        <v>5.542981421E9</v>
      </c>
      <c r="M920" s="11" t="s">
        <v>65</v>
      </c>
      <c r="N920" s="11" t="s">
        <v>112</v>
      </c>
      <c r="O920" s="11" t="s">
        <v>4443</v>
      </c>
      <c r="P920" s="11" t="str">
        <f>VLOOKUP(A920,import!A:P,16,0)</f>
        <v>Geleneksel</v>
      </c>
      <c r="Q920" s="15"/>
      <c r="R920" s="15" t="b">
        <v>1</v>
      </c>
      <c r="S920" s="16" t="b">
        <v>0</v>
      </c>
      <c r="T920" s="17" t="s">
        <v>50</v>
      </c>
      <c r="U920" s="17" t="s">
        <v>123</v>
      </c>
      <c r="V920" s="17"/>
      <c r="W920" s="17"/>
      <c r="X920" s="18">
        <v>44482.0</v>
      </c>
      <c r="Y920" s="18">
        <v>44483.0</v>
      </c>
      <c r="Z920" s="18"/>
      <c r="AA920" s="22" t="s">
        <v>106</v>
      </c>
      <c r="AB920" s="23">
        <v>44427.0</v>
      </c>
      <c r="AC920" s="22" t="s">
        <v>71</v>
      </c>
      <c r="AD920" s="23">
        <v>44439.0</v>
      </c>
      <c r="AE920" s="22" t="s">
        <v>71</v>
      </c>
      <c r="AF920" s="23">
        <v>44482.0</v>
      </c>
      <c r="AG920" s="20"/>
      <c r="AH920" s="19"/>
      <c r="AI920" s="19"/>
      <c r="AJ920" s="19"/>
      <c r="AK920" s="22" t="s">
        <v>288</v>
      </c>
      <c r="AL920" s="22" t="s">
        <v>156</v>
      </c>
      <c r="AM920" s="22" t="s">
        <v>123</v>
      </c>
      <c r="AN920" s="19"/>
      <c r="AO920" s="19"/>
      <c r="AP920" s="21" t="s">
        <v>116</v>
      </c>
      <c r="AQ920" s="19"/>
    </row>
    <row r="921">
      <c r="A921" s="11" t="s">
        <v>4444</v>
      </c>
      <c r="B921" s="11" t="s">
        <v>4445</v>
      </c>
      <c r="C921" s="11" t="str">
        <f>VLOOKUP(A921,import!A:C,3,0)</f>
        <v>DOĞRU</v>
      </c>
      <c r="D921" s="11" t="s">
        <v>63</v>
      </c>
      <c r="E921" s="12">
        <f>VLOOKUP(A921,import!A:J,5,0)</f>
        <v>321</v>
      </c>
      <c r="F921" s="12" t="str">
        <f>VLOOKUP(A921,import!A:J,6,0)</f>
        <v/>
      </c>
      <c r="G921" s="13">
        <f>VLOOKUP(A921,import!A:J,7,0)</f>
        <v>0</v>
      </c>
      <c r="H921" s="13">
        <f>VLOOKUP(A921,import!A:J,8,0)</f>
        <v>8</v>
      </c>
      <c r="I921" s="13">
        <f>VLOOKUP(A921,import!A:J,9,0)</f>
        <v>8</v>
      </c>
      <c r="J921" s="14">
        <f>VLOOKUP(A921,import!A:J,10,0)</f>
        <v>0</v>
      </c>
      <c r="K921" s="11" t="s">
        <v>4446</v>
      </c>
      <c r="L921" s="11">
        <v>5.396565241E9</v>
      </c>
      <c r="M921" s="11" t="s">
        <v>58</v>
      </c>
      <c r="N921" s="11" t="s">
        <v>4447</v>
      </c>
      <c r="O921" s="11" t="s">
        <v>4448</v>
      </c>
      <c r="P921" s="11" t="str">
        <f>VLOOKUP(A921,import!A:P,16,0)</f>
        <v>Geleneksel</v>
      </c>
      <c r="Q921" s="15"/>
      <c r="R921" s="15" t="b">
        <v>0</v>
      </c>
      <c r="S921" s="16" t="b">
        <v>0</v>
      </c>
      <c r="T921" s="17"/>
      <c r="U921" s="17"/>
      <c r="V921" s="17"/>
      <c r="W921" s="17"/>
      <c r="X921" s="18"/>
      <c r="Y921" s="18"/>
      <c r="Z921" s="18"/>
      <c r="AA921" s="22"/>
      <c r="AB921" s="23"/>
      <c r="AC921" s="19"/>
      <c r="AD921" s="19"/>
      <c r="AE921" s="20"/>
      <c r="AF921" s="19"/>
      <c r="AG921" s="20"/>
      <c r="AH921" s="19"/>
      <c r="AI921" s="19"/>
      <c r="AJ921" s="19"/>
      <c r="AK921" s="22"/>
      <c r="AL921" s="19"/>
      <c r="AM921" s="19"/>
      <c r="AN921" s="19"/>
      <c r="AO921" s="19"/>
      <c r="AP921" s="21" t="s">
        <v>89</v>
      </c>
      <c r="AQ921" s="19"/>
    </row>
    <row r="922">
      <c r="A922" s="11" t="s">
        <v>4449</v>
      </c>
      <c r="B922" s="11" t="s">
        <v>4450</v>
      </c>
      <c r="C922" s="11" t="str">
        <f>VLOOKUP(A922,import!A:C,3,0)</f>
        <v>DOĞRU</v>
      </c>
      <c r="D922" s="11" t="s">
        <v>74</v>
      </c>
      <c r="E922" s="12">
        <f>VLOOKUP(A922,import!A:J,5,0)</f>
        <v>550</v>
      </c>
      <c r="F922" s="12">
        <f>VLOOKUP(A922,import!A:J,6,0)</f>
        <v>36</v>
      </c>
      <c r="G922" s="13">
        <f>VLOOKUP(A922,import!A:J,7,0)</f>
        <v>0</v>
      </c>
      <c r="H922" s="13">
        <f>VLOOKUP(A922,import!A:J,8,0)</f>
        <v>17</v>
      </c>
      <c r="I922" s="13">
        <f>VLOOKUP(A922,import!A:J,9,0)</f>
        <v>17</v>
      </c>
      <c r="J922" s="14">
        <f>VLOOKUP(A922,import!A:J,10,0)</f>
        <v>0</v>
      </c>
      <c r="K922" s="11" t="s">
        <v>4451</v>
      </c>
      <c r="L922" s="11">
        <v>5.071056631E9</v>
      </c>
      <c r="M922" s="11" t="s">
        <v>47</v>
      </c>
      <c r="N922" s="11" t="s">
        <v>533</v>
      </c>
      <c r="O922" s="11" t="s">
        <v>2681</v>
      </c>
      <c r="P922" s="11" t="str">
        <f>VLOOKUP(A922,import!A:P,16,0)</f>
        <v>Geleneksel</v>
      </c>
      <c r="Q922" s="15"/>
      <c r="R922" s="15" t="b">
        <v>1</v>
      </c>
      <c r="S922" s="16" t="b">
        <v>0</v>
      </c>
      <c r="T922" s="17" t="s">
        <v>106</v>
      </c>
      <c r="U922" s="17"/>
      <c r="V922" s="17"/>
      <c r="W922" s="17" t="s">
        <v>4452</v>
      </c>
      <c r="X922" s="18"/>
      <c r="Y922" s="18"/>
      <c r="Z922" s="18"/>
      <c r="AA922" s="22" t="s">
        <v>106</v>
      </c>
      <c r="AB922" s="23">
        <v>44364.0</v>
      </c>
      <c r="AC922" s="22" t="s">
        <v>106</v>
      </c>
      <c r="AD922" s="23">
        <v>44371.0</v>
      </c>
      <c r="AE922" s="22" t="s">
        <v>106</v>
      </c>
      <c r="AF922" s="23">
        <v>44372.0</v>
      </c>
      <c r="AG922" s="22" t="s">
        <v>106</v>
      </c>
      <c r="AH922" s="23">
        <v>44375.0</v>
      </c>
      <c r="AI922" s="22" t="s">
        <v>106</v>
      </c>
      <c r="AJ922" s="23">
        <v>44483.0</v>
      </c>
      <c r="AK922" s="22" t="s">
        <v>107</v>
      </c>
      <c r="AL922" s="22" t="s">
        <v>190</v>
      </c>
      <c r="AM922" s="22" t="s">
        <v>436</v>
      </c>
      <c r="AN922" s="22" t="s">
        <v>86</v>
      </c>
      <c r="AO922" s="22" t="s">
        <v>123</v>
      </c>
      <c r="AP922" s="21" t="s">
        <v>54</v>
      </c>
      <c r="AQ922" s="22"/>
    </row>
    <row r="923">
      <c r="A923" s="11" t="s">
        <v>4453</v>
      </c>
      <c r="B923" s="11" t="s">
        <v>4454</v>
      </c>
      <c r="C923" s="11" t="str">
        <f>VLOOKUP(A923,import!A:C,3,0)</f>
        <v>DOĞRU</v>
      </c>
      <c r="D923" s="11" t="s">
        <v>74</v>
      </c>
      <c r="E923" s="12">
        <f>VLOOKUP(A923,import!A:J,5,0)</f>
        <v>306</v>
      </c>
      <c r="F923" s="12">
        <f>VLOOKUP(A923,import!A:J,6,0)</f>
        <v>12</v>
      </c>
      <c r="G923" s="13">
        <f>VLOOKUP(A923,import!A:J,7,0)</f>
        <v>4</v>
      </c>
      <c r="H923" s="13">
        <f>VLOOKUP(A923,import!A:J,8,0)</f>
        <v>9</v>
      </c>
      <c r="I923" s="13">
        <f>VLOOKUP(A923,import!A:J,9,0)</f>
        <v>13</v>
      </c>
      <c r="J923" s="14">
        <f>VLOOKUP(A923,import!A:J,10,0)</f>
        <v>0.31</v>
      </c>
      <c r="K923" s="11" t="s">
        <v>4455</v>
      </c>
      <c r="L923" s="11">
        <v>2.423494222E9</v>
      </c>
      <c r="M923" s="11" t="s">
        <v>47</v>
      </c>
      <c r="N923" s="11" t="s">
        <v>187</v>
      </c>
      <c r="O923" s="11" t="s">
        <v>4456</v>
      </c>
      <c r="P923" s="11" t="str">
        <f>VLOOKUP(A923,import!A:P,16,0)</f>
        <v>Geleneksel</v>
      </c>
      <c r="Q923" s="15"/>
      <c r="R923" s="15" t="b">
        <v>1</v>
      </c>
      <c r="S923" s="16" t="b">
        <v>0</v>
      </c>
      <c r="T923" s="17" t="s">
        <v>50</v>
      </c>
      <c r="U923" s="17" t="s">
        <v>358</v>
      </c>
      <c r="V923" s="17" t="s">
        <v>4457</v>
      </c>
      <c r="W923" s="17" t="s">
        <v>4458</v>
      </c>
      <c r="X923" s="18">
        <v>44485.0</v>
      </c>
      <c r="Y923" s="18">
        <v>44487.0</v>
      </c>
      <c r="Z923" s="18"/>
      <c r="AA923" s="22" t="s">
        <v>85</v>
      </c>
      <c r="AB923" s="23">
        <v>44417.0</v>
      </c>
      <c r="AC923" s="22" t="s">
        <v>85</v>
      </c>
      <c r="AD923" s="23">
        <v>44417.0</v>
      </c>
      <c r="AE923" s="22" t="s">
        <v>106</v>
      </c>
      <c r="AF923" s="23">
        <v>44426.0</v>
      </c>
      <c r="AG923" s="22" t="s">
        <v>106</v>
      </c>
      <c r="AH923" s="23">
        <v>44426.0</v>
      </c>
      <c r="AI923" s="22" t="s">
        <v>85</v>
      </c>
      <c r="AJ923" s="23">
        <v>44463.0</v>
      </c>
      <c r="AK923" s="22" t="s">
        <v>87</v>
      </c>
      <c r="AL923" s="22" t="s">
        <v>88</v>
      </c>
      <c r="AM923" s="22" t="s">
        <v>87</v>
      </c>
      <c r="AN923" s="22" t="s">
        <v>288</v>
      </c>
      <c r="AO923" s="22" t="s">
        <v>149</v>
      </c>
      <c r="AP923" s="21" t="s">
        <v>89</v>
      </c>
      <c r="AQ923" s="22"/>
    </row>
    <row r="924">
      <c r="A924" s="11" t="s">
        <v>4459</v>
      </c>
      <c r="B924" s="11" t="s">
        <v>4460</v>
      </c>
      <c r="C924" s="11" t="str">
        <f>VLOOKUP(A924,import!A:C,3,0)</f>
        <v>DOĞRU</v>
      </c>
      <c r="D924" s="11" t="s">
        <v>74</v>
      </c>
      <c r="E924" s="12">
        <f>VLOOKUP(A924,import!A:J,5,0)</f>
        <v>847</v>
      </c>
      <c r="F924" s="12">
        <f>VLOOKUP(A924,import!A:J,6,0)</f>
        <v>29</v>
      </c>
      <c r="G924" s="13">
        <f>VLOOKUP(A924,import!A:J,7,0)</f>
        <v>0</v>
      </c>
      <c r="H924" s="13">
        <f>VLOOKUP(A924,import!A:J,8,0)</f>
        <v>94</v>
      </c>
      <c r="I924" s="13">
        <f>VLOOKUP(A924,import!A:J,9,0)</f>
        <v>94</v>
      </c>
      <c r="J924" s="14">
        <f>VLOOKUP(A924,import!A:J,10,0)</f>
        <v>0</v>
      </c>
      <c r="K924" s="11" t="s">
        <v>4461</v>
      </c>
      <c r="L924" s="11">
        <v>2.423169014E9</v>
      </c>
      <c r="M924" s="11" t="s">
        <v>47</v>
      </c>
      <c r="N924" s="11" t="s">
        <v>1202</v>
      </c>
      <c r="O924" s="11" t="s">
        <v>4462</v>
      </c>
      <c r="P924" s="11" t="str">
        <f>VLOOKUP(A924,import!A:P,16,0)</f>
        <v>Geleneksel</v>
      </c>
      <c r="Q924" s="15"/>
      <c r="R924" s="15" t="b">
        <v>1</v>
      </c>
      <c r="S924" s="25" t="b">
        <v>1</v>
      </c>
      <c r="T924" s="17"/>
      <c r="U924" s="17"/>
      <c r="V924" s="17"/>
      <c r="W924" s="17" t="s">
        <v>4463</v>
      </c>
      <c r="X924" s="18"/>
      <c r="Y924" s="18"/>
      <c r="Z924" s="18"/>
      <c r="AA924" s="22" t="s">
        <v>85</v>
      </c>
      <c r="AB924" s="23">
        <v>44383.0</v>
      </c>
      <c r="AC924" s="22" t="s">
        <v>177</v>
      </c>
      <c r="AD924" s="23">
        <v>44411.0</v>
      </c>
      <c r="AE924" s="22" t="s">
        <v>177</v>
      </c>
      <c r="AF924" s="23">
        <v>44414.0</v>
      </c>
      <c r="AG924" s="22" t="s">
        <v>85</v>
      </c>
      <c r="AH924" s="23">
        <v>44421.0</v>
      </c>
      <c r="AI924" s="22" t="s">
        <v>71</v>
      </c>
      <c r="AJ924" s="23">
        <v>44565.0</v>
      </c>
      <c r="AK924" s="22" t="s">
        <v>86</v>
      </c>
      <c r="AL924" s="22" t="s">
        <v>219</v>
      </c>
      <c r="AM924" s="22" t="s">
        <v>88</v>
      </c>
      <c r="AN924" s="22" t="s">
        <v>219</v>
      </c>
      <c r="AO924" s="22" t="s">
        <v>99</v>
      </c>
      <c r="AP924" s="21" t="s">
        <v>89</v>
      </c>
      <c r="AQ924" s="22"/>
    </row>
    <row r="925">
      <c r="A925" s="21" t="s">
        <v>4464</v>
      </c>
      <c r="B925" s="21" t="s">
        <v>4465</v>
      </c>
      <c r="C925" s="11" t="str">
        <f>VLOOKUP(A925,import!A:C,3,0)</f>
        <v>DOĞRU</v>
      </c>
      <c r="D925" s="21" t="s">
        <v>200</v>
      </c>
      <c r="E925" s="12">
        <f>VLOOKUP(A925,import!A:J,5,0)</f>
        <v>3</v>
      </c>
      <c r="F925" s="12">
        <f>VLOOKUP(A925,import!A:J,6,0)</f>
        <v>3</v>
      </c>
      <c r="G925" s="13">
        <f>VLOOKUP(A925,import!A:J,7,0)</f>
        <v>0</v>
      </c>
      <c r="H925" s="13">
        <f>VLOOKUP(A925,import!A:J,8,0)</f>
        <v>12</v>
      </c>
      <c r="I925" s="13">
        <f>VLOOKUP(A925,import!A:J,9,0)</f>
        <v>12</v>
      </c>
      <c r="J925" s="14">
        <f>VLOOKUP(A925,import!A:J,10,0)</f>
        <v>0</v>
      </c>
      <c r="K925" s="21" t="s">
        <v>4466</v>
      </c>
      <c r="L925" s="21">
        <v>5.52025016E9</v>
      </c>
      <c r="M925" s="21" t="s">
        <v>65</v>
      </c>
      <c r="N925" s="21" t="s">
        <v>1852</v>
      </c>
      <c r="O925" s="21" t="s">
        <v>4467</v>
      </c>
      <c r="P925" s="11" t="str">
        <f>VLOOKUP(A925,import!A:P,16,0)</f>
        <v>Geleneksel</v>
      </c>
      <c r="Q925" s="15"/>
      <c r="R925" s="15" t="b">
        <v>0</v>
      </c>
      <c r="S925" s="16" t="b">
        <v>0</v>
      </c>
      <c r="T925" s="17"/>
      <c r="U925" s="17"/>
      <c r="V925" s="17"/>
      <c r="W925" s="17"/>
      <c r="X925" s="18"/>
      <c r="Y925" s="18"/>
      <c r="Z925" s="18"/>
      <c r="AA925" s="22"/>
      <c r="AB925" s="23"/>
      <c r="AC925" s="19"/>
      <c r="AD925" s="19"/>
      <c r="AE925" s="20"/>
      <c r="AF925" s="19"/>
      <c r="AG925" s="20"/>
      <c r="AH925" s="19"/>
      <c r="AI925" s="19"/>
      <c r="AJ925" s="19"/>
      <c r="AK925" s="22"/>
      <c r="AL925" s="19"/>
      <c r="AM925" s="19"/>
      <c r="AN925" s="19"/>
      <c r="AO925" s="19"/>
      <c r="AP925" s="21"/>
      <c r="AQ925" s="19"/>
    </row>
    <row r="926">
      <c r="A926" s="11" t="s">
        <v>4468</v>
      </c>
      <c r="B926" s="11" t="s">
        <v>4469</v>
      </c>
      <c r="C926" s="11" t="str">
        <f>VLOOKUP(A926,import!A:C,3,0)</f>
        <v>DOĞRU</v>
      </c>
      <c r="D926" s="11" t="s">
        <v>152</v>
      </c>
      <c r="E926" s="12">
        <f>VLOOKUP(A926,import!A:J,5,0)</f>
        <v>91</v>
      </c>
      <c r="F926" s="12">
        <f>VLOOKUP(A926,import!A:J,6,0)</f>
        <v>19</v>
      </c>
      <c r="G926" s="13">
        <f>VLOOKUP(A926,import!A:J,7,0)</f>
        <v>0</v>
      </c>
      <c r="H926" s="13">
        <f>VLOOKUP(A926,import!A:J,8,0)</f>
        <v>29</v>
      </c>
      <c r="I926" s="13">
        <f>VLOOKUP(A926,import!A:J,9,0)</f>
        <v>29</v>
      </c>
      <c r="J926" s="14">
        <f>VLOOKUP(A926,import!A:J,10,0)</f>
        <v>0</v>
      </c>
      <c r="K926" s="11" t="s">
        <v>4470</v>
      </c>
      <c r="L926" s="11">
        <v>2.42228808E9</v>
      </c>
      <c r="M926" s="11" t="s">
        <v>138</v>
      </c>
      <c r="N926" s="11" t="s">
        <v>333</v>
      </c>
      <c r="O926" s="11" t="s">
        <v>4471</v>
      </c>
      <c r="P926" s="11" t="str">
        <f>VLOOKUP(A926,import!A:P,16,0)</f>
        <v>Geleneksel</v>
      </c>
      <c r="Q926" s="15"/>
      <c r="R926" s="15" t="b">
        <v>1</v>
      </c>
      <c r="S926" s="16" t="b">
        <v>0</v>
      </c>
      <c r="T926" s="17"/>
      <c r="U926" s="17"/>
      <c r="V926" s="17"/>
      <c r="W926" s="17" t="s">
        <v>4472</v>
      </c>
      <c r="X926" s="18"/>
      <c r="Y926" s="18"/>
      <c r="Z926" s="18"/>
      <c r="AA926" s="22" t="s">
        <v>177</v>
      </c>
      <c r="AB926" s="23">
        <v>44616.0</v>
      </c>
      <c r="AC926" s="19"/>
      <c r="AD926" s="19"/>
      <c r="AE926" s="20"/>
      <c r="AF926" s="19"/>
      <c r="AG926" s="20"/>
      <c r="AH926" s="19"/>
      <c r="AI926" s="19"/>
      <c r="AJ926" s="19"/>
      <c r="AK926" s="22"/>
      <c r="AL926" s="19"/>
      <c r="AM926" s="19"/>
      <c r="AN926" s="19"/>
      <c r="AO926" s="19"/>
      <c r="AP926" s="21"/>
      <c r="AQ926" s="19"/>
    </row>
    <row r="927">
      <c r="A927" s="11" t="s">
        <v>4473</v>
      </c>
      <c r="B927" s="11" t="s">
        <v>4474</v>
      </c>
      <c r="C927" s="11" t="str">
        <f>VLOOKUP(A927,import!A:C,3,0)</f>
        <v>DOĞRU</v>
      </c>
      <c r="D927" s="11" t="s">
        <v>45</v>
      </c>
      <c r="E927" s="12">
        <f>VLOOKUP(A927,import!A:J,5,0)</f>
        <v>183</v>
      </c>
      <c r="F927" s="12">
        <f>VLOOKUP(A927,import!A:J,6,0)</f>
        <v>25</v>
      </c>
      <c r="G927" s="13">
        <f>VLOOKUP(A927,import!A:J,7,0)</f>
        <v>0</v>
      </c>
      <c r="H927" s="13">
        <f>VLOOKUP(A927,import!A:J,8,0)</f>
        <v>6</v>
      </c>
      <c r="I927" s="13">
        <f>VLOOKUP(A927,import!A:J,9,0)</f>
        <v>6</v>
      </c>
      <c r="J927" s="14">
        <f>VLOOKUP(A927,import!A:J,10,0)</f>
        <v>0</v>
      </c>
      <c r="K927" s="11" t="s">
        <v>4475</v>
      </c>
      <c r="L927" s="11">
        <v>2.427430009E9</v>
      </c>
      <c r="M927" s="11" t="s">
        <v>58</v>
      </c>
      <c r="N927" s="11" t="s">
        <v>1823</v>
      </c>
      <c r="O927" s="11" t="s">
        <v>4476</v>
      </c>
      <c r="P927" s="11" t="str">
        <f>VLOOKUP(A927,import!A:P,16,0)</f>
        <v>Geleneksel</v>
      </c>
      <c r="Q927" s="15"/>
      <c r="R927" s="15" t="b">
        <v>0</v>
      </c>
      <c r="S927" s="16" t="b">
        <v>0</v>
      </c>
      <c r="T927" s="17"/>
      <c r="U927" s="17"/>
      <c r="V927" s="31"/>
      <c r="W927" s="17"/>
      <c r="X927" s="18"/>
      <c r="Y927" s="18"/>
      <c r="Z927" s="18"/>
      <c r="AA927" s="22"/>
      <c r="AB927" s="23"/>
      <c r="AC927" s="19"/>
      <c r="AD927" s="19"/>
      <c r="AE927" s="20"/>
      <c r="AF927" s="19"/>
      <c r="AG927" s="20"/>
      <c r="AH927" s="19"/>
      <c r="AI927" s="19"/>
      <c r="AJ927" s="19"/>
      <c r="AK927" s="22"/>
      <c r="AL927" s="19"/>
      <c r="AM927" s="19"/>
      <c r="AN927" s="19"/>
      <c r="AO927" s="19"/>
      <c r="AP927" s="21" t="s">
        <v>89</v>
      </c>
      <c r="AQ927" s="19"/>
    </row>
    <row r="928">
      <c r="A928" s="11" t="s">
        <v>4477</v>
      </c>
      <c r="B928" s="11" t="s">
        <v>4478</v>
      </c>
      <c r="C928" s="11" t="str">
        <f>VLOOKUP(A928,import!A:C,3,0)</f>
        <v>DOĞRU</v>
      </c>
      <c r="D928" s="11" t="s">
        <v>45</v>
      </c>
      <c r="E928" s="12">
        <f>VLOOKUP(A928,import!A:J,5,0)</f>
        <v>29</v>
      </c>
      <c r="F928" s="12" t="str">
        <f>VLOOKUP(A928,import!A:J,6,0)</f>
        <v/>
      </c>
      <c r="G928" s="13">
        <f>VLOOKUP(A928,import!A:J,7,0)</f>
        <v>9</v>
      </c>
      <c r="H928" s="13">
        <f>VLOOKUP(A928,import!A:J,8,0)</f>
        <v>2</v>
      </c>
      <c r="I928" s="13">
        <f>VLOOKUP(A928,import!A:J,9,0)</f>
        <v>11</v>
      </c>
      <c r="J928" s="14">
        <f>VLOOKUP(A928,import!A:J,10,0)</f>
        <v>0.82</v>
      </c>
      <c r="K928" s="11" t="s">
        <v>4479</v>
      </c>
      <c r="L928" s="11">
        <v>2.4250346E9</v>
      </c>
      <c r="M928" s="11" t="s">
        <v>65</v>
      </c>
      <c r="N928" s="11" t="s">
        <v>583</v>
      </c>
      <c r="O928" s="11" t="s">
        <v>4480</v>
      </c>
      <c r="P928" s="11" t="str">
        <f>VLOOKUP(A928,import!A:P,16,0)</f>
        <v>Geleneksel</v>
      </c>
      <c r="Q928" s="15"/>
      <c r="R928" s="15" t="b">
        <v>1</v>
      </c>
      <c r="S928" s="16" t="b">
        <v>0</v>
      </c>
      <c r="T928" s="17" t="s">
        <v>50</v>
      </c>
      <c r="U928" s="17" t="s">
        <v>99</v>
      </c>
      <c r="V928" s="24" t="s">
        <v>69</v>
      </c>
      <c r="W928" s="17"/>
      <c r="X928" s="18">
        <v>44603.0</v>
      </c>
      <c r="Y928" s="18">
        <v>44606.0</v>
      </c>
      <c r="Z928" s="18"/>
      <c r="AA928" s="22" t="s">
        <v>71</v>
      </c>
      <c r="AB928" s="23">
        <v>44603.0</v>
      </c>
      <c r="AC928" s="19"/>
      <c r="AD928" s="19"/>
      <c r="AE928" s="20"/>
      <c r="AF928" s="19"/>
      <c r="AG928" s="20"/>
      <c r="AH928" s="19"/>
      <c r="AI928" s="19"/>
      <c r="AJ928" s="19"/>
      <c r="AK928" s="22" t="s">
        <v>99</v>
      </c>
      <c r="AL928" s="19"/>
      <c r="AM928" s="19"/>
      <c r="AN928" s="19"/>
      <c r="AO928" s="19"/>
      <c r="AP928" s="21"/>
      <c r="AQ928" s="19"/>
    </row>
    <row r="929">
      <c r="A929" s="11" t="s">
        <v>4481</v>
      </c>
      <c r="B929" s="11" t="s">
        <v>4482</v>
      </c>
      <c r="C929" s="11" t="str">
        <f>VLOOKUP(A929,import!A:C,3,0)</f>
        <v>YANLIŞ</v>
      </c>
      <c r="D929" s="11" t="s">
        <v>74</v>
      </c>
      <c r="E929" s="12">
        <f>VLOOKUP(A929,import!A:J,5,0)</f>
        <v>274</v>
      </c>
      <c r="F929" s="12" t="str">
        <f>VLOOKUP(A929,import!A:J,6,0)</f>
        <v/>
      </c>
      <c r="G929" s="13">
        <f>VLOOKUP(A929,import!A:J,7,0)</f>
        <v>0</v>
      </c>
      <c r="H929" s="13">
        <f>VLOOKUP(A929,import!A:J,8,0)</f>
        <v>70</v>
      </c>
      <c r="I929" s="13">
        <f>VLOOKUP(A929,import!A:J,9,0)</f>
        <v>70</v>
      </c>
      <c r="J929" s="14">
        <f>VLOOKUP(A929,import!A:J,10,0)</f>
        <v>0</v>
      </c>
      <c r="K929" s="11" t="s">
        <v>4483</v>
      </c>
      <c r="L929" s="11">
        <v>5.541190787E9</v>
      </c>
      <c r="M929" s="11" t="s">
        <v>368</v>
      </c>
      <c r="N929" s="11" t="s">
        <v>813</v>
      </c>
      <c r="O929" s="11" t="s">
        <v>4484</v>
      </c>
      <c r="P929" s="11" t="str">
        <f>VLOOKUP(A929,import!A:P,16,0)</f>
        <v>Geleneksel</v>
      </c>
      <c r="Q929" s="15"/>
      <c r="R929" s="15" t="b">
        <v>1</v>
      </c>
      <c r="S929" s="25" t="b">
        <v>1</v>
      </c>
      <c r="T929" s="17"/>
      <c r="U929" s="17"/>
      <c r="V929" s="17"/>
      <c r="W929" s="17" t="s">
        <v>4485</v>
      </c>
      <c r="X929" s="18"/>
      <c r="Y929" s="18"/>
      <c r="Z929" s="18"/>
      <c r="AA929" s="22" t="s">
        <v>71</v>
      </c>
      <c r="AB929" s="23">
        <v>44463.0</v>
      </c>
      <c r="AC929" s="22" t="s">
        <v>71</v>
      </c>
      <c r="AD929" s="23">
        <v>44464.0</v>
      </c>
      <c r="AE929" s="22" t="s">
        <v>71</v>
      </c>
      <c r="AF929" s="23">
        <v>44482.0</v>
      </c>
      <c r="AG929" s="22" t="s">
        <v>85</v>
      </c>
      <c r="AH929" s="23">
        <v>44504.0</v>
      </c>
      <c r="AI929" s="19"/>
      <c r="AJ929" s="19"/>
      <c r="AK929" s="22" t="s">
        <v>149</v>
      </c>
      <c r="AL929" s="22" t="s">
        <v>156</v>
      </c>
      <c r="AM929" s="22" t="s">
        <v>123</v>
      </c>
      <c r="AN929" s="22" t="s">
        <v>99</v>
      </c>
      <c r="AO929" s="19"/>
      <c r="AP929" s="21" t="s">
        <v>116</v>
      </c>
      <c r="AQ929" s="19"/>
    </row>
    <row r="930">
      <c r="A930" s="11" t="s">
        <v>4486</v>
      </c>
      <c r="B930" s="11" t="s">
        <v>4482</v>
      </c>
      <c r="C930" s="11" t="str">
        <f>VLOOKUP(A930,import!A:C,3,0)</f>
        <v>DOĞRU</v>
      </c>
      <c r="D930" s="11" t="s">
        <v>102</v>
      </c>
      <c r="E930" s="12">
        <f>VLOOKUP(A930,import!A:J,5,0)</f>
        <v>35</v>
      </c>
      <c r="F930" s="12">
        <f>VLOOKUP(A930,import!A:J,6,0)</f>
        <v>16</v>
      </c>
      <c r="G930" s="13">
        <f>VLOOKUP(A930,import!A:J,7,0)</f>
        <v>0</v>
      </c>
      <c r="H930" s="13">
        <f>VLOOKUP(A930,import!A:J,8,0)</f>
        <v>32</v>
      </c>
      <c r="I930" s="13">
        <f>VLOOKUP(A930,import!A:J,9,0)</f>
        <v>32</v>
      </c>
      <c r="J930" s="14">
        <f>VLOOKUP(A930,import!A:J,10,0)</f>
        <v>0</v>
      </c>
      <c r="K930" s="11" t="s">
        <v>4487</v>
      </c>
      <c r="L930" s="11">
        <v>5.532361273E9</v>
      </c>
      <c r="M930" s="11" t="s">
        <v>368</v>
      </c>
      <c r="N930" s="11" t="s">
        <v>813</v>
      </c>
      <c r="O930" s="11" t="s">
        <v>4488</v>
      </c>
      <c r="P930" s="11" t="str">
        <f>VLOOKUP(A930,import!A:P,16,0)</f>
        <v>Geleneksel</v>
      </c>
      <c r="Q930" s="15"/>
      <c r="R930" s="15" t="b">
        <v>0</v>
      </c>
      <c r="S930" s="16" t="b">
        <v>0</v>
      </c>
      <c r="T930" s="17"/>
      <c r="U930" s="17"/>
      <c r="V930" s="17"/>
      <c r="W930" s="17"/>
      <c r="X930" s="18"/>
      <c r="Y930" s="18"/>
      <c r="Z930" s="18"/>
      <c r="AA930" s="22"/>
      <c r="AB930" s="23"/>
      <c r="AC930" s="19"/>
      <c r="AD930" s="19"/>
      <c r="AE930" s="20"/>
      <c r="AF930" s="19"/>
      <c r="AG930" s="20"/>
      <c r="AH930" s="19"/>
      <c r="AI930" s="19"/>
      <c r="AJ930" s="19"/>
      <c r="AK930" s="22"/>
      <c r="AL930" s="19"/>
      <c r="AM930" s="19"/>
      <c r="AN930" s="19"/>
      <c r="AO930" s="19"/>
      <c r="AP930" s="21"/>
      <c r="AQ930" s="19"/>
    </row>
    <row r="931">
      <c r="A931" s="11" t="s">
        <v>4489</v>
      </c>
      <c r="B931" s="11" t="s">
        <v>4490</v>
      </c>
      <c r="C931" s="11" t="str">
        <f>VLOOKUP(A931,import!A:C,3,0)</f>
        <v>DOĞRU</v>
      </c>
      <c r="D931" s="11" t="s">
        <v>74</v>
      </c>
      <c r="E931" s="12">
        <f>VLOOKUP(A931,import!A:J,5,0)</f>
        <v>141</v>
      </c>
      <c r="F931" s="12">
        <f>VLOOKUP(A931,import!A:J,6,0)</f>
        <v>3</v>
      </c>
      <c r="G931" s="13">
        <f>VLOOKUP(A931,import!A:J,7,0)</f>
        <v>0</v>
      </c>
      <c r="H931" s="13">
        <f>VLOOKUP(A931,import!A:J,8,0)</f>
        <v>93</v>
      </c>
      <c r="I931" s="13">
        <f>VLOOKUP(A931,import!A:J,9,0)</f>
        <v>93</v>
      </c>
      <c r="J931" s="14">
        <f>VLOOKUP(A931,import!A:J,10,0)</f>
        <v>0</v>
      </c>
      <c r="K931" s="11" t="s">
        <v>4491</v>
      </c>
      <c r="L931" s="11">
        <v>2.425137517E9</v>
      </c>
      <c r="M931" s="11" t="s">
        <v>368</v>
      </c>
      <c r="N931" s="11" t="s">
        <v>4492</v>
      </c>
      <c r="O931" s="11" t="s">
        <v>4493</v>
      </c>
      <c r="P931" s="11" t="str">
        <f>VLOOKUP(A931,import!A:P,16,0)</f>
        <v>Geleneksel</v>
      </c>
      <c r="Q931" s="15"/>
      <c r="R931" s="15" t="b">
        <v>1</v>
      </c>
      <c r="S931" s="16" t="b">
        <v>0</v>
      </c>
      <c r="T931" s="17" t="s">
        <v>106</v>
      </c>
      <c r="U931" s="17"/>
      <c r="V931" s="17"/>
      <c r="W931" s="39" t="s">
        <v>4494</v>
      </c>
      <c r="X931" s="18"/>
      <c r="Y931" s="18"/>
      <c r="Z931" s="18"/>
      <c r="AA931" s="22" t="s">
        <v>106</v>
      </c>
      <c r="AB931" s="23">
        <v>44470.0</v>
      </c>
      <c r="AC931" s="22" t="s">
        <v>106</v>
      </c>
      <c r="AD931" s="23">
        <v>44471.0</v>
      </c>
      <c r="AE931" s="22" t="s">
        <v>106</v>
      </c>
      <c r="AF931" s="23">
        <v>44473.0</v>
      </c>
      <c r="AG931" s="22" t="s">
        <v>212</v>
      </c>
      <c r="AH931" s="23">
        <v>44475.0</v>
      </c>
      <c r="AI931" s="22" t="s">
        <v>106</v>
      </c>
      <c r="AJ931" s="23">
        <v>44491.0</v>
      </c>
      <c r="AK931" s="22" t="s">
        <v>51</v>
      </c>
      <c r="AL931" s="22" t="s">
        <v>51</v>
      </c>
      <c r="AM931" s="22" t="s">
        <v>51</v>
      </c>
      <c r="AN931" s="22" t="s">
        <v>51</v>
      </c>
      <c r="AO931" s="22" t="s">
        <v>99</v>
      </c>
      <c r="AP931" s="21" t="s">
        <v>54</v>
      </c>
      <c r="AQ931" s="22"/>
    </row>
    <row r="932">
      <c r="A932" s="11" t="s">
        <v>4495</v>
      </c>
      <c r="B932" s="11" t="s">
        <v>4496</v>
      </c>
      <c r="C932" s="11" t="str">
        <f>VLOOKUP(A932,import!A:C,3,0)</f>
        <v>DOĞRU</v>
      </c>
      <c r="D932" s="11" t="s">
        <v>344</v>
      </c>
      <c r="E932" s="12">
        <f>VLOOKUP(A932,import!A:J,5,0)</f>
        <v>804</v>
      </c>
      <c r="F932" s="12">
        <f>VLOOKUP(A932,import!A:J,6,0)</f>
        <v>63</v>
      </c>
      <c r="G932" s="13">
        <f>VLOOKUP(A932,import!A:J,7,0)</f>
        <v>0</v>
      </c>
      <c r="H932" s="13">
        <f>VLOOKUP(A932,import!A:J,8,0)</f>
        <v>49</v>
      </c>
      <c r="I932" s="13">
        <f>VLOOKUP(A932,import!A:J,9,0)</f>
        <v>49</v>
      </c>
      <c r="J932" s="14">
        <f>VLOOKUP(A932,import!A:J,10,0)</f>
        <v>0</v>
      </c>
      <c r="K932" s="11" t="s">
        <v>4497</v>
      </c>
      <c r="L932" s="11">
        <v>2.423236267E9</v>
      </c>
      <c r="M932" s="11" t="s">
        <v>47</v>
      </c>
      <c r="N932" s="11" t="s">
        <v>145</v>
      </c>
      <c r="O932" s="11" t="s">
        <v>4498</v>
      </c>
      <c r="P932" s="11" t="str">
        <f>VLOOKUP(A932,import!A:P,16,0)</f>
        <v>Geleneksel</v>
      </c>
      <c r="Q932" s="15"/>
      <c r="R932" s="15" t="b">
        <v>1</v>
      </c>
      <c r="S932" s="25" t="b">
        <v>1</v>
      </c>
      <c r="T932" s="17"/>
      <c r="U932" s="17"/>
      <c r="V932" s="17"/>
      <c r="W932" s="17" t="s">
        <v>4499</v>
      </c>
      <c r="X932" s="18"/>
      <c r="Y932" s="18"/>
      <c r="Z932" s="18"/>
      <c r="AA932" s="22" t="s">
        <v>71</v>
      </c>
      <c r="AB932" s="23">
        <v>44370.0</v>
      </c>
      <c r="AC932" s="22" t="s">
        <v>71</v>
      </c>
      <c r="AD932" s="23">
        <v>44411.0</v>
      </c>
      <c r="AE932" s="22" t="s">
        <v>71</v>
      </c>
      <c r="AF932" s="23">
        <v>44445.0</v>
      </c>
      <c r="AG932" s="20"/>
      <c r="AH932" s="19"/>
      <c r="AI932" s="19"/>
      <c r="AJ932" s="19"/>
      <c r="AK932" s="22" t="s">
        <v>98</v>
      </c>
      <c r="AL932" s="22" t="s">
        <v>51</v>
      </c>
      <c r="AM932" s="22" t="s">
        <v>156</v>
      </c>
      <c r="AN932" s="19"/>
      <c r="AO932" s="19"/>
      <c r="AP932" s="21" t="s">
        <v>89</v>
      </c>
      <c r="AQ932" s="19"/>
    </row>
    <row r="933">
      <c r="A933" s="11" t="s">
        <v>4500</v>
      </c>
      <c r="B933" s="11" t="s">
        <v>4501</v>
      </c>
      <c r="C933" s="11" t="str">
        <f>VLOOKUP(A933,import!A:C,3,0)</f>
        <v>DOĞRU</v>
      </c>
      <c r="D933" s="11" t="s">
        <v>344</v>
      </c>
      <c r="E933" s="12">
        <f>VLOOKUP(A933,import!A:J,5,0)</f>
        <v>349</v>
      </c>
      <c r="F933" s="12">
        <f>VLOOKUP(A933,import!A:J,6,0)</f>
        <v>8</v>
      </c>
      <c r="G933" s="13">
        <f>VLOOKUP(A933,import!A:J,7,0)</f>
        <v>15</v>
      </c>
      <c r="H933" s="13">
        <f>VLOOKUP(A933,import!A:J,8,0)</f>
        <v>10</v>
      </c>
      <c r="I933" s="13">
        <f>VLOOKUP(A933,import!A:J,9,0)</f>
        <v>25</v>
      </c>
      <c r="J933" s="14">
        <f>VLOOKUP(A933,import!A:J,10,0)</f>
        <v>0.6</v>
      </c>
      <c r="K933" s="11" t="s">
        <v>4502</v>
      </c>
      <c r="L933" s="11">
        <v>2.423496985E9</v>
      </c>
      <c r="M933" s="11" t="s">
        <v>47</v>
      </c>
      <c r="N933" s="11" t="s">
        <v>187</v>
      </c>
      <c r="O933" s="11" t="s">
        <v>4503</v>
      </c>
      <c r="P933" s="11" t="str">
        <f>VLOOKUP(A933,import!A:P,16,0)</f>
        <v>Geleneksel</v>
      </c>
      <c r="Q933" s="15" t="s">
        <v>135</v>
      </c>
      <c r="R933" s="15" t="b">
        <v>1</v>
      </c>
      <c r="S933" s="16" t="b">
        <v>0</v>
      </c>
      <c r="T933" s="25" t="s">
        <v>50</v>
      </c>
      <c r="U933" s="25" t="s">
        <v>51</v>
      </c>
      <c r="V933" s="25" t="s">
        <v>52</v>
      </c>
      <c r="W933" s="25" t="s">
        <v>4504</v>
      </c>
      <c r="X933" s="27">
        <v>44302.0</v>
      </c>
      <c r="Y933" s="27">
        <v>44306.0</v>
      </c>
      <c r="Z933" s="27"/>
      <c r="AA933" s="22" t="s">
        <v>177</v>
      </c>
      <c r="AB933" s="23">
        <v>44434.0</v>
      </c>
      <c r="AC933" s="19"/>
      <c r="AD933" s="19"/>
      <c r="AE933" s="20"/>
      <c r="AF933" s="19"/>
      <c r="AG933" s="20"/>
      <c r="AH933" s="19"/>
      <c r="AI933" s="19"/>
      <c r="AJ933" s="19"/>
      <c r="AK933" s="22" t="s">
        <v>163</v>
      </c>
      <c r="AL933" s="19"/>
      <c r="AM933" s="19"/>
      <c r="AN933" s="19"/>
      <c r="AO933" s="19"/>
      <c r="AP933" s="21" t="s">
        <v>89</v>
      </c>
      <c r="AQ933" s="19"/>
    </row>
    <row r="934">
      <c r="A934" s="21" t="s">
        <v>4505</v>
      </c>
      <c r="B934" s="21" t="s">
        <v>4506</v>
      </c>
      <c r="C934" s="11" t="str">
        <f>VLOOKUP(A934,import!A:C,3,0)</f>
        <v>DOĞRU</v>
      </c>
      <c r="D934" s="21" t="s">
        <v>74</v>
      </c>
      <c r="E934" s="12">
        <f>VLOOKUP(A934,import!A:J,5,0)</f>
        <v>14</v>
      </c>
      <c r="F934" s="12">
        <f>VLOOKUP(A934,import!A:J,6,0)</f>
        <v>14</v>
      </c>
      <c r="G934" s="13">
        <f>VLOOKUP(A934,import!A:J,7,0)</f>
        <v>0</v>
      </c>
      <c r="H934" s="13">
        <f>VLOOKUP(A934,import!A:J,8,0)</f>
        <v>19</v>
      </c>
      <c r="I934" s="13">
        <f>VLOOKUP(A934,import!A:J,9,0)</f>
        <v>19</v>
      </c>
      <c r="J934" s="14">
        <f>VLOOKUP(A934,import!A:J,10,0)</f>
        <v>0</v>
      </c>
      <c r="K934" s="21" t="s">
        <v>4507</v>
      </c>
      <c r="L934" s="21">
        <v>2.423343838E9</v>
      </c>
      <c r="M934" s="21" t="s">
        <v>65</v>
      </c>
      <c r="N934" s="21" t="s">
        <v>3323</v>
      </c>
      <c r="O934" s="21" t="s">
        <v>4508</v>
      </c>
      <c r="P934" s="11" t="str">
        <f>VLOOKUP(A934,import!A:P,16,0)</f>
        <v>Geleneksel</v>
      </c>
      <c r="Q934" s="15"/>
      <c r="R934" s="15" t="b">
        <v>1</v>
      </c>
      <c r="S934" s="25" t="b">
        <v>1</v>
      </c>
      <c r="T934" s="17"/>
      <c r="U934" s="17"/>
      <c r="V934" s="17"/>
      <c r="W934" s="17" t="s">
        <v>4509</v>
      </c>
      <c r="X934" s="18"/>
      <c r="Y934" s="18"/>
      <c r="Z934" s="18"/>
      <c r="AA934" s="22" t="s">
        <v>71</v>
      </c>
      <c r="AB934" s="23">
        <v>44663.0</v>
      </c>
      <c r="AC934" s="19"/>
      <c r="AD934" s="19"/>
      <c r="AE934" s="20"/>
      <c r="AF934" s="19"/>
      <c r="AG934" s="20"/>
      <c r="AH934" s="19"/>
      <c r="AI934" s="19"/>
      <c r="AJ934" s="19"/>
      <c r="AK934" s="22" t="s">
        <v>99</v>
      </c>
      <c r="AL934" s="19"/>
      <c r="AM934" s="19"/>
      <c r="AN934" s="19"/>
      <c r="AO934" s="19"/>
      <c r="AP934" s="21"/>
      <c r="AQ934" s="19"/>
    </row>
    <row r="935">
      <c r="A935" s="11" t="s">
        <v>4510</v>
      </c>
      <c r="B935" s="11" t="s">
        <v>4511</v>
      </c>
      <c r="C935" s="11" t="str">
        <f>VLOOKUP(A935,import!A:C,3,0)</f>
        <v>DOĞRU</v>
      </c>
      <c r="D935" s="11" t="s">
        <v>45</v>
      </c>
      <c r="E935" s="12">
        <f>VLOOKUP(A935,import!A:J,5,0)</f>
        <v>751</v>
      </c>
      <c r="F935" s="12" t="str">
        <f>VLOOKUP(A935,import!A:J,6,0)</f>
        <v/>
      </c>
      <c r="G935" s="13">
        <f>VLOOKUP(A935,import!A:J,7,0)</f>
        <v>4</v>
      </c>
      <c r="H935" s="13">
        <f>VLOOKUP(A935,import!A:J,8,0)</f>
        <v>6</v>
      </c>
      <c r="I935" s="13">
        <f>VLOOKUP(A935,import!A:J,9,0)</f>
        <v>10</v>
      </c>
      <c r="J935" s="14">
        <f>VLOOKUP(A935,import!A:J,10,0)</f>
        <v>0.4</v>
      </c>
      <c r="K935" s="11" t="s">
        <v>4512</v>
      </c>
      <c r="L935" s="11">
        <v>5.30579977E9</v>
      </c>
      <c r="M935" s="11" t="s">
        <v>47</v>
      </c>
      <c r="N935" s="11" t="s">
        <v>47</v>
      </c>
      <c r="O935" s="11" t="s">
        <v>4513</v>
      </c>
      <c r="P935" s="11" t="str">
        <f>VLOOKUP(A935,import!A:P,16,0)</f>
        <v>Geleneksel</v>
      </c>
      <c r="Q935" s="15"/>
      <c r="R935" s="15" t="b">
        <v>1</v>
      </c>
      <c r="S935" s="16" t="b">
        <v>0</v>
      </c>
      <c r="T935" s="17" t="s">
        <v>50</v>
      </c>
      <c r="U935" s="17" t="s">
        <v>1587</v>
      </c>
      <c r="V935" s="17" t="s">
        <v>52</v>
      </c>
      <c r="W935" s="17"/>
      <c r="X935" s="18">
        <v>44305.0</v>
      </c>
      <c r="Y935" s="18">
        <v>44307.0</v>
      </c>
      <c r="Z935" s="18"/>
      <c r="AA935" s="19"/>
      <c r="AB935" s="19"/>
      <c r="AC935" s="19"/>
      <c r="AD935" s="19"/>
      <c r="AE935" s="20"/>
      <c r="AF935" s="19"/>
      <c r="AG935" s="20"/>
      <c r="AH935" s="19"/>
      <c r="AI935" s="19"/>
      <c r="AJ935" s="19"/>
      <c r="AK935" s="19"/>
      <c r="AL935" s="19"/>
      <c r="AM935" s="19"/>
      <c r="AN935" s="19"/>
      <c r="AO935" s="19"/>
      <c r="AP935" s="21" t="s">
        <v>54</v>
      </c>
      <c r="AQ935" s="19"/>
    </row>
    <row r="936">
      <c r="A936" s="11" t="s">
        <v>4514</v>
      </c>
      <c r="B936" s="11" t="s">
        <v>4515</v>
      </c>
      <c r="C936" s="11" t="str">
        <f>VLOOKUP(A936,import!A:C,3,0)</f>
        <v>DOĞRU</v>
      </c>
      <c r="D936" s="11" t="s">
        <v>143</v>
      </c>
      <c r="E936" s="12">
        <f>VLOOKUP(A936,import!A:J,5,0)</f>
        <v>1035</v>
      </c>
      <c r="F936" s="12">
        <f>VLOOKUP(A936,import!A:J,6,0)</f>
        <v>25</v>
      </c>
      <c r="G936" s="13">
        <f>VLOOKUP(A936,import!A:J,7,0)</f>
        <v>18</v>
      </c>
      <c r="H936" s="13">
        <f>VLOOKUP(A936,import!A:J,8,0)</f>
        <v>7</v>
      </c>
      <c r="I936" s="13">
        <f>VLOOKUP(A936,import!A:J,9,0)</f>
        <v>25</v>
      </c>
      <c r="J936" s="14">
        <f>VLOOKUP(A936,import!A:J,10,0)</f>
        <v>0.72</v>
      </c>
      <c r="K936" s="11" t="s">
        <v>4516</v>
      </c>
      <c r="L936" s="11">
        <v>5.356026662E9</v>
      </c>
      <c r="M936" s="11" t="s">
        <v>47</v>
      </c>
      <c r="N936" s="11" t="s">
        <v>1047</v>
      </c>
      <c r="O936" s="11" t="s">
        <v>4517</v>
      </c>
      <c r="P936" s="11" t="str">
        <f>VLOOKUP(A936,import!A:P,16,0)</f>
        <v>Geleneksel</v>
      </c>
      <c r="Q936" s="15"/>
      <c r="R936" s="15" t="b">
        <v>1</v>
      </c>
      <c r="S936" s="16" t="b">
        <v>0</v>
      </c>
      <c r="T936" s="17" t="s">
        <v>50</v>
      </c>
      <c r="U936" s="17" t="s">
        <v>190</v>
      </c>
      <c r="V936" s="17" t="s">
        <v>535</v>
      </c>
      <c r="W936" s="17" t="s">
        <v>4518</v>
      </c>
      <c r="X936" s="18">
        <v>44405.0</v>
      </c>
      <c r="Y936" s="18">
        <v>44406.0</v>
      </c>
      <c r="Z936" s="18"/>
      <c r="AA936" s="22" t="s">
        <v>106</v>
      </c>
      <c r="AB936" s="23">
        <v>44413.0</v>
      </c>
      <c r="AC936" s="19"/>
      <c r="AD936" s="19"/>
      <c r="AE936" s="20"/>
      <c r="AF936" s="19"/>
      <c r="AG936" s="20"/>
      <c r="AH936" s="19"/>
      <c r="AI936" s="19"/>
      <c r="AJ936" s="19"/>
      <c r="AK936" s="22" t="s">
        <v>219</v>
      </c>
      <c r="AL936" s="19"/>
      <c r="AM936" s="19"/>
      <c r="AN936" s="19"/>
      <c r="AO936" s="19"/>
      <c r="AP936" s="21" t="s">
        <v>54</v>
      </c>
      <c r="AQ936" s="19"/>
    </row>
    <row r="937">
      <c r="A937" s="11" t="s">
        <v>4519</v>
      </c>
      <c r="B937" s="11" t="s">
        <v>4520</v>
      </c>
      <c r="C937" s="11" t="str">
        <f>VLOOKUP(A937,import!A:C,3,0)</f>
        <v>DOĞRU</v>
      </c>
      <c r="D937" s="11" t="s">
        <v>1449</v>
      </c>
      <c r="E937" s="12">
        <f>VLOOKUP(A937,import!A:J,5,0)</f>
        <v>40</v>
      </c>
      <c r="F937" s="12">
        <f>VLOOKUP(A937,import!A:J,6,0)</f>
        <v>11</v>
      </c>
      <c r="G937" s="13">
        <f>VLOOKUP(A937,import!A:J,7,0)</f>
        <v>0</v>
      </c>
      <c r="H937" s="13">
        <f>VLOOKUP(A937,import!A:J,8,0)</f>
        <v>43</v>
      </c>
      <c r="I937" s="13">
        <f>VLOOKUP(A937,import!A:J,9,0)</f>
        <v>43</v>
      </c>
      <c r="J937" s="14">
        <f>VLOOKUP(A937,import!A:J,10,0)</f>
        <v>0</v>
      </c>
      <c r="K937" s="11" t="s">
        <v>4521</v>
      </c>
      <c r="L937" s="11">
        <v>2.425194344E9</v>
      </c>
      <c r="M937" s="11" t="s">
        <v>368</v>
      </c>
      <c r="N937" s="11" t="s">
        <v>784</v>
      </c>
      <c r="O937" s="11" t="s">
        <v>4522</v>
      </c>
      <c r="P937" s="11" t="str">
        <f>VLOOKUP(A937,import!A:P,16,0)</f>
        <v>Geleneksel</v>
      </c>
      <c r="Q937" s="15"/>
      <c r="R937" s="15" t="b">
        <v>0</v>
      </c>
      <c r="S937" s="16" t="b">
        <v>0</v>
      </c>
      <c r="T937" s="17"/>
      <c r="U937" s="17"/>
      <c r="V937" s="17"/>
      <c r="W937" s="17"/>
      <c r="X937" s="18"/>
      <c r="Y937" s="18"/>
      <c r="Z937" s="18"/>
      <c r="AA937" s="22"/>
      <c r="AB937" s="23"/>
      <c r="AC937" s="19"/>
      <c r="AD937" s="19"/>
      <c r="AE937" s="20"/>
      <c r="AF937" s="19"/>
      <c r="AG937" s="20"/>
      <c r="AH937" s="19"/>
      <c r="AI937" s="19"/>
      <c r="AJ937" s="19"/>
      <c r="AK937" s="22"/>
      <c r="AL937" s="19"/>
      <c r="AM937" s="19"/>
      <c r="AN937" s="19"/>
      <c r="AO937" s="19"/>
      <c r="AP937" s="21"/>
      <c r="AQ937" s="19"/>
    </row>
    <row r="938">
      <c r="A938" s="11" t="s">
        <v>4523</v>
      </c>
      <c r="B938" s="11" t="s">
        <v>4524</v>
      </c>
      <c r="C938" s="11" t="str">
        <f>VLOOKUP(A938,import!A:C,3,0)</f>
        <v>DOĞRU</v>
      </c>
      <c r="D938" s="11" t="s">
        <v>143</v>
      </c>
      <c r="E938" s="12">
        <f>VLOOKUP(A938,import!A:J,5,0)</f>
        <v>159</v>
      </c>
      <c r="F938" s="12">
        <f>VLOOKUP(A938,import!A:J,6,0)</f>
        <v>3</v>
      </c>
      <c r="G938" s="13">
        <f>VLOOKUP(A938,import!A:J,7,0)</f>
        <v>0</v>
      </c>
      <c r="H938" s="13">
        <f>VLOOKUP(A938,import!A:J,8,0)</f>
        <v>14</v>
      </c>
      <c r="I938" s="13">
        <f>VLOOKUP(A938,import!A:J,9,0)</f>
        <v>14</v>
      </c>
      <c r="J938" s="14">
        <f>VLOOKUP(A938,import!A:J,10,0)</f>
        <v>0</v>
      </c>
      <c r="K938" s="11" t="s">
        <v>4525</v>
      </c>
      <c r="L938" s="11">
        <v>5.394689885E9</v>
      </c>
      <c r="M938" s="11" t="s">
        <v>47</v>
      </c>
      <c r="N938" s="11" t="s">
        <v>603</v>
      </c>
      <c r="O938" s="11" t="s">
        <v>4526</v>
      </c>
      <c r="P938" s="11" t="str">
        <f>VLOOKUP(A938,import!A:P,16,0)</f>
        <v>Geleneksel</v>
      </c>
      <c r="Q938" s="15" t="s">
        <v>135</v>
      </c>
      <c r="R938" s="15" t="b">
        <v>1</v>
      </c>
      <c r="S938" s="25" t="b">
        <v>1</v>
      </c>
      <c r="T938" s="25"/>
      <c r="U938" s="16"/>
      <c r="V938" s="16"/>
      <c r="W938" s="25" t="s">
        <v>4527</v>
      </c>
      <c r="X938" s="30"/>
      <c r="Y938" s="30"/>
      <c r="Z938" s="30"/>
      <c r="AA938" s="22" t="s">
        <v>71</v>
      </c>
      <c r="AB938" s="23">
        <v>44371.0</v>
      </c>
      <c r="AC938" s="22" t="s">
        <v>71</v>
      </c>
      <c r="AD938" s="23">
        <v>44385.0</v>
      </c>
      <c r="AE938" s="20"/>
      <c r="AF938" s="19"/>
      <c r="AG938" s="20"/>
      <c r="AH938" s="19"/>
      <c r="AI938" s="19"/>
      <c r="AJ938" s="19"/>
      <c r="AK938" s="22" t="s">
        <v>190</v>
      </c>
      <c r="AL938" s="22" t="s">
        <v>86</v>
      </c>
      <c r="AM938" s="19"/>
      <c r="AN938" s="19"/>
      <c r="AO938" s="19"/>
      <c r="AP938" s="21" t="s">
        <v>54</v>
      </c>
      <c r="AQ938" s="19"/>
    </row>
    <row r="939">
      <c r="A939" s="11" t="s">
        <v>4528</v>
      </c>
      <c r="B939" s="11" t="s">
        <v>4529</v>
      </c>
      <c r="C939" s="11" t="str">
        <f>VLOOKUP(A939,import!A:C,3,0)</f>
        <v>DOĞRU</v>
      </c>
      <c r="D939" s="11" t="s">
        <v>143</v>
      </c>
      <c r="E939" s="12">
        <f>VLOOKUP(A939,import!A:J,5,0)</f>
        <v>359</v>
      </c>
      <c r="F939" s="12">
        <f>VLOOKUP(A939,import!A:J,6,0)</f>
        <v>11</v>
      </c>
      <c r="G939" s="13">
        <f>VLOOKUP(A939,import!A:J,7,0)</f>
        <v>7</v>
      </c>
      <c r="H939" s="13">
        <f>VLOOKUP(A939,import!A:J,8,0)</f>
        <v>6</v>
      </c>
      <c r="I939" s="13">
        <f>VLOOKUP(A939,import!A:J,9,0)</f>
        <v>13</v>
      </c>
      <c r="J939" s="14">
        <f>VLOOKUP(A939,import!A:J,10,0)</f>
        <v>0.54</v>
      </c>
      <c r="K939" s="11" t="s">
        <v>4530</v>
      </c>
      <c r="L939" s="11">
        <v>2.422436308E9</v>
      </c>
      <c r="M939" s="11" t="s">
        <v>47</v>
      </c>
      <c r="N939" s="11" t="s">
        <v>495</v>
      </c>
      <c r="O939" s="11" t="s">
        <v>4531</v>
      </c>
      <c r="P939" s="11" t="str">
        <f>VLOOKUP(A939,import!A:P,16,0)</f>
        <v>Geleneksel</v>
      </c>
      <c r="Q939" s="15" t="s">
        <v>299</v>
      </c>
      <c r="R939" s="15" t="b">
        <v>1</v>
      </c>
      <c r="S939" s="25" t="b">
        <v>0</v>
      </c>
      <c r="T939" s="25" t="s">
        <v>50</v>
      </c>
      <c r="U939" s="25" t="s">
        <v>51</v>
      </c>
      <c r="V939" s="25" t="s">
        <v>535</v>
      </c>
      <c r="W939" s="25" t="s">
        <v>4532</v>
      </c>
      <c r="X939" s="27">
        <v>44371.0</v>
      </c>
      <c r="Y939" s="27">
        <v>44376.0</v>
      </c>
      <c r="Z939" s="30"/>
      <c r="AA939" s="22" t="s">
        <v>71</v>
      </c>
      <c r="AB939" s="23">
        <v>44351.0</v>
      </c>
      <c r="AC939" s="22" t="s">
        <v>71</v>
      </c>
      <c r="AD939" s="23">
        <v>44356.0</v>
      </c>
      <c r="AE939" s="22" t="s">
        <v>71</v>
      </c>
      <c r="AF939" s="23">
        <v>44357.0</v>
      </c>
      <c r="AG939" s="22" t="s">
        <v>71</v>
      </c>
      <c r="AH939" s="23">
        <v>44372.0</v>
      </c>
      <c r="AI939" s="19"/>
      <c r="AJ939" s="19"/>
      <c r="AK939" s="22" t="s">
        <v>148</v>
      </c>
      <c r="AL939" s="22" t="s">
        <v>98</v>
      </c>
      <c r="AM939" s="22" t="s">
        <v>190</v>
      </c>
      <c r="AN939" s="22" t="s">
        <v>51</v>
      </c>
      <c r="AO939" s="19"/>
      <c r="AP939" s="21" t="s">
        <v>89</v>
      </c>
      <c r="AQ939" s="19"/>
    </row>
    <row r="940">
      <c r="A940" s="11" t="s">
        <v>4533</v>
      </c>
      <c r="B940" s="11" t="s">
        <v>4534</v>
      </c>
      <c r="C940" s="11" t="str">
        <f>VLOOKUP(A940,import!A:C,3,0)</f>
        <v>DOĞRU</v>
      </c>
      <c r="D940" s="11" t="s">
        <v>152</v>
      </c>
      <c r="E940" s="12">
        <f>VLOOKUP(A940,import!A:J,5,0)</f>
        <v>224</v>
      </c>
      <c r="F940" s="12">
        <f>VLOOKUP(A940,import!A:J,6,0)</f>
        <v>19</v>
      </c>
      <c r="G940" s="13">
        <f>VLOOKUP(A940,import!A:J,7,0)</f>
        <v>0</v>
      </c>
      <c r="H940" s="13">
        <f>VLOOKUP(A940,import!A:J,8,0)</f>
        <v>57</v>
      </c>
      <c r="I940" s="13">
        <f>VLOOKUP(A940,import!A:J,9,0)</f>
        <v>57</v>
      </c>
      <c r="J940" s="14">
        <f>VLOOKUP(A940,import!A:J,10,0)</f>
        <v>0</v>
      </c>
      <c r="K940" s="11" t="s">
        <v>4535</v>
      </c>
      <c r="L940" s="11">
        <v>2.422296955E9</v>
      </c>
      <c r="M940" s="11" t="s">
        <v>138</v>
      </c>
      <c r="N940" s="11" t="s">
        <v>1096</v>
      </c>
      <c r="O940" s="11" t="s">
        <v>4536</v>
      </c>
      <c r="P940" s="11" t="str">
        <f>VLOOKUP(A940,import!A:P,16,0)</f>
        <v>Geleneksel</v>
      </c>
      <c r="Q940" s="15"/>
      <c r="R940" s="15" t="b">
        <v>1</v>
      </c>
      <c r="S940" s="25" t="b">
        <v>1</v>
      </c>
      <c r="T940" s="17"/>
      <c r="U940" s="17"/>
      <c r="V940" s="17"/>
      <c r="W940" s="17" t="s">
        <v>4537</v>
      </c>
      <c r="X940" s="18"/>
      <c r="Y940" s="18"/>
      <c r="Z940" s="18"/>
      <c r="AA940" s="22" t="s">
        <v>85</v>
      </c>
      <c r="AB940" s="23">
        <v>44533.0</v>
      </c>
      <c r="AC940" s="22" t="s">
        <v>71</v>
      </c>
      <c r="AD940" s="23">
        <v>44543.0</v>
      </c>
      <c r="AE940" s="20"/>
      <c r="AF940" s="19"/>
      <c r="AG940" s="20"/>
      <c r="AH940" s="19"/>
      <c r="AI940" s="19"/>
      <c r="AJ940" s="19"/>
      <c r="AK940" s="22" t="s">
        <v>247</v>
      </c>
      <c r="AL940" s="22" t="s">
        <v>99</v>
      </c>
      <c r="AM940" s="19"/>
      <c r="AN940" s="19"/>
      <c r="AO940" s="19"/>
      <c r="AP940" s="21" t="s">
        <v>116</v>
      </c>
      <c r="AQ940" s="19"/>
    </row>
    <row r="941">
      <c r="A941" s="11" t="s">
        <v>4538</v>
      </c>
      <c r="B941" s="11" t="s">
        <v>4539</v>
      </c>
      <c r="C941" s="11" t="str">
        <f>VLOOKUP(A941,import!A:C,3,0)</f>
        <v>DOĞRU</v>
      </c>
      <c r="D941" s="11" t="s">
        <v>200</v>
      </c>
      <c r="E941" s="12">
        <f>VLOOKUP(A941,import!A:J,5,0)</f>
        <v>4323</v>
      </c>
      <c r="F941" s="12">
        <f>VLOOKUP(A941,import!A:J,6,0)</f>
        <v>176</v>
      </c>
      <c r="G941" s="13">
        <f>VLOOKUP(A941,import!A:J,7,0)</f>
        <v>53</v>
      </c>
      <c r="H941" s="13">
        <f>VLOOKUP(A941,import!A:J,8,0)</f>
        <v>42</v>
      </c>
      <c r="I941" s="13">
        <f>VLOOKUP(A941,import!A:J,9,0)</f>
        <v>95</v>
      </c>
      <c r="J941" s="14">
        <f>VLOOKUP(A941,import!A:J,10,0)</f>
        <v>0.56</v>
      </c>
      <c r="K941" s="11" t="s">
        <v>4540</v>
      </c>
      <c r="L941" s="11">
        <v>2.422590753E9</v>
      </c>
      <c r="M941" s="11" t="s">
        <v>138</v>
      </c>
      <c r="N941" s="11" t="s">
        <v>181</v>
      </c>
      <c r="O941" s="11" t="s">
        <v>4541</v>
      </c>
      <c r="P941" s="11" t="str">
        <f>VLOOKUP(A941,import!A:P,16,0)</f>
        <v>Geleneksel</v>
      </c>
      <c r="Q941" s="15" t="s">
        <v>103</v>
      </c>
      <c r="R941" s="15" t="b">
        <v>1</v>
      </c>
      <c r="S941" s="25" t="b">
        <v>1</v>
      </c>
      <c r="T941" s="16"/>
      <c r="U941" s="16"/>
      <c r="V941" s="16"/>
      <c r="W941" s="25" t="s">
        <v>4542</v>
      </c>
      <c r="X941" s="30"/>
      <c r="Y941" s="30"/>
      <c r="Z941" s="30"/>
      <c r="AA941" s="22" t="s">
        <v>71</v>
      </c>
      <c r="AB941" s="23">
        <v>44368.0</v>
      </c>
      <c r="AC941" s="19"/>
      <c r="AD941" s="19"/>
      <c r="AE941" s="20"/>
      <c r="AF941" s="19"/>
      <c r="AG941" s="20"/>
      <c r="AH941" s="19"/>
      <c r="AI941" s="19"/>
      <c r="AJ941" s="19"/>
      <c r="AK941" s="22" t="s">
        <v>148</v>
      </c>
      <c r="AL941" s="19"/>
      <c r="AM941" s="19"/>
      <c r="AN941" s="19"/>
      <c r="AO941" s="19"/>
      <c r="AP941" s="21" t="s">
        <v>116</v>
      </c>
      <c r="AQ941" s="19"/>
    </row>
    <row r="942">
      <c r="A942" s="11" t="s">
        <v>4543</v>
      </c>
      <c r="B942" s="11" t="s">
        <v>4544</v>
      </c>
      <c r="C942" s="11" t="str">
        <f>VLOOKUP(A942,import!A:C,3,0)</f>
        <v>YANLIŞ</v>
      </c>
      <c r="D942" s="11" t="s">
        <v>152</v>
      </c>
      <c r="E942" s="12">
        <f>VLOOKUP(A942,import!A:J,5,0)</f>
        <v>170</v>
      </c>
      <c r="F942" s="12" t="str">
        <f>VLOOKUP(A942,import!A:J,6,0)</f>
        <v/>
      </c>
      <c r="G942" s="13">
        <f>VLOOKUP(A942,import!A:J,7,0)</f>
        <v>9</v>
      </c>
      <c r="H942" s="13">
        <f>VLOOKUP(A942,import!A:J,8,0)</f>
        <v>9</v>
      </c>
      <c r="I942" s="13">
        <f>VLOOKUP(A942,import!A:J,9,0)</f>
        <v>18</v>
      </c>
      <c r="J942" s="14">
        <f>VLOOKUP(A942,import!A:J,10,0)</f>
        <v>0.5</v>
      </c>
      <c r="K942" s="11" t="s">
        <v>4545</v>
      </c>
      <c r="L942" s="11">
        <v>5.452130753E9</v>
      </c>
      <c r="M942" s="11" t="s">
        <v>47</v>
      </c>
      <c r="N942" s="11" t="s">
        <v>227</v>
      </c>
      <c r="O942" s="11" t="s">
        <v>4546</v>
      </c>
      <c r="P942" s="11" t="str">
        <f>VLOOKUP(A942,import!A:P,16,0)</f>
        <v>Geleneksel</v>
      </c>
      <c r="Q942" s="15"/>
      <c r="R942" s="15" t="b">
        <v>1</v>
      </c>
      <c r="S942" s="16" t="b">
        <v>0</v>
      </c>
      <c r="T942" s="17" t="s">
        <v>50</v>
      </c>
      <c r="U942" s="17" t="s">
        <v>436</v>
      </c>
      <c r="V942" s="17" t="s">
        <v>535</v>
      </c>
      <c r="W942" s="17" t="s">
        <v>4547</v>
      </c>
      <c r="X942" s="18">
        <v>44376.0</v>
      </c>
      <c r="Y942" s="18">
        <v>44376.0</v>
      </c>
      <c r="Z942" s="18"/>
      <c r="AA942" s="51" t="s">
        <v>71</v>
      </c>
      <c r="AB942" s="23">
        <v>44376.0</v>
      </c>
      <c r="AC942" s="22" t="s">
        <v>71</v>
      </c>
      <c r="AD942" s="23">
        <v>44391.0</v>
      </c>
      <c r="AE942" s="22" t="s">
        <v>106</v>
      </c>
      <c r="AF942" s="23">
        <v>44414.0</v>
      </c>
      <c r="AG942" s="22" t="s">
        <v>177</v>
      </c>
      <c r="AH942" s="23">
        <v>44414.0</v>
      </c>
      <c r="AI942" s="22" t="s">
        <v>71</v>
      </c>
      <c r="AJ942" s="23">
        <v>44415.0</v>
      </c>
      <c r="AK942" s="22" t="s">
        <v>436</v>
      </c>
      <c r="AL942" s="22" t="s">
        <v>149</v>
      </c>
      <c r="AM942" s="22" t="s">
        <v>87</v>
      </c>
      <c r="AN942" s="22" t="s">
        <v>219</v>
      </c>
      <c r="AO942" s="22" t="s">
        <v>87</v>
      </c>
      <c r="AP942" s="21" t="s">
        <v>89</v>
      </c>
      <c r="AQ942" s="22"/>
    </row>
    <row r="943">
      <c r="A943" s="11" t="s">
        <v>4548</v>
      </c>
      <c r="B943" s="11" t="s">
        <v>4549</v>
      </c>
      <c r="C943" s="11" t="str">
        <f>VLOOKUP(A943,import!A:C,3,0)</f>
        <v>DOĞRU</v>
      </c>
      <c r="D943" s="11" t="s">
        <v>344</v>
      </c>
      <c r="E943" s="12">
        <f>VLOOKUP(A943,import!A:J,5,0)</f>
        <v>18</v>
      </c>
      <c r="F943" s="12" t="str">
        <f>VLOOKUP(A943,import!A:J,6,0)</f>
        <v/>
      </c>
      <c r="G943" s="13">
        <f>VLOOKUP(A943,import!A:J,7,0)</f>
        <v>0</v>
      </c>
      <c r="H943" s="13">
        <f>VLOOKUP(A943,import!A:J,8,0)</f>
        <v>3</v>
      </c>
      <c r="I943" s="13">
        <f>VLOOKUP(A943,import!A:J,9,0)</f>
        <v>3</v>
      </c>
      <c r="J943" s="14">
        <f>VLOOKUP(A943,import!A:J,10,0)</f>
        <v>0</v>
      </c>
      <c r="K943" s="11" t="s">
        <v>4550</v>
      </c>
      <c r="L943" s="11">
        <v>5.060964115E9</v>
      </c>
      <c r="M943" s="11" t="s">
        <v>47</v>
      </c>
      <c r="N943" s="11" t="s">
        <v>500</v>
      </c>
      <c r="O943" s="11" t="s">
        <v>4551</v>
      </c>
      <c r="P943" s="11" t="str">
        <f>VLOOKUP(A943,import!A:P,16,0)</f>
        <v>Geleneksel</v>
      </c>
      <c r="Q943" s="15"/>
      <c r="R943" s="15" t="b">
        <v>1</v>
      </c>
      <c r="S943" s="16" t="b">
        <v>0</v>
      </c>
      <c r="T943" s="17" t="s">
        <v>83</v>
      </c>
      <c r="U943" s="17"/>
      <c r="V943" s="17"/>
      <c r="W943" s="17" t="s">
        <v>4552</v>
      </c>
      <c r="X943" s="18"/>
      <c r="Y943" s="18"/>
      <c r="Z943" s="18"/>
      <c r="AA943" s="51" t="s">
        <v>85</v>
      </c>
      <c r="AB943" s="23">
        <v>44459.0</v>
      </c>
      <c r="AC943" s="22" t="s">
        <v>71</v>
      </c>
      <c r="AD943" s="23">
        <v>44462.0</v>
      </c>
      <c r="AE943" s="22" t="s">
        <v>106</v>
      </c>
      <c r="AF943" s="23">
        <v>44483.0</v>
      </c>
      <c r="AG943" s="22" t="s">
        <v>106</v>
      </c>
      <c r="AH943" s="23">
        <v>44484.0</v>
      </c>
      <c r="AI943" s="22" t="s">
        <v>71</v>
      </c>
      <c r="AJ943" s="23">
        <v>44511.0</v>
      </c>
      <c r="AK943" s="22" t="s">
        <v>51</v>
      </c>
      <c r="AL943" s="22" t="s">
        <v>156</v>
      </c>
      <c r="AM943" s="22" t="s">
        <v>123</v>
      </c>
      <c r="AN943" s="22" t="s">
        <v>51</v>
      </c>
      <c r="AO943" s="22" t="s">
        <v>68</v>
      </c>
      <c r="AP943" s="21" t="s">
        <v>89</v>
      </c>
      <c r="AQ943" s="22"/>
    </row>
    <row r="944">
      <c r="A944" s="11" t="s">
        <v>4553</v>
      </c>
      <c r="B944" s="11" t="s">
        <v>4554</v>
      </c>
      <c r="C944" s="11" t="str">
        <f>VLOOKUP(A944,import!A:C,3,0)</f>
        <v>DOĞRU</v>
      </c>
      <c r="D944" s="11" t="s">
        <v>74</v>
      </c>
      <c r="E944" s="12" t="str">
        <f>VLOOKUP(A944,import!A:J,5,0)</f>
        <v/>
      </c>
      <c r="F944" s="12" t="str">
        <f>VLOOKUP(A944,import!A:J,6,0)</f>
        <v/>
      </c>
      <c r="G944" s="13">
        <f>VLOOKUP(A944,import!A:J,7,0)</f>
        <v>11</v>
      </c>
      <c r="H944" s="13">
        <f>VLOOKUP(A944,import!A:J,8,0)</f>
        <v>3</v>
      </c>
      <c r="I944" s="13">
        <f>VLOOKUP(A944,import!A:J,9,0)</f>
        <v>14</v>
      </c>
      <c r="J944" s="14">
        <f>VLOOKUP(A944,import!A:J,10,0)</f>
        <v>0.79</v>
      </c>
      <c r="K944" s="11" t="s">
        <v>4555</v>
      </c>
      <c r="L944" s="11">
        <v>2.422420777E9</v>
      </c>
      <c r="M944" s="11" t="s">
        <v>47</v>
      </c>
      <c r="N944" s="11" t="s">
        <v>81</v>
      </c>
      <c r="O944" s="11" t="s">
        <v>4556</v>
      </c>
      <c r="P944" s="11" t="str">
        <f>VLOOKUP(A944,import!A:P,16,0)</f>
        <v>Geleneksel</v>
      </c>
      <c r="Q944" s="15"/>
      <c r="R944" s="15" t="b">
        <v>1</v>
      </c>
      <c r="S944" s="16" t="b">
        <v>0</v>
      </c>
      <c r="T944" s="17" t="s">
        <v>50</v>
      </c>
      <c r="U944" s="17" t="s">
        <v>99</v>
      </c>
      <c r="V944" s="24" t="s">
        <v>69</v>
      </c>
      <c r="W944" s="17"/>
      <c r="X944" s="18">
        <v>44638.0</v>
      </c>
      <c r="Y944" s="18">
        <v>44639.0</v>
      </c>
      <c r="Z944" s="18"/>
      <c r="AA944" s="22" t="s">
        <v>71</v>
      </c>
      <c r="AB944" s="23">
        <v>44638.0</v>
      </c>
      <c r="AC944" s="19"/>
      <c r="AD944" s="19"/>
      <c r="AE944" s="20"/>
      <c r="AF944" s="19"/>
      <c r="AG944" s="20"/>
      <c r="AH944" s="19"/>
      <c r="AI944" s="19"/>
      <c r="AJ944" s="19"/>
      <c r="AK944" s="22" t="s">
        <v>99</v>
      </c>
      <c r="AL944" s="19"/>
      <c r="AM944" s="19"/>
      <c r="AN944" s="19"/>
      <c r="AO944" s="19"/>
      <c r="AP944" s="21"/>
      <c r="AQ944" s="19"/>
    </row>
    <row r="945">
      <c r="A945" s="11" t="s">
        <v>4557</v>
      </c>
      <c r="B945" s="11" t="s">
        <v>4558</v>
      </c>
      <c r="C945" s="11" t="str">
        <f>VLOOKUP(A945,import!A:C,3,0)</f>
        <v>DOĞRU</v>
      </c>
      <c r="D945" s="11" t="s">
        <v>152</v>
      </c>
      <c r="E945" s="12">
        <f>VLOOKUP(A945,import!A:J,5,0)</f>
        <v>1624</v>
      </c>
      <c r="F945" s="12">
        <f>VLOOKUP(A945,import!A:J,6,0)</f>
        <v>52</v>
      </c>
      <c r="G945" s="13">
        <f>VLOOKUP(A945,import!A:J,7,0)</f>
        <v>4</v>
      </c>
      <c r="H945" s="13">
        <f>VLOOKUP(A945,import!A:J,8,0)</f>
        <v>9</v>
      </c>
      <c r="I945" s="13">
        <f>VLOOKUP(A945,import!A:J,9,0)</f>
        <v>13</v>
      </c>
      <c r="J945" s="14">
        <f>VLOOKUP(A945,import!A:J,10,0)</f>
        <v>0.31</v>
      </c>
      <c r="K945" s="11" t="s">
        <v>4559</v>
      </c>
      <c r="L945" s="11">
        <v>2.422261441E9</v>
      </c>
      <c r="M945" s="11" t="s">
        <v>65</v>
      </c>
      <c r="N945" s="11" t="s">
        <v>112</v>
      </c>
      <c r="O945" s="11" t="s">
        <v>4560</v>
      </c>
      <c r="P945" s="11" t="str">
        <f>VLOOKUP(A945,import!A:P,16,0)</f>
        <v>Geleneksel</v>
      </c>
      <c r="Q945" s="15"/>
      <c r="R945" s="15" t="b">
        <v>1</v>
      </c>
      <c r="S945" s="16" t="b">
        <v>0</v>
      </c>
      <c r="T945" s="17" t="s">
        <v>50</v>
      </c>
      <c r="U945" s="17" t="s">
        <v>51</v>
      </c>
      <c r="V945" s="17" t="s">
        <v>52</v>
      </c>
      <c r="W945" s="17" t="s">
        <v>4561</v>
      </c>
      <c r="X945" s="18">
        <v>44475.0</v>
      </c>
      <c r="Y945" s="18">
        <v>44476.0</v>
      </c>
      <c r="Z945" s="18"/>
      <c r="AA945" s="22" t="s">
        <v>71</v>
      </c>
      <c r="AB945" s="23">
        <v>44475.0</v>
      </c>
      <c r="AC945" s="19"/>
      <c r="AD945" s="19"/>
      <c r="AE945" s="20"/>
      <c r="AF945" s="19"/>
      <c r="AG945" s="20"/>
      <c r="AH945" s="19"/>
      <c r="AI945" s="19"/>
      <c r="AJ945" s="19"/>
      <c r="AK945" s="22" t="s">
        <v>51</v>
      </c>
      <c r="AL945" s="19"/>
      <c r="AM945" s="19"/>
      <c r="AN945" s="19"/>
      <c r="AO945" s="19"/>
      <c r="AP945" s="21" t="s">
        <v>116</v>
      </c>
      <c r="AQ945" s="19"/>
    </row>
    <row r="946">
      <c r="A946" s="11" t="s">
        <v>4562</v>
      </c>
      <c r="B946" s="11" t="s">
        <v>4563</v>
      </c>
      <c r="C946" s="11" t="str">
        <f>VLOOKUP(A946,import!A:C,3,0)</f>
        <v>DOĞRU</v>
      </c>
      <c r="D946" s="11" t="s">
        <v>152</v>
      </c>
      <c r="E946" s="12">
        <f>VLOOKUP(A946,import!A:J,5,0)</f>
        <v>492</v>
      </c>
      <c r="F946" s="12">
        <f>VLOOKUP(A946,import!A:J,6,0)</f>
        <v>23</v>
      </c>
      <c r="G946" s="13">
        <f>VLOOKUP(A946,import!A:J,7,0)</f>
        <v>8</v>
      </c>
      <c r="H946" s="13">
        <f>VLOOKUP(A946,import!A:J,8,0)</f>
        <v>26</v>
      </c>
      <c r="I946" s="13">
        <f>VLOOKUP(A946,import!A:J,9,0)</f>
        <v>34</v>
      </c>
      <c r="J946" s="14">
        <f>VLOOKUP(A946,import!A:J,10,0)</f>
        <v>0.24</v>
      </c>
      <c r="K946" s="11" t="s">
        <v>4564</v>
      </c>
      <c r="L946" s="11">
        <v>2.423614545E9</v>
      </c>
      <c r="M946" s="11" t="s">
        <v>65</v>
      </c>
      <c r="N946" s="11" t="s">
        <v>1065</v>
      </c>
      <c r="O946" s="11" t="s">
        <v>4565</v>
      </c>
      <c r="P946" s="11" t="str">
        <f>VLOOKUP(A946,import!A:P,16,0)</f>
        <v>Geleneksel</v>
      </c>
      <c r="Q946" s="15" t="s">
        <v>129</v>
      </c>
      <c r="R946" s="15" t="b">
        <v>1</v>
      </c>
      <c r="S946" s="16" t="b">
        <v>0</v>
      </c>
      <c r="T946" s="25" t="s">
        <v>50</v>
      </c>
      <c r="U946" s="25" t="s">
        <v>4566</v>
      </c>
      <c r="V946" s="25" t="s">
        <v>273</v>
      </c>
      <c r="W946" s="25" t="s">
        <v>4567</v>
      </c>
      <c r="X946" s="27">
        <v>44292.0</v>
      </c>
      <c r="Y946" s="27">
        <v>44294.0</v>
      </c>
      <c r="Z946" s="27"/>
      <c r="AA946" s="22" t="s">
        <v>71</v>
      </c>
      <c r="AB946" s="23">
        <v>44439.0</v>
      </c>
      <c r="AC946" s="19"/>
      <c r="AD946" s="19"/>
      <c r="AE946" s="20"/>
      <c r="AF946" s="19"/>
      <c r="AG946" s="20"/>
      <c r="AH946" s="19"/>
      <c r="AI946" s="19"/>
      <c r="AJ946" s="19"/>
      <c r="AK946" s="22" t="s">
        <v>156</v>
      </c>
      <c r="AL946" s="19"/>
      <c r="AM946" s="19"/>
      <c r="AN946" s="19"/>
      <c r="AO946" s="19"/>
      <c r="AP946" s="21" t="s">
        <v>54</v>
      </c>
      <c r="AQ946" s="19"/>
    </row>
    <row r="947">
      <c r="A947" s="11" t="s">
        <v>4568</v>
      </c>
      <c r="B947" s="11" t="s">
        <v>4569</v>
      </c>
      <c r="C947" s="11" t="str">
        <f>VLOOKUP(A947,import!A:C,3,0)</f>
        <v>DOĞRU</v>
      </c>
      <c r="D947" s="11" t="s">
        <v>200</v>
      </c>
      <c r="E947" s="12">
        <f>VLOOKUP(A947,import!A:J,5,0)</f>
        <v>382</v>
      </c>
      <c r="F947" s="12">
        <f>VLOOKUP(A947,import!A:J,6,0)</f>
        <v>13</v>
      </c>
      <c r="G947" s="13">
        <f>VLOOKUP(A947,import!A:J,7,0)</f>
        <v>0</v>
      </c>
      <c r="H947" s="13">
        <f>VLOOKUP(A947,import!A:J,8,0)</f>
        <v>41</v>
      </c>
      <c r="I947" s="13">
        <f>VLOOKUP(A947,import!A:J,9,0)</f>
        <v>41</v>
      </c>
      <c r="J947" s="14">
        <f>VLOOKUP(A947,import!A:J,10,0)</f>
        <v>0</v>
      </c>
      <c r="K947" s="11" t="s">
        <v>4570</v>
      </c>
      <c r="L947" s="11">
        <v>2.427464627E9</v>
      </c>
      <c r="M947" s="11" t="s">
        <v>58</v>
      </c>
      <c r="N947" s="11" t="s">
        <v>892</v>
      </c>
      <c r="O947" s="11" t="s">
        <v>4571</v>
      </c>
      <c r="P947" s="11" t="str">
        <f>VLOOKUP(A947,import!A:P,16,0)</f>
        <v>Geleneksel</v>
      </c>
      <c r="Q947" s="15" t="s">
        <v>103</v>
      </c>
      <c r="R947" s="15" t="b">
        <v>1</v>
      </c>
      <c r="S947" s="16" t="b">
        <v>0</v>
      </c>
      <c r="T947" s="25" t="s">
        <v>83</v>
      </c>
      <c r="U947" s="16"/>
      <c r="V947" s="16"/>
      <c r="W947" s="25" t="s">
        <v>4572</v>
      </c>
      <c r="X947" s="30"/>
      <c r="Y947" s="30"/>
      <c r="Z947" s="30"/>
      <c r="AA947" s="22" t="s">
        <v>177</v>
      </c>
      <c r="AB947" s="23">
        <v>44489.0</v>
      </c>
      <c r="AC947" s="19"/>
      <c r="AD947" s="19"/>
      <c r="AE947" s="20"/>
      <c r="AF947" s="19"/>
      <c r="AG947" s="20"/>
      <c r="AH947" s="19"/>
      <c r="AI947" s="19"/>
      <c r="AJ947" s="19"/>
      <c r="AK947" s="22" t="s">
        <v>156</v>
      </c>
      <c r="AL947" s="19"/>
      <c r="AM947" s="19"/>
      <c r="AN947" s="19"/>
      <c r="AO947" s="19"/>
      <c r="AP947" s="21" t="s">
        <v>89</v>
      </c>
      <c r="AQ947" s="19"/>
    </row>
    <row r="948">
      <c r="A948" s="11" t="s">
        <v>4573</v>
      </c>
      <c r="B948" s="11" t="s">
        <v>4574</v>
      </c>
      <c r="C948" s="11" t="str">
        <f>VLOOKUP(A948,import!A:C,3,0)</f>
        <v>DOĞRU</v>
      </c>
      <c r="D948" s="11" t="s">
        <v>233</v>
      </c>
      <c r="E948" s="12">
        <f>VLOOKUP(A948,import!A:J,5,0)</f>
        <v>106</v>
      </c>
      <c r="F948" s="12">
        <f>VLOOKUP(A948,import!A:J,6,0)</f>
        <v>76</v>
      </c>
      <c r="G948" s="13">
        <f>VLOOKUP(A948,import!A:J,7,0)</f>
        <v>2</v>
      </c>
      <c r="H948" s="13">
        <f>VLOOKUP(A948,import!A:J,8,0)</f>
        <v>102</v>
      </c>
      <c r="I948" s="13">
        <f>VLOOKUP(A948,import!A:J,9,0)</f>
        <v>104</v>
      </c>
      <c r="J948" s="14">
        <f>VLOOKUP(A948,import!A:J,10,0)</f>
        <v>0.02</v>
      </c>
      <c r="K948" s="11" t="s">
        <v>4575</v>
      </c>
      <c r="L948" s="11">
        <v>2.428551516E9</v>
      </c>
      <c r="M948" s="11" t="s">
        <v>1147</v>
      </c>
      <c r="N948" s="11" t="s">
        <v>483</v>
      </c>
      <c r="O948" s="11" t="s">
        <v>4576</v>
      </c>
      <c r="P948" s="11" t="str">
        <f>VLOOKUP(A948,import!A:P,16,0)</f>
        <v>Geleneksel</v>
      </c>
      <c r="Q948" s="15"/>
      <c r="R948" s="15" t="b">
        <v>0</v>
      </c>
      <c r="S948" s="16" t="b">
        <v>0</v>
      </c>
      <c r="T948" s="17"/>
      <c r="U948" s="17"/>
      <c r="V948" s="17"/>
      <c r="W948" s="17"/>
      <c r="X948" s="18"/>
      <c r="Y948" s="18"/>
      <c r="Z948" s="18"/>
      <c r="AA948" s="22"/>
      <c r="AB948" s="23"/>
      <c r="AC948" s="19"/>
      <c r="AD948" s="19"/>
      <c r="AE948" s="20"/>
      <c r="AF948" s="19"/>
      <c r="AG948" s="20"/>
      <c r="AH948" s="19"/>
      <c r="AI948" s="19"/>
      <c r="AJ948" s="19"/>
      <c r="AK948" s="22"/>
      <c r="AL948" s="19"/>
      <c r="AM948" s="19"/>
      <c r="AN948" s="19"/>
      <c r="AO948" s="19"/>
      <c r="AP948" s="21"/>
      <c r="AQ948" s="19"/>
    </row>
    <row r="949">
      <c r="A949" s="11" t="s">
        <v>4577</v>
      </c>
      <c r="B949" s="11" t="s">
        <v>4578</v>
      </c>
      <c r="C949" s="11" t="str">
        <f>VLOOKUP(A949,import!A:C,3,0)</f>
        <v>YANLIŞ</v>
      </c>
      <c r="D949" s="11" t="s">
        <v>152</v>
      </c>
      <c r="E949" s="12">
        <f>VLOOKUP(A949,import!A:J,5,0)</f>
        <v>1</v>
      </c>
      <c r="F949" s="12" t="str">
        <f>VLOOKUP(A949,import!A:J,6,0)</f>
        <v/>
      </c>
      <c r="G949" s="13">
        <f>VLOOKUP(A949,import!A:J,7,0)</f>
        <v>0</v>
      </c>
      <c r="H949" s="13">
        <f>VLOOKUP(A949,import!A:J,8,0)</f>
        <v>24</v>
      </c>
      <c r="I949" s="13">
        <f>VLOOKUP(A949,import!A:J,9,0)</f>
        <v>24</v>
      </c>
      <c r="J949" s="14">
        <f>VLOOKUP(A949,import!A:J,10,0)</f>
        <v>0</v>
      </c>
      <c r="K949" s="11" t="s">
        <v>4579</v>
      </c>
      <c r="L949" s="11">
        <v>2.422262726E9</v>
      </c>
      <c r="M949" s="11" t="s">
        <v>65</v>
      </c>
      <c r="N949" s="11" t="s">
        <v>1615</v>
      </c>
      <c r="O949" s="11" t="s">
        <v>4580</v>
      </c>
      <c r="P949" s="11" t="str">
        <f>VLOOKUP(A949,import!A:P,16,0)</f>
        <v>Geleneksel</v>
      </c>
      <c r="Q949" s="15" t="s">
        <v>135</v>
      </c>
      <c r="R949" s="15" t="b">
        <v>1</v>
      </c>
      <c r="S949" s="16" t="b">
        <v>0</v>
      </c>
      <c r="T949" s="25" t="s">
        <v>212</v>
      </c>
      <c r="U949" s="16"/>
      <c r="V949" s="16"/>
      <c r="W949" s="25" t="s">
        <v>4581</v>
      </c>
      <c r="X949" s="30"/>
      <c r="Y949" s="30"/>
      <c r="Z949" s="30"/>
      <c r="AA949" s="22" t="s">
        <v>212</v>
      </c>
      <c r="AB949" s="23">
        <v>44368.0</v>
      </c>
      <c r="AC949" s="22" t="s">
        <v>85</v>
      </c>
      <c r="AD949" s="23">
        <v>44376.0</v>
      </c>
      <c r="AE949" s="20"/>
      <c r="AF949" s="19"/>
      <c r="AG949" s="20"/>
      <c r="AH949" s="19"/>
      <c r="AI949" s="19"/>
      <c r="AJ949" s="19"/>
      <c r="AK949" s="22" t="s">
        <v>98</v>
      </c>
      <c r="AL949" s="22" t="s">
        <v>190</v>
      </c>
      <c r="AM949" s="19"/>
      <c r="AN949" s="19"/>
      <c r="AO949" s="19"/>
      <c r="AP949" s="21" t="s">
        <v>116</v>
      </c>
      <c r="AQ949" s="19"/>
    </row>
    <row r="950">
      <c r="A950" s="11" t="s">
        <v>4582</v>
      </c>
      <c r="B950" s="11" t="s">
        <v>4583</v>
      </c>
      <c r="C950" s="11" t="str">
        <f>VLOOKUP(A950,import!A:C,3,0)</f>
        <v>DOĞRU</v>
      </c>
      <c r="D950" s="11" t="s">
        <v>200</v>
      </c>
      <c r="E950" s="12">
        <f>VLOOKUP(A950,import!A:J,5,0)</f>
        <v>2932</v>
      </c>
      <c r="F950" s="12">
        <f>VLOOKUP(A950,import!A:J,6,0)</f>
        <v>82</v>
      </c>
      <c r="G950" s="13">
        <f>VLOOKUP(A950,import!A:J,7,0)</f>
        <v>9</v>
      </c>
      <c r="H950" s="13">
        <f>VLOOKUP(A950,import!A:J,8,0)</f>
        <v>29</v>
      </c>
      <c r="I950" s="13">
        <f>VLOOKUP(A950,import!A:J,9,0)</f>
        <v>38</v>
      </c>
      <c r="J950" s="14">
        <f>VLOOKUP(A950,import!A:J,10,0)</f>
        <v>0.24</v>
      </c>
      <c r="K950" s="11" t="s">
        <v>3299</v>
      </c>
      <c r="L950" s="11">
        <v>2.42227306E9</v>
      </c>
      <c r="M950" s="11" t="s">
        <v>65</v>
      </c>
      <c r="N950" s="11" t="s">
        <v>112</v>
      </c>
      <c r="O950" s="11" t="s">
        <v>4584</v>
      </c>
      <c r="P950" s="11" t="str">
        <f>VLOOKUP(A950,import!A:P,16,0)</f>
        <v>Geleneksel</v>
      </c>
      <c r="Q950" s="15" t="s">
        <v>103</v>
      </c>
      <c r="R950" s="15" t="b">
        <v>1</v>
      </c>
      <c r="S950" s="16" t="b">
        <v>0</v>
      </c>
      <c r="T950" s="25" t="s">
        <v>50</v>
      </c>
      <c r="U950" s="25" t="s">
        <v>272</v>
      </c>
      <c r="V950" s="16"/>
      <c r="W950" s="25" t="s">
        <v>4585</v>
      </c>
      <c r="X950" s="27">
        <v>44285.0</v>
      </c>
      <c r="Y950" s="27">
        <v>44287.0</v>
      </c>
      <c r="Z950" s="27"/>
      <c r="AA950" s="22" t="s">
        <v>212</v>
      </c>
      <c r="AB950" s="23">
        <v>44504.0</v>
      </c>
      <c r="AC950" s="22" t="s">
        <v>71</v>
      </c>
      <c r="AD950" s="23">
        <v>44701.0</v>
      </c>
      <c r="AE950" s="20"/>
      <c r="AF950" s="19"/>
      <c r="AG950" s="20"/>
      <c r="AH950" s="19"/>
      <c r="AI950" s="19"/>
      <c r="AJ950" s="19"/>
      <c r="AK950" s="22" t="s">
        <v>230</v>
      </c>
      <c r="AL950" s="22" t="s">
        <v>99</v>
      </c>
      <c r="AM950" s="19"/>
      <c r="AN950" s="19"/>
      <c r="AO950" s="19"/>
      <c r="AP950" s="21" t="s">
        <v>116</v>
      </c>
      <c r="AQ950" s="19"/>
    </row>
    <row r="951">
      <c r="A951" s="11" t="s">
        <v>4586</v>
      </c>
      <c r="B951" s="11" t="s">
        <v>4587</v>
      </c>
      <c r="C951" s="11" t="str">
        <f>VLOOKUP(A951,import!A:C,3,0)</f>
        <v>YANLIŞ</v>
      </c>
      <c r="D951" s="11" t="s">
        <v>200</v>
      </c>
      <c r="E951" s="12">
        <f>VLOOKUP(A951,import!A:J,5,0)</f>
        <v>220</v>
      </c>
      <c r="F951" s="12" t="str">
        <f>VLOOKUP(A951,import!A:J,6,0)</f>
        <v/>
      </c>
      <c r="G951" s="13">
        <f>VLOOKUP(A951,import!A:J,7,0)</f>
        <v>0</v>
      </c>
      <c r="H951" s="13">
        <f>VLOOKUP(A951,import!A:J,8,0)</f>
        <v>16</v>
      </c>
      <c r="I951" s="13">
        <f>VLOOKUP(A951,import!A:J,9,0)</f>
        <v>16</v>
      </c>
      <c r="J951" s="14">
        <f>VLOOKUP(A951,import!A:J,10,0)</f>
        <v>0</v>
      </c>
      <c r="K951" s="11" t="s">
        <v>4588</v>
      </c>
      <c r="L951" s="11">
        <v>5.444882347E9</v>
      </c>
      <c r="M951" s="11" t="s">
        <v>65</v>
      </c>
      <c r="N951" s="11" t="s">
        <v>778</v>
      </c>
      <c r="O951" s="11" t="s">
        <v>4589</v>
      </c>
      <c r="P951" s="11" t="str">
        <f>VLOOKUP(A951,import!A:P,16,0)</f>
        <v>Geleneksel</v>
      </c>
      <c r="Q951" s="15"/>
      <c r="R951" s="15" t="b">
        <v>1</v>
      </c>
      <c r="S951" s="16" t="b">
        <v>0</v>
      </c>
      <c r="T951" s="17" t="s">
        <v>2017</v>
      </c>
      <c r="U951" s="17"/>
      <c r="V951" s="17"/>
      <c r="W951" s="17" t="s">
        <v>4590</v>
      </c>
      <c r="X951" s="18"/>
      <c r="Y951" s="18"/>
      <c r="Z951" s="18"/>
      <c r="AA951" s="22" t="s">
        <v>85</v>
      </c>
      <c r="AB951" s="23">
        <v>44386.0</v>
      </c>
      <c r="AC951" s="22" t="s">
        <v>177</v>
      </c>
      <c r="AD951" s="23">
        <v>44420.0</v>
      </c>
      <c r="AE951" s="22" t="s">
        <v>71</v>
      </c>
      <c r="AF951" s="23">
        <v>44510.0</v>
      </c>
      <c r="AG951" s="20"/>
      <c r="AH951" s="19"/>
      <c r="AI951" s="19"/>
      <c r="AJ951" s="19"/>
      <c r="AK951" s="22" t="s">
        <v>107</v>
      </c>
      <c r="AL951" s="22" t="s">
        <v>88</v>
      </c>
      <c r="AM951" s="22" t="s">
        <v>247</v>
      </c>
      <c r="AN951" s="19"/>
      <c r="AO951" s="19"/>
      <c r="AP951" s="21" t="s">
        <v>116</v>
      </c>
      <c r="AQ951" s="19"/>
    </row>
    <row r="952">
      <c r="A952" s="11" t="s">
        <v>4591</v>
      </c>
      <c r="B952" s="11" t="s">
        <v>4592</v>
      </c>
      <c r="C952" s="11" t="str">
        <f>VLOOKUP(A952,import!A:C,3,0)</f>
        <v>DOĞRU</v>
      </c>
      <c r="D952" s="11" t="s">
        <v>152</v>
      </c>
      <c r="E952" s="12">
        <f>VLOOKUP(A952,import!A:J,5,0)</f>
        <v>337</v>
      </c>
      <c r="F952" s="12">
        <f>VLOOKUP(A952,import!A:J,6,0)</f>
        <v>17</v>
      </c>
      <c r="G952" s="13">
        <f>VLOOKUP(A952,import!A:J,7,0)</f>
        <v>0</v>
      </c>
      <c r="H952" s="13">
        <f>VLOOKUP(A952,import!A:J,8,0)</f>
        <v>28</v>
      </c>
      <c r="I952" s="13">
        <f>VLOOKUP(A952,import!A:J,9,0)</f>
        <v>28</v>
      </c>
      <c r="J952" s="14">
        <f>VLOOKUP(A952,import!A:J,10,0)</f>
        <v>0</v>
      </c>
      <c r="K952" s="11" t="s">
        <v>4593</v>
      </c>
      <c r="L952" s="11">
        <v>2.427467029E9</v>
      </c>
      <c r="M952" s="11" t="s">
        <v>58</v>
      </c>
      <c r="N952" s="11" t="s">
        <v>566</v>
      </c>
      <c r="O952" s="11" t="s">
        <v>4594</v>
      </c>
      <c r="P952" s="11" t="str">
        <f>VLOOKUP(A952,import!A:P,16,0)</f>
        <v>Geleneksel</v>
      </c>
      <c r="Q952" s="15" t="s">
        <v>129</v>
      </c>
      <c r="R952" s="15" t="b">
        <v>1</v>
      </c>
      <c r="S952" s="25" t="b">
        <v>1</v>
      </c>
      <c r="T952" s="16"/>
      <c r="U952" s="16"/>
      <c r="V952" s="16"/>
      <c r="W952" s="25" t="s">
        <v>4595</v>
      </c>
      <c r="X952" s="30"/>
      <c r="Y952" s="30"/>
      <c r="Z952" s="30"/>
      <c r="AA952" s="22" t="s">
        <v>71</v>
      </c>
      <c r="AB952" s="23">
        <v>44489.0</v>
      </c>
      <c r="AC952" s="19"/>
      <c r="AD952" s="19"/>
      <c r="AE952" s="20"/>
      <c r="AF952" s="19"/>
      <c r="AG952" s="20"/>
      <c r="AH952" s="19"/>
      <c r="AI952" s="19"/>
      <c r="AJ952" s="19"/>
      <c r="AK952" s="22" t="s">
        <v>156</v>
      </c>
      <c r="AL952" s="19"/>
      <c r="AM952" s="19"/>
      <c r="AN952" s="19"/>
      <c r="AO952" s="19"/>
      <c r="AP952" s="21" t="s">
        <v>89</v>
      </c>
      <c r="AQ952" s="19"/>
    </row>
    <row r="953">
      <c r="A953" s="11" t="s">
        <v>4596</v>
      </c>
      <c r="B953" s="11" t="s">
        <v>4597</v>
      </c>
      <c r="C953" s="11" t="str">
        <f>VLOOKUP(A953,import!A:C,3,0)</f>
        <v>DOĞRU</v>
      </c>
      <c r="D953" s="11" t="s">
        <v>1007</v>
      </c>
      <c r="E953" s="12">
        <f>VLOOKUP(A953,import!A:J,5,0)</f>
        <v>76</v>
      </c>
      <c r="F953" s="12" t="str">
        <f>VLOOKUP(A953,import!A:J,6,0)</f>
        <v/>
      </c>
      <c r="G953" s="13">
        <f>VLOOKUP(A953,import!A:J,7,0)</f>
        <v>0</v>
      </c>
      <c r="H953" s="13">
        <f>VLOOKUP(A953,import!A:J,8,0)</f>
        <v>10</v>
      </c>
      <c r="I953" s="13">
        <f>VLOOKUP(A953,import!A:J,9,0)</f>
        <v>10</v>
      </c>
      <c r="J953" s="14">
        <f>VLOOKUP(A953,import!A:J,10,0)</f>
        <v>0</v>
      </c>
      <c r="K953" s="11" t="s">
        <v>4598</v>
      </c>
      <c r="L953" s="11">
        <v>2.427431307E9</v>
      </c>
      <c r="M953" s="11" t="s">
        <v>58</v>
      </c>
      <c r="N953" s="11" t="s">
        <v>59</v>
      </c>
      <c r="O953" s="11" t="s">
        <v>4599</v>
      </c>
      <c r="P953" s="11" t="str">
        <f>VLOOKUP(A953,import!A:P,16,0)</f>
        <v>Geleneksel</v>
      </c>
      <c r="Q953" s="15"/>
      <c r="R953" s="15" t="b">
        <v>1</v>
      </c>
      <c r="S953" s="16" t="b">
        <v>0</v>
      </c>
      <c r="T953" s="17" t="s">
        <v>106</v>
      </c>
      <c r="U953" s="17"/>
      <c r="V953" s="17"/>
      <c r="W953" s="17" t="s">
        <v>4600</v>
      </c>
      <c r="X953" s="18"/>
      <c r="Y953" s="18"/>
      <c r="Z953" s="17" t="s">
        <v>1626</v>
      </c>
      <c r="AA953" s="22" t="s">
        <v>106</v>
      </c>
      <c r="AB953" s="23">
        <v>44488.0</v>
      </c>
      <c r="AC953" s="22" t="s">
        <v>106</v>
      </c>
      <c r="AD953" s="23">
        <v>44490.0</v>
      </c>
      <c r="AE953" s="20"/>
      <c r="AF953" s="19"/>
      <c r="AG953" s="20"/>
      <c r="AH953" s="19"/>
      <c r="AI953" s="19"/>
      <c r="AJ953" s="19"/>
      <c r="AK953" s="22" t="s">
        <v>51</v>
      </c>
      <c r="AL953" s="22" t="s">
        <v>115</v>
      </c>
      <c r="AM953" s="19"/>
      <c r="AN953" s="19"/>
      <c r="AO953" s="19"/>
      <c r="AP953" s="21" t="s">
        <v>89</v>
      </c>
      <c r="AQ953" s="19"/>
    </row>
    <row r="954">
      <c r="A954" s="11" t="s">
        <v>4601</v>
      </c>
      <c r="B954" s="11" t="s">
        <v>4602</v>
      </c>
      <c r="C954" s="11" t="str">
        <f>VLOOKUP(A954,import!A:C,3,0)</f>
        <v>DOĞRU</v>
      </c>
      <c r="D954" s="11" t="s">
        <v>63</v>
      </c>
      <c r="E954" s="12">
        <f>VLOOKUP(A954,import!A:J,5,0)</f>
        <v>1730</v>
      </c>
      <c r="F954" s="12">
        <f>VLOOKUP(A954,import!A:J,6,0)</f>
        <v>146</v>
      </c>
      <c r="G954" s="13">
        <f>VLOOKUP(A954,import!A:J,7,0)</f>
        <v>19</v>
      </c>
      <c r="H954" s="13">
        <f>VLOOKUP(A954,import!A:J,8,0)</f>
        <v>20</v>
      </c>
      <c r="I954" s="13">
        <f>VLOOKUP(A954,import!A:J,9,0)</f>
        <v>39</v>
      </c>
      <c r="J954" s="14">
        <f>VLOOKUP(A954,import!A:J,10,0)</f>
        <v>0.49</v>
      </c>
      <c r="K954" s="11" t="s">
        <v>4603</v>
      </c>
      <c r="L954" s="11">
        <v>2.423167717E9</v>
      </c>
      <c r="M954" s="11" t="s">
        <v>47</v>
      </c>
      <c r="N954" s="11" t="s">
        <v>145</v>
      </c>
      <c r="O954" s="11" t="s">
        <v>4604</v>
      </c>
      <c r="P954" s="11" t="str">
        <f>VLOOKUP(A954,import!A:P,16,0)</f>
        <v>Geleneksel</v>
      </c>
      <c r="Q954" s="15"/>
      <c r="R954" s="15" t="b">
        <v>1</v>
      </c>
      <c r="S954" s="16" t="b">
        <v>0</v>
      </c>
      <c r="T954" s="17" t="s">
        <v>50</v>
      </c>
      <c r="U954" s="17" t="s">
        <v>156</v>
      </c>
      <c r="V954" s="17" t="s">
        <v>52</v>
      </c>
      <c r="W954" s="17" t="s">
        <v>4605</v>
      </c>
      <c r="X954" s="18">
        <v>44469.0</v>
      </c>
      <c r="Y954" s="18">
        <v>44470.0</v>
      </c>
      <c r="Z954" s="18"/>
      <c r="AA954" s="22" t="s">
        <v>71</v>
      </c>
      <c r="AB954" s="23">
        <v>44469.0</v>
      </c>
      <c r="AC954" s="22" t="s">
        <v>71</v>
      </c>
      <c r="AD954" s="23">
        <v>44489.0</v>
      </c>
      <c r="AE954" s="22" t="s">
        <v>71</v>
      </c>
      <c r="AF954" s="23">
        <v>44539.0</v>
      </c>
      <c r="AG954" s="20"/>
      <c r="AH954" s="19"/>
      <c r="AI954" s="19"/>
      <c r="AJ954" s="19"/>
      <c r="AK954" s="22" t="s">
        <v>156</v>
      </c>
      <c r="AL954" s="22" t="s">
        <v>131</v>
      </c>
      <c r="AM954" s="22" t="s">
        <v>99</v>
      </c>
      <c r="AN954" s="19"/>
      <c r="AO954" s="19"/>
      <c r="AP954" s="21" t="s">
        <v>89</v>
      </c>
      <c r="AQ954" s="19"/>
    </row>
    <row r="955">
      <c r="A955" s="11" t="s">
        <v>4606</v>
      </c>
      <c r="B955" s="11" t="s">
        <v>4607</v>
      </c>
      <c r="C955" s="11" t="str">
        <f>VLOOKUP(A955,import!A:C,3,0)</f>
        <v>DOĞRU</v>
      </c>
      <c r="D955" s="11" t="s">
        <v>152</v>
      </c>
      <c r="E955" s="12">
        <f>VLOOKUP(A955,import!A:J,5,0)</f>
        <v>1433</v>
      </c>
      <c r="F955" s="12">
        <f>VLOOKUP(A955,import!A:J,6,0)</f>
        <v>134</v>
      </c>
      <c r="G955" s="13">
        <f>VLOOKUP(A955,import!A:J,7,0)</f>
        <v>0</v>
      </c>
      <c r="H955" s="13">
        <f>VLOOKUP(A955,import!A:J,8,0)</f>
        <v>47</v>
      </c>
      <c r="I955" s="13">
        <f>VLOOKUP(A955,import!A:J,9,0)</f>
        <v>47</v>
      </c>
      <c r="J955" s="14">
        <f>VLOOKUP(A955,import!A:J,10,0)</f>
        <v>0</v>
      </c>
      <c r="K955" s="11" t="s">
        <v>4608</v>
      </c>
      <c r="L955" s="11">
        <v>2.423252705E9</v>
      </c>
      <c r="M955" s="11" t="s">
        <v>65</v>
      </c>
      <c r="N955" s="11" t="s">
        <v>1246</v>
      </c>
      <c r="O955" s="11" t="s">
        <v>4609</v>
      </c>
      <c r="P955" s="11" t="str">
        <f>VLOOKUP(A955,import!A:P,16,0)</f>
        <v>Geleneksel</v>
      </c>
      <c r="Q955" s="15" t="s">
        <v>103</v>
      </c>
      <c r="R955" s="15" t="b">
        <v>1</v>
      </c>
      <c r="S955" s="16" t="b">
        <v>0</v>
      </c>
      <c r="T955" s="17" t="s">
        <v>2017</v>
      </c>
      <c r="U955" s="17" t="s">
        <v>1486</v>
      </c>
      <c r="V955" s="17" t="s">
        <v>1192</v>
      </c>
      <c r="W955" s="17" t="s">
        <v>4610</v>
      </c>
      <c r="X955" s="27">
        <v>44372.0</v>
      </c>
      <c r="Y955" s="27">
        <v>44375.0</v>
      </c>
      <c r="Z955" s="27"/>
      <c r="AA955" s="22" t="s">
        <v>71</v>
      </c>
      <c r="AB955" s="23">
        <v>44372.0</v>
      </c>
      <c r="AC955" s="22" t="s">
        <v>85</v>
      </c>
      <c r="AD955" s="23">
        <v>44376.0</v>
      </c>
      <c r="AE955" s="22" t="s">
        <v>71</v>
      </c>
      <c r="AF955" s="23">
        <v>44405.0</v>
      </c>
      <c r="AG955" s="22" t="s">
        <v>71</v>
      </c>
      <c r="AH955" s="23">
        <v>44545.0</v>
      </c>
      <c r="AI955" s="19"/>
      <c r="AJ955" s="19"/>
      <c r="AK955" s="22" t="s">
        <v>1486</v>
      </c>
      <c r="AL955" s="22" t="s">
        <v>1233</v>
      </c>
      <c r="AM955" s="22" t="s">
        <v>190</v>
      </c>
      <c r="AN955" s="22" t="s">
        <v>104</v>
      </c>
      <c r="AO955" s="19"/>
      <c r="AP955" s="21" t="s">
        <v>54</v>
      </c>
      <c r="AQ955" s="19"/>
    </row>
    <row r="956">
      <c r="A956" s="11" t="s">
        <v>4611</v>
      </c>
      <c r="B956" s="11" t="s">
        <v>4612</v>
      </c>
      <c r="C956" s="11" t="str">
        <f>VLOOKUP(A956,import!A:C,3,0)</f>
        <v>DOĞRU</v>
      </c>
      <c r="D956" s="11" t="s">
        <v>4613</v>
      </c>
      <c r="E956" s="12">
        <f>VLOOKUP(A956,import!A:J,5,0)</f>
        <v>179</v>
      </c>
      <c r="F956" s="12">
        <f>VLOOKUP(A956,import!A:J,6,0)</f>
        <v>12</v>
      </c>
      <c r="G956" s="13">
        <f>VLOOKUP(A956,import!A:J,7,0)</f>
        <v>0</v>
      </c>
      <c r="H956" s="13">
        <f>VLOOKUP(A956,import!A:J,8,0)</f>
        <v>26</v>
      </c>
      <c r="I956" s="13">
        <f>VLOOKUP(A956,import!A:J,9,0)</f>
        <v>26</v>
      </c>
      <c r="J956" s="14">
        <f>VLOOKUP(A956,import!A:J,10,0)</f>
        <v>0</v>
      </c>
      <c r="K956" s="11" t="s">
        <v>4614</v>
      </c>
      <c r="L956" s="11">
        <v>2.423363636E9</v>
      </c>
      <c r="M956" s="11" t="s">
        <v>138</v>
      </c>
      <c r="N956" s="11" t="s">
        <v>1096</v>
      </c>
      <c r="O956" s="11" t="s">
        <v>4615</v>
      </c>
      <c r="P956" s="11" t="str">
        <f>VLOOKUP(A956,import!A:P,16,0)</f>
        <v>Geleneksel</v>
      </c>
      <c r="Q956" s="15"/>
      <c r="R956" s="15" t="b">
        <v>1</v>
      </c>
      <c r="S956" s="16" t="b">
        <v>0</v>
      </c>
      <c r="T956" s="17" t="s">
        <v>280</v>
      </c>
      <c r="U956" s="17"/>
      <c r="V956" s="17"/>
      <c r="W956" s="17" t="s">
        <v>4616</v>
      </c>
      <c r="X956" s="18"/>
      <c r="Y956" s="18"/>
      <c r="Z956" s="18"/>
      <c r="AA956" s="22" t="s">
        <v>177</v>
      </c>
      <c r="AB956" s="23">
        <v>44550.0</v>
      </c>
      <c r="AC956" s="22" t="s">
        <v>71</v>
      </c>
      <c r="AD956" s="23">
        <v>44572.0</v>
      </c>
      <c r="AE956" s="22" t="s">
        <v>177</v>
      </c>
      <c r="AF956" s="23">
        <v>44592.0</v>
      </c>
      <c r="AG956" s="22" t="s">
        <v>212</v>
      </c>
      <c r="AH956" s="23">
        <v>44665.0</v>
      </c>
      <c r="AI956" s="19"/>
      <c r="AJ956" s="19"/>
      <c r="AK956" s="22" t="s">
        <v>99</v>
      </c>
      <c r="AL956" s="22" t="s">
        <v>99</v>
      </c>
      <c r="AM956" s="22" t="s">
        <v>99</v>
      </c>
      <c r="AN956" s="22" t="s">
        <v>99</v>
      </c>
      <c r="AO956" s="19"/>
      <c r="AP956" s="21"/>
      <c r="AQ956" s="19"/>
    </row>
    <row r="957">
      <c r="A957" s="11" t="s">
        <v>4617</v>
      </c>
      <c r="B957" s="11" t="s">
        <v>4618</v>
      </c>
      <c r="C957" s="11" t="str">
        <f>VLOOKUP(A957,import!A:C,3,0)</f>
        <v>DOĞRU</v>
      </c>
      <c r="D957" s="11" t="s">
        <v>152</v>
      </c>
      <c r="E957" s="12">
        <f>VLOOKUP(A957,import!A:J,5,0)</f>
        <v>2660</v>
      </c>
      <c r="F957" s="12">
        <f>VLOOKUP(A957,import!A:J,6,0)</f>
        <v>42</v>
      </c>
      <c r="G957" s="13">
        <f>VLOOKUP(A957,import!A:J,7,0)</f>
        <v>3</v>
      </c>
      <c r="H957" s="13">
        <f>VLOOKUP(A957,import!A:J,8,0)</f>
        <v>15</v>
      </c>
      <c r="I957" s="13">
        <f>VLOOKUP(A957,import!A:J,9,0)</f>
        <v>18</v>
      </c>
      <c r="J957" s="14">
        <f>VLOOKUP(A957,import!A:J,10,0)</f>
        <v>0.17</v>
      </c>
      <c r="K957" s="11" t="s">
        <v>4619</v>
      </c>
      <c r="L957" s="11">
        <v>5.523326735E9</v>
      </c>
      <c r="M957" s="11" t="s">
        <v>65</v>
      </c>
      <c r="N957" s="11" t="s">
        <v>169</v>
      </c>
      <c r="O957" s="11" t="s">
        <v>4620</v>
      </c>
      <c r="P957" s="11" t="str">
        <f>VLOOKUP(A957,import!A:P,16,0)</f>
        <v>Geleneksel</v>
      </c>
      <c r="Q957" s="15" t="s">
        <v>299</v>
      </c>
      <c r="R957" s="15" t="b">
        <v>1</v>
      </c>
      <c r="S957" s="25" t="b">
        <v>1</v>
      </c>
      <c r="T957" s="16"/>
      <c r="U957" s="16"/>
      <c r="V957" s="16"/>
      <c r="W957" s="16"/>
      <c r="X957" s="30"/>
      <c r="Y957" s="30"/>
      <c r="Z957" s="30"/>
      <c r="AA957" s="19"/>
      <c r="AB957" s="19"/>
      <c r="AC957" s="19"/>
      <c r="AD957" s="19"/>
      <c r="AE957" s="20"/>
      <c r="AF957" s="19"/>
      <c r="AG957" s="20"/>
      <c r="AH957" s="19"/>
      <c r="AI957" s="19"/>
      <c r="AJ957" s="19"/>
      <c r="AK957" s="19"/>
      <c r="AL957" s="19"/>
      <c r="AM957" s="19"/>
      <c r="AN957" s="19"/>
      <c r="AO957" s="19"/>
      <c r="AP957" s="21" t="s">
        <v>116</v>
      </c>
      <c r="AQ957" s="19"/>
    </row>
    <row r="958">
      <c r="A958" s="11" t="s">
        <v>4621</v>
      </c>
      <c r="B958" s="11" t="s">
        <v>4622</v>
      </c>
      <c r="C958" s="11" t="str">
        <f>VLOOKUP(A958,import!A:C,3,0)</f>
        <v>DOĞRU</v>
      </c>
      <c r="D958" s="11" t="s">
        <v>74</v>
      </c>
      <c r="E958" s="12">
        <f>VLOOKUP(A958,import!A:J,5,0)</f>
        <v>621</v>
      </c>
      <c r="F958" s="12">
        <f>VLOOKUP(A958,import!A:J,6,0)</f>
        <v>29</v>
      </c>
      <c r="G958" s="13">
        <f>VLOOKUP(A958,import!A:J,7,0)</f>
        <v>33</v>
      </c>
      <c r="H958" s="13">
        <f>VLOOKUP(A958,import!A:J,8,0)</f>
        <v>10</v>
      </c>
      <c r="I958" s="13">
        <f>VLOOKUP(A958,import!A:J,9,0)</f>
        <v>43</v>
      </c>
      <c r="J958" s="14">
        <f>VLOOKUP(A958,import!A:J,10,0)</f>
        <v>0.77</v>
      </c>
      <c r="K958" s="11" t="s">
        <v>4623</v>
      </c>
      <c r="L958" s="11">
        <v>5.319108537E9</v>
      </c>
      <c r="M958" s="11" t="s">
        <v>138</v>
      </c>
      <c r="N958" s="11" t="s">
        <v>1756</v>
      </c>
      <c r="O958" s="11" t="s">
        <v>4624</v>
      </c>
      <c r="P958" s="11" t="str">
        <f>VLOOKUP(A958,import!A:P,16,0)</f>
        <v>Geleneksel</v>
      </c>
      <c r="Q958" s="15"/>
      <c r="R958" s="15" t="b">
        <v>1</v>
      </c>
      <c r="S958" s="25" t="b">
        <v>1</v>
      </c>
      <c r="T958" s="17"/>
      <c r="U958" s="17"/>
      <c r="V958" s="17"/>
      <c r="W958" s="17" t="s">
        <v>4625</v>
      </c>
      <c r="X958" s="18"/>
      <c r="Y958" s="18"/>
      <c r="Z958" s="18"/>
      <c r="AA958" s="22" t="s">
        <v>71</v>
      </c>
      <c r="AB958" s="23">
        <v>44481.0</v>
      </c>
      <c r="AC958" s="19"/>
      <c r="AD958" s="19"/>
      <c r="AE958" s="20"/>
      <c r="AF958" s="19"/>
      <c r="AG958" s="20"/>
      <c r="AH958" s="19"/>
      <c r="AI958" s="19"/>
      <c r="AJ958" s="19"/>
      <c r="AK958" s="22" t="s">
        <v>247</v>
      </c>
      <c r="AL958" s="19"/>
      <c r="AM958" s="19"/>
      <c r="AN958" s="19"/>
      <c r="AO958" s="19"/>
      <c r="AP958" s="21" t="s">
        <v>116</v>
      </c>
      <c r="AQ958" s="19"/>
    </row>
    <row r="959">
      <c r="A959" s="11" t="s">
        <v>4626</v>
      </c>
      <c r="B959" s="11" t="s">
        <v>4627</v>
      </c>
      <c r="C959" s="11" t="str">
        <f>VLOOKUP(A959,import!A:C,3,0)</f>
        <v>DOĞRU</v>
      </c>
      <c r="D959" s="11" t="s">
        <v>200</v>
      </c>
      <c r="E959" s="12">
        <f>VLOOKUP(A959,import!A:J,5,0)</f>
        <v>488</v>
      </c>
      <c r="F959" s="12">
        <f>VLOOKUP(A959,import!A:J,6,0)</f>
        <v>29</v>
      </c>
      <c r="G959" s="13">
        <f>VLOOKUP(A959,import!A:J,7,0)</f>
        <v>0</v>
      </c>
      <c r="H959" s="13">
        <f>VLOOKUP(A959,import!A:J,8,0)</f>
        <v>54</v>
      </c>
      <c r="I959" s="13">
        <f>VLOOKUP(A959,import!A:J,9,0)</f>
        <v>54</v>
      </c>
      <c r="J959" s="14">
        <f>VLOOKUP(A959,import!A:J,10,0)</f>
        <v>0</v>
      </c>
      <c r="K959" s="11" t="s">
        <v>4628</v>
      </c>
      <c r="L959" s="11">
        <v>5.322351667E9</v>
      </c>
      <c r="M959" s="11" t="s">
        <v>138</v>
      </c>
      <c r="N959" s="11" t="s">
        <v>1096</v>
      </c>
      <c r="O959" s="11" t="s">
        <v>4629</v>
      </c>
      <c r="P959" s="11" t="str">
        <f>VLOOKUP(A959,import!A:P,16,0)</f>
        <v>Geleneksel</v>
      </c>
      <c r="Q959" s="15"/>
      <c r="R959" s="15" t="b">
        <v>1</v>
      </c>
      <c r="S959" s="25" t="b">
        <v>1</v>
      </c>
      <c r="T959" s="17"/>
      <c r="U959" s="17"/>
      <c r="V959" s="17"/>
      <c r="W959" s="17" t="s">
        <v>4630</v>
      </c>
      <c r="X959" s="18"/>
      <c r="Y959" s="18"/>
      <c r="Z959" s="18"/>
      <c r="AA959" s="22" t="s">
        <v>71</v>
      </c>
      <c r="AB959" s="23">
        <v>44533.0</v>
      </c>
      <c r="AC959" s="19"/>
      <c r="AD959" s="19"/>
      <c r="AE959" s="20"/>
      <c r="AF959" s="19"/>
      <c r="AG959" s="20"/>
      <c r="AH959" s="19"/>
      <c r="AI959" s="19"/>
      <c r="AJ959" s="19"/>
      <c r="AK959" s="22" t="s">
        <v>247</v>
      </c>
      <c r="AL959" s="19"/>
      <c r="AM959" s="19"/>
      <c r="AN959" s="19"/>
      <c r="AO959" s="19"/>
      <c r="AP959" s="21" t="s">
        <v>116</v>
      </c>
      <c r="AQ959" s="19"/>
    </row>
    <row r="960">
      <c r="A960" s="11" t="s">
        <v>4631</v>
      </c>
      <c r="B960" s="11" t="s">
        <v>4632</v>
      </c>
      <c r="C960" s="11" t="str">
        <f>VLOOKUP(A960,import!A:C,3,0)</f>
        <v>DOĞRU</v>
      </c>
      <c r="D960" s="11" t="s">
        <v>152</v>
      </c>
      <c r="E960" s="12">
        <f>VLOOKUP(A960,import!A:J,5,0)</f>
        <v>297</v>
      </c>
      <c r="F960" s="12">
        <f>VLOOKUP(A960,import!A:J,6,0)</f>
        <v>42</v>
      </c>
      <c r="G960" s="13">
        <f>VLOOKUP(A960,import!A:J,7,0)</f>
        <v>7</v>
      </c>
      <c r="H960" s="13">
        <f>VLOOKUP(A960,import!A:J,8,0)</f>
        <v>20</v>
      </c>
      <c r="I960" s="13">
        <f>VLOOKUP(A960,import!A:J,9,0)</f>
        <v>27</v>
      </c>
      <c r="J960" s="14">
        <f>VLOOKUP(A960,import!A:J,10,0)</f>
        <v>0.26</v>
      </c>
      <c r="K960" s="11" t="s">
        <v>4628</v>
      </c>
      <c r="L960" s="11">
        <v>5.322351667E9</v>
      </c>
      <c r="M960" s="11" t="s">
        <v>138</v>
      </c>
      <c r="N960" s="11" t="s">
        <v>1096</v>
      </c>
      <c r="O960" s="11" t="s">
        <v>4629</v>
      </c>
      <c r="P960" s="11" t="str">
        <f>VLOOKUP(A960,import!A:P,16,0)</f>
        <v>Geleneksel</v>
      </c>
      <c r="Q960" s="15"/>
      <c r="R960" s="15" t="b">
        <v>1</v>
      </c>
      <c r="S960" s="25" t="b">
        <v>1</v>
      </c>
      <c r="T960" s="17"/>
      <c r="U960" s="17"/>
      <c r="V960" s="17"/>
      <c r="W960" s="17" t="s">
        <v>2658</v>
      </c>
      <c r="X960" s="18"/>
      <c r="Y960" s="18"/>
      <c r="Z960" s="18"/>
      <c r="AA960" s="22" t="s">
        <v>71</v>
      </c>
      <c r="AB960" s="23">
        <v>44572.0</v>
      </c>
      <c r="AC960" s="19"/>
      <c r="AD960" s="19"/>
      <c r="AE960" s="20"/>
      <c r="AF960" s="19"/>
      <c r="AG960" s="20"/>
      <c r="AH960" s="19"/>
      <c r="AI960" s="19"/>
      <c r="AJ960" s="19"/>
      <c r="AK960" s="22" t="s">
        <v>99</v>
      </c>
      <c r="AL960" s="19"/>
      <c r="AM960" s="19"/>
      <c r="AN960" s="19"/>
      <c r="AO960" s="19"/>
      <c r="AP960" s="21"/>
      <c r="AQ960" s="19"/>
    </row>
    <row r="961">
      <c r="A961" s="11" t="s">
        <v>4633</v>
      </c>
      <c r="B961" s="11" t="s">
        <v>4634</v>
      </c>
      <c r="C961" s="11" t="str">
        <f>VLOOKUP(A961,import!A:C,3,0)</f>
        <v>DOĞRU</v>
      </c>
      <c r="D961" s="11" t="s">
        <v>1007</v>
      </c>
      <c r="E961" s="12">
        <f>VLOOKUP(A961,import!A:J,5,0)</f>
        <v>533</v>
      </c>
      <c r="F961" s="12">
        <f>VLOOKUP(A961,import!A:J,6,0)</f>
        <v>26</v>
      </c>
      <c r="G961" s="13">
        <f>VLOOKUP(A961,import!A:J,7,0)</f>
        <v>0</v>
      </c>
      <c r="H961" s="13">
        <f>VLOOKUP(A961,import!A:J,8,0)</f>
        <v>20</v>
      </c>
      <c r="I961" s="13">
        <f>VLOOKUP(A961,import!A:J,9,0)</f>
        <v>20</v>
      </c>
      <c r="J961" s="14">
        <f>VLOOKUP(A961,import!A:J,10,0)</f>
        <v>0</v>
      </c>
      <c r="K961" s="11" t="s">
        <v>4635</v>
      </c>
      <c r="L961" s="11">
        <v>5.334234058E9</v>
      </c>
      <c r="M961" s="11" t="s">
        <v>47</v>
      </c>
      <c r="N961" s="11" t="s">
        <v>195</v>
      </c>
      <c r="O961" s="11" t="s">
        <v>4636</v>
      </c>
      <c r="P961" s="11" t="str">
        <f>VLOOKUP(A961,import!A:P,16,0)</f>
        <v>Geleneksel</v>
      </c>
      <c r="Q961" s="15"/>
      <c r="R961" s="15" t="b">
        <v>1</v>
      </c>
      <c r="S961" s="25" t="b">
        <v>1</v>
      </c>
      <c r="T961" s="17"/>
      <c r="U961" s="17"/>
      <c r="V961" s="17"/>
      <c r="W961" s="17" t="s">
        <v>4637</v>
      </c>
      <c r="X961" s="18"/>
      <c r="Y961" s="18"/>
      <c r="Z961" s="18"/>
      <c r="AA961" s="22" t="s">
        <v>71</v>
      </c>
      <c r="AB961" s="23">
        <v>44375.0</v>
      </c>
      <c r="AC961" s="22" t="s">
        <v>71</v>
      </c>
      <c r="AD961" s="23">
        <v>44418.0</v>
      </c>
      <c r="AE961" s="22" t="s">
        <v>106</v>
      </c>
      <c r="AF961" s="23">
        <v>44442.0</v>
      </c>
      <c r="AG961" s="20"/>
      <c r="AH961" s="19"/>
      <c r="AI961" s="19"/>
      <c r="AJ961" s="19"/>
      <c r="AK961" s="22" t="s">
        <v>190</v>
      </c>
      <c r="AL961" s="22" t="s">
        <v>219</v>
      </c>
      <c r="AM961" s="22" t="s">
        <v>156</v>
      </c>
      <c r="AN961" s="19"/>
      <c r="AO961" s="19"/>
      <c r="AP961" s="21" t="s">
        <v>89</v>
      </c>
      <c r="AQ961" s="19"/>
    </row>
    <row r="962">
      <c r="A962" s="11" t="s">
        <v>4638</v>
      </c>
      <c r="B962" s="11" t="s">
        <v>4639</v>
      </c>
      <c r="C962" s="11" t="str">
        <f>VLOOKUP(A962,import!A:C,3,0)</f>
        <v>DOĞRU</v>
      </c>
      <c r="D962" s="11" t="s">
        <v>143</v>
      </c>
      <c r="E962" s="12">
        <f>VLOOKUP(A962,import!A:J,5,0)</f>
        <v>48</v>
      </c>
      <c r="F962" s="12">
        <f>VLOOKUP(A962,import!A:J,6,0)</f>
        <v>6</v>
      </c>
      <c r="G962" s="13">
        <f>VLOOKUP(A962,import!A:J,7,0)</f>
        <v>0</v>
      </c>
      <c r="H962" s="13">
        <f>VLOOKUP(A962,import!A:J,8,0)</f>
        <v>16</v>
      </c>
      <c r="I962" s="13">
        <f>VLOOKUP(A962,import!A:J,9,0)</f>
        <v>16</v>
      </c>
      <c r="J962" s="14">
        <f>VLOOKUP(A962,import!A:J,10,0)</f>
        <v>0</v>
      </c>
      <c r="K962" s="11" t="s">
        <v>4640</v>
      </c>
      <c r="L962" s="11">
        <v>5.52800902E9</v>
      </c>
      <c r="M962" s="11" t="s">
        <v>47</v>
      </c>
      <c r="N962" s="11" t="s">
        <v>94</v>
      </c>
      <c r="O962" s="11" t="s">
        <v>4641</v>
      </c>
      <c r="P962" s="11" t="str">
        <f>VLOOKUP(A962,import!A:P,16,0)</f>
        <v>Geleneksel</v>
      </c>
      <c r="Q962" s="15"/>
      <c r="R962" s="15" t="b">
        <v>1</v>
      </c>
      <c r="S962" s="16" t="b">
        <v>0</v>
      </c>
      <c r="T962" s="17" t="s">
        <v>106</v>
      </c>
      <c r="U962" s="17"/>
      <c r="V962" s="17" t="s">
        <v>52</v>
      </c>
      <c r="W962" s="17" t="s">
        <v>4642</v>
      </c>
      <c r="X962" s="18"/>
      <c r="Y962" s="18"/>
      <c r="Z962" s="18"/>
      <c r="AA962" s="22" t="s">
        <v>106</v>
      </c>
      <c r="AB962" s="23">
        <v>44606.0</v>
      </c>
      <c r="AC962" s="19"/>
      <c r="AD962" s="19"/>
      <c r="AE962" s="20"/>
      <c r="AF962" s="19"/>
      <c r="AG962" s="20"/>
      <c r="AH962" s="19"/>
      <c r="AI962" s="19"/>
      <c r="AJ962" s="19"/>
      <c r="AK962" s="22" t="s">
        <v>51</v>
      </c>
      <c r="AL962" s="19"/>
      <c r="AM962" s="19"/>
      <c r="AN962" s="19"/>
      <c r="AO962" s="19"/>
      <c r="AP962" s="21"/>
      <c r="AQ962" s="19"/>
    </row>
    <row r="963">
      <c r="A963" s="11" t="s">
        <v>4643</v>
      </c>
      <c r="B963" s="11" t="s">
        <v>4644</v>
      </c>
      <c r="C963" s="11" t="str">
        <f>VLOOKUP(A963,import!A:C,3,0)</f>
        <v>DOĞRU</v>
      </c>
      <c r="D963" s="11" t="s">
        <v>152</v>
      </c>
      <c r="E963" s="12">
        <f>VLOOKUP(A963,import!A:J,5,0)</f>
        <v>1393</v>
      </c>
      <c r="F963" s="12">
        <f>VLOOKUP(A963,import!A:J,6,0)</f>
        <v>73</v>
      </c>
      <c r="G963" s="13">
        <f>VLOOKUP(A963,import!A:J,7,0)</f>
        <v>18</v>
      </c>
      <c r="H963" s="13">
        <f>VLOOKUP(A963,import!A:J,8,0)</f>
        <v>4</v>
      </c>
      <c r="I963" s="13">
        <f>VLOOKUP(A963,import!A:J,9,0)</f>
        <v>22</v>
      </c>
      <c r="J963" s="14">
        <f>VLOOKUP(A963,import!A:J,10,0)</f>
        <v>0.82</v>
      </c>
      <c r="K963" s="11" t="s">
        <v>1046</v>
      </c>
      <c r="L963" s="11">
        <v>5.333076597E9</v>
      </c>
      <c r="M963" s="11" t="s">
        <v>47</v>
      </c>
      <c r="N963" s="11" t="s">
        <v>1047</v>
      </c>
      <c r="O963" s="11" t="s">
        <v>1048</v>
      </c>
      <c r="P963" s="11" t="str">
        <f>VLOOKUP(A963,import!A:P,16,0)</f>
        <v>Geleneksel</v>
      </c>
      <c r="Q963" s="15"/>
      <c r="R963" s="15" t="b">
        <v>1</v>
      </c>
      <c r="S963" s="16" t="b">
        <v>0</v>
      </c>
      <c r="T963" s="17" t="s">
        <v>50</v>
      </c>
      <c r="U963" s="17" t="s">
        <v>99</v>
      </c>
      <c r="V963" s="35" t="s">
        <v>69</v>
      </c>
      <c r="W963" s="17" t="s">
        <v>4645</v>
      </c>
      <c r="X963" s="18">
        <v>44510.0</v>
      </c>
      <c r="Y963" s="18">
        <v>44516.0</v>
      </c>
      <c r="Z963" s="18"/>
      <c r="AA963" s="22" t="s">
        <v>106</v>
      </c>
      <c r="AB963" s="19"/>
      <c r="AC963" s="22" t="s">
        <v>85</v>
      </c>
      <c r="AD963" s="23">
        <v>44371.0</v>
      </c>
      <c r="AE963" s="22" t="s">
        <v>106</v>
      </c>
      <c r="AF963" s="23">
        <v>44419.0</v>
      </c>
      <c r="AG963" s="22" t="s">
        <v>71</v>
      </c>
      <c r="AH963" s="23">
        <v>44442.0</v>
      </c>
      <c r="AI963" s="22" t="s">
        <v>71</v>
      </c>
      <c r="AJ963" s="23">
        <v>44510.0</v>
      </c>
      <c r="AK963" s="22" t="s">
        <v>190</v>
      </c>
      <c r="AL963" s="22" t="s">
        <v>190</v>
      </c>
      <c r="AM963" s="22" t="s">
        <v>88</v>
      </c>
      <c r="AN963" s="22" t="s">
        <v>99</v>
      </c>
      <c r="AO963" s="22" t="s">
        <v>99</v>
      </c>
      <c r="AP963" s="21" t="s">
        <v>54</v>
      </c>
      <c r="AQ963" s="22"/>
    </row>
    <row r="964">
      <c r="A964" s="11" t="s">
        <v>4646</v>
      </c>
      <c r="B964" s="11" t="s">
        <v>4647</v>
      </c>
      <c r="C964" s="11" t="str">
        <f>VLOOKUP(A964,import!A:C,3,0)</f>
        <v>DOĞRU</v>
      </c>
      <c r="D964" s="11" t="s">
        <v>152</v>
      </c>
      <c r="E964" s="12">
        <f>VLOOKUP(A964,import!A:J,5,0)</f>
        <v>79</v>
      </c>
      <c r="F964" s="12">
        <f>VLOOKUP(A964,import!A:J,6,0)</f>
        <v>13</v>
      </c>
      <c r="G964" s="13">
        <f>VLOOKUP(A964,import!A:J,7,0)</f>
        <v>13</v>
      </c>
      <c r="H964" s="13">
        <f>VLOOKUP(A964,import!A:J,8,0)</f>
        <v>17</v>
      </c>
      <c r="I964" s="13">
        <f>VLOOKUP(A964,import!A:J,9,0)</f>
        <v>30</v>
      </c>
      <c r="J964" s="14">
        <f>VLOOKUP(A964,import!A:J,10,0)</f>
        <v>0.43</v>
      </c>
      <c r="K964" s="11" t="s">
        <v>4648</v>
      </c>
      <c r="L964" s="11">
        <v>5.528699019E9</v>
      </c>
      <c r="M964" s="11" t="s">
        <v>47</v>
      </c>
      <c r="N964" s="11" t="s">
        <v>2153</v>
      </c>
      <c r="O964" s="11" t="s">
        <v>4649</v>
      </c>
      <c r="P964" s="11" t="str">
        <f>VLOOKUP(A964,import!A:P,16,0)</f>
        <v>Geleneksel</v>
      </c>
      <c r="Q964" s="15"/>
      <c r="R964" s="15" t="b">
        <v>1</v>
      </c>
      <c r="S964" s="16" t="b">
        <v>0</v>
      </c>
      <c r="T964" s="17" t="s">
        <v>50</v>
      </c>
      <c r="U964" s="17" t="s">
        <v>99</v>
      </c>
      <c r="V964" s="17" t="s">
        <v>52</v>
      </c>
      <c r="W964" s="17"/>
      <c r="X964" s="18">
        <v>44529.0</v>
      </c>
      <c r="Y964" s="18">
        <v>44531.0</v>
      </c>
      <c r="Z964" s="18"/>
      <c r="AA964" s="22" t="s">
        <v>71</v>
      </c>
      <c r="AB964" s="23">
        <v>44529.0</v>
      </c>
      <c r="AC964" s="19"/>
      <c r="AD964" s="19"/>
      <c r="AE964" s="20"/>
      <c r="AF964" s="19"/>
      <c r="AG964" s="20"/>
      <c r="AH964" s="19"/>
      <c r="AI964" s="19"/>
      <c r="AJ964" s="19"/>
      <c r="AK964" s="22" t="s">
        <v>99</v>
      </c>
      <c r="AL964" s="19"/>
      <c r="AM964" s="19"/>
      <c r="AN964" s="19"/>
      <c r="AO964" s="19"/>
      <c r="AP964" s="21" t="s">
        <v>54</v>
      </c>
      <c r="AQ964" s="19"/>
    </row>
    <row r="965">
      <c r="A965" s="11" t="s">
        <v>4650</v>
      </c>
      <c r="B965" s="11" t="s">
        <v>4651</v>
      </c>
      <c r="C965" s="11" t="str">
        <f>VLOOKUP(A965,import!A:C,3,0)</f>
        <v>DOĞRU</v>
      </c>
      <c r="D965" s="11" t="s">
        <v>152</v>
      </c>
      <c r="E965" s="12">
        <f>VLOOKUP(A965,import!A:J,5,0)</f>
        <v>369</v>
      </c>
      <c r="F965" s="12">
        <f>VLOOKUP(A965,import!A:J,6,0)</f>
        <v>23</v>
      </c>
      <c r="G965" s="13">
        <f>VLOOKUP(A965,import!A:J,7,0)</f>
        <v>0</v>
      </c>
      <c r="H965" s="13">
        <f>VLOOKUP(A965,import!A:J,8,0)</f>
        <v>16</v>
      </c>
      <c r="I965" s="13">
        <f>VLOOKUP(A965,import!A:J,9,0)</f>
        <v>16</v>
      </c>
      <c r="J965" s="14">
        <f>VLOOKUP(A965,import!A:J,10,0)</f>
        <v>0</v>
      </c>
      <c r="K965" s="11" t="s">
        <v>4652</v>
      </c>
      <c r="L965" s="11">
        <v>5.397169013E9</v>
      </c>
      <c r="M965" s="11" t="s">
        <v>58</v>
      </c>
      <c r="N965" s="11" t="s">
        <v>1823</v>
      </c>
      <c r="O965" s="11" t="s">
        <v>4653</v>
      </c>
      <c r="P965" s="11" t="str">
        <f>VLOOKUP(A965,import!A:P,16,0)</f>
        <v>Geleneksel</v>
      </c>
      <c r="Q965" s="15"/>
      <c r="R965" s="15" t="b">
        <v>0</v>
      </c>
      <c r="S965" s="16" t="b">
        <v>0</v>
      </c>
      <c r="T965" s="17"/>
      <c r="U965" s="17"/>
      <c r="V965" s="17"/>
      <c r="W965" s="17"/>
      <c r="X965" s="18"/>
      <c r="Y965" s="18"/>
      <c r="Z965" s="18"/>
      <c r="AA965" s="22"/>
      <c r="AB965" s="23"/>
      <c r="AC965" s="19"/>
      <c r="AD965" s="19"/>
      <c r="AE965" s="20"/>
      <c r="AF965" s="19"/>
      <c r="AG965" s="20"/>
      <c r="AH965" s="19"/>
      <c r="AI965" s="19"/>
      <c r="AJ965" s="19"/>
      <c r="AK965" s="22"/>
      <c r="AL965" s="19"/>
      <c r="AM965" s="19"/>
      <c r="AN965" s="19"/>
      <c r="AO965" s="19"/>
      <c r="AP965" s="21" t="s">
        <v>89</v>
      </c>
      <c r="AQ965" s="19"/>
    </row>
    <row r="966">
      <c r="A966" s="11" t="s">
        <v>4654</v>
      </c>
      <c r="B966" s="11" t="s">
        <v>4655</v>
      </c>
      <c r="C966" s="11" t="str">
        <f>VLOOKUP(A966,import!A:C,3,0)</f>
        <v>DOĞRU</v>
      </c>
      <c r="D966" s="11" t="s">
        <v>1007</v>
      </c>
      <c r="E966" s="12">
        <f>VLOOKUP(A966,import!A:J,5,0)</f>
        <v>942</v>
      </c>
      <c r="F966" s="12">
        <f>VLOOKUP(A966,import!A:J,6,0)</f>
        <v>67</v>
      </c>
      <c r="G966" s="13">
        <f>VLOOKUP(A966,import!A:J,7,0)</f>
        <v>0</v>
      </c>
      <c r="H966" s="13">
        <f>VLOOKUP(A966,import!A:J,8,0)</f>
        <v>41</v>
      </c>
      <c r="I966" s="13">
        <f>VLOOKUP(A966,import!A:J,9,0)</f>
        <v>41</v>
      </c>
      <c r="J966" s="14">
        <f>VLOOKUP(A966,import!A:J,10,0)</f>
        <v>0</v>
      </c>
      <c r="K966" s="11" t="s">
        <v>4656</v>
      </c>
      <c r="L966" s="11">
        <v>2.423495638E9</v>
      </c>
      <c r="M966" s="11" t="s">
        <v>47</v>
      </c>
      <c r="N966" s="11" t="s">
        <v>187</v>
      </c>
      <c r="O966" s="11" t="s">
        <v>4657</v>
      </c>
      <c r="P966" s="11" t="str">
        <f>VLOOKUP(A966,import!A:P,16,0)</f>
        <v>Geleneksel</v>
      </c>
      <c r="Q966" s="15" t="s">
        <v>103</v>
      </c>
      <c r="R966" s="15" t="b">
        <v>1</v>
      </c>
      <c r="S966" s="25" t="b">
        <v>1</v>
      </c>
      <c r="T966" s="17"/>
      <c r="U966" s="17"/>
      <c r="V966" s="17"/>
      <c r="W966" s="17" t="s">
        <v>4658</v>
      </c>
      <c r="X966" s="18"/>
      <c r="Y966" s="18"/>
      <c r="Z966" s="18"/>
      <c r="AA966" s="19"/>
      <c r="AB966" s="19"/>
      <c r="AC966" s="22" t="s">
        <v>71</v>
      </c>
      <c r="AD966" s="23">
        <v>44351.0</v>
      </c>
      <c r="AE966" s="22" t="s">
        <v>71</v>
      </c>
      <c r="AF966" s="23">
        <v>44391.0</v>
      </c>
      <c r="AG966" s="22" t="s">
        <v>177</v>
      </c>
      <c r="AH966" s="23">
        <v>44463.0</v>
      </c>
      <c r="AI966" s="19"/>
      <c r="AJ966" s="19"/>
      <c r="AK966" s="19"/>
      <c r="AL966" s="22" t="s">
        <v>148</v>
      </c>
      <c r="AM966" s="22" t="s">
        <v>51</v>
      </c>
      <c r="AN966" s="22" t="s">
        <v>149</v>
      </c>
      <c r="AO966" s="19"/>
      <c r="AP966" s="21" t="s">
        <v>89</v>
      </c>
      <c r="AQ966" s="19"/>
    </row>
    <row r="967">
      <c r="A967" s="11" t="s">
        <v>4659</v>
      </c>
      <c r="B967" s="11" t="s">
        <v>4660</v>
      </c>
      <c r="C967" s="11" t="str">
        <f>VLOOKUP(A967,import!A:C,3,0)</f>
        <v>DOĞRU</v>
      </c>
      <c r="D967" s="11" t="s">
        <v>200</v>
      </c>
      <c r="E967" s="12">
        <f>VLOOKUP(A967,import!A:J,5,0)</f>
        <v>409</v>
      </c>
      <c r="F967" s="12" t="str">
        <f>VLOOKUP(A967,import!A:J,6,0)</f>
        <v/>
      </c>
      <c r="G967" s="13">
        <f>VLOOKUP(A967,import!A:J,7,0)</f>
        <v>0</v>
      </c>
      <c r="H967" s="13">
        <f>VLOOKUP(A967,import!A:J,8,0)</f>
        <v>26</v>
      </c>
      <c r="I967" s="13">
        <f>VLOOKUP(A967,import!A:J,9,0)</f>
        <v>26</v>
      </c>
      <c r="J967" s="14">
        <f>VLOOKUP(A967,import!A:J,10,0)</f>
        <v>0</v>
      </c>
      <c r="K967" s="11" t="s">
        <v>4661</v>
      </c>
      <c r="L967" s="11">
        <v>2.422503232E9</v>
      </c>
      <c r="M967" s="11" t="s">
        <v>138</v>
      </c>
      <c r="N967" s="11" t="s">
        <v>333</v>
      </c>
      <c r="O967" s="11" t="s">
        <v>4662</v>
      </c>
      <c r="P967" s="11" t="str">
        <f>VLOOKUP(A967,import!A:P,16,0)</f>
        <v>Geleneksel</v>
      </c>
      <c r="Q967" s="15" t="s">
        <v>135</v>
      </c>
      <c r="R967" s="15" t="b">
        <v>1</v>
      </c>
      <c r="S967" s="25" t="b">
        <v>1</v>
      </c>
      <c r="T967" s="16"/>
      <c r="U967" s="16"/>
      <c r="V967" s="16"/>
      <c r="W967" s="25" t="s">
        <v>4663</v>
      </c>
      <c r="X967" s="30"/>
      <c r="Y967" s="30"/>
      <c r="Z967" s="30"/>
      <c r="AA967" s="22" t="s">
        <v>71</v>
      </c>
      <c r="AB967" s="23">
        <v>44468.0</v>
      </c>
      <c r="AC967" s="19"/>
      <c r="AD967" s="19"/>
      <c r="AE967" s="20"/>
      <c r="AF967" s="19"/>
      <c r="AG967" s="20"/>
      <c r="AH967" s="19"/>
      <c r="AI967" s="19"/>
      <c r="AJ967" s="19"/>
      <c r="AK967" s="22" t="s">
        <v>156</v>
      </c>
      <c r="AL967" s="19"/>
      <c r="AM967" s="19"/>
      <c r="AN967" s="19"/>
      <c r="AO967" s="19"/>
      <c r="AP967" s="21" t="s">
        <v>116</v>
      </c>
      <c r="AQ967" s="19"/>
    </row>
    <row r="968">
      <c r="A968" s="11" t="s">
        <v>4664</v>
      </c>
      <c r="B968" s="11" t="s">
        <v>4665</v>
      </c>
      <c r="C968" s="11" t="str">
        <f>VLOOKUP(A968,import!A:C,3,0)</f>
        <v>DOĞRU</v>
      </c>
      <c r="D968" s="11" t="s">
        <v>200</v>
      </c>
      <c r="E968" s="12">
        <f>VLOOKUP(A968,import!A:J,5,0)</f>
        <v>31</v>
      </c>
      <c r="F968" s="12" t="str">
        <f>VLOOKUP(A968,import!A:J,6,0)</f>
        <v/>
      </c>
      <c r="G968" s="13">
        <f>VLOOKUP(A968,import!A:J,7,0)</f>
        <v>0</v>
      </c>
      <c r="H968" s="13">
        <f>VLOOKUP(A968,import!A:J,8,0)</f>
        <v>11</v>
      </c>
      <c r="I968" s="13">
        <f>VLOOKUP(A968,import!A:J,9,0)</f>
        <v>11</v>
      </c>
      <c r="J968" s="14">
        <f>VLOOKUP(A968,import!A:J,10,0)</f>
        <v>0</v>
      </c>
      <c r="K968" s="11" t="s">
        <v>4666</v>
      </c>
      <c r="L968" s="11">
        <v>5.376860731E9</v>
      </c>
      <c r="M968" s="11" t="s">
        <v>65</v>
      </c>
      <c r="N968" s="11" t="s">
        <v>755</v>
      </c>
      <c r="O968" s="11" t="s">
        <v>4667</v>
      </c>
      <c r="P968" s="11" t="str">
        <f>VLOOKUP(A968,import!A:P,16,0)</f>
        <v>Geleneksel</v>
      </c>
      <c r="Q968" s="15"/>
      <c r="R968" s="15" t="b">
        <v>1</v>
      </c>
      <c r="S968" s="25" t="b">
        <v>1</v>
      </c>
      <c r="T968" s="17"/>
      <c r="U968" s="17"/>
      <c r="V968" s="17"/>
      <c r="W968" s="17" t="s">
        <v>4668</v>
      </c>
      <c r="X968" s="18"/>
      <c r="Y968" s="18"/>
      <c r="Z968" s="18"/>
      <c r="AA968" s="22" t="s">
        <v>71</v>
      </c>
      <c r="AB968" s="23">
        <v>44481.0</v>
      </c>
      <c r="AC968" s="19"/>
      <c r="AD968" s="19"/>
      <c r="AE968" s="20"/>
      <c r="AF968" s="19"/>
      <c r="AG968" s="20"/>
      <c r="AH968" s="19"/>
      <c r="AI968" s="19"/>
      <c r="AJ968" s="19"/>
      <c r="AK968" s="22" t="s">
        <v>247</v>
      </c>
      <c r="AL968" s="19"/>
      <c r="AM968" s="19"/>
      <c r="AN968" s="19"/>
      <c r="AO968" s="19"/>
      <c r="AP968" s="21" t="s">
        <v>116</v>
      </c>
      <c r="AQ968" s="19"/>
    </row>
    <row r="969">
      <c r="A969" s="11" t="s">
        <v>4669</v>
      </c>
      <c r="B969" s="11" t="s">
        <v>4670</v>
      </c>
      <c r="C969" s="11" t="str">
        <f>VLOOKUP(A969,import!A:C,3,0)</f>
        <v>DOĞRU</v>
      </c>
      <c r="D969" s="11" t="s">
        <v>200</v>
      </c>
      <c r="E969" s="12">
        <f>VLOOKUP(A969,import!A:J,5,0)</f>
        <v>54</v>
      </c>
      <c r="F969" s="12">
        <f>VLOOKUP(A969,import!A:J,6,0)</f>
        <v>18</v>
      </c>
      <c r="G969" s="13">
        <f>VLOOKUP(A969,import!A:J,7,0)</f>
        <v>0</v>
      </c>
      <c r="H969" s="13">
        <f>VLOOKUP(A969,import!A:J,8,0)</f>
        <v>19</v>
      </c>
      <c r="I969" s="13">
        <f>VLOOKUP(A969,import!A:J,9,0)</f>
        <v>19</v>
      </c>
      <c r="J969" s="14">
        <f>VLOOKUP(A969,import!A:J,10,0)</f>
        <v>0</v>
      </c>
      <c r="K969" s="11" t="s">
        <v>3299</v>
      </c>
      <c r="L969" s="11">
        <v>2.42227306E9</v>
      </c>
      <c r="M969" s="11" t="s">
        <v>65</v>
      </c>
      <c r="N969" s="11" t="s">
        <v>1615</v>
      </c>
      <c r="O969" s="11" t="s">
        <v>3300</v>
      </c>
      <c r="P969" s="11" t="str">
        <f>VLOOKUP(A969,import!A:P,16,0)</f>
        <v>Geleneksel</v>
      </c>
      <c r="Q969" s="15"/>
      <c r="R969" s="15" t="b">
        <v>1</v>
      </c>
      <c r="S969" s="16" t="b">
        <v>0</v>
      </c>
      <c r="T969" s="17" t="s">
        <v>280</v>
      </c>
      <c r="U969" s="17"/>
      <c r="V969" s="17"/>
      <c r="W969" s="17" t="s">
        <v>4671</v>
      </c>
      <c r="X969" s="18"/>
      <c r="Y969" s="18"/>
      <c r="Z969" s="18"/>
      <c r="AA969" s="22" t="s">
        <v>71</v>
      </c>
      <c r="AB969" s="23">
        <v>44663.0</v>
      </c>
      <c r="AC969" s="19"/>
      <c r="AD969" s="19"/>
      <c r="AE969" s="20"/>
      <c r="AF969" s="19"/>
      <c r="AG969" s="20"/>
      <c r="AH969" s="19"/>
      <c r="AI969" s="19"/>
      <c r="AJ969" s="19"/>
      <c r="AK969" s="22" t="s">
        <v>99</v>
      </c>
      <c r="AL969" s="19"/>
      <c r="AM969" s="19"/>
      <c r="AN969" s="19"/>
      <c r="AO969" s="19"/>
      <c r="AP969" s="21"/>
      <c r="AQ969" s="19"/>
    </row>
    <row r="970">
      <c r="A970" s="11" t="s">
        <v>4672</v>
      </c>
      <c r="B970" s="11" t="s">
        <v>4673</v>
      </c>
      <c r="C970" s="11" t="str">
        <f>VLOOKUP(A970,import!A:C,3,0)</f>
        <v>DOĞRU</v>
      </c>
      <c r="D970" s="11" t="s">
        <v>200</v>
      </c>
      <c r="E970" s="12">
        <f>VLOOKUP(A970,import!A:J,5,0)</f>
        <v>1039</v>
      </c>
      <c r="F970" s="12">
        <f>VLOOKUP(A970,import!A:J,6,0)</f>
        <v>38</v>
      </c>
      <c r="G970" s="13">
        <f>VLOOKUP(A970,import!A:J,7,0)</f>
        <v>0</v>
      </c>
      <c r="H970" s="13">
        <f>VLOOKUP(A970,import!A:J,8,0)</f>
        <v>43</v>
      </c>
      <c r="I970" s="13">
        <f>VLOOKUP(A970,import!A:J,9,0)</f>
        <v>43</v>
      </c>
      <c r="J970" s="14">
        <f>VLOOKUP(A970,import!A:J,10,0)</f>
        <v>0</v>
      </c>
      <c r="K970" s="11" t="s">
        <v>4674</v>
      </c>
      <c r="L970" s="11">
        <v>2.423210407E9</v>
      </c>
      <c r="M970" s="11" t="s">
        <v>47</v>
      </c>
      <c r="N970" s="11" t="s">
        <v>657</v>
      </c>
      <c r="O970" s="11" t="s">
        <v>4675</v>
      </c>
      <c r="P970" s="11" t="str">
        <f>VLOOKUP(A970,import!A:P,16,0)</f>
        <v>Geleneksel</v>
      </c>
      <c r="Q970" s="15" t="s">
        <v>103</v>
      </c>
      <c r="R970" s="15" t="b">
        <v>1</v>
      </c>
      <c r="S970" s="25" t="b">
        <v>1</v>
      </c>
      <c r="T970" s="25"/>
      <c r="U970" s="25"/>
      <c r="V970" s="25"/>
      <c r="W970" s="25" t="s">
        <v>4676</v>
      </c>
      <c r="X970" s="27"/>
      <c r="Y970" s="27"/>
      <c r="Z970" s="27"/>
      <c r="AA970" s="22" t="s">
        <v>71</v>
      </c>
      <c r="AB970" s="23">
        <v>44386.0</v>
      </c>
      <c r="AC970" s="22" t="s">
        <v>71</v>
      </c>
      <c r="AD970" s="23">
        <v>44419.0</v>
      </c>
      <c r="AE970" s="22" t="s">
        <v>71</v>
      </c>
      <c r="AF970" s="23">
        <v>44445.0</v>
      </c>
      <c r="AG970" s="20"/>
      <c r="AH970" s="19"/>
      <c r="AI970" s="19"/>
      <c r="AJ970" s="19"/>
      <c r="AK970" s="22" t="s">
        <v>190</v>
      </c>
      <c r="AL970" s="22" t="s">
        <v>219</v>
      </c>
      <c r="AM970" s="22" t="s">
        <v>156</v>
      </c>
      <c r="AN970" s="19"/>
      <c r="AO970" s="19"/>
      <c r="AP970" s="21" t="s">
        <v>54</v>
      </c>
      <c r="AQ970" s="19"/>
    </row>
    <row r="971">
      <c r="A971" s="11" t="s">
        <v>4677</v>
      </c>
      <c r="B971" s="11" t="s">
        <v>4678</v>
      </c>
      <c r="C971" s="11" t="str">
        <f>VLOOKUP(A971,import!A:C,3,0)</f>
        <v>DOĞRU</v>
      </c>
      <c r="D971" s="11" t="s">
        <v>200</v>
      </c>
      <c r="E971" s="12">
        <f>VLOOKUP(A971,import!A:J,5,0)</f>
        <v>1674</v>
      </c>
      <c r="F971" s="12">
        <f>VLOOKUP(A971,import!A:J,6,0)</f>
        <v>53</v>
      </c>
      <c r="G971" s="13">
        <f>VLOOKUP(A971,import!A:J,7,0)</f>
        <v>0</v>
      </c>
      <c r="H971" s="13">
        <f>VLOOKUP(A971,import!A:J,8,0)</f>
        <v>64</v>
      </c>
      <c r="I971" s="13">
        <f>VLOOKUP(A971,import!A:J,9,0)</f>
        <v>64</v>
      </c>
      <c r="J971" s="14">
        <f>VLOOKUP(A971,import!A:J,10,0)</f>
        <v>0</v>
      </c>
      <c r="K971" s="11" t="s">
        <v>4679</v>
      </c>
      <c r="L971" s="11">
        <v>2.423442288E9</v>
      </c>
      <c r="M971" s="11" t="s">
        <v>65</v>
      </c>
      <c r="N971" s="11" t="s">
        <v>66</v>
      </c>
      <c r="O971" s="11" t="s">
        <v>4680</v>
      </c>
      <c r="P971" s="11" t="str">
        <f>VLOOKUP(A971,import!A:P,16,0)</f>
        <v>Geleneksel</v>
      </c>
      <c r="Q971" s="15" t="s">
        <v>4681</v>
      </c>
      <c r="R971" s="15" t="b">
        <v>1</v>
      </c>
      <c r="S971" s="25" t="b">
        <v>1</v>
      </c>
      <c r="T971" s="16"/>
      <c r="U971" s="16"/>
      <c r="V971" s="16"/>
      <c r="W971" s="25" t="s">
        <v>4682</v>
      </c>
      <c r="X971" s="30"/>
      <c r="Y971" s="30"/>
      <c r="Z971" s="30"/>
      <c r="AA971" s="22" t="s">
        <v>71</v>
      </c>
      <c r="AB971" s="23">
        <v>44442.0</v>
      </c>
      <c r="AC971" s="22" t="s">
        <v>106</v>
      </c>
      <c r="AD971" s="23">
        <v>44487.0</v>
      </c>
      <c r="AE971" s="20"/>
      <c r="AF971" s="19"/>
      <c r="AG971" s="20"/>
      <c r="AH971" s="19"/>
      <c r="AI971" s="19"/>
      <c r="AJ971" s="19"/>
      <c r="AK971" s="22" t="s">
        <v>156</v>
      </c>
      <c r="AL971" s="22" t="s">
        <v>156</v>
      </c>
      <c r="AM971" s="19"/>
      <c r="AN971" s="19"/>
      <c r="AO971" s="19"/>
      <c r="AP971" s="21" t="s">
        <v>54</v>
      </c>
      <c r="AQ971" s="19"/>
    </row>
    <row r="972">
      <c r="A972" s="11">
        <v>6.20282257577013E22</v>
      </c>
      <c r="B972" s="11" t="s">
        <v>4683</v>
      </c>
      <c r="C972" s="11" t="str">
        <f>VLOOKUP(A972,import!A:C,3,0)</f>
        <v>DOĞRU</v>
      </c>
      <c r="D972" s="11" t="s">
        <v>200</v>
      </c>
      <c r="E972" s="12">
        <f>VLOOKUP(A972,import!A:J,5,0)</f>
        <v>158</v>
      </c>
      <c r="F972" s="12">
        <f>VLOOKUP(A972,import!A:J,6,0)</f>
        <v>37</v>
      </c>
      <c r="G972" s="13">
        <f>VLOOKUP(A972,import!A:J,7,0)</f>
        <v>0</v>
      </c>
      <c r="H972" s="13">
        <f>VLOOKUP(A972,import!A:J,8,0)</f>
        <v>16</v>
      </c>
      <c r="I972" s="13">
        <f>VLOOKUP(A972,import!A:J,9,0)</f>
        <v>16</v>
      </c>
      <c r="J972" s="14">
        <f>VLOOKUP(A972,import!A:J,10,0)</f>
        <v>0</v>
      </c>
      <c r="K972" s="11" t="s">
        <v>4684</v>
      </c>
      <c r="L972" s="11">
        <v>5.397993161E9</v>
      </c>
      <c r="M972" s="11" t="s">
        <v>368</v>
      </c>
      <c r="N972" s="11" t="s">
        <v>369</v>
      </c>
      <c r="O972" s="11" t="s">
        <v>4685</v>
      </c>
      <c r="P972" s="11" t="str">
        <f>VLOOKUP(A972,import!A:P,16,0)</f>
        <v>Geleneksel</v>
      </c>
      <c r="Q972" s="15"/>
      <c r="R972" s="15" t="b">
        <v>0</v>
      </c>
      <c r="S972" s="16" t="b">
        <v>0</v>
      </c>
      <c r="T972" s="17"/>
      <c r="U972" s="17"/>
      <c r="V972" s="17"/>
      <c r="W972" s="17"/>
      <c r="X972" s="18"/>
      <c r="Y972" s="18"/>
      <c r="Z972" s="18"/>
      <c r="AA972" s="22"/>
      <c r="AB972" s="23"/>
      <c r="AC972" s="19"/>
      <c r="AD972" s="19"/>
      <c r="AE972" s="20"/>
      <c r="AF972" s="19"/>
      <c r="AG972" s="20"/>
      <c r="AH972" s="19"/>
      <c r="AI972" s="19"/>
      <c r="AJ972" s="19"/>
      <c r="AK972" s="22"/>
      <c r="AL972" s="19"/>
      <c r="AM972" s="19"/>
      <c r="AN972" s="19"/>
      <c r="AO972" s="19"/>
      <c r="AP972" s="21"/>
      <c r="AQ972" s="19"/>
    </row>
    <row r="973">
      <c r="A973" s="11" t="s">
        <v>4686</v>
      </c>
      <c r="B973" s="11" t="s">
        <v>4687</v>
      </c>
      <c r="C973" s="11" t="str">
        <f>VLOOKUP(A973,import!A:C,3,0)</f>
        <v>YANLIŞ</v>
      </c>
      <c r="D973" s="11" t="s">
        <v>200</v>
      </c>
      <c r="E973" s="12">
        <f>VLOOKUP(A973,import!A:J,5,0)</f>
        <v>1262</v>
      </c>
      <c r="F973" s="12" t="str">
        <f>VLOOKUP(A973,import!A:J,6,0)</f>
        <v/>
      </c>
      <c r="G973" s="13">
        <f>VLOOKUP(A973,import!A:J,7,0)</f>
        <v>0</v>
      </c>
      <c r="H973" s="13">
        <f>VLOOKUP(A973,import!A:J,8,0)</f>
        <v>13</v>
      </c>
      <c r="I973" s="13">
        <f>VLOOKUP(A973,import!A:J,9,0)</f>
        <v>13</v>
      </c>
      <c r="J973" s="14">
        <f>VLOOKUP(A973,import!A:J,10,0)</f>
        <v>0</v>
      </c>
      <c r="K973" s="11" t="s">
        <v>2291</v>
      </c>
      <c r="L973" s="11">
        <v>2.422372424E9</v>
      </c>
      <c r="M973" s="11" t="s">
        <v>47</v>
      </c>
      <c r="N973" s="11" t="s">
        <v>1053</v>
      </c>
      <c r="O973" s="11" t="s">
        <v>2292</v>
      </c>
      <c r="P973" s="11" t="str">
        <f>VLOOKUP(A973,import!A:P,16,0)</f>
        <v>Geleneksel</v>
      </c>
      <c r="Q973" s="15" t="s">
        <v>299</v>
      </c>
      <c r="R973" s="15" t="b">
        <v>1</v>
      </c>
      <c r="S973" s="25" t="b">
        <v>0</v>
      </c>
      <c r="T973" s="25" t="s">
        <v>83</v>
      </c>
      <c r="U973" s="16"/>
      <c r="V973" s="16"/>
      <c r="W973" s="25" t="s">
        <v>4688</v>
      </c>
      <c r="X973" s="30"/>
      <c r="Y973" s="30"/>
      <c r="Z973" s="30"/>
      <c r="AA973" s="22" t="s">
        <v>85</v>
      </c>
      <c r="AB973" s="23">
        <v>44377.0</v>
      </c>
      <c r="AC973" s="22" t="s">
        <v>71</v>
      </c>
      <c r="AD973" s="23">
        <v>44383.0</v>
      </c>
      <c r="AE973" s="22" t="s">
        <v>71</v>
      </c>
      <c r="AF973" s="23">
        <v>44390.0</v>
      </c>
      <c r="AG973" s="20"/>
      <c r="AH973" s="19"/>
      <c r="AI973" s="19"/>
      <c r="AJ973" s="19"/>
      <c r="AK973" s="22" t="s">
        <v>86</v>
      </c>
      <c r="AL973" s="22" t="s">
        <v>86</v>
      </c>
      <c r="AM973" s="22" t="s">
        <v>190</v>
      </c>
      <c r="AN973" s="19"/>
      <c r="AO973" s="19"/>
      <c r="AP973" s="21" t="s">
        <v>89</v>
      </c>
      <c r="AQ973" s="19"/>
    </row>
    <row r="974">
      <c r="A974" s="11" t="s">
        <v>4689</v>
      </c>
      <c r="B974" s="11" t="s">
        <v>4690</v>
      </c>
      <c r="C974" s="11" t="str">
        <f>VLOOKUP(A974,import!A:C,3,0)</f>
        <v>DOĞRU</v>
      </c>
      <c r="D974" s="11" t="s">
        <v>200</v>
      </c>
      <c r="E974" s="12">
        <f>VLOOKUP(A974,import!A:J,5,0)</f>
        <v>104</v>
      </c>
      <c r="F974" s="12">
        <f>VLOOKUP(A974,import!A:J,6,0)</f>
        <v>7</v>
      </c>
      <c r="G974" s="13">
        <f>VLOOKUP(A974,import!A:J,7,0)</f>
        <v>10</v>
      </c>
      <c r="H974" s="13">
        <f>VLOOKUP(A974,import!A:J,8,0)</f>
        <v>2</v>
      </c>
      <c r="I974" s="13">
        <f>VLOOKUP(A974,import!A:J,9,0)</f>
        <v>12</v>
      </c>
      <c r="J974" s="14">
        <f>VLOOKUP(A974,import!A:J,10,0)</f>
        <v>0.83</v>
      </c>
      <c r="K974" s="11" t="s">
        <v>4691</v>
      </c>
      <c r="L974" s="11">
        <v>5.349356801E9</v>
      </c>
      <c r="M974" s="11" t="s">
        <v>65</v>
      </c>
      <c r="N974" s="11" t="s">
        <v>755</v>
      </c>
      <c r="O974" s="11" t="s">
        <v>4692</v>
      </c>
      <c r="P974" s="11" t="str">
        <f>VLOOKUP(A974,import!A:P,16,0)</f>
        <v>Geleneksel</v>
      </c>
      <c r="Q974" s="15"/>
      <c r="R974" s="15" t="b">
        <v>1</v>
      </c>
      <c r="S974" s="16" t="b">
        <v>0</v>
      </c>
      <c r="T974" s="17" t="s">
        <v>50</v>
      </c>
      <c r="U974" s="17" t="s">
        <v>99</v>
      </c>
      <c r="V974" s="24" t="s">
        <v>69</v>
      </c>
      <c r="W974" s="17"/>
      <c r="X974" s="18">
        <v>44587.0</v>
      </c>
      <c r="Y974" s="18">
        <v>44588.0</v>
      </c>
      <c r="Z974" s="18"/>
      <c r="AA974" s="22" t="s">
        <v>71</v>
      </c>
      <c r="AB974" s="23">
        <v>44587.0</v>
      </c>
      <c r="AC974" s="19"/>
      <c r="AD974" s="19"/>
      <c r="AE974" s="20"/>
      <c r="AF974" s="19"/>
      <c r="AG974" s="20"/>
      <c r="AH974" s="19"/>
      <c r="AI974" s="19"/>
      <c r="AJ974" s="19"/>
      <c r="AK974" s="22" t="s">
        <v>99</v>
      </c>
      <c r="AL974" s="19"/>
      <c r="AM974" s="19"/>
      <c r="AN974" s="19"/>
      <c r="AO974" s="19"/>
      <c r="AP974" s="21"/>
      <c r="AQ974" s="19"/>
    </row>
    <row r="975">
      <c r="A975" s="11" t="s">
        <v>4693</v>
      </c>
      <c r="B975" s="11" t="s">
        <v>4694</v>
      </c>
      <c r="C975" s="11" t="str">
        <f>VLOOKUP(A975,import!A:C,3,0)</f>
        <v>DOĞRU</v>
      </c>
      <c r="D975" s="11" t="s">
        <v>200</v>
      </c>
      <c r="E975" s="12">
        <f>VLOOKUP(A975,import!A:J,5,0)</f>
        <v>91</v>
      </c>
      <c r="F975" s="12">
        <f>VLOOKUP(A975,import!A:J,6,0)</f>
        <v>29</v>
      </c>
      <c r="G975" s="13">
        <f>VLOOKUP(A975,import!A:J,7,0)</f>
        <v>0</v>
      </c>
      <c r="H975" s="13">
        <f>VLOOKUP(A975,import!A:J,8,0)</f>
        <v>18</v>
      </c>
      <c r="I975" s="13">
        <f>VLOOKUP(A975,import!A:J,9,0)</f>
        <v>18</v>
      </c>
      <c r="J975" s="14">
        <f>VLOOKUP(A975,import!A:J,10,0)</f>
        <v>0</v>
      </c>
      <c r="K975" s="11" t="s">
        <v>1561</v>
      </c>
      <c r="L975" s="11">
        <v>5.395726301E9</v>
      </c>
      <c r="M975" s="11" t="s">
        <v>65</v>
      </c>
      <c r="N975" s="11" t="s">
        <v>433</v>
      </c>
      <c r="O975" s="11" t="s">
        <v>1562</v>
      </c>
      <c r="P975" s="11" t="str">
        <f>VLOOKUP(A975,import!A:P,16,0)</f>
        <v>Geleneksel</v>
      </c>
      <c r="Q975" s="15"/>
      <c r="R975" s="15" t="b">
        <v>1</v>
      </c>
      <c r="S975" s="16" t="b">
        <v>0</v>
      </c>
      <c r="T975" s="17" t="s">
        <v>280</v>
      </c>
      <c r="U975" s="17" t="s">
        <v>51</v>
      </c>
      <c r="V975" s="17" t="s">
        <v>69</v>
      </c>
      <c r="W975" s="17">
        <v>5.469264097E9</v>
      </c>
      <c r="X975" s="18">
        <v>44645.0</v>
      </c>
      <c r="Y975" s="18">
        <v>44648.0</v>
      </c>
      <c r="Z975" s="18"/>
      <c r="AA975" s="22" t="s">
        <v>71</v>
      </c>
      <c r="AB975" s="23">
        <v>44645.0</v>
      </c>
      <c r="AC975" s="19"/>
      <c r="AD975" s="19"/>
      <c r="AE975" s="20"/>
      <c r="AF975" s="19"/>
      <c r="AG975" s="20"/>
      <c r="AH975" s="19"/>
      <c r="AI975" s="19"/>
      <c r="AJ975" s="19"/>
      <c r="AK975" s="22" t="s">
        <v>51</v>
      </c>
      <c r="AL975" s="19"/>
      <c r="AM975" s="19"/>
      <c r="AN975" s="19"/>
      <c r="AO975" s="19"/>
      <c r="AP975" s="21"/>
      <c r="AQ975" s="19"/>
    </row>
    <row r="976">
      <c r="A976" s="11" t="s">
        <v>4695</v>
      </c>
      <c r="B976" s="11" t="s">
        <v>4696</v>
      </c>
      <c r="C976" s="11" t="str">
        <f>VLOOKUP(A976,import!A:C,3,0)</f>
        <v>DOĞRU</v>
      </c>
      <c r="D976" s="11" t="s">
        <v>200</v>
      </c>
      <c r="E976" s="12">
        <f>VLOOKUP(A976,import!A:J,5,0)</f>
        <v>706</v>
      </c>
      <c r="F976" s="12">
        <f>VLOOKUP(A976,import!A:J,6,0)</f>
        <v>14</v>
      </c>
      <c r="G976" s="13">
        <f>VLOOKUP(A976,import!A:J,7,0)</f>
        <v>0</v>
      </c>
      <c r="H976" s="13">
        <f>VLOOKUP(A976,import!A:J,8,0)</f>
        <v>44</v>
      </c>
      <c r="I976" s="13">
        <f>VLOOKUP(A976,import!A:J,9,0)</f>
        <v>44</v>
      </c>
      <c r="J976" s="14">
        <f>VLOOKUP(A976,import!A:J,10,0)</f>
        <v>0</v>
      </c>
      <c r="K976" s="11" t="s">
        <v>4697</v>
      </c>
      <c r="L976" s="11">
        <v>2.425047007E9</v>
      </c>
      <c r="M976" s="11" t="s">
        <v>47</v>
      </c>
      <c r="N976" s="11" t="s">
        <v>1154</v>
      </c>
      <c r="O976" s="11" t="s">
        <v>4698</v>
      </c>
      <c r="P976" s="11" t="str">
        <f>VLOOKUP(A976,import!A:P,16,0)</f>
        <v>Geleneksel</v>
      </c>
      <c r="Q976" s="15"/>
      <c r="R976" s="15" t="b">
        <v>1</v>
      </c>
      <c r="S976" s="16" t="b">
        <v>0</v>
      </c>
      <c r="T976" s="17" t="s">
        <v>83</v>
      </c>
      <c r="U976" s="17" t="s">
        <v>99</v>
      </c>
      <c r="V976" s="17" t="s">
        <v>52</v>
      </c>
      <c r="W976" s="17" t="s">
        <v>4699</v>
      </c>
      <c r="X976" s="18">
        <v>44510.0</v>
      </c>
      <c r="Y976" s="18">
        <v>44512.0</v>
      </c>
      <c r="Z976" s="18"/>
      <c r="AA976" s="22" t="s">
        <v>71</v>
      </c>
      <c r="AB976" s="23">
        <v>44469.0</v>
      </c>
      <c r="AC976" s="22" t="s">
        <v>71</v>
      </c>
      <c r="AD976" s="23">
        <v>44473.0</v>
      </c>
      <c r="AE976" s="22" t="s">
        <v>71</v>
      </c>
      <c r="AF976" s="23">
        <v>44510.0</v>
      </c>
      <c r="AG976" s="20"/>
      <c r="AH976" s="19"/>
      <c r="AI976" s="19"/>
      <c r="AJ976" s="19"/>
      <c r="AK976" s="22" t="s">
        <v>156</v>
      </c>
      <c r="AL976" s="22" t="s">
        <v>51</v>
      </c>
      <c r="AM976" s="22" t="s">
        <v>99</v>
      </c>
      <c r="AN976" s="19"/>
      <c r="AO976" s="19"/>
      <c r="AP976" s="21" t="s">
        <v>54</v>
      </c>
      <c r="AQ976" s="19"/>
    </row>
    <row r="977">
      <c r="A977" s="21" t="s">
        <v>4700</v>
      </c>
      <c r="B977" s="21" t="s">
        <v>4701</v>
      </c>
      <c r="C977" s="11" t="str">
        <f>VLOOKUP(A977,import!A:C,3,0)</f>
        <v>DOĞRU</v>
      </c>
      <c r="D977" s="21" t="s">
        <v>200</v>
      </c>
      <c r="E977" s="12">
        <f>VLOOKUP(A977,import!A:J,5,0)</f>
        <v>64</v>
      </c>
      <c r="F977" s="12">
        <f>VLOOKUP(A977,import!A:J,6,0)</f>
        <v>64</v>
      </c>
      <c r="G977" s="13">
        <f>VLOOKUP(A977,import!A:J,7,0)</f>
        <v>0</v>
      </c>
      <c r="H977" s="13">
        <f>VLOOKUP(A977,import!A:J,8,0)</f>
        <v>24</v>
      </c>
      <c r="I977" s="13">
        <f>VLOOKUP(A977,import!A:J,9,0)</f>
        <v>24</v>
      </c>
      <c r="J977" s="14">
        <f>VLOOKUP(A977,import!A:J,10,0)</f>
        <v>0</v>
      </c>
      <c r="K977" s="21" t="s">
        <v>4702</v>
      </c>
      <c r="L977" s="21">
        <v>2.4231701E9</v>
      </c>
      <c r="M977" s="21" t="s">
        <v>47</v>
      </c>
      <c r="N977" s="21" t="s">
        <v>145</v>
      </c>
      <c r="O977" s="21" t="s">
        <v>4703</v>
      </c>
      <c r="P977" s="11" t="str">
        <f>VLOOKUP(A977,import!A:P,16,0)</f>
        <v>Geleneksel</v>
      </c>
      <c r="Q977" s="15"/>
      <c r="R977" s="15" t="b">
        <v>1</v>
      </c>
      <c r="S977" s="16" t="b">
        <v>0</v>
      </c>
      <c r="T977" s="17"/>
      <c r="U977" s="17"/>
      <c r="V977" s="17"/>
      <c r="W977" s="17" t="s">
        <v>4704</v>
      </c>
      <c r="X977" s="18"/>
      <c r="Y977" s="18"/>
      <c r="Z977" s="18"/>
      <c r="AA977" s="22" t="s">
        <v>106</v>
      </c>
      <c r="AB977" s="23">
        <v>44700.0</v>
      </c>
      <c r="AC977" s="19"/>
      <c r="AD977" s="19"/>
      <c r="AE977" s="20"/>
      <c r="AF977" s="19"/>
      <c r="AG977" s="20"/>
      <c r="AH977" s="19"/>
      <c r="AI977" s="19"/>
      <c r="AJ977" s="19"/>
      <c r="AK977" s="22" t="s">
        <v>131</v>
      </c>
      <c r="AL977" s="19"/>
      <c r="AM977" s="19"/>
      <c r="AN977" s="19"/>
      <c r="AO977" s="19"/>
      <c r="AP977" s="21"/>
      <c r="AQ977" s="19"/>
    </row>
    <row r="978">
      <c r="A978" s="11" t="s">
        <v>4705</v>
      </c>
      <c r="B978" s="11" t="s">
        <v>4706</v>
      </c>
      <c r="C978" s="11" t="str">
        <f>VLOOKUP(A978,import!A:C,3,0)</f>
        <v>DOĞRU</v>
      </c>
      <c r="D978" s="11" t="s">
        <v>45</v>
      </c>
      <c r="E978" s="12">
        <f>VLOOKUP(A978,import!A:J,5,0)</f>
        <v>337</v>
      </c>
      <c r="F978" s="12">
        <f>VLOOKUP(A978,import!A:J,6,0)</f>
        <v>49</v>
      </c>
      <c r="G978" s="13">
        <f>VLOOKUP(A978,import!A:J,7,0)</f>
        <v>0</v>
      </c>
      <c r="H978" s="13">
        <f>VLOOKUP(A978,import!A:J,8,0)</f>
        <v>66</v>
      </c>
      <c r="I978" s="13">
        <f>VLOOKUP(A978,import!A:J,9,0)</f>
        <v>66</v>
      </c>
      <c r="J978" s="14">
        <f>VLOOKUP(A978,import!A:J,10,0)</f>
        <v>0</v>
      </c>
      <c r="K978" s="11" t="s">
        <v>4707</v>
      </c>
      <c r="L978" s="11">
        <v>5.426021289E9</v>
      </c>
      <c r="M978" s="11" t="s">
        <v>544</v>
      </c>
      <c r="N978" s="11" t="s">
        <v>663</v>
      </c>
      <c r="O978" s="11" t="s">
        <v>4708</v>
      </c>
      <c r="P978" s="11" t="str">
        <f>VLOOKUP(A978,import!A:P,16,0)</f>
        <v>Geleneksel</v>
      </c>
      <c r="Q978" s="15"/>
      <c r="R978" s="15" t="b">
        <v>0</v>
      </c>
      <c r="S978" s="16" t="b">
        <v>0</v>
      </c>
      <c r="T978" s="17"/>
      <c r="U978" s="17"/>
      <c r="V978" s="17"/>
      <c r="W978" s="17"/>
      <c r="X978" s="18"/>
      <c r="Y978" s="18"/>
      <c r="Z978" s="18"/>
      <c r="AA978" s="22"/>
      <c r="AB978" s="23"/>
      <c r="AC978" s="19"/>
      <c r="AD978" s="19"/>
      <c r="AE978" s="20"/>
      <c r="AF978" s="19"/>
      <c r="AG978" s="20"/>
      <c r="AH978" s="19"/>
      <c r="AI978" s="19"/>
      <c r="AJ978" s="19"/>
      <c r="AK978" s="22"/>
      <c r="AL978" s="19"/>
      <c r="AM978" s="19"/>
      <c r="AN978" s="19"/>
      <c r="AO978" s="19"/>
      <c r="AP978" s="21"/>
      <c r="AQ978" s="19"/>
    </row>
    <row r="979">
      <c r="A979" s="11" t="s">
        <v>4709</v>
      </c>
      <c r="B979" s="11" t="s">
        <v>4710</v>
      </c>
      <c r="C979" s="11" t="str">
        <f>VLOOKUP(A979,import!A:C,3,0)</f>
        <v>DOĞRU</v>
      </c>
      <c r="D979" s="11" t="s">
        <v>818</v>
      </c>
      <c r="E979" s="12">
        <f>VLOOKUP(A979,import!A:J,5,0)</f>
        <v>208</v>
      </c>
      <c r="F979" s="12">
        <f>VLOOKUP(A979,import!A:J,6,0)</f>
        <v>48</v>
      </c>
      <c r="G979" s="13">
        <f>VLOOKUP(A979,import!A:J,7,0)</f>
        <v>14</v>
      </c>
      <c r="H979" s="13">
        <f>VLOOKUP(A979,import!A:J,8,0)</f>
        <v>19</v>
      </c>
      <c r="I979" s="13">
        <f>VLOOKUP(A979,import!A:J,9,0)</f>
        <v>33</v>
      </c>
      <c r="J979" s="14">
        <f>VLOOKUP(A979,import!A:J,10,0)</f>
        <v>0.42</v>
      </c>
      <c r="K979" s="11" t="s">
        <v>4711</v>
      </c>
      <c r="L979" s="11">
        <v>2.425059966E9</v>
      </c>
      <c r="M979" s="11" t="s">
        <v>65</v>
      </c>
      <c r="N979" s="11" t="s">
        <v>3041</v>
      </c>
      <c r="O979" s="11" t="s">
        <v>4221</v>
      </c>
      <c r="P979" s="11" t="str">
        <f>VLOOKUP(A979,import!A:P,16,0)</f>
        <v>Geleneksel</v>
      </c>
      <c r="Q979" s="15"/>
      <c r="R979" s="15" t="b">
        <v>1</v>
      </c>
      <c r="S979" s="16" t="b">
        <v>0</v>
      </c>
      <c r="T979" s="17" t="s">
        <v>50</v>
      </c>
      <c r="U979" s="17" t="s">
        <v>99</v>
      </c>
      <c r="V979" s="17" t="s">
        <v>52</v>
      </c>
      <c r="W979" s="17" t="s">
        <v>4712</v>
      </c>
      <c r="X979" s="18">
        <v>44547.0</v>
      </c>
      <c r="Y979" s="65">
        <v>44554.0</v>
      </c>
      <c r="Z979" s="18"/>
      <c r="AA979" s="22" t="s">
        <v>71</v>
      </c>
      <c r="AB979" s="23">
        <v>44537.0</v>
      </c>
      <c r="AC979" s="22" t="s">
        <v>71</v>
      </c>
      <c r="AD979" s="23">
        <v>44540.0</v>
      </c>
      <c r="AE979" s="22" t="s">
        <v>71</v>
      </c>
      <c r="AF979" s="23">
        <v>44543.0</v>
      </c>
      <c r="AG979" s="22" t="s">
        <v>71</v>
      </c>
      <c r="AH979" s="23">
        <v>44547.0</v>
      </c>
      <c r="AI979" s="19"/>
      <c r="AJ979" s="19"/>
      <c r="AK979" s="22" t="s">
        <v>156</v>
      </c>
      <c r="AL979" s="22" t="s">
        <v>68</v>
      </c>
      <c r="AM979" s="22" t="s">
        <v>99</v>
      </c>
      <c r="AN979" s="22" t="s">
        <v>99</v>
      </c>
      <c r="AO979" s="19"/>
      <c r="AP979" s="21" t="s">
        <v>54</v>
      </c>
      <c r="AQ979" s="19"/>
    </row>
    <row r="980">
      <c r="A980" s="11" t="s">
        <v>4713</v>
      </c>
      <c r="B980" s="11" t="s">
        <v>4714</v>
      </c>
      <c r="C980" s="11" t="str">
        <f>VLOOKUP(A980,import!A:C,3,0)</f>
        <v>DOĞRU</v>
      </c>
      <c r="D980" s="11" t="s">
        <v>102</v>
      </c>
      <c r="E980" s="12">
        <f>VLOOKUP(A980,import!A:J,5,0)</f>
        <v>3552</v>
      </c>
      <c r="F980" s="12">
        <f>VLOOKUP(A980,import!A:J,6,0)</f>
        <v>171</v>
      </c>
      <c r="G980" s="13">
        <f>VLOOKUP(A980,import!A:J,7,0)</f>
        <v>0</v>
      </c>
      <c r="H980" s="13">
        <f>VLOOKUP(A980,import!A:J,8,0)</f>
        <v>55</v>
      </c>
      <c r="I980" s="13">
        <f>VLOOKUP(A980,import!A:J,9,0)</f>
        <v>55</v>
      </c>
      <c r="J980" s="14">
        <f>VLOOKUP(A980,import!A:J,10,0)</f>
        <v>0</v>
      </c>
      <c r="K980" s="11" t="s">
        <v>4715</v>
      </c>
      <c r="L980" s="11">
        <v>5.337471711E9</v>
      </c>
      <c r="M980" s="11" t="s">
        <v>65</v>
      </c>
      <c r="N980" s="11" t="s">
        <v>112</v>
      </c>
      <c r="O980" s="11" t="s">
        <v>4716</v>
      </c>
      <c r="P980" s="11" t="str">
        <f>VLOOKUP(A980,import!A:P,16,0)</f>
        <v>Geleneksel</v>
      </c>
      <c r="Q980" s="15" t="s">
        <v>129</v>
      </c>
      <c r="R980" s="15" t="b">
        <v>1</v>
      </c>
      <c r="S980" s="16" t="b">
        <v>0</v>
      </c>
      <c r="T980" s="25" t="s">
        <v>83</v>
      </c>
      <c r="U980" s="16"/>
      <c r="V980" s="16"/>
      <c r="W980" s="25" t="s">
        <v>4717</v>
      </c>
      <c r="X980" s="30"/>
      <c r="Y980" s="30"/>
      <c r="Z980" s="30"/>
      <c r="AA980" s="22" t="s">
        <v>106</v>
      </c>
      <c r="AB980" s="23">
        <v>44372.0</v>
      </c>
      <c r="AC980" s="22" t="s">
        <v>71</v>
      </c>
      <c r="AD980" s="23">
        <v>44442.0</v>
      </c>
      <c r="AE980" s="20"/>
      <c r="AF980" s="19"/>
      <c r="AG980" s="20"/>
      <c r="AH980" s="19"/>
      <c r="AI980" s="19"/>
      <c r="AJ980" s="19"/>
      <c r="AK980" s="19"/>
      <c r="AL980" s="22" t="s">
        <v>156</v>
      </c>
      <c r="AM980" s="19"/>
      <c r="AN980" s="19"/>
      <c r="AO980" s="19"/>
      <c r="AP980" s="21" t="s">
        <v>116</v>
      </c>
      <c r="AQ980" s="19"/>
    </row>
    <row r="981">
      <c r="A981" s="11" t="s">
        <v>4718</v>
      </c>
      <c r="B981" s="11" t="s">
        <v>4719</v>
      </c>
      <c r="C981" s="11" t="str">
        <f>VLOOKUP(A981,import!A:C,3,0)</f>
        <v>DOĞRU</v>
      </c>
      <c r="D981" s="11" t="s">
        <v>4025</v>
      </c>
      <c r="E981" s="12">
        <f>VLOOKUP(A981,import!A:J,5,0)</f>
        <v>1428</v>
      </c>
      <c r="F981" s="12" t="str">
        <f>VLOOKUP(A981,import!A:J,6,0)</f>
        <v/>
      </c>
      <c r="G981" s="13">
        <f>VLOOKUP(A981,import!A:J,7,0)</f>
        <v>0</v>
      </c>
      <c r="H981" s="13">
        <f>VLOOKUP(A981,import!A:J,8,0)</f>
        <v>15</v>
      </c>
      <c r="I981" s="13">
        <f>VLOOKUP(A981,import!A:J,9,0)</f>
        <v>15</v>
      </c>
      <c r="J981" s="14">
        <f>VLOOKUP(A981,import!A:J,10,0)</f>
        <v>0</v>
      </c>
      <c r="K981" s="11" t="s">
        <v>4720</v>
      </c>
      <c r="L981" s="11">
        <v>5.523560738E9</v>
      </c>
      <c r="M981" s="11" t="s">
        <v>65</v>
      </c>
      <c r="N981" s="11" t="s">
        <v>112</v>
      </c>
      <c r="O981" s="11" t="s">
        <v>4721</v>
      </c>
      <c r="P981" s="11" t="str">
        <f>VLOOKUP(A981,import!A:P,16,0)</f>
        <v>Geleneksel</v>
      </c>
      <c r="Q981" s="15" t="s">
        <v>135</v>
      </c>
      <c r="R981" s="15" t="b">
        <v>1</v>
      </c>
      <c r="S981" s="25" t="b">
        <v>0</v>
      </c>
      <c r="T981" s="25" t="s">
        <v>83</v>
      </c>
      <c r="U981" s="16"/>
      <c r="V981" s="16"/>
      <c r="W981" s="25" t="s">
        <v>4722</v>
      </c>
      <c r="X981" s="30"/>
      <c r="Y981" s="30"/>
      <c r="Z981" s="30"/>
      <c r="AA981" s="22" t="s">
        <v>85</v>
      </c>
      <c r="AB981" s="23">
        <v>44358.0</v>
      </c>
      <c r="AC981" s="22" t="s">
        <v>85</v>
      </c>
      <c r="AD981" s="23">
        <v>44372.0</v>
      </c>
      <c r="AE981" s="22" t="s">
        <v>71</v>
      </c>
      <c r="AF981" s="23">
        <v>44420.0</v>
      </c>
      <c r="AG981" s="22" t="s">
        <v>71</v>
      </c>
      <c r="AH981" s="23">
        <v>44427.0</v>
      </c>
      <c r="AI981" s="22" t="s">
        <v>71</v>
      </c>
      <c r="AJ981" s="23">
        <v>44505.0</v>
      </c>
      <c r="AK981" s="22" t="s">
        <v>51</v>
      </c>
      <c r="AL981" s="22" t="s">
        <v>190</v>
      </c>
      <c r="AM981" s="22" t="s">
        <v>165</v>
      </c>
      <c r="AN981" s="22" t="s">
        <v>87</v>
      </c>
      <c r="AO981" s="22" t="s">
        <v>99</v>
      </c>
      <c r="AP981" s="21" t="s">
        <v>116</v>
      </c>
      <c r="AQ981" s="22"/>
    </row>
    <row r="982">
      <c r="A982" s="11" t="s">
        <v>4723</v>
      </c>
      <c r="B982" s="11" t="s">
        <v>4724</v>
      </c>
      <c r="C982" s="11" t="str">
        <f>VLOOKUP(A982,import!A:C,3,0)</f>
        <v>DOĞRU</v>
      </c>
      <c r="D982" s="11" t="s">
        <v>200</v>
      </c>
      <c r="E982" s="12">
        <f>VLOOKUP(A982,import!A:J,5,0)</f>
        <v>1390</v>
      </c>
      <c r="F982" s="12">
        <f>VLOOKUP(A982,import!A:J,6,0)</f>
        <v>73</v>
      </c>
      <c r="G982" s="13">
        <f>VLOOKUP(A982,import!A:J,7,0)</f>
        <v>15</v>
      </c>
      <c r="H982" s="13">
        <f>VLOOKUP(A982,import!A:J,8,0)</f>
        <v>57</v>
      </c>
      <c r="I982" s="13">
        <f>VLOOKUP(A982,import!A:J,9,0)</f>
        <v>72</v>
      </c>
      <c r="J982" s="14">
        <f>VLOOKUP(A982,import!A:J,10,0)</f>
        <v>0.21</v>
      </c>
      <c r="K982" s="11" t="s">
        <v>4725</v>
      </c>
      <c r="L982" s="11">
        <v>5.305630207E9</v>
      </c>
      <c r="M982" s="11" t="s">
        <v>138</v>
      </c>
      <c r="N982" s="11" t="s">
        <v>181</v>
      </c>
      <c r="O982" s="11" t="s">
        <v>4726</v>
      </c>
      <c r="P982" s="11" t="str">
        <f>VLOOKUP(A982,import!A:P,16,0)</f>
        <v>Geleneksel</v>
      </c>
      <c r="Q982" s="15" t="s">
        <v>129</v>
      </c>
      <c r="R982" s="15" t="b">
        <v>1</v>
      </c>
      <c r="S982" s="16" t="b">
        <v>0</v>
      </c>
      <c r="T982" s="25" t="s">
        <v>50</v>
      </c>
      <c r="U982" s="25" t="s">
        <v>51</v>
      </c>
      <c r="V982" s="25" t="s">
        <v>273</v>
      </c>
      <c r="W982" s="25" t="s">
        <v>4727</v>
      </c>
      <c r="X982" s="27">
        <v>44287.0</v>
      </c>
      <c r="Y982" s="27">
        <v>44292.0</v>
      </c>
      <c r="Z982" s="27"/>
      <c r="AA982" s="22" t="s">
        <v>71</v>
      </c>
      <c r="AB982" s="23">
        <v>44368.0</v>
      </c>
      <c r="AC982" s="22" t="s">
        <v>71</v>
      </c>
      <c r="AD982" s="23">
        <v>44431.0</v>
      </c>
      <c r="AE982" s="22" t="s">
        <v>71</v>
      </c>
      <c r="AF982" s="23">
        <v>44434.0</v>
      </c>
      <c r="AG982" s="22" t="s">
        <v>71</v>
      </c>
      <c r="AH982" s="23">
        <v>44545.0</v>
      </c>
      <c r="AI982" s="19"/>
      <c r="AJ982" s="19"/>
      <c r="AK982" s="22" t="s">
        <v>98</v>
      </c>
      <c r="AL982" s="22" t="s">
        <v>163</v>
      </c>
      <c r="AM982" s="22" t="s">
        <v>156</v>
      </c>
      <c r="AN982" s="22" t="s">
        <v>104</v>
      </c>
      <c r="AO982" s="19"/>
      <c r="AP982" s="21" t="s">
        <v>116</v>
      </c>
      <c r="AQ982" s="19"/>
    </row>
    <row r="983">
      <c r="A983" s="11" t="s">
        <v>4728</v>
      </c>
      <c r="B983" s="11" t="s">
        <v>4729</v>
      </c>
      <c r="C983" s="11" t="str">
        <f>VLOOKUP(A983,import!A:C,3,0)</f>
        <v>DOĞRU</v>
      </c>
      <c r="D983" s="11" t="s">
        <v>74</v>
      </c>
      <c r="E983" s="12">
        <f>VLOOKUP(A983,import!A:J,5,0)</f>
        <v>126</v>
      </c>
      <c r="F983" s="12">
        <f>VLOOKUP(A983,import!A:J,6,0)</f>
        <v>72</v>
      </c>
      <c r="G983" s="13">
        <f>VLOOKUP(A983,import!A:J,7,0)</f>
        <v>0</v>
      </c>
      <c r="H983" s="13">
        <f>VLOOKUP(A983,import!A:J,8,0)</f>
        <v>34</v>
      </c>
      <c r="I983" s="13">
        <f>VLOOKUP(A983,import!A:J,9,0)</f>
        <v>34</v>
      </c>
      <c r="J983" s="14">
        <f>VLOOKUP(A983,import!A:J,10,0)</f>
        <v>0</v>
      </c>
      <c r="K983" s="11" t="s">
        <v>4730</v>
      </c>
      <c r="L983" s="11">
        <v>2.42325784E9</v>
      </c>
      <c r="M983" s="11" t="s">
        <v>65</v>
      </c>
      <c r="N983" s="11" t="s">
        <v>483</v>
      </c>
      <c r="O983" s="11" t="s">
        <v>4731</v>
      </c>
      <c r="P983" s="11" t="str">
        <f>VLOOKUP(A983,import!A:P,16,0)</f>
        <v>Geleneksel</v>
      </c>
      <c r="Q983" s="15"/>
      <c r="R983" s="15" t="b">
        <v>1</v>
      </c>
      <c r="S983" s="25" t="b">
        <v>1</v>
      </c>
      <c r="T983" s="17"/>
      <c r="U983" s="17"/>
      <c r="V983" s="17"/>
      <c r="W983" s="17" t="s">
        <v>4732</v>
      </c>
      <c r="X983" s="18"/>
      <c r="Y983" s="18"/>
      <c r="Z983" s="18"/>
      <c r="AA983" s="22" t="s">
        <v>71</v>
      </c>
      <c r="AB983" s="23">
        <v>44652.0</v>
      </c>
      <c r="AC983" s="19"/>
      <c r="AD983" s="19"/>
      <c r="AE983" s="20"/>
      <c r="AF983" s="19"/>
      <c r="AG983" s="20"/>
      <c r="AH983" s="19"/>
      <c r="AI983" s="19"/>
      <c r="AJ983" s="19"/>
      <c r="AK983" s="22" t="s">
        <v>131</v>
      </c>
      <c r="AL983" s="19"/>
      <c r="AM983" s="19"/>
      <c r="AN983" s="19"/>
      <c r="AO983" s="19"/>
      <c r="AP983" s="21"/>
      <c r="AQ983" s="19"/>
    </row>
    <row r="984">
      <c r="A984" s="11" t="s">
        <v>4733</v>
      </c>
      <c r="B984" s="53" t="s">
        <v>4734</v>
      </c>
      <c r="C984" s="11" t="str">
        <f>VLOOKUP(A984,import!A:C,3,0)</f>
        <v>DOĞRU</v>
      </c>
      <c r="D984" s="11" t="s">
        <v>152</v>
      </c>
      <c r="E984" s="12">
        <f>VLOOKUP(A984,import!A:J,5,0)</f>
        <v>144</v>
      </c>
      <c r="F984" s="12">
        <f>VLOOKUP(A984,import!A:J,6,0)</f>
        <v>5</v>
      </c>
      <c r="G984" s="13">
        <f>VLOOKUP(A984,import!A:J,7,0)</f>
        <v>8</v>
      </c>
      <c r="H984" s="13">
        <f>VLOOKUP(A984,import!A:J,8,0)</f>
        <v>25</v>
      </c>
      <c r="I984" s="13">
        <f>VLOOKUP(A984,import!A:J,9,0)</f>
        <v>33</v>
      </c>
      <c r="J984" s="14">
        <f>VLOOKUP(A984,import!A:J,10,0)</f>
        <v>0.24</v>
      </c>
      <c r="K984" s="11" t="s">
        <v>1971</v>
      </c>
      <c r="L984" s="11">
        <v>5.41287282E9</v>
      </c>
      <c r="M984" s="11" t="s">
        <v>47</v>
      </c>
      <c r="N984" s="11" t="s">
        <v>1202</v>
      </c>
      <c r="O984" s="11" t="s">
        <v>4735</v>
      </c>
      <c r="P984" s="11" t="str">
        <f>VLOOKUP(A984,import!A:P,16,0)</f>
        <v>Geleneksel</v>
      </c>
      <c r="Q984" s="15"/>
      <c r="R984" s="15" t="b">
        <v>1</v>
      </c>
      <c r="S984" s="16" t="b">
        <v>0</v>
      </c>
      <c r="T984" s="29" t="s">
        <v>121</v>
      </c>
      <c r="U984" s="17"/>
      <c r="V984" s="17"/>
      <c r="W984" s="17" t="s">
        <v>4736</v>
      </c>
      <c r="X984" s="18"/>
      <c r="Y984" s="18"/>
      <c r="Z984" s="18"/>
      <c r="AA984" s="22" t="s">
        <v>71</v>
      </c>
      <c r="AB984" s="23">
        <v>44483.0</v>
      </c>
      <c r="AC984" s="22" t="s">
        <v>71</v>
      </c>
      <c r="AD984" s="23">
        <v>44499.0</v>
      </c>
      <c r="AE984" s="22" t="s">
        <v>71</v>
      </c>
      <c r="AF984" s="23">
        <v>44546.0</v>
      </c>
      <c r="AG984" s="20"/>
      <c r="AH984" s="19"/>
      <c r="AI984" s="19"/>
      <c r="AJ984" s="19"/>
      <c r="AK984" s="22" t="s">
        <v>123</v>
      </c>
      <c r="AL984" s="22" t="s">
        <v>99</v>
      </c>
      <c r="AM984" s="22" t="s">
        <v>99</v>
      </c>
      <c r="AN984" s="19"/>
      <c r="AO984" s="19"/>
      <c r="AP984" s="21" t="s">
        <v>89</v>
      </c>
      <c r="AQ984" s="19"/>
    </row>
    <row r="985">
      <c r="A985" s="11" t="s">
        <v>4737</v>
      </c>
      <c r="B985" s="11" t="s">
        <v>4738</v>
      </c>
      <c r="C985" s="11" t="str">
        <f>VLOOKUP(A985,import!A:C,3,0)</f>
        <v>DOĞRU</v>
      </c>
      <c r="D985" s="11" t="s">
        <v>152</v>
      </c>
      <c r="E985" s="12">
        <f>VLOOKUP(A985,import!A:J,5,0)</f>
        <v>191</v>
      </c>
      <c r="F985" s="12">
        <f>VLOOKUP(A985,import!A:J,6,0)</f>
        <v>15</v>
      </c>
      <c r="G985" s="13">
        <f>VLOOKUP(A985,import!A:J,7,0)</f>
        <v>0</v>
      </c>
      <c r="H985" s="13">
        <f>VLOOKUP(A985,import!A:J,8,0)</f>
        <v>37</v>
      </c>
      <c r="I985" s="13">
        <f>VLOOKUP(A985,import!A:J,9,0)</f>
        <v>37</v>
      </c>
      <c r="J985" s="14">
        <f>VLOOKUP(A985,import!A:J,10,0)</f>
        <v>0</v>
      </c>
      <c r="K985" s="11" t="s">
        <v>4739</v>
      </c>
      <c r="L985" s="11">
        <v>2.422277272E9</v>
      </c>
      <c r="M985" s="11" t="s">
        <v>65</v>
      </c>
      <c r="N985" s="11" t="s">
        <v>1615</v>
      </c>
      <c r="O985" s="11" t="s">
        <v>4740</v>
      </c>
      <c r="P985" s="11" t="str">
        <f>VLOOKUP(A985,import!A:P,16,0)</f>
        <v>Geleneksel</v>
      </c>
      <c r="Q985" s="15"/>
      <c r="R985" s="15" t="b">
        <v>1</v>
      </c>
      <c r="S985" s="25" t="b">
        <v>1</v>
      </c>
      <c r="T985" s="17"/>
      <c r="U985" s="24"/>
      <c r="V985" s="17"/>
      <c r="W985" s="17" t="s">
        <v>4741</v>
      </c>
      <c r="X985" s="18"/>
      <c r="Y985" s="18"/>
      <c r="Z985" s="18"/>
      <c r="AA985" s="22" t="s">
        <v>71</v>
      </c>
      <c r="AB985" s="23">
        <v>44580.0</v>
      </c>
      <c r="AC985" s="19"/>
      <c r="AD985" s="19"/>
      <c r="AE985" s="20"/>
      <c r="AF985" s="19"/>
      <c r="AG985" s="20"/>
      <c r="AH985" s="19"/>
      <c r="AI985" s="19"/>
      <c r="AJ985" s="19"/>
      <c r="AK985" s="22" t="s">
        <v>99</v>
      </c>
      <c r="AL985" s="19"/>
      <c r="AM985" s="19"/>
      <c r="AN985" s="19"/>
      <c r="AO985" s="19"/>
      <c r="AP985" s="21"/>
      <c r="AQ985" s="19"/>
    </row>
    <row r="986">
      <c r="A986" s="11" t="s">
        <v>4742</v>
      </c>
      <c r="B986" s="11" t="s">
        <v>4743</v>
      </c>
      <c r="C986" s="11" t="str">
        <f>VLOOKUP(A986,import!A:C,3,0)</f>
        <v>DOĞRU</v>
      </c>
      <c r="D986" s="11" t="s">
        <v>200</v>
      </c>
      <c r="E986" s="12">
        <f>VLOOKUP(A986,import!A:J,5,0)</f>
        <v>547</v>
      </c>
      <c r="F986" s="12">
        <f>VLOOKUP(A986,import!A:J,6,0)</f>
        <v>31</v>
      </c>
      <c r="G986" s="13">
        <f>VLOOKUP(A986,import!A:J,7,0)</f>
        <v>0</v>
      </c>
      <c r="H986" s="13">
        <f>VLOOKUP(A986,import!A:J,8,0)</f>
        <v>46</v>
      </c>
      <c r="I986" s="13">
        <f>VLOOKUP(A986,import!A:J,9,0)</f>
        <v>46</v>
      </c>
      <c r="J986" s="14">
        <f>VLOOKUP(A986,import!A:J,10,0)</f>
        <v>0</v>
      </c>
      <c r="K986" s="11" t="s">
        <v>4744</v>
      </c>
      <c r="L986" s="11">
        <v>2.423459219E9</v>
      </c>
      <c r="M986" s="11" t="s">
        <v>65</v>
      </c>
      <c r="N986" s="11" t="s">
        <v>1197</v>
      </c>
      <c r="O986" s="11" t="s">
        <v>4745</v>
      </c>
      <c r="P986" s="11" t="str">
        <f>VLOOKUP(A986,import!A:P,16,0)</f>
        <v>Geleneksel</v>
      </c>
      <c r="Q986" s="15" t="s">
        <v>103</v>
      </c>
      <c r="R986" s="15" t="b">
        <v>1</v>
      </c>
      <c r="S986" s="16" t="b">
        <v>0</v>
      </c>
      <c r="T986" s="25" t="s">
        <v>83</v>
      </c>
      <c r="U986" s="25" t="s">
        <v>99</v>
      </c>
      <c r="V986" s="25" t="s">
        <v>52</v>
      </c>
      <c r="W986" s="25" t="s">
        <v>4746</v>
      </c>
      <c r="X986" s="27">
        <v>44513.0</v>
      </c>
      <c r="Y986" s="27">
        <v>44516.0</v>
      </c>
      <c r="Z986" s="27"/>
      <c r="AA986" s="22" t="s">
        <v>71</v>
      </c>
      <c r="AB986" s="23">
        <v>44513.0</v>
      </c>
      <c r="AC986" s="22" t="s">
        <v>71</v>
      </c>
      <c r="AD986" s="23">
        <v>44523.0</v>
      </c>
      <c r="AE986" s="20"/>
      <c r="AF986" s="19"/>
      <c r="AG986" s="20"/>
      <c r="AH986" s="19"/>
      <c r="AI986" s="19"/>
      <c r="AJ986" s="19"/>
      <c r="AK986" s="22" t="s">
        <v>99</v>
      </c>
      <c r="AL986" s="22" t="s">
        <v>68</v>
      </c>
      <c r="AM986" s="19"/>
      <c r="AN986" s="19"/>
      <c r="AO986" s="19"/>
      <c r="AP986" s="21" t="s">
        <v>54</v>
      </c>
      <c r="AQ986" s="19"/>
    </row>
    <row r="987">
      <c r="A987" s="11" t="s">
        <v>4747</v>
      </c>
      <c r="B987" s="11" t="s">
        <v>4748</v>
      </c>
      <c r="C987" s="11" t="str">
        <f>VLOOKUP(A987,import!A:C,3,0)</f>
        <v>DOĞRU</v>
      </c>
      <c r="D987" s="11" t="s">
        <v>200</v>
      </c>
      <c r="E987" s="12">
        <f>VLOOKUP(A987,import!A:J,5,0)</f>
        <v>157</v>
      </c>
      <c r="F987" s="12">
        <f>VLOOKUP(A987,import!A:J,6,0)</f>
        <v>7</v>
      </c>
      <c r="G987" s="13">
        <f>VLOOKUP(A987,import!A:J,7,0)</f>
        <v>0</v>
      </c>
      <c r="H987" s="13">
        <f>VLOOKUP(A987,import!A:J,8,0)</f>
        <v>30</v>
      </c>
      <c r="I987" s="13">
        <f>VLOOKUP(A987,import!A:J,9,0)</f>
        <v>30</v>
      </c>
      <c r="J987" s="14">
        <f>VLOOKUP(A987,import!A:J,10,0)</f>
        <v>0</v>
      </c>
      <c r="K987" s="11" t="s">
        <v>4749</v>
      </c>
      <c r="L987" s="11">
        <v>2.425115002E9</v>
      </c>
      <c r="M987" s="11" t="s">
        <v>368</v>
      </c>
      <c r="N987" s="11" t="s">
        <v>682</v>
      </c>
      <c r="O987" s="11" t="s">
        <v>4750</v>
      </c>
      <c r="P987" s="11" t="str">
        <f>VLOOKUP(A987,import!A:P,16,0)</f>
        <v>Geleneksel</v>
      </c>
      <c r="Q987" s="15"/>
      <c r="R987" s="15" t="b">
        <v>1</v>
      </c>
      <c r="S987" s="16" t="b">
        <v>0</v>
      </c>
      <c r="T987" s="17" t="s">
        <v>831</v>
      </c>
      <c r="U987" s="17"/>
      <c r="V987" s="17"/>
      <c r="W987" s="17" t="s">
        <v>4751</v>
      </c>
      <c r="X987" s="18"/>
      <c r="Y987" s="18"/>
      <c r="Z987" s="18"/>
      <c r="AA987" s="22" t="s">
        <v>85</v>
      </c>
      <c r="AB987" s="23">
        <v>44473.0</v>
      </c>
      <c r="AC987" s="22" t="s">
        <v>85</v>
      </c>
      <c r="AD987" s="23">
        <v>44481.0</v>
      </c>
      <c r="AE987" s="22" t="s">
        <v>106</v>
      </c>
      <c r="AF987" s="23">
        <v>44491.0</v>
      </c>
      <c r="AG987" s="22" t="s">
        <v>177</v>
      </c>
      <c r="AH987" s="23">
        <v>44496.0</v>
      </c>
      <c r="AI987" s="22" t="s">
        <v>71</v>
      </c>
      <c r="AJ987" s="23">
        <v>44518.0</v>
      </c>
      <c r="AK987" s="22" t="s">
        <v>156</v>
      </c>
      <c r="AL987" s="22" t="s">
        <v>51</v>
      </c>
      <c r="AM987" s="22" t="s">
        <v>99</v>
      </c>
      <c r="AN987" s="22" t="s">
        <v>99</v>
      </c>
      <c r="AO987" s="22" t="s">
        <v>99</v>
      </c>
      <c r="AP987" s="21" t="s">
        <v>116</v>
      </c>
      <c r="AQ987" s="22"/>
    </row>
    <row r="988">
      <c r="A988" s="11" t="s">
        <v>4752</v>
      </c>
      <c r="B988" s="11" t="s">
        <v>4753</v>
      </c>
      <c r="C988" s="11" t="str">
        <f>VLOOKUP(A988,import!A:C,3,0)</f>
        <v>DOĞRU</v>
      </c>
      <c r="D988" s="11" t="s">
        <v>45</v>
      </c>
      <c r="E988" s="12">
        <f>VLOOKUP(A988,import!A:J,5,0)</f>
        <v>253</v>
      </c>
      <c r="F988" s="12" t="str">
        <f>VLOOKUP(A988,import!A:J,6,0)</f>
        <v/>
      </c>
      <c r="G988" s="13">
        <f>VLOOKUP(A988,import!A:J,7,0)</f>
        <v>26</v>
      </c>
      <c r="H988" s="13">
        <f>VLOOKUP(A988,import!A:J,8,0)</f>
        <v>28</v>
      </c>
      <c r="I988" s="13">
        <f>VLOOKUP(A988,import!A:J,9,0)</f>
        <v>54</v>
      </c>
      <c r="J988" s="14">
        <f>VLOOKUP(A988,import!A:J,10,0)</f>
        <v>0.48</v>
      </c>
      <c r="K988" s="11" t="s">
        <v>4754</v>
      </c>
      <c r="L988" s="11">
        <v>2.423450777E9</v>
      </c>
      <c r="M988" s="11" t="s">
        <v>47</v>
      </c>
      <c r="N988" s="11" t="s">
        <v>719</v>
      </c>
      <c r="O988" s="11" t="s">
        <v>4755</v>
      </c>
      <c r="P988" s="11" t="str">
        <f>VLOOKUP(A988,import!A:P,16,0)</f>
        <v>Geleneksel</v>
      </c>
      <c r="Q988" s="15" t="s">
        <v>103</v>
      </c>
      <c r="R988" s="15" t="b">
        <v>1</v>
      </c>
      <c r="S988" s="16" t="b">
        <v>0</v>
      </c>
      <c r="T988" s="25" t="s">
        <v>50</v>
      </c>
      <c r="U988" s="25" t="s">
        <v>51</v>
      </c>
      <c r="V988" s="22" t="s">
        <v>69</v>
      </c>
      <c r="W988" s="25" t="s">
        <v>4756</v>
      </c>
      <c r="X988" s="27">
        <v>44524.0</v>
      </c>
      <c r="Y988" s="27">
        <v>44524.0</v>
      </c>
      <c r="Z988" s="27"/>
      <c r="AA988" s="22" t="s">
        <v>85</v>
      </c>
      <c r="AB988" s="23">
        <v>44356.0</v>
      </c>
      <c r="AC988" s="22" t="s">
        <v>85</v>
      </c>
      <c r="AD988" s="23">
        <v>44378.0</v>
      </c>
      <c r="AE988" s="22" t="s">
        <v>106</v>
      </c>
      <c r="AF988" s="23">
        <v>44403.0</v>
      </c>
      <c r="AG988" s="22" t="s">
        <v>71</v>
      </c>
      <c r="AH988" s="23">
        <v>44405.0</v>
      </c>
      <c r="AI988" s="22" t="s">
        <v>71</v>
      </c>
      <c r="AJ988" s="23">
        <v>44524.0</v>
      </c>
      <c r="AK988" s="22" t="s">
        <v>98</v>
      </c>
      <c r="AL988" s="22" t="s">
        <v>86</v>
      </c>
      <c r="AM988" s="22" t="s">
        <v>51</v>
      </c>
      <c r="AN988" s="22" t="s">
        <v>3066</v>
      </c>
      <c r="AO988" s="22" t="s">
        <v>51</v>
      </c>
      <c r="AP988" s="21" t="s">
        <v>54</v>
      </c>
      <c r="AQ988" s="22"/>
    </row>
    <row r="989">
      <c r="A989" s="11" t="s">
        <v>4757</v>
      </c>
      <c r="B989" s="11" t="s">
        <v>4758</v>
      </c>
      <c r="C989" s="11" t="str">
        <f>VLOOKUP(A989,import!A:C,3,0)</f>
        <v>DOĞRU</v>
      </c>
      <c r="D989" s="11" t="s">
        <v>74</v>
      </c>
      <c r="E989" s="12">
        <f>VLOOKUP(A989,import!A:J,5,0)</f>
        <v>55</v>
      </c>
      <c r="F989" s="12">
        <f>VLOOKUP(A989,import!A:J,6,0)</f>
        <v>34</v>
      </c>
      <c r="G989" s="13">
        <f>VLOOKUP(A989,import!A:J,7,0)</f>
        <v>17</v>
      </c>
      <c r="H989" s="13">
        <f>VLOOKUP(A989,import!A:J,8,0)</f>
        <v>24</v>
      </c>
      <c r="I989" s="13">
        <f>VLOOKUP(A989,import!A:J,9,0)</f>
        <v>41</v>
      </c>
      <c r="J989" s="14">
        <f>VLOOKUP(A989,import!A:J,10,0)</f>
        <v>0.41</v>
      </c>
      <c r="K989" s="11" t="s">
        <v>4759</v>
      </c>
      <c r="L989" s="11">
        <v>5.531770001E9</v>
      </c>
      <c r="M989" s="11" t="s">
        <v>138</v>
      </c>
      <c r="N989" s="11" t="s">
        <v>1756</v>
      </c>
      <c r="O989" s="11" t="s">
        <v>4760</v>
      </c>
      <c r="P989" s="11" t="str">
        <f>VLOOKUP(A989,import!A:P,16,0)</f>
        <v>Geleneksel</v>
      </c>
      <c r="Q989" s="15"/>
      <c r="R989" s="15" t="b">
        <v>1</v>
      </c>
      <c r="S989" s="16" t="b">
        <v>0</v>
      </c>
      <c r="T989" s="17" t="s">
        <v>50</v>
      </c>
      <c r="U989" s="17" t="s">
        <v>131</v>
      </c>
      <c r="V989" s="24" t="s">
        <v>69</v>
      </c>
      <c r="W989" s="17"/>
      <c r="X989" s="18">
        <v>44652.0</v>
      </c>
      <c r="Y989" s="18">
        <v>44655.0</v>
      </c>
      <c r="Z989" s="18"/>
      <c r="AA989" s="22" t="s">
        <v>71</v>
      </c>
      <c r="AB989" s="23">
        <v>44652.0</v>
      </c>
      <c r="AC989" s="19"/>
      <c r="AD989" s="19"/>
      <c r="AE989" s="20"/>
      <c r="AF989" s="19"/>
      <c r="AG989" s="20"/>
      <c r="AH989" s="19"/>
      <c r="AI989" s="19"/>
      <c r="AJ989" s="19"/>
      <c r="AK989" s="22" t="s">
        <v>131</v>
      </c>
      <c r="AL989" s="19"/>
      <c r="AM989" s="19"/>
      <c r="AN989" s="19"/>
      <c r="AO989" s="19"/>
      <c r="AP989" s="21"/>
      <c r="AQ989" s="19"/>
    </row>
    <row r="990">
      <c r="A990" s="11" t="s">
        <v>4761</v>
      </c>
      <c r="B990" s="11" t="s">
        <v>4762</v>
      </c>
      <c r="C990" s="11" t="str">
        <f>VLOOKUP(A990,import!A:C,3,0)</f>
        <v>DOĞRU</v>
      </c>
      <c r="D990" s="11" t="s">
        <v>4763</v>
      </c>
      <c r="E990" s="12">
        <f>VLOOKUP(A990,import!A:J,5,0)</f>
        <v>1642</v>
      </c>
      <c r="F990" s="12">
        <f>VLOOKUP(A990,import!A:J,6,0)</f>
        <v>68</v>
      </c>
      <c r="G990" s="13">
        <f>VLOOKUP(A990,import!A:J,7,0)</f>
        <v>0</v>
      </c>
      <c r="H990" s="13">
        <f>VLOOKUP(A990,import!A:J,8,0)</f>
        <v>42</v>
      </c>
      <c r="I990" s="13">
        <f>VLOOKUP(A990,import!A:J,9,0)</f>
        <v>42</v>
      </c>
      <c r="J990" s="14">
        <f>VLOOKUP(A990,import!A:J,10,0)</f>
        <v>0</v>
      </c>
      <c r="K990" s="11" t="s">
        <v>4764</v>
      </c>
      <c r="L990" s="11">
        <v>2.423450996E9</v>
      </c>
      <c r="M990" s="11" t="s">
        <v>47</v>
      </c>
      <c r="N990" s="11" t="s">
        <v>4210</v>
      </c>
      <c r="O990" s="11" t="s">
        <v>4765</v>
      </c>
      <c r="P990" s="11" t="str">
        <f>VLOOKUP(A990,import!A:P,16,0)</f>
        <v>Geleneksel</v>
      </c>
      <c r="Q990" s="15" t="s">
        <v>103</v>
      </c>
      <c r="R990" s="15" t="b">
        <v>1</v>
      </c>
      <c r="S990" s="25" t="b">
        <v>1</v>
      </c>
      <c r="T990" s="16"/>
      <c r="U990" s="16"/>
      <c r="V990" s="16"/>
      <c r="W990" s="25" t="s">
        <v>4766</v>
      </c>
      <c r="X990" s="30"/>
      <c r="Y990" s="30"/>
      <c r="Z990" s="30"/>
      <c r="AA990" s="22" t="s">
        <v>71</v>
      </c>
      <c r="AB990" s="23">
        <v>44356.0</v>
      </c>
      <c r="AC990" s="22" t="s">
        <v>71</v>
      </c>
      <c r="AD990" s="23">
        <v>44391.0</v>
      </c>
      <c r="AE990" s="22" t="s">
        <v>71</v>
      </c>
      <c r="AF990" s="23">
        <v>44421.0</v>
      </c>
      <c r="AG990" s="22" t="s">
        <v>71</v>
      </c>
      <c r="AH990" s="23">
        <v>44442.0</v>
      </c>
      <c r="AI990" s="22" t="s">
        <v>71</v>
      </c>
      <c r="AJ990" s="23">
        <v>44569.0</v>
      </c>
      <c r="AK990" s="22" t="s">
        <v>98</v>
      </c>
      <c r="AL990" s="22" t="s">
        <v>51</v>
      </c>
      <c r="AM990" s="22" t="s">
        <v>88</v>
      </c>
      <c r="AN990" s="22" t="s">
        <v>156</v>
      </c>
      <c r="AO990" s="22" t="s">
        <v>99</v>
      </c>
      <c r="AP990" s="21" t="s">
        <v>89</v>
      </c>
      <c r="AQ990" s="19"/>
    </row>
    <row r="991">
      <c r="A991" s="11" t="s">
        <v>4767</v>
      </c>
      <c r="B991" s="11" t="s">
        <v>4768</v>
      </c>
      <c r="C991" s="11" t="str">
        <f>VLOOKUP(A991,import!A:C,3,0)</f>
        <v>DOĞRU</v>
      </c>
      <c r="D991" s="11" t="s">
        <v>74</v>
      </c>
      <c r="E991" s="12">
        <f>VLOOKUP(A991,import!A:J,5,0)</f>
        <v>222</v>
      </c>
      <c r="F991" s="12">
        <f>VLOOKUP(A991,import!A:J,6,0)</f>
        <v>11</v>
      </c>
      <c r="G991" s="13">
        <f>VLOOKUP(A991,import!A:J,7,0)</f>
        <v>2</v>
      </c>
      <c r="H991" s="13">
        <f>VLOOKUP(A991,import!A:J,8,0)</f>
        <v>20</v>
      </c>
      <c r="I991" s="13">
        <f>VLOOKUP(A991,import!A:J,9,0)</f>
        <v>22</v>
      </c>
      <c r="J991" s="14">
        <f>VLOOKUP(A991,import!A:J,10,0)</f>
        <v>0.09</v>
      </c>
      <c r="K991" s="11" t="s">
        <v>549</v>
      </c>
      <c r="L991" s="11">
        <v>5.469415668E9</v>
      </c>
      <c r="M991" s="11" t="s">
        <v>65</v>
      </c>
      <c r="N991" s="11" t="s">
        <v>550</v>
      </c>
      <c r="O991" s="11" t="s">
        <v>551</v>
      </c>
      <c r="P991" s="11" t="str">
        <f>VLOOKUP(A991,import!A:P,16,0)</f>
        <v>Geleneksel</v>
      </c>
      <c r="Q991" s="15"/>
      <c r="R991" s="15" t="b">
        <v>1</v>
      </c>
      <c r="S991" s="16" t="b">
        <v>0</v>
      </c>
      <c r="T991" s="25" t="s">
        <v>50</v>
      </c>
      <c r="U991" s="16"/>
      <c r="V991" s="16"/>
      <c r="W991" s="25" t="s">
        <v>4769</v>
      </c>
      <c r="X991" s="27">
        <v>44313.0</v>
      </c>
      <c r="Y991" s="27">
        <v>44315.0</v>
      </c>
      <c r="Z991" s="30"/>
      <c r="AA991" s="19"/>
      <c r="AB991" s="19"/>
      <c r="AC991" s="19"/>
      <c r="AD991" s="19"/>
      <c r="AE991" s="20"/>
      <c r="AF991" s="19"/>
      <c r="AG991" s="20"/>
      <c r="AH991" s="19"/>
      <c r="AI991" s="19"/>
      <c r="AJ991" s="19"/>
      <c r="AK991" s="19"/>
      <c r="AL991" s="19"/>
      <c r="AM991" s="19"/>
      <c r="AN991" s="19"/>
      <c r="AO991" s="19"/>
      <c r="AP991" s="21" t="s">
        <v>54</v>
      </c>
      <c r="AQ991" s="19"/>
    </row>
    <row r="992">
      <c r="A992" s="11" t="s">
        <v>4770</v>
      </c>
      <c r="B992" s="11" t="s">
        <v>4771</v>
      </c>
      <c r="C992" s="11" t="str">
        <f>VLOOKUP(A992,import!A:C,3,0)</f>
        <v>DOĞRU</v>
      </c>
      <c r="D992" s="11" t="s">
        <v>74</v>
      </c>
      <c r="E992" s="12">
        <f>VLOOKUP(A992,import!A:J,5,0)</f>
        <v>82</v>
      </c>
      <c r="F992" s="12">
        <f>VLOOKUP(A992,import!A:J,6,0)</f>
        <v>9</v>
      </c>
      <c r="G992" s="13">
        <f>VLOOKUP(A992,import!A:J,7,0)</f>
        <v>0</v>
      </c>
      <c r="H992" s="13">
        <f>VLOOKUP(A992,import!A:J,8,0)</f>
        <v>6</v>
      </c>
      <c r="I992" s="13">
        <f>VLOOKUP(A992,import!A:J,9,0)</f>
        <v>6</v>
      </c>
      <c r="J992" s="14">
        <f>VLOOKUP(A992,import!A:J,10,0)</f>
        <v>0</v>
      </c>
      <c r="K992" s="11" t="s">
        <v>4772</v>
      </c>
      <c r="L992" s="11">
        <v>5.527075733E9</v>
      </c>
      <c r="M992" s="11" t="s">
        <v>327</v>
      </c>
      <c r="N992" s="11" t="s">
        <v>483</v>
      </c>
      <c r="O992" s="11" t="s">
        <v>4773</v>
      </c>
      <c r="P992" s="11" t="str">
        <f>VLOOKUP(A992,import!A:P,16,0)</f>
        <v>Geleneksel</v>
      </c>
      <c r="Q992" s="15"/>
      <c r="R992" s="15" t="b">
        <v>0</v>
      </c>
      <c r="S992" s="16" t="b">
        <v>0</v>
      </c>
      <c r="T992" s="17"/>
      <c r="U992" s="17"/>
      <c r="V992" s="17"/>
      <c r="W992" s="17"/>
      <c r="X992" s="18"/>
      <c r="Y992" s="18"/>
      <c r="Z992" s="18"/>
      <c r="AA992" s="22"/>
      <c r="AB992" s="23"/>
      <c r="AC992" s="19"/>
      <c r="AD992" s="19"/>
      <c r="AE992" s="20"/>
      <c r="AF992" s="19"/>
      <c r="AG992" s="20"/>
      <c r="AH992" s="19"/>
      <c r="AI992" s="19"/>
      <c r="AJ992" s="19"/>
      <c r="AK992" s="22"/>
      <c r="AL992" s="19"/>
      <c r="AM992" s="19"/>
      <c r="AN992" s="19"/>
      <c r="AO992" s="19"/>
      <c r="AP992" s="21"/>
      <c r="AQ992" s="19"/>
    </row>
    <row r="993">
      <c r="A993" s="11" t="s">
        <v>4774</v>
      </c>
      <c r="B993" s="11" t="s">
        <v>4775</v>
      </c>
      <c r="C993" s="11" t="str">
        <f>VLOOKUP(A993,import!A:C,3,0)</f>
        <v>DOĞRU</v>
      </c>
      <c r="D993" s="11" t="s">
        <v>818</v>
      </c>
      <c r="E993" s="12">
        <f>VLOOKUP(A993,import!A:J,5,0)</f>
        <v>823</v>
      </c>
      <c r="F993" s="12">
        <f>VLOOKUP(A993,import!A:J,6,0)</f>
        <v>31</v>
      </c>
      <c r="G993" s="13">
        <f>VLOOKUP(A993,import!A:J,7,0)</f>
        <v>0</v>
      </c>
      <c r="H993" s="13">
        <f>VLOOKUP(A993,import!A:J,8,0)</f>
        <v>53</v>
      </c>
      <c r="I993" s="13">
        <f>VLOOKUP(A993,import!A:J,9,0)</f>
        <v>53</v>
      </c>
      <c r="J993" s="14">
        <f>VLOOKUP(A993,import!A:J,10,0)</f>
        <v>0</v>
      </c>
      <c r="K993" s="11" t="s">
        <v>4776</v>
      </c>
      <c r="L993" s="11">
        <v>2.423290606E9</v>
      </c>
      <c r="M993" s="11" t="s">
        <v>47</v>
      </c>
      <c r="N993" s="11" t="s">
        <v>4777</v>
      </c>
      <c r="O993" s="11" t="s">
        <v>4778</v>
      </c>
      <c r="P993" s="11" t="str">
        <f>VLOOKUP(A993,import!A:P,16,0)</f>
        <v>Geleneksel</v>
      </c>
      <c r="Q993" s="15" t="s">
        <v>103</v>
      </c>
      <c r="R993" s="15" t="b">
        <v>1</v>
      </c>
      <c r="S993" s="25" t="b">
        <v>1</v>
      </c>
      <c r="T993" s="25"/>
      <c r="U993" s="16"/>
      <c r="V993" s="16"/>
      <c r="W993" s="25" t="s">
        <v>4779</v>
      </c>
      <c r="X993" s="30"/>
      <c r="Y993" s="30"/>
      <c r="Z993" s="30"/>
      <c r="AA993" s="22" t="s">
        <v>71</v>
      </c>
      <c r="AB993" s="23">
        <v>44369.0</v>
      </c>
      <c r="AC993" s="22" t="s">
        <v>177</v>
      </c>
      <c r="AD993" s="23">
        <v>44391.0</v>
      </c>
      <c r="AE993" s="22" t="s">
        <v>177</v>
      </c>
      <c r="AF993" s="23">
        <v>44405.0</v>
      </c>
      <c r="AG993" s="22" t="s">
        <v>106</v>
      </c>
      <c r="AH993" s="23">
        <v>44414.0</v>
      </c>
      <c r="AI993" s="19"/>
      <c r="AJ993" s="19"/>
      <c r="AK993" s="22" t="s">
        <v>98</v>
      </c>
      <c r="AL993" s="22" t="s">
        <v>51</v>
      </c>
      <c r="AM993" s="22" t="s">
        <v>51</v>
      </c>
      <c r="AN993" s="22" t="s">
        <v>88</v>
      </c>
      <c r="AO993" s="19"/>
      <c r="AP993" s="21" t="s">
        <v>89</v>
      </c>
      <c r="AQ993" s="19"/>
    </row>
    <row r="994">
      <c r="A994" s="11" t="s">
        <v>4780</v>
      </c>
      <c r="B994" s="11" t="s">
        <v>4781</v>
      </c>
      <c r="C994" s="11" t="str">
        <f>VLOOKUP(A994,import!A:C,3,0)</f>
        <v>DOĞRU</v>
      </c>
      <c r="D994" s="11" t="s">
        <v>143</v>
      </c>
      <c r="E994" s="12">
        <f>VLOOKUP(A994,import!A:J,5,0)</f>
        <v>1237</v>
      </c>
      <c r="F994" s="12">
        <f>VLOOKUP(A994,import!A:J,6,0)</f>
        <v>14</v>
      </c>
      <c r="G994" s="13">
        <f>VLOOKUP(A994,import!A:J,7,0)</f>
        <v>0</v>
      </c>
      <c r="H994" s="13">
        <f>VLOOKUP(A994,import!A:J,8,0)</f>
        <v>66</v>
      </c>
      <c r="I994" s="13">
        <f>VLOOKUP(A994,import!A:J,9,0)</f>
        <v>66</v>
      </c>
      <c r="J994" s="14">
        <f>VLOOKUP(A994,import!A:J,10,0)</f>
        <v>0</v>
      </c>
      <c r="K994" s="11" t="s">
        <v>4782</v>
      </c>
      <c r="L994" s="11">
        <v>2.423390444E9</v>
      </c>
      <c r="M994" s="11" t="s">
        <v>65</v>
      </c>
      <c r="N994" s="11" t="s">
        <v>483</v>
      </c>
      <c r="O994" s="11" t="s">
        <v>4783</v>
      </c>
      <c r="P994" s="11" t="str">
        <f>VLOOKUP(A994,import!A:P,16,0)</f>
        <v>Geleneksel</v>
      </c>
      <c r="Q994" s="15" t="s">
        <v>103</v>
      </c>
      <c r="R994" s="15" t="b">
        <v>1</v>
      </c>
      <c r="S994" s="25" t="b">
        <v>1</v>
      </c>
      <c r="T994" s="25" t="s">
        <v>83</v>
      </c>
      <c r="U994" s="25" t="s">
        <v>4784</v>
      </c>
      <c r="V994" s="25" t="s">
        <v>273</v>
      </c>
      <c r="W994" s="25" t="s">
        <v>4785</v>
      </c>
      <c r="X994" s="27">
        <v>44295.0</v>
      </c>
      <c r="Y994" s="27">
        <v>44299.0</v>
      </c>
      <c r="Z994" s="27"/>
      <c r="AA994" s="22" t="s">
        <v>177</v>
      </c>
      <c r="AB994" s="23">
        <v>44376.0</v>
      </c>
      <c r="AC994" s="22" t="s">
        <v>177</v>
      </c>
      <c r="AD994" s="23">
        <v>44376.0</v>
      </c>
      <c r="AE994" s="22" t="s">
        <v>177</v>
      </c>
      <c r="AF994" s="23">
        <v>44405.0</v>
      </c>
      <c r="AG994" s="22" t="s">
        <v>71</v>
      </c>
      <c r="AH994" s="23">
        <v>44420.0</v>
      </c>
      <c r="AI994" s="22" t="s">
        <v>71</v>
      </c>
      <c r="AJ994" s="23">
        <v>44543.0</v>
      </c>
      <c r="AK994" s="22" t="s">
        <v>1233</v>
      </c>
      <c r="AL994" s="22" t="s">
        <v>190</v>
      </c>
      <c r="AM994" s="22" t="s">
        <v>157</v>
      </c>
      <c r="AN994" s="22" t="s">
        <v>88</v>
      </c>
      <c r="AO994" s="22" t="s">
        <v>99</v>
      </c>
      <c r="AP994" s="21" t="s">
        <v>116</v>
      </c>
      <c r="AQ994" s="22"/>
    </row>
    <row r="995">
      <c r="A995" s="11" t="s">
        <v>4786</v>
      </c>
      <c r="B995" s="11" t="s">
        <v>4787</v>
      </c>
      <c r="C995" s="11" t="str">
        <f>VLOOKUP(A995,import!A:C,3,0)</f>
        <v>DOĞRU</v>
      </c>
      <c r="D995" s="11" t="s">
        <v>200</v>
      </c>
      <c r="E995" s="12" t="str">
        <f>VLOOKUP(A995,import!A:J,5,0)</f>
        <v/>
      </c>
      <c r="F995" s="12" t="str">
        <f>VLOOKUP(A995,import!A:J,6,0)</f>
        <v/>
      </c>
      <c r="G995" s="13">
        <f>VLOOKUP(A995,import!A:J,7,0)</f>
        <v>0</v>
      </c>
      <c r="H995" s="13">
        <f>VLOOKUP(A995,import!A:J,8,0)</f>
        <v>17</v>
      </c>
      <c r="I995" s="13">
        <f>VLOOKUP(A995,import!A:J,9,0)</f>
        <v>17</v>
      </c>
      <c r="J995" s="14">
        <f>VLOOKUP(A995,import!A:J,10,0)</f>
        <v>0</v>
      </c>
      <c r="K995" s="11" t="s">
        <v>4788</v>
      </c>
      <c r="L995" s="11">
        <v>5.078643434E9</v>
      </c>
      <c r="M995" s="11" t="s">
        <v>47</v>
      </c>
      <c r="N995" s="11" t="s">
        <v>1923</v>
      </c>
      <c r="O995" s="11" t="s">
        <v>4789</v>
      </c>
      <c r="P995" s="11" t="str">
        <f>VLOOKUP(A995,import!A:P,16,0)</f>
        <v>Geleneksel</v>
      </c>
      <c r="Q995" s="15"/>
      <c r="R995" s="15" t="b">
        <v>1</v>
      </c>
      <c r="S995" s="16" t="b">
        <v>0</v>
      </c>
      <c r="T995" s="17" t="s">
        <v>280</v>
      </c>
      <c r="U995" s="17" t="s">
        <v>99</v>
      </c>
      <c r="V995" s="24" t="s">
        <v>69</v>
      </c>
      <c r="W995" s="17"/>
      <c r="X995" s="18">
        <v>44585.0</v>
      </c>
      <c r="Y995" s="18">
        <v>44586.0</v>
      </c>
      <c r="Z995" s="18"/>
      <c r="AA995" s="22" t="s">
        <v>71</v>
      </c>
      <c r="AB995" s="23">
        <v>44585.0</v>
      </c>
      <c r="AC995" s="19"/>
      <c r="AD995" s="19"/>
      <c r="AE995" s="20"/>
      <c r="AF995" s="19"/>
      <c r="AG995" s="20"/>
      <c r="AH995" s="19"/>
      <c r="AI995" s="19"/>
      <c r="AJ995" s="19"/>
      <c r="AK995" s="22" t="s">
        <v>99</v>
      </c>
      <c r="AL995" s="19"/>
      <c r="AM995" s="19"/>
      <c r="AN995" s="19"/>
      <c r="AO995" s="19"/>
      <c r="AP995" s="21"/>
      <c r="AQ995" s="19"/>
    </row>
    <row r="996">
      <c r="A996" s="11" t="s">
        <v>4790</v>
      </c>
      <c r="B996" s="11" t="s">
        <v>4791</v>
      </c>
      <c r="C996" s="11" t="str">
        <f>VLOOKUP(A996,import!A:C,3,0)</f>
        <v>DOĞRU</v>
      </c>
      <c r="D996" s="11" t="s">
        <v>143</v>
      </c>
      <c r="E996" s="36">
        <f>VLOOKUP(A996,import!A:J,5,0)</f>
        <v>166</v>
      </c>
      <c r="F996" s="12">
        <f>VLOOKUP(A996,import!A:J,6,0)</f>
        <v>84</v>
      </c>
      <c r="G996" s="13">
        <f>VLOOKUP(A996,import!A:J,7,0)</f>
        <v>17</v>
      </c>
      <c r="H996" s="13">
        <f>VLOOKUP(A996,import!A:J,8,0)</f>
        <v>10</v>
      </c>
      <c r="I996" s="13">
        <f>VLOOKUP(A996,import!A:J,9,0)</f>
        <v>27</v>
      </c>
      <c r="J996" s="14">
        <f>VLOOKUP(A996,import!A:J,10,0)</f>
        <v>0.63</v>
      </c>
      <c r="K996" s="11" t="s">
        <v>4792</v>
      </c>
      <c r="L996" s="11">
        <v>5.534591056E9</v>
      </c>
      <c r="M996" s="11" t="s">
        <v>47</v>
      </c>
      <c r="N996" s="11" t="s">
        <v>4210</v>
      </c>
      <c r="O996" s="11" t="s">
        <v>4793</v>
      </c>
      <c r="P996" s="11" t="str">
        <f>VLOOKUP(A996,import!A:P,16,0)</f>
        <v>Geleneksel</v>
      </c>
      <c r="Q996" s="15"/>
      <c r="R996" s="15" t="b">
        <v>1</v>
      </c>
      <c r="S996" s="16" t="b">
        <v>0</v>
      </c>
      <c r="T996" s="17" t="s">
        <v>50</v>
      </c>
      <c r="U996" s="17" t="s">
        <v>51</v>
      </c>
      <c r="V996" s="17" t="s">
        <v>69</v>
      </c>
      <c r="W996" s="17" t="s">
        <v>4794</v>
      </c>
      <c r="X996" s="18">
        <v>44627.0</v>
      </c>
      <c r="Y996" s="18">
        <v>44628.0</v>
      </c>
      <c r="Z996" s="18"/>
      <c r="AA996" s="22" t="s">
        <v>71</v>
      </c>
      <c r="AB996" s="23">
        <v>44627.0</v>
      </c>
      <c r="AC996" s="19"/>
      <c r="AD996" s="19"/>
      <c r="AE996" s="20"/>
      <c r="AF996" s="19"/>
      <c r="AG996" s="20"/>
      <c r="AH996" s="19"/>
      <c r="AI996" s="19"/>
      <c r="AJ996" s="19"/>
      <c r="AK996" s="22" t="s">
        <v>51</v>
      </c>
      <c r="AL996" s="19"/>
      <c r="AM996" s="19"/>
      <c r="AN996" s="19"/>
      <c r="AO996" s="19"/>
      <c r="AP996" s="21"/>
      <c r="AQ996" s="19"/>
    </row>
    <row r="997">
      <c r="A997" s="11" t="s">
        <v>4795</v>
      </c>
      <c r="B997" s="11" t="s">
        <v>4796</v>
      </c>
      <c r="C997" s="11" t="str">
        <f>VLOOKUP(A997,import!A:C,3,0)</f>
        <v>DOĞRU</v>
      </c>
      <c r="D997" s="11" t="s">
        <v>126</v>
      </c>
      <c r="E997" s="12">
        <f>VLOOKUP(A997,import!A:J,5,0)</f>
        <v>1</v>
      </c>
      <c r="F997" s="12" t="str">
        <f>VLOOKUP(A997,import!A:J,6,0)</f>
        <v/>
      </c>
      <c r="G997" s="13">
        <f>VLOOKUP(A997,import!A:J,7,0)</f>
        <v>2</v>
      </c>
      <c r="H997" s="13">
        <f>VLOOKUP(A997,import!A:J,8,0)</f>
        <v>1</v>
      </c>
      <c r="I997" s="13">
        <f>VLOOKUP(A997,import!A:J,9,0)</f>
        <v>3</v>
      </c>
      <c r="J997" s="14">
        <f>VLOOKUP(A997,import!A:J,10,0)</f>
        <v>0.67</v>
      </c>
      <c r="K997" s="11" t="s">
        <v>4797</v>
      </c>
      <c r="L997" s="11">
        <v>2.4234407E9</v>
      </c>
      <c r="M997" s="11" t="s">
        <v>47</v>
      </c>
      <c r="N997" s="11" t="s">
        <v>719</v>
      </c>
      <c r="O997" s="11" t="s">
        <v>4798</v>
      </c>
      <c r="P997" s="11" t="str">
        <f>VLOOKUP(A997,import!A:P,16,0)</f>
        <v>Geleneksel</v>
      </c>
      <c r="Q997" s="15"/>
      <c r="R997" s="15" t="b">
        <v>1</v>
      </c>
      <c r="S997" s="16" t="b">
        <v>0</v>
      </c>
      <c r="T997" s="17" t="s">
        <v>50</v>
      </c>
      <c r="U997" s="17" t="s">
        <v>99</v>
      </c>
      <c r="V997" s="24" t="s">
        <v>69</v>
      </c>
      <c r="W997" s="17"/>
      <c r="X997" s="18">
        <v>44578.0</v>
      </c>
      <c r="Y997" s="18">
        <v>44580.0</v>
      </c>
      <c r="Z997" s="18"/>
      <c r="AA997" s="22" t="s">
        <v>71</v>
      </c>
      <c r="AB997" s="23">
        <v>44578.0</v>
      </c>
      <c r="AC997" s="19"/>
      <c r="AD997" s="19"/>
      <c r="AE997" s="20"/>
      <c r="AF997" s="19"/>
      <c r="AG997" s="20"/>
      <c r="AH997" s="19"/>
      <c r="AI997" s="19"/>
      <c r="AJ997" s="19"/>
      <c r="AK997" s="22" t="s">
        <v>99</v>
      </c>
      <c r="AL997" s="19"/>
      <c r="AM997" s="19"/>
      <c r="AN997" s="19"/>
      <c r="AO997" s="19"/>
      <c r="AP997" s="21"/>
      <c r="AQ997" s="19"/>
    </row>
    <row r="998">
      <c r="A998" s="11" t="s">
        <v>4799</v>
      </c>
      <c r="B998" s="11" t="s">
        <v>4800</v>
      </c>
      <c r="C998" s="11" t="str">
        <f>VLOOKUP(A998,import!A:C,3,0)</f>
        <v>DOĞRU</v>
      </c>
      <c r="D998" s="11" t="s">
        <v>200</v>
      </c>
      <c r="E998" s="12">
        <f>VLOOKUP(A998,import!A:J,5,0)</f>
        <v>29</v>
      </c>
      <c r="F998" s="12">
        <f>VLOOKUP(A998,import!A:J,6,0)</f>
        <v>18</v>
      </c>
      <c r="G998" s="13">
        <f>VLOOKUP(A998,import!A:J,7,0)</f>
        <v>0</v>
      </c>
      <c r="H998" s="13">
        <f>VLOOKUP(A998,import!A:J,8,0)</f>
        <v>27</v>
      </c>
      <c r="I998" s="13">
        <f>VLOOKUP(A998,import!A:J,9,0)</f>
        <v>27</v>
      </c>
      <c r="J998" s="14">
        <f>VLOOKUP(A998,import!A:J,10,0)</f>
        <v>0</v>
      </c>
      <c r="K998" s="11" t="s">
        <v>4801</v>
      </c>
      <c r="L998" s="11">
        <v>5.5398229E9</v>
      </c>
      <c r="M998" s="11" t="s">
        <v>65</v>
      </c>
      <c r="N998" s="11" t="s">
        <v>356</v>
      </c>
      <c r="O998" s="11" t="s">
        <v>4802</v>
      </c>
      <c r="P998" s="11" t="str">
        <f>VLOOKUP(A998,import!A:P,16,0)</f>
        <v>Geleneksel</v>
      </c>
      <c r="Q998" s="15"/>
      <c r="R998" s="15" t="b">
        <v>1</v>
      </c>
      <c r="S998" s="16" t="b">
        <v>0</v>
      </c>
      <c r="T998" s="17" t="s">
        <v>280</v>
      </c>
      <c r="U998" s="17"/>
      <c r="V998" s="17"/>
      <c r="W998" s="17" t="s">
        <v>4803</v>
      </c>
      <c r="X998" s="18"/>
      <c r="Y998" s="18"/>
      <c r="Z998" s="18"/>
      <c r="AA998" s="22" t="s">
        <v>71</v>
      </c>
      <c r="AB998" s="23">
        <v>44648.0</v>
      </c>
      <c r="AC998" s="19"/>
      <c r="AD998" s="19"/>
      <c r="AE998" s="20"/>
      <c r="AF998" s="19"/>
      <c r="AG998" s="20"/>
      <c r="AH998" s="19"/>
      <c r="AI998" s="19"/>
      <c r="AJ998" s="19"/>
      <c r="AK998" s="22" t="s">
        <v>131</v>
      </c>
      <c r="AL998" s="19"/>
      <c r="AM998" s="19"/>
      <c r="AN998" s="19"/>
      <c r="AO998" s="19"/>
      <c r="AP998" s="21"/>
      <c r="AQ998" s="19"/>
    </row>
    <row r="999">
      <c r="A999" s="11" t="s">
        <v>4804</v>
      </c>
      <c r="B999" s="11" t="s">
        <v>4805</v>
      </c>
      <c r="C999" s="11" t="str">
        <f>VLOOKUP(A999,import!A:C,3,0)</f>
        <v>DOĞRU</v>
      </c>
      <c r="D999" s="11" t="s">
        <v>200</v>
      </c>
      <c r="E999" s="12">
        <f>VLOOKUP(A999,import!A:J,5,0)</f>
        <v>4</v>
      </c>
      <c r="F999" s="12">
        <f>VLOOKUP(A999,import!A:J,6,0)</f>
        <v>1</v>
      </c>
      <c r="G999" s="13">
        <f>VLOOKUP(A999,import!A:J,7,0)</f>
        <v>0</v>
      </c>
      <c r="H999" s="13">
        <f>VLOOKUP(A999,import!A:J,8,0)</f>
        <v>28</v>
      </c>
      <c r="I999" s="13">
        <f>VLOOKUP(A999,import!A:J,9,0)</f>
        <v>28</v>
      </c>
      <c r="J999" s="14">
        <f>VLOOKUP(A999,import!A:J,10,0)</f>
        <v>0</v>
      </c>
      <c r="K999" s="11" t="s">
        <v>4806</v>
      </c>
      <c r="L999" s="11">
        <v>2.42311072E9</v>
      </c>
      <c r="M999" s="11" t="s">
        <v>47</v>
      </c>
      <c r="N999" s="11" t="s">
        <v>445</v>
      </c>
      <c r="O999" s="11" t="s">
        <v>4807</v>
      </c>
      <c r="P999" s="11" t="str">
        <f>VLOOKUP(A999,import!A:P,16,0)</f>
        <v>Geleneksel</v>
      </c>
      <c r="Q999" s="15"/>
      <c r="R999" s="15" t="b">
        <v>1</v>
      </c>
      <c r="S999" s="16" t="b">
        <v>0</v>
      </c>
      <c r="T999" s="17" t="s">
        <v>280</v>
      </c>
      <c r="U999" s="17"/>
      <c r="V999" s="17"/>
      <c r="W999" s="17" t="s">
        <v>4808</v>
      </c>
      <c r="X999" s="18"/>
      <c r="Y999" s="18"/>
      <c r="Z999" s="18"/>
      <c r="AA999" s="22" t="s">
        <v>71</v>
      </c>
      <c r="AB999" s="23">
        <v>44700.0</v>
      </c>
      <c r="AC999" s="19"/>
      <c r="AD999" s="19"/>
      <c r="AE999" s="20"/>
      <c r="AF999" s="19"/>
      <c r="AG999" s="20"/>
      <c r="AH999" s="19"/>
      <c r="AI999" s="19"/>
      <c r="AJ999" s="19"/>
      <c r="AK999" s="22" t="s">
        <v>131</v>
      </c>
      <c r="AL999" s="19"/>
      <c r="AM999" s="19"/>
      <c r="AN999" s="19"/>
      <c r="AO999" s="19"/>
      <c r="AP999" s="21"/>
      <c r="AQ999" s="19"/>
    </row>
    <row r="1000">
      <c r="A1000" s="11" t="s">
        <v>4809</v>
      </c>
      <c r="B1000" s="11" t="s">
        <v>4810</v>
      </c>
      <c r="C1000" s="11" t="str">
        <f>VLOOKUP(A1000,import!A:C,3,0)</f>
        <v>DOĞRU</v>
      </c>
      <c r="D1000" s="11" t="s">
        <v>63</v>
      </c>
      <c r="E1000" s="36">
        <f>VLOOKUP(A1000,import!A:J,5,0)</f>
        <v>140</v>
      </c>
      <c r="F1000" s="12">
        <f>VLOOKUP(A1000,import!A:J,6,0)</f>
        <v>37</v>
      </c>
      <c r="G1000" s="13">
        <f>VLOOKUP(A1000,import!A:J,7,0)</f>
        <v>0</v>
      </c>
      <c r="H1000" s="13">
        <f>VLOOKUP(A1000,import!A:J,8,0)</f>
        <v>12</v>
      </c>
      <c r="I1000" s="13">
        <f>VLOOKUP(A1000,import!A:J,9,0)</f>
        <v>12</v>
      </c>
      <c r="J1000" s="14">
        <f>VLOOKUP(A1000,import!A:J,10,0)</f>
        <v>0</v>
      </c>
      <c r="K1000" s="11" t="s">
        <v>4811</v>
      </c>
      <c r="L1000" s="11">
        <v>2.423443507E9</v>
      </c>
      <c r="M1000" s="11" t="s">
        <v>138</v>
      </c>
      <c r="N1000" s="11" t="s">
        <v>320</v>
      </c>
      <c r="O1000" s="11" t="s">
        <v>4812</v>
      </c>
      <c r="P1000" s="11" t="str">
        <f>VLOOKUP(A1000,import!A:P,16,0)</f>
        <v>Geleneksel</v>
      </c>
      <c r="Q1000" s="15"/>
      <c r="R1000" s="15" t="b">
        <v>1</v>
      </c>
      <c r="S1000" s="25" t="b">
        <v>1</v>
      </c>
      <c r="T1000" s="17"/>
      <c r="U1000" s="17"/>
      <c r="V1000" s="17"/>
      <c r="W1000" s="17" t="s">
        <v>4813</v>
      </c>
      <c r="X1000" s="18"/>
      <c r="Y1000" s="18"/>
      <c r="Z1000" s="18"/>
      <c r="AA1000" s="22" t="s">
        <v>71</v>
      </c>
      <c r="AB1000" s="23">
        <v>44636.0</v>
      </c>
      <c r="AC1000" s="19"/>
      <c r="AD1000" s="19"/>
      <c r="AE1000" s="20"/>
      <c r="AF1000" s="19"/>
      <c r="AG1000" s="20"/>
      <c r="AH1000" s="19"/>
      <c r="AI1000" s="19"/>
      <c r="AJ1000" s="19"/>
      <c r="AK1000" s="22" t="s">
        <v>99</v>
      </c>
      <c r="AL1000" s="19"/>
      <c r="AM1000" s="19"/>
      <c r="AN1000" s="19"/>
      <c r="AO1000" s="19"/>
      <c r="AP1000" s="21"/>
      <c r="AQ1000" s="19"/>
    </row>
    <row r="1001">
      <c r="A1001" s="11" t="s">
        <v>4814</v>
      </c>
      <c r="B1001" s="11" t="s">
        <v>4815</v>
      </c>
      <c r="C1001" s="11" t="str">
        <f>VLOOKUP(A1001,import!A:C,3,0)</f>
        <v>DOĞRU</v>
      </c>
      <c r="D1001" s="11" t="s">
        <v>63</v>
      </c>
      <c r="E1001" s="12">
        <f>VLOOKUP(A1001,import!A:J,5,0)</f>
        <v>170</v>
      </c>
      <c r="F1001" s="12">
        <f>VLOOKUP(A1001,import!A:J,6,0)</f>
        <v>71</v>
      </c>
      <c r="G1001" s="13">
        <f>VLOOKUP(A1001,import!A:J,7,0)</f>
        <v>0</v>
      </c>
      <c r="H1001" s="13">
        <f>VLOOKUP(A1001,import!A:J,8,0)</f>
        <v>17</v>
      </c>
      <c r="I1001" s="13">
        <f>VLOOKUP(A1001,import!A:J,9,0)</f>
        <v>17</v>
      </c>
      <c r="J1001" s="14">
        <f>VLOOKUP(A1001,import!A:J,10,0)</f>
        <v>0</v>
      </c>
      <c r="K1001" s="11" t="s">
        <v>4816</v>
      </c>
      <c r="L1001" s="11">
        <v>2.423353507E9</v>
      </c>
      <c r="M1001" s="11" t="s">
        <v>47</v>
      </c>
      <c r="N1001" s="11" t="s">
        <v>1154</v>
      </c>
      <c r="O1001" s="11" t="s">
        <v>4817</v>
      </c>
      <c r="P1001" s="11" t="str">
        <f>VLOOKUP(A1001,import!A:P,16,0)</f>
        <v>Geleneksel</v>
      </c>
      <c r="Q1001" s="15"/>
      <c r="R1001" s="15" t="b">
        <v>1</v>
      </c>
      <c r="S1001" s="25" t="b">
        <v>1</v>
      </c>
      <c r="T1001" s="17"/>
      <c r="U1001" s="17"/>
      <c r="V1001" s="31"/>
      <c r="W1001" s="17" t="s">
        <v>4818</v>
      </c>
      <c r="X1001" s="18"/>
      <c r="Y1001" s="18"/>
      <c r="Z1001" s="18"/>
      <c r="AA1001" s="22" t="s">
        <v>71</v>
      </c>
      <c r="AB1001" s="23">
        <v>44636.0</v>
      </c>
      <c r="AC1001" s="19"/>
      <c r="AD1001" s="19"/>
      <c r="AE1001" s="20"/>
      <c r="AF1001" s="19"/>
      <c r="AG1001" s="20"/>
      <c r="AH1001" s="19"/>
      <c r="AI1001" s="19"/>
      <c r="AJ1001" s="19"/>
      <c r="AK1001" s="22" t="s">
        <v>99</v>
      </c>
      <c r="AL1001" s="19"/>
      <c r="AM1001" s="19"/>
      <c r="AN1001" s="19"/>
      <c r="AO1001" s="19"/>
      <c r="AP1001" s="21"/>
      <c r="AQ1001" s="19"/>
    </row>
    <row r="1002">
      <c r="A1002" s="11" t="s">
        <v>4819</v>
      </c>
      <c r="B1002" s="11" t="s">
        <v>4820</v>
      </c>
      <c r="C1002" s="11" t="str">
        <f>VLOOKUP(A1002,import!A:C,3,0)</f>
        <v>DOĞRU</v>
      </c>
      <c r="D1002" s="11" t="s">
        <v>152</v>
      </c>
      <c r="E1002" s="12">
        <f>VLOOKUP(A1002,import!A:J,5,0)</f>
        <v>31</v>
      </c>
      <c r="F1002" s="12" t="str">
        <f>VLOOKUP(A1002,import!A:J,6,0)</f>
        <v/>
      </c>
      <c r="G1002" s="13">
        <f>VLOOKUP(A1002,import!A:J,7,0)</f>
        <v>0</v>
      </c>
      <c r="H1002" s="13">
        <f>VLOOKUP(A1002,import!A:J,8,0)</f>
        <v>22</v>
      </c>
      <c r="I1002" s="13">
        <f>VLOOKUP(A1002,import!A:J,9,0)</f>
        <v>22</v>
      </c>
      <c r="J1002" s="14">
        <f>VLOOKUP(A1002,import!A:J,10,0)</f>
        <v>0</v>
      </c>
      <c r="K1002" s="11" t="s">
        <v>4821</v>
      </c>
      <c r="L1002" s="11">
        <v>2.422260518E9</v>
      </c>
      <c r="M1002" s="11" t="s">
        <v>138</v>
      </c>
      <c r="N1002" s="11" t="s">
        <v>382</v>
      </c>
      <c r="O1002" s="11" t="s">
        <v>4822</v>
      </c>
      <c r="P1002" s="11" t="str">
        <f>VLOOKUP(A1002,import!A:P,16,0)</f>
        <v>Geleneksel</v>
      </c>
      <c r="Q1002" s="15" t="s">
        <v>135</v>
      </c>
      <c r="R1002" s="15" t="b">
        <v>1</v>
      </c>
      <c r="S1002" s="16" t="b">
        <v>0</v>
      </c>
      <c r="T1002" s="25" t="s">
        <v>83</v>
      </c>
      <c r="U1002" s="25" t="s">
        <v>99</v>
      </c>
      <c r="V1002" s="25" t="s">
        <v>52</v>
      </c>
      <c r="W1002" s="25" t="s">
        <v>4823</v>
      </c>
      <c r="X1002" s="27">
        <v>44517.0</v>
      </c>
      <c r="Y1002" s="27">
        <v>44518.0</v>
      </c>
      <c r="Z1002" s="30"/>
      <c r="AA1002" s="22" t="s">
        <v>71</v>
      </c>
      <c r="AB1002" s="23">
        <v>44508.0</v>
      </c>
      <c r="AC1002" s="22" t="s">
        <v>71</v>
      </c>
      <c r="AD1002" s="23">
        <v>44517.0</v>
      </c>
      <c r="AE1002" s="22" t="s">
        <v>71</v>
      </c>
      <c r="AF1002" s="23">
        <v>44533.0</v>
      </c>
      <c r="AG1002" s="20"/>
      <c r="AH1002" s="19"/>
      <c r="AI1002" s="19"/>
      <c r="AJ1002" s="19"/>
      <c r="AK1002" s="22" t="s">
        <v>99</v>
      </c>
      <c r="AL1002" s="22" t="s">
        <v>99</v>
      </c>
      <c r="AM1002" s="22" t="s">
        <v>247</v>
      </c>
      <c r="AN1002" s="19"/>
      <c r="AO1002" s="19"/>
      <c r="AP1002" s="21" t="s">
        <v>116</v>
      </c>
      <c r="AQ1002" s="19"/>
    </row>
    <row r="1003">
      <c r="A1003" s="11" t="s">
        <v>4824</v>
      </c>
      <c r="B1003" s="11" t="s">
        <v>4825</v>
      </c>
      <c r="C1003" s="11" t="str">
        <f>VLOOKUP(A1003,import!A:C,3,0)</f>
        <v>DOĞRU</v>
      </c>
      <c r="D1003" s="11" t="s">
        <v>74</v>
      </c>
      <c r="E1003" s="12">
        <f>VLOOKUP(A1003,import!A:J,5,0)</f>
        <v>15</v>
      </c>
      <c r="F1003" s="12">
        <f>VLOOKUP(A1003,import!A:J,6,0)</f>
        <v>1</v>
      </c>
      <c r="G1003" s="13">
        <f>VLOOKUP(A1003,import!A:J,7,0)</f>
        <v>0</v>
      </c>
      <c r="H1003" s="13">
        <f>VLOOKUP(A1003,import!A:J,8,0)</f>
        <v>17</v>
      </c>
      <c r="I1003" s="13">
        <f>VLOOKUP(A1003,import!A:J,9,0)</f>
        <v>17</v>
      </c>
      <c r="J1003" s="14">
        <f>VLOOKUP(A1003,import!A:J,10,0)</f>
        <v>0</v>
      </c>
      <c r="K1003" s="11" t="s">
        <v>4826</v>
      </c>
      <c r="L1003" s="11">
        <v>2.428870119E9</v>
      </c>
      <c r="M1003" s="11" t="s">
        <v>327</v>
      </c>
      <c r="N1003" s="11" t="s">
        <v>483</v>
      </c>
      <c r="O1003" s="11" t="s">
        <v>4827</v>
      </c>
      <c r="P1003" s="11" t="str">
        <f>VLOOKUP(A1003,import!A:P,16,0)</f>
        <v>Geleneksel</v>
      </c>
      <c r="Q1003" s="15"/>
      <c r="R1003" s="15" t="b">
        <v>0</v>
      </c>
      <c r="S1003" s="16" t="b">
        <v>0</v>
      </c>
      <c r="T1003" s="17"/>
      <c r="U1003" s="17"/>
      <c r="V1003" s="17"/>
      <c r="W1003" s="17"/>
      <c r="X1003" s="18"/>
      <c r="Y1003" s="18"/>
      <c r="Z1003" s="18"/>
      <c r="AA1003" s="22"/>
      <c r="AB1003" s="23"/>
      <c r="AC1003" s="19"/>
      <c r="AD1003" s="19"/>
      <c r="AE1003" s="20"/>
      <c r="AF1003" s="19"/>
      <c r="AG1003" s="20"/>
      <c r="AH1003" s="19"/>
      <c r="AI1003" s="19"/>
      <c r="AJ1003" s="19"/>
      <c r="AK1003" s="22"/>
      <c r="AL1003" s="19"/>
      <c r="AM1003" s="19"/>
      <c r="AN1003" s="19"/>
      <c r="AO1003" s="19"/>
      <c r="AP1003" s="21"/>
      <c r="AQ1003" s="19"/>
    </row>
    <row r="1004">
      <c r="A1004" s="21" t="s">
        <v>4828</v>
      </c>
      <c r="B1004" s="21" t="s">
        <v>4829</v>
      </c>
      <c r="C1004" s="11" t="str">
        <f>VLOOKUP(A1004,import!A:C,3,0)</f>
        <v>DOĞRU</v>
      </c>
      <c r="D1004" s="21" t="s">
        <v>152</v>
      </c>
      <c r="E1004" s="12">
        <f>VLOOKUP(A1004,import!A:J,5,0)</f>
        <v>15</v>
      </c>
      <c r="F1004" s="12">
        <f>VLOOKUP(A1004,import!A:J,6,0)</f>
        <v>15</v>
      </c>
      <c r="G1004" s="13">
        <f>VLOOKUP(A1004,import!A:J,7,0)</f>
        <v>0</v>
      </c>
      <c r="H1004" s="13">
        <f>VLOOKUP(A1004,import!A:J,8,0)</f>
        <v>14</v>
      </c>
      <c r="I1004" s="13">
        <f>VLOOKUP(A1004,import!A:J,9,0)</f>
        <v>14</v>
      </c>
      <c r="J1004" s="14">
        <f>VLOOKUP(A1004,import!A:J,10,0)</f>
        <v>0</v>
      </c>
      <c r="K1004" s="21" t="s">
        <v>4830</v>
      </c>
      <c r="L1004" s="21">
        <v>2.423266479E9</v>
      </c>
      <c r="M1004" s="21" t="s">
        <v>47</v>
      </c>
      <c r="N1004" s="21" t="s">
        <v>907</v>
      </c>
      <c r="O1004" s="21" t="s">
        <v>4831</v>
      </c>
      <c r="P1004" s="11" t="str">
        <f>VLOOKUP(A1004,import!A:P,16,0)</f>
        <v>Geleneksel</v>
      </c>
      <c r="Q1004" s="15"/>
      <c r="R1004" s="15" t="b">
        <v>1</v>
      </c>
      <c r="S1004" s="16" t="b">
        <v>0</v>
      </c>
      <c r="T1004" s="17" t="s">
        <v>50</v>
      </c>
      <c r="U1004" s="17" t="s">
        <v>99</v>
      </c>
      <c r="V1004" s="20" t="s">
        <v>69</v>
      </c>
      <c r="W1004" s="17"/>
      <c r="X1004" s="18">
        <v>44671.0</v>
      </c>
      <c r="Y1004" s="18">
        <v>44672.0</v>
      </c>
      <c r="Z1004" s="18"/>
      <c r="AA1004" s="22" t="s">
        <v>71</v>
      </c>
      <c r="AB1004" s="23">
        <v>44671.0</v>
      </c>
      <c r="AC1004" s="19"/>
      <c r="AD1004" s="19"/>
      <c r="AE1004" s="20"/>
      <c r="AF1004" s="19"/>
      <c r="AG1004" s="20"/>
      <c r="AH1004" s="19"/>
      <c r="AI1004" s="19"/>
      <c r="AJ1004" s="19"/>
      <c r="AK1004" s="22" t="s">
        <v>99</v>
      </c>
      <c r="AL1004" s="19"/>
      <c r="AM1004" s="19"/>
      <c r="AN1004" s="19"/>
      <c r="AO1004" s="19"/>
      <c r="AP1004" s="21"/>
      <c r="AQ1004" s="19"/>
    </row>
    <row r="1005">
      <c r="A1005" s="11" t="s">
        <v>4832</v>
      </c>
      <c r="B1005" s="11" t="s">
        <v>4833</v>
      </c>
      <c r="C1005" s="11" t="str">
        <f>VLOOKUP(A1005,import!A:C,3,0)</f>
        <v>DOĞRU</v>
      </c>
      <c r="D1005" s="11" t="s">
        <v>200</v>
      </c>
      <c r="E1005" s="12">
        <f>VLOOKUP(A1005,import!A:J,5,0)</f>
        <v>423</v>
      </c>
      <c r="F1005" s="12">
        <f>VLOOKUP(A1005,import!A:J,6,0)</f>
        <v>7</v>
      </c>
      <c r="G1005" s="13">
        <f>VLOOKUP(A1005,import!A:J,7,0)</f>
        <v>0</v>
      </c>
      <c r="H1005" s="13">
        <f>VLOOKUP(A1005,import!A:J,8,0)</f>
        <v>27</v>
      </c>
      <c r="I1005" s="13">
        <f>VLOOKUP(A1005,import!A:J,9,0)</f>
        <v>27</v>
      </c>
      <c r="J1005" s="14">
        <f>VLOOKUP(A1005,import!A:J,10,0)</f>
        <v>0</v>
      </c>
      <c r="K1005" s="11" t="s">
        <v>4834</v>
      </c>
      <c r="L1005" s="11">
        <v>5.359351779E9</v>
      </c>
      <c r="M1005" s="11" t="s">
        <v>47</v>
      </c>
      <c r="N1005" s="11" t="s">
        <v>566</v>
      </c>
      <c r="O1005" s="11" t="s">
        <v>4835</v>
      </c>
      <c r="P1005" s="11" t="str">
        <f>VLOOKUP(A1005,import!A:P,16,0)</f>
        <v>Geleneksel</v>
      </c>
      <c r="Q1005" s="15"/>
      <c r="R1005" s="15" t="b">
        <v>1</v>
      </c>
      <c r="S1005" s="25" t="b">
        <v>1</v>
      </c>
      <c r="T1005" s="25"/>
      <c r="U1005" s="16"/>
      <c r="V1005" s="16"/>
      <c r="W1005" s="25" t="s">
        <v>4836</v>
      </c>
      <c r="X1005" s="30"/>
      <c r="Y1005" s="30"/>
      <c r="Z1005" s="30"/>
      <c r="AA1005" s="22" t="s">
        <v>71</v>
      </c>
      <c r="AB1005" s="23">
        <v>44355.0</v>
      </c>
      <c r="AC1005" s="22" t="s">
        <v>85</v>
      </c>
      <c r="AD1005" s="23">
        <v>44383.0</v>
      </c>
      <c r="AE1005" s="22" t="s">
        <v>71</v>
      </c>
      <c r="AF1005" s="23">
        <v>44386.0</v>
      </c>
      <c r="AG1005" s="22" t="s">
        <v>71</v>
      </c>
      <c r="AH1005" s="23">
        <v>44411.0</v>
      </c>
      <c r="AI1005" s="22" t="s">
        <v>106</v>
      </c>
      <c r="AJ1005" s="23">
        <v>44445.0</v>
      </c>
      <c r="AK1005" s="22" t="s">
        <v>190</v>
      </c>
      <c r="AL1005" s="22" t="s">
        <v>86</v>
      </c>
      <c r="AM1005" s="22" t="s">
        <v>190</v>
      </c>
      <c r="AN1005" s="22" t="s">
        <v>219</v>
      </c>
      <c r="AO1005" s="22" t="s">
        <v>156</v>
      </c>
      <c r="AP1005" s="21" t="s">
        <v>54</v>
      </c>
      <c r="AQ1005" s="22"/>
    </row>
    <row r="1006">
      <c r="A1006" s="11" t="s">
        <v>4837</v>
      </c>
      <c r="B1006" s="11" t="s">
        <v>4838</v>
      </c>
      <c r="C1006" s="11" t="str">
        <f>VLOOKUP(A1006,import!A:C,3,0)</f>
        <v>DOĞRU</v>
      </c>
      <c r="D1006" s="11" t="s">
        <v>102</v>
      </c>
      <c r="E1006" s="12">
        <f>VLOOKUP(A1006,import!A:J,5,0)</f>
        <v>211</v>
      </c>
      <c r="F1006" s="12">
        <f>VLOOKUP(A1006,import!A:J,6,0)</f>
        <v>41</v>
      </c>
      <c r="G1006" s="13">
        <f>VLOOKUP(A1006,import!A:J,7,0)</f>
        <v>0</v>
      </c>
      <c r="H1006" s="13">
        <f>VLOOKUP(A1006,import!A:J,8,0)</f>
        <v>61</v>
      </c>
      <c r="I1006" s="13">
        <f>VLOOKUP(A1006,import!A:J,9,0)</f>
        <v>61</v>
      </c>
      <c r="J1006" s="14">
        <f>VLOOKUP(A1006,import!A:J,10,0)</f>
        <v>0</v>
      </c>
      <c r="K1006" s="11" t="s">
        <v>4839</v>
      </c>
      <c r="L1006" s="11">
        <v>5.550440888E9</v>
      </c>
      <c r="M1006" s="11" t="s">
        <v>368</v>
      </c>
      <c r="N1006" s="11" t="s">
        <v>369</v>
      </c>
      <c r="O1006" s="11" t="s">
        <v>4840</v>
      </c>
      <c r="P1006" s="11" t="str">
        <f>VLOOKUP(A1006,import!A:P,16,0)</f>
        <v>Geleneksel</v>
      </c>
      <c r="Q1006" s="15"/>
      <c r="R1006" s="15" t="b">
        <v>0</v>
      </c>
      <c r="S1006" s="16" t="b">
        <v>0</v>
      </c>
      <c r="T1006" s="17"/>
      <c r="U1006" s="17"/>
      <c r="V1006" s="17"/>
      <c r="W1006" s="17"/>
      <c r="X1006" s="18"/>
      <c r="Y1006" s="18"/>
      <c r="Z1006" s="18"/>
      <c r="AA1006" s="22"/>
      <c r="AB1006" s="23"/>
      <c r="AC1006" s="19"/>
      <c r="AD1006" s="19"/>
      <c r="AE1006" s="20"/>
      <c r="AF1006" s="19"/>
      <c r="AG1006" s="20"/>
      <c r="AH1006" s="19"/>
      <c r="AI1006" s="19"/>
      <c r="AJ1006" s="19"/>
      <c r="AK1006" s="22"/>
      <c r="AL1006" s="19"/>
      <c r="AM1006" s="19"/>
      <c r="AN1006" s="19"/>
      <c r="AO1006" s="19"/>
      <c r="AP1006" s="21" t="s">
        <v>54</v>
      </c>
      <c r="AQ1006" s="19"/>
    </row>
    <row r="1007">
      <c r="A1007" s="11" t="s">
        <v>4841</v>
      </c>
      <c r="B1007" s="11" t="s">
        <v>4842</v>
      </c>
      <c r="C1007" s="11" t="str">
        <f>VLOOKUP(A1007,import!A:C,3,0)</f>
        <v>YANLIŞ</v>
      </c>
      <c r="D1007" s="11" t="s">
        <v>1828</v>
      </c>
      <c r="E1007" s="12" t="str">
        <f>VLOOKUP(A1007,import!A:J,5,0)</f>
        <v/>
      </c>
      <c r="F1007" s="12" t="str">
        <f>VLOOKUP(A1007,import!A:J,6,0)</f>
        <v/>
      </c>
      <c r="G1007" s="13">
        <f>VLOOKUP(A1007,import!A:J,7,0)</f>
        <v>0</v>
      </c>
      <c r="H1007" s="13">
        <f>VLOOKUP(A1007,import!A:J,8,0)</f>
        <v>8</v>
      </c>
      <c r="I1007" s="13">
        <f>VLOOKUP(A1007,import!A:J,9,0)</f>
        <v>8</v>
      </c>
      <c r="J1007" s="14">
        <f>VLOOKUP(A1007,import!A:J,10,0)</f>
        <v>0</v>
      </c>
      <c r="K1007" s="11" t="s">
        <v>4843</v>
      </c>
      <c r="L1007" s="11">
        <v>2.423393783E9</v>
      </c>
      <c r="M1007" s="11" t="s">
        <v>65</v>
      </c>
      <c r="N1007" s="11" t="s">
        <v>755</v>
      </c>
      <c r="O1007" s="11" t="s">
        <v>4844</v>
      </c>
      <c r="P1007" s="11" t="str">
        <f>VLOOKUP(A1007,import!A:P,16,0)</f>
        <v>Geleneksel</v>
      </c>
      <c r="Q1007" s="15"/>
      <c r="R1007" s="15" t="b">
        <v>1</v>
      </c>
      <c r="S1007" s="16" t="b">
        <v>0</v>
      </c>
      <c r="T1007" s="17" t="s">
        <v>280</v>
      </c>
      <c r="U1007" s="17"/>
      <c r="V1007" s="17"/>
      <c r="W1007" s="17" t="s">
        <v>4845</v>
      </c>
      <c r="X1007" s="18"/>
      <c r="Y1007" s="18"/>
      <c r="Z1007" s="18"/>
      <c r="AA1007" s="22" t="s">
        <v>71</v>
      </c>
      <c r="AB1007" s="23">
        <v>44587.0</v>
      </c>
      <c r="AC1007" s="19"/>
      <c r="AD1007" s="19"/>
      <c r="AE1007" s="20"/>
      <c r="AF1007" s="19"/>
      <c r="AG1007" s="20"/>
      <c r="AH1007" s="19"/>
      <c r="AI1007" s="19"/>
      <c r="AJ1007" s="19"/>
      <c r="AK1007" s="22" t="s">
        <v>99</v>
      </c>
      <c r="AL1007" s="19"/>
      <c r="AM1007" s="19"/>
      <c r="AN1007" s="19"/>
      <c r="AO1007" s="19"/>
      <c r="AP1007" s="21"/>
      <c r="AQ1007" s="19"/>
    </row>
    <row r="1008">
      <c r="A1008" s="11" t="s">
        <v>4846</v>
      </c>
      <c r="B1008" s="11" t="s">
        <v>4847</v>
      </c>
      <c r="C1008" s="11" t="str">
        <f>VLOOKUP(A1008,import!A:C,3,0)</f>
        <v>DOĞRU</v>
      </c>
      <c r="D1008" s="11" t="s">
        <v>126</v>
      </c>
      <c r="E1008" s="12">
        <f>VLOOKUP(A1008,import!A:J,5,0)</f>
        <v>2266</v>
      </c>
      <c r="F1008" s="12">
        <f>VLOOKUP(A1008,import!A:J,6,0)</f>
        <v>195</v>
      </c>
      <c r="G1008" s="13">
        <f>VLOOKUP(A1008,import!A:J,7,0)</f>
        <v>29</v>
      </c>
      <c r="H1008" s="13">
        <f>VLOOKUP(A1008,import!A:J,8,0)</f>
        <v>24</v>
      </c>
      <c r="I1008" s="13">
        <f>VLOOKUP(A1008,import!A:J,9,0)</f>
        <v>53</v>
      </c>
      <c r="J1008" s="14">
        <f>VLOOKUP(A1008,import!A:J,10,0)</f>
        <v>0.55</v>
      </c>
      <c r="K1008" s="11" t="s">
        <v>3552</v>
      </c>
      <c r="L1008" s="11">
        <v>2.42503509E9</v>
      </c>
      <c r="M1008" s="11" t="s">
        <v>138</v>
      </c>
      <c r="N1008" s="11" t="s">
        <v>202</v>
      </c>
      <c r="O1008" s="11" t="s">
        <v>3553</v>
      </c>
      <c r="P1008" s="11" t="str">
        <f>VLOOKUP(A1008,import!A:P,16,0)</f>
        <v>Geleneksel</v>
      </c>
      <c r="Q1008" s="15" t="s">
        <v>135</v>
      </c>
      <c r="R1008" s="15" t="b">
        <v>1</v>
      </c>
      <c r="S1008" s="16" t="b">
        <v>0</v>
      </c>
      <c r="T1008" s="25" t="s">
        <v>50</v>
      </c>
      <c r="U1008" s="25" t="s">
        <v>115</v>
      </c>
      <c r="V1008" s="24" t="s">
        <v>69</v>
      </c>
      <c r="W1008" s="25"/>
      <c r="X1008" s="27">
        <v>44614.0</v>
      </c>
      <c r="Y1008" s="27">
        <v>44614.0</v>
      </c>
      <c r="Z1008" s="27"/>
      <c r="AA1008" s="22" t="s">
        <v>71</v>
      </c>
      <c r="AB1008" s="23">
        <v>44614.0</v>
      </c>
      <c r="AC1008" s="19"/>
      <c r="AD1008" s="19"/>
      <c r="AE1008" s="20"/>
      <c r="AF1008" s="19"/>
      <c r="AG1008" s="20"/>
      <c r="AH1008" s="19"/>
      <c r="AI1008" s="19"/>
      <c r="AJ1008" s="19"/>
      <c r="AK1008" s="22" t="s">
        <v>115</v>
      </c>
      <c r="AL1008" s="19"/>
      <c r="AM1008" s="19"/>
      <c r="AN1008" s="19"/>
      <c r="AO1008" s="19"/>
      <c r="AP1008" s="21" t="s">
        <v>116</v>
      </c>
      <c r="AQ1008" s="19"/>
    </row>
    <row r="1009">
      <c r="A1009" s="11" t="s">
        <v>4848</v>
      </c>
      <c r="B1009" s="11" t="s">
        <v>4849</v>
      </c>
      <c r="C1009" s="11" t="str">
        <f>VLOOKUP(A1009,import!A:C,3,0)</f>
        <v>DOĞRU</v>
      </c>
      <c r="D1009" s="11" t="s">
        <v>63</v>
      </c>
      <c r="E1009" s="12">
        <f>VLOOKUP(A1009,import!A:J,5,0)</f>
        <v>1</v>
      </c>
      <c r="F1009" s="12" t="str">
        <f>VLOOKUP(A1009,import!A:J,6,0)</f>
        <v/>
      </c>
      <c r="G1009" s="13">
        <f>VLOOKUP(A1009,import!A:J,7,0)</f>
        <v>0</v>
      </c>
      <c r="H1009" s="13">
        <f>VLOOKUP(A1009,import!A:J,8,0)</f>
        <v>8</v>
      </c>
      <c r="I1009" s="13">
        <f>VLOOKUP(A1009,import!A:J,9,0)</f>
        <v>8</v>
      </c>
      <c r="J1009" s="14">
        <f>VLOOKUP(A1009,import!A:J,10,0)</f>
        <v>0</v>
      </c>
      <c r="K1009" s="11" t="s">
        <v>4850</v>
      </c>
      <c r="L1009" s="11">
        <v>5.465001887E9</v>
      </c>
      <c r="M1009" s="11" t="s">
        <v>65</v>
      </c>
      <c r="N1009" s="11" t="s">
        <v>1002</v>
      </c>
      <c r="O1009" s="11" t="s">
        <v>4851</v>
      </c>
      <c r="P1009" s="11" t="str">
        <f>VLOOKUP(A1009,import!A:P,16,0)</f>
        <v>Geleneksel</v>
      </c>
      <c r="Q1009" s="15"/>
      <c r="R1009" s="15" t="b">
        <v>0</v>
      </c>
      <c r="S1009" s="16" t="b">
        <v>0</v>
      </c>
      <c r="T1009" s="17"/>
      <c r="U1009" s="17"/>
      <c r="V1009" s="17"/>
      <c r="W1009" s="17"/>
      <c r="X1009" s="18"/>
      <c r="Y1009" s="18"/>
      <c r="Z1009" s="18"/>
      <c r="AA1009" s="22"/>
      <c r="AB1009" s="23"/>
      <c r="AC1009" s="19"/>
      <c r="AD1009" s="19"/>
      <c r="AE1009" s="20"/>
      <c r="AF1009" s="19"/>
      <c r="AG1009" s="20"/>
      <c r="AH1009" s="19"/>
      <c r="AI1009" s="19"/>
      <c r="AJ1009" s="19"/>
      <c r="AK1009" s="22"/>
      <c r="AL1009" s="19"/>
      <c r="AM1009" s="19"/>
      <c r="AN1009" s="19"/>
      <c r="AO1009" s="19"/>
      <c r="AP1009" s="21"/>
      <c r="AQ1009" s="19"/>
    </row>
    <row r="1010">
      <c r="A1010" s="11" t="s">
        <v>4852</v>
      </c>
      <c r="B1010" s="11" t="s">
        <v>4853</v>
      </c>
      <c r="C1010" s="11" t="str">
        <f>VLOOKUP(A1010,import!A:C,3,0)</f>
        <v>DOĞRU</v>
      </c>
      <c r="D1010" s="11" t="s">
        <v>200</v>
      </c>
      <c r="E1010" s="12">
        <f>VLOOKUP(A1010,import!A:J,5,0)</f>
        <v>20</v>
      </c>
      <c r="F1010" s="12">
        <f>VLOOKUP(A1010,import!A:J,6,0)</f>
        <v>1</v>
      </c>
      <c r="G1010" s="13">
        <f>VLOOKUP(A1010,import!A:J,7,0)</f>
        <v>28</v>
      </c>
      <c r="H1010" s="13">
        <f>VLOOKUP(A1010,import!A:J,8,0)</f>
        <v>12</v>
      </c>
      <c r="I1010" s="13">
        <f>VLOOKUP(A1010,import!A:J,9,0)</f>
        <v>40</v>
      </c>
      <c r="J1010" s="14">
        <f>VLOOKUP(A1010,import!A:J,10,0)</f>
        <v>0.7</v>
      </c>
      <c r="K1010" s="11" t="s">
        <v>4854</v>
      </c>
      <c r="L1010" s="11">
        <v>2.425040505E9</v>
      </c>
      <c r="M1010" s="11" t="s">
        <v>138</v>
      </c>
      <c r="N1010" s="11" t="s">
        <v>139</v>
      </c>
      <c r="O1010" s="11" t="s">
        <v>4855</v>
      </c>
      <c r="P1010" s="11" t="str">
        <f>VLOOKUP(A1010,import!A:P,16,0)</f>
        <v>Geleneksel</v>
      </c>
      <c r="Q1010" s="15"/>
      <c r="R1010" s="15" t="b">
        <v>1</v>
      </c>
      <c r="S1010" s="16" t="b">
        <v>0</v>
      </c>
      <c r="T1010" s="17" t="s">
        <v>50</v>
      </c>
      <c r="U1010" s="17" t="s">
        <v>247</v>
      </c>
      <c r="V1010" s="24" t="s">
        <v>69</v>
      </c>
      <c r="W1010" s="17" t="s">
        <v>4856</v>
      </c>
      <c r="X1010" s="18">
        <v>44572.0</v>
      </c>
      <c r="Y1010" s="18">
        <v>44574.0</v>
      </c>
      <c r="Z1010" s="18"/>
      <c r="AA1010" s="22" t="s">
        <v>71</v>
      </c>
      <c r="AB1010" s="23">
        <v>44572.0</v>
      </c>
      <c r="AC1010" s="19"/>
      <c r="AD1010" s="19"/>
      <c r="AE1010" s="20"/>
      <c r="AF1010" s="19"/>
      <c r="AG1010" s="20"/>
      <c r="AH1010" s="19"/>
      <c r="AI1010" s="19"/>
      <c r="AJ1010" s="19"/>
      <c r="AK1010" s="22" t="s">
        <v>247</v>
      </c>
      <c r="AL1010" s="19"/>
      <c r="AM1010" s="19"/>
      <c r="AN1010" s="19"/>
      <c r="AO1010" s="19"/>
      <c r="AP1010" s="21"/>
      <c r="AQ1010" s="19"/>
    </row>
    <row r="1011">
      <c r="A1011" s="11" t="s">
        <v>4857</v>
      </c>
      <c r="B1011" s="11" t="s">
        <v>4858</v>
      </c>
      <c r="C1011" s="11" t="str">
        <f>VLOOKUP(A1011,import!A:C,3,0)</f>
        <v>DOĞRU</v>
      </c>
      <c r="D1011" s="11" t="s">
        <v>152</v>
      </c>
      <c r="E1011" s="12">
        <f>VLOOKUP(A1011,import!A:J,5,0)</f>
        <v>150</v>
      </c>
      <c r="F1011" s="12">
        <f>VLOOKUP(A1011,import!A:J,6,0)</f>
        <v>5</v>
      </c>
      <c r="G1011" s="13">
        <f>VLOOKUP(A1011,import!A:J,7,0)</f>
        <v>0</v>
      </c>
      <c r="H1011" s="13">
        <f>VLOOKUP(A1011,import!A:J,8,0)</f>
        <v>12</v>
      </c>
      <c r="I1011" s="13">
        <f>VLOOKUP(A1011,import!A:J,9,0)</f>
        <v>12</v>
      </c>
      <c r="J1011" s="14">
        <f>VLOOKUP(A1011,import!A:J,10,0)</f>
        <v>0</v>
      </c>
      <c r="K1011" s="11" t="s">
        <v>4859</v>
      </c>
      <c r="L1011" s="11">
        <v>2.425653283E9</v>
      </c>
      <c r="M1011" s="11" t="s">
        <v>368</v>
      </c>
      <c r="N1011" s="11" t="s">
        <v>4860</v>
      </c>
      <c r="O1011" s="11" t="s">
        <v>4861</v>
      </c>
      <c r="P1011" s="11" t="str">
        <f>VLOOKUP(A1011,import!A:P,16,0)</f>
        <v>Geleneksel</v>
      </c>
      <c r="Q1011" s="15"/>
      <c r="R1011" s="15" t="b">
        <v>1</v>
      </c>
      <c r="S1011" s="16" t="b">
        <v>0</v>
      </c>
      <c r="T1011" s="17" t="s">
        <v>351</v>
      </c>
      <c r="U1011" s="17" t="s">
        <v>247</v>
      </c>
      <c r="V1011" s="22" t="s">
        <v>371</v>
      </c>
      <c r="W1011" s="39" t="s">
        <v>4862</v>
      </c>
      <c r="X1011" s="18">
        <v>44522.0</v>
      </c>
      <c r="Y1011" s="18">
        <v>44524.0</v>
      </c>
      <c r="Z1011" s="18"/>
      <c r="AA1011" s="22" t="s">
        <v>71</v>
      </c>
      <c r="AB1011" s="23">
        <v>44474.0</v>
      </c>
      <c r="AC1011" s="22" t="s">
        <v>71</v>
      </c>
      <c r="AD1011" s="23">
        <v>44480.0</v>
      </c>
      <c r="AE1011" s="22" t="s">
        <v>71</v>
      </c>
      <c r="AF1011" s="23">
        <v>44491.0</v>
      </c>
      <c r="AG1011" s="22" t="s">
        <v>71</v>
      </c>
      <c r="AH1011" s="23">
        <v>44522.0</v>
      </c>
      <c r="AI1011" s="19"/>
      <c r="AJ1011" s="19"/>
      <c r="AK1011" s="22" t="s">
        <v>156</v>
      </c>
      <c r="AL1011" s="22" t="s">
        <v>123</v>
      </c>
      <c r="AM1011" s="22" t="s">
        <v>99</v>
      </c>
      <c r="AN1011" s="22" t="s">
        <v>247</v>
      </c>
      <c r="AO1011" s="19"/>
      <c r="AP1011" s="21" t="s">
        <v>116</v>
      </c>
      <c r="AQ1011" s="19"/>
    </row>
    <row r="1012">
      <c r="A1012" s="11" t="s">
        <v>4863</v>
      </c>
      <c r="B1012" s="11" t="s">
        <v>4864</v>
      </c>
      <c r="C1012" s="11" t="str">
        <f>VLOOKUP(A1012,import!A:C,3,0)</f>
        <v>DOĞRU</v>
      </c>
      <c r="D1012" s="11" t="s">
        <v>152</v>
      </c>
      <c r="E1012" s="12">
        <f>VLOOKUP(A1012,import!A:J,5,0)</f>
        <v>536</v>
      </c>
      <c r="F1012" s="12">
        <f>VLOOKUP(A1012,import!A:J,6,0)</f>
        <v>56</v>
      </c>
      <c r="G1012" s="13">
        <f>VLOOKUP(A1012,import!A:J,7,0)</f>
        <v>0</v>
      </c>
      <c r="H1012" s="13">
        <f>VLOOKUP(A1012,import!A:J,8,0)</f>
        <v>12</v>
      </c>
      <c r="I1012" s="13">
        <f>VLOOKUP(A1012,import!A:J,9,0)</f>
        <v>12</v>
      </c>
      <c r="J1012" s="14">
        <f>VLOOKUP(A1012,import!A:J,10,0)</f>
        <v>0</v>
      </c>
      <c r="K1012" s="11" t="s">
        <v>4865</v>
      </c>
      <c r="L1012" s="11">
        <v>2.425285134E9</v>
      </c>
      <c r="M1012" s="11" t="s">
        <v>368</v>
      </c>
      <c r="N1012" s="11" t="s">
        <v>369</v>
      </c>
      <c r="O1012" s="11" t="s">
        <v>4866</v>
      </c>
      <c r="P1012" s="11" t="str">
        <f>VLOOKUP(A1012,import!A:P,16,0)</f>
        <v>Geleneksel</v>
      </c>
      <c r="Q1012" s="15" t="s">
        <v>299</v>
      </c>
      <c r="R1012" s="15" t="b">
        <v>1</v>
      </c>
      <c r="S1012" s="16" t="b">
        <v>0</v>
      </c>
      <c r="T1012" s="25" t="s">
        <v>106</v>
      </c>
      <c r="U1012" s="25" t="s">
        <v>156</v>
      </c>
      <c r="V1012" s="22" t="s">
        <v>371</v>
      </c>
      <c r="W1012" s="45" t="s">
        <v>4867</v>
      </c>
      <c r="X1012" s="27">
        <v>44460.0</v>
      </c>
      <c r="Y1012" s="27">
        <v>44461.0</v>
      </c>
      <c r="Z1012" s="25" t="s">
        <v>373</v>
      </c>
      <c r="AA1012" s="22" t="s">
        <v>71</v>
      </c>
      <c r="AB1012" s="23">
        <v>44460.0</v>
      </c>
      <c r="AC1012" s="22" t="s">
        <v>106</v>
      </c>
      <c r="AD1012" s="23">
        <v>44491.0</v>
      </c>
      <c r="AE1012" s="22" t="s">
        <v>177</v>
      </c>
      <c r="AF1012" s="23">
        <v>44496.0</v>
      </c>
      <c r="AG1012" s="22" t="s">
        <v>177</v>
      </c>
      <c r="AH1012" s="23">
        <v>44504.0</v>
      </c>
      <c r="AI1012" s="19"/>
      <c r="AJ1012" s="19"/>
      <c r="AK1012" s="22" t="s">
        <v>156</v>
      </c>
      <c r="AL1012" s="22" t="s">
        <v>99</v>
      </c>
      <c r="AM1012" s="22" t="s">
        <v>156</v>
      </c>
      <c r="AN1012" s="22" t="s">
        <v>99</v>
      </c>
      <c r="AO1012" s="19"/>
      <c r="AP1012" s="21" t="s">
        <v>54</v>
      </c>
      <c r="AQ1012" s="19"/>
    </row>
    <row r="1013">
      <c r="A1013" s="11" t="s">
        <v>4868</v>
      </c>
      <c r="B1013" s="11" t="s">
        <v>4869</v>
      </c>
      <c r="C1013" s="11" t="str">
        <f>VLOOKUP(A1013,import!A:C,3,0)</f>
        <v>DOĞRU</v>
      </c>
      <c r="D1013" s="11" t="s">
        <v>152</v>
      </c>
      <c r="E1013" s="12">
        <f>VLOOKUP(A1013,import!A:J,5,0)</f>
        <v>40</v>
      </c>
      <c r="F1013" s="12">
        <f>VLOOKUP(A1013,import!A:J,6,0)</f>
        <v>25</v>
      </c>
      <c r="G1013" s="13">
        <f>VLOOKUP(A1013,import!A:J,7,0)</f>
        <v>0</v>
      </c>
      <c r="H1013" s="13">
        <f>VLOOKUP(A1013,import!A:J,8,0)</f>
        <v>8</v>
      </c>
      <c r="I1013" s="13">
        <f>VLOOKUP(A1013,import!A:J,9,0)</f>
        <v>8</v>
      </c>
      <c r="J1013" s="14">
        <f>VLOOKUP(A1013,import!A:J,10,0)</f>
        <v>0</v>
      </c>
      <c r="K1013" s="11" t="s">
        <v>4870</v>
      </c>
      <c r="L1013" s="11">
        <v>5.354803093E9</v>
      </c>
      <c r="M1013" s="11" t="s">
        <v>65</v>
      </c>
      <c r="N1013" s="11" t="s">
        <v>1090</v>
      </c>
      <c r="O1013" s="11" t="s">
        <v>4871</v>
      </c>
      <c r="P1013" s="11" t="str">
        <f>VLOOKUP(A1013,import!A:P,16,0)</f>
        <v>Geleneksel</v>
      </c>
      <c r="Q1013" s="15"/>
      <c r="R1013" s="15" t="b">
        <v>0</v>
      </c>
      <c r="S1013" s="16" t="b">
        <v>0</v>
      </c>
      <c r="T1013" s="17"/>
      <c r="U1013" s="17"/>
      <c r="V1013" s="17"/>
      <c r="W1013" s="17"/>
      <c r="X1013" s="18"/>
      <c r="Y1013" s="18"/>
      <c r="Z1013" s="18"/>
      <c r="AA1013" s="22"/>
      <c r="AB1013" s="23"/>
      <c r="AC1013" s="19"/>
      <c r="AD1013" s="19"/>
      <c r="AE1013" s="20"/>
      <c r="AF1013" s="19"/>
      <c r="AG1013" s="20"/>
      <c r="AH1013" s="19"/>
      <c r="AI1013" s="19"/>
      <c r="AJ1013" s="19"/>
      <c r="AK1013" s="22"/>
      <c r="AL1013" s="19"/>
      <c r="AM1013" s="19"/>
      <c r="AN1013" s="19"/>
      <c r="AO1013" s="19"/>
      <c r="AP1013" s="21"/>
      <c r="AQ1013" s="19"/>
    </row>
    <row r="1014">
      <c r="A1014" s="11" t="s">
        <v>4872</v>
      </c>
      <c r="B1014" s="11" t="s">
        <v>4873</v>
      </c>
      <c r="C1014" s="11" t="str">
        <f>VLOOKUP(A1014,import!A:C,3,0)</f>
        <v>DOĞRU</v>
      </c>
      <c r="D1014" s="11" t="s">
        <v>152</v>
      </c>
      <c r="E1014" s="12">
        <f>VLOOKUP(A1014,import!A:J,5,0)</f>
        <v>1086</v>
      </c>
      <c r="F1014" s="12">
        <f>VLOOKUP(A1014,import!A:J,6,0)</f>
        <v>85</v>
      </c>
      <c r="G1014" s="13">
        <f>VLOOKUP(A1014,import!A:J,7,0)</f>
        <v>0</v>
      </c>
      <c r="H1014" s="13">
        <f>VLOOKUP(A1014,import!A:J,8,0)</f>
        <v>32</v>
      </c>
      <c r="I1014" s="13">
        <f>VLOOKUP(A1014,import!A:J,9,0)</f>
        <v>32</v>
      </c>
      <c r="J1014" s="14">
        <f>VLOOKUP(A1014,import!A:J,10,0)</f>
        <v>0</v>
      </c>
      <c r="K1014" s="11" t="s">
        <v>4874</v>
      </c>
      <c r="L1014" s="11">
        <v>2.422276669E9</v>
      </c>
      <c r="M1014" s="11" t="s">
        <v>65</v>
      </c>
      <c r="N1014" s="11" t="s">
        <v>169</v>
      </c>
      <c r="O1014" s="11" t="s">
        <v>4875</v>
      </c>
      <c r="P1014" s="11" t="str">
        <f>VLOOKUP(A1014,import!A:P,16,0)</f>
        <v>Geleneksel</v>
      </c>
      <c r="Q1014" s="15" t="s">
        <v>129</v>
      </c>
      <c r="R1014" s="15" t="b">
        <v>1</v>
      </c>
      <c r="S1014" s="16" t="b">
        <v>0</v>
      </c>
      <c r="T1014" s="25" t="s">
        <v>83</v>
      </c>
      <c r="U1014" s="16"/>
      <c r="V1014" s="16"/>
      <c r="W1014" s="25" t="s">
        <v>4876</v>
      </c>
      <c r="X1014" s="30"/>
      <c r="Y1014" s="30"/>
      <c r="Z1014" s="30"/>
      <c r="AA1014" s="22" t="s">
        <v>71</v>
      </c>
      <c r="AB1014" s="23">
        <v>44358.0</v>
      </c>
      <c r="AC1014" s="22" t="s">
        <v>71</v>
      </c>
      <c r="AD1014" s="23">
        <v>44427.0</v>
      </c>
      <c r="AE1014" s="22" t="s">
        <v>71</v>
      </c>
      <c r="AF1014" s="23">
        <v>44442.0</v>
      </c>
      <c r="AG1014" s="22" t="s">
        <v>106</v>
      </c>
      <c r="AH1014" s="23">
        <v>44487.0</v>
      </c>
      <c r="AI1014" s="19"/>
      <c r="AJ1014" s="19"/>
      <c r="AK1014" s="22" t="s">
        <v>51</v>
      </c>
      <c r="AL1014" s="22" t="s">
        <v>288</v>
      </c>
      <c r="AM1014" s="22" t="s">
        <v>156</v>
      </c>
      <c r="AN1014" s="22" t="s">
        <v>156</v>
      </c>
      <c r="AO1014" s="19"/>
      <c r="AP1014" s="21" t="s">
        <v>116</v>
      </c>
      <c r="AQ1014" s="19"/>
    </row>
    <row r="1015">
      <c r="A1015" s="11" t="s">
        <v>4877</v>
      </c>
      <c r="B1015" s="11" t="s">
        <v>4878</v>
      </c>
      <c r="C1015" s="11" t="str">
        <f>VLOOKUP(A1015,import!A:C,3,0)</f>
        <v>DOĞRU</v>
      </c>
      <c r="D1015" s="11" t="s">
        <v>200</v>
      </c>
      <c r="E1015" s="12">
        <f>VLOOKUP(A1015,import!A:J,5,0)</f>
        <v>4675</v>
      </c>
      <c r="F1015" s="12">
        <f>VLOOKUP(A1015,import!A:J,6,0)</f>
        <v>168</v>
      </c>
      <c r="G1015" s="13">
        <f>VLOOKUP(A1015,import!A:J,7,0)</f>
        <v>0</v>
      </c>
      <c r="H1015" s="13">
        <f>VLOOKUP(A1015,import!A:J,8,0)</f>
        <v>32</v>
      </c>
      <c r="I1015" s="13">
        <f>VLOOKUP(A1015,import!A:J,9,0)</f>
        <v>32</v>
      </c>
      <c r="J1015" s="14">
        <f>VLOOKUP(A1015,import!A:J,10,0)</f>
        <v>0</v>
      </c>
      <c r="K1015" s="11" t="s">
        <v>2783</v>
      </c>
      <c r="L1015" s="11">
        <v>2.422272127E9</v>
      </c>
      <c r="M1015" s="11" t="s">
        <v>138</v>
      </c>
      <c r="N1015" s="11" t="s">
        <v>4879</v>
      </c>
      <c r="O1015" s="11" t="s">
        <v>4880</v>
      </c>
      <c r="P1015" s="11" t="str">
        <f>VLOOKUP(A1015,import!A:P,16,0)</f>
        <v>Geleneksel</v>
      </c>
      <c r="Q1015" s="15" t="s">
        <v>135</v>
      </c>
      <c r="R1015" s="15" t="b">
        <v>1</v>
      </c>
      <c r="S1015" s="16" t="b">
        <v>0</v>
      </c>
      <c r="T1015" s="25" t="s">
        <v>106</v>
      </c>
      <c r="U1015" s="16"/>
      <c r="V1015" s="16"/>
      <c r="W1015" s="25" t="s">
        <v>4881</v>
      </c>
      <c r="X1015" s="30"/>
      <c r="Y1015" s="30"/>
      <c r="Z1015" s="30"/>
      <c r="AA1015" s="22" t="s">
        <v>106</v>
      </c>
      <c r="AB1015" s="23">
        <v>44474.0</v>
      </c>
      <c r="AC1015" s="22" t="s">
        <v>106</v>
      </c>
      <c r="AD1015" s="23">
        <v>44481.0</v>
      </c>
      <c r="AE1015" s="22" t="s">
        <v>106</v>
      </c>
      <c r="AF1015" s="23">
        <v>44497.0</v>
      </c>
      <c r="AG1015" s="22" t="s">
        <v>106</v>
      </c>
      <c r="AH1015" s="23">
        <v>44543.0</v>
      </c>
      <c r="AI1015" s="19"/>
      <c r="AJ1015" s="19"/>
      <c r="AK1015" s="22" t="s">
        <v>51</v>
      </c>
      <c r="AL1015" s="22" t="s">
        <v>247</v>
      </c>
      <c r="AM1015" s="22" t="s">
        <v>99</v>
      </c>
      <c r="AN1015" s="22" t="s">
        <v>99</v>
      </c>
      <c r="AO1015" s="19"/>
      <c r="AP1015" s="21" t="s">
        <v>116</v>
      </c>
      <c r="AQ1015" s="19"/>
    </row>
    <row r="1016">
      <c r="A1016" s="11" t="s">
        <v>4882</v>
      </c>
      <c r="B1016" s="11" t="s">
        <v>4883</v>
      </c>
      <c r="C1016" s="11" t="str">
        <f>VLOOKUP(A1016,import!A:C,3,0)</f>
        <v>DOĞRU</v>
      </c>
      <c r="D1016" s="11" t="s">
        <v>45</v>
      </c>
      <c r="E1016" s="12">
        <f>VLOOKUP(A1016,import!A:J,5,0)</f>
        <v>363</v>
      </c>
      <c r="F1016" s="12">
        <f>VLOOKUP(A1016,import!A:J,6,0)</f>
        <v>17</v>
      </c>
      <c r="G1016" s="13">
        <f>VLOOKUP(A1016,import!A:J,7,0)</f>
        <v>12</v>
      </c>
      <c r="H1016" s="13">
        <f>VLOOKUP(A1016,import!A:J,8,0)</f>
        <v>27</v>
      </c>
      <c r="I1016" s="13">
        <f>VLOOKUP(A1016,import!A:J,9,0)</f>
        <v>39</v>
      </c>
      <c r="J1016" s="14">
        <f>VLOOKUP(A1016,import!A:J,10,0)</f>
        <v>0.31</v>
      </c>
      <c r="K1016" s="11" t="s">
        <v>4884</v>
      </c>
      <c r="L1016" s="11">
        <v>2.427464246E9</v>
      </c>
      <c r="M1016" s="11" t="s">
        <v>58</v>
      </c>
      <c r="N1016" s="11" t="s">
        <v>59</v>
      </c>
      <c r="O1016" s="11" t="s">
        <v>4885</v>
      </c>
      <c r="P1016" s="11" t="str">
        <f>VLOOKUP(A1016,import!A:P,16,0)</f>
        <v>Geleneksel</v>
      </c>
      <c r="Q1016" s="15" t="s">
        <v>103</v>
      </c>
      <c r="R1016" s="15" t="b">
        <v>1</v>
      </c>
      <c r="S1016" s="16" t="b">
        <v>0</v>
      </c>
      <c r="T1016" s="25" t="s">
        <v>50</v>
      </c>
      <c r="U1016" s="25" t="s">
        <v>115</v>
      </c>
      <c r="V1016" s="25" t="s">
        <v>371</v>
      </c>
      <c r="W1016" s="25" t="s">
        <v>4886</v>
      </c>
      <c r="X1016" s="27">
        <v>44490.0</v>
      </c>
      <c r="Y1016" s="27">
        <v>44491.0</v>
      </c>
      <c r="Z1016" s="30"/>
      <c r="AA1016" s="22" t="s">
        <v>106</v>
      </c>
      <c r="AB1016" s="23">
        <v>44488.0</v>
      </c>
      <c r="AC1016" s="22" t="s">
        <v>71</v>
      </c>
      <c r="AD1016" s="23">
        <v>44490.0</v>
      </c>
      <c r="AE1016" s="20"/>
      <c r="AF1016" s="19"/>
      <c r="AG1016" s="20"/>
      <c r="AH1016" s="19"/>
      <c r="AI1016" s="19"/>
      <c r="AJ1016" s="19"/>
      <c r="AK1016" s="22" t="s">
        <v>51</v>
      </c>
      <c r="AL1016" s="22" t="s">
        <v>115</v>
      </c>
      <c r="AM1016" s="19"/>
      <c r="AN1016" s="19"/>
      <c r="AO1016" s="19"/>
      <c r="AP1016" s="21" t="s">
        <v>89</v>
      </c>
      <c r="AQ1016" s="19"/>
    </row>
    <row r="1017">
      <c r="A1017" s="11" t="s">
        <v>4887</v>
      </c>
      <c r="B1017" s="11" t="s">
        <v>4888</v>
      </c>
      <c r="C1017" s="11" t="str">
        <f>VLOOKUP(A1017,import!A:C,3,0)</f>
        <v>DOĞRU</v>
      </c>
      <c r="D1017" s="11" t="s">
        <v>74</v>
      </c>
      <c r="E1017" s="12">
        <f>VLOOKUP(A1017,import!A:J,5,0)</f>
        <v>488</v>
      </c>
      <c r="F1017" s="12">
        <f>VLOOKUP(A1017,import!A:J,6,0)</f>
        <v>30</v>
      </c>
      <c r="G1017" s="13">
        <f>VLOOKUP(A1017,import!A:J,7,0)</f>
        <v>0</v>
      </c>
      <c r="H1017" s="13">
        <f>VLOOKUP(A1017,import!A:J,8,0)</f>
        <v>40</v>
      </c>
      <c r="I1017" s="13">
        <f>VLOOKUP(A1017,import!A:J,9,0)</f>
        <v>40</v>
      </c>
      <c r="J1017" s="14">
        <f>VLOOKUP(A1017,import!A:J,10,0)</f>
        <v>0</v>
      </c>
      <c r="K1017" s="11" t="s">
        <v>4889</v>
      </c>
      <c r="L1017" s="11">
        <v>2.422299011E9</v>
      </c>
      <c r="M1017" s="11" t="s">
        <v>138</v>
      </c>
      <c r="N1017" s="11" t="s">
        <v>1756</v>
      </c>
      <c r="O1017" s="11" t="s">
        <v>4890</v>
      </c>
      <c r="P1017" s="11" t="str">
        <f>VLOOKUP(A1017,import!A:P,16,0)</f>
        <v>Geleneksel</v>
      </c>
      <c r="Q1017" s="15" t="s">
        <v>103</v>
      </c>
      <c r="R1017" s="15" t="b">
        <v>1</v>
      </c>
      <c r="S1017" s="16" t="b">
        <v>0</v>
      </c>
      <c r="T1017" s="25" t="s">
        <v>83</v>
      </c>
      <c r="U1017" s="25" t="s">
        <v>258</v>
      </c>
      <c r="V1017" s="25" t="s">
        <v>52</v>
      </c>
      <c r="W1017" s="25" t="s">
        <v>4891</v>
      </c>
      <c r="X1017" s="27">
        <v>44292.0</v>
      </c>
      <c r="Y1017" s="27">
        <v>44295.0</v>
      </c>
      <c r="Z1017" s="27"/>
      <c r="AA1017" s="22" t="s">
        <v>85</v>
      </c>
      <c r="AB1017" s="23">
        <v>44365.0</v>
      </c>
      <c r="AC1017" s="22" t="s">
        <v>71</v>
      </c>
      <c r="AD1017" s="23">
        <v>44370.0</v>
      </c>
      <c r="AE1017" s="22" t="s">
        <v>106</v>
      </c>
      <c r="AF1017" s="23">
        <v>44434.0</v>
      </c>
      <c r="AG1017" s="22" t="s">
        <v>71</v>
      </c>
      <c r="AH1017" s="23">
        <v>44438.0</v>
      </c>
      <c r="AI1017" s="22" t="s">
        <v>71</v>
      </c>
      <c r="AJ1017" s="23">
        <v>44508.0</v>
      </c>
      <c r="AK1017" s="22" t="s">
        <v>98</v>
      </c>
      <c r="AL1017" s="22" t="s">
        <v>98</v>
      </c>
      <c r="AM1017" s="22" t="s">
        <v>156</v>
      </c>
      <c r="AN1017" s="22" t="s">
        <v>156</v>
      </c>
      <c r="AO1017" s="22" t="s">
        <v>99</v>
      </c>
      <c r="AP1017" s="21" t="s">
        <v>116</v>
      </c>
      <c r="AQ1017" s="22"/>
    </row>
    <row r="1018">
      <c r="A1018" s="11" t="s">
        <v>4892</v>
      </c>
      <c r="B1018" s="11" t="s">
        <v>4893</v>
      </c>
      <c r="C1018" s="11" t="str">
        <f>VLOOKUP(A1018,import!A:C,3,0)</f>
        <v>DOĞRU</v>
      </c>
      <c r="D1018" s="11" t="s">
        <v>1007</v>
      </c>
      <c r="E1018" s="12">
        <f>VLOOKUP(A1018,import!A:J,5,0)</f>
        <v>101</v>
      </c>
      <c r="F1018" s="12">
        <f>VLOOKUP(A1018,import!A:J,6,0)</f>
        <v>14</v>
      </c>
      <c r="G1018" s="13">
        <f>VLOOKUP(A1018,import!A:J,7,0)</f>
        <v>0</v>
      </c>
      <c r="H1018" s="13">
        <f>VLOOKUP(A1018,import!A:J,8,0)</f>
        <v>40</v>
      </c>
      <c r="I1018" s="13">
        <f>VLOOKUP(A1018,import!A:J,9,0)</f>
        <v>40</v>
      </c>
      <c r="J1018" s="14">
        <f>VLOOKUP(A1018,import!A:J,10,0)</f>
        <v>0</v>
      </c>
      <c r="K1018" s="11" t="s">
        <v>4894</v>
      </c>
      <c r="L1018" s="11">
        <v>5.359819771E9</v>
      </c>
      <c r="M1018" s="11" t="s">
        <v>47</v>
      </c>
      <c r="N1018" s="11" t="s">
        <v>94</v>
      </c>
      <c r="O1018" s="11" t="s">
        <v>4895</v>
      </c>
      <c r="P1018" s="11" t="str">
        <f>VLOOKUP(A1018,import!A:P,16,0)</f>
        <v>Geleneksel</v>
      </c>
      <c r="Q1018" s="15"/>
      <c r="R1018" s="15" t="b">
        <v>1</v>
      </c>
      <c r="S1018" s="16" t="b">
        <v>0</v>
      </c>
      <c r="T1018" s="17" t="s">
        <v>83</v>
      </c>
      <c r="U1018" s="17"/>
      <c r="V1018" s="17"/>
      <c r="W1018" s="17" t="s">
        <v>4896</v>
      </c>
      <c r="X1018" s="18"/>
      <c r="Y1018" s="18"/>
      <c r="Z1018" s="18"/>
      <c r="AA1018" s="22" t="s">
        <v>71</v>
      </c>
      <c r="AB1018" s="23">
        <v>44606.0</v>
      </c>
      <c r="AC1018" s="19"/>
      <c r="AD1018" s="19"/>
      <c r="AE1018" s="20"/>
      <c r="AF1018" s="19"/>
      <c r="AG1018" s="20"/>
      <c r="AH1018" s="19"/>
      <c r="AI1018" s="19"/>
      <c r="AJ1018" s="19"/>
      <c r="AK1018" s="22" t="s">
        <v>51</v>
      </c>
      <c r="AL1018" s="19"/>
      <c r="AM1018" s="19"/>
      <c r="AN1018" s="19"/>
      <c r="AO1018" s="19"/>
      <c r="AP1018" s="21"/>
      <c r="AQ1018" s="19"/>
    </row>
    <row r="1019">
      <c r="A1019" s="11" t="s">
        <v>4897</v>
      </c>
      <c r="B1019" s="11" t="s">
        <v>4898</v>
      </c>
      <c r="C1019" s="11" t="str">
        <f>VLOOKUP(A1019,import!A:C,3,0)</f>
        <v>YANLIŞ</v>
      </c>
      <c r="D1019" s="11" t="s">
        <v>152</v>
      </c>
      <c r="E1019" s="12">
        <f>VLOOKUP(A1019,import!A:J,5,0)</f>
        <v>1265</v>
      </c>
      <c r="F1019" s="12" t="str">
        <f>VLOOKUP(A1019,import!A:J,6,0)</f>
        <v/>
      </c>
      <c r="G1019" s="13">
        <f>VLOOKUP(A1019,import!A:J,7,0)</f>
        <v>0</v>
      </c>
      <c r="H1019" s="13">
        <f>VLOOKUP(A1019,import!A:J,8,0)</f>
        <v>30</v>
      </c>
      <c r="I1019" s="13">
        <f>VLOOKUP(A1019,import!A:J,9,0)</f>
        <v>30</v>
      </c>
      <c r="J1019" s="14">
        <f>VLOOKUP(A1019,import!A:J,10,0)</f>
        <v>0</v>
      </c>
      <c r="K1019" s="11" t="s">
        <v>4899</v>
      </c>
      <c r="L1019" s="11">
        <v>2.422276757E9</v>
      </c>
      <c r="M1019" s="11" t="s">
        <v>65</v>
      </c>
      <c r="N1019" s="11" t="s">
        <v>169</v>
      </c>
      <c r="O1019" s="11" t="s">
        <v>170</v>
      </c>
      <c r="P1019" s="11" t="str">
        <f>VLOOKUP(A1019,import!A:P,16,0)</f>
        <v>Geleneksel</v>
      </c>
      <c r="Q1019" s="15"/>
      <c r="R1019" s="15" t="b">
        <v>1</v>
      </c>
      <c r="S1019" s="16" t="b">
        <v>0</v>
      </c>
      <c r="T1019" s="17" t="s">
        <v>83</v>
      </c>
      <c r="U1019" s="17" t="s">
        <v>99</v>
      </c>
      <c r="V1019" s="25" t="s">
        <v>52</v>
      </c>
      <c r="W1019" s="17" t="s">
        <v>4900</v>
      </c>
      <c r="X1019" s="18">
        <v>44518.0</v>
      </c>
      <c r="Y1019" s="18">
        <v>44522.0</v>
      </c>
      <c r="Z1019" s="18"/>
      <c r="AA1019" s="22" t="s">
        <v>71</v>
      </c>
      <c r="AB1019" s="23">
        <v>44475.0</v>
      </c>
      <c r="AC1019" s="22" t="s">
        <v>71</v>
      </c>
      <c r="AD1019" s="23">
        <v>44476.0</v>
      </c>
      <c r="AE1019" s="22" t="s">
        <v>71</v>
      </c>
      <c r="AF1019" s="23">
        <v>44505.0</v>
      </c>
      <c r="AG1019" s="22" t="s">
        <v>85</v>
      </c>
      <c r="AH1019" s="23">
        <v>44517.0</v>
      </c>
      <c r="AI1019" s="22" t="s">
        <v>71</v>
      </c>
      <c r="AJ1019" s="23">
        <v>44538.0</v>
      </c>
      <c r="AK1019" s="22" t="s">
        <v>51</v>
      </c>
      <c r="AL1019" s="22" t="s">
        <v>115</v>
      </c>
      <c r="AM1019" s="22" t="s">
        <v>99</v>
      </c>
      <c r="AN1019" s="22" t="s">
        <v>99</v>
      </c>
      <c r="AO1019" s="22" t="s">
        <v>99</v>
      </c>
      <c r="AP1019" s="21" t="s">
        <v>116</v>
      </c>
      <c r="AQ1019" s="22"/>
    </row>
    <row r="1020">
      <c r="A1020" s="11" t="s">
        <v>4901</v>
      </c>
      <c r="B1020" s="11" t="s">
        <v>4902</v>
      </c>
      <c r="C1020" s="11" t="str">
        <f>VLOOKUP(A1020,import!A:C,3,0)</f>
        <v>YANLIŞ</v>
      </c>
      <c r="D1020" s="11" t="s">
        <v>152</v>
      </c>
      <c r="E1020" s="12">
        <f>VLOOKUP(A1020,import!A:J,5,0)</f>
        <v>7</v>
      </c>
      <c r="F1020" s="12" t="str">
        <f>VLOOKUP(A1020,import!A:J,6,0)</f>
        <v/>
      </c>
      <c r="G1020" s="13">
        <f>VLOOKUP(A1020,import!A:J,7,0)</f>
        <v>5</v>
      </c>
      <c r="H1020" s="13">
        <f>VLOOKUP(A1020,import!A:J,8,0)</f>
        <v>0</v>
      </c>
      <c r="I1020" s="13">
        <f>VLOOKUP(A1020,import!A:J,9,0)</f>
        <v>5</v>
      </c>
      <c r="J1020" s="14">
        <f>VLOOKUP(A1020,import!A:J,10,0)</f>
        <v>1</v>
      </c>
      <c r="K1020" s="11" t="s">
        <v>4903</v>
      </c>
      <c r="L1020" s="11">
        <v>2.425283543E9</v>
      </c>
      <c r="M1020" s="11" t="s">
        <v>368</v>
      </c>
      <c r="N1020" s="11" t="s">
        <v>369</v>
      </c>
      <c r="O1020" s="11" t="s">
        <v>4904</v>
      </c>
      <c r="P1020" s="11" t="str">
        <f>VLOOKUP(A1020,import!A:P,16,0)</f>
        <v>Geleneksel</v>
      </c>
      <c r="Q1020" s="15"/>
      <c r="R1020" s="15" t="b">
        <v>1</v>
      </c>
      <c r="S1020" s="25" t="b">
        <v>1</v>
      </c>
      <c r="T1020" s="17"/>
      <c r="U1020" s="17" t="s">
        <v>156</v>
      </c>
      <c r="V1020" s="17" t="s">
        <v>4905</v>
      </c>
      <c r="W1020" s="17" t="s">
        <v>4906</v>
      </c>
      <c r="X1020" s="18">
        <v>44496.0</v>
      </c>
      <c r="Y1020" s="18">
        <v>44497.0</v>
      </c>
      <c r="Z1020" s="18"/>
      <c r="AA1020" s="22" t="s">
        <v>71</v>
      </c>
      <c r="AB1020" s="23">
        <v>44471.0</v>
      </c>
      <c r="AC1020" s="22" t="s">
        <v>85</v>
      </c>
      <c r="AD1020" s="23">
        <v>44480.0</v>
      </c>
      <c r="AE1020" s="22" t="s">
        <v>71</v>
      </c>
      <c r="AF1020" s="23">
        <v>44483.0</v>
      </c>
      <c r="AG1020" s="22" t="s">
        <v>71</v>
      </c>
      <c r="AH1020" s="23">
        <v>44496.0</v>
      </c>
      <c r="AI1020" s="19"/>
      <c r="AJ1020" s="19"/>
      <c r="AK1020" s="22" t="s">
        <v>51</v>
      </c>
      <c r="AL1020" s="22" t="s">
        <v>123</v>
      </c>
      <c r="AM1020" s="22" t="s">
        <v>51</v>
      </c>
      <c r="AN1020" s="22" t="s">
        <v>156</v>
      </c>
      <c r="AO1020" s="19"/>
      <c r="AP1020" s="21" t="s">
        <v>54</v>
      </c>
      <c r="AQ1020" s="19"/>
    </row>
    <row r="1021">
      <c r="A1021" s="11" t="s">
        <v>4907</v>
      </c>
      <c r="B1021" s="11" t="s">
        <v>4908</v>
      </c>
      <c r="C1021" s="11" t="str">
        <f>VLOOKUP(A1021,import!A:C,3,0)</f>
        <v>DOĞRU</v>
      </c>
      <c r="D1021" s="11" t="s">
        <v>152</v>
      </c>
      <c r="E1021" s="12">
        <f>VLOOKUP(A1021,import!A:J,5,0)</f>
        <v>1367</v>
      </c>
      <c r="F1021" s="12">
        <f>VLOOKUP(A1021,import!A:J,6,0)</f>
        <v>193</v>
      </c>
      <c r="G1021" s="13">
        <f>VLOOKUP(A1021,import!A:J,7,0)</f>
        <v>3</v>
      </c>
      <c r="H1021" s="13">
        <f>VLOOKUP(A1021,import!A:J,8,0)</f>
        <v>4</v>
      </c>
      <c r="I1021" s="13">
        <f>VLOOKUP(A1021,import!A:J,9,0)</f>
        <v>7</v>
      </c>
      <c r="J1021" s="14">
        <f>VLOOKUP(A1021,import!A:J,10,0)</f>
        <v>0.43</v>
      </c>
      <c r="K1021" s="11" t="s">
        <v>4909</v>
      </c>
      <c r="L1021" s="11">
        <v>5.325829159E9</v>
      </c>
      <c r="M1021" s="11" t="s">
        <v>368</v>
      </c>
      <c r="N1021" s="11" t="s">
        <v>652</v>
      </c>
      <c r="O1021" s="11" t="s">
        <v>4910</v>
      </c>
      <c r="P1021" s="11" t="str">
        <f>VLOOKUP(A1021,import!A:P,16,0)</f>
        <v>Geleneksel</v>
      </c>
      <c r="Q1021" s="15"/>
      <c r="R1021" s="15" t="b">
        <v>1</v>
      </c>
      <c r="S1021" s="16" t="b">
        <v>0</v>
      </c>
      <c r="T1021" s="17" t="s">
        <v>50</v>
      </c>
      <c r="U1021" s="17" t="s">
        <v>156</v>
      </c>
      <c r="V1021" s="24" t="s">
        <v>371</v>
      </c>
      <c r="W1021" s="17"/>
      <c r="X1021" s="18">
        <v>44464.0</v>
      </c>
      <c r="Y1021" s="18">
        <v>44467.0</v>
      </c>
      <c r="Z1021" s="17"/>
      <c r="AA1021" s="22" t="s">
        <v>71</v>
      </c>
      <c r="AB1021" s="23">
        <v>44464.0</v>
      </c>
      <c r="AC1021" s="19"/>
      <c r="AD1021" s="19"/>
      <c r="AE1021" s="20"/>
      <c r="AF1021" s="19"/>
      <c r="AG1021" s="20"/>
      <c r="AH1021" s="19"/>
      <c r="AI1021" s="19"/>
      <c r="AJ1021" s="19"/>
      <c r="AK1021" s="22" t="s">
        <v>156</v>
      </c>
      <c r="AL1021" s="19"/>
      <c r="AM1021" s="19"/>
      <c r="AN1021" s="19"/>
      <c r="AO1021" s="19"/>
      <c r="AP1021" s="21" t="s">
        <v>54</v>
      </c>
      <c r="AQ1021" s="19"/>
    </row>
    <row r="1022">
      <c r="A1022" s="11" t="s">
        <v>4911</v>
      </c>
      <c r="B1022" s="11" t="s">
        <v>4912</v>
      </c>
      <c r="C1022" s="11" t="str">
        <f>VLOOKUP(A1022,import!A:C,3,0)</f>
        <v>DOĞRU</v>
      </c>
      <c r="D1022" s="11" t="s">
        <v>200</v>
      </c>
      <c r="E1022" s="12">
        <f>VLOOKUP(A1022,import!A:J,5,0)</f>
        <v>6098</v>
      </c>
      <c r="F1022" s="12">
        <f>VLOOKUP(A1022,import!A:J,6,0)</f>
        <v>244</v>
      </c>
      <c r="G1022" s="13">
        <f>VLOOKUP(A1022,import!A:J,7,0)</f>
        <v>52</v>
      </c>
      <c r="H1022" s="13">
        <f>VLOOKUP(A1022,import!A:J,8,0)</f>
        <v>68</v>
      </c>
      <c r="I1022" s="13">
        <f>VLOOKUP(A1022,import!A:J,9,0)</f>
        <v>120</v>
      </c>
      <c r="J1022" s="14">
        <f>VLOOKUP(A1022,import!A:J,10,0)</f>
        <v>0.43</v>
      </c>
      <c r="K1022" s="11" t="s">
        <v>4913</v>
      </c>
      <c r="L1022" s="11">
        <v>2.423453898E9</v>
      </c>
      <c r="M1022" s="11" t="s">
        <v>65</v>
      </c>
      <c r="N1022" s="11" t="s">
        <v>3323</v>
      </c>
      <c r="O1022" s="11" t="s">
        <v>4914</v>
      </c>
      <c r="P1022" s="11" t="str">
        <f>VLOOKUP(A1022,import!A:P,16,0)</f>
        <v>Geleneksel</v>
      </c>
      <c r="Q1022" s="15" t="s">
        <v>103</v>
      </c>
      <c r="R1022" s="15" t="b">
        <v>1</v>
      </c>
      <c r="S1022" s="16" t="b">
        <v>0</v>
      </c>
      <c r="T1022" s="25" t="s">
        <v>50</v>
      </c>
      <c r="U1022" s="25" t="s">
        <v>86</v>
      </c>
      <c r="V1022" s="25" t="s">
        <v>52</v>
      </c>
      <c r="W1022" s="25" t="s">
        <v>4915</v>
      </c>
      <c r="X1022" s="27">
        <v>44384.0</v>
      </c>
      <c r="Y1022" s="27">
        <v>44391.0</v>
      </c>
      <c r="Z1022" s="30"/>
      <c r="AA1022" s="22" t="s">
        <v>212</v>
      </c>
      <c r="AB1022" s="23">
        <v>44376.0</v>
      </c>
      <c r="AC1022" s="22" t="s">
        <v>71</v>
      </c>
      <c r="AD1022" s="23">
        <v>44384.0</v>
      </c>
      <c r="AE1022" s="22" t="s">
        <v>177</v>
      </c>
      <c r="AF1022" s="23">
        <v>44420.0</v>
      </c>
      <c r="AG1022" s="20"/>
      <c r="AH1022" s="19"/>
      <c r="AI1022" s="19"/>
      <c r="AJ1022" s="19"/>
      <c r="AK1022" s="22" t="s">
        <v>1233</v>
      </c>
      <c r="AL1022" s="22" t="s">
        <v>86</v>
      </c>
      <c r="AM1022" s="22" t="s">
        <v>87</v>
      </c>
      <c r="AN1022" s="19"/>
      <c r="AO1022" s="19"/>
      <c r="AP1022" s="21" t="s">
        <v>116</v>
      </c>
      <c r="AQ1022" s="19"/>
    </row>
    <row r="1023">
      <c r="A1023" s="11" t="s">
        <v>4916</v>
      </c>
      <c r="B1023" s="11" t="s">
        <v>4917</v>
      </c>
      <c r="C1023" s="11" t="str">
        <f>VLOOKUP(A1023,import!A:C,3,0)</f>
        <v>DOĞRU</v>
      </c>
      <c r="D1023" s="11" t="s">
        <v>152</v>
      </c>
      <c r="E1023" s="12">
        <f>VLOOKUP(A1023,import!A:J,5,0)</f>
        <v>1253</v>
      </c>
      <c r="F1023" s="12">
        <f>VLOOKUP(A1023,import!A:J,6,0)</f>
        <v>46</v>
      </c>
      <c r="G1023" s="13">
        <f>VLOOKUP(A1023,import!A:J,7,0)</f>
        <v>0</v>
      </c>
      <c r="H1023" s="13">
        <f>VLOOKUP(A1023,import!A:J,8,0)</f>
        <v>47</v>
      </c>
      <c r="I1023" s="13">
        <f>VLOOKUP(A1023,import!A:J,9,0)</f>
        <v>47</v>
      </c>
      <c r="J1023" s="14">
        <f>VLOOKUP(A1023,import!A:J,10,0)</f>
        <v>0</v>
      </c>
      <c r="K1023" s="11" t="s">
        <v>4918</v>
      </c>
      <c r="L1023" s="11">
        <v>2.427434029E9</v>
      </c>
      <c r="M1023" s="11" t="s">
        <v>58</v>
      </c>
      <c r="N1023" s="11" t="s">
        <v>59</v>
      </c>
      <c r="O1023" s="11" t="s">
        <v>4919</v>
      </c>
      <c r="P1023" s="11" t="str">
        <f>VLOOKUP(A1023,import!A:P,16,0)</f>
        <v>Geleneksel</v>
      </c>
      <c r="Q1023" s="15" t="s">
        <v>103</v>
      </c>
      <c r="R1023" s="15" t="b">
        <v>1</v>
      </c>
      <c r="S1023" s="16" t="b">
        <v>0</v>
      </c>
      <c r="T1023" s="25" t="s">
        <v>83</v>
      </c>
      <c r="U1023" s="25"/>
      <c r="V1023" s="25"/>
      <c r="W1023" s="25" t="s">
        <v>4920</v>
      </c>
      <c r="X1023" s="27"/>
      <c r="Y1023" s="27"/>
      <c r="Z1023" s="27"/>
      <c r="AA1023" s="22" t="s">
        <v>71</v>
      </c>
      <c r="AB1023" s="23">
        <v>44488.0</v>
      </c>
      <c r="AC1023" s="19"/>
      <c r="AD1023" s="19"/>
      <c r="AE1023" s="20"/>
      <c r="AF1023" s="19"/>
      <c r="AG1023" s="20"/>
      <c r="AH1023" s="19"/>
      <c r="AI1023" s="19"/>
      <c r="AJ1023" s="19"/>
      <c r="AK1023" s="22" t="s">
        <v>51</v>
      </c>
      <c r="AL1023" s="19"/>
      <c r="AM1023" s="19"/>
      <c r="AN1023" s="19"/>
      <c r="AO1023" s="19"/>
      <c r="AP1023" s="21" t="s">
        <v>89</v>
      </c>
      <c r="AQ1023" s="19"/>
    </row>
    <row r="1024">
      <c r="A1024" s="11" t="s">
        <v>4921</v>
      </c>
      <c r="B1024" s="11" t="s">
        <v>4922</v>
      </c>
      <c r="C1024" s="11" t="str">
        <f>VLOOKUP(A1024,import!A:C,3,0)</f>
        <v>DOĞRU</v>
      </c>
      <c r="D1024" s="11" t="s">
        <v>200</v>
      </c>
      <c r="E1024" s="12">
        <f>VLOOKUP(A1024,import!A:J,5,0)</f>
        <v>349</v>
      </c>
      <c r="F1024" s="12" t="str">
        <f>VLOOKUP(A1024,import!A:J,6,0)</f>
        <v/>
      </c>
      <c r="G1024" s="13">
        <f>VLOOKUP(A1024,import!A:J,7,0)</f>
        <v>0</v>
      </c>
      <c r="H1024" s="13">
        <f>VLOOKUP(A1024,import!A:J,8,0)</f>
        <v>49</v>
      </c>
      <c r="I1024" s="13">
        <f>VLOOKUP(A1024,import!A:J,9,0)</f>
        <v>49</v>
      </c>
      <c r="J1024" s="14">
        <f>VLOOKUP(A1024,import!A:J,10,0)</f>
        <v>0</v>
      </c>
      <c r="K1024" s="11" t="s">
        <v>4923</v>
      </c>
      <c r="L1024" s="11">
        <v>2.422283755E9</v>
      </c>
      <c r="M1024" s="11" t="s">
        <v>138</v>
      </c>
      <c r="N1024" s="11" t="s">
        <v>320</v>
      </c>
      <c r="O1024" s="11" t="s">
        <v>4924</v>
      </c>
      <c r="P1024" s="11" t="str">
        <f>VLOOKUP(A1024,import!A:P,16,0)</f>
        <v>Geleneksel</v>
      </c>
      <c r="Q1024" s="15" t="s">
        <v>103</v>
      </c>
      <c r="R1024" s="15" t="b">
        <v>1</v>
      </c>
      <c r="S1024" s="25" t="b">
        <v>1</v>
      </c>
      <c r="T1024" s="16"/>
      <c r="U1024" s="16"/>
      <c r="V1024" s="16"/>
      <c r="W1024" s="25" t="s">
        <v>4925</v>
      </c>
      <c r="X1024" s="30"/>
      <c r="Y1024" s="30"/>
      <c r="Z1024" s="30"/>
      <c r="AA1024" s="22" t="s">
        <v>85</v>
      </c>
      <c r="AB1024" s="23">
        <v>44368.0</v>
      </c>
      <c r="AC1024" s="22" t="s">
        <v>71</v>
      </c>
      <c r="AD1024" s="23">
        <v>44468.0</v>
      </c>
      <c r="AE1024" s="20"/>
      <c r="AF1024" s="19"/>
      <c r="AG1024" s="20"/>
      <c r="AH1024" s="19"/>
      <c r="AI1024" s="19"/>
      <c r="AJ1024" s="19"/>
      <c r="AK1024" s="22" t="s">
        <v>148</v>
      </c>
      <c r="AL1024" s="22" t="s">
        <v>156</v>
      </c>
      <c r="AM1024" s="19"/>
      <c r="AN1024" s="19"/>
      <c r="AO1024" s="19"/>
      <c r="AP1024" s="21" t="s">
        <v>116</v>
      </c>
      <c r="AQ1024" s="19"/>
    </row>
    <row r="1025">
      <c r="A1025" s="11" t="s">
        <v>4926</v>
      </c>
      <c r="B1025" s="11" t="s">
        <v>4927</v>
      </c>
      <c r="C1025" s="11" t="str">
        <f>VLOOKUP(A1025,import!A:C,3,0)</f>
        <v>DOĞRU</v>
      </c>
      <c r="D1025" s="11" t="s">
        <v>45</v>
      </c>
      <c r="E1025" s="12">
        <f>VLOOKUP(A1025,import!A:J,5,0)</f>
        <v>1005</v>
      </c>
      <c r="F1025" s="12">
        <f>VLOOKUP(A1025,import!A:J,6,0)</f>
        <v>63</v>
      </c>
      <c r="G1025" s="13">
        <f>VLOOKUP(A1025,import!A:J,7,0)</f>
        <v>0</v>
      </c>
      <c r="H1025" s="13">
        <f>VLOOKUP(A1025,import!A:J,8,0)</f>
        <v>30</v>
      </c>
      <c r="I1025" s="13">
        <f>VLOOKUP(A1025,import!A:J,9,0)</f>
        <v>30</v>
      </c>
      <c r="J1025" s="14">
        <f>VLOOKUP(A1025,import!A:J,10,0)</f>
        <v>0</v>
      </c>
      <c r="K1025" s="11" t="s">
        <v>4928</v>
      </c>
      <c r="L1025" s="11">
        <v>2.424631916E9</v>
      </c>
      <c r="M1025" s="11" t="s">
        <v>516</v>
      </c>
      <c r="N1025" s="11" t="s">
        <v>517</v>
      </c>
      <c r="O1025" s="11" t="s">
        <v>4929</v>
      </c>
      <c r="P1025" s="11" t="str">
        <f>VLOOKUP(A1025,import!A:P,16,0)</f>
        <v>Geleneksel</v>
      </c>
      <c r="Q1025" s="15" t="s">
        <v>129</v>
      </c>
      <c r="R1025" s="15" t="b">
        <v>1</v>
      </c>
      <c r="S1025" s="16" t="b">
        <v>0</v>
      </c>
      <c r="T1025" s="25" t="s">
        <v>351</v>
      </c>
      <c r="U1025" s="25" t="s">
        <v>99</v>
      </c>
      <c r="V1025" s="25" t="s">
        <v>52</v>
      </c>
      <c r="W1025" s="25" t="s">
        <v>4681</v>
      </c>
      <c r="X1025" s="27">
        <v>44509.0</v>
      </c>
      <c r="Y1025" s="27">
        <v>44511.0</v>
      </c>
      <c r="Z1025" s="30"/>
      <c r="AA1025" s="22" t="s">
        <v>71</v>
      </c>
      <c r="AB1025" s="23">
        <v>44509.0</v>
      </c>
      <c r="AC1025" s="19"/>
      <c r="AD1025" s="19"/>
      <c r="AE1025" s="20"/>
      <c r="AF1025" s="19"/>
      <c r="AG1025" s="20"/>
      <c r="AH1025" s="19"/>
      <c r="AI1025" s="19"/>
      <c r="AJ1025" s="19"/>
      <c r="AK1025" s="22" t="s">
        <v>99</v>
      </c>
      <c r="AL1025" s="19"/>
      <c r="AM1025" s="19"/>
      <c r="AN1025" s="19"/>
      <c r="AO1025" s="19"/>
      <c r="AP1025" s="21" t="s">
        <v>54</v>
      </c>
      <c r="AQ1025" s="19"/>
    </row>
    <row r="1026">
      <c r="A1026" s="11" t="s">
        <v>4930</v>
      </c>
      <c r="B1026" s="11" t="s">
        <v>4931</v>
      </c>
      <c r="C1026" s="11" t="str">
        <f>VLOOKUP(A1026,import!A:C,3,0)</f>
        <v>DOĞRU</v>
      </c>
      <c r="D1026" s="11" t="s">
        <v>419</v>
      </c>
      <c r="E1026" s="12">
        <f>VLOOKUP(A1026,import!A:J,5,0)</f>
        <v>5055</v>
      </c>
      <c r="F1026" s="12">
        <f>VLOOKUP(A1026,import!A:J,6,0)</f>
        <v>328</v>
      </c>
      <c r="G1026" s="13">
        <f>VLOOKUP(A1026,import!A:J,7,0)</f>
        <v>26</v>
      </c>
      <c r="H1026" s="13">
        <f>VLOOKUP(A1026,import!A:J,8,0)</f>
        <v>33</v>
      </c>
      <c r="I1026" s="13">
        <f>VLOOKUP(A1026,import!A:J,9,0)</f>
        <v>59</v>
      </c>
      <c r="J1026" s="14">
        <f>VLOOKUP(A1026,import!A:J,10,0)</f>
        <v>0.44</v>
      </c>
      <c r="K1026" s="11" t="s">
        <v>4932</v>
      </c>
      <c r="L1026" s="11">
        <v>2.423221881E9</v>
      </c>
      <c r="M1026" s="11" t="s">
        <v>47</v>
      </c>
      <c r="N1026" s="11" t="s">
        <v>76</v>
      </c>
      <c r="O1026" s="11" t="s">
        <v>4933</v>
      </c>
      <c r="P1026" s="11" t="str">
        <f>VLOOKUP(A1026,import!A:P,16,0)</f>
        <v>Geleneksel</v>
      </c>
      <c r="Q1026" s="15" t="s">
        <v>103</v>
      </c>
      <c r="R1026" s="15" t="b">
        <v>1</v>
      </c>
      <c r="S1026" s="16" t="b">
        <v>0</v>
      </c>
      <c r="T1026" s="25" t="s">
        <v>50</v>
      </c>
      <c r="U1026" s="25" t="s">
        <v>98</v>
      </c>
      <c r="V1026" s="25" t="s">
        <v>52</v>
      </c>
      <c r="W1026" s="25" t="s">
        <v>4934</v>
      </c>
      <c r="X1026" s="27">
        <v>44356.0</v>
      </c>
      <c r="Y1026" s="27">
        <v>44357.0</v>
      </c>
      <c r="Z1026" s="30"/>
      <c r="AA1026" s="22" t="s">
        <v>71</v>
      </c>
      <c r="AB1026" s="23">
        <v>44356.0</v>
      </c>
      <c r="AC1026" s="22" t="s">
        <v>71</v>
      </c>
      <c r="AD1026" s="23">
        <v>44413.0</v>
      </c>
      <c r="AE1026" s="20"/>
      <c r="AF1026" s="19"/>
      <c r="AG1026" s="20"/>
      <c r="AH1026" s="19"/>
      <c r="AI1026" s="19"/>
      <c r="AJ1026" s="19"/>
      <c r="AK1026" s="19"/>
      <c r="AL1026" s="22" t="s">
        <v>87</v>
      </c>
      <c r="AM1026" s="19"/>
      <c r="AN1026" s="19"/>
      <c r="AO1026" s="19"/>
      <c r="AP1026" s="21" t="s">
        <v>89</v>
      </c>
      <c r="AQ1026" s="19"/>
    </row>
    <row r="1027">
      <c r="A1027" s="11" t="s">
        <v>4935</v>
      </c>
      <c r="B1027" s="11" t="s">
        <v>4936</v>
      </c>
      <c r="C1027" s="11" t="str">
        <f>VLOOKUP(A1027,import!A:C,3,0)</f>
        <v>DOĞRU</v>
      </c>
      <c r="D1027" s="11" t="s">
        <v>63</v>
      </c>
      <c r="E1027" s="12">
        <f>VLOOKUP(A1027,import!A:J,5,0)</f>
        <v>11044</v>
      </c>
      <c r="F1027" s="12">
        <f>VLOOKUP(A1027,import!A:J,6,0)</f>
        <v>336</v>
      </c>
      <c r="G1027" s="13">
        <f>VLOOKUP(A1027,import!A:J,7,0)</f>
        <v>5</v>
      </c>
      <c r="H1027" s="13">
        <f>VLOOKUP(A1027,import!A:J,8,0)</f>
        <v>11</v>
      </c>
      <c r="I1027" s="13">
        <f>VLOOKUP(A1027,import!A:J,9,0)</f>
        <v>16</v>
      </c>
      <c r="J1027" s="14">
        <f>VLOOKUP(A1027,import!A:J,10,0)</f>
        <v>0.31</v>
      </c>
      <c r="K1027" s="11" t="s">
        <v>676</v>
      </c>
      <c r="L1027" s="11">
        <v>5.495191004E9</v>
      </c>
      <c r="M1027" s="11" t="s">
        <v>65</v>
      </c>
      <c r="N1027" s="11" t="s">
        <v>112</v>
      </c>
      <c r="O1027" s="11" t="s">
        <v>677</v>
      </c>
      <c r="P1027" s="11" t="str">
        <f>VLOOKUP(A1027,import!A:P,16,0)</f>
        <v>Geleneksel</v>
      </c>
      <c r="Q1027" s="15" t="s">
        <v>135</v>
      </c>
      <c r="R1027" s="15" t="b">
        <v>1</v>
      </c>
      <c r="S1027" s="16" t="b">
        <v>0</v>
      </c>
      <c r="T1027" s="17" t="s">
        <v>50</v>
      </c>
      <c r="U1027" s="17" t="s">
        <v>272</v>
      </c>
      <c r="V1027" s="42"/>
      <c r="W1027" s="17" t="s">
        <v>4600</v>
      </c>
      <c r="X1027" s="18">
        <v>44299.0</v>
      </c>
      <c r="Y1027" s="18">
        <v>44300.0</v>
      </c>
      <c r="Z1027" s="18"/>
      <c r="AA1027" s="19"/>
      <c r="AB1027" s="19"/>
      <c r="AC1027" s="19"/>
      <c r="AD1027" s="19"/>
      <c r="AE1027" s="20"/>
      <c r="AF1027" s="19"/>
      <c r="AG1027" s="20"/>
      <c r="AH1027" s="19"/>
      <c r="AI1027" s="19"/>
      <c r="AJ1027" s="19"/>
      <c r="AK1027" s="19"/>
      <c r="AL1027" s="19"/>
      <c r="AM1027" s="19"/>
      <c r="AN1027" s="19"/>
      <c r="AO1027" s="19"/>
      <c r="AP1027" s="21" t="s">
        <v>116</v>
      </c>
      <c r="AQ1027" s="19"/>
    </row>
    <row r="1028">
      <c r="A1028" s="11" t="s">
        <v>4937</v>
      </c>
      <c r="B1028" s="11" t="s">
        <v>4938</v>
      </c>
      <c r="C1028" s="11" t="str">
        <f>VLOOKUP(A1028,import!A:C,3,0)</f>
        <v>DOĞRU</v>
      </c>
      <c r="D1028" s="11" t="s">
        <v>126</v>
      </c>
      <c r="E1028" s="12">
        <f>VLOOKUP(A1028,import!A:J,5,0)</f>
        <v>339</v>
      </c>
      <c r="F1028" s="12">
        <f>VLOOKUP(A1028,import!A:J,6,0)</f>
        <v>14</v>
      </c>
      <c r="G1028" s="13">
        <f>VLOOKUP(A1028,import!A:J,7,0)</f>
        <v>0</v>
      </c>
      <c r="H1028" s="13">
        <f>VLOOKUP(A1028,import!A:J,8,0)</f>
        <v>9</v>
      </c>
      <c r="I1028" s="13">
        <f>VLOOKUP(A1028,import!A:J,9,0)</f>
        <v>9</v>
      </c>
      <c r="J1028" s="14">
        <f>VLOOKUP(A1028,import!A:J,10,0)</f>
        <v>0</v>
      </c>
      <c r="K1028" s="11" t="s">
        <v>4939</v>
      </c>
      <c r="L1028" s="11">
        <v>5.530989595E9</v>
      </c>
      <c r="M1028" s="11" t="s">
        <v>1285</v>
      </c>
      <c r="N1028" s="11" t="s">
        <v>4940</v>
      </c>
      <c r="O1028" s="11" t="s">
        <v>4941</v>
      </c>
      <c r="P1028" s="11" t="str">
        <f>VLOOKUP(A1028,import!A:P,16,0)</f>
        <v>Geleneksel</v>
      </c>
      <c r="Q1028" s="15"/>
      <c r="R1028" s="15" t="b">
        <v>1</v>
      </c>
      <c r="S1028" s="25" t="b">
        <v>1</v>
      </c>
      <c r="T1028" s="17"/>
      <c r="U1028" s="17"/>
      <c r="V1028" s="17"/>
      <c r="W1028" s="17" t="s">
        <v>4942</v>
      </c>
      <c r="X1028" s="18"/>
      <c r="Y1028" s="18"/>
      <c r="Z1028" s="18"/>
      <c r="AA1028" s="22" t="s">
        <v>71</v>
      </c>
      <c r="AB1028" s="23">
        <v>44498.0</v>
      </c>
      <c r="AC1028" s="19"/>
      <c r="AD1028" s="19"/>
      <c r="AE1028" s="20"/>
      <c r="AF1028" s="19"/>
      <c r="AG1028" s="20"/>
      <c r="AH1028" s="19"/>
      <c r="AI1028" s="19"/>
      <c r="AJ1028" s="19"/>
      <c r="AK1028" s="22" t="s">
        <v>51</v>
      </c>
      <c r="AL1028" s="19"/>
      <c r="AM1028" s="19"/>
      <c r="AN1028" s="19"/>
      <c r="AO1028" s="19"/>
      <c r="AP1028" s="21" t="s">
        <v>54</v>
      </c>
      <c r="AQ1028" s="19"/>
    </row>
    <row r="1029">
      <c r="A1029" s="11" t="s">
        <v>4943</v>
      </c>
      <c r="B1029" s="11" t="s">
        <v>4944</v>
      </c>
      <c r="C1029" s="11" t="str">
        <f>VLOOKUP(A1029,import!A:C,3,0)</f>
        <v>DOĞRU</v>
      </c>
      <c r="D1029" s="11" t="s">
        <v>126</v>
      </c>
      <c r="E1029" s="12">
        <f>VLOOKUP(A1029,import!A:J,5,0)</f>
        <v>1817</v>
      </c>
      <c r="F1029" s="12">
        <f>VLOOKUP(A1029,import!A:J,6,0)</f>
        <v>63</v>
      </c>
      <c r="G1029" s="13">
        <f>VLOOKUP(A1029,import!A:J,7,0)</f>
        <v>0</v>
      </c>
      <c r="H1029" s="13">
        <f>VLOOKUP(A1029,import!A:J,8,0)</f>
        <v>22</v>
      </c>
      <c r="I1029" s="13">
        <f>VLOOKUP(A1029,import!A:J,9,0)</f>
        <v>22</v>
      </c>
      <c r="J1029" s="14">
        <f>VLOOKUP(A1029,import!A:J,10,0)</f>
        <v>0</v>
      </c>
      <c r="K1029" s="11" t="s">
        <v>4945</v>
      </c>
      <c r="L1029" s="11">
        <v>5.525820882E9</v>
      </c>
      <c r="M1029" s="11" t="s">
        <v>47</v>
      </c>
      <c r="N1029" s="11" t="s">
        <v>2360</v>
      </c>
      <c r="O1029" s="11" t="s">
        <v>4946</v>
      </c>
      <c r="P1029" s="11" t="str">
        <f>VLOOKUP(A1029,import!A:P,16,0)</f>
        <v>Geleneksel</v>
      </c>
      <c r="Q1029" s="15" t="s">
        <v>135</v>
      </c>
      <c r="R1029" s="15" t="b">
        <v>1</v>
      </c>
      <c r="S1029" s="16" t="b">
        <v>0</v>
      </c>
      <c r="T1029" s="25" t="s">
        <v>83</v>
      </c>
      <c r="U1029" s="25"/>
      <c r="V1029" s="25"/>
      <c r="W1029" s="22" t="s">
        <v>4947</v>
      </c>
      <c r="X1029" s="27"/>
      <c r="Y1029" s="27"/>
      <c r="Z1029" s="25" t="s">
        <v>569</v>
      </c>
      <c r="AA1029" s="22" t="s">
        <v>85</v>
      </c>
      <c r="AB1029" s="23">
        <v>44350.0</v>
      </c>
      <c r="AC1029" s="22" t="s">
        <v>71</v>
      </c>
      <c r="AD1029" s="23">
        <v>44354.0</v>
      </c>
      <c r="AE1029" s="22" t="s">
        <v>85</v>
      </c>
      <c r="AF1029" s="23">
        <v>44371.0</v>
      </c>
      <c r="AG1029" s="22" t="s">
        <v>85</v>
      </c>
      <c r="AH1029" s="23">
        <v>44375.0</v>
      </c>
      <c r="AI1029" s="22" t="s">
        <v>71</v>
      </c>
      <c r="AJ1029" s="23">
        <v>44441.0</v>
      </c>
      <c r="AK1029" s="22" t="s">
        <v>98</v>
      </c>
      <c r="AL1029" s="22" t="s">
        <v>98</v>
      </c>
      <c r="AM1029" s="22" t="s">
        <v>190</v>
      </c>
      <c r="AN1029" s="22" t="s">
        <v>86</v>
      </c>
      <c r="AO1029" s="22" t="s">
        <v>156</v>
      </c>
      <c r="AP1029" s="21" t="s">
        <v>54</v>
      </c>
      <c r="AQ1029" s="22"/>
    </row>
    <row r="1030">
      <c r="A1030" s="11" t="s">
        <v>4948</v>
      </c>
      <c r="B1030" s="11" t="s">
        <v>4949</v>
      </c>
      <c r="C1030" s="11" t="str">
        <f>VLOOKUP(A1030,import!A:C,3,0)</f>
        <v>YANLIŞ</v>
      </c>
      <c r="D1030" s="11" t="s">
        <v>126</v>
      </c>
      <c r="E1030" s="12">
        <f>VLOOKUP(A1030,import!A:J,5,0)</f>
        <v>35</v>
      </c>
      <c r="F1030" s="12" t="str">
        <f>VLOOKUP(A1030,import!A:J,6,0)</f>
        <v/>
      </c>
      <c r="G1030" s="13">
        <f>VLOOKUP(A1030,import!A:J,7,0)</f>
        <v>0</v>
      </c>
      <c r="H1030" s="13">
        <f>VLOOKUP(A1030,import!A:J,8,0)</f>
        <v>24</v>
      </c>
      <c r="I1030" s="13">
        <f>VLOOKUP(A1030,import!A:J,9,0)</f>
        <v>24</v>
      </c>
      <c r="J1030" s="14">
        <f>VLOOKUP(A1030,import!A:J,10,0)</f>
        <v>0</v>
      </c>
      <c r="K1030" s="11" t="s">
        <v>4950</v>
      </c>
      <c r="L1030" s="11">
        <v>5.461820707E9</v>
      </c>
      <c r="M1030" s="11" t="s">
        <v>65</v>
      </c>
      <c r="N1030" s="11" t="s">
        <v>112</v>
      </c>
      <c r="O1030" s="11" t="s">
        <v>4951</v>
      </c>
      <c r="P1030" s="11" t="str">
        <f>VLOOKUP(A1030,import!A:P,16,0)</f>
        <v>Geleneksel</v>
      </c>
      <c r="Q1030" s="15"/>
      <c r="R1030" s="15" t="b">
        <v>1</v>
      </c>
      <c r="S1030" s="16" t="b">
        <v>0</v>
      </c>
      <c r="T1030" s="17" t="s">
        <v>106</v>
      </c>
      <c r="U1030" s="17"/>
      <c r="V1030" s="17"/>
      <c r="W1030" s="17"/>
      <c r="X1030" s="18"/>
      <c r="Y1030" s="18"/>
      <c r="Z1030" s="18"/>
      <c r="AA1030" s="22" t="s">
        <v>71</v>
      </c>
      <c r="AB1030" s="23">
        <v>44628.0</v>
      </c>
      <c r="AC1030" s="19"/>
      <c r="AD1030" s="19"/>
      <c r="AE1030" s="20"/>
      <c r="AF1030" s="19"/>
      <c r="AG1030" s="20"/>
      <c r="AH1030" s="19"/>
      <c r="AI1030" s="19"/>
      <c r="AJ1030" s="19"/>
      <c r="AK1030" s="22" t="s">
        <v>131</v>
      </c>
      <c r="AL1030" s="19"/>
      <c r="AM1030" s="19"/>
      <c r="AN1030" s="19"/>
      <c r="AO1030" s="19"/>
      <c r="AP1030" s="21"/>
      <c r="AQ1030" s="19"/>
    </row>
    <row r="1031">
      <c r="A1031" s="11" t="s">
        <v>4952</v>
      </c>
      <c r="B1031" s="11" t="s">
        <v>4953</v>
      </c>
      <c r="C1031" s="11" t="str">
        <f>VLOOKUP(A1031,import!A:C,3,0)</f>
        <v>DOĞRU</v>
      </c>
      <c r="D1031" s="11" t="s">
        <v>126</v>
      </c>
      <c r="E1031" s="12">
        <f>VLOOKUP(A1031,import!A:J,5,0)</f>
        <v>871</v>
      </c>
      <c r="F1031" s="12">
        <f>VLOOKUP(A1031,import!A:J,6,0)</f>
        <v>25</v>
      </c>
      <c r="G1031" s="13">
        <f>VLOOKUP(A1031,import!A:J,7,0)</f>
        <v>18</v>
      </c>
      <c r="H1031" s="13">
        <f>VLOOKUP(A1031,import!A:J,8,0)</f>
        <v>2</v>
      </c>
      <c r="I1031" s="13">
        <f>VLOOKUP(A1031,import!A:J,9,0)</f>
        <v>20</v>
      </c>
      <c r="J1031" s="14">
        <f>VLOOKUP(A1031,import!A:J,10,0)</f>
        <v>0.9</v>
      </c>
      <c r="K1031" s="11" t="s">
        <v>4954</v>
      </c>
      <c r="L1031" s="11">
        <v>2.423393939E9</v>
      </c>
      <c r="M1031" s="11" t="s">
        <v>65</v>
      </c>
      <c r="N1031" s="11" t="s">
        <v>112</v>
      </c>
      <c r="O1031" s="11" t="s">
        <v>4955</v>
      </c>
      <c r="P1031" s="11" t="str">
        <f>VLOOKUP(A1031,import!A:P,16,0)</f>
        <v>Geleneksel</v>
      </c>
      <c r="Q1031" s="15" t="s">
        <v>135</v>
      </c>
      <c r="R1031" s="15" t="b">
        <v>1</v>
      </c>
      <c r="S1031" s="16" t="b">
        <v>0</v>
      </c>
      <c r="T1031" s="25" t="s">
        <v>50</v>
      </c>
      <c r="U1031" s="25" t="s">
        <v>51</v>
      </c>
      <c r="V1031" s="25" t="s">
        <v>52</v>
      </c>
      <c r="W1031" s="66" t="s">
        <v>4956</v>
      </c>
      <c r="X1031" s="27">
        <v>44501.0</v>
      </c>
      <c r="Y1031" s="27">
        <v>44502.0</v>
      </c>
      <c r="Z1031" s="27"/>
      <c r="AA1031" s="22" t="s">
        <v>177</v>
      </c>
      <c r="AB1031" s="23">
        <v>44497.0</v>
      </c>
      <c r="AC1031" s="22" t="s">
        <v>71</v>
      </c>
      <c r="AD1031" s="23">
        <v>44501.0</v>
      </c>
      <c r="AE1031" s="20"/>
      <c r="AF1031" s="19"/>
      <c r="AG1031" s="20"/>
      <c r="AH1031" s="19"/>
      <c r="AI1031" s="19"/>
      <c r="AJ1031" s="19"/>
      <c r="AK1031" s="22" t="s">
        <v>123</v>
      </c>
      <c r="AL1031" s="22" t="s">
        <v>51</v>
      </c>
      <c r="AM1031" s="19"/>
      <c r="AN1031" s="19"/>
      <c r="AO1031" s="19"/>
      <c r="AP1031" s="21" t="s">
        <v>116</v>
      </c>
      <c r="AQ1031" s="19"/>
    </row>
    <row r="1032">
      <c r="A1032" s="11" t="s">
        <v>4957</v>
      </c>
      <c r="B1032" s="11" t="s">
        <v>4958</v>
      </c>
      <c r="C1032" s="11" t="str">
        <f>VLOOKUP(A1032,import!A:C,3,0)</f>
        <v>YANLIŞ</v>
      </c>
      <c r="D1032" s="11" t="s">
        <v>126</v>
      </c>
      <c r="E1032" s="12">
        <f>VLOOKUP(A1032,import!A:J,5,0)</f>
        <v>11</v>
      </c>
      <c r="F1032" s="12" t="str">
        <f>VLOOKUP(A1032,import!A:J,6,0)</f>
        <v/>
      </c>
      <c r="G1032" s="13">
        <f>VLOOKUP(A1032,import!A:J,7,0)</f>
        <v>0</v>
      </c>
      <c r="H1032" s="13">
        <f>VLOOKUP(A1032,import!A:J,8,0)</f>
        <v>4</v>
      </c>
      <c r="I1032" s="13">
        <f>VLOOKUP(A1032,import!A:J,9,0)</f>
        <v>4</v>
      </c>
      <c r="J1032" s="14">
        <f>VLOOKUP(A1032,import!A:J,10,0)</f>
        <v>0</v>
      </c>
      <c r="K1032" s="11" t="s">
        <v>4959</v>
      </c>
      <c r="L1032" s="11">
        <v>5.464654989E9</v>
      </c>
      <c r="M1032" s="11" t="s">
        <v>368</v>
      </c>
      <c r="N1032" s="11" t="s">
        <v>369</v>
      </c>
      <c r="O1032" s="11" t="s">
        <v>4960</v>
      </c>
      <c r="P1032" s="11" t="str">
        <f>VLOOKUP(A1032,import!A:P,16,0)</f>
        <v>Geleneksel</v>
      </c>
      <c r="Q1032" s="15"/>
      <c r="R1032" s="15" t="b">
        <v>0</v>
      </c>
      <c r="S1032" s="16" t="b">
        <v>0</v>
      </c>
      <c r="T1032" s="17"/>
      <c r="U1032" s="17"/>
      <c r="V1032" s="17"/>
      <c r="W1032" s="17"/>
      <c r="X1032" s="18"/>
      <c r="Y1032" s="18"/>
      <c r="Z1032" s="18"/>
      <c r="AA1032" s="22"/>
      <c r="AB1032" s="23"/>
      <c r="AC1032" s="19"/>
      <c r="AD1032" s="19"/>
      <c r="AE1032" s="20"/>
      <c r="AF1032" s="19"/>
      <c r="AG1032" s="20"/>
      <c r="AH1032" s="19"/>
      <c r="AI1032" s="19"/>
      <c r="AJ1032" s="19"/>
      <c r="AK1032" s="22"/>
      <c r="AL1032" s="19"/>
      <c r="AM1032" s="19"/>
      <c r="AN1032" s="19"/>
      <c r="AO1032" s="19"/>
      <c r="AP1032" s="21"/>
      <c r="AQ1032" s="19"/>
    </row>
    <row r="1033">
      <c r="A1033" s="11" t="s">
        <v>4961</v>
      </c>
      <c r="B1033" s="11" t="s">
        <v>4962</v>
      </c>
      <c r="C1033" s="11" t="str">
        <f>VLOOKUP(A1033,import!A:C,3,0)</f>
        <v>DOĞRU</v>
      </c>
      <c r="D1033" s="11" t="s">
        <v>126</v>
      </c>
      <c r="E1033" s="12">
        <f>VLOOKUP(A1033,import!A:J,5,0)</f>
        <v>275</v>
      </c>
      <c r="F1033" s="12">
        <f>VLOOKUP(A1033,import!A:J,6,0)</f>
        <v>1</v>
      </c>
      <c r="G1033" s="13">
        <f>VLOOKUP(A1033,import!A:J,7,0)</f>
        <v>0</v>
      </c>
      <c r="H1033" s="13">
        <f>VLOOKUP(A1033,import!A:J,8,0)</f>
        <v>21</v>
      </c>
      <c r="I1033" s="13">
        <f>VLOOKUP(A1033,import!A:J,9,0)</f>
        <v>21</v>
      </c>
      <c r="J1033" s="14">
        <f>VLOOKUP(A1033,import!A:J,10,0)</f>
        <v>0</v>
      </c>
      <c r="K1033" s="11" t="s">
        <v>3663</v>
      </c>
      <c r="L1033" s="11">
        <v>5.424513767E9</v>
      </c>
      <c r="M1033" s="11" t="s">
        <v>544</v>
      </c>
      <c r="N1033" s="11" t="s">
        <v>4963</v>
      </c>
      <c r="O1033" s="11" t="s">
        <v>4964</v>
      </c>
      <c r="P1033" s="11" t="str">
        <f>VLOOKUP(A1033,import!A:P,16,0)</f>
        <v>Geleneksel</v>
      </c>
      <c r="Q1033" s="15"/>
      <c r="R1033" s="15" t="b">
        <v>0</v>
      </c>
      <c r="S1033" s="16" t="b">
        <v>0</v>
      </c>
      <c r="T1033" s="17"/>
      <c r="U1033" s="17"/>
      <c r="V1033" s="17"/>
      <c r="W1033" s="17"/>
      <c r="X1033" s="18"/>
      <c r="Y1033" s="18"/>
      <c r="Z1033" s="18"/>
      <c r="AA1033" s="19"/>
      <c r="AB1033" s="19"/>
      <c r="AC1033" s="19"/>
      <c r="AD1033" s="19"/>
      <c r="AE1033" s="20"/>
      <c r="AF1033" s="19"/>
      <c r="AG1033" s="20"/>
      <c r="AH1033" s="19"/>
      <c r="AI1033" s="19"/>
      <c r="AJ1033" s="19"/>
      <c r="AK1033" s="19"/>
      <c r="AL1033" s="19"/>
      <c r="AM1033" s="19"/>
      <c r="AN1033" s="19"/>
      <c r="AO1033" s="19"/>
      <c r="AP1033" s="21" t="s">
        <v>116</v>
      </c>
      <c r="AQ1033" s="19"/>
    </row>
    <row r="1034">
      <c r="A1034" s="11" t="s">
        <v>4965</v>
      </c>
      <c r="B1034" s="11" t="s">
        <v>4966</v>
      </c>
      <c r="C1034" s="11" t="str">
        <f>VLOOKUP(A1034,import!A:C,3,0)</f>
        <v>DOĞRU</v>
      </c>
      <c r="D1034" s="11" t="s">
        <v>126</v>
      </c>
      <c r="E1034" s="12">
        <f>VLOOKUP(A1034,import!A:J,5,0)</f>
        <v>185</v>
      </c>
      <c r="F1034" s="12">
        <f>VLOOKUP(A1034,import!A:J,6,0)</f>
        <v>16</v>
      </c>
      <c r="G1034" s="13">
        <f>VLOOKUP(A1034,import!A:J,7,0)</f>
        <v>24</v>
      </c>
      <c r="H1034" s="13">
        <f>VLOOKUP(A1034,import!A:J,8,0)</f>
        <v>15</v>
      </c>
      <c r="I1034" s="13">
        <f>VLOOKUP(A1034,import!A:J,9,0)</f>
        <v>39</v>
      </c>
      <c r="J1034" s="14">
        <f>VLOOKUP(A1034,import!A:J,10,0)</f>
        <v>0.62</v>
      </c>
      <c r="K1034" s="11" t="s">
        <v>4967</v>
      </c>
      <c r="L1034" s="11">
        <v>2.429990107E9</v>
      </c>
      <c r="M1034" s="11" t="s">
        <v>47</v>
      </c>
      <c r="N1034" s="11" t="s">
        <v>410</v>
      </c>
      <c r="O1034" s="11" t="s">
        <v>4968</v>
      </c>
      <c r="P1034" s="11" t="str">
        <f>VLOOKUP(A1034,import!A:P,16,0)</f>
        <v>Geleneksel</v>
      </c>
      <c r="Q1034" s="15"/>
      <c r="R1034" s="15" t="b">
        <v>1</v>
      </c>
      <c r="S1034" s="16" t="b">
        <v>0</v>
      </c>
      <c r="T1034" s="29" t="s">
        <v>502</v>
      </c>
      <c r="U1034" s="17"/>
      <c r="V1034" s="31"/>
      <c r="W1034" s="17" t="s">
        <v>4969</v>
      </c>
      <c r="X1034" s="18"/>
      <c r="Y1034" s="18"/>
      <c r="Z1034" s="18"/>
      <c r="AA1034" s="22" t="s">
        <v>71</v>
      </c>
      <c r="AB1034" s="23">
        <v>44450.0</v>
      </c>
      <c r="AC1034" s="22" t="s">
        <v>71</v>
      </c>
      <c r="AD1034" s="23">
        <v>44539.0</v>
      </c>
      <c r="AE1034" s="20"/>
      <c r="AF1034" s="19"/>
      <c r="AG1034" s="20"/>
      <c r="AH1034" s="19"/>
      <c r="AI1034" s="19"/>
      <c r="AJ1034" s="19"/>
      <c r="AK1034" s="22" t="s">
        <v>247</v>
      </c>
      <c r="AL1034" s="22" t="s">
        <v>99</v>
      </c>
      <c r="AM1034" s="19"/>
      <c r="AN1034" s="19"/>
      <c r="AO1034" s="19"/>
      <c r="AP1034" s="21" t="s">
        <v>54</v>
      </c>
      <c r="AQ1034" s="19"/>
    </row>
    <row r="1035">
      <c r="A1035" s="11" t="s">
        <v>4970</v>
      </c>
      <c r="B1035" s="11" t="s">
        <v>4971</v>
      </c>
      <c r="C1035" s="11" t="str">
        <f>VLOOKUP(A1035,import!A:C,3,0)</f>
        <v>DOĞRU</v>
      </c>
      <c r="D1035" s="11" t="s">
        <v>126</v>
      </c>
      <c r="E1035" s="12">
        <f>VLOOKUP(A1035,import!A:J,5,0)</f>
        <v>320</v>
      </c>
      <c r="F1035" s="12">
        <f>VLOOKUP(A1035,import!A:J,6,0)</f>
        <v>5</v>
      </c>
      <c r="G1035" s="13">
        <f>VLOOKUP(A1035,import!A:J,7,0)</f>
        <v>26</v>
      </c>
      <c r="H1035" s="13">
        <f>VLOOKUP(A1035,import!A:J,8,0)</f>
        <v>6</v>
      </c>
      <c r="I1035" s="13">
        <f>VLOOKUP(A1035,import!A:J,9,0)</f>
        <v>32</v>
      </c>
      <c r="J1035" s="14">
        <f>VLOOKUP(A1035,import!A:J,10,0)</f>
        <v>0.81</v>
      </c>
      <c r="K1035" s="11" t="s">
        <v>4972</v>
      </c>
      <c r="L1035" s="11">
        <v>5.327372801E9</v>
      </c>
      <c r="M1035" s="11" t="s">
        <v>47</v>
      </c>
      <c r="N1035" s="11" t="s">
        <v>4973</v>
      </c>
      <c r="O1035" s="11" t="s">
        <v>4974</v>
      </c>
      <c r="P1035" s="11" t="str">
        <f>VLOOKUP(A1035,import!A:P,16,0)</f>
        <v>Geleneksel</v>
      </c>
      <c r="Q1035" s="15"/>
      <c r="R1035" s="15" t="b">
        <v>0</v>
      </c>
      <c r="S1035" s="16" t="b">
        <v>0</v>
      </c>
      <c r="T1035" s="29" t="s">
        <v>502</v>
      </c>
      <c r="U1035" s="17"/>
      <c r="V1035" s="17"/>
      <c r="W1035" s="17"/>
      <c r="X1035" s="18"/>
      <c r="Y1035" s="18"/>
      <c r="Z1035" s="18"/>
      <c r="AA1035" s="22"/>
      <c r="AB1035" s="23"/>
      <c r="AC1035" s="19"/>
      <c r="AD1035" s="19"/>
      <c r="AE1035" s="20"/>
      <c r="AF1035" s="19"/>
      <c r="AG1035" s="20"/>
      <c r="AH1035" s="19"/>
      <c r="AI1035" s="19"/>
      <c r="AJ1035" s="19"/>
      <c r="AK1035" s="22"/>
      <c r="AL1035" s="19"/>
      <c r="AM1035" s="19"/>
      <c r="AN1035" s="19"/>
      <c r="AO1035" s="19"/>
      <c r="AP1035" s="21" t="s">
        <v>89</v>
      </c>
      <c r="AQ1035" s="19"/>
    </row>
    <row r="1036">
      <c r="A1036" s="11" t="s">
        <v>4975</v>
      </c>
      <c r="B1036" s="11" t="s">
        <v>4976</v>
      </c>
      <c r="C1036" s="11" t="str">
        <f>VLOOKUP(A1036,import!A:C,3,0)</f>
        <v>DOĞRU</v>
      </c>
      <c r="D1036" s="11" t="s">
        <v>126</v>
      </c>
      <c r="E1036" s="12">
        <f>VLOOKUP(A1036,import!A:J,5,0)</f>
        <v>470</v>
      </c>
      <c r="F1036" s="12">
        <f>VLOOKUP(A1036,import!A:J,6,0)</f>
        <v>51</v>
      </c>
      <c r="G1036" s="13">
        <f>VLOOKUP(A1036,import!A:J,7,0)</f>
        <v>0</v>
      </c>
      <c r="H1036" s="13">
        <f>VLOOKUP(A1036,import!A:J,8,0)</f>
        <v>47</v>
      </c>
      <c r="I1036" s="13">
        <f>VLOOKUP(A1036,import!A:J,9,0)</f>
        <v>47</v>
      </c>
      <c r="J1036" s="14">
        <f>VLOOKUP(A1036,import!A:J,10,0)</f>
        <v>0</v>
      </c>
      <c r="K1036" s="11" t="s">
        <v>1605</v>
      </c>
      <c r="L1036" s="11">
        <v>5.39870399E9</v>
      </c>
      <c r="M1036" s="11" t="s">
        <v>65</v>
      </c>
      <c r="N1036" s="11" t="s">
        <v>1002</v>
      </c>
      <c r="O1036" s="11" t="s">
        <v>1606</v>
      </c>
      <c r="P1036" s="11" t="str">
        <f>VLOOKUP(A1036,import!A:P,16,0)</f>
        <v>Geleneksel</v>
      </c>
      <c r="Q1036" s="15"/>
      <c r="R1036" s="15" t="b">
        <v>1</v>
      </c>
      <c r="S1036" s="16" t="b">
        <v>0</v>
      </c>
      <c r="T1036" s="17"/>
      <c r="U1036" s="17"/>
      <c r="V1036" s="17"/>
      <c r="W1036" s="17" t="s">
        <v>4977</v>
      </c>
      <c r="X1036" s="18"/>
      <c r="Y1036" s="18"/>
      <c r="Z1036" s="18"/>
      <c r="AA1036" s="22" t="s">
        <v>71</v>
      </c>
      <c r="AB1036" s="23">
        <v>44666.0</v>
      </c>
      <c r="AC1036" s="19"/>
      <c r="AD1036" s="19"/>
      <c r="AE1036" s="20"/>
      <c r="AF1036" s="19"/>
      <c r="AG1036" s="20"/>
      <c r="AH1036" s="19"/>
      <c r="AI1036" s="19"/>
      <c r="AJ1036" s="19"/>
      <c r="AK1036" s="22"/>
      <c r="AL1036" s="19"/>
      <c r="AM1036" s="19"/>
      <c r="AN1036" s="19"/>
      <c r="AO1036" s="19"/>
      <c r="AP1036" s="21"/>
      <c r="AQ1036" s="19"/>
    </row>
    <row r="1037">
      <c r="A1037" s="11" t="s">
        <v>4978</v>
      </c>
      <c r="B1037" s="11" t="s">
        <v>4979</v>
      </c>
      <c r="C1037" s="11" t="str">
        <f>VLOOKUP(A1037,import!A:C,3,0)</f>
        <v>DOĞRU</v>
      </c>
      <c r="D1037" s="11" t="s">
        <v>126</v>
      </c>
      <c r="E1037" s="12">
        <f>VLOOKUP(A1037,import!A:J,5,0)</f>
        <v>22</v>
      </c>
      <c r="F1037" s="12">
        <f>VLOOKUP(A1037,import!A:J,6,0)</f>
        <v>12</v>
      </c>
      <c r="G1037" s="13">
        <f>VLOOKUP(A1037,import!A:J,7,0)</f>
        <v>0</v>
      </c>
      <c r="H1037" s="13">
        <f>VLOOKUP(A1037,import!A:J,8,0)</f>
        <v>10</v>
      </c>
      <c r="I1037" s="13">
        <f>VLOOKUP(A1037,import!A:J,9,0)</f>
        <v>10</v>
      </c>
      <c r="J1037" s="14">
        <f>VLOOKUP(A1037,import!A:J,10,0)</f>
        <v>0</v>
      </c>
      <c r="K1037" s="11" t="s">
        <v>1551</v>
      </c>
      <c r="L1037" s="11">
        <v>5.050560827E9</v>
      </c>
      <c r="M1037" s="11" t="s">
        <v>65</v>
      </c>
      <c r="N1037" s="11" t="s">
        <v>285</v>
      </c>
      <c r="O1037" s="11" t="s">
        <v>1552</v>
      </c>
      <c r="P1037" s="11" t="str">
        <f>VLOOKUP(A1037,import!A:P,16,0)</f>
        <v>Geleneksel</v>
      </c>
      <c r="Q1037" s="15"/>
      <c r="R1037" s="15" t="b">
        <v>1</v>
      </c>
      <c r="S1037" s="16" t="b">
        <v>0</v>
      </c>
      <c r="T1037" s="17" t="s">
        <v>106</v>
      </c>
      <c r="U1037" s="17"/>
      <c r="V1037" s="17"/>
      <c r="W1037" s="17" t="s">
        <v>4980</v>
      </c>
      <c r="X1037" s="18"/>
      <c r="Y1037" s="18"/>
      <c r="Z1037" s="18"/>
      <c r="AA1037" s="22" t="s">
        <v>106</v>
      </c>
      <c r="AB1037" s="23">
        <v>44635.0</v>
      </c>
      <c r="AC1037" s="19"/>
      <c r="AD1037" s="19"/>
      <c r="AE1037" s="20"/>
      <c r="AF1037" s="19"/>
      <c r="AG1037" s="20"/>
      <c r="AH1037" s="19"/>
      <c r="AI1037" s="19"/>
      <c r="AJ1037" s="19"/>
      <c r="AK1037" s="22" t="s">
        <v>51</v>
      </c>
      <c r="AL1037" s="19"/>
      <c r="AM1037" s="19"/>
      <c r="AN1037" s="19"/>
      <c r="AO1037" s="19"/>
      <c r="AP1037" s="21"/>
      <c r="AQ1037" s="19"/>
    </row>
    <row r="1038">
      <c r="A1038" s="11" t="s">
        <v>4981</v>
      </c>
      <c r="B1038" s="11" t="s">
        <v>4982</v>
      </c>
      <c r="C1038" s="11" t="str">
        <f>VLOOKUP(A1038,import!A:C,3,0)</f>
        <v>DOĞRU</v>
      </c>
      <c r="D1038" s="11" t="s">
        <v>126</v>
      </c>
      <c r="E1038" s="12">
        <f>VLOOKUP(A1038,import!A:J,5,0)</f>
        <v>248</v>
      </c>
      <c r="F1038" s="12">
        <f>VLOOKUP(A1038,import!A:J,6,0)</f>
        <v>8</v>
      </c>
      <c r="G1038" s="13">
        <f>VLOOKUP(A1038,import!A:J,7,0)</f>
        <v>0</v>
      </c>
      <c r="H1038" s="13">
        <f>VLOOKUP(A1038,import!A:J,8,0)</f>
        <v>24</v>
      </c>
      <c r="I1038" s="13">
        <f>VLOOKUP(A1038,import!A:J,9,0)</f>
        <v>24</v>
      </c>
      <c r="J1038" s="14">
        <f>VLOOKUP(A1038,import!A:J,10,0)</f>
        <v>0</v>
      </c>
      <c r="K1038" s="11" t="s">
        <v>4983</v>
      </c>
      <c r="L1038" s="11">
        <v>5.372549984E9</v>
      </c>
      <c r="M1038" s="11" t="s">
        <v>65</v>
      </c>
      <c r="N1038" s="11" t="s">
        <v>1002</v>
      </c>
      <c r="O1038" s="11" t="s">
        <v>4984</v>
      </c>
      <c r="P1038" s="11" t="str">
        <f>VLOOKUP(A1038,import!A:P,16,0)</f>
        <v>Geleneksel</v>
      </c>
      <c r="Q1038" s="15"/>
      <c r="R1038" s="15" t="b">
        <v>1</v>
      </c>
      <c r="S1038" s="16" t="b">
        <v>0</v>
      </c>
      <c r="T1038" s="17" t="s">
        <v>83</v>
      </c>
      <c r="U1038" s="17" t="s">
        <v>51</v>
      </c>
      <c r="V1038" s="17" t="s">
        <v>52</v>
      </c>
      <c r="W1038" s="17" t="s">
        <v>4985</v>
      </c>
      <c r="X1038" s="18">
        <v>44343.0</v>
      </c>
      <c r="Y1038" s="18">
        <v>44344.0</v>
      </c>
      <c r="Z1038" s="18"/>
      <c r="AA1038" s="22" t="s">
        <v>71</v>
      </c>
      <c r="AB1038" s="23">
        <v>44376.0</v>
      </c>
      <c r="AC1038" s="19"/>
      <c r="AD1038" s="19"/>
      <c r="AE1038" s="20"/>
      <c r="AF1038" s="19"/>
      <c r="AG1038" s="20"/>
      <c r="AH1038" s="19"/>
      <c r="AI1038" s="19"/>
      <c r="AJ1038" s="19"/>
      <c r="AK1038" s="22" t="s">
        <v>190</v>
      </c>
      <c r="AL1038" s="19"/>
      <c r="AM1038" s="19"/>
      <c r="AN1038" s="19"/>
      <c r="AO1038" s="19"/>
      <c r="AP1038" s="21" t="s">
        <v>54</v>
      </c>
      <c r="AQ1038" s="19"/>
    </row>
    <row r="1039">
      <c r="A1039" s="11" t="s">
        <v>4986</v>
      </c>
      <c r="B1039" s="11" t="s">
        <v>4987</v>
      </c>
      <c r="C1039" s="11" t="str">
        <f>VLOOKUP(A1039,import!A:C,3,0)</f>
        <v>DOĞRU</v>
      </c>
      <c r="D1039" s="11" t="s">
        <v>63</v>
      </c>
      <c r="E1039" s="12">
        <f>VLOOKUP(A1039,import!A:J,5,0)</f>
        <v>238</v>
      </c>
      <c r="F1039" s="12">
        <f>VLOOKUP(A1039,import!A:J,6,0)</f>
        <v>20</v>
      </c>
      <c r="G1039" s="13">
        <f>VLOOKUP(A1039,import!A:J,7,0)</f>
        <v>3</v>
      </c>
      <c r="H1039" s="13">
        <f>VLOOKUP(A1039,import!A:J,8,0)</f>
        <v>7</v>
      </c>
      <c r="I1039" s="13">
        <f>VLOOKUP(A1039,import!A:J,9,0)</f>
        <v>10</v>
      </c>
      <c r="J1039" s="14">
        <f>VLOOKUP(A1039,import!A:J,10,0)</f>
        <v>0.3</v>
      </c>
      <c r="K1039" s="11" t="s">
        <v>587</v>
      </c>
      <c r="L1039" s="11">
        <v>5.495250032E9</v>
      </c>
      <c r="M1039" s="11" t="s">
        <v>65</v>
      </c>
      <c r="N1039" s="11" t="s">
        <v>4988</v>
      </c>
      <c r="O1039" s="11" t="s">
        <v>4989</v>
      </c>
      <c r="P1039" s="11" t="str">
        <f>VLOOKUP(A1039,import!A:P,16,0)</f>
        <v>Geleneksel</v>
      </c>
      <c r="Q1039" s="15"/>
      <c r="R1039" s="15" t="b">
        <v>1</v>
      </c>
      <c r="S1039" s="16" t="b">
        <v>0</v>
      </c>
      <c r="T1039" s="17" t="s">
        <v>50</v>
      </c>
      <c r="U1039" s="17" t="s">
        <v>51</v>
      </c>
      <c r="V1039" s="17" t="s">
        <v>52</v>
      </c>
      <c r="W1039" s="17"/>
      <c r="X1039" s="18">
        <v>44522.0</v>
      </c>
      <c r="Y1039" s="18">
        <v>44522.0</v>
      </c>
      <c r="Z1039" s="18"/>
      <c r="AA1039" s="22" t="s">
        <v>71</v>
      </c>
      <c r="AB1039" s="23">
        <v>44522.0</v>
      </c>
      <c r="AC1039" s="19"/>
      <c r="AD1039" s="19"/>
      <c r="AE1039" s="20"/>
      <c r="AF1039" s="19"/>
      <c r="AG1039" s="20"/>
      <c r="AH1039" s="19"/>
      <c r="AI1039" s="19"/>
      <c r="AJ1039" s="19"/>
      <c r="AK1039" s="22" t="s">
        <v>51</v>
      </c>
      <c r="AL1039" s="19"/>
      <c r="AM1039" s="19"/>
      <c r="AN1039" s="19"/>
      <c r="AO1039" s="19"/>
      <c r="AP1039" s="21" t="s">
        <v>54</v>
      </c>
      <c r="AQ1039" s="19"/>
    </row>
    <row r="1040">
      <c r="A1040" s="11" t="s">
        <v>4990</v>
      </c>
      <c r="B1040" s="11" t="s">
        <v>4991</v>
      </c>
      <c r="C1040" s="11" t="str">
        <f>VLOOKUP(A1040,import!A:C,3,0)</f>
        <v>DOĞRU</v>
      </c>
      <c r="D1040" s="11" t="s">
        <v>200</v>
      </c>
      <c r="E1040" s="12">
        <f>VLOOKUP(A1040,import!A:J,5,0)</f>
        <v>9</v>
      </c>
      <c r="F1040" s="12">
        <f>VLOOKUP(A1040,import!A:J,6,0)</f>
        <v>2</v>
      </c>
      <c r="G1040" s="13">
        <f>VLOOKUP(A1040,import!A:J,7,0)</f>
        <v>0</v>
      </c>
      <c r="H1040" s="13">
        <f>VLOOKUP(A1040,import!A:J,8,0)</f>
        <v>59</v>
      </c>
      <c r="I1040" s="13">
        <f>VLOOKUP(A1040,import!A:J,9,0)</f>
        <v>59</v>
      </c>
      <c r="J1040" s="14">
        <f>VLOOKUP(A1040,import!A:J,10,0)</f>
        <v>0</v>
      </c>
      <c r="K1040" s="11" t="s">
        <v>4992</v>
      </c>
      <c r="L1040" s="11">
        <v>5.300775007E9</v>
      </c>
      <c r="M1040" s="11" t="s">
        <v>368</v>
      </c>
      <c r="N1040" s="11" t="s">
        <v>682</v>
      </c>
      <c r="O1040" s="11" t="s">
        <v>4993</v>
      </c>
      <c r="P1040" s="11" t="str">
        <f>VLOOKUP(A1040,import!A:P,16,0)</f>
        <v>Geleneksel</v>
      </c>
      <c r="Q1040" s="15"/>
      <c r="R1040" s="15" t="b">
        <v>0</v>
      </c>
      <c r="S1040" s="16" t="b">
        <v>0</v>
      </c>
      <c r="T1040" s="17"/>
      <c r="U1040" s="17"/>
      <c r="V1040" s="17"/>
      <c r="W1040" s="17"/>
      <c r="X1040" s="18"/>
      <c r="Y1040" s="18"/>
      <c r="Z1040" s="18"/>
      <c r="AA1040" s="22"/>
      <c r="AB1040" s="23"/>
      <c r="AC1040" s="19"/>
      <c r="AD1040" s="19"/>
      <c r="AE1040" s="20"/>
      <c r="AF1040" s="19"/>
      <c r="AG1040" s="20"/>
      <c r="AH1040" s="19"/>
      <c r="AI1040" s="19"/>
      <c r="AJ1040" s="19"/>
      <c r="AK1040" s="22"/>
      <c r="AL1040" s="19"/>
      <c r="AM1040" s="19"/>
      <c r="AN1040" s="19"/>
      <c r="AO1040" s="19"/>
      <c r="AP1040" s="21"/>
      <c r="AQ1040" s="19"/>
    </row>
    <row r="1041">
      <c r="A1041" s="11" t="s">
        <v>4994</v>
      </c>
      <c r="B1041" s="11" t="s">
        <v>4995</v>
      </c>
      <c r="C1041" s="11" t="str">
        <f>VLOOKUP(A1041,import!A:C,3,0)</f>
        <v>DOĞRU</v>
      </c>
      <c r="D1041" s="11" t="s">
        <v>193</v>
      </c>
      <c r="E1041" s="12">
        <f>VLOOKUP(A1041,import!A:J,5,0)</f>
        <v>71</v>
      </c>
      <c r="F1041" s="12">
        <f>VLOOKUP(A1041,import!A:J,6,0)</f>
        <v>7</v>
      </c>
      <c r="G1041" s="13">
        <f>VLOOKUP(A1041,import!A:J,7,0)</f>
        <v>6</v>
      </c>
      <c r="H1041" s="13">
        <f>VLOOKUP(A1041,import!A:J,8,0)</f>
        <v>29</v>
      </c>
      <c r="I1041" s="13">
        <f>VLOOKUP(A1041,import!A:J,9,0)</f>
        <v>35</v>
      </c>
      <c r="J1041" s="14">
        <f>VLOOKUP(A1041,import!A:J,10,0)</f>
        <v>0.17</v>
      </c>
      <c r="K1041" s="11" t="s">
        <v>4996</v>
      </c>
      <c r="L1041" s="11">
        <v>2.425221974E9</v>
      </c>
      <c r="M1041" s="11" t="s">
        <v>368</v>
      </c>
      <c r="N1041" s="11" t="s">
        <v>2628</v>
      </c>
      <c r="O1041" s="11" t="s">
        <v>4997</v>
      </c>
      <c r="P1041" s="11" t="str">
        <f>VLOOKUP(A1041,import!A:P,16,0)</f>
        <v>Geleneksel</v>
      </c>
      <c r="Q1041" s="15"/>
      <c r="R1041" s="15" t="b">
        <v>1</v>
      </c>
      <c r="S1041" s="16" t="b">
        <v>0</v>
      </c>
      <c r="T1041" s="17" t="s">
        <v>50</v>
      </c>
      <c r="U1041" s="17" t="s">
        <v>51</v>
      </c>
      <c r="V1041" s="22" t="s">
        <v>371</v>
      </c>
      <c r="W1041" s="67" t="s">
        <v>4998</v>
      </c>
      <c r="X1041" s="18">
        <v>44473.0</v>
      </c>
      <c r="Y1041" s="18">
        <v>44474.0</v>
      </c>
      <c r="Z1041" s="18"/>
      <c r="AA1041" s="22" t="s">
        <v>177</v>
      </c>
      <c r="AB1041" s="23">
        <v>44464.0</v>
      </c>
      <c r="AC1041" s="22" t="s">
        <v>106</v>
      </c>
      <c r="AD1041" s="23">
        <v>44470.0</v>
      </c>
      <c r="AE1041" s="22" t="s">
        <v>85</v>
      </c>
      <c r="AF1041" s="23">
        <v>44471.0</v>
      </c>
      <c r="AG1041" s="22" t="s">
        <v>71</v>
      </c>
      <c r="AH1041" s="23">
        <v>44473.0</v>
      </c>
      <c r="AI1041" s="22" t="s">
        <v>71</v>
      </c>
      <c r="AJ1041" s="23">
        <v>44554.0</v>
      </c>
      <c r="AK1041" s="22" t="s">
        <v>156</v>
      </c>
      <c r="AL1041" s="22" t="s">
        <v>51</v>
      </c>
      <c r="AM1041" s="22" t="s">
        <v>51</v>
      </c>
      <c r="AN1041" s="22" t="s">
        <v>51</v>
      </c>
      <c r="AO1041" s="22" t="s">
        <v>99</v>
      </c>
      <c r="AP1041" s="21" t="s">
        <v>54</v>
      </c>
      <c r="AQ1041" s="19"/>
    </row>
    <row r="1042">
      <c r="A1042" s="11" t="s">
        <v>4999</v>
      </c>
      <c r="B1042" s="11" t="s">
        <v>5000</v>
      </c>
      <c r="C1042" s="11" t="str">
        <f>VLOOKUP(A1042,import!A:C,3,0)</f>
        <v>DOĞRU</v>
      </c>
      <c r="D1042" s="11" t="s">
        <v>152</v>
      </c>
      <c r="E1042" s="12">
        <f>VLOOKUP(A1042,import!A:J,5,0)</f>
        <v>529</v>
      </c>
      <c r="F1042" s="12">
        <f>VLOOKUP(A1042,import!A:J,6,0)</f>
        <v>9</v>
      </c>
      <c r="G1042" s="13">
        <f>VLOOKUP(A1042,import!A:J,7,0)</f>
        <v>8</v>
      </c>
      <c r="H1042" s="13">
        <f>VLOOKUP(A1042,import!A:J,8,0)</f>
        <v>44</v>
      </c>
      <c r="I1042" s="13">
        <f>VLOOKUP(A1042,import!A:J,9,0)</f>
        <v>52</v>
      </c>
      <c r="J1042" s="14">
        <f>VLOOKUP(A1042,import!A:J,10,0)</f>
        <v>0.15</v>
      </c>
      <c r="K1042" s="11" t="s">
        <v>5001</v>
      </c>
      <c r="L1042" s="11">
        <v>2.423167375E9</v>
      </c>
      <c r="M1042" s="11" t="s">
        <v>47</v>
      </c>
      <c r="N1042" s="11" t="s">
        <v>145</v>
      </c>
      <c r="O1042" s="11" t="s">
        <v>5002</v>
      </c>
      <c r="P1042" s="11" t="str">
        <f>VLOOKUP(A1042,import!A:P,16,0)</f>
        <v>Geleneksel</v>
      </c>
      <c r="Q1042" s="15" t="s">
        <v>103</v>
      </c>
      <c r="R1042" s="15" t="b">
        <v>1</v>
      </c>
      <c r="S1042" s="16" t="b">
        <v>0</v>
      </c>
      <c r="T1042" s="25" t="s">
        <v>50</v>
      </c>
      <c r="U1042" s="25" t="s">
        <v>87</v>
      </c>
      <c r="V1042" s="22" t="s">
        <v>641</v>
      </c>
      <c r="W1042" s="25" t="s">
        <v>5003</v>
      </c>
      <c r="X1042" s="27">
        <v>44414.0</v>
      </c>
      <c r="Y1042" s="27">
        <v>44420.0</v>
      </c>
      <c r="Z1042" s="30"/>
      <c r="AA1042" s="22" t="s">
        <v>106</v>
      </c>
      <c r="AB1042" s="23">
        <v>44354.0</v>
      </c>
      <c r="AC1042" s="22" t="s">
        <v>106</v>
      </c>
      <c r="AD1042" s="23">
        <v>44371.0</v>
      </c>
      <c r="AE1042" s="22" t="s">
        <v>71</v>
      </c>
      <c r="AF1042" s="23">
        <v>44392.0</v>
      </c>
      <c r="AG1042" s="22" t="s">
        <v>71</v>
      </c>
      <c r="AH1042" s="23">
        <v>44414.0</v>
      </c>
      <c r="AI1042" s="22" t="s">
        <v>177</v>
      </c>
      <c r="AJ1042" s="23">
        <v>44441.0</v>
      </c>
      <c r="AK1042" s="22" t="s">
        <v>98</v>
      </c>
      <c r="AL1042" s="22" t="s">
        <v>190</v>
      </c>
      <c r="AM1042" s="22" t="s">
        <v>149</v>
      </c>
      <c r="AN1042" s="22" t="s">
        <v>87</v>
      </c>
      <c r="AO1042" s="22" t="s">
        <v>156</v>
      </c>
      <c r="AP1042" s="21" t="s">
        <v>89</v>
      </c>
      <c r="AQ1042" s="22"/>
    </row>
    <row r="1043">
      <c r="A1043" s="11" t="s">
        <v>5004</v>
      </c>
      <c r="B1043" s="11" t="s">
        <v>5005</v>
      </c>
      <c r="C1043" s="11" t="str">
        <f>VLOOKUP(A1043,import!A:C,3,0)</f>
        <v>DOĞRU</v>
      </c>
      <c r="D1043" s="11" t="s">
        <v>63</v>
      </c>
      <c r="E1043" s="12">
        <f>VLOOKUP(A1043,import!A:J,5,0)</f>
        <v>497</v>
      </c>
      <c r="F1043" s="12">
        <f>VLOOKUP(A1043,import!A:J,6,0)</f>
        <v>5</v>
      </c>
      <c r="G1043" s="13">
        <f>VLOOKUP(A1043,import!A:J,7,0)</f>
        <v>0</v>
      </c>
      <c r="H1043" s="13">
        <f>VLOOKUP(A1043,import!A:J,8,0)</f>
        <v>9</v>
      </c>
      <c r="I1043" s="13">
        <f>VLOOKUP(A1043,import!A:J,9,0)</f>
        <v>9</v>
      </c>
      <c r="J1043" s="14">
        <f>VLOOKUP(A1043,import!A:J,10,0)</f>
        <v>0</v>
      </c>
      <c r="K1043" s="11" t="s">
        <v>5006</v>
      </c>
      <c r="L1043" s="11">
        <v>2.42339009E9</v>
      </c>
      <c r="M1043" s="11" t="s">
        <v>65</v>
      </c>
      <c r="N1043" s="11" t="s">
        <v>778</v>
      </c>
      <c r="O1043" s="11" t="s">
        <v>5007</v>
      </c>
      <c r="P1043" s="11" t="str">
        <f>VLOOKUP(A1043,import!A:P,16,0)</f>
        <v>Geleneksel</v>
      </c>
      <c r="Q1043" s="15" t="s">
        <v>299</v>
      </c>
      <c r="R1043" s="15" t="b">
        <v>1</v>
      </c>
      <c r="S1043" s="25" t="b">
        <v>1</v>
      </c>
      <c r="T1043" s="16"/>
      <c r="U1043" s="16"/>
      <c r="V1043" s="16"/>
      <c r="W1043" s="25" t="s">
        <v>5008</v>
      </c>
      <c r="X1043" s="30"/>
      <c r="Y1043" s="30"/>
      <c r="Z1043" s="30"/>
      <c r="AA1043" s="19"/>
      <c r="AB1043" s="19"/>
      <c r="AC1043" s="19"/>
      <c r="AD1043" s="19"/>
      <c r="AE1043" s="20"/>
      <c r="AF1043" s="19"/>
      <c r="AG1043" s="20"/>
      <c r="AH1043" s="19"/>
      <c r="AI1043" s="19"/>
      <c r="AJ1043" s="19"/>
      <c r="AK1043" s="19"/>
      <c r="AL1043" s="19"/>
      <c r="AM1043" s="19"/>
      <c r="AN1043" s="19"/>
      <c r="AO1043" s="19"/>
      <c r="AP1043" s="21" t="s">
        <v>116</v>
      </c>
      <c r="AQ1043" s="19"/>
    </row>
    <row r="1044">
      <c r="A1044" s="11" t="s">
        <v>5009</v>
      </c>
      <c r="B1044" s="11" t="s">
        <v>5010</v>
      </c>
      <c r="C1044" s="11" t="str">
        <f>VLOOKUP(A1044,import!A:C,3,0)</f>
        <v>DOĞRU</v>
      </c>
      <c r="D1044" s="11" t="s">
        <v>818</v>
      </c>
      <c r="E1044" s="12">
        <f>VLOOKUP(A1044,import!A:J,5,0)</f>
        <v>1091</v>
      </c>
      <c r="F1044" s="12">
        <f>VLOOKUP(A1044,import!A:J,6,0)</f>
        <v>31</v>
      </c>
      <c r="G1044" s="13">
        <f>VLOOKUP(A1044,import!A:J,7,0)</f>
        <v>0</v>
      </c>
      <c r="H1044" s="13">
        <f>VLOOKUP(A1044,import!A:J,8,0)</f>
        <v>33</v>
      </c>
      <c r="I1044" s="13">
        <f>VLOOKUP(A1044,import!A:J,9,0)</f>
        <v>33</v>
      </c>
      <c r="J1044" s="14">
        <f>VLOOKUP(A1044,import!A:J,10,0)</f>
        <v>0</v>
      </c>
      <c r="K1044" s="11" t="s">
        <v>5011</v>
      </c>
      <c r="L1044" s="11">
        <v>2.42344201E9</v>
      </c>
      <c r="M1044" s="11" t="s">
        <v>65</v>
      </c>
      <c r="N1044" s="11" t="s">
        <v>356</v>
      </c>
      <c r="O1044" s="11" t="s">
        <v>5012</v>
      </c>
      <c r="P1044" s="11" t="str">
        <f>VLOOKUP(A1044,import!A:P,16,0)</f>
        <v>Geleneksel</v>
      </c>
      <c r="Q1044" s="15" t="s">
        <v>299</v>
      </c>
      <c r="R1044" s="15" t="b">
        <v>1</v>
      </c>
      <c r="S1044" s="25" t="b">
        <v>1</v>
      </c>
      <c r="T1044" s="16"/>
      <c r="U1044" s="16"/>
      <c r="V1044" s="16"/>
      <c r="W1044" s="25" t="s">
        <v>5013</v>
      </c>
      <c r="X1044" s="30"/>
      <c r="Y1044" s="30"/>
      <c r="Z1044" s="30"/>
      <c r="AA1044" s="22" t="s">
        <v>85</v>
      </c>
      <c r="AB1044" s="23">
        <v>44386.0</v>
      </c>
      <c r="AC1044" s="22" t="s">
        <v>106</v>
      </c>
      <c r="AD1044" s="23">
        <v>44442.0</v>
      </c>
      <c r="AE1044" s="22" t="s">
        <v>177</v>
      </c>
      <c r="AF1044" s="23">
        <v>44546.0</v>
      </c>
      <c r="AG1044" s="20"/>
      <c r="AH1044" s="19"/>
      <c r="AI1044" s="19"/>
      <c r="AJ1044" s="19"/>
      <c r="AK1044" s="22" t="s">
        <v>190</v>
      </c>
      <c r="AL1044" s="22" t="s">
        <v>156</v>
      </c>
      <c r="AM1044" s="22" t="s">
        <v>99</v>
      </c>
      <c r="AN1044" s="19"/>
      <c r="AO1044" s="19"/>
      <c r="AP1044" s="21" t="s">
        <v>116</v>
      </c>
      <c r="AQ1044" s="19"/>
    </row>
    <row r="1045">
      <c r="A1045" s="11" t="s">
        <v>5014</v>
      </c>
      <c r="B1045" s="11" t="s">
        <v>5015</v>
      </c>
      <c r="C1045" s="11" t="str">
        <f>VLOOKUP(A1045,import!A:C,3,0)</f>
        <v>DOĞRU</v>
      </c>
      <c r="D1045" s="11" t="s">
        <v>818</v>
      </c>
      <c r="E1045" s="12">
        <f>VLOOKUP(A1045,import!A:J,5,0)</f>
        <v>1333</v>
      </c>
      <c r="F1045" s="12">
        <f>VLOOKUP(A1045,import!A:J,6,0)</f>
        <v>61</v>
      </c>
      <c r="G1045" s="13">
        <f>VLOOKUP(A1045,import!A:J,7,0)</f>
        <v>25</v>
      </c>
      <c r="H1045" s="13">
        <f>VLOOKUP(A1045,import!A:J,8,0)</f>
        <v>10</v>
      </c>
      <c r="I1045" s="13">
        <f>VLOOKUP(A1045,import!A:J,9,0)</f>
        <v>35</v>
      </c>
      <c r="J1045" s="14">
        <f>VLOOKUP(A1045,import!A:J,10,0)</f>
        <v>0.71</v>
      </c>
      <c r="K1045" s="11" t="s">
        <v>5016</v>
      </c>
      <c r="L1045" s="11">
        <v>2.422297565E9</v>
      </c>
      <c r="M1045" s="11" t="s">
        <v>138</v>
      </c>
      <c r="N1045" s="11" t="s">
        <v>333</v>
      </c>
      <c r="O1045" s="11" t="s">
        <v>5017</v>
      </c>
      <c r="P1045" s="11" t="str">
        <f>VLOOKUP(A1045,import!A:P,16,0)</f>
        <v>Geleneksel</v>
      </c>
      <c r="Q1045" s="15"/>
      <c r="R1045" s="15" t="b">
        <v>1</v>
      </c>
      <c r="S1045" s="16" t="b">
        <v>0</v>
      </c>
      <c r="T1045" s="17" t="s">
        <v>50</v>
      </c>
      <c r="U1045" s="17" t="s">
        <v>51</v>
      </c>
      <c r="V1045" s="17" t="s">
        <v>273</v>
      </c>
      <c r="W1045" s="17"/>
      <c r="X1045" s="18">
        <v>44335.0</v>
      </c>
      <c r="Y1045" s="18">
        <v>44340.0</v>
      </c>
      <c r="Z1045" s="18"/>
      <c r="AA1045" s="19"/>
      <c r="AB1045" s="19"/>
      <c r="AC1045" s="19"/>
      <c r="AD1045" s="19"/>
      <c r="AE1045" s="20"/>
      <c r="AF1045" s="19"/>
      <c r="AG1045" s="20"/>
      <c r="AH1045" s="19"/>
      <c r="AI1045" s="19"/>
      <c r="AJ1045" s="19"/>
      <c r="AK1045" s="19"/>
      <c r="AL1045" s="19"/>
      <c r="AM1045" s="19"/>
      <c r="AN1045" s="19"/>
      <c r="AO1045" s="19"/>
      <c r="AP1045" s="21" t="s">
        <v>116</v>
      </c>
      <c r="AQ1045" s="19"/>
    </row>
    <row r="1046">
      <c r="A1046" s="11" t="s">
        <v>5018</v>
      </c>
      <c r="B1046" s="11" t="s">
        <v>5019</v>
      </c>
      <c r="C1046" s="11" t="str">
        <f>VLOOKUP(A1046,import!A:C,3,0)</f>
        <v>DOĞRU</v>
      </c>
      <c r="D1046" s="11" t="s">
        <v>233</v>
      </c>
      <c r="E1046" s="12">
        <f>VLOOKUP(A1046,import!A:J,5,0)</f>
        <v>3631</v>
      </c>
      <c r="F1046" s="12">
        <f>VLOOKUP(A1046,import!A:J,6,0)</f>
        <v>424</v>
      </c>
      <c r="G1046" s="13">
        <f>VLOOKUP(A1046,import!A:J,7,0)</f>
        <v>0</v>
      </c>
      <c r="H1046" s="13">
        <f>VLOOKUP(A1046,import!A:J,8,0)</f>
        <v>19</v>
      </c>
      <c r="I1046" s="13">
        <f>VLOOKUP(A1046,import!A:J,9,0)</f>
        <v>19</v>
      </c>
      <c r="J1046" s="14">
        <f>VLOOKUP(A1046,import!A:J,10,0)</f>
        <v>0</v>
      </c>
      <c r="K1046" s="11" t="s">
        <v>5020</v>
      </c>
      <c r="L1046" s="11">
        <v>2.422283939E9</v>
      </c>
      <c r="M1046" s="11" t="s">
        <v>138</v>
      </c>
      <c r="N1046" s="11" t="s">
        <v>333</v>
      </c>
      <c r="O1046" s="11" t="s">
        <v>5021</v>
      </c>
      <c r="P1046" s="11" t="str">
        <f>VLOOKUP(A1046,import!A:P,16,0)</f>
        <v>Geleneksel</v>
      </c>
      <c r="Q1046" s="15"/>
      <c r="R1046" s="15" t="b">
        <v>1</v>
      </c>
      <c r="S1046" s="25" t="b">
        <v>1</v>
      </c>
      <c r="T1046" s="17"/>
      <c r="U1046" s="17"/>
      <c r="V1046" s="17"/>
      <c r="W1046" s="17" t="s">
        <v>5022</v>
      </c>
      <c r="X1046" s="18"/>
      <c r="Y1046" s="18"/>
      <c r="Z1046" s="17"/>
      <c r="AA1046" s="22" t="s">
        <v>85</v>
      </c>
      <c r="AB1046" s="23">
        <v>44445.0</v>
      </c>
      <c r="AC1046" s="22" t="s">
        <v>71</v>
      </c>
      <c r="AD1046" s="23">
        <v>44456.0</v>
      </c>
      <c r="AE1046" s="22" t="s">
        <v>71</v>
      </c>
      <c r="AF1046" s="23">
        <v>44573.0</v>
      </c>
      <c r="AG1046" s="20"/>
      <c r="AH1046" s="19"/>
      <c r="AI1046" s="19"/>
      <c r="AJ1046" s="19"/>
      <c r="AK1046" s="22" t="s">
        <v>156</v>
      </c>
      <c r="AL1046" s="22" t="s">
        <v>156</v>
      </c>
      <c r="AM1046" s="22" t="s">
        <v>99</v>
      </c>
      <c r="AN1046" s="19"/>
      <c r="AO1046" s="19"/>
      <c r="AP1046" s="21" t="s">
        <v>116</v>
      </c>
      <c r="AQ1046" s="19"/>
    </row>
    <row r="1047">
      <c r="A1047" s="11" t="s">
        <v>5023</v>
      </c>
      <c r="B1047" s="11" t="s">
        <v>5024</v>
      </c>
      <c r="C1047" s="11" t="str">
        <f>VLOOKUP(A1047,import!A:C,3,0)</f>
        <v>YANLIŞ</v>
      </c>
      <c r="D1047" s="11" t="s">
        <v>200</v>
      </c>
      <c r="E1047" s="12" t="str">
        <f>VLOOKUP(A1047,import!A:J,5,0)</f>
        <v/>
      </c>
      <c r="F1047" s="12" t="str">
        <f>VLOOKUP(A1047,import!A:J,6,0)</f>
        <v/>
      </c>
      <c r="G1047" s="13">
        <f>VLOOKUP(A1047,import!A:J,7,0)</f>
        <v>0</v>
      </c>
      <c r="H1047" s="13">
        <f>VLOOKUP(A1047,import!A:J,8,0)</f>
        <v>34</v>
      </c>
      <c r="I1047" s="13">
        <f>VLOOKUP(A1047,import!A:J,9,0)</f>
        <v>34</v>
      </c>
      <c r="J1047" s="14">
        <f>VLOOKUP(A1047,import!A:J,10,0)</f>
        <v>0</v>
      </c>
      <c r="K1047" s="11" t="s">
        <v>5025</v>
      </c>
      <c r="L1047" s="11">
        <v>2.422273333E9</v>
      </c>
      <c r="M1047" s="11" t="s">
        <v>65</v>
      </c>
      <c r="N1047" s="11" t="s">
        <v>112</v>
      </c>
      <c r="O1047" s="11" t="s">
        <v>5026</v>
      </c>
      <c r="P1047" s="11" t="str">
        <f>VLOOKUP(A1047,import!A:P,16,0)</f>
        <v>Geleneksel</v>
      </c>
      <c r="Q1047" s="15"/>
      <c r="R1047" s="15" t="b">
        <v>0</v>
      </c>
      <c r="S1047" s="16" t="b">
        <v>0</v>
      </c>
      <c r="T1047" s="17"/>
      <c r="U1047" s="17"/>
      <c r="V1047" s="17"/>
      <c r="W1047" s="17"/>
      <c r="X1047" s="18"/>
      <c r="Y1047" s="18"/>
      <c r="Z1047" s="18"/>
      <c r="AA1047" s="22"/>
      <c r="AB1047" s="23"/>
      <c r="AC1047" s="19"/>
      <c r="AD1047" s="19"/>
      <c r="AE1047" s="20"/>
      <c r="AF1047" s="19"/>
      <c r="AG1047" s="20"/>
      <c r="AH1047" s="19"/>
      <c r="AI1047" s="19"/>
      <c r="AJ1047" s="19"/>
      <c r="AK1047" s="22"/>
      <c r="AL1047" s="19"/>
      <c r="AM1047" s="19"/>
      <c r="AN1047" s="19"/>
      <c r="AO1047" s="19"/>
      <c r="AP1047" s="21"/>
      <c r="AQ1047" s="19"/>
    </row>
    <row r="1048">
      <c r="A1048" s="21" t="s">
        <v>5027</v>
      </c>
      <c r="B1048" s="21" t="s">
        <v>5028</v>
      </c>
      <c r="C1048" s="11" t="str">
        <f>VLOOKUP(A1048,import!A:C,3,0)</f>
        <v>DOĞRU</v>
      </c>
      <c r="D1048" s="21" t="s">
        <v>1449</v>
      </c>
      <c r="E1048" s="12">
        <f>VLOOKUP(A1048,import!A:J,5,0)</f>
        <v>17</v>
      </c>
      <c r="F1048" s="12">
        <f>VLOOKUP(A1048,import!A:J,6,0)</f>
        <v>17</v>
      </c>
      <c r="G1048" s="13">
        <f>VLOOKUP(A1048,import!A:J,7,0)</f>
        <v>0</v>
      </c>
      <c r="H1048" s="13">
        <f>VLOOKUP(A1048,import!A:J,8,0)</f>
        <v>35</v>
      </c>
      <c r="I1048" s="13">
        <f>VLOOKUP(A1048,import!A:J,9,0)</f>
        <v>35</v>
      </c>
      <c r="J1048" s="14">
        <f>VLOOKUP(A1048,import!A:J,10,0)</f>
        <v>0</v>
      </c>
      <c r="K1048" s="21" t="s">
        <v>5029</v>
      </c>
      <c r="L1048" s="21">
        <v>5.324191507E9</v>
      </c>
      <c r="M1048" s="21" t="s">
        <v>138</v>
      </c>
      <c r="N1048" s="21" t="s">
        <v>1096</v>
      </c>
      <c r="O1048" s="21" t="s">
        <v>5030</v>
      </c>
      <c r="P1048" s="11" t="str">
        <f>VLOOKUP(A1048,import!A:P,16,0)</f>
        <v>Geleneksel</v>
      </c>
      <c r="Q1048" s="15"/>
      <c r="R1048" s="15" t="b">
        <v>0</v>
      </c>
      <c r="S1048" s="16" t="b">
        <v>0</v>
      </c>
      <c r="T1048" s="17"/>
      <c r="U1048" s="17"/>
      <c r="V1048" s="17"/>
      <c r="W1048" s="17"/>
      <c r="X1048" s="18"/>
      <c r="Y1048" s="18"/>
      <c r="Z1048" s="18"/>
      <c r="AA1048" s="22"/>
      <c r="AB1048" s="23"/>
      <c r="AC1048" s="19"/>
      <c r="AD1048" s="19"/>
      <c r="AE1048" s="20"/>
      <c r="AF1048" s="19"/>
      <c r="AG1048" s="20"/>
      <c r="AH1048" s="19"/>
      <c r="AI1048" s="19"/>
      <c r="AJ1048" s="19"/>
      <c r="AK1048" s="22"/>
      <c r="AL1048" s="19"/>
      <c r="AM1048" s="19"/>
      <c r="AN1048" s="19"/>
      <c r="AO1048" s="19"/>
      <c r="AP1048" s="21"/>
      <c r="AQ1048" s="19"/>
    </row>
    <row r="1049">
      <c r="A1049" s="11" t="s">
        <v>5031</v>
      </c>
      <c r="B1049" s="11" t="s">
        <v>5032</v>
      </c>
      <c r="C1049" s="11" t="str">
        <f>VLOOKUP(A1049,import!A:C,3,0)</f>
        <v>DOĞRU</v>
      </c>
      <c r="D1049" s="11" t="s">
        <v>143</v>
      </c>
      <c r="E1049" s="12">
        <f>VLOOKUP(A1049,import!A:J,5,0)</f>
        <v>350</v>
      </c>
      <c r="F1049" s="12">
        <f>VLOOKUP(A1049,import!A:J,6,0)</f>
        <v>12</v>
      </c>
      <c r="G1049" s="13">
        <f>VLOOKUP(A1049,import!A:J,7,0)</f>
        <v>0</v>
      </c>
      <c r="H1049" s="13">
        <f>VLOOKUP(A1049,import!A:J,8,0)</f>
        <v>12</v>
      </c>
      <c r="I1049" s="13">
        <f>VLOOKUP(A1049,import!A:J,9,0)</f>
        <v>12</v>
      </c>
      <c r="J1049" s="14">
        <f>VLOOKUP(A1049,import!A:J,10,0)</f>
        <v>0</v>
      </c>
      <c r="K1049" s="11" t="s">
        <v>5033</v>
      </c>
      <c r="L1049" s="11">
        <v>2.42887793E9</v>
      </c>
      <c r="M1049" s="11" t="s">
        <v>327</v>
      </c>
      <c r="N1049" s="11" t="s">
        <v>1398</v>
      </c>
      <c r="O1049" s="11" t="s">
        <v>5034</v>
      </c>
      <c r="P1049" s="11" t="str">
        <f>VLOOKUP(A1049,import!A:P,16,0)</f>
        <v>Geleneksel</v>
      </c>
      <c r="Q1049" s="15"/>
      <c r="R1049" s="15" t="b">
        <v>0</v>
      </c>
      <c r="S1049" s="16" t="b">
        <v>0</v>
      </c>
      <c r="T1049" s="17"/>
      <c r="U1049" s="17"/>
      <c r="V1049" s="17"/>
      <c r="W1049" s="17"/>
      <c r="X1049" s="18"/>
      <c r="Y1049" s="18"/>
      <c r="Z1049" s="18"/>
      <c r="AA1049" s="19"/>
      <c r="AB1049" s="19"/>
      <c r="AC1049" s="19"/>
      <c r="AD1049" s="19"/>
      <c r="AE1049" s="20"/>
      <c r="AF1049" s="19"/>
      <c r="AG1049" s="20"/>
      <c r="AH1049" s="19"/>
      <c r="AI1049" s="19"/>
      <c r="AJ1049" s="19"/>
      <c r="AK1049" s="19"/>
      <c r="AL1049" s="19"/>
      <c r="AM1049" s="19"/>
      <c r="AN1049" s="19"/>
      <c r="AO1049" s="19"/>
      <c r="AP1049" s="21" t="s">
        <v>116</v>
      </c>
      <c r="AQ1049" s="19"/>
    </row>
    <row r="1050">
      <c r="A1050" s="11" t="s">
        <v>5035</v>
      </c>
      <c r="B1050" s="11" t="s">
        <v>5036</v>
      </c>
      <c r="C1050" s="11" t="str">
        <f>VLOOKUP(A1050,import!A:C,3,0)</f>
        <v>DOĞRU</v>
      </c>
      <c r="D1050" s="11" t="s">
        <v>63</v>
      </c>
      <c r="E1050" s="12">
        <f>VLOOKUP(A1050,import!A:J,5,0)</f>
        <v>564</v>
      </c>
      <c r="F1050" s="12">
        <f>VLOOKUP(A1050,import!A:J,6,0)</f>
        <v>44</v>
      </c>
      <c r="G1050" s="13">
        <f>VLOOKUP(A1050,import!A:J,7,0)</f>
        <v>0</v>
      </c>
      <c r="H1050" s="13">
        <f>VLOOKUP(A1050,import!A:J,8,0)</f>
        <v>9</v>
      </c>
      <c r="I1050" s="13">
        <f>VLOOKUP(A1050,import!A:J,9,0)</f>
        <v>9</v>
      </c>
      <c r="J1050" s="14">
        <f>VLOOKUP(A1050,import!A:J,10,0)</f>
        <v>0</v>
      </c>
      <c r="K1050" s="11" t="s">
        <v>5037</v>
      </c>
      <c r="L1050" s="11">
        <v>2.422408287E9</v>
      </c>
      <c r="M1050" s="11" t="s">
        <v>47</v>
      </c>
      <c r="N1050" s="11" t="s">
        <v>766</v>
      </c>
      <c r="O1050" s="11" t="s">
        <v>1325</v>
      </c>
      <c r="P1050" s="11" t="str">
        <f>VLOOKUP(A1050,import!A:P,16,0)</f>
        <v>Geleneksel</v>
      </c>
      <c r="Q1050" s="15"/>
      <c r="R1050" s="15" t="b">
        <v>1</v>
      </c>
      <c r="S1050" s="25" t="b">
        <v>1</v>
      </c>
      <c r="T1050" s="17"/>
      <c r="U1050" s="17"/>
      <c r="V1050" s="17"/>
      <c r="W1050" s="17" t="s">
        <v>5038</v>
      </c>
      <c r="X1050" s="18"/>
      <c r="Y1050" s="18"/>
      <c r="Z1050" s="18"/>
      <c r="AA1050" s="22" t="s">
        <v>212</v>
      </c>
      <c r="AB1050" s="23">
        <v>44483.0</v>
      </c>
      <c r="AC1050" s="22" t="s">
        <v>106</v>
      </c>
      <c r="AD1050" s="23">
        <v>44490.0</v>
      </c>
      <c r="AE1050" s="22" t="s">
        <v>71</v>
      </c>
      <c r="AF1050" s="23">
        <v>44511.0</v>
      </c>
      <c r="AG1050" s="20"/>
      <c r="AH1050" s="19"/>
      <c r="AI1050" s="19"/>
      <c r="AJ1050" s="19"/>
      <c r="AK1050" s="22" t="s">
        <v>123</v>
      </c>
      <c r="AL1050" s="22" t="s">
        <v>51</v>
      </c>
      <c r="AM1050" s="22" t="s">
        <v>230</v>
      </c>
      <c r="AN1050" s="19"/>
      <c r="AO1050" s="19"/>
      <c r="AP1050" s="21" t="s">
        <v>54</v>
      </c>
      <c r="AQ1050" s="19"/>
    </row>
    <row r="1051">
      <c r="A1051" s="11" t="s">
        <v>5039</v>
      </c>
      <c r="B1051" s="11" t="s">
        <v>5040</v>
      </c>
      <c r="C1051" s="11" t="str">
        <f>VLOOKUP(A1051,import!A:C,3,0)</f>
        <v>DOĞRU</v>
      </c>
      <c r="D1051" s="11" t="s">
        <v>63</v>
      </c>
      <c r="E1051" s="12">
        <f>VLOOKUP(A1051,import!A:J,5,0)</f>
        <v>239</v>
      </c>
      <c r="F1051" s="12">
        <f>VLOOKUP(A1051,import!A:J,6,0)</f>
        <v>50</v>
      </c>
      <c r="G1051" s="13">
        <f>VLOOKUP(A1051,import!A:J,7,0)</f>
        <v>9</v>
      </c>
      <c r="H1051" s="13">
        <f>VLOOKUP(A1051,import!A:J,8,0)</f>
        <v>5</v>
      </c>
      <c r="I1051" s="13">
        <f>VLOOKUP(A1051,import!A:J,9,0)</f>
        <v>14</v>
      </c>
      <c r="J1051" s="14">
        <f>VLOOKUP(A1051,import!A:J,10,0)</f>
        <v>0.64</v>
      </c>
      <c r="K1051" s="11" t="s">
        <v>5041</v>
      </c>
      <c r="L1051" s="11">
        <v>5.050418741E9</v>
      </c>
      <c r="M1051" s="11" t="s">
        <v>47</v>
      </c>
      <c r="N1051" s="11" t="s">
        <v>495</v>
      </c>
      <c r="O1051" s="11" t="s">
        <v>5042</v>
      </c>
      <c r="P1051" s="11" t="str">
        <f>VLOOKUP(A1051,import!A:P,16,0)</f>
        <v>Geleneksel</v>
      </c>
      <c r="Q1051" s="15"/>
      <c r="R1051" s="15" t="b">
        <v>1</v>
      </c>
      <c r="S1051" s="16" t="b">
        <v>0</v>
      </c>
      <c r="T1051" s="17" t="s">
        <v>50</v>
      </c>
      <c r="U1051" s="17" t="s">
        <v>51</v>
      </c>
      <c r="V1051" s="24" t="s">
        <v>69</v>
      </c>
      <c r="W1051" s="17"/>
      <c r="X1051" s="18">
        <v>44525.0</v>
      </c>
      <c r="Y1051" s="18">
        <v>44526.0</v>
      </c>
      <c r="Z1051" s="18"/>
      <c r="AA1051" s="22" t="s">
        <v>71</v>
      </c>
      <c r="AB1051" s="23">
        <v>44524.0</v>
      </c>
      <c r="AC1051" s="22" t="s">
        <v>71</v>
      </c>
      <c r="AD1051" s="23">
        <v>44525.0</v>
      </c>
      <c r="AE1051" s="20"/>
      <c r="AF1051" s="19"/>
      <c r="AG1051" s="20"/>
      <c r="AH1051" s="19"/>
      <c r="AI1051" s="19"/>
      <c r="AJ1051" s="19"/>
      <c r="AK1051" s="22" t="s">
        <v>99</v>
      </c>
      <c r="AL1051" s="22" t="s">
        <v>51</v>
      </c>
      <c r="AM1051" s="19"/>
      <c r="AN1051" s="19"/>
      <c r="AO1051" s="19"/>
      <c r="AP1051" s="21" t="s">
        <v>89</v>
      </c>
      <c r="AQ1051" s="19"/>
    </row>
    <row r="1052">
      <c r="A1052" s="11" t="s">
        <v>5043</v>
      </c>
      <c r="B1052" s="11" t="s">
        <v>5044</v>
      </c>
      <c r="C1052" s="11" t="str">
        <f>VLOOKUP(A1052,import!A:C,3,0)</f>
        <v>DOĞRU</v>
      </c>
      <c r="D1052" s="11" t="s">
        <v>63</v>
      </c>
      <c r="E1052" s="12">
        <f>VLOOKUP(A1052,import!A:J,5,0)</f>
        <v>3415</v>
      </c>
      <c r="F1052" s="12">
        <f>VLOOKUP(A1052,import!A:J,6,0)</f>
        <v>427</v>
      </c>
      <c r="G1052" s="13">
        <f>VLOOKUP(A1052,import!A:J,7,0)</f>
        <v>54</v>
      </c>
      <c r="H1052" s="13">
        <f>VLOOKUP(A1052,import!A:J,8,0)</f>
        <v>10</v>
      </c>
      <c r="I1052" s="13">
        <f>VLOOKUP(A1052,import!A:J,9,0)</f>
        <v>64</v>
      </c>
      <c r="J1052" s="14">
        <f>VLOOKUP(A1052,import!A:J,10,0)</f>
        <v>0.84</v>
      </c>
      <c r="K1052" s="11" t="s">
        <v>4374</v>
      </c>
      <c r="L1052" s="11">
        <v>2.422304465E9</v>
      </c>
      <c r="M1052" s="11" t="s">
        <v>138</v>
      </c>
      <c r="N1052" s="11" t="s">
        <v>320</v>
      </c>
      <c r="O1052" s="11" t="s">
        <v>4375</v>
      </c>
      <c r="P1052" s="11" t="str">
        <f>VLOOKUP(A1052,import!A:P,16,0)</f>
        <v>Geleneksel</v>
      </c>
      <c r="Q1052" s="15" t="s">
        <v>103</v>
      </c>
      <c r="R1052" s="15" t="b">
        <v>1</v>
      </c>
      <c r="S1052" s="25" t="b">
        <v>1</v>
      </c>
      <c r="T1052" s="25" t="s">
        <v>502</v>
      </c>
      <c r="U1052" s="16"/>
      <c r="V1052" s="16"/>
      <c r="W1052" s="25" t="s">
        <v>5045</v>
      </c>
      <c r="X1052" s="30"/>
      <c r="Y1052" s="30"/>
      <c r="Z1052" s="30"/>
      <c r="AA1052" s="19"/>
      <c r="AB1052" s="19"/>
      <c r="AC1052" s="19"/>
      <c r="AD1052" s="19"/>
      <c r="AE1052" s="20"/>
      <c r="AF1052" s="19"/>
      <c r="AG1052" s="20"/>
      <c r="AH1052" s="19"/>
      <c r="AI1052" s="19"/>
      <c r="AJ1052" s="19"/>
      <c r="AK1052" s="19"/>
      <c r="AL1052" s="19"/>
      <c r="AM1052" s="19"/>
      <c r="AN1052" s="19"/>
      <c r="AO1052" s="19"/>
      <c r="AP1052" s="21" t="s">
        <v>89</v>
      </c>
      <c r="AQ1052" s="19"/>
    </row>
    <row r="1053">
      <c r="A1053" s="11" t="s">
        <v>5046</v>
      </c>
      <c r="B1053" s="11" t="s">
        <v>5047</v>
      </c>
      <c r="C1053" s="11" t="str">
        <f>VLOOKUP(A1053,import!A:C,3,0)</f>
        <v>DOĞRU</v>
      </c>
      <c r="D1053" s="11" t="s">
        <v>63</v>
      </c>
      <c r="E1053" s="12">
        <f>VLOOKUP(A1053,import!A:J,5,0)</f>
        <v>689</v>
      </c>
      <c r="F1053" s="12">
        <f>VLOOKUP(A1053,import!A:J,6,0)</f>
        <v>12</v>
      </c>
      <c r="G1053" s="13">
        <f>VLOOKUP(A1053,import!A:J,7,0)</f>
        <v>42</v>
      </c>
      <c r="H1053" s="13">
        <f>VLOOKUP(A1053,import!A:J,8,0)</f>
        <v>7</v>
      </c>
      <c r="I1053" s="13">
        <f>VLOOKUP(A1053,import!A:J,9,0)</f>
        <v>49</v>
      </c>
      <c r="J1053" s="14">
        <f>VLOOKUP(A1053,import!A:J,10,0)</f>
        <v>0.86</v>
      </c>
      <c r="K1053" s="11" t="s">
        <v>4374</v>
      </c>
      <c r="L1053" s="11">
        <v>2.422260477E9</v>
      </c>
      <c r="M1053" s="11" t="s">
        <v>65</v>
      </c>
      <c r="N1053" s="11" t="s">
        <v>3323</v>
      </c>
      <c r="O1053" s="11" t="s">
        <v>4379</v>
      </c>
      <c r="P1053" s="11" t="str">
        <f>VLOOKUP(A1053,import!A:P,16,0)</f>
        <v>Geleneksel</v>
      </c>
      <c r="Q1053" s="15" t="s">
        <v>103</v>
      </c>
      <c r="R1053" s="15" t="b">
        <v>1</v>
      </c>
      <c r="S1053" s="16" t="b">
        <v>0</v>
      </c>
      <c r="T1053" s="17" t="s">
        <v>502</v>
      </c>
      <c r="U1053" s="17"/>
      <c r="V1053" s="17"/>
      <c r="W1053" s="17" t="s">
        <v>5048</v>
      </c>
      <c r="X1053" s="18"/>
      <c r="Y1053" s="18"/>
      <c r="Z1053" s="18"/>
      <c r="AA1053" s="19"/>
      <c r="AB1053" s="19"/>
      <c r="AC1053" s="19"/>
      <c r="AD1053" s="19"/>
      <c r="AE1053" s="20"/>
      <c r="AF1053" s="19"/>
      <c r="AG1053" s="20"/>
      <c r="AH1053" s="19"/>
      <c r="AI1053" s="19"/>
      <c r="AJ1053" s="19"/>
      <c r="AK1053" s="19"/>
      <c r="AL1053" s="19"/>
      <c r="AM1053" s="19"/>
      <c r="AN1053" s="19"/>
      <c r="AO1053" s="19"/>
      <c r="AP1053" s="21" t="s">
        <v>89</v>
      </c>
      <c r="AQ1053" s="19"/>
    </row>
    <row r="1054">
      <c r="A1054" s="11" t="s">
        <v>5049</v>
      </c>
      <c r="B1054" s="11" t="s">
        <v>5050</v>
      </c>
      <c r="C1054" s="11" t="str">
        <f>VLOOKUP(A1054,import!A:C,3,0)</f>
        <v>DOĞRU</v>
      </c>
      <c r="D1054" s="11" t="s">
        <v>63</v>
      </c>
      <c r="E1054" s="12">
        <f>VLOOKUP(A1054,import!A:J,5,0)</f>
        <v>3573</v>
      </c>
      <c r="F1054" s="12">
        <f>VLOOKUP(A1054,import!A:J,6,0)</f>
        <v>498</v>
      </c>
      <c r="G1054" s="13">
        <f>VLOOKUP(A1054,import!A:J,7,0)</f>
        <v>55</v>
      </c>
      <c r="H1054" s="13">
        <f>VLOOKUP(A1054,import!A:J,8,0)</f>
        <v>11</v>
      </c>
      <c r="I1054" s="13">
        <f>VLOOKUP(A1054,import!A:J,9,0)</f>
        <v>66</v>
      </c>
      <c r="J1054" s="14">
        <f>VLOOKUP(A1054,import!A:J,10,0)</f>
        <v>0.83</v>
      </c>
      <c r="K1054" s="11" t="s">
        <v>4374</v>
      </c>
      <c r="L1054" s="11">
        <v>2.422260477E9</v>
      </c>
      <c r="M1054" s="11" t="s">
        <v>65</v>
      </c>
      <c r="N1054" s="11" t="s">
        <v>112</v>
      </c>
      <c r="O1054" s="11" t="s">
        <v>5051</v>
      </c>
      <c r="P1054" s="11" t="str">
        <f>VLOOKUP(A1054,import!A:P,16,0)</f>
        <v>Geleneksel</v>
      </c>
      <c r="Q1054" s="15" t="s">
        <v>103</v>
      </c>
      <c r="R1054" s="15" t="b">
        <v>1</v>
      </c>
      <c r="S1054" s="16" t="b">
        <v>0</v>
      </c>
      <c r="T1054" s="25" t="s">
        <v>502</v>
      </c>
      <c r="U1054" s="16"/>
      <c r="V1054" s="16"/>
      <c r="W1054" s="25" t="s">
        <v>5052</v>
      </c>
      <c r="X1054" s="30"/>
      <c r="Y1054" s="30"/>
      <c r="Z1054" s="30"/>
      <c r="AA1054" s="19"/>
      <c r="AB1054" s="19"/>
      <c r="AC1054" s="19"/>
      <c r="AD1054" s="19"/>
      <c r="AE1054" s="20"/>
      <c r="AF1054" s="19"/>
      <c r="AG1054" s="20"/>
      <c r="AH1054" s="19"/>
      <c r="AI1054" s="19"/>
      <c r="AJ1054" s="19"/>
      <c r="AK1054" s="19"/>
      <c r="AL1054" s="19"/>
      <c r="AM1054" s="19"/>
      <c r="AN1054" s="19"/>
      <c r="AO1054" s="19"/>
      <c r="AP1054" s="21" t="s">
        <v>89</v>
      </c>
      <c r="AQ1054" s="19"/>
    </row>
    <row r="1055">
      <c r="A1055" s="11" t="s">
        <v>5053</v>
      </c>
      <c r="B1055" s="11" t="s">
        <v>5054</v>
      </c>
      <c r="C1055" s="11" t="str">
        <f>VLOOKUP(A1055,import!A:C,3,0)</f>
        <v>DOĞRU</v>
      </c>
      <c r="D1055" s="11" t="s">
        <v>74</v>
      </c>
      <c r="E1055" s="12">
        <f>VLOOKUP(A1055,import!A:J,5,0)</f>
        <v>1638</v>
      </c>
      <c r="F1055" s="12">
        <f>VLOOKUP(A1055,import!A:J,6,0)</f>
        <v>110</v>
      </c>
      <c r="G1055" s="13">
        <f>VLOOKUP(A1055,import!A:J,7,0)</f>
        <v>47</v>
      </c>
      <c r="H1055" s="13">
        <f>VLOOKUP(A1055,import!A:J,8,0)</f>
        <v>7</v>
      </c>
      <c r="I1055" s="13">
        <f>VLOOKUP(A1055,import!A:J,9,0)</f>
        <v>54</v>
      </c>
      <c r="J1055" s="14">
        <f>VLOOKUP(A1055,import!A:J,10,0)</f>
        <v>0.87</v>
      </c>
      <c r="K1055" s="11" t="s">
        <v>4387</v>
      </c>
      <c r="L1055" s="11">
        <v>5.383784827E9</v>
      </c>
      <c r="M1055" s="11" t="s">
        <v>65</v>
      </c>
      <c r="N1055" s="11" t="s">
        <v>772</v>
      </c>
      <c r="O1055" s="11" t="s">
        <v>4388</v>
      </c>
      <c r="P1055" s="11" t="str">
        <f>VLOOKUP(A1055,import!A:P,16,0)</f>
        <v>Geleneksel</v>
      </c>
      <c r="Q1055" s="15" t="s">
        <v>103</v>
      </c>
      <c r="R1055" s="15" t="b">
        <v>1</v>
      </c>
      <c r="S1055" s="16" t="b">
        <v>0</v>
      </c>
      <c r="T1055" s="25" t="s">
        <v>502</v>
      </c>
      <c r="U1055" s="16"/>
      <c r="V1055" s="16"/>
      <c r="W1055" s="25" t="s">
        <v>5055</v>
      </c>
      <c r="X1055" s="30"/>
      <c r="Y1055" s="30"/>
      <c r="Z1055" s="30"/>
      <c r="AA1055" s="19"/>
      <c r="AB1055" s="19"/>
      <c r="AC1055" s="19"/>
      <c r="AD1055" s="19"/>
      <c r="AE1055" s="20"/>
      <c r="AF1055" s="19"/>
      <c r="AG1055" s="20"/>
      <c r="AH1055" s="19"/>
      <c r="AI1055" s="19"/>
      <c r="AJ1055" s="19"/>
      <c r="AK1055" s="19"/>
      <c r="AL1055" s="19"/>
      <c r="AM1055" s="19"/>
      <c r="AN1055" s="19"/>
      <c r="AO1055" s="19"/>
      <c r="AP1055" s="21" t="s">
        <v>89</v>
      </c>
      <c r="AQ1055" s="19"/>
    </row>
    <row r="1056">
      <c r="A1056" s="11" t="s">
        <v>5056</v>
      </c>
      <c r="B1056" s="11" t="s">
        <v>5057</v>
      </c>
      <c r="C1056" s="11" t="str">
        <f>VLOOKUP(A1056,import!A:C,3,0)</f>
        <v>DOĞRU</v>
      </c>
      <c r="D1056" s="11" t="s">
        <v>74</v>
      </c>
      <c r="E1056" s="12">
        <f>VLOOKUP(A1056,import!A:J,5,0)</f>
        <v>3068</v>
      </c>
      <c r="F1056" s="12">
        <f>VLOOKUP(A1056,import!A:J,6,0)</f>
        <v>300</v>
      </c>
      <c r="G1056" s="13">
        <f>VLOOKUP(A1056,import!A:J,7,0)</f>
        <v>51</v>
      </c>
      <c r="H1056" s="13">
        <f>VLOOKUP(A1056,import!A:J,8,0)</f>
        <v>9</v>
      </c>
      <c r="I1056" s="13">
        <f>VLOOKUP(A1056,import!A:J,9,0)</f>
        <v>60</v>
      </c>
      <c r="J1056" s="14">
        <f>VLOOKUP(A1056,import!A:J,10,0)</f>
        <v>0.85</v>
      </c>
      <c r="K1056" s="11" t="s">
        <v>4387</v>
      </c>
      <c r="L1056" s="11">
        <v>5.412840707E9</v>
      </c>
      <c r="M1056" s="11" t="s">
        <v>65</v>
      </c>
      <c r="N1056" s="11" t="s">
        <v>778</v>
      </c>
      <c r="O1056" s="11" t="s">
        <v>4392</v>
      </c>
      <c r="P1056" s="11" t="str">
        <f>VLOOKUP(A1056,import!A:P,16,0)</f>
        <v>Geleneksel</v>
      </c>
      <c r="Q1056" s="15" t="s">
        <v>103</v>
      </c>
      <c r="R1056" s="15" t="b">
        <v>1</v>
      </c>
      <c r="S1056" s="25" t="b">
        <v>1</v>
      </c>
      <c r="T1056" s="25" t="s">
        <v>502</v>
      </c>
      <c r="U1056" s="16"/>
      <c r="V1056" s="16"/>
      <c r="W1056" s="25" t="s">
        <v>5058</v>
      </c>
      <c r="X1056" s="30"/>
      <c r="Y1056" s="30"/>
      <c r="Z1056" s="30"/>
      <c r="AA1056" s="19"/>
      <c r="AB1056" s="19"/>
      <c r="AC1056" s="19"/>
      <c r="AD1056" s="19"/>
      <c r="AE1056" s="20"/>
      <c r="AF1056" s="19"/>
      <c r="AG1056" s="20"/>
      <c r="AH1056" s="19"/>
      <c r="AI1056" s="19"/>
      <c r="AJ1056" s="19"/>
      <c r="AK1056" s="19"/>
      <c r="AL1056" s="19"/>
      <c r="AM1056" s="19"/>
      <c r="AN1056" s="19"/>
      <c r="AO1056" s="19"/>
      <c r="AP1056" s="21" t="s">
        <v>89</v>
      </c>
      <c r="AQ1056" s="19"/>
    </row>
    <row r="1057">
      <c r="A1057" s="11" t="s">
        <v>5059</v>
      </c>
      <c r="B1057" s="11" t="s">
        <v>5060</v>
      </c>
      <c r="C1057" s="11" t="str">
        <f>VLOOKUP(A1057,import!A:C,3,0)</f>
        <v>DOĞRU</v>
      </c>
      <c r="D1057" s="11" t="s">
        <v>63</v>
      </c>
      <c r="E1057" s="12">
        <f>VLOOKUP(A1057,import!A:J,5,0)</f>
        <v>6355</v>
      </c>
      <c r="F1057" s="12">
        <f>VLOOKUP(A1057,import!A:J,6,0)</f>
        <v>409</v>
      </c>
      <c r="G1057" s="13">
        <f>VLOOKUP(A1057,import!A:J,7,0)</f>
        <v>53</v>
      </c>
      <c r="H1057" s="13">
        <f>VLOOKUP(A1057,import!A:J,8,0)</f>
        <v>11</v>
      </c>
      <c r="I1057" s="13">
        <f>VLOOKUP(A1057,import!A:J,9,0)</f>
        <v>64</v>
      </c>
      <c r="J1057" s="14">
        <f>VLOOKUP(A1057,import!A:J,10,0)</f>
        <v>0.83</v>
      </c>
      <c r="K1057" s="11" t="s">
        <v>4374</v>
      </c>
      <c r="L1057" s="11">
        <v>2.423213298E9</v>
      </c>
      <c r="M1057" s="11" t="s">
        <v>47</v>
      </c>
      <c r="N1057" s="11" t="s">
        <v>81</v>
      </c>
      <c r="O1057" s="11" t="s">
        <v>5061</v>
      </c>
      <c r="P1057" s="11" t="str">
        <f>VLOOKUP(A1057,import!A:P,16,0)</f>
        <v>Geleneksel</v>
      </c>
      <c r="Q1057" s="15" t="s">
        <v>103</v>
      </c>
      <c r="R1057" s="15" t="b">
        <v>1</v>
      </c>
      <c r="S1057" s="25" t="b">
        <v>1</v>
      </c>
      <c r="T1057" s="16"/>
      <c r="U1057" s="16"/>
      <c r="V1057" s="16"/>
      <c r="W1057" s="25" t="s">
        <v>5062</v>
      </c>
      <c r="X1057" s="30"/>
      <c r="Y1057" s="30"/>
      <c r="Z1057" s="30"/>
      <c r="AA1057" s="22" t="s">
        <v>106</v>
      </c>
      <c r="AB1057" s="23">
        <v>44404.0</v>
      </c>
      <c r="AC1057" s="22" t="s">
        <v>106</v>
      </c>
      <c r="AD1057" s="23">
        <v>44411.0</v>
      </c>
      <c r="AE1057" s="20"/>
      <c r="AF1057" s="19"/>
      <c r="AG1057" s="20"/>
      <c r="AH1057" s="19"/>
      <c r="AI1057" s="19"/>
      <c r="AJ1057" s="19"/>
      <c r="AK1057" s="22" t="s">
        <v>51</v>
      </c>
      <c r="AL1057" s="22" t="s">
        <v>219</v>
      </c>
      <c r="AM1057" s="19"/>
      <c r="AN1057" s="19"/>
      <c r="AO1057" s="19"/>
      <c r="AP1057" s="21" t="s">
        <v>89</v>
      </c>
      <c r="AQ1057" s="19"/>
    </row>
    <row r="1058">
      <c r="A1058" s="11" t="s">
        <v>5063</v>
      </c>
      <c r="B1058" s="11" t="s">
        <v>5064</v>
      </c>
      <c r="C1058" s="11" t="str">
        <f>VLOOKUP(A1058,import!A:C,3,0)</f>
        <v>DOĞRU</v>
      </c>
      <c r="D1058" s="11" t="s">
        <v>63</v>
      </c>
      <c r="E1058" s="12">
        <f>VLOOKUP(A1058,import!A:J,5,0)</f>
        <v>204</v>
      </c>
      <c r="F1058" s="12">
        <f>VLOOKUP(A1058,import!A:J,6,0)</f>
        <v>38</v>
      </c>
      <c r="G1058" s="13">
        <f>VLOOKUP(A1058,import!A:J,7,0)</f>
        <v>0</v>
      </c>
      <c r="H1058" s="13">
        <f>VLOOKUP(A1058,import!A:J,8,0)</f>
        <v>15</v>
      </c>
      <c r="I1058" s="13">
        <f>VLOOKUP(A1058,import!A:J,9,0)</f>
        <v>15</v>
      </c>
      <c r="J1058" s="14">
        <f>VLOOKUP(A1058,import!A:J,10,0)</f>
        <v>0</v>
      </c>
      <c r="K1058" s="11" t="s">
        <v>5065</v>
      </c>
      <c r="L1058" s="11">
        <v>2.42887765E9</v>
      </c>
      <c r="M1058" s="11" t="s">
        <v>327</v>
      </c>
      <c r="N1058" s="11" t="s">
        <v>2320</v>
      </c>
      <c r="O1058" s="11" t="s">
        <v>5066</v>
      </c>
      <c r="P1058" s="11" t="str">
        <f>VLOOKUP(A1058,import!A:P,16,0)</f>
        <v>Geleneksel</v>
      </c>
      <c r="Q1058" s="15"/>
      <c r="R1058" s="15" t="b">
        <v>0</v>
      </c>
      <c r="S1058" s="16" t="b">
        <v>0</v>
      </c>
      <c r="T1058" s="17"/>
      <c r="U1058" s="17"/>
      <c r="V1058" s="17"/>
      <c r="W1058" s="17"/>
      <c r="X1058" s="18"/>
      <c r="Y1058" s="18"/>
      <c r="Z1058" s="18"/>
      <c r="AA1058" s="22"/>
      <c r="AB1058" s="23"/>
      <c r="AC1058" s="19"/>
      <c r="AD1058" s="19"/>
      <c r="AE1058" s="20"/>
      <c r="AF1058" s="19"/>
      <c r="AG1058" s="20"/>
      <c r="AH1058" s="19"/>
      <c r="AI1058" s="19"/>
      <c r="AJ1058" s="19"/>
      <c r="AK1058" s="22"/>
      <c r="AL1058" s="19"/>
      <c r="AM1058" s="19"/>
      <c r="AN1058" s="19"/>
      <c r="AO1058" s="19"/>
      <c r="AP1058" s="21"/>
      <c r="AQ1058" s="19"/>
    </row>
    <row r="1059">
      <c r="A1059" s="11" t="s">
        <v>5067</v>
      </c>
      <c r="B1059" s="11" t="s">
        <v>5068</v>
      </c>
      <c r="C1059" s="11" t="str">
        <f>VLOOKUP(A1059,import!A:C,3,0)</f>
        <v>YANLIŞ</v>
      </c>
      <c r="D1059" s="11" t="s">
        <v>63</v>
      </c>
      <c r="E1059" s="12">
        <f>VLOOKUP(A1059,import!A:J,5,0)</f>
        <v>3</v>
      </c>
      <c r="F1059" s="12" t="str">
        <f>VLOOKUP(A1059,import!A:J,6,0)</f>
        <v/>
      </c>
      <c r="G1059" s="13">
        <f>VLOOKUP(A1059,import!A:J,7,0)</f>
        <v>0</v>
      </c>
      <c r="H1059" s="13">
        <f>VLOOKUP(A1059,import!A:J,8,0)</f>
        <v>7</v>
      </c>
      <c r="I1059" s="13">
        <f>VLOOKUP(A1059,import!A:J,9,0)</f>
        <v>7</v>
      </c>
      <c r="J1059" s="14">
        <f>VLOOKUP(A1059,import!A:J,10,0)</f>
        <v>0</v>
      </c>
      <c r="K1059" s="11" t="s">
        <v>5069</v>
      </c>
      <c r="L1059" s="11">
        <v>2.428876644E9</v>
      </c>
      <c r="M1059" s="11" t="s">
        <v>327</v>
      </c>
      <c r="N1059" s="11" t="s">
        <v>328</v>
      </c>
      <c r="O1059" s="11" t="s">
        <v>5070</v>
      </c>
      <c r="P1059" s="11" t="str">
        <f>VLOOKUP(A1059,import!A:P,16,0)</f>
        <v>Geleneksel</v>
      </c>
      <c r="Q1059" s="15"/>
      <c r="R1059" s="15" t="b">
        <v>0</v>
      </c>
      <c r="S1059" s="16" t="b">
        <v>0</v>
      </c>
      <c r="T1059" s="17"/>
      <c r="U1059" s="17"/>
      <c r="V1059" s="17"/>
      <c r="W1059" s="17"/>
      <c r="X1059" s="18"/>
      <c r="Y1059" s="18"/>
      <c r="Z1059" s="18"/>
      <c r="AA1059" s="19"/>
      <c r="AB1059" s="19"/>
      <c r="AC1059" s="19"/>
      <c r="AD1059" s="19"/>
      <c r="AE1059" s="20"/>
      <c r="AF1059" s="19"/>
      <c r="AG1059" s="20"/>
      <c r="AH1059" s="19"/>
      <c r="AI1059" s="19"/>
      <c r="AJ1059" s="19"/>
      <c r="AK1059" s="19"/>
      <c r="AL1059" s="19"/>
      <c r="AM1059" s="19"/>
      <c r="AN1059" s="19"/>
      <c r="AO1059" s="19"/>
      <c r="AP1059" s="21" t="s">
        <v>116</v>
      </c>
      <c r="AQ1059" s="19"/>
    </row>
    <row r="1060">
      <c r="A1060" s="21" t="s">
        <v>5071</v>
      </c>
      <c r="B1060" s="21" t="s">
        <v>5072</v>
      </c>
      <c r="C1060" s="11" t="str">
        <f>VLOOKUP(A1060,import!A:C,3,0)</f>
        <v>DOĞRU</v>
      </c>
      <c r="D1060" s="21" t="s">
        <v>233</v>
      </c>
      <c r="E1060" s="12">
        <f>VLOOKUP(A1060,import!A:J,5,0)</f>
        <v>122</v>
      </c>
      <c r="F1060" s="12">
        <f>VLOOKUP(A1060,import!A:J,6,0)</f>
        <v>84</v>
      </c>
      <c r="G1060" s="13">
        <f>VLOOKUP(A1060,import!A:J,7,0)</f>
        <v>0</v>
      </c>
      <c r="H1060" s="13">
        <f>VLOOKUP(A1060,import!A:J,8,0)</f>
        <v>16</v>
      </c>
      <c r="I1060" s="13">
        <f>VLOOKUP(A1060,import!A:J,9,0)</f>
        <v>16</v>
      </c>
      <c r="J1060" s="14">
        <f>VLOOKUP(A1060,import!A:J,10,0)</f>
        <v>0</v>
      </c>
      <c r="K1060" s="21" t="s">
        <v>5073</v>
      </c>
      <c r="L1060" s="21">
        <v>5.428962014E9</v>
      </c>
      <c r="M1060" s="21" t="s">
        <v>65</v>
      </c>
      <c r="N1060" s="21" t="s">
        <v>112</v>
      </c>
      <c r="O1060" s="21" t="s">
        <v>5074</v>
      </c>
      <c r="P1060" s="11" t="str">
        <f>VLOOKUP(A1060,import!A:P,16,0)</f>
        <v>Geleneksel</v>
      </c>
      <c r="Q1060" s="15"/>
      <c r="R1060" s="15" t="b">
        <v>1</v>
      </c>
      <c r="S1060" s="25" t="b">
        <v>1</v>
      </c>
      <c r="T1060" s="17"/>
      <c r="U1060" s="17"/>
      <c r="V1060" s="31"/>
      <c r="W1060" s="17" t="s">
        <v>5075</v>
      </c>
      <c r="X1060" s="18"/>
      <c r="Y1060" s="18"/>
      <c r="Z1060" s="18"/>
      <c r="AA1060" s="22" t="s">
        <v>71</v>
      </c>
      <c r="AB1060" s="23">
        <v>44663.0</v>
      </c>
      <c r="AC1060" s="19"/>
      <c r="AD1060" s="19"/>
      <c r="AE1060" s="20"/>
      <c r="AF1060" s="19"/>
      <c r="AG1060" s="20"/>
      <c r="AH1060" s="19"/>
      <c r="AI1060" s="19"/>
      <c r="AJ1060" s="19"/>
      <c r="AK1060" s="22" t="s">
        <v>99</v>
      </c>
      <c r="AL1060" s="19"/>
      <c r="AM1060" s="19"/>
      <c r="AN1060" s="19"/>
      <c r="AO1060" s="19"/>
      <c r="AP1060" s="21"/>
      <c r="AQ1060" s="19"/>
    </row>
    <row r="1061">
      <c r="A1061" s="11" t="s">
        <v>5076</v>
      </c>
      <c r="B1061" s="11" t="s">
        <v>5077</v>
      </c>
      <c r="C1061" s="11" t="str">
        <f>VLOOKUP(A1061,import!A:C,3,0)</f>
        <v>DOĞRU</v>
      </c>
      <c r="D1061" s="11" t="s">
        <v>200</v>
      </c>
      <c r="E1061" s="12">
        <f>VLOOKUP(A1061,import!A:J,5,0)</f>
        <v>1647</v>
      </c>
      <c r="F1061" s="12">
        <f>VLOOKUP(A1061,import!A:J,6,0)</f>
        <v>184</v>
      </c>
      <c r="G1061" s="13">
        <f>VLOOKUP(A1061,import!A:J,7,0)</f>
        <v>0</v>
      </c>
      <c r="H1061" s="13">
        <f>VLOOKUP(A1061,import!A:J,8,0)</f>
        <v>43</v>
      </c>
      <c r="I1061" s="13">
        <f>VLOOKUP(A1061,import!A:J,9,0)</f>
        <v>43</v>
      </c>
      <c r="J1061" s="14">
        <f>VLOOKUP(A1061,import!A:J,10,0)</f>
        <v>0</v>
      </c>
      <c r="K1061" s="11" t="s">
        <v>5078</v>
      </c>
      <c r="L1061" s="11">
        <v>2.422271101E9</v>
      </c>
      <c r="M1061" s="11" t="s">
        <v>65</v>
      </c>
      <c r="N1061" s="11" t="s">
        <v>169</v>
      </c>
      <c r="O1061" s="11" t="s">
        <v>5079</v>
      </c>
      <c r="P1061" s="11" t="str">
        <f>VLOOKUP(A1061,import!A:P,16,0)</f>
        <v>Geleneksel</v>
      </c>
      <c r="Q1061" s="15"/>
      <c r="R1061" s="15" t="b">
        <v>1</v>
      </c>
      <c r="S1061" s="25" t="b">
        <v>1</v>
      </c>
      <c r="T1061" s="17"/>
      <c r="U1061" s="17"/>
      <c r="V1061" s="17"/>
      <c r="W1061" s="17" t="s">
        <v>5080</v>
      </c>
      <c r="X1061" s="18"/>
      <c r="Y1061" s="18"/>
      <c r="Z1061" s="18"/>
      <c r="AA1061" s="19"/>
      <c r="AB1061" s="19"/>
      <c r="AC1061" s="19"/>
      <c r="AD1061" s="19"/>
      <c r="AE1061" s="20"/>
      <c r="AF1061" s="19"/>
      <c r="AG1061" s="20"/>
      <c r="AH1061" s="19"/>
      <c r="AI1061" s="19"/>
      <c r="AJ1061" s="19"/>
      <c r="AK1061" s="19"/>
      <c r="AL1061" s="19"/>
      <c r="AM1061" s="19"/>
      <c r="AN1061" s="19"/>
      <c r="AO1061" s="19"/>
      <c r="AP1061" s="21" t="s">
        <v>116</v>
      </c>
      <c r="AQ1061" s="19"/>
    </row>
    <row r="1062">
      <c r="A1062" s="11" t="s">
        <v>5081</v>
      </c>
      <c r="B1062" s="11" t="s">
        <v>5082</v>
      </c>
      <c r="C1062" s="11" t="str">
        <f>VLOOKUP(A1062,import!A:C,3,0)</f>
        <v>DOĞRU</v>
      </c>
      <c r="D1062" s="11" t="s">
        <v>200</v>
      </c>
      <c r="E1062" s="12">
        <f>VLOOKUP(A1062,import!A:J,5,0)</f>
        <v>2732</v>
      </c>
      <c r="F1062" s="12">
        <f>VLOOKUP(A1062,import!A:J,6,0)</f>
        <v>97</v>
      </c>
      <c r="G1062" s="13">
        <f>VLOOKUP(A1062,import!A:J,7,0)</f>
        <v>0</v>
      </c>
      <c r="H1062" s="13">
        <f>VLOOKUP(A1062,import!A:J,8,0)</f>
        <v>20</v>
      </c>
      <c r="I1062" s="13">
        <f>VLOOKUP(A1062,import!A:J,9,0)</f>
        <v>20</v>
      </c>
      <c r="J1062" s="14">
        <f>VLOOKUP(A1062,import!A:J,10,0)</f>
        <v>0</v>
      </c>
      <c r="K1062" s="11" t="s">
        <v>5083</v>
      </c>
      <c r="L1062" s="11">
        <v>2.4222701E9</v>
      </c>
      <c r="M1062" s="11" t="s">
        <v>65</v>
      </c>
      <c r="N1062" s="11" t="s">
        <v>112</v>
      </c>
      <c r="O1062" s="11" t="s">
        <v>5084</v>
      </c>
      <c r="P1062" s="11" t="str">
        <f>VLOOKUP(A1062,import!A:P,16,0)</f>
        <v>Geleneksel</v>
      </c>
      <c r="Q1062" s="15" t="s">
        <v>135</v>
      </c>
      <c r="R1062" s="15" t="b">
        <v>1</v>
      </c>
      <c r="S1062" s="16" t="b">
        <v>0</v>
      </c>
      <c r="T1062" s="25" t="s">
        <v>83</v>
      </c>
      <c r="U1062" s="25" t="s">
        <v>288</v>
      </c>
      <c r="V1062" s="25"/>
      <c r="W1062" s="25" t="s">
        <v>5085</v>
      </c>
      <c r="X1062" s="27">
        <v>44426.0</v>
      </c>
      <c r="Y1062" s="27">
        <v>44432.0</v>
      </c>
      <c r="Z1062" s="27"/>
      <c r="AA1062" s="22" t="s">
        <v>71</v>
      </c>
      <c r="AB1062" s="23">
        <v>44348.0</v>
      </c>
      <c r="AC1062" s="22" t="s">
        <v>71</v>
      </c>
      <c r="AD1062" s="23">
        <v>44426.0</v>
      </c>
      <c r="AE1062" s="22" t="s">
        <v>106</v>
      </c>
      <c r="AF1062" s="23">
        <v>44510.0</v>
      </c>
      <c r="AG1062" s="22" t="s">
        <v>71</v>
      </c>
      <c r="AH1062" s="23">
        <v>44517.0</v>
      </c>
      <c r="AI1062" s="19"/>
      <c r="AJ1062" s="19"/>
      <c r="AK1062" s="22" t="s">
        <v>98</v>
      </c>
      <c r="AL1062" s="22" t="s">
        <v>288</v>
      </c>
      <c r="AM1062" s="22" t="s">
        <v>247</v>
      </c>
      <c r="AN1062" s="22" t="s">
        <v>99</v>
      </c>
      <c r="AO1062" s="19"/>
      <c r="AP1062" s="21" t="s">
        <v>116</v>
      </c>
      <c r="AQ1062" s="19"/>
    </row>
    <row r="1063">
      <c r="A1063" s="11" t="s">
        <v>5086</v>
      </c>
      <c r="B1063" s="11" t="s">
        <v>5087</v>
      </c>
      <c r="C1063" s="11" t="str">
        <f>VLOOKUP(A1063,import!A:C,3,0)</f>
        <v>DOĞRU</v>
      </c>
      <c r="D1063" s="11" t="s">
        <v>110</v>
      </c>
      <c r="E1063" s="12">
        <f>VLOOKUP(A1063,import!A:J,5,0)</f>
        <v>891</v>
      </c>
      <c r="F1063" s="12">
        <f>VLOOKUP(A1063,import!A:J,6,0)</f>
        <v>70</v>
      </c>
      <c r="G1063" s="13">
        <f>VLOOKUP(A1063,import!A:J,7,0)</f>
        <v>39</v>
      </c>
      <c r="H1063" s="13">
        <f>VLOOKUP(A1063,import!A:J,8,0)</f>
        <v>57</v>
      </c>
      <c r="I1063" s="13">
        <f>VLOOKUP(A1063,import!A:J,9,0)</f>
        <v>96</v>
      </c>
      <c r="J1063" s="14">
        <f>VLOOKUP(A1063,import!A:J,10,0)</f>
        <v>0.41</v>
      </c>
      <c r="K1063" s="11" t="s">
        <v>5088</v>
      </c>
      <c r="L1063" s="11">
        <v>2.423444408E9</v>
      </c>
      <c r="M1063" s="11" t="s">
        <v>47</v>
      </c>
      <c r="N1063" s="11" t="s">
        <v>1053</v>
      </c>
      <c r="O1063" s="11" t="s">
        <v>5089</v>
      </c>
      <c r="P1063" s="11" t="str">
        <f>VLOOKUP(A1063,import!A:P,16,0)</f>
        <v>Geleneksel</v>
      </c>
      <c r="Q1063" s="15" t="s">
        <v>103</v>
      </c>
      <c r="R1063" s="15" t="b">
        <v>1</v>
      </c>
      <c r="S1063" s="25" t="b">
        <v>0</v>
      </c>
      <c r="T1063" s="25" t="s">
        <v>50</v>
      </c>
      <c r="U1063" s="25" t="s">
        <v>51</v>
      </c>
      <c r="V1063" s="25" t="s">
        <v>52</v>
      </c>
      <c r="W1063" s="22" t="s">
        <v>5090</v>
      </c>
      <c r="X1063" s="27">
        <v>44404.0</v>
      </c>
      <c r="Y1063" s="27">
        <v>44405.0</v>
      </c>
      <c r="Z1063" s="27"/>
      <c r="AA1063" s="22" t="s">
        <v>71</v>
      </c>
      <c r="AB1063" s="23">
        <v>44391.0</v>
      </c>
      <c r="AC1063" s="22" t="s">
        <v>71</v>
      </c>
      <c r="AD1063" s="23">
        <v>44404.0</v>
      </c>
      <c r="AE1063" s="20"/>
      <c r="AF1063" s="19"/>
      <c r="AG1063" s="20"/>
      <c r="AH1063" s="19"/>
      <c r="AI1063" s="19"/>
      <c r="AJ1063" s="19"/>
      <c r="AK1063" s="22" t="s">
        <v>51</v>
      </c>
      <c r="AL1063" s="22" t="s">
        <v>51</v>
      </c>
      <c r="AM1063" s="19"/>
      <c r="AN1063" s="19"/>
      <c r="AO1063" s="19"/>
      <c r="AP1063" s="21" t="s">
        <v>89</v>
      </c>
      <c r="AQ1063" s="19"/>
    </row>
    <row r="1064">
      <c r="A1064" s="11" t="s">
        <v>5091</v>
      </c>
      <c r="B1064" s="11" t="s">
        <v>5092</v>
      </c>
      <c r="C1064" s="11" t="str">
        <f>VLOOKUP(A1064,import!A:C,3,0)</f>
        <v>DOĞRU</v>
      </c>
      <c r="D1064" s="11" t="s">
        <v>818</v>
      </c>
      <c r="E1064" s="12">
        <f>VLOOKUP(A1064,import!A:J,5,0)</f>
        <v>123</v>
      </c>
      <c r="F1064" s="12">
        <f>VLOOKUP(A1064,import!A:J,6,0)</f>
        <v>1</v>
      </c>
      <c r="G1064" s="13">
        <f>VLOOKUP(A1064,import!A:J,7,0)</f>
        <v>37</v>
      </c>
      <c r="H1064" s="13">
        <f>VLOOKUP(A1064,import!A:J,8,0)</f>
        <v>32</v>
      </c>
      <c r="I1064" s="13">
        <f>VLOOKUP(A1064,import!A:J,9,0)</f>
        <v>69</v>
      </c>
      <c r="J1064" s="14">
        <f>VLOOKUP(A1064,import!A:J,10,0)</f>
        <v>0.54</v>
      </c>
      <c r="K1064" s="11" t="s">
        <v>5093</v>
      </c>
      <c r="L1064" s="11">
        <v>2.423241044E9</v>
      </c>
      <c r="M1064" s="11" t="s">
        <v>47</v>
      </c>
      <c r="N1064" s="11" t="s">
        <v>227</v>
      </c>
      <c r="O1064" s="11" t="s">
        <v>5094</v>
      </c>
      <c r="P1064" s="11" t="str">
        <f>VLOOKUP(A1064,import!A:P,16,0)</f>
        <v>Geleneksel</v>
      </c>
      <c r="Q1064" s="15"/>
      <c r="R1064" s="15" t="b">
        <v>1</v>
      </c>
      <c r="S1064" s="16" t="b">
        <v>0</v>
      </c>
      <c r="T1064" s="17" t="s">
        <v>50</v>
      </c>
      <c r="U1064" s="17" t="s">
        <v>5095</v>
      </c>
      <c r="V1064" s="17" t="s">
        <v>273</v>
      </c>
      <c r="W1064" s="17" t="s">
        <v>5096</v>
      </c>
      <c r="X1064" s="18">
        <v>44421.0</v>
      </c>
      <c r="Y1064" s="18">
        <v>44425.0</v>
      </c>
      <c r="Z1064" s="18"/>
      <c r="AA1064" s="22" t="s">
        <v>71</v>
      </c>
      <c r="AB1064" s="19"/>
      <c r="AC1064" s="22" t="s">
        <v>71</v>
      </c>
      <c r="AD1064" s="23">
        <v>44421.0</v>
      </c>
      <c r="AE1064" s="20"/>
      <c r="AF1064" s="19"/>
      <c r="AG1064" s="20"/>
      <c r="AH1064" s="19"/>
      <c r="AI1064" s="19"/>
      <c r="AJ1064" s="19"/>
      <c r="AK1064" s="19"/>
      <c r="AL1064" s="22" t="s">
        <v>5095</v>
      </c>
      <c r="AM1064" s="19"/>
      <c r="AN1064" s="19"/>
      <c r="AO1064" s="19"/>
      <c r="AP1064" s="21" t="s">
        <v>89</v>
      </c>
      <c r="AQ1064" s="19"/>
    </row>
    <row r="1065">
      <c r="A1065" s="11" t="s">
        <v>5097</v>
      </c>
      <c r="B1065" s="11" t="s">
        <v>5098</v>
      </c>
      <c r="C1065" s="11" t="str">
        <f>VLOOKUP(A1065,import!A:C,3,0)</f>
        <v>YANLIŞ</v>
      </c>
      <c r="D1065" s="11" t="s">
        <v>110</v>
      </c>
      <c r="E1065" s="12">
        <f>VLOOKUP(A1065,import!A:J,5,0)</f>
        <v>463</v>
      </c>
      <c r="F1065" s="12" t="str">
        <f>VLOOKUP(A1065,import!A:J,6,0)</f>
        <v/>
      </c>
      <c r="G1065" s="13">
        <f>VLOOKUP(A1065,import!A:J,7,0)</f>
        <v>0</v>
      </c>
      <c r="H1065" s="13">
        <f>VLOOKUP(A1065,import!A:J,8,0)</f>
        <v>29</v>
      </c>
      <c r="I1065" s="13">
        <f>VLOOKUP(A1065,import!A:J,9,0)</f>
        <v>29</v>
      </c>
      <c r="J1065" s="14">
        <f>VLOOKUP(A1065,import!A:J,10,0)</f>
        <v>0</v>
      </c>
      <c r="K1065" s="11" t="s">
        <v>5099</v>
      </c>
      <c r="L1065" s="11">
        <v>2.429992688E9</v>
      </c>
      <c r="M1065" s="11" t="s">
        <v>47</v>
      </c>
      <c r="N1065" s="11" t="s">
        <v>566</v>
      </c>
      <c r="O1065" s="11" t="s">
        <v>5100</v>
      </c>
      <c r="P1065" s="11" t="str">
        <f>VLOOKUP(A1065,import!A:P,16,0)</f>
        <v>Geleneksel</v>
      </c>
      <c r="Q1065" s="15"/>
      <c r="R1065" s="15" t="b">
        <v>1</v>
      </c>
      <c r="S1065" s="16" t="b">
        <v>0</v>
      </c>
      <c r="T1065" s="17" t="s">
        <v>280</v>
      </c>
      <c r="U1065" s="17"/>
      <c r="V1065" s="17"/>
      <c r="W1065" s="17" t="s">
        <v>5101</v>
      </c>
      <c r="X1065" s="18"/>
      <c r="Y1065" s="18"/>
      <c r="Z1065" s="18"/>
      <c r="AA1065" s="22" t="s">
        <v>106</v>
      </c>
      <c r="AB1065" s="23">
        <v>44511.0</v>
      </c>
      <c r="AC1065" s="22" t="s">
        <v>85</v>
      </c>
      <c r="AD1065" s="23">
        <v>44511.0</v>
      </c>
      <c r="AE1065" s="20"/>
      <c r="AF1065" s="19"/>
      <c r="AG1065" s="20"/>
      <c r="AH1065" s="19"/>
      <c r="AI1065" s="19"/>
      <c r="AJ1065" s="19"/>
      <c r="AK1065" s="22" t="s">
        <v>68</v>
      </c>
      <c r="AL1065" s="22" t="s">
        <v>230</v>
      </c>
      <c r="AM1065" s="19"/>
      <c r="AN1065" s="19"/>
      <c r="AO1065" s="19"/>
      <c r="AP1065" s="21" t="s">
        <v>54</v>
      </c>
      <c r="AQ1065" s="19"/>
    </row>
    <row r="1066">
      <c r="A1066" s="11" t="s">
        <v>5102</v>
      </c>
      <c r="B1066" s="11" t="s">
        <v>5103</v>
      </c>
      <c r="C1066" s="11" t="str">
        <f>VLOOKUP(A1066,import!A:C,3,0)</f>
        <v>DOĞRU</v>
      </c>
      <c r="D1066" s="11" t="s">
        <v>110</v>
      </c>
      <c r="E1066" s="12">
        <f>VLOOKUP(A1066,import!A:J,5,0)</f>
        <v>254</v>
      </c>
      <c r="F1066" s="12">
        <f>VLOOKUP(A1066,import!A:J,6,0)</f>
        <v>40</v>
      </c>
      <c r="G1066" s="13">
        <f>VLOOKUP(A1066,import!A:J,7,0)</f>
        <v>0</v>
      </c>
      <c r="H1066" s="13">
        <f>VLOOKUP(A1066,import!A:J,8,0)</f>
        <v>95</v>
      </c>
      <c r="I1066" s="13">
        <f>VLOOKUP(A1066,import!A:J,9,0)</f>
        <v>95</v>
      </c>
      <c r="J1066" s="14">
        <f>VLOOKUP(A1066,import!A:J,10,0)</f>
        <v>0</v>
      </c>
      <c r="K1066" s="11" t="s">
        <v>5104</v>
      </c>
      <c r="L1066" s="11">
        <v>2.423113311E9</v>
      </c>
      <c r="M1066" s="11" t="s">
        <v>47</v>
      </c>
      <c r="N1066" s="11" t="s">
        <v>94</v>
      </c>
      <c r="O1066" s="11" t="s">
        <v>5105</v>
      </c>
      <c r="P1066" s="11" t="str">
        <f>VLOOKUP(A1066,import!A:P,16,0)</f>
        <v>Geleneksel</v>
      </c>
      <c r="Q1066" s="15"/>
      <c r="R1066" s="15" t="b">
        <v>1</v>
      </c>
      <c r="S1066" s="16" t="b">
        <v>0</v>
      </c>
      <c r="T1066" s="17" t="s">
        <v>212</v>
      </c>
      <c r="U1066" s="17"/>
      <c r="V1066" s="17"/>
      <c r="W1066" s="17" t="s">
        <v>5106</v>
      </c>
      <c r="X1066" s="18"/>
      <c r="Y1066" s="18"/>
      <c r="Z1066" s="18"/>
      <c r="AA1066" s="22" t="s">
        <v>212</v>
      </c>
      <c r="AB1066" s="23">
        <v>44609.0</v>
      </c>
      <c r="AC1066" s="22" t="s">
        <v>71</v>
      </c>
      <c r="AD1066" s="23">
        <v>44700.0</v>
      </c>
      <c r="AE1066" s="20"/>
      <c r="AF1066" s="19"/>
      <c r="AG1066" s="20"/>
      <c r="AH1066" s="19"/>
      <c r="AI1066" s="19"/>
      <c r="AJ1066" s="19"/>
      <c r="AK1066" s="22" t="s">
        <v>51</v>
      </c>
      <c r="AL1066" s="22" t="s">
        <v>99</v>
      </c>
      <c r="AM1066" s="19"/>
      <c r="AN1066" s="19"/>
      <c r="AO1066" s="19"/>
      <c r="AP1066" s="21"/>
      <c r="AQ1066" s="19"/>
    </row>
    <row r="1067">
      <c r="A1067" s="11" t="s">
        <v>5107</v>
      </c>
      <c r="B1067" s="11" t="s">
        <v>5108</v>
      </c>
      <c r="C1067" s="11" t="str">
        <f>VLOOKUP(A1067,import!A:C,3,0)</f>
        <v>DOĞRU</v>
      </c>
      <c r="D1067" s="11" t="s">
        <v>74</v>
      </c>
      <c r="E1067" s="12">
        <f>VLOOKUP(A1067,import!A:J,5,0)</f>
        <v>29</v>
      </c>
      <c r="F1067" s="12">
        <f>VLOOKUP(A1067,import!A:J,6,0)</f>
        <v>6</v>
      </c>
      <c r="G1067" s="13">
        <f>VLOOKUP(A1067,import!A:J,7,0)</f>
        <v>0</v>
      </c>
      <c r="H1067" s="13">
        <f>VLOOKUP(A1067,import!A:J,8,0)</f>
        <v>43</v>
      </c>
      <c r="I1067" s="13">
        <f>VLOOKUP(A1067,import!A:J,9,0)</f>
        <v>43</v>
      </c>
      <c r="J1067" s="14">
        <f>VLOOKUP(A1067,import!A:J,10,0)</f>
        <v>0</v>
      </c>
      <c r="K1067" s="11" t="s">
        <v>5109</v>
      </c>
      <c r="L1067" s="11">
        <v>2.422372267E9</v>
      </c>
      <c r="M1067" s="11" t="s">
        <v>47</v>
      </c>
      <c r="N1067" s="11" t="s">
        <v>603</v>
      </c>
      <c r="O1067" s="11" t="s">
        <v>5110</v>
      </c>
      <c r="P1067" s="11" t="str">
        <f>VLOOKUP(A1067,import!A:P,16,0)</f>
        <v>Geleneksel</v>
      </c>
      <c r="Q1067" s="15"/>
      <c r="R1067" s="15" t="b">
        <v>1</v>
      </c>
      <c r="S1067" s="25" t="b">
        <v>1</v>
      </c>
      <c r="T1067" s="17"/>
      <c r="U1067" s="17"/>
      <c r="V1067" s="17"/>
      <c r="W1067" s="17" t="s">
        <v>5111</v>
      </c>
      <c r="X1067" s="18"/>
      <c r="Y1067" s="18"/>
      <c r="Z1067" s="18"/>
      <c r="AA1067" s="22" t="s">
        <v>71</v>
      </c>
      <c r="AB1067" s="23">
        <v>44540.0</v>
      </c>
      <c r="AC1067" s="19"/>
      <c r="AD1067" s="19"/>
      <c r="AE1067" s="20"/>
      <c r="AF1067" s="19"/>
      <c r="AG1067" s="20"/>
      <c r="AH1067" s="19"/>
      <c r="AI1067" s="19"/>
      <c r="AJ1067" s="19"/>
      <c r="AK1067" s="22" t="s">
        <v>99</v>
      </c>
      <c r="AL1067" s="19"/>
      <c r="AM1067" s="19"/>
      <c r="AN1067" s="19"/>
      <c r="AO1067" s="19"/>
      <c r="AP1067" s="21" t="s">
        <v>54</v>
      </c>
      <c r="AQ1067" s="19"/>
    </row>
    <row r="1068">
      <c r="A1068" s="11" t="s">
        <v>5112</v>
      </c>
      <c r="B1068" s="11" t="s">
        <v>5113</v>
      </c>
      <c r="C1068" s="11" t="str">
        <f>VLOOKUP(A1068,import!A:C,3,0)</f>
        <v>DOĞRU</v>
      </c>
      <c r="D1068" s="11" t="s">
        <v>110</v>
      </c>
      <c r="E1068" s="12">
        <f>VLOOKUP(A1068,import!A:J,5,0)</f>
        <v>697</v>
      </c>
      <c r="F1068" s="12">
        <f>VLOOKUP(A1068,import!A:J,6,0)</f>
        <v>17</v>
      </c>
      <c r="G1068" s="13">
        <f>VLOOKUP(A1068,import!A:J,7,0)</f>
        <v>0</v>
      </c>
      <c r="H1068" s="13">
        <f>VLOOKUP(A1068,import!A:J,8,0)</f>
        <v>88</v>
      </c>
      <c r="I1068" s="13">
        <f>VLOOKUP(A1068,import!A:J,9,0)</f>
        <v>88</v>
      </c>
      <c r="J1068" s="14">
        <f>VLOOKUP(A1068,import!A:J,10,0)</f>
        <v>0</v>
      </c>
      <c r="K1068" s="11" t="s">
        <v>5114</v>
      </c>
      <c r="L1068" s="11">
        <v>2.427535131E9</v>
      </c>
      <c r="M1068" s="11" t="s">
        <v>58</v>
      </c>
      <c r="N1068" s="11" t="s">
        <v>2851</v>
      </c>
      <c r="O1068" s="11" t="s">
        <v>5115</v>
      </c>
      <c r="P1068" s="11" t="str">
        <f>VLOOKUP(A1068,import!A:P,16,0)</f>
        <v>Geleneksel</v>
      </c>
      <c r="Q1068" s="15" t="s">
        <v>103</v>
      </c>
      <c r="R1068" s="15" t="b">
        <v>1</v>
      </c>
      <c r="S1068" s="16" t="b">
        <v>0</v>
      </c>
      <c r="T1068" s="25" t="s">
        <v>83</v>
      </c>
      <c r="U1068" s="16"/>
      <c r="V1068" s="16"/>
      <c r="W1068" s="25" t="s">
        <v>5116</v>
      </c>
      <c r="X1068" s="30"/>
      <c r="Y1068" s="30"/>
      <c r="Z1068" s="30"/>
      <c r="AA1068" s="22" t="s">
        <v>106</v>
      </c>
      <c r="AB1068" s="23">
        <v>44490.0</v>
      </c>
      <c r="AC1068" s="22" t="s">
        <v>85</v>
      </c>
      <c r="AD1068" s="23">
        <v>44501.0</v>
      </c>
      <c r="AE1068" s="20"/>
      <c r="AF1068" s="19"/>
      <c r="AG1068" s="20"/>
      <c r="AH1068" s="19"/>
      <c r="AI1068" s="19"/>
      <c r="AJ1068" s="19"/>
      <c r="AK1068" s="22" t="s">
        <v>115</v>
      </c>
      <c r="AL1068" s="22" t="s">
        <v>51</v>
      </c>
      <c r="AM1068" s="19"/>
      <c r="AN1068" s="19"/>
      <c r="AO1068" s="19"/>
      <c r="AP1068" s="21" t="s">
        <v>89</v>
      </c>
      <c r="AQ1068" s="19"/>
    </row>
    <row r="1069">
      <c r="A1069" s="11" t="s">
        <v>5117</v>
      </c>
      <c r="B1069" s="11" t="s">
        <v>5118</v>
      </c>
      <c r="C1069" s="11" t="str">
        <f>VLOOKUP(A1069,import!A:C,3,0)</f>
        <v>YANLIŞ</v>
      </c>
      <c r="D1069" s="11" t="s">
        <v>419</v>
      </c>
      <c r="E1069" s="12">
        <f>VLOOKUP(A1069,import!A:J,5,0)</f>
        <v>50</v>
      </c>
      <c r="F1069" s="12" t="str">
        <f>VLOOKUP(A1069,import!A:J,6,0)</f>
        <v/>
      </c>
      <c r="G1069" s="13">
        <f>VLOOKUP(A1069,import!A:J,7,0)</f>
        <v>0</v>
      </c>
      <c r="H1069" s="13">
        <f>VLOOKUP(A1069,import!A:J,8,0)</f>
        <v>30</v>
      </c>
      <c r="I1069" s="13">
        <f>VLOOKUP(A1069,import!A:J,9,0)</f>
        <v>30</v>
      </c>
      <c r="J1069" s="14">
        <f>VLOOKUP(A1069,import!A:J,10,0)</f>
        <v>0</v>
      </c>
      <c r="K1069" s="11" t="s">
        <v>5119</v>
      </c>
      <c r="L1069" s="11">
        <v>2.422280666E9</v>
      </c>
      <c r="M1069" s="11" t="s">
        <v>138</v>
      </c>
      <c r="N1069" s="11" t="s">
        <v>320</v>
      </c>
      <c r="O1069" s="11" t="s">
        <v>5120</v>
      </c>
      <c r="P1069" s="11" t="str">
        <f>VLOOKUP(A1069,import!A:P,16,0)</f>
        <v>Geleneksel</v>
      </c>
      <c r="Q1069" s="15" t="s">
        <v>129</v>
      </c>
      <c r="R1069" s="15" t="b">
        <v>1</v>
      </c>
      <c r="S1069" s="16" t="b">
        <v>0</v>
      </c>
      <c r="T1069" s="25" t="s">
        <v>280</v>
      </c>
      <c r="U1069" s="16"/>
      <c r="V1069" s="16"/>
      <c r="W1069" s="25" t="s">
        <v>5121</v>
      </c>
      <c r="X1069" s="30"/>
      <c r="Y1069" s="30"/>
      <c r="Z1069" s="30"/>
      <c r="AA1069" s="22" t="s">
        <v>71</v>
      </c>
      <c r="AB1069" s="23">
        <v>44365.0</v>
      </c>
      <c r="AC1069" s="19"/>
      <c r="AD1069" s="19"/>
      <c r="AE1069" s="20"/>
      <c r="AF1069" s="19"/>
      <c r="AG1069" s="20"/>
      <c r="AH1069" s="19"/>
      <c r="AI1069" s="19"/>
      <c r="AJ1069" s="19"/>
      <c r="AK1069" s="22" t="s">
        <v>98</v>
      </c>
      <c r="AL1069" s="19"/>
      <c r="AM1069" s="19"/>
      <c r="AN1069" s="19"/>
      <c r="AO1069" s="19"/>
      <c r="AP1069" s="21" t="s">
        <v>116</v>
      </c>
      <c r="AQ1069" s="19"/>
    </row>
    <row r="1070">
      <c r="A1070" s="11" t="s">
        <v>5122</v>
      </c>
      <c r="B1070" s="11" t="s">
        <v>5123</v>
      </c>
      <c r="C1070" s="11" t="str">
        <f>VLOOKUP(A1070,import!A:C,3,0)</f>
        <v>DOĞRU</v>
      </c>
      <c r="D1070" s="11" t="s">
        <v>818</v>
      </c>
      <c r="E1070" s="12">
        <f>VLOOKUP(A1070,import!A:J,5,0)</f>
        <v>20</v>
      </c>
      <c r="F1070" s="12">
        <f>VLOOKUP(A1070,import!A:J,6,0)</f>
        <v>2</v>
      </c>
      <c r="G1070" s="13">
        <f>VLOOKUP(A1070,import!A:J,7,0)</f>
        <v>5</v>
      </c>
      <c r="H1070" s="13">
        <f>VLOOKUP(A1070,import!A:J,8,0)</f>
        <v>17</v>
      </c>
      <c r="I1070" s="13">
        <f>VLOOKUP(A1070,import!A:J,9,0)</f>
        <v>22</v>
      </c>
      <c r="J1070" s="14">
        <f>VLOOKUP(A1070,import!A:J,10,0)</f>
        <v>0.23</v>
      </c>
      <c r="K1070" s="11" t="s">
        <v>5124</v>
      </c>
      <c r="L1070" s="11">
        <v>2.429191556E9</v>
      </c>
      <c r="M1070" s="11" t="s">
        <v>47</v>
      </c>
      <c r="N1070" s="11" t="s">
        <v>227</v>
      </c>
      <c r="O1070" s="11" t="s">
        <v>5125</v>
      </c>
      <c r="P1070" s="11" t="str">
        <f>VLOOKUP(A1070,import!A:P,16,0)</f>
        <v>Geleneksel</v>
      </c>
      <c r="Q1070" s="15"/>
      <c r="R1070" s="15" t="b">
        <v>1</v>
      </c>
      <c r="S1070" s="16" t="b">
        <v>0</v>
      </c>
      <c r="T1070" s="17" t="s">
        <v>50</v>
      </c>
      <c r="U1070" s="17" t="s">
        <v>247</v>
      </c>
      <c r="V1070" s="24" t="s">
        <v>52</v>
      </c>
      <c r="W1070" s="17"/>
      <c r="X1070" s="18">
        <v>44522.0</v>
      </c>
      <c r="Y1070" s="18">
        <v>44524.0</v>
      </c>
      <c r="Z1070" s="18"/>
      <c r="AA1070" s="22" t="s">
        <v>71</v>
      </c>
      <c r="AB1070" s="23">
        <v>44522.0</v>
      </c>
      <c r="AC1070" s="19"/>
      <c r="AD1070" s="19"/>
      <c r="AE1070" s="20"/>
      <c r="AF1070" s="19"/>
      <c r="AG1070" s="20"/>
      <c r="AH1070" s="19"/>
      <c r="AI1070" s="19"/>
      <c r="AJ1070" s="19"/>
      <c r="AK1070" s="22" t="s">
        <v>247</v>
      </c>
      <c r="AL1070" s="19"/>
      <c r="AM1070" s="19"/>
      <c r="AN1070" s="19"/>
      <c r="AO1070" s="19"/>
      <c r="AP1070" s="21" t="s">
        <v>89</v>
      </c>
      <c r="AQ1070" s="19"/>
    </row>
    <row r="1071">
      <c r="A1071" s="11" t="s">
        <v>5126</v>
      </c>
      <c r="B1071" s="11" t="s">
        <v>5127</v>
      </c>
      <c r="C1071" s="11" t="str">
        <f>VLOOKUP(A1071,import!A:C,3,0)</f>
        <v>DOĞRU</v>
      </c>
      <c r="D1071" s="11" t="s">
        <v>45</v>
      </c>
      <c r="E1071" s="12">
        <f>VLOOKUP(A1071,import!A:J,5,0)</f>
        <v>681</v>
      </c>
      <c r="F1071" s="12">
        <f>VLOOKUP(A1071,import!A:J,6,0)</f>
        <v>29</v>
      </c>
      <c r="G1071" s="13">
        <f>VLOOKUP(A1071,import!A:J,7,0)</f>
        <v>12</v>
      </c>
      <c r="H1071" s="13">
        <f>VLOOKUP(A1071,import!A:J,8,0)</f>
        <v>19</v>
      </c>
      <c r="I1071" s="13">
        <f>VLOOKUP(A1071,import!A:J,9,0)</f>
        <v>31</v>
      </c>
      <c r="J1071" s="14">
        <f>VLOOKUP(A1071,import!A:J,10,0)</f>
        <v>0.39</v>
      </c>
      <c r="K1071" s="11" t="s">
        <v>5128</v>
      </c>
      <c r="L1071" s="11">
        <v>2.425121315E9</v>
      </c>
      <c r="M1071" s="11" t="s">
        <v>368</v>
      </c>
      <c r="N1071" s="11" t="s">
        <v>813</v>
      </c>
      <c r="O1071" s="11" t="s">
        <v>5129</v>
      </c>
      <c r="P1071" s="11" t="str">
        <f>VLOOKUP(A1071,import!A:P,16,0)</f>
        <v>Geleneksel</v>
      </c>
      <c r="Q1071" s="15"/>
      <c r="R1071" s="15" t="b">
        <v>1</v>
      </c>
      <c r="S1071" s="15" t="b">
        <v>0</v>
      </c>
      <c r="T1071" s="17" t="s">
        <v>50</v>
      </c>
      <c r="U1071" s="17" t="s">
        <v>149</v>
      </c>
      <c r="V1071" s="24" t="s">
        <v>371</v>
      </c>
      <c r="W1071" s="17">
        <v>5.335597197E9</v>
      </c>
      <c r="X1071" s="18">
        <v>44463.0</v>
      </c>
      <c r="Y1071" s="18">
        <v>44468.0</v>
      </c>
      <c r="Z1071" s="17"/>
      <c r="AA1071" s="22" t="s">
        <v>71</v>
      </c>
      <c r="AB1071" s="23">
        <v>44463.0</v>
      </c>
      <c r="AC1071" s="22"/>
      <c r="AD1071" s="23"/>
      <c r="AE1071" s="20"/>
      <c r="AF1071" s="19"/>
      <c r="AG1071" s="20"/>
      <c r="AH1071" s="19"/>
      <c r="AI1071" s="19"/>
      <c r="AJ1071" s="19"/>
      <c r="AK1071" s="22" t="s">
        <v>149</v>
      </c>
      <c r="AL1071" s="19"/>
      <c r="AM1071" s="19"/>
      <c r="AN1071" s="19"/>
      <c r="AO1071" s="19"/>
      <c r="AP1071" s="21" t="s">
        <v>116</v>
      </c>
      <c r="AQ1071" s="19"/>
    </row>
    <row r="1072">
      <c r="A1072" s="11" t="s">
        <v>5130</v>
      </c>
      <c r="B1072" s="11" t="s">
        <v>5131</v>
      </c>
      <c r="C1072" s="11" t="str">
        <f>VLOOKUP(A1072,import!A:C,3,0)</f>
        <v>DOĞRU</v>
      </c>
      <c r="D1072" s="11" t="s">
        <v>1449</v>
      </c>
      <c r="E1072" s="12">
        <f>VLOOKUP(A1072,import!A:J,5,0)</f>
        <v>17</v>
      </c>
      <c r="F1072" s="12">
        <f>VLOOKUP(A1072,import!A:J,6,0)</f>
        <v>5</v>
      </c>
      <c r="G1072" s="13">
        <f>VLOOKUP(A1072,import!A:J,7,0)</f>
        <v>9</v>
      </c>
      <c r="H1072" s="13">
        <f>VLOOKUP(A1072,import!A:J,8,0)</f>
        <v>23</v>
      </c>
      <c r="I1072" s="13">
        <f>VLOOKUP(A1072,import!A:J,9,0)</f>
        <v>32</v>
      </c>
      <c r="J1072" s="14">
        <f>VLOOKUP(A1072,import!A:J,10,0)</f>
        <v>0.28</v>
      </c>
      <c r="K1072" s="11" t="s">
        <v>5132</v>
      </c>
      <c r="L1072" s="11">
        <v>5.06751824E9</v>
      </c>
      <c r="M1072" s="11" t="s">
        <v>47</v>
      </c>
      <c r="N1072" s="11" t="s">
        <v>94</v>
      </c>
      <c r="O1072" s="11" t="s">
        <v>5133</v>
      </c>
      <c r="P1072" s="11" t="str">
        <f>VLOOKUP(A1072,import!A:P,16,0)</f>
        <v>Geleneksel</v>
      </c>
      <c r="Q1072" s="15"/>
      <c r="R1072" s="15" t="b">
        <v>1</v>
      </c>
      <c r="S1072" s="16" t="b">
        <v>0</v>
      </c>
      <c r="T1072" s="17" t="s">
        <v>50</v>
      </c>
      <c r="U1072" s="17" t="s">
        <v>131</v>
      </c>
      <c r="V1072" s="22" t="s">
        <v>69</v>
      </c>
      <c r="W1072" s="17" t="s">
        <v>5134</v>
      </c>
      <c r="X1072" s="18">
        <v>44620.0</v>
      </c>
      <c r="Y1072" s="18">
        <v>44622.0</v>
      </c>
      <c r="Z1072" s="18"/>
      <c r="AA1072" s="22" t="s">
        <v>85</v>
      </c>
      <c r="AB1072" s="23">
        <v>44609.0</v>
      </c>
      <c r="AC1072" s="22" t="s">
        <v>71</v>
      </c>
      <c r="AD1072" s="23">
        <v>44617.0</v>
      </c>
      <c r="AE1072" s="22" t="s">
        <v>71</v>
      </c>
      <c r="AF1072" s="23">
        <v>44620.0</v>
      </c>
      <c r="AG1072" s="20"/>
      <c r="AH1072" s="19"/>
      <c r="AI1072" s="19"/>
      <c r="AJ1072" s="19"/>
      <c r="AK1072" s="22" t="s">
        <v>51</v>
      </c>
      <c r="AL1072" s="22" t="s">
        <v>131</v>
      </c>
      <c r="AM1072" s="22" t="s">
        <v>131</v>
      </c>
      <c r="AN1072" s="19"/>
      <c r="AO1072" s="19"/>
      <c r="AP1072" s="21"/>
      <c r="AQ1072" s="19"/>
    </row>
    <row r="1073">
      <c r="A1073" s="11" t="s">
        <v>5135</v>
      </c>
      <c r="B1073" s="11" t="s">
        <v>5136</v>
      </c>
      <c r="C1073" s="11" t="str">
        <f>VLOOKUP(A1073,import!A:C,3,0)</f>
        <v>YANLIŞ</v>
      </c>
      <c r="D1073" s="11" t="s">
        <v>200</v>
      </c>
      <c r="E1073" s="12">
        <f>VLOOKUP(A1073,import!A:J,5,0)</f>
        <v>934</v>
      </c>
      <c r="F1073" s="12" t="str">
        <f>VLOOKUP(A1073,import!A:J,6,0)</f>
        <v/>
      </c>
      <c r="G1073" s="13">
        <f>VLOOKUP(A1073,import!A:J,7,0)</f>
        <v>10</v>
      </c>
      <c r="H1073" s="13">
        <f>VLOOKUP(A1073,import!A:J,8,0)</f>
        <v>1</v>
      </c>
      <c r="I1073" s="13">
        <f>VLOOKUP(A1073,import!A:J,9,0)</f>
        <v>11</v>
      </c>
      <c r="J1073" s="14">
        <f>VLOOKUP(A1073,import!A:J,10,0)</f>
        <v>0.91</v>
      </c>
      <c r="K1073" s="11" t="s">
        <v>5137</v>
      </c>
      <c r="L1073" s="11">
        <v>2.423244416E9</v>
      </c>
      <c r="M1073" s="11" t="s">
        <v>47</v>
      </c>
      <c r="N1073" s="11" t="s">
        <v>94</v>
      </c>
      <c r="O1073" s="11" t="s">
        <v>5138</v>
      </c>
      <c r="P1073" s="11" t="str">
        <f>VLOOKUP(A1073,import!A:P,16,0)</f>
        <v>Geleneksel</v>
      </c>
      <c r="Q1073" s="15"/>
      <c r="R1073" s="15" t="b">
        <v>1</v>
      </c>
      <c r="S1073" s="16" t="b">
        <v>0</v>
      </c>
      <c r="T1073" s="17" t="s">
        <v>50</v>
      </c>
      <c r="U1073" s="17" t="s">
        <v>1587</v>
      </c>
      <c r="V1073" s="17" t="s">
        <v>273</v>
      </c>
      <c r="W1073" s="17" t="s">
        <v>5139</v>
      </c>
      <c r="X1073" s="18">
        <v>44308.0</v>
      </c>
      <c r="Y1073" s="18">
        <v>44314.0</v>
      </c>
      <c r="Z1073" s="18"/>
      <c r="AA1073" s="19"/>
      <c r="AB1073" s="19"/>
      <c r="AC1073" s="19"/>
      <c r="AD1073" s="19"/>
      <c r="AE1073" s="20"/>
      <c r="AF1073" s="19"/>
      <c r="AG1073" s="20"/>
      <c r="AH1073" s="19"/>
      <c r="AI1073" s="19"/>
      <c r="AJ1073" s="19"/>
      <c r="AK1073" s="19"/>
      <c r="AL1073" s="19"/>
      <c r="AM1073" s="19"/>
      <c r="AN1073" s="19"/>
      <c r="AO1073" s="19"/>
      <c r="AP1073" s="21" t="s">
        <v>89</v>
      </c>
      <c r="AQ1073" s="19"/>
    </row>
    <row r="1074">
      <c r="A1074" s="11" t="s">
        <v>5140</v>
      </c>
      <c r="B1074" s="11" t="s">
        <v>5141</v>
      </c>
      <c r="C1074" s="11" t="str">
        <f>VLOOKUP(A1074,import!A:C,3,0)</f>
        <v>DOĞRU</v>
      </c>
      <c r="D1074" s="11" t="s">
        <v>200</v>
      </c>
      <c r="E1074" s="12">
        <f>VLOOKUP(A1074,import!A:J,5,0)</f>
        <v>845</v>
      </c>
      <c r="F1074" s="12" t="str">
        <f>VLOOKUP(A1074,import!A:J,6,0)</f>
        <v/>
      </c>
      <c r="G1074" s="13">
        <f>VLOOKUP(A1074,import!A:J,7,0)</f>
        <v>20</v>
      </c>
      <c r="H1074" s="13">
        <f>VLOOKUP(A1074,import!A:J,8,0)</f>
        <v>53</v>
      </c>
      <c r="I1074" s="13">
        <f>VLOOKUP(A1074,import!A:J,9,0)</f>
        <v>73</v>
      </c>
      <c r="J1074" s="14">
        <f>VLOOKUP(A1074,import!A:J,10,0)</f>
        <v>0.27</v>
      </c>
      <c r="K1074" s="11" t="s">
        <v>5142</v>
      </c>
      <c r="L1074" s="11">
        <v>2.423231121E9</v>
      </c>
      <c r="M1074" s="11" t="s">
        <v>47</v>
      </c>
      <c r="N1074" s="11" t="s">
        <v>227</v>
      </c>
      <c r="O1074" s="11" t="s">
        <v>5143</v>
      </c>
      <c r="P1074" s="11" t="str">
        <f>VLOOKUP(A1074,import!A:P,16,0)</f>
        <v>Geleneksel</v>
      </c>
      <c r="Q1074" s="15" t="s">
        <v>103</v>
      </c>
      <c r="R1074" s="15" t="b">
        <v>1</v>
      </c>
      <c r="S1074" s="25" t="b">
        <v>0</v>
      </c>
      <c r="T1074" s="25" t="s">
        <v>50</v>
      </c>
      <c r="U1074" s="25" t="s">
        <v>219</v>
      </c>
      <c r="V1074" s="25" t="s">
        <v>52</v>
      </c>
      <c r="W1074" s="25" t="s">
        <v>5144</v>
      </c>
      <c r="X1074" s="27">
        <v>44421.0</v>
      </c>
      <c r="Y1074" s="27">
        <v>44425.0</v>
      </c>
      <c r="Z1074" s="30"/>
      <c r="AA1074" s="22"/>
      <c r="AB1074" s="23"/>
      <c r="AC1074" s="22" t="s">
        <v>177</v>
      </c>
      <c r="AD1074" s="23">
        <v>44350.0</v>
      </c>
      <c r="AE1074" s="22" t="s">
        <v>71</v>
      </c>
      <c r="AF1074" s="23">
        <v>44354.0</v>
      </c>
      <c r="AG1074" s="22" t="s">
        <v>177</v>
      </c>
      <c r="AH1074" s="23">
        <v>44403.0</v>
      </c>
      <c r="AI1074" s="22" t="s">
        <v>71</v>
      </c>
      <c r="AJ1074" s="23">
        <v>44485.0</v>
      </c>
      <c r="AK1074" s="19"/>
      <c r="AL1074" s="22" t="s">
        <v>148</v>
      </c>
      <c r="AM1074" s="22" t="s">
        <v>98</v>
      </c>
      <c r="AN1074" s="22" t="s">
        <v>51</v>
      </c>
      <c r="AO1074" s="22" t="s">
        <v>156</v>
      </c>
      <c r="AP1074" s="21" t="s">
        <v>89</v>
      </c>
      <c r="AQ1074" s="22"/>
    </row>
    <row r="1075">
      <c r="A1075" s="11" t="s">
        <v>5145</v>
      </c>
      <c r="B1075" s="11" t="s">
        <v>5146</v>
      </c>
      <c r="C1075" s="11" t="str">
        <f>VLOOKUP(A1075,import!A:C,3,0)</f>
        <v>DOĞRU</v>
      </c>
      <c r="D1075" s="11" t="s">
        <v>110</v>
      </c>
      <c r="E1075" s="12">
        <f>VLOOKUP(A1075,import!A:J,5,0)</f>
        <v>163</v>
      </c>
      <c r="F1075" s="12">
        <f>VLOOKUP(A1075,import!A:J,6,0)</f>
        <v>15</v>
      </c>
      <c r="G1075" s="13">
        <f>VLOOKUP(A1075,import!A:J,7,0)</f>
        <v>0</v>
      </c>
      <c r="H1075" s="13">
        <f>VLOOKUP(A1075,import!A:J,8,0)</f>
        <v>11</v>
      </c>
      <c r="I1075" s="13">
        <f>VLOOKUP(A1075,import!A:J,9,0)</f>
        <v>11</v>
      </c>
      <c r="J1075" s="14">
        <f>VLOOKUP(A1075,import!A:J,10,0)</f>
        <v>0</v>
      </c>
      <c r="K1075" s="11" t="s">
        <v>4003</v>
      </c>
      <c r="L1075" s="11">
        <v>2.42349406E9</v>
      </c>
      <c r="M1075" s="11" t="s">
        <v>47</v>
      </c>
      <c r="N1075" s="11" t="s">
        <v>187</v>
      </c>
      <c r="O1075" s="11" t="s">
        <v>4004</v>
      </c>
      <c r="P1075" s="11" t="str">
        <f>VLOOKUP(A1075,import!A:P,16,0)</f>
        <v>Geleneksel</v>
      </c>
      <c r="Q1075" s="15"/>
      <c r="R1075" s="15" t="b">
        <v>1</v>
      </c>
      <c r="S1075" s="16" t="b">
        <v>0</v>
      </c>
      <c r="T1075" s="17" t="s">
        <v>50</v>
      </c>
      <c r="U1075" s="17" t="s">
        <v>131</v>
      </c>
      <c r="V1075" s="24" t="s">
        <v>69</v>
      </c>
      <c r="W1075" s="17" t="s">
        <v>5147</v>
      </c>
      <c r="X1075" s="18"/>
      <c r="Y1075" s="18"/>
      <c r="Z1075" s="18"/>
      <c r="AA1075" s="22" t="s">
        <v>71</v>
      </c>
      <c r="AB1075" s="23">
        <v>44438.0</v>
      </c>
      <c r="AC1075" s="22" t="s">
        <v>71</v>
      </c>
      <c r="AD1075" s="23">
        <v>44442.0</v>
      </c>
      <c r="AE1075" s="22" t="s">
        <v>85</v>
      </c>
      <c r="AF1075" s="23">
        <v>44463.0</v>
      </c>
      <c r="AG1075" s="22" t="s">
        <v>177</v>
      </c>
      <c r="AH1075" s="23">
        <v>44501.0</v>
      </c>
      <c r="AI1075" s="22" t="s">
        <v>71</v>
      </c>
      <c r="AJ1075" s="23">
        <v>44617.0</v>
      </c>
      <c r="AK1075" s="22" t="s">
        <v>336</v>
      </c>
      <c r="AL1075" s="22" t="s">
        <v>156</v>
      </c>
      <c r="AM1075" s="22" t="s">
        <v>149</v>
      </c>
      <c r="AN1075" s="22" t="s">
        <v>99</v>
      </c>
      <c r="AO1075" s="22" t="s">
        <v>131</v>
      </c>
      <c r="AP1075" s="21" t="s">
        <v>89</v>
      </c>
      <c r="AQ1075" s="22"/>
    </row>
    <row r="1076">
      <c r="A1076" s="11" t="s">
        <v>5148</v>
      </c>
      <c r="B1076" s="11" t="s">
        <v>5149</v>
      </c>
      <c r="C1076" s="11" t="str">
        <f>VLOOKUP(A1076,import!A:C,3,0)</f>
        <v>DOĞRU</v>
      </c>
      <c r="D1076" s="11" t="s">
        <v>419</v>
      </c>
      <c r="E1076" s="12">
        <f>VLOOKUP(A1076,import!A:J,5,0)</f>
        <v>2753</v>
      </c>
      <c r="F1076" s="12">
        <f>VLOOKUP(A1076,import!A:J,6,0)</f>
        <v>35</v>
      </c>
      <c r="G1076" s="13">
        <f>VLOOKUP(A1076,import!A:J,7,0)</f>
        <v>6</v>
      </c>
      <c r="H1076" s="13">
        <f>VLOOKUP(A1076,import!A:J,8,0)</f>
        <v>60</v>
      </c>
      <c r="I1076" s="13">
        <f>VLOOKUP(A1076,import!A:J,9,0)</f>
        <v>66</v>
      </c>
      <c r="J1076" s="14">
        <f>VLOOKUP(A1076,import!A:J,10,0)</f>
        <v>0.09</v>
      </c>
      <c r="K1076" s="11" t="s">
        <v>5150</v>
      </c>
      <c r="L1076" s="11">
        <v>2.422281881E9</v>
      </c>
      <c r="M1076" s="11" t="s">
        <v>138</v>
      </c>
      <c r="N1076" s="11" t="s">
        <v>139</v>
      </c>
      <c r="O1076" s="11" t="s">
        <v>5151</v>
      </c>
      <c r="P1076" s="11" t="str">
        <f>VLOOKUP(A1076,import!A:P,16,0)</f>
        <v>Geleneksel</v>
      </c>
      <c r="Q1076" s="15"/>
      <c r="R1076" s="15" t="b">
        <v>1</v>
      </c>
      <c r="S1076" s="16" t="b">
        <v>0</v>
      </c>
      <c r="T1076" s="17" t="s">
        <v>50</v>
      </c>
      <c r="U1076" s="17" t="s">
        <v>99</v>
      </c>
      <c r="V1076" s="24" t="s">
        <v>69</v>
      </c>
      <c r="W1076" s="17" t="s">
        <v>5152</v>
      </c>
      <c r="X1076" s="18">
        <v>44546.0</v>
      </c>
      <c r="Y1076" s="18">
        <v>44551.0</v>
      </c>
      <c r="Z1076" s="18"/>
      <c r="AA1076" s="22" t="s">
        <v>71</v>
      </c>
      <c r="AB1076" s="23">
        <v>44431.0</v>
      </c>
      <c r="AC1076" s="22" t="s">
        <v>212</v>
      </c>
      <c r="AD1076" s="23">
        <v>44497.0</v>
      </c>
      <c r="AE1076" s="22" t="s">
        <v>71</v>
      </c>
      <c r="AF1076" s="23">
        <v>44543.0</v>
      </c>
      <c r="AG1076" s="22" t="s">
        <v>71</v>
      </c>
      <c r="AH1076" s="23">
        <v>44546.0</v>
      </c>
      <c r="AI1076" s="19"/>
      <c r="AJ1076" s="19"/>
      <c r="AK1076" s="22" t="s">
        <v>163</v>
      </c>
      <c r="AL1076" s="22" t="s">
        <v>156</v>
      </c>
      <c r="AM1076" s="22" t="s">
        <v>99</v>
      </c>
      <c r="AN1076" s="22" t="s">
        <v>99</v>
      </c>
      <c r="AO1076" s="19"/>
      <c r="AP1076" s="21" t="s">
        <v>116</v>
      </c>
      <c r="AQ1076" s="19"/>
    </row>
    <row r="1077">
      <c r="A1077" s="11" t="s">
        <v>5153</v>
      </c>
      <c r="B1077" s="11" t="s">
        <v>5154</v>
      </c>
      <c r="C1077" s="11" t="str">
        <f>VLOOKUP(A1077,import!A:C,3,0)</f>
        <v>DOĞRU</v>
      </c>
      <c r="D1077" s="11" t="s">
        <v>818</v>
      </c>
      <c r="E1077" s="12">
        <f>VLOOKUP(A1077,import!A:J,5,0)</f>
        <v>83</v>
      </c>
      <c r="F1077" s="12">
        <f>VLOOKUP(A1077,import!A:J,6,0)</f>
        <v>19</v>
      </c>
      <c r="G1077" s="13">
        <f>VLOOKUP(A1077,import!A:J,7,0)</f>
        <v>42</v>
      </c>
      <c r="H1077" s="13">
        <f>VLOOKUP(A1077,import!A:J,8,0)</f>
        <v>41</v>
      </c>
      <c r="I1077" s="13">
        <f>VLOOKUP(A1077,import!A:J,9,0)</f>
        <v>83</v>
      </c>
      <c r="J1077" s="14">
        <f>VLOOKUP(A1077,import!A:J,10,0)</f>
        <v>0.51</v>
      </c>
      <c r="K1077" s="11" t="s">
        <v>5155</v>
      </c>
      <c r="L1077" s="11">
        <v>5.49544706E9</v>
      </c>
      <c r="M1077" s="11" t="s">
        <v>47</v>
      </c>
      <c r="N1077" s="11" t="s">
        <v>1923</v>
      </c>
      <c r="O1077" s="11" t="s">
        <v>5156</v>
      </c>
      <c r="P1077" s="11" t="str">
        <f>VLOOKUP(A1077,import!A:P,16,0)</f>
        <v>Geleneksel</v>
      </c>
      <c r="Q1077" s="15"/>
      <c r="R1077" s="15" t="b">
        <v>1</v>
      </c>
      <c r="S1077" s="16" t="b">
        <v>0</v>
      </c>
      <c r="T1077" s="17" t="s">
        <v>83</v>
      </c>
      <c r="U1077" s="17" t="s">
        <v>99</v>
      </c>
      <c r="V1077" s="24" t="s">
        <v>69</v>
      </c>
      <c r="W1077" s="17"/>
      <c r="X1077" s="18">
        <v>44615.0</v>
      </c>
      <c r="Y1077" s="18">
        <v>44616.0</v>
      </c>
      <c r="Z1077" s="18"/>
      <c r="AA1077" s="22" t="s">
        <v>71</v>
      </c>
      <c r="AB1077" s="23">
        <v>44615.0</v>
      </c>
      <c r="AC1077" s="19"/>
      <c r="AD1077" s="19"/>
      <c r="AE1077" s="20"/>
      <c r="AF1077" s="19"/>
      <c r="AG1077" s="20"/>
      <c r="AH1077" s="19"/>
      <c r="AI1077" s="19"/>
      <c r="AJ1077" s="19"/>
      <c r="AK1077" s="22" t="s">
        <v>99</v>
      </c>
      <c r="AL1077" s="19"/>
      <c r="AM1077" s="19"/>
      <c r="AN1077" s="19"/>
      <c r="AO1077" s="19"/>
      <c r="AP1077" s="21"/>
      <c r="AQ1077" s="19"/>
    </row>
    <row r="1078">
      <c r="A1078" s="11" t="s">
        <v>5157</v>
      </c>
      <c r="B1078" s="11" t="s">
        <v>5158</v>
      </c>
      <c r="C1078" s="11" t="str">
        <f>VLOOKUP(A1078,import!A:C,3,0)</f>
        <v>DOĞRU</v>
      </c>
      <c r="D1078" s="11" t="s">
        <v>45</v>
      </c>
      <c r="E1078" s="12">
        <f>VLOOKUP(A1078,import!A:J,5,0)</f>
        <v>512</v>
      </c>
      <c r="F1078" s="12">
        <f>VLOOKUP(A1078,import!A:J,6,0)</f>
        <v>17</v>
      </c>
      <c r="G1078" s="13">
        <f>VLOOKUP(A1078,import!A:J,7,0)</f>
        <v>12</v>
      </c>
      <c r="H1078" s="13">
        <f>VLOOKUP(A1078,import!A:J,8,0)</f>
        <v>5</v>
      </c>
      <c r="I1078" s="13">
        <f>VLOOKUP(A1078,import!A:J,9,0)</f>
        <v>17</v>
      </c>
      <c r="J1078" s="14">
        <f>VLOOKUP(A1078,import!A:J,10,0)</f>
        <v>0.71</v>
      </c>
      <c r="K1078" s="11" t="s">
        <v>5159</v>
      </c>
      <c r="L1078" s="11">
        <v>5.392998157E9</v>
      </c>
      <c r="M1078" s="11" t="s">
        <v>65</v>
      </c>
      <c r="N1078" s="11" t="s">
        <v>1002</v>
      </c>
      <c r="O1078" s="11" t="s">
        <v>5160</v>
      </c>
      <c r="P1078" s="11" t="str">
        <f>VLOOKUP(A1078,import!A:P,16,0)</f>
        <v>Geleneksel</v>
      </c>
      <c r="Q1078" s="15"/>
      <c r="R1078" s="15" t="b">
        <v>1</v>
      </c>
      <c r="S1078" s="25" t="b">
        <v>1</v>
      </c>
      <c r="T1078" s="17"/>
      <c r="U1078" s="17"/>
      <c r="V1078" s="22"/>
      <c r="W1078" s="17" t="s">
        <v>5161</v>
      </c>
      <c r="X1078" s="18"/>
      <c r="Y1078" s="18"/>
      <c r="Z1078" s="18"/>
      <c r="AA1078" s="22" t="s">
        <v>177</v>
      </c>
      <c r="AB1078" s="23">
        <v>44405.0</v>
      </c>
      <c r="AC1078" s="22" t="s">
        <v>71</v>
      </c>
      <c r="AD1078" s="23">
        <v>44480.0</v>
      </c>
      <c r="AE1078" s="22" t="s">
        <v>177</v>
      </c>
      <c r="AF1078" s="23">
        <v>44497.0</v>
      </c>
      <c r="AG1078" s="22" t="s">
        <v>71</v>
      </c>
      <c r="AH1078" s="23">
        <v>44504.0</v>
      </c>
      <c r="AI1078" s="22" t="s">
        <v>71</v>
      </c>
      <c r="AJ1078" s="23">
        <v>44510.0</v>
      </c>
      <c r="AK1078" s="22" t="s">
        <v>190</v>
      </c>
      <c r="AL1078" s="22" t="s">
        <v>123</v>
      </c>
      <c r="AM1078" s="22" t="s">
        <v>123</v>
      </c>
      <c r="AN1078" s="22" t="s">
        <v>230</v>
      </c>
      <c r="AO1078" s="22" t="s">
        <v>247</v>
      </c>
      <c r="AP1078" s="21" t="s">
        <v>54</v>
      </c>
      <c r="AQ1078" s="22"/>
    </row>
    <row r="1079">
      <c r="A1079" s="11" t="s">
        <v>5162</v>
      </c>
      <c r="B1079" s="11" t="s">
        <v>5163</v>
      </c>
      <c r="C1079" s="11" t="str">
        <f>VLOOKUP(A1079,import!A:C,3,0)</f>
        <v>DOĞRU</v>
      </c>
      <c r="D1079" s="11" t="s">
        <v>2761</v>
      </c>
      <c r="E1079" s="12">
        <f>VLOOKUP(A1079,import!A:J,5,0)</f>
        <v>229</v>
      </c>
      <c r="F1079" s="12">
        <f>VLOOKUP(A1079,import!A:J,6,0)</f>
        <v>9</v>
      </c>
      <c r="G1079" s="13">
        <f>VLOOKUP(A1079,import!A:J,7,0)</f>
        <v>0</v>
      </c>
      <c r="H1079" s="13">
        <f>VLOOKUP(A1079,import!A:J,8,0)</f>
        <v>66</v>
      </c>
      <c r="I1079" s="13">
        <f>VLOOKUP(A1079,import!A:J,9,0)</f>
        <v>66</v>
      </c>
      <c r="J1079" s="14">
        <f>VLOOKUP(A1079,import!A:J,10,0)</f>
        <v>0</v>
      </c>
      <c r="K1079" s="11" t="s">
        <v>5164</v>
      </c>
      <c r="L1079" s="11">
        <v>5.528812122E9</v>
      </c>
      <c r="M1079" s="11" t="s">
        <v>138</v>
      </c>
      <c r="N1079" s="11" t="s">
        <v>382</v>
      </c>
      <c r="O1079" s="11" t="s">
        <v>5165</v>
      </c>
      <c r="P1079" s="11" t="str">
        <f>VLOOKUP(A1079,import!A:P,16,0)</f>
        <v>Geleneksel</v>
      </c>
      <c r="Q1079" s="15" t="s">
        <v>103</v>
      </c>
      <c r="R1079" s="15" t="b">
        <v>1</v>
      </c>
      <c r="S1079" s="25" t="b">
        <v>1</v>
      </c>
      <c r="T1079" s="25" t="s">
        <v>83</v>
      </c>
      <c r="U1079" s="16"/>
      <c r="V1079" s="16"/>
      <c r="W1079" s="25" t="s">
        <v>5166</v>
      </c>
      <c r="X1079" s="30"/>
      <c r="Y1079" s="30"/>
      <c r="Z1079" s="30"/>
      <c r="AA1079" s="19"/>
      <c r="AB1079" s="19"/>
      <c r="AC1079" s="19"/>
      <c r="AD1079" s="19"/>
      <c r="AE1079" s="20"/>
      <c r="AF1079" s="19"/>
      <c r="AG1079" s="20"/>
      <c r="AH1079" s="19"/>
      <c r="AI1079" s="19"/>
      <c r="AJ1079" s="19"/>
      <c r="AK1079" s="19"/>
      <c r="AL1079" s="19"/>
      <c r="AM1079" s="19"/>
      <c r="AN1079" s="19"/>
      <c r="AO1079" s="19"/>
      <c r="AP1079" s="21" t="s">
        <v>116</v>
      </c>
      <c r="AQ1079" s="19"/>
    </row>
    <row r="1080">
      <c r="A1080" s="11" t="s">
        <v>5167</v>
      </c>
      <c r="B1080" s="11" t="s">
        <v>5168</v>
      </c>
      <c r="C1080" s="11" t="str">
        <f>VLOOKUP(A1080,import!A:C,3,0)</f>
        <v>DOĞRU</v>
      </c>
      <c r="D1080" s="11" t="s">
        <v>63</v>
      </c>
      <c r="E1080" s="12">
        <f>VLOOKUP(A1080,import!A:J,5,0)</f>
        <v>38</v>
      </c>
      <c r="F1080" s="12">
        <f>VLOOKUP(A1080,import!A:J,6,0)</f>
        <v>7</v>
      </c>
      <c r="G1080" s="13">
        <f>VLOOKUP(A1080,import!A:J,7,0)</f>
        <v>0</v>
      </c>
      <c r="H1080" s="13">
        <f>VLOOKUP(A1080,import!A:J,8,0)</f>
        <v>16</v>
      </c>
      <c r="I1080" s="13">
        <f>VLOOKUP(A1080,import!A:J,9,0)</f>
        <v>16</v>
      </c>
      <c r="J1080" s="14">
        <f>VLOOKUP(A1080,import!A:J,10,0)</f>
        <v>0</v>
      </c>
      <c r="K1080" s="11" t="s">
        <v>5169</v>
      </c>
      <c r="L1080" s="11">
        <v>5.411183307E9</v>
      </c>
      <c r="M1080" s="11" t="s">
        <v>47</v>
      </c>
      <c r="N1080" s="11" t="s">
        <v>603</v>
      </c>
      <c r="O1080" s="11" t="s">
        <v>5170</v>
      </c>
      <c r="P1080" s="11" t="str">
        <f>VLOOKUP(A1080,import!A:P,16,0)</f>
        <v>Geleneksel</v>
      </c>
      <c r="Q1080" s="15"/>
      <c r="R1080" s="15" t="b">
        <v>1</v>
      </c>
      <c r="S1080" s="16" t="b">
        <v>0</v>
      </c>
      <c r="T1080" s="17" t="s">
        <v>83</v>
      </c>
      <c r="U1080" s="17"/>
      <c r="V1080" s="17"/>
      <c r="W1080" s="17" t="s">
        <v>5171</v>
      </c>
      <c r="X1080" s="18"/>
      <c r="Y1080" s="18"/>
      <c r="Z1080" s="18"/>
      <c r="AA1080" s="22" t="s">
        <v>71</v>
      </c>
      <c r="AB1080" s="23">
        <v>44627.0</v>
      </c>
      <c r="AC1080" s="19"/>
      <c r="AD1080" s="19"/>
      <c r="AE1080" s="20"/>
      <c r="AF1080" s="19"/>
      <c r="AG1080" s="20"/>
      <c r="AH1080" s="19"/>
      <c r="AI1080" s="19"/>
      <c r="AJ1080" s="19"/>
      <c r="AK1080" s="22" t="s">
        <v>51</v>
      </c>
      <c r="AL1080" s="19"/>
      <c r="AM1080" s="19"/>
      <c r="AN1080" s="19"/>
      <c r="AO1080" s="19"/>
      <c r="AP1080" s="21"/>
      <c r="AQ1080" s="19"/>
    </row>
    <row r="1081">
      <c r="A1081" s="11" t="s">
        <v>5172</v>
      </c>
      <c r="B1081" s="11" t="s">
        <v>5173</v>
      </c>
      <c r="C1081" s="11" t="str">
        <f>VLOOKUP(A1081,import!A:C,3,0)</f>
        <v>DOĞRU</v>
      </c>
      <c r="D1081" s="11" t="s">
        <v>200</v>
      </c>
      <c r="E1081" s="12">
        <f>VLOOKUP(A1081,import!A:J,5,0)</f>
        <v>2493</v>
      </c>
      <c r="F1081" s="12">
        <f>VLOOKUP(A1081,import!A:J,6,0)</f>
        <v>298</v>
      </c>
      <c r="G1081" s="13">
        <f>VLOOKUP(A1081,import!A:J,7,0)</f>
        <v>26</v>
      </c>
      <c r="H1081" s="13">
        <f>VLOOKUP(A1081,import!A:J,8,0)</f>
        <v>61</v>
      </c>
      <c r="I1081" s="13">
        <f>VLOOKUP(A1081,import!A:J,9,0)</f>
        <v>87</v>
      </c>
      <c r="J1081" s="14">
        <f>VLOOKUP(A1081,import!A:J,10,0)</f>
        <v>0.3</v>
      </c>
      <c r="K1081" s="11" t="s">
        <v>886</v>
      </c>
      <c r="L1081" s="11">
        <v>2.425031636E9</v>
      </c>
      <c r="M1081" s="11" t="s">
        <v>65</v>
      </c>
      <c r="N1081" s="11" t="s">
        <v>427</v>
      </c>
      <c r="O1081" s="11" t="s">
        <v>887</v>
      </c>
      <c r="P1081" s="11" t="str">
        <f>VLOOKUP(A1081,import!A:P,16,0)</f>
        <v>Geleneksel</v>
      </c>
      <c r="Q1081" s="15"/>
      <c r="R1081" s="15" t="b">
        <v>1</v>
      </c>
      <c r="S1081" s="16" t="b">
        <v>0</v>
      </c>
      <c r="T1081" s="29" t="s">
        <v>83</v>
      </c>
      <c r="U1081" s="17"/>
      <c r="V1081" s="17"/>
      <c r="W1081" s="17" t="s">
        <v>5174</v>
      </c>
      <c r="X1081" s="18"/>
      <c r="Y1081" s="18"/>
      <c r="Z1081" s="18"/>
      <c r="AA1081" s="22" t="s">
        <v>71</v>
      </c>
      <c r="AB1081" s="23">
        <v>44529.0</v>
      </c>
      <c r="AC1081" s="22" t="s">
        <v>71</v>
      </c>
      <c r="AD1081" s="23">
        <v>44530.0</v>
      </c>
      <c r="AE1081" s="22" t="s">
        <v>71</v>
      </c>
      <c r="AF1081" s="23">
        <v>44546.0</v>
      </c>
      <c r="AG1081" s="20"/>
      <c r="AH1081" s="19"/>
      <c r="AI1081" s="19"/>
      <c r="AJ1081" s="19"/>
      <c r="AK1081" s="22" t="s">
        <v>99</v>
      </c>
      <c r="AL1081" s="22" t="s">
        <v>51</v>
      </c>
      <c r="AM1081" s="22" t="s">
        <v>99</v>
      </c>
      <c r="AN1081" s="19"/>
      <c r="AO1081" s="19"/>
      <c r="AP1081" s="21" t="s">
        <v>116</v>
      </c>
      <c r="AQ1081" s="19"/>
    </row>
    <row r="1082">
      <c r="A1082" s="11" t="s">
        <v>5175</v>
      </c>
      <c r="B1082" s="11" t="s">
        <v>5176</v>
      </c>
      <c r="C1082" s="11" t="str">
        <f>VLOOKUP(A1082,import!A:C,3,0)</f>
        <v>DOĞRU</v>
      </c>
      <c r="D1082" s="11" t="s">
        <v>200</v>
      </c>
      <c r="E1082" s="12">
        <f>VLOOKUP(A1082,import!A:J,5,0)</f>
        <v>987</v>
      </c>
      <c r="F1082" s="12">
        <f>VLOOKUP(A1082,import!A:J,6,0)</f>
        <v>66</v>
      </c>
      <c r="G1082" s="13">
        <f>VLOOKUP(A1082,import!A:J,7,0)</f>
        <v>25</v>
      </c>
      <c r="H1082" s="13">
        <f>VLOOKUP(A1082,import!A:J,8,0)</f>
        <v>19</v>
      </c>
      <c r="I1082" s="13">
        <f>VLOOKUP(A1082,import!A:J,9,0)</f>
        <v>44</v>
      </c>
      <c r="J1082" s="14">
        <f>VLOOKUP(A1082,import!A:J,10,0)</f>
        <v>0.57</v>
      </c>
      <c r="K1082" s="11" t="s">
        <v>5177</v>
      </c>
      <c r="L1082" s="11">
        <v>5.359580638E9</v>
      </c>
      <c r="M1082" s="11" t="s">
        <v>65</v>
      </c>
      <c r="N1082" s="11" t="s">
        <v>3195</v>
      </c>
      <c r="O1082" s="11" t="s">
        <v>5178</v>
      </c>
      <c r="P1082" s="11" t="str">
        <f>VLOOKUP(A1082,import!A:P,16,0)</f>
        <v>Geleneksel</v>
      </c>
      <c r="Q1082" s="15"/>
      <c r="R1082" s="15" t="b">
        <v>1</v>
      </c>
      <c r="S1082" s="16" t="b">
        <v>0</v>
      </c>
      <c r="T1082" s="17" t="s">
        <v>50</v>
      </c>
      <c r="U1082" s="17" t="s">
        <v>51</v>
      </c>
      <c r="V1082" s="59" t="s">
        <v>5179</v>
      </c>
      <c r="W1082" s="17" t="s">
        <v>5180</v>
      </c>
      <c r="X1082" s="18">
        <v>44440.0</v>
      </c>
      <c r="Y1082" s="18">
        <v>44441.0</v>
      </c>
      <c r="Z1082" s="18"/>
      <c r="AA1082" s="22" t="s">
        <v>71</v>
      </c>
      <c r="AB1082" s="23">
        <v>44428.0</v>
      </c>
      <c r="AC1082" s="22" t="s">
        <v>71</v>
      </c>
      <c r="AD1082" s="23">
        <v>44433.0</v>
      </c>
      <c r="AE1082" s="22" t="s">
        <v>106</v>
      </c>
      <c r="AF1082" s="23">
        <v>44439.0</v>
      </c>
      <c r="AG1082" s="22" t="s">
        <v>71</v>
      </c>
      <c r="AH1082" s="23">
        <v>44440.0</v>
      </c>
      <c r="AI1082" s="19"/>
      <c r="AJ1082" s="19"/>
      <c r="AK1082" s="22" t="s">
        <v>219</v>
      </c>
      <c r="AL1082" s="22" t="s">
        <v>219</v>
      </c>
      <c r="AM1082" s="22" t="s">
        <v>156</v>
      </c>
      <c r="AN1082" s="22" t="s">
        <v>51</v>
      </c>
      <c r="AO1082" s="19"/>
      <c r="AP1082" s="21" t="s">
        <v>54</v>
      </c>
      <c r="AQ1082" s="19"/>
    </row>
    <row r="1083">
      <c r="A1083" s="11" t="s">
        <v>5181</v>
      </c>
      <c r="B1083" s="11" t="s">
        <v>5182</v>
      </c>
      <c r="C1083" s="11" t="str">
        <f>VLOOKUP(A1083,import!A:C,3,0)</f>
        <v>DOĞRU</v>
      </c>
      <c r="D1083" s="11" t="s">
        <v>126</v>
      </c>
      <c r="E1083" s="12">
        <f>VLOOKUP(A1083,import!A:J,5,0)</f>
        <v>6</v>
      </c>
      <c r="F1083" s="12" t="str">
        <f>VLOOKUP(A1083,import!A:J,6,0)</f>
        <v/>
      </c>
      <c r="G1083" s="13">
        <f>VLOOKUP(A1083,import!A:J,7,0)</f>
        <v>10</v>
      </c>
      <c r="H1083" s="13">
        <f>VLOOKUP(A1083,import!A:J,8,0)</f>
        <v>10</v>
      </c>
      <c r="I1083" s="13">
        <f>VLOOKUP(A1083,import!A:J,9,0)</f>
        <v>20</v>
      </c>
      <c r="J1083" s="14">
        <f>VLOOKUP(A1083,import!A:J,10,0)</f>
        <v>0.5</v>
      </c>
      <c r="K1083" s="11" t="s">
        <v>5183</v>
      </c>
      <c r="L1083" s="11">
        <v>5.52888205E9</v>
      </c>
      <c r="M1083" s="11" t="s">
        <v>47</v>
      </c>
      <c r="N1083" s="11" t="s">
        <v>270</v>
      </c>
      <c r="O1083" s="11" t="s">
        <v>5184</v>
      </c>
      <c r="P1083" s="11" t="str">
        <f>VLOOKUP(A1083,import!A:P,16,0)</f>
        <v>Geleneksel</v>
      </c>
      <c r="Q1083" s="15"/>
      <c r="R1083" s="15" t="b">
        <v>1</v>
      </c>
      <c r="S1083" s="25" t="b">
        <v>1</v>
      </c>
      <c r="T1083" s="17"/>
      <c r="U1083" s="17"/>
      <c r="V1083" s="17"/>
      <c r="W1083" s="17" t="s">
        <v>1636</v>
      </c>
      <c r="X1083" s="18"/>
      <c r="Y1083" s="18"/>
      <c r="Z1083" s="18"/>
      <c r="AA1083" s="22" t="s">
        <v>71</v>
      </c>
      <c r="AB1083" s="23">
        <v>44524.0</v>
      </c>
      <c r="AC1083" s="19"/>
      <c r="AD1083" s="19"/>
      <c r="AE1083" s="20"/>
      <c r="AF1083" s="19"/>
      <c r="AG1083" s="20"/>
      <c r="AH1083" s="19"/>
      <c r="AI1083" s="19"/>
      <c r="AJ1083" s="19"/>
      <c r="AK1083" s="22" t="s">
        <v>99</v>
      </c>
      <c r="AL1083" s="19"/>
      <c r="AM1083" s="19"/>
      <c r="AN1083" s="19"/>
      <c r="AO1083" s="19"/>
      <c r="AP1083" s="21" t="s">
        <v>89</v>
      </c>
      <c r="AQ1083" s="19"/>
    </row>
    <row r="1084">
      <c r="A1084" s="11" t="s">
        <v>5185</v>
      </c>
      <c r="B1084" s="11" t="s">
        <v>5186</v>
      </c>
      <c r="C1084" s="11" t="str">
        <f>VLOOKUP(A1084,import!A:C,3,0)</f>
        <v>DOĞRU</v>
      </c>
      <c r="D1084" s="11" t="s">
        <v>818</v>
      </c>
      <c r="E1084" s="12">
        <f>VLOOKUP(A1084,import!A:J,5,0)</f>
        <v>72</v>
      </c>
      <c r="F1084" s="12">
        <f>VLOOKUP(A1084,import!A:J,6,0)</f>
        <v>23</v>
      </c>
      <c r="G1084" s="13">
        <f>VLOOKUP(A1084,import!A:J,7,0)</f>
        <v>43</v>
      </c>
      <c r="H1084" s="13">
        <f>VLOOKUP(A1084,import!A:J,8,0)</f>
        <v>10</v>
      </c>
      <c r="I1084" s="13">
        <f>VLOOKUP(A1084,import!A:J,9,0)</f>
        <v>53</v>
      </c>
      <c r="J1084" s="14">
        <f>VLOOKUP(A1084,import!A:J,10,0)</f>
        <v>0.81</v>
      </c>
      <c r="K1084" s="11" t="s">
        <v>5187</v>
      </c>
      <c r="L1084" s="11">
        <v>5.465052707E9</v>
      </c>
      <c r="M1084" s="11" t="s">
        <v>47</v>
      </c>
      <c r="N1084" s="11" t="s">
        <v>500</v>
      </c>
      <c r="O1084" s="11" t="s">
        <v>5188</v>
      </c>
      <c r="P1084" s="11" t="str">
        <f>VLOOKUP(A1084,import!A:P,16,0)</f>
        <v>Geleneksel</v>
      </c>
      <c r="Q1084" s="15"/>
      <c r="R1084" s="15" t="b">
        <v>1</v>
      </c>
      <c r="S1084" s="16" t="b">
        <v>0</v>
      </c>
      <c r="T1084" s="17" t="s">
        <v>50</v>
      </c>
      <c r="U1084" s="17" t="s">
        <v>68</v>
      </c>
      <c r="V1084" s="35" t="s">
        <v>69</v>
      </c>
      <c r="W1084" s="17" t="s">
        <v>5189</v>
      </c>
      <c r="X1084" s="18">
        <v>44554.0</v>
      </c>
      <c r="Y1084" s="50">
        <v>44557.0</v>
      </c>
      <c r="Z1084" s="18"/>
      <c r="AA1084" s="22" t="s">
        <v>71</v>
      </c>
      <c r="AB1084" s="23">
        <v>44554.0</v>
      </c>
      <c r="AC1084" s="19"/>
      <c r="AD1084" s="19"/>
      <c r="AE1084" s="20"/>
      <c r="AF1084" s="19"/>
      <c r="AG1084" s="20"/>
      <c r="AH1084" s="19"/>
      <c r="AI1084" s="19"/>
      <c r="AJ1084" s="19"/>
      <c r="AK1084" s="22" t="s">
        <v>68</v>
      </c>
      <c r="AL1084" s="19"/>
      <c r="AM1084" s="19"/>
      <c r="AN1084" s="19"/>
      <c r="AO1084" s="19"/>
      <c r="AP1084" s="21"/>
      <c r="AQ1084" s="19"/>
    </row>
    <row r="1085">
      <c r="A1085" s="11" t="s">
        <v>5190</v>
      </c>
      <c r="B1085" s="11" t="s">
        <v>5191</v>
      </c>
      <c r="C1085" s="11" t="str">
        <f>VLOOKUP(A1085,import!A:C,3,0)</f>
        <v>DOĞRU</v>
      </c>
      <c r="D1085" s="11" t="s">
        <v>63</v>
      </c>
      <c r="E1085" s="12">
        <f>VLOOKUP(A1085,import!A:J,5,0)</f>
        <v>54</v>
      </c>
      <c r="F1085" s="12">
        <f>VLOOKUP(A1085,import!A:J,6,0)</f>
        <v>25</v>
      </c>
      <c r="G1085" s="13">
        <f>VLOOKUP(A1085,import!A:J,7,0)</f>
        <v>0</v>
      </c>
      <c r="H1085" s="13">
        <f>VLOOKUP(A1085,import!A:J,8,0)</f>
        <v>15</v>
      </c>
      <c r="I1085" s="13">
        <f>VLOOKUP(A1085,import!A:J,9,0)</f>
        <v>15</v>
      </c>
      <c r="J1085" s="14">
        <f>VLOOKUP(A1085,import!A:J,10,0)</f>
        <v>0</v>
      </c>
      <c r="K1085" s="11" t="s">
        <v>5192</v>
      </c>
      <c r="L1085" s="11">
        <v>5.427127873E9</v>
      </c>
      <c r="M1085" s="11" t="s">
        <v>47</v>
      </c>
      <c r="N1085" s="11" t="s">
        <v>633</v>
      </c>
      <c r="O1085" s="11" t="s">
        <v>5193</v>
      </c>
      <c r="P1085" s="11" t="str">
        <f>VLOOKUP(A1085,import!A:P,16,0)</f>
        <v>Geleneksel</v>
      </c>
      <c r="Q1085" s="15"/>
      <c r="R1085" s="15" t="b">
        <v>1</v>
      </c>
      <c r="S1085" s="16" t="b">
        <v>0</v>
      </c>
      <c r="T1085" s="17" t="s">
        <v>106</v>
      </c>
      <c r="U1085" s="17"/>
      <c r="V1085" s="17"/>
      <c r="W1085" s="17" t="s">
        <v>574</v>
      </c>
      <c r="X1085" s="18"/>
      <c r="Y1085" s="18"/>
      <c r="Z1085" s="18"/>
      <c r="AA1085" s="22" t="s">
        <v>106</v>
      </c>
      <c r="AB1085" s="23">
        <v>44627.0</v>
      </c>
      <c r="AC1085" s="19"/>
      <c r="AD1085" s="19"/>
      <c r="AE1085" s="20"/>
      <c r="AF1085" s="19"/>
      <c r="AG1085" s="20"/>
      <c r="AH1085" s="19"/>
      <c r="AI1085" s="19"/>
      <c r="AJ1085" s="19"/>
      <c r="AK1085" s="22" t="s">
        <v>51</v>
      </c>
      <c r="AL1085" s="19"/>
      <c r="AM1085" s="19"/>
      <c r="AN1085" s="19"/>
      <c r="AO1085" s="19"/>
      <c r="AP1085" s="21"/>
      <c r="AQ1085" s="19"/>
    </row>
    <row r="1086">
      <c r="A1086" s="11" t="s">
        <v>5194</v>
      </c>
      <c r="B1086" s="11" t="s">
        <v>5195</v>
      </c>
      <c r="C1086" s="11" t="str">
        <f>VLOOKUP(A1086,import!A:C,3,0)</f>
        <v>DOĞRU</v>
      </c>
      <c r="D1086" s="11" t="s">
        <v>152</v>
      </c>
      <c r="E1086" s="12">
        <f>VLOOKUP(A1086,import!A:J,5,0)</f>
        <v>311</v>
      </c>
      <c r="F1086" s="12">
        <f>VLOOKUP(A1086,import!A:J,6,0)</f>
        <v>35</v>
      </c>
      <c r="G1086" s="13">
        <f>VLOOKUP(A1086,import!A:J,7,0)</f>
        <v>0</v>
      </c>
      <c r="H1086" s="13">
        <f>VLOOKUP(A1086,import!A:J,8,0)</f>
        <v>110</v>
      </c>
      <c r="I1086" s="13">
        <f>VLOOKUP(A1086,import!A:J,9,0)</f>
        <v>110</v>
      </c>
      <c r="J1086" s="14">
        <f>VLOOKUP(A1086,import!A:J,10,0)</f>
        <v>0</v>
      </c>
      <c r="K1086" s="11" t="s">
        <v>5196</v>
      </c>
      <c r="L1086" s="11">
        <v>2.425110116E9</v>
      </c>
      <c r="M1086" s="11" t="s">
        <v>368</v>
      </c>
      <c r="N1086" s="11" t="s">
        <v>813</v>
      </c>
      <c r="O1086" s="11" t="s">
        <v>5197</v>
      </c>
      <c r="P1086" s="11" t="str">
        <f>VLOOKUP(A1086,import!A:P,16,0)</f>
        <v>Geleneksel</v>
      </c>
      <c r="Q1086" s="15"/>
      <c r="R1086" s="15" t="b">
        <v>0</v>
      </c>
      <c r="S1086" s="16" t="b">
        <v>0</v>
      </c>
      <c r="T1086" s="17"/>
      <c r="U1086" s="17"/>
      <c r="V1086" s="17"/>
      <c r="W1086" s="17"/>
      <c r="X1086" s="18"/>
      <c r="Y1086" s="18"/>
      <c r="Z1086" s="18"/>
      <c r="AA1086" s="22"/>
      <c r="AB1086" s="23"/>
      <c r="AC1086" s="19"/>
      <c r="AD1086" s="19"/>
      <c r="AE1086" s="20"/>
      <c r="AF1086" s="19"/>
      <c r="AG1086" s="20"/>
      <c r="AH1086" s="19"/>
      <c r="AI1086" s="19"/>
      <c r="AJ1086" s="19"/>
      <c r="AK1086" s="22"/>
      <c r="AL1086" s="19"/>
      <c r="AM1086" s="19"/>
      <c r="AN1086" s="19"/>
      <c r="AO1086" s="19"/>
      <c r="AP1086" s="21" t="s">
        <v>116</v>
      </c>
      <c r="AQ1086" s="19"/>
    </row>
    <row r="1087">
      <c r="A1087" s="11" t="s">
        <v>5198</v>
      </c>
      <c r="B1087" s="11" t="s">
        <v>5199</v>
      </c>
      <c r="C1087" s="11" t="str">
        <f>VLOOKUP(A1087,import!A:C,3,0)</f>
        <v>DOĞRU</v>
      </c>
      <c r="D1087" s="11" t="s">
        <v>200</v>
      </c>
      <c r="E1087" s="12">
        <f>VLOOKUP(A1087,import!A:J,5,0)</f>
        <v>1185</v>
      </c>
      <c r="F1087" s="12">
        <f>VLOOKUP(A1087,import!A:J,6,0)</f>
        <v>126</v>
      </c>
      <c r="G1087" s="13">
        <f>VLOOKUP(A1087,import!A:J,7,0)</f>
        <v>28</v>
      </c>
      <c r="H1087" s="13">
        <f>VLOOKUP(A1087,import!A:J,8,0)</f>
        <v>35</v>
      </c>
      <c r="I1087" s="13">
        <f>VLOOKUP(A1087,import!A:J,9,0)</f>
        <v>63</v>
      </c>
      <c r="J1087" s="14">
        <f>VLOOKUP(A1087,import!A:J,10,0)</f>
        <v>0.44</v>
      </c>
      <c r="K1087" s="11" t="s">
        <v>5200</v>
      </c>
      <c r="L1087" s="11">
        <v>2.425283446E9</v>
      </c>
      <c r="M1087" s="11" t="s">
        <v>368</v>
      </c>
      <c r="N1087" s="11" t="s">
        <v>369</v>
      </c>
      <c r="O1087" s="11" t="s">
        <v>5201</v>
      </c>
      <c r="P1087" s="11" t="str">
        <f>VLOOKUP(A1087,import!A:P,16,0)</f>
        <v>Geleneksel</v>
      </c>
      <c r="Q1087" s="15"/>
      <c r="R1087" s="15" t="b">
        <v>1</v>
      </c>
      <c r="S1087" s="16" t="b">
        <v>0</v>
      </c>
      <c r="T1087" s="17" t="s">
        <v>50</v>
      </c>
      <c r="U1087" s="17" t="s">
        <v>51</v>
      </c>
      <c r="V1087" s="22" t="s">
        <v>371</v>
      </c>
      <c r="W1087" s="17" t="s">
        <v>5202</v>
      </c>
      <c r="X1087" s="18">
        <v>44459.0</v>
      </c>
      <c r="Y1087" s="18">
        <v>44460.0</v>
      </c>
      <c r="Z1087" s="17"/>
      <c r="AA1087" s="22" t="s">
        <v>71</v>
      </c>
      <c r="AB1087" s="23">
        <v>44459.0</v>
      </c>
      <c r="AC1087" s="19"/>
      <c r="AD1087" s="19"/>
      <c r="AE1087" s="20"/>
      <c r="AF1087" s="19"/>
      <c r="AG1087" s="20"/>
      <c r="AH1087" s="19"/>
      <c r="AI1087" s="19"/>
      <c r="AJ1087" s="19"/>
      <c r="AK1087" s="22" t="s">
        <v>51</v>
      </c>
      <c r="AL1087" s="19"/>
      <c r="AM1087" s="19"/>
      <c r="AN1087" s="19"/>
      <c r="AO1087" s="19"/>
      <c r="AP1087" s="21" t="s">
        <v>54</v>
      </c>
      <c r="AQ1087" s="19"/>
    </row>
    <row r="1088">
      <c r="A1088" s="11" t="s">
        <v>5203</v>
      </c>
      <c r="B1088" s="11" t="s">
        <v>5204</v>
      </c>
      <c r="C1088" s="11" t="str">
        <f>VLOOKUP(A1088,import!A:C,3,0)</f>
        <v>YANLIŞ</v>
      </c>
      <c r="D1088" s="11" t="s">
        <v>200</v>
      </c>
      <c r="E1088" s="12">
        <f>VLOOKUP(A1088,import!A:J,5,0)</f>
        <v>447</v>
      </c>
      <c r="F1088" s="12" t="str">
        <f>VLOOKUP(A1088,import!A:J,6,0)</f>
        <v/>
      </c>
      <c r="G1088" s="13">
        <f>VLOOKUP(A1088,import!A:J,7,0)</f>
        <v>0</v>
      </c>
      <c r="H1088" s="13">
        <f>VLOOKUP(A1088,import!A:J,8,0)</f>
        <v>52</v>
      </c>
      <c r="I1088" s="13">
        <f>VLOOKUP(A1088,import!A:J,9,0)</f>
        <v>52</v>
      </c>
      <c r="J1088" s="14">
        <f>VLOOKUP(A1088,import!A:J,10,0)</f>
        <v>0</v>
      </c>
      <c r="K1088" s="11" t="s">
        <v>5205</v>
      </c>
      <c r="L1088" s="11">
        <v>5.465036001E9</v>
      </c>
      <c r="M1088" s="11" t="s">
        <v>138</v>
      </c>
      <c r="N1088" s="11" t="s">
        <v>181</v>
      </c>
      <c r="O1088" s="11" t="s">
        <v>5206</v>
      </c>
      <c r="P1088" s="11" t="str">
        <f>VLOOKUP(A1088,import!A:P,16,0)</f>
        <v>Geleneksel</v>
      </c>
      <c r="Q1088" s="15" t="s">
        <v>129</v>
      </c>
      <c r="R1088" s="15" t="b">
        <v>1</v>
      </c>
      <c r="S1088" s="25" t="b">
        <v>1</v>
      </c>
      <c r="T1088" s="16"/>
      <c r="U1088" s="16"/>
      <c r="V1088" s="16"/>
      <c r="W1088" s="25" t="s">
        <v>5207</v>
      </c>
      <c r="X1088" s="30"/>
      <c r="Y1088" s="30"/>
      <c r="Z1088" s="30"/>
      <c r="AA1088" s="22" t="s">
        <v>71</v>
      </c>
      <c r="AB1088" s="23">
        <v>44365.0</v>
      </c>
      <c r="AC1088" s="22" t="s">
        <v>106</v>
      </c>
      <c r="AD1088" s="23">
        <v>44456.0</v>
      </c>
      <c r="AE1088" s="20"/>
      <c r="AF1088" s="19"/>
      <c r="AG1088" s="20"/>
      <c r="AH1088" s="19"/>
      <c r="AI1088" s="19"/>
      <c r="AJ1088" s="19"/>
      <c r="AK1088" s="22" t="s">
        <v>98</v>
      </c>
      <c r="AL1088" s="22" t="s">
        <v>156</v>
      </c>
      <c r="AM1088" s="19"/>
      <c r="AN1088" s="19"/>
      <c r="AO1088" s="19"/>
      <c r="AP1088" s="21" t="s">
        <v>116</v>
      </c>
      <c r="AQ1088" s="19"/>
    </row>
    <row r="1089">
      <c r="A1089" s="11" t="s">
        <v>5208</v>
      </c>
      <c r="B1089" s="11" t="s">
        <v>5209</v>
      </c>
      <c r="C1089" s="11" t="str">
        <f>VLOOKUP(A1089,import!A:C,3,0)</f>
        <v>DOĞRU</v>
      </c>
      <c r="D1089" s="11" t="s">
        <v>1007</v>
      </c>
      <c r="E1089" s="12">
        <f>VLOOKUP(A1089,import!A:J,5,0)</f>
        <v>331</v>
      </c>
      <c r="F1089" s="12">
        <f>VLOOKUP(A1089,import!A:J,6,0)</f>
        <v>22</v>
      </c>
      <c r="G1089" s="13">
        <f>VLOOKUP(A1089,import!A:J,7,0)</f>
        <v>14</v>
      </c>
      <c r="H1089" s="13">
        <f>VLOOKUP(A1089,import!A:J,8,0)</f>
        <v>1</v>
      </c>
      <c r="I1089" s="13">
        <f>VLOOKUP(A1089,import!A:J,9,0)</f>
        <v>15</v>
      </c>
      <c r="J1089" s="14">
        <f>VLOOKUP(A1089,import!A:J,10,0)</f>
        <v>0.93</v>
      </c>
      <c r="K1089" s="11" t="s">
        <v>5210</v>
      </c>
      <c r="L1089" s="11">
        <v>2.429665494E9</v>
      </c>
      <c r="M1089" s="11" t="s">
        <v>138</v>
      </c>
      <c r="N1089" s="11" t="s">
        <v>181</v>
      </c>
      <c r="O1089" s="11" t="s">
        <v>5211</v>
      </c>
      <c r="P1089" s="11" t="str">
        <f>VLOOKUP(A1089,import!A:P,16,0)</f>
        <v>Geleneksel</v>
      </c>
      <c r="Q1089" s="15"/>
      <c r="R1089" s="15" t="b">
        <v>1</v>
      </c>
      <c r="S1089" s="16" t="b">
        <v>0</v>
      </c>
      <c r="T1089" s="17" t="s">
        <v>50</v>
      </c>
      <c r="U1089" s="17" t="s">
        <v>99</v>
      </c>
      <c r="V1089" s="17" t="s">
        <v>52</v>
      </c>
      <c r="W1089" s="17" t="s">
        <v>5212</v>
      </c>
      <c r="X1089" s="18">
        <v>44517.0</v>
      </c>
      <c r="Y1089" s="18">
        <v>44518.0</v>
      </c>
      <c r="Z1089" s="18"/>
      <c r="AA1089" s="22" t="s">
        <v>106</v>
      </c>
      <c r="AB1089" s="23">
        <v>44348.0</v>
      </c>
      <c r="AC1089" s="22" t="s">
        <v>71</v>
      </c>
      <c r="AD1089" s="23">
        <v>44349.0</v>
      </c>
      <c r="AE1089" s="22" t="s">
        <v>71</v>
      </c>
      <c r="AF1089" s="23">
        <v>44365.0</v>
      </c>
      <c r="AG1089" s="22" t="s">
        <v>106</v>
      </c>
      <c r="AH1089" s="23">
        <v>44431.0</v>
      </c>
      <c r="AI1089" s="22" t="s">
        <v>106</v>
      </c>
      <c r="AJ1089" s="23">
        <v>44540.0</v>
      </c>
      <c r="AK1089" s="22" t="s">
        <v>190</v>
      </c>
      <c r="AL1089" s="22" t="s">
        <v>190</v>
      </c>
      <c r="AM1089" s="22" t="s">
        <v>98</v>
      </c>
      <c r="AN1089" s="22" t="s">
        <v>87</v>
      </c>
      <c r="AO1089" s="22" t="s">
        <v>68</v>
      </c>
      <c r="AP1089" s="21" t="s">
        <v>116</v>
      </c>
      <c r="AQ1089" s="22"/>
    </row>
    <row r="1090">
      <c r="A1090" s="11" t="s">
        <v>5213</v>
      </c>
      <c r="B1090" s="11" t="s">
        <v>5214</v>
      </c>
      <c r="C1090" s="11" t="str">
        <f>VLOOKUP(A1090,import!A:C,3,0)</f>
        <v>DOĞRU</v>
      </c>
      <c r="D1090" s="11" t="s">
        <v>233</v>
      </c>
      <c r="E1090" s="12">
        <f>VLOOKUP(A1090,import!A:J,5,0)</f>
        <v>31</v>
      </c>
      <c r="F1090" s="12">
        <f>VLOOKUP(A1090,import!A:J,6,0)</f>
        <v>13</v>
      </c>
      <c r="G1090" s="13">
        <f>VLOOKUP(A1090,import!A:J,7,0)</f>
        <v>0</v>
      </c>
      <c r="H1090" s="13">
        <f>VLOOKUP(A1090,import!A:J,8,0)</f>
        <v>30</v>
      </c>
      <c r="I1090" s="13">
        <f>VLOOKUP(A1090,import!A:J,9,0)</f>
        <v>30</v>
      </c>
      <c r="J1090" s="14">
        <f>VLOOKUP(A1090,import!A:J,10,0)</f>
        <v>0</v>
      </c>
      <c r="K1090" s="11" t="s">
        <v>5215</v>
      </c>
      <c r="L1090" s="11">
        <v>5.441143277E9</v>
      </c>
      <c r="M1090" s="11" t="s">
        <v>1285</v>
      </c>
      <c r="N1090" s="11" t="s">
        <v>5216</v>
      </c>
      <c r="O1090" s="11" t="s">
        <v>5217</v>
      </c>
      <c r="P1090" s="11" t="str">
        <f>VLOOKUP(A1090,import!A:P,16,0)</f>
        <v>Geleneksel</v>
      </c>
      <c r="Q1090" s="15"/>
      <c r="R1090" s="15" t="b">
        <v>0</v>
      </c>
      <c r="S1090" s="16" t="b">
        <v>0</v>
      </c>
      <c r="T1090" s="17"/>
      <c r="U1090" s="17"/>
      <c r="V1090" s="17"/>
      <c r="W1090" s="17"/>
      <c r="X1090" s="18"/>
      <c r="Y1090" s="18"/>
      <c r="Z1090" s="18"/>
      <c r="AA1090" s="22"/>
      <c r="AB1090" s="23"/>
      <c r="AC1090" s="19"/>
      <c r="AD1090" s="19"/>
      <c r="AE1090" s="20"/>
      <c r="AF1090" s="19"/>
      <c r="AG1090" s="20"/>
      <c r="AH1090" s="19"/>
      <c r="AI1090" s="19"/>
      <c r="AJ1090" s="19"/>
      <c r="AK1090" s="22"/>
      <c r="AL1090" s="19"/>
      <c r="AM1090" s="19"/>
      <c r="AN1090" s="19"/>
      <c r="AO1090" s="19"/>
      <c r="AP1090" s="21"/>
      <c r="AQ1090" s="19"/>
    </row>
    <row r="1091">
      <c r="A1091" s="11" t="s">
        <v>5218</v>
      </c>
      <c r="B1091" s="11" t="s">
        <v>5219</v>
      </c>
      <c r="C1091" s="11" t="str">
        <f>VLOOKUP(A1091,import!A:C,3,0)</f>
        <v>DOĞRU</v>
      </c>
      <c r="D1091" s="11" t="s">
        <v>233</v>
      </c>
      <c r="E1091" s="12">
        <f>VLOOKUP(A1091,import!A:J,5,0)</f>
        <v>276</v>
      </c>
      <c r="F1091" s="12">
        <f>VLOOKUP(A1091,import!A:J,6,0)</f>
        <v>87</v>
      </c>
      <c r="G1091" s="13">
        <f>VLOOKUP(A1091,import!A:J,7,0)</f>
        <v>6</v>
      </c>
      <c r="H1091" s="13">
        <f>VLOOKUP(A1091,import!A:J,8,0)</f>
        <v>16</v>
      </c>
      <c r="I1091" s="13">
        <f>VLOOKUP(A1091,import!A:J,9,0)</f>
        <v>22</v>
      </c>
      <c r="J1091" s="14">
        <f>VLOOKUP(A1091,import!A:J,10,0)</f>
        <v>0.27</v>
      </c>
      <c r="K1091" s="11" t="s">
        <v>5220</v>
      </c>
      <c r="L1091" s="11">
        <v>5.441400742E9</v>
      </c>
      <c r="M1091" s="11" t="s">
        <v>138</v>
      </c>
      <c r="N1091" s="11" t="s">
        <v>3469</v>
      </c>
      <c r="O1091" s="11" t="s">
        <v>5221</v>
      </c>
      <c r="P1091" s="11" t="str">
        <f>VLOOKUP(A1091,import!A:P,16,0)</f>
        <v>Geleneksel</v>
      </c>
      <c r="Q1091" s="15"/>
      <c r="R1091" s="15" t="b">
        <v>1</v>
      </c>
      <c r="S1091" s="25" t="b">
        <v>1</v>
      </c>
      <c r="T1091" s="17"/>
      <c r="U1091" s="17"/>
      <c r="V1091" s="17"/>
      <c r="W1091" s="17" t="s">
        <v>5222</v>
      </c>
      <c r="X1091" s="18"/>
      <c r="Y1091" s="18"/>
      <c r="Z1091" s="18"/>
      <c r="AA1091" s="22" t="s">
        <v>71</v>
      </c>
      <c r="AB1091" s="23">
        <v>44599.0</v>
      </c>
      <c r="AC1091" s="19"/>
      <c r="AD1091" s="19"/>
      <c r="AE1091" s="20"/>
      <c r="AF1091" s="19"/>
      <c r="AG1091" s="20"/>
      <c r="AH1091" s="19"/>
      <c r="AI1091" s="19"/>
      <c r="AJ1091" s="19"/>
      <c r="AK1091" s="22" t="s">
        <v>99</v>
      </c>
      <c r="AL1091" s="19"/>
      <c r="AM1091" s="19"/>
      <c r="AN1091" s="19"/>
      <c r="AO1091" s="19"/>
      <c r="AP1091" s="21"/>
      <c r="AQ1091" s="19"/>
    </row>
    <row r="1092">
      <c r="A1092" s="11" t="s">
        <v>5223</v>
      </c>
      <c r="B1092" s="11" t="s">
        <v>5224</v>
      </c>
      <c r="C1092" s="11" t="str">
        <f>VLOOKUP(A1092,import!A:C,3,0)</f>
        <v>DOĞRU</v>
      </c>
      <c r="D1092" s="11" t="s">
        <v>143</v>
      </c>
      <c r="E1092" s="12">
        <f>VLOOKUP(A1092,import!A:J,5,0)</f>
        <v>74</v>
      </c>
      <c r="F1092" s="12">
        <f>VLOOKUP(A1092,import!A:J,6,0)</f>
        <v>7</v>
      </c>
      <c r="G1092" s="13">
        <f>VLOOKUP(A1092,import!A:J,7,0)</f>
        <v>0</v>
      </c>
      <c r="H1092" s="13">
        <f>VLOOKUP(A1092,import!A:J,8,0)</f>
        <v>12</v>
      </c>
      <c r="I1092" s="13">
        <f>VLOOKUP(A1092,import!A:J,9,0)</f>
        <v>12</v>
      </c>
      <c r="J1092" s="14">
        <f>VLOOKUP(A1092,import!A:J,10,0)</f>
        <v>0</v>
      </c>
      <c r="K1092" s="11" t="s">
        <v>5225</v>
      </c>
      <c r="L1092" s="11">
        <v>5.01346616E9</v>
      </c>
      <c r="M1092" s="11" t="s">
        <v>368</v>
      </c>
      <c r="N1092" s="11" t="s">
        <v>369</v>
      </c>
      <c r="O1092" s="11" t="s">
        <v>5226</v>
      </c>
      <c r="P1092" s="11" t="str">
        <f>VLOOKUP(A1092,import!A:P,16,0)</f>
        <v>Geleneksel</v>
      </c>
      <c r="Q1092" s="15"/>
      <c r="R1092" s="15" t="b">
        <v>0</v>
      </c>
      <c r="S1092" s="16" t="b">
        <v>0</v>
      </c>
      <c r="T1092" s="17"/>
      <c r="U1092" s="17"/>
      <c r="V1092" s="17"/>
      <c r="W1092" s="17"/>
      <c r="X1092" s="18"/>
      <c r="Y1092" s="18"/>
      <c r="Z1092" s="18"/>
      <c r="AA1092" s="22"/>
      <c r="AB1092" s="23"/>
      <c r="AC1092" s="19"/>
      <c r="AD1092" s="19"/>
      <c r="AE1092" s="20"/>
      <c r="AF1092" s="19"/>
      <c r="AG1092" s="20"/>
      <c r="AH1092" s="19"/>
      <c r="AI1092" s="19"/>
      <c r="AJ1092" s="19"/>
      <c r="AK1092" s="22"/>
      <c r="AL1092" s="19"/>
      <c r="AM1092" s="19"/>
      <c r="AN1092" s="19"/>
      <c r="AO1092" s="19"/>
      <c r="AP1092" s="21" t="s">
        <v>54</v>
      </c>
      <c r="AQ1092" s="19"/>
    </row>
    <row r="1093">
      <c r="A1093" s="11" t="s">
        <v>5227</v>
      </c>
      <c r="B1093" s="11" t="s">
        <v>5228</v>
      </c>
      <c r="C1093" s="11" t="str">
        <f>VLOOKUP(A1093,import!A:C,3,0)</f>
        <v>DOĞRU</v>
      </c>
      <c r="D1093" s="11" t="s">
        <v>74</v>
      </c>
      <c r="E1093" s="12">
        <f>VLOOKUP(A1093,import!A:J,5,0)</f>
        <v>824</v>
      </c>
      <c r="F1093" s="12">
        <f>VLOOKUP(A1093,import!A:J,6,0)</f>
        <v>52</v>
      </c>
      <c r="G1093" s="13">
        <f>VLOOKUP(A1093,import!A:J,7,0)</f>
        <v>11</v>
      </c>
      <c r="H1093" s="13">
        <f>VLOOKUP(A1093,import!A:J,8,0)</f>
        <v>1</v>
      </c>
      <c r="I1093" s="13">
        <f>VLOOKUP(A1093,import!A:J,9,0)</f>
        <v>12</v>
      </c>
      <c r="J1093" s="14">
        <f>VLOOKUP(A1093,import!A:J,10,0)</f>
        <v>0.92</v>
      </c>
      <c r="K1093" s="11" t="s">
        <v>5229</v>
      </c>
      <c r="L1093" s="11">
        <v>5.315706004E9</v>
      </c>
      <c r="M1093" s="11" t="s">
        <v>47</v>
      </c>
      <c r="N1093" s="11" t="s">
        <v>410</v>
      </c>
      <c r="O1093" s="11" t="s">
        <v>5230</v>
      </c>
      <c r="P1093" s="11" t="str">
        <f>VLOOKUP(A1093,import!A:P,16,0)</f>
        <v>Geleneksel</v>
      </c>
      <c r="Q1093" s="15" t="s">
        <v>299</v>
      </c>
      <c r="R1093" s="15" t="b">
        <v>1</v>
      </c>
      <c r="S1093" s="16" t="b">
        <v>0</v>
      </c>
      <c r="T1093" s="25" t="s">
        <v>50</v>
      </c>
      <c r="U1093" s="25" t="s">
        <v>99</v>
      </c>
      <c r="V1093" s="25" t="s">
        <v>52</v>
      </c>
      <c r="W1093" s="25" t="s">
        <v>5231</v>
      </c>
      <c r="X1093" s="27">
        <v>44512.0</v>
      </c>
      <c r="Y1093" s="27">
        <v>44515.0</v>
      </c>
      <c r="Z1093" s="25" t="s">
        <v>569</v>
      </c>
      <c r="AA1093" s="22" t="s">
        <v>85</v>
      </c>
      <c r="AB1093" s="23">
        <v>44363.0</v>
      </c>
      <c r="AC1093" s="22" t="s">
        <v>71</v>
      </c>
      <c r="AD1093" s="23">
        <v>44365.0</v>
      </c>
      <c r="AE1093" s="22" t="s">
        <v>71</v>
      </c>
      <c r="AF1093" s="23">
        <v>44385.0</v>
      </c>
      <c r="AG1093" s="22" t="s">
        <v>71</v>
      </c>
      <c r="AH1093" s="23">
        <v>44406.0</v>
      </c>
      <c r="AI1093" s="22" t="s">
        <v>71</v>
      </c>
      <c r="AJ1093" s="23">
        <v>44512.0</v>
      </c>
      <c r="AK1093" s="22" t="s">
        <v>98</v>
      </c>
      <c r="AL1093" s="22" t="s">
        <v>97</v>
      </c>
      <c r="AM1093" s="22" t="s">
        <v>97</v>
      </c>
      <c r="AN1093" s="22" t="s">
        <v>190</v>
      </c>
      <c r="AO1093" s="22" t="s">
        <v>99</v>
      </c>
      <c r="AP1093" s="21" t="s">
        <v>54</v>
      </c>
      <c r="AQ1093" s="22"/>
    </row>
    <row r="1094">
      <c r="A1094" s="11" t="s">
        <v>5232</v>
      </c>
      <c r="B1094" s="11" t="s">
        <v>5233</v>
      </c>
      <c r="C1094" s="11" t="str">
        <f>VLOOKUP(A1094,import!A:C,3,0)</f>
        <v>DOĞRU</v>
      </c>
      <c r="D1094" s="11" t="s">
        <v>818</v>
      </c>
      <c r="E1094" s="12">
        <f>VLOOKUP(A1094,import!A:J,5,0)</f>
        <v>1372</v>
      </c>
      <c r="F1094" s="12">
        <f>VLOOKUP(A1094,import!A:J,6,0)</f>
        <v>77</v>
      </c>
      <c r="G1094" s="13">
        <f>VLOOKUP(A1094,import!A:J,7,0)</f>
        <v>0</v>
      </c>
      <c r="H1094" s="13">
        <f>VLOOKUP(A1094,import!A:J,8,0)</f>
        <v>52</v>
      </c>
      <c r="I1094" s="13">
        <f>VLOOKUP(A1094,import!A:J,9,0)</f>
        <v>52</v>
      </c>
      <c r="J1094" s="14">
        <f>VLOOKUP(A1094,import!A:J,10,0)</f>
        <v>0</v>
      </c>
      <c r="K1094" s="11" t="s">
        <v>5234</v>
      </c>
      <c r="L1094" s="11">
        <v>5.396286866E9</v>
      </c>
      <c r="M1094" s="11" t="s">
        <v>327</v>
      </c>
      <c r="N1094" s="11" t="s">
        <v>483</v>
      </c>
      <c r="O1094" s="11" t="s">
        <v>5235</v>
      </c>
      <c r="P1094" s="11" t="str">
        <f>VLOOKUP(A1094,import!A:P,16,0)</f>
        <v>Geleneksel</v>
      </c>
      <c r="Q1094" s="15"/>
      <c r="R1094" s="33" t="b">
        <v>0</v>
      </c>
      <c r="S1094" s="16" t="b">
        <v>0</v>
      </c>
      <c r="T1094" s="16"/>
      <c r="U1094" s="16"/>
      <c r="V1094" s="16"/>
      <c r="W1094" s="16"/>
      <c r="X1094" s="30"/>
      <c r="Y1094" s="30"/>
      <c r="Z1094" s="30"/>
      <c r="AA1094" s="19"/>
      <c r="AB1094" s="19"/>
      <c r="AC1094" s="19"/>
      <c r="AD1094" s="19"/>
      <c r="AE1094" s="20"/>
      <c r="AF1094" s="19"/>
      <c r="AG1094" s="20"/>
      <c r="AH1094" s="19"/>
      <c r="AI1094" s="19"/>
      <c r="AJ1094" s="19"/>
      <c r="AK1094" s="19"/>
      <c r="AL1094" s="19"/>
      <c r="AM1094" s="19"/>
      <c r="AN1094" s="19"/>
      <c r="AO1094" s="19"/>
      <c r="AP1094" s="21" t="s">
        <v>116</v>
      </c>
      <c r="AQ1094" s="19"/>
    </row>
    <row r="1095">
      <c r="A1095" s="11" t="s">
        <v>5236</v>
      </c>
      <c r="B1095" s="11" t="s">
        <v>5237</v>
      </c>
      <c r="C1095" s="11" t="str">
        <f>VLOOKUP(A1095,import!A:C,3,0)</f>
        <v>DOĞRU</v>
      </c>
      <c r="D1095" s="11" t="s">
        <v>74</v>
      </c>
      <c r="E1095" s="12">
        <f>VLOOKUP(A1095,import!A:J,5,0)</f>
        <v>983</v>
      </c>
      <c r="F1095" s="12">
        <f>VLOOKUP(A1095,import!A:J,6,0)</f>
        <v>48</v>
      </c>
      <c r="G1095" s="13">
        <f>VLOOKUP(A1095,import!A:J,7,0)</f>
        <v>0</v>
      </c>
      <c r="H1095" s="13">
        <f>VLOOKUP(A1095,import!A:J,8,0)</f>
        <v>39</v>
      </c>
      <c r="I1095" s="13">
        <f>VLOOKUP(A1095,import!A:J,9,0)</f>
        <v>39</v>
      </c>
      <c r="J1095" s="14">
        <f>VLOOKUP(A1095,import!A:J,10,0)</f>
        <v>0</v>
      </c>
      <c r="K1095" s="11" t="s">
        <v>5238</v>
      </c>
      <c r="L1095" s="11">
        <v>5.52294438E9</v>
      </c>
      <c r="M1095" s="11" t="s">
        <v>388</v>
      </c>
      <c r="N1095" s="11" t="s">
        <v>5239</v>
      </c>
      <c r="O1095" s="11" t="s">
        <v>5240</v>
      </c>
      <c r="P1095" s="11" t="str">
        <f>VLOOKUP(A1095,import!A:P,16,0)</f>
        <v>Geleneksel</v>
      </c>
      <c r="Q1095" s="15" t="s">
        <v>129</v>
      </c>
      <c r="R1095" s="15" t="b">
        <v>1</v>
      </c>
      <c r="S1095" s="16" t="b">
        <v>0</v>
      </c>
      <c r="T1095" s="16"/>
      <c r="U1095" s="16"/>
      <c r="V1095" s="16"/>
      <c r="W1095" s="25" t="s">
        <v>5241</v>
      </c>
      <c r="X1095" s="30"/>
      <c r="Y1095" s="30"/>
      <c r="Z1095" s="30"/>
      <c r="AA1095" s="19"/>
      <c r="AB1095" s="19"/>
      <c r="AC1095" s="19"/>
      <c r="AD1095" s="19"/>
      <c r="AE1095" s="20"/>
      <c r="AF1095" s="19"/>
      <c r="AG1095" s="20"/>
      <c r="AH1095" s="19"/>
      <c r="AI1095" s="19"/>
      <c r="AJ1095" s="19"/>
      <c r="AK1095" s="19"/>
      <c r="AL1095" s="19"/>
      <c r="AM1095" s="19"/>
      <c r="AN1095" s="19"/>
      <c r="AO1095" s="19"/>
      <c r="AP1095" s="21" t="s">
        <v>89</v>
      </c>
      <c r="AQ1095" s="19"/>
    </row>
    <row r="1096">
      <c r="A1096" s="11" t="s">
        <v>5242</v>
      </c>
      <c r="B1096" s="11" t="s">
        <v>5243</v>
      </c>
      <c r="C1096" s="11" t="str">
        <f>VLOOKUP(A1096,import!A:C,3,0)</f>
        <v>DOĞRU</v>
      </c>
      <c r="D1096" s="11" t="s">
        <v>200</v>
      </c>
      <c r="E1096" s="12">
        <f>VLOOKUP(A1096,import!A:J,5,0)</f>
        <v>560</v>
      </c>
      <c r="F1096" s="12">
        <f>VLOOKUP(A1096,import!A:J,6,0)</f>
        <v>47</v>
      </c>
      <c r="G1096" s="13">
        <f>VLOOKUP(A1096,import!A:J,7,0)</f>
        <v>0</v>
      </c>
      <c r="H1096" s="13">
        <f>VLOOKUP(A1096,import!A:J,8,0)</f>
        <v>72</v>
      </c>
      <c r="I1096" s="13">
        <f>VLOOKUP(A1096,import!A:J,9,0)</f>
        <v>72</v>
      </c>
      <c r="J1096" s="14">
        <f>VLOOKUP(A1096,import!A:J,10,0)</f>
        <v>0</v>
      </c>
      <c r="K1096" s="11" t="s">
        <v>5244</v>
      </c>
      <c r="L1096" s="11">
        <v>5.421411007E9</v>
      </c>
      <c r="M1096" s="11" t="s">
        <v>138</v>
      </c>
      <c r="N1096" s="11" t="s">
        <v>4879</v>
      </c>
      <c r="O1096" s="11" t="s">
        <v>5245</v>
      </c>
      <c r="P1096" s="11" t="str">
        <f>VLOOKUP(A1096,import!A:P,16,0)</f>
        <v>Geleneksel</v>
      </c>
      <c r="Q1096" s="15"/>
      <c r="R1096" s="15" t="b">
        <v>1</v>
      </c>
      <c r="S1096" s="16" t="b">
        <v>0</v>
      </c>
      <c r="T1096" s="17" t="s">
        <v>106</v>
      </c>
      <c r="U1096" s="17"/>
      <c r="V1096" s="17"/>
      <c r="W1096" s="17" t="s">
        <v>5246</v>
      </c>
      <c r="X1096" s="18"/>
      <c r="Y1096" s="18"/>
      <c r="Z1096" s="18"/>
      <c r="AA1096" s="22" t="s">
        <v>85</v>
      </c>
      <c r="AB1096" s="23">
        <v>44354.0</v>
      </c>
      <c r="AC1096" s="22" t="s">
        <v>85</v>
      </c>
      <c r="AD1096" s="23">
        <v>44365.0</v>
      </c>
      <c r="AE1096" s="22" t="s">
        <v>106</v>
      </c>
      <c r="AF1096" s="23">
        <v>44371.0</v>
      </c>
      <c r="AG1096" s="22" t="s">
        <v>212</v>
      </c>
      <c r="AH1096" s="23">
        <v>44385.0</v>
      </c>
      <c r="AI1096" s="22" t="s">
        <v>106</v>
      </c>
      <c r="AJ1096" s="23">
        <v>44582.0</v>
      </c>
      <c r="AK1096" s="22" t="s">
        <v>190</v>
      </c>
      <c r="AL1096" s="22" t="s">
        <v>97</v>
      </c>
      <c r="AM1096" s="22" t="s">
        <v>190</v>
      </c>
      <c r="AN1096" s="22" t="s">
        <v>1233</v>
      </c>
      <c r="AO1096" s="22" t="s">
        <v>99</v>
      </c>
      <c r="AP1096" s="21" t="s">
        <v>54</v>
      </c>
      <c r="AQ1096" s="22"/>
    </row>
    <row r="1097">
      <c r="A1097" s="11" t="s">
        <v>5247</v>
      </c>
      <c r="B1097" s="11" t="s">
        <v>5248</v>
      </c>
      <c r="C1097" s="11" t="str">
        <f>VLOOKUP(A1097,import!A:C,3,0)</f>
        <v>DOĞRU</v>
      </c>
      <c r="D1097" s="11" t="s">
        <v>74</v>
      </c>
      <c r="E1097" s="12">
        <f>VLOOKUP(A1097,import!A:J,5,0)</f>
        <v>38</v>
      </c>
      <c r="F1097" s="12">
        <f>VLOOKUP(A1097,import!A:J,6,0)</f>
        <v>17</v>
      </c>
      <c r="G1097" s="13">
        <f>VLOOKUP(A1097,import!A:J,7,0)</f>
        <v>4</v>
      </c>
      <c r="H1097" s="13">
        <f>VLOOKUP(A1097,import!A:J,8,0)</f>
        <v>80</v>
      </c>
      <c r="I1097" s="13">
        <f>VLOOKUP(A1097,import!A:J,9,0)</f>
        <v>84</v>
      </c>
      <c r="J1097" s="14">
        <f>VLOOKUP(A1097,import!A:J,10,0)</f>
        <v>0.05</v>
      </c>
      <c r="K1097" s="11" t="s">
        <v>5249</v>
      </c>
      <c r="L1097" s="11">
        <v>5.531524495E9</v>
      </c>
      <c r="M1097" s="11" t="s">
        <v>47</v>
      </c>
      <c r="N1097" s="11" t="s">
        <v>270</v>
      </c>
      <c r="O1097" s="11" t="s">
        <v>5250</v>
      </c>
      <c r="P1097" s="11" t="str">
        <f>VLOOKUP(A1097,import!A:P,16,0)</f>
        <v>Geleneksel</v>
      </c>
      <c r="Q1097" s="15"/>
      <c r="R1097" s="15" t="b">
        <v>1</v>
      </c>
      <c r="S1097" s="25" t="b">
        <v>1</v>
      </c>
      <c r="T1097" s="17"/>
      <c r="U1097" s="17"/>
      <c r="V1097" s="17"/>
      <c r="W1097" s="17" t="s">
        <v>5251</v>
      </c>
      <c r="X1097" s="18"/>
      <c r="Y1097" s="18"/>
      <c r="Z1097" s="18"/>
      <c r="AA1097" s="22" t="s">
        <v>71</v>
      </c>
      <c r="AB1097" s="23">
        <v>44659.0</v>
      </c>
      <c r="AC1097" s="19"/>
      <c r="AD1097" s="19"/>
      <c r="AE1097" s="20"/>
      <c r="AF1097" s="19"/>
      <c r="AG1097" s="20"/>
      <c r="AH1097" s="19"/>
      <c r="AI1097" s="19"/>
      <c r="AJ1097" s="19"/>
      <c r="AK1097" s="22"/>
      <c r="AL1097" s="19"/>
      <c r="AM1097" s="19"/>
      <c r="AN1097" s="19"/>
      <c r="AO1097" s="19"/>
      <c r="AP1097" s="21"/>
      <c r="AQ1097" s="19"/>
    </row>
    <row r="1098">
      <c r="A1098" s="11" t="s">
        <v>5252</v>
      </c>
      <c r="B1098" s="11" t="s">
        <v>5253</v>
      </c>
      <c r="C1098" s="11" t="str">
        <f>VLOOKUP(A1098,import!A:C,3,0)</f>
        <v>DOĞRU</v>
      </c>
      <c r="D1098" s="11" t="s">
        <v>818</v>
      </c>
      <c r="E1098" s="12">
        <f>VLOOKUP(A1098,import!A:J,5,0)</f>
        <v>54</v>
      </c>
      <c r="F1098" s="12">
        <f>VLOOKUP(A1098,import!A:J,6,0)</f>
        <v>2</v>
      </c>
      <c r="G1098" s="13">
        <f>VLOOKUP(A1098,import!A:J,7,0)</f>
        <v>12</v>
      </c>
      <c r="H1098" s="13">
        <f>VLOOKUP(A1098,import!A:J,8,0)</f>
        <v>1</v>
      </c>
      <c r="I1098" s="13">
        <f>VLOOKUP(A1098,import!A:J,9,0)</f>
        <v>13</v>
      </c>
      <c r="J1098" s="14">
        <f>VLOOKUP(A1098,import!A:J,10,0)</f>
        <v>0.92</v>
      </c>
      <c r="K1098" s="11" t="s">
        <v>5254</v>
      </c>
      <c r="L1098" s="11">
        <v>5.392436373E9</v>
      </c>
      <c r="M1098" s="11" t="s">
        <v>65</v>
      </c>
      <c r="N1098" s="11" t="s">
        <v>3323</v>
      </c>
      <c r="O1098" s="11" t="s">
        <v>5255</v>
      </c>
      <c r="P1098" s="11" t="str">
        <f>VLOOKUP(A1098,import!A:P,16,0)</f>
        <v>Geleneksel</v>
      </c>
      <c r="Q1098" s="15"/>
      <c r="R1098" s="15" t="b">
        <v>0</v>
      </c>
      <c r="S1098" s="25" t="b">
        <v>1</v>
      </c>
      <c r="T1098" s="17"/>
      <c r="U1098" s="17"/>
      <c r="V1098" s="17"/>
      <c r="W1098" s="17"/>
      <c r="X1098" s="18"/>
      <c r="Y1098" s="18"/>
      <c r="Z1098" s="18"/>
      <c r="AA1098" s="22"/>
      <c r="AB1098" s="23"/>
      <c r="AC1098" s="19"/>
      <c r="AD1098" s="19"/>
      <c r="AE1098" s="20"/>
      <c r="AF1098" s="19"/>
      <c r="AG1098" s="20"/>
      <c r="AH1098" s="19"/>
      <c r="AI1098" s="19"/>
      <c r="AJ1098" s="19"/>
      <c r="AK1098" s="22"/>
      <c r="AL1098" s="19"/>
      <c r="AM1098" s="19"/>
      <c r="AN1098" s="19"/>
      <c r="AO1098" s="19"/>
      <c r="AP1098" s="21"/>
      <c r="AQ1098" s="19"/>
    </row>
    <row r="1099">
      <c r="A1099" s="11" t="s">
        <v>5256</v>
      </c>
      <c r="B1099" s="11" t="s">
        <v>5257</v>
      </c>
      <c r="C1099" s="11" t="str">
        <f>VLOOKUP(A1099,import!A:C,3,0)</f>
        <v>DOĞRU</v>
      </c>
      <c r="D1099" s="11" t="s">
        <v>92</v>
      </c>
      <c r="E1099" s="12">
        <f>VLOOKUP(A1099,import!A:J,5,0)</f>
        <v>272</v>
      </c>
      <c r="F1099" s="12">
        <f>VLOOKUP(A1099,import!A:J,6,0)</f>
        <v>7</v>
      </c>
      <c r="G1099" s="13">
        <f>VLOOKUP(A1099,import!A:J,7,0)</f>
        <v>14</v>
      </c>
      <c r="H1099" s="13">
        <f>VLOOKUP(A1099,import!A:J,8,0)</f>
        <v>21</v>
      </c>
      <c r="I1099" s="13">
        <f>VLOOKUP(A1099,import!A:J,9,0)</f>
        <v>35</v>
      </c>
      <c r="J1099" s="14">
        <f>VLOOKUP(A1099,import!A:J,10,0)</f>
        <v>0.4</v>
      </c>
      <c r="K1099" s="11" t="s">
        <v>319</v>
      </c>
      <c r="L1099" s="11">
        <v>2.422291234E9</v>
      </c>
      <c r="M1099" s="11" t="s">
        <v>138</v>
      </c>
      <c r="N1099" s="11" t="s">
        <v>333</v>
      </c>
      <c r="O1099" s="11" t="s">
        <v>5258</v>
      </c>
      <c r="P1099" s="11" t="str">
        <f>VLOOKUP(A1099,import!A:P,16,0)</f>
        <v>Geleneksel</v>
      </c>
      <c r="Q1099" s="15"/>
      <c r="R1099" s="15" t="b">
        <v>1</v>
      </c>
      <c r="S1099" s="16" t="b">
        <v>0</v>
      </c>
      <c r="T1099" s="17" t="s">
        <v>50</v>
      </c>
      <c r="U1099" s="17" t="s">
        <v>247</v>
      </c>
      <c r="V1099" s="17" t="s">
        <v>52</v>
      </c>
      <c r="W1099" s="17" t="s">
        <v>5259</v>
      </c>
      <c r="X1099" s="18">
        <v>44533.0</v>
      </c>
      <c r="Y1099" s="18">
        <v>44538.0</v>
      </c>
      <c r="Z1099" s="18"/>
      <c r="AA1099" s="22" t="s">
        <v>71</v>
      </c>
      <c r="AB1099" s="23">
        <v>44533.0</v>
      </c>
      <c r="AC1099" s="19"/>
      <c r="AD1099" s="19"/>
      <c r="AE1099" s="20"/>
      <c r="AF1099" s="19"/>
      <c r="AG1099" s="20"/>
      <c r="AH1099" s="19"/>
      <c r="AI1099" s="19"/>
      <c r="AJ1099" s="19"/>
      <c r="AK1099" s="22" t="s">
        <v>247</v>
      </c>
      <c r="AL1099" s="19"/>
      <c r="AM1099" s="19"/>
      <c r="AN1099" s="19"/>
      <c r="AO1099" s="19"/>
      <c r="AP1099" s="21" t="s">
        <v>5260</v>
      </c>
      <c r="AQ1099" s="19"/>
    </row>
    <row r="1100">
      <c r="A1100" s="11" t="s">
        <v>5261</v>
      </c>
      <c r="B1100" s="11" t="s">
        <v>5262</v>
      </c>
      <c r="C1100" s="11" t="str">
        <f>VLOOKUP(A1100,import!A:C,3,0)</f>
        <v>DOĞRU</v>
      </c>
      <c r="D1100" s="11" t="s">
        <v>818</v>
      </c>
      <c r="E1100" s="12">
        <f>VLOOKUP(A1100,import!A:J,5,0)</f>
        <v>56</v>
      </c>
      <c r="F1100" s="12">
        <f>VLOOKUP(A1100,import!A:J,6,0)</f>
        <v>1</v>
      </c>
      <c r="G1100" s="13">
        <f>VLOOKUP(A1100,import!A:J,7,0)</f>
        <v>13</v>
      </c>
      <c r="H1100" s="13">
        <f>VLOOKUP(A1100,import!A:J,8,0)</f>
        <v>92</v>
      </c>
      <c r="I1100" s="13">
        <f>VLOOKUP(A1100,import!A:J,9,0)</f>
        <v>105</v>
      </c>
      <c r="J1100" s="14">
        <f>VLOOKUP(A1100,import!A:J,10,0)</f>
        <v>0.12</v>
      </c>
      <c r="K1100" s="11" t="s">
        <v>5263</v>
      </c>
      <c r="L1100" s="11">
        <v>5.070248506E9</v>
      </c>
      <c r="M1100" s="11" t="s">
        <v>138</v>
      </c>
      <c r="N1100" s="11" t="s">
        <v>382</v>
      </c>
      <c r="O1100" s="11" t="s">
        <v>5264</v>
      </c>
      <c r="P1100" s="11" t="str">
        <f>VLOOKUP(A1100,import!A:P,16,0)</f>
        <v>Geleneksel</v>
      </c>
      <c r="Q1100" s="15"/>
      <c r="R1100" s="15" t="b">
        <v>1</v>
      </c>
      <c r="S1100" s="25" t="b">
        <v>0</v>
      </c>
      <c r="T1100" s="17" t="s">
        <v>83</v>
      </c>
      <c r="U1100" s="17"/>
      <c r="V1100" s="17"/>
      <c r="W1100" s="17" t="s">
        <v>5265</v>
      </c>
      <c r="X1100" s="18"/>
      <c r="Y1100" s="18"/>
      <c r="Z1100" s="18"/>
      <c r="AA1100" s="22" t="s">
        <v>71</v>
      </c>
      <c r="AB1100" s="23">
        <v>44468.0</v>
      </c>
      <c r="AC1100" s="22" t="s">
        <v>71</v>
      </c>
      <c r="AD1100" s="23">
        <v>44481.0</v>
      </c>
      <c r="AE1100" s="22" t="s">
        <v>85</v>
      </c>
      <c r="AF1100" s="23">
        <v>44481.0</v>
      </c>
      <c r="AG1100" s="22" t="s">
        <v>85</v>
      </c>
      <c r="AH1100" s="23">
        <v>44533.0</v>
      </c>
      <c r="AI1100" s="22" t="s">
        <v>71</v>
      </c>
      <c r="AJ1100" s="23">
        <v>44543.0</v>
      </c>
      <c r="AK1100" s="22" t="s">
        <v>156</v>
      </c>
      <c r="AL1100" s="22" t="s">
        <v>247</v>
      </c>
      <c r="AM1100" s="22" t="s">
        <v>230</v>
      </c>
      <c r="AN1100" s="22" t="s">
        <v>68</v>
      </c>
      <c r="AO1100" s="22" t="s">
        <v>99</v>
      </c>
      <c r="AP1100" s="21" t="s">
        <v>54</v>
      </c>
      <c r="AQ1100" s="22"/>
    </row>
    <row r="1101">
      <c r="A1101" s="11" t="s">
        <v>5266</v>
      </c>
      <c r="B1101" s="11" t="s">
        <v>5267</v>
      </c>
      <c r="C1101" s="11" t="str">
        <f>VLOOKUP(A1101,import!A:C,3,0)</f>
        <v>DOĞRU</v>
      </c>
      <c r="D1101" s="11" t="s">
        <v>233</v>
      </c>
      <c r="E1101" s="12">
        <f>VLOOKUP(A1101,import!A:J,5,0)</f>
        <v>1325</v>
      </c>
      <c r="F1101" s="12">
        <f>VLOOKUP(A1101,import!A:J,6,0)</f>
        <v>166</v>
      </c>
      <c r="G1101" s="13">
        <f>VLOOKUP(A1101,import!A:J,7,0)</f>
        <v>0</v>
      </c>
      <c r="H1101" s="13">
        <f>VLOOKUP(A1101,import!A:J,8,0)</f>
        <v>29</v>
      </c>
      <c r="I1101" s="13">
        <f>VLOOKUP(A1101,import!A:J,9,0)</f>
        <v>29</v>
      </c>
      <c r="J1101" s="14">
        <f>VLOOKUP(A1101,import!A:J,10,0)</f>
        <v>0</v>
      </c>
      <c r="K1101" s="11" t="s">
        <v>5268</v>
      </c>
      <c r="L1101" s="11">
        <v>5.510733953E9</v>
      </c>
      <c r="M1101" s="11" t="s">
        <v>47</v>
      </c>
      <c r="N1101" s="11" t="s">
        <v>227</v>
      </c>
      <c r="O1101" s="11" t="s">
        <v>5269</v>
      </c>
      <c r="P1101" s="11" t="str">
        <f>VLOOKUP(A1101,import!A:P,16,0)</f>
        <v>Geleneksel</v>
      </c>
      <c r="Q1101" s="15"/>
      <c r="R1101" s="15" t="b">
        <v>1</v>
      </c>
      <c r="S1101" s="25" t="b">
        <v>1</v>
      </c>
      <c r="T1101" s="17"/>
      <c r="U1101" s="17"/>
      <c r="V1101" s="17"/>
      <c r="W1101" s="17" t="s">
        <v>5270</v>
      </c>
      <c r="X1101" s="18"/>
      <c r="Y1101" s="18"/>
      <c r="Z1101" s="18"/>
      <c r="AA1101" s="22" t="s">
        <v>106</v>
      </c>
      <c r="AB1101" s="23">
        <v>44565.0</v>
      </c>
      <c r="AC1101" s="22" t="s">
        <v>71</v>
      </c>
      <c r="AD1101" s="23">
        <v>44610.0</v>
      </c>
      <c r="AE1101" s="20"/>
      <c r="AF1101" s="19"/>
      <c r="AG1101" s="20"/>
      <c r="AH1101" s="19"/>
      <c r="AI1101" s="19"/>
      <c r="AJ1101" s="19"/>
      <c r="AK1101" s="22" t="s">
        <v>99</v>
      </c>
      <c r="AL1101" s="22" t="s">
        <v>1394</v>
      </c>
      <c r="AM1101" s="19"/>
      <c r="AN1101" s="19"/>
      <c r="AO1101" s="19"/>
      <c r="AP1101" s="21"/>
      <c r="AQ1101" s="19"/>
    </row>
    <row r="1102">
      <c r="A1102" s="11" t="s">
        <v>5271</v>
      </c>
      <c r="B1102" s="11" t="s">
        <v>5272</v>
      </c>
      <c r="C1102" s="11" t="str">
        <f>VLOOKUP(A1102,import!A:C,3,0)</f>
        <v>DOĞRU</v>
      </c>
      <c r="D1102" s="11" t="s">
        <v>92</v>
      </c>
      <c r="E1102" s="12">
        <f>VLOOKUP(A1102,import!A:J,5,0)</f>
        <v>607</v>
      </c>
      <c r="F1102" s="12">
        <f>VLOOKUP(A1102,import!A:J,6,0)</f>
        <v>98</v>
      </c>
      <c r="G1102" s="13">
        <f>VLOOKUP(A1102,import!A:J,7,0)</f>
        <v>8</v>
      </c>
      <c r="H1102" s="13">
        <f>VLOOKUP(A1102,import!A:J,8,0)</f>
        <v>0</v>
      </c>
      <c r="I1102" s="13">
        <f>VLOOKUP(A1102,import!A:J,9,0)</f>
        <v>8</v>
      </c>
      <c r="J1102" s="14">
        <f>VLOOKUP(A1102,import!A:J,10,0)</f>
        <v>1</v>
      </c>
      <c r="K1102" s="11" t="s">
        <v>5273</v>
      </c>
      <c r="L1102" s="11">
        <v>2.422278585E9</v>
      </c>
      <c r="M1102" s="11" t="s">
        <v>65</v>
      </c>
      <c r="N1102" s="11" t="s">
        <v>112</v>
      </c>
      <c r="O1102" s="11" t="s">
        <v>5274</v>
      </c>
      <c r="P1102" s="11" t="str">
        <f>VLOOKUP(A1102,import!A:P,16,0)</f>
        <v>Geleneksel</v>
      </c>
      <c r="Q1102" s="15"/>
      <c r="R1102" s="15" t="b">
        <v>1</v>
      </c>
      <c r="S1102" s="16" t="b">
        <v>0</v>
      </c>
      <c r="T1102" s="17"/>
      <c r="U1102" s="17"/>
      <c r="V1102" s="17"/>
      <c r="W1102" s="17"/>
      <c r="X1102" s="18"/>
      <c r="Y1102" s="18"/>
      <c r="Z1102" s="18"/>
      <c r="AA1102" s="22"/>
      <c r="AB1102" s="23">
        <v>44606.0</v>
      </c>
      <c r="AC1102" s="22" t="s">
        <v>71</v>
      </c>
      <c r="AD1102" s="19"/>
      <c r="AE1102" s="20"/>
      <c r="AF1102" s="19"/>
      <c r="AG1102" s="20"/>
      <c r="AH1102" s="19"/>
      <c r="AI1102" s="19"/>
      <c r="AJ1102" s="19"/>
      <c r="AK1102" s="22" t="s">
        <v>131</v>
      </c>
      <c r="AL1102" s="19"/>
      <c r="AM1102" s="19"/>
      <c r="AN1102" s="19"/>
      <c r="AO1102" s="19"/>
      <c r="AP1102" s="21"/>
      <c r="AQ1102" s="19"/>
    </row>
    <row r="1103">
      <c r="A1103" s="11" t="s">
        <v>5275</v>
      </c>
      <c r="B1103" s="11" t="s">
        <v>5276</v>
      </c>
      <c r="C1103" s="11" t="str">
        <f>VLOOKUP(A1103,import!A:C,3,0)</f>
        <v>DOĞRU</v>
      </c>
      <c r="D1103" s="11" t="s">
        <v>152</v>
      </c>
      <c r="E1103" s="12">
        <f>VLOOKUP(A1103,import!A:J,5,0)</f>
        <v>43</v>
      </c>
      <c r="F1103" s="12">
        <f>VLOOKUP(A1103,import!A:J,6,0)</f>
        <v>12</v>
      </c>
      <c r="G1103" s="13">
        <f>VLOOKUP(A1103,import!A:J,7,0)</f>
        <v>0</v>
      </c>
      <c r="H1103" s="13">
        <f>VLOOKUP(A1103,import!A:J,8,0)</f>
        <v>35</v>
      </c>
      <c r="I1103" s="13">
        <f>VLOOKUP(A1103,import!A:J,9,0)</f>
        <v>35</v>
      </c>
      <c r="J1103" s="14">
        <f>VLOOKUP(A1103,import!A:J,10,0)</f>
        <v>0</v>
      </c>
      <c r="K1103" s="11" t="s">
        <v>319</v>
      </c>
      <c r="L1103" s="11">
        <v>2.422291234E9</v>
      </c>
      <c r="M1103" s="11" t="s">
        <v>138</v>
      </c>
      <c r="N1103" s="11" t="s">
        <v>320</v>
      </c>
      <c r="O1103" s="11" t="s">
        <v>321</v>
      </c>
      <c r="P1103" s="11" t="str">
        <f>VLOOKUP(A1103,import!A:P,16,0)</f>
        <v>Geleneksel</v>
      </c>
      <c r="Q1103" s="15"/>
      <c r="R1103" s="15" t="b">
        <v>1</v>
      </c>
      <c r="S1103" s="16" t="b">
        <v>0</v>
      </c>
      <c r="T1103" s="17" t="s">
        <v>245</v>
      </c>
      <c r="U1103" s="17"/>
      <c r="V1103" s="17"/>
      <c r="W1103" s="17" t="s">
        <v>5277</v>
      </c>
      <c r="X1103" s="18"/>
      <c r="Y1103" s="18"/>
      <c r="Z1103" s="18"/>
      <c r="AA1103" s="22" t="s">
        <v>71</v>
      </c>
      <c r="AB1103" s="23">
        <v>44636.0</v>
      </c>
      <c r="AC1103" s="19"/>
      <c r="AD1103" s="19"/>
      <c r="AE1103" s="20"/>
      <c r="AF1103" s="19"/>
      <c r="AG1103" s="20"/>
      <c r="AH1103" s="19"/>
      <c r="AI1103" s="19"/>
      <c r="AJ1103" s="19"/>
      <c r="AK1103" s="22" t="s">
        <v>99</v>
      </c>
      <c r="AL1103" s="19"/>
      <c r="AM1103" s="19"/>
      <c r="AN1103" s="19"/>
      <c r="AO1103" s="19"/>
      <c r="AP1103" s="21"/>
      <c r="AQ1103" s="19"/>
    </row>
    <row r="1104">
      <c r="A1104" s="11" t="s">
        <v>5278</v>
      </c>
      <c r="B1104" s="11" t="s">
        <v>5279</v>
      </c>
      <c r="C1104" s="11" t="str">
        <f>VLOOKUP(A1104,import!A:C,3,0)</f>
        <v>DOĞRU</v>
      </c>
      <c r="D1104" s="11" t="s">
        <v>63</v>
      </c>
      <c r="E1104" s="12">
        <f>VLOOKUP(A1104,import!A:J,5,0)</f>
        <v>349</v>
      </c>
      <c r="F1104" s="12">
        <f>VLOOKUP(A1104,import!A:J,6,0)</f>
        <v>17</v>
      </c>
      <c r="G1104" s="13">
        <f>VLOOKUP(A1104,import!A:J,7,0)</f>
        <v>0</v>
      </c>
      <c r="H1104" s="13">
        <f>VLOOKUP(A1104,import!A:J,8,0)</f>
        <v>9</v>
      </c>
      <c r="I1104" s="13">
        <f>VLOOKUP(A1104,import!A:J,9,0)</f>
        <v>9</v>
      </c>
      <c r="J1104" s="14">
        <f>VLOOKUP(A1104,import!A:J,10,0)</f>
        <v>0</v>
      </c>
      <c r="K1104" s="11" t="s">
        <v>234</v>
      </c>
      <c r="L1104" s="11">
        <v>5.45324555E9</v>
      </c>
      <c r="M1104" s="11" t="s">
        <v>47</v>
      </c>
      <c r="N1104" s="11" t="s">
        <v>94</v>
      </c>
      <c r="O1104" s="11" t="s">
        <v>235</v>
      </c>
      <c r="P1104" s="11" t="str">
        <f>VLOOKUP(A1104,import!A:P,16,0)</f>
        <v>Geleneksel</v>
      </c>
      <c r="Q1104" s="15" t="s">
        <v>299</v>
      </c>
      <c r="R1104" s="15" t="b">
        <v>1</v>
      </c>
      <c r="S1104" s="16" t="b">
        <v>0</v>
      </c>
      <c r="T1104" s="25" t="s">
        <v>236</v>
      </c>
      <c r="U1104" s="16"/>
      <c r="V1104" s="16"/>
      <c r="W1104" s="25" t="s">
        <v>5280</v>
      </c>
      <c r="X1104" s="30"/>
      <c r="Y1104" s="30"/>
      <c r="Z1104" s="30"/>
      <c r="AA1104" s="22" t="s">
        <v>71</v>
      </c>
      <c r="AB1104" s="23">
        <v>44391.0</v>
      </c>
      <c r="AC1104" s="22" t="s">
        <v>71</v>
      </c>
      <c r="AD1104" s="23">
        <v>44411.0</v>
      </c>
      <c r="AE1104" s="22" t="s">
        <v>71</v>
      </c>
      <c r="AF1104" s="23">
        <v>44510.0</v>
      </c>
      <c r="AG1104" s="20"/>
      <c r="AH1104" s="19"/>
      <c r="AI1104" s="19"/>
      <c r="AJ1104" s="19"/>
      <c r="AK1104" s="22" t="s">
        <v>131</v>
      </c>
      <c r="AL1104" s="22" t="s">
        <v>219</v>
      </c>
      <c r="AM1104" s="22" t="s">
        <v>99</v>
      </c>
      <c r="AN1104" s="19"/>
      <c r="AO1104" s="19"/>
      <c r="AP1104" s="21" t="s">
        <v>89</v>
      </c>
      <c r="AQ1104" s="19"/>
    </row>
    <row r="1105">
      <c r="A1105" s="11" t="s">
        <v>5281</v>
      </c>
      <c r="B1105" s="11" t="s">
        <v>5282</v>
      </c>
      <c r="C1105" s="11" t="str">
        <f>VLOOKUP(A1105,import!A:C,3,0)</f>
        <v>DOĞRU</v>
      </c>
      <c r="D1105" s="11" t="s">
        <v>110</v>
      </c>
      <c r="E1105" s="12">
        <f>VLOOKUP(A1105,import!A:J,5,0)</f>
        <v>289</v>
      </c>
      <c r="F1105" s="12">
        <f>VLOOKUP(A1105,import!A:J,6,0)</f>
        <v>38</v>
      </c>
      <c r="G1105" s="13">
        <f>VLOOKUP(A1105,import!A:J,7,0)</f>
        <v>0</v>
      </c>
      <c r="H1105" s="13">
        <f>VLOOKUP(A1105,import!A:J,8,0)</f>
        <v>111</v>
      </c>
      <c r="I1105" s="13">
        <f>VLOOKUP(A1105,import!A:J,9,0)</f>
        <v>111</v>
      </c>
      <c r="J1105" s="14">
        <f>VLOOKUP(A1105,import!A:J,10,0)</f>
        <v>0</v>
      </c>
      <c r="K1105" s="11" t="s">
        <v>5283</v>
      </c>
      <c r="L1105" s="11">
        <v>2.42421222E9</v>
      </c>
      <c r="M1105" s="11" t="s">
        <v>1285</v>
      </c>
      <c r="N1105" s="11" t="s">
        <v>4192</v>
      </c>
      <c r="O1105" s="11" t="s">
        <v>5284</v>
      </c>
      <c r="P1105" s="11" t="str">
        <f>VLOOKUP(A1105,import!A:P,16,0)</f>
        <v>Geleneksel</v>
      </c>
      <c r="Q1105" s="15"/>
      <c r="R1105" s="15" t="b">
        <v>0</v>
      </c>
      <c r="S1105" s="16" t="b">
        <v>0</v>
      </c>
      <c r="T1105" s="17"/>
      <c r="U1105" s="17"/>
      <c r="V1105" s="17"/>
      <c r="W1105" s="17"/>
      <c r="X1105" s="18"/>
      <c r="Y1105" s="18"/>
      <c r="Z1105" s="18"/>
      <c r="AA1105" s="22"/>
      <c r="AB1105" s="23"/>
      <c r="AC1105" s="19"/>
      <c r="AD1105" s="19"/>
      <c r="AE1105" s="20"/>
      <c r="AF1105" s="19"/>
      <c r="AG1105" s="20"/>
      <c r="AH1105" s="19"/>
      <c r="AI1105" s="19"/>
      <c r="AJ1105" s="19"/>
      <c r="AK1105" s="22"/>
      <c r="AL1105" s="19"/>
      <c r="AM1105" s="19"/>
      <c r="AN1105" s="19"/>
      <c r="AO1105" s="19"/>
      <c r="AP1105" s="21"/>
      <c r="AQ1105" s="19"/>
    </row>
    <row r="1106">
      <c r="A1106" s="11" t="s">
        <v>5285</v>
      </c>
      <c r="B1106" s="11" t="s">
        <v>5286</v>
      </c>
      <c r="C1106" s="11" t="str">
        <f>VLOOKUP(A1106,import!A:C,3,0)</f>
        <v>DOĞRU</v>
      </c>
      <c r="D1106" s="11" t="s">
        <v>45</v>
      </c>
      <c r="E1106" s="12">
        <f>VLOOKUP(A1106,import!A:J,5,0)</f>
        <v>3127</v>
      </c>
      <c r="F1106" s="12">
        <f>VLOOKUP(A1106,import!A:J,6,0)</f>
        <v>72</v>
      </c>
      <c r="G1106" s="13">
        <f>VLOOKUP(A1106,import!A:J,7,0)</f>
        <v>0</v>
      </c>
      <c r="H1106" s="13">
        <f>VLOOKUP(A1106,import!A:J,8,0)</f>
        <v>48</v>
      </c>
      <c r="I1106" s="13">
        <f>VLOOKUP(A1106,import!A:J,9,0)</f>
        <v>48</v>
      </c>
      <c r="J1106" s="14">
        <f>VLOOKUP(A1106,import!A:J,10,0)</f>
        <v>0</v>
      </c>
      <c r="K1106" s="11" t="s">
        <v>5287</v>
      </c>
      <c r="L1106" s="11">
        <v>2.42742205E9</v>
      </c>
      <c r="M1106" s="11" t="s">
        <v>58</v>
      </c>
      <c r="N1106" s="11" t="s">
        <v>59</v>
      </c>
      <c r="O1106" s="11" t="s">
        <v>5288</v>
      </c>
      <c r="P1106" s="11" t="str">
        <f>VLOOKUP(A1106,import!A:P,16,0)</f>
        <v>Geleneksel</v>
      </c>
      <c r="Q1106" s="15"/>
      <c r="R1106" s="15" t="b">
        <v>1</v>
      </c>
      <c r="S1106" s="25" t="b">
        <v>1</v>
      </c>
      <c r="T1106" s="17"/>
      <c r="U1106" s="17"/>
      <c r="V1106" s="17"/>
      <c r="W1106" s="17" t="s">
        <v>4732</v>
      </c>
      <c r="X1106" s="18"/>
      <c r="Y1106" s="18"/>
      <c r="Z1106" s="18"/>
      <c r="AA1106" s="22" t="s">
        <v>71</v>
      </c>
      <c r="AB1106" s="23">
        <v>44488.0</v>
      </c>
      <c r="AC1106" s="19"/>
      <c r="AD1106" s="19"/>
      <c r="AE1106" s="20"/>
      <c r="AF1106" s="19"/>
      <c r="AG1106" s="20"/>
      <c r="AH1106" s="19"/>
      <c r="AI1106" s="19"/>
      <c r="AJ1106" s="19"/>
      <c r="AK1106" s="22" t="s">
        <v>51</v>
      </c>
      <c r="AL1106" s="19"/>
      <c r="AM1106" s="19"/>
      <c r="AN1106" s="19"/>
      <c r="AO1106" s="19"/>
      <c r="AP1106" s="21" t="s">
        <v>89</v>
      </c>
      <c r="AQ1106" s="19"/>
    </row>
    <row r="1107">
      <c r="A1107" s="11" t="s">
        <v>5289</v>
      </c>
      <c r="B1107" s="11" t="s">
        <v>5290</v>
      </c>
      <c r="C1107" s="11" t="str">
        <f>VLOOKUP(A1107,import!A:C,3,0)</f>
        <v>DOĞRU</v>
      </c>
      <c r="D1107" s="11" t="s">
        <v>45</v>
      </c>
      <c r="E1107" s="12">
        <f>VLOOKUP(A1107,import!A:J,5,0)</f>
        <v>389</v>
      </c>
      <c r="F1107" s="12">
        <f>VLOOKUP(A1107,import!A:J,6,0)</f>
        <v>8</v>
      </c>
      <c r="G1107" s="13">
        <f>VLOOKUP(A1107,import!A:J,7,0)</f>
        <v>0</v>
      </c>
      <c r="H1107" s="13">
        <f>VLOOKUP(A1107,import!A:J,8,0)</f>
        <v>16</v>
      </c>
      <c r="I1107" s="13">
        <f>VLOOKUP(A1107,import!A:J,9,0)</f>
        <v>16</v>
      </c>
      <c r="J1107" s="14">
        <f>VLOOKUP(A1107,import!A:J,10,0)</f>
        <v>0</v>
      </c>
      <c r="K1107" s="11" t="s">
        <v>5291</v>
      </c>
      <c r="L1107" s="11">
        <v>5.416785317E9</v>
      </c>
      <c r="M1107" s="11" t="s">
        <v>58</v>
      </c>
      <c r="N1107" s="11" t="s">
        <v>1823</v>
      </c>
      <c r="O1107" s="11" t="s">
        <v>5292</v>
      </c>
      <c r="P1107" s="11" t="str">
        <f>VLOOKUP(A1107,import!A:P,16,0)</f>
        <v>Geleneksel</v>
      </c>
      <c r="Q1107" s="15"/>
      <c r="R1107" s="15" t="b">
        <v>1</v>
      </c>
      <c r="S1107" s="16" t="b">
        <v>0</v>
      </c>
      <c r="T1107" s="17" t="s">
        <v>351</v>
      </c>
      <c r="U1107" s="17" t="s">
        <v>51</v>
      </c>
      <c r="V1107" s="17" t="s">
        <v>371</v>
      </c>
      <c r="W1107" s="17" t="s">
        <v>5293</v>
      </c>
      <c r="X1107" s="18">
        <v>44501.0</v>
      </c>
      <c r="Y1107" s="18">
        <v>44502.0</v>
      </c>
      <c r="Z1107" s="17"/>
      <c r="AA1107" s="22" t="s">
        <v>177</v>
      </c>
      <c r="AB1107" s="23">
        <v>44488.0</v>
      </c>
      <c r="AC1107" s="22" t="s">
        <v>71</v>
      </c>
      <c r="AD1107" s="23">
        <v>44501.0</v>
      </c>
      <c r="AE1107" s="20"/>
      <c r="AF1107" s="19"/>
      <c r="AG1107" s="20"/>
      <c r="AH1107" s="19"/>
      <c r="AI1107" s="19"/>
      <c r="AJ1107" s="19"/>
      <c r="AK1107" s="22" t="s">
        <v>156</v>
      </c>
      <c r="AL1107" s="22" t="s">
        <v>51</v>
      </c>
      <c r="AM1107" s="19"/>
      <c r="AN1107" s="19"/>
      <c r="AO1107" s="19"/>
      <c r="AP1107" s="21" t="s">
        <v>89</v>
      </c>
      <c r="AQ1107" s="19"/>
    </row>
    <row r="1108">
      <c r="A1108" s="11" t="s">
        <v>5294</v>
      </c>
      <c r="B1108" s="11" t="s">
        <v>5295</v>
      </c>
      <c r="C1108" s="11" t="str">
        <f>VLOOKUP(A1108,import!A:C,3,0)</f>
        <v>DOĞRU</v>
      </c>
      <c r="D1108" s="11" t="s">
        <v>92</v>
      </c>
      <c r="E1108" s="12">
        <f>VLOOKUP(A1108,import!A:J,5,0)</f>
        <v>414</v>
      </c>
      <c r="F1108" s="12">
        <f>VLOOKUP(A1108,import!A:J,6,0)</f>
        <v>6</v>
      </c>
      <c r="G1108" s="13">
        <f>VLOOKUP(A1108,import!A:J,7,0)</f>
        <v>10</v>
      </c>
      <c r="H1108" s="13">
        <f>VLOOKUP(A1108,import!A:J,8,0)</f>
        <v>53</v>
      </c>
      <c r="I1108" s="13">
        <f>VLOOKUP(A1108,import!A:J,9,0)</f>
        <v>63</v>
      </c>
      <c r="J1108" s="14">
        <f>VLOOKUP(A1108,import!A:J,10,0)</f>
        <v>0.16</v>
      </c>
      <c r="K1108" s="11" t="s">
        <v>5296</v>
      </c>
      <c r="L1108" s="11">
        <v>2.422299E9</v>
      </c>
      <c r="M1108" s="11" t="s">
        <v>138</v>
      </c>
      <c r="N1108" s="11" t="s">
        <v>382</v>
      </c>
      <c r="O1108" s="11" t="s">
        <v>5297</v>
      </c>
      <c r="P1108" s="11" t="str">
        <f>VLOOKUP(A1108,import!A:P,16,0)</f>
        <v>Geleneksel</v>
      </c>
      <c r="Q1108" s="15" t="s">
        <v>103</v>
      </c>
      <c r="R1108" s="15" t="b">
        <v>1</v>
      </c>
      <c r="S1108" s="16" t="b">
        <v>0</v>
      </c>
      <c r="T1108" s="25" t="s">
        <v>50</v>
      </c>
      <c r="U1108" s="25" t="s">
        <v>51</v>
      </c>
      <c r="V1108" s="25" t="s">
        <v>52</v>
      </c>
      <c r="W1108" s="64" t="s">
        <v>5298</v>
      </c>
      <c r="X1108" s="27">
        <v>44474.0</v>
      </c>
      <c r="Y1108" s="27">
        <v>44475.0</v>
      </c>
      <c r="Z1108" s="27"/>
      <c r="AA1108" s="22" t="s">
        <v>71</v>
      </c>
      <c r="AB1108" s="23">
        <v>44431.0</v>
      </c>
      <c r="AC1108" s="22" t="s">
        <v>71</v>
      </c>
      <c r="AD1108" s="23">
        <v>44435.0</v>
      </c>
      <c r="AE1108" s="22" t="s">
        <v>71</v>
      </c>
      <c r="AF1108" s="23">
        <v>44474.0</v>
      </c>
      <c r="AG1108" s="22" t="s">
        <v>71</v>
      </c>
      <c r="AH1108" s="23">
        <v>44533.0</v>
      </c>
      <c r="AI1108" s="22" t="s">
        <v>71</v>
      </c>
      <c r="AJ1108" s="23">
        <v>44579.0</v>
      </c>
      <c r="AK1108" s="22" t="s">
        <v>163</v>
      </c>
      <c r="AL1108" s="22" t="s">
        <v>156</v>
      </c>
      <c r="AM1108" s="22" t="s">
        <v>51</v>
      </c>
      <c r="AN1108" s="22" t="s">
        <v>68</v>
      </c>
      <c r="AO1108" s="22" t="s">
        <v>99</v>
      </c>
      <c r="AP1108" s="21" t="s">
        <v>116</v>
      </c>
      <c r="AQ1108" s="22"/>
    </row>
    <row r="1109">
      <c r="A1109" s="11" t="s">
        <v>5299</v>
      </c>
      <c r="B1109" s="11" t="s">
        <v>5300</v>
      </c>
      <c r="C1109" s="11" t="str">
        <f>VLOOKUP(A1109,import!A:C,3,0)</f>
        <v>DOĞRU</v>
      </c>
      <c r="D1109" s="11" t="s">
        <v>74</v>
      </c>
      <c r="E1109" s="12">
        <f>VLOOKUP(A1109,import!A:J,5,0)</f>
        <v>23</v>
      </c>
      <c r="F1109" s="12" t="str">
        <f>VLOOKUP(A1109,import!A:J,6,0)</f>
        <v/>
      </c>
      <c r="G1109" s="13">
        <f>VLOOKUP(A1109,import!A:J,7,0)</f>
        <v>0</v>
      </c>
      <c r="H1109" s="13">
        <f>VLOOKUP(A1109,import!A:J,8,0)</f>
        <v>42</v>
      </c>
      <c r="I1109" s="13">
        <f>VLOOKUP(A1109,import!A:J,9,0)</f>
        <v>42</v>
      </c>
      <c r="J1109" s="14">
        <f>VLOOKUP(A1109,import!A:J,10,0)</f>
        <v>0</v>
      </c>
      <c r="K1109" s="11" t="s">
        <v>5301</v>
      </c>
      <c r="L1109" s="11">
        <v>5.413211948E9</v>
      </c>
      <c r="M1109" s="11" t="s">
        <v>47</v>
      </c>
      <c r="N1109" s="11" t="s">
        <v>187</v>
      </c>
      <c r="O1109" s="11" t="s">
        <v>5302</v>
      </c>
      <c r="P1109" s="11" t="str">
        <f>VLOOKUP(A1109,import!A:P,16,0)</f>
        <v>Geleneksel</v>
      </c>
      <c r="Q1109" s="15"/>
      <c r="R1109" s="15" t="b">
        <v>1</v>
      </c>
      <c r="S1109" s="16" t="b">
        <v>0</v>
      </c>
      <c r="T1109" s="17" t="s">
        <v>83</v>
      </c>
      <c r="U1109" s="17"/>
      <c r="V1109" s="17"/>
      <c r="W1109" s="17" t="s">
        <v>5303</v>
      </c>
      <c r="X1109" s="18"/>
      <c r="Y1109" s="18"/>
      <c r="Z1109" s="18"/>
      <c r="AA1109" s="22" t="s">
        <v>212</v>
      </c>
      <c r="AB1109" s="23">
        <v>44600.0</v>
      </c>
      <c r="AC1109" s="22" t="s">
        <v>71</v>
      </c>
      <c r="AD1109" s="23">
        <v>44617.0</v>
      </c>
      <c r="AE1109" s="20"/>
      <c r="AF1109" s="19"/>
      <c r="AG1109" s="20"/>
      <c r="AH1109" s="19"/>
      <c r="AI1109" s="19"/>
      <c r="AJ1109" s="19"/>
      <c r="AK1109" s="22" t="s">
        <v>99</v>
      </c>
      <c r="AL1109" s="22" t="s">
        <v>131</v>
      </c>
      <c r="AM1109" s="19"/>
      <c r="AN1109" s="19"/>
      <c r="AO1109" s="19"/>
      <c r="AP1109" s="21"/>
      <c r="AQ1109" s="19"/>
    </row>
    <row r="1110">
      <c r="A1110" s="11" t="s">
        <v>5304</v>
      </c>
      <c r="B1110" s="11" t="s">
        <v>5305</v>
      </c>
      <c r="C1110" s="11" t="str">
        <f>VLOOKUP(A1110,import!A:C,3,0)</f>
        <v>DOĞRU</v>
      </c>
      <c r="D1110" s="11" t="s">
        <v>200</v>
      </c>
      <c r="E1110" s="12">
        <f>VLOOKUP(A1110,import!A:J,5,0)</f>
        <v>180</v>
      </c>
      <c r="F1110" s="12">
        <f>VLOOKUP(A1110,import!A:J,6,0)</f>
        <v>6</v>
      </c>
      <c r="G1110" s="13">
        <f>VLOOKUP(A1110,import!A:J,7,0)</f>
        <v>0</v>
      </c>
      <c r="H1110" s="13">
        <f>VLOOKUP(A1110,import!A:J,8,0)</f>
        <v>59</v>
      </c>
      <c r="I1110" s="13">
        <f>VLOOKUP(A1110,import!A:J,9,0)</f>
        <v>59</v>
      </c>
      <c r="J1110" s="14">
        <f>VLOOKUP(A1110,import!A:J,10,0)</f>
        <v>0</v>
      </c>
      <c r="K1110" s="11" t="s">
        <v>5306</v>
      </c>
      <c r="L1110" s="11">
        <v>5.30652492E9</v>
      </c>
      <c r="M1110" s="11" t="s">
        <v>47</v>
      </c>
      <c r="N1110" s="11" t="s">
        <v>81</v>
      </c>
      <c r="O1110" s="11" t="s">
        <v>5307</v>
      </c>
      <c r="P1110" s="11" t="str">
        <f>VLOOKUP(A1110,import!A:P,16,0)</f>
        <v>Geleneksel</v>
      </c>
      <c r="Q1110" s="15"/>
      <c r="R1110" s="15" t="b">
        <v>1</v>
      </c>
      <c r="S1110" s="25" t="b">
        <v>1</v>
      </c>
      <c r="T1110" s="17"/>
      <c r="U1110" s="17"/>
      <c r="V1110" s="17"/>
      <c r="W1110" s="17" t="s">
        <v>5308</v>
      </c>
      <c r="X1110" s="18"/>
      <c r="Y1110" s="18"/>
      <c r="Z1110" s="18"/>
      <c r="AA1110" s="22" t="s">
        <v>71</v>
      </c>
      <c r="AB1110" s="23">
        <v>44511.0</v>
      </c>
      <c r="AC1110" s="19"/>
      <c r="AD1110" s="19"/>
      <c r="AE1110" s="20"/>
      <c r="AF1110" s="19"/>
      <c r="AG1110" s="20"/>
      <c r="AH1110" s="19"/>
      <c r="AI1110" s="19"/>
      <c r="AJ1110" s="19"/>
      <c r="AK1110" s="22" t="s">
        <v>230</v>
      </c>
      <c r="AL1110" s="19"/>
      <c r="AM1110" s="19"/>
      <c r="AN1110" s="19"/>
      <c r="AO1110" s="19"/>
      <c r="AP1110" s="21" t="s">
        <v>89</v>
      </c>
      <c r="AQ1110" s="19"/>
    </row>
    <row r="1111">
      <c r="A1111" s="11" t="s">
        <v>5309</v>
      </c>
      <c r="B1111" s="11" t="s">
        <v>5310</v>
      </c>
      <c r="C1111" s="11" t="str">
        <f>VLOOKUP(A1111,import!A:C,3,0)</f>
        <v>DOĞRU</v>
      </c>
      <c r="D1111" s="11" t="s">
        <v>45</v>
      </c>
      <c r="E1111" s="12">
        <f>VLOOKUP(A1111,import!A:J,5,0)</f>
        <v>1567</v>
      </c>
      <c r="F1111" s="12">
        <f>VLOOKUP(A1111,import!A:J,6,0)</f>
        <v>152</v>
      </c>
      <c r="G1111" s="13">
        <f>VLOOKUP(A1111,import!A:J,7,0)</f>
        <v>16</v>
      </c>
      <c r="H1111" s="13">
        <f>VLOOKUP(A1111,import!A:J,8,0)</f>
        <v>4</v>
      </c>
      <c r="I1111" s="13">
        <f>VLOOKUP(A1111,import!A:J,9,0)</f>
        <v>20</v>
      </c>
      <c r="J1111" s="14">
        <f>VLOOKUP(A1111,import!A:J,10,0)</f>
        <v>0.8</v>
      </c>
      <c r="K1111" s="11" t="s">
        <v>5311</v>
      </c>
      <c r="L1111" s="11">
        <v>2.4222896E9</v>
      </c>
      <c r="M1111" s="11" t="s">
        <v>138</v>
      </c>
      <c r="N1111" s="11" t="s">
        <v>333</v>
      </c>
      <c r="O1111" s="11" t="s">
        <v>5312</v>
      </c>
      <c r="P1111" s="11" t="str">
        <f>VLOOKUP(A1111,import!A:P,16,0)</f>
        <v>Geleneksel</v>
      </c>
      <c r="Q1111" s="15"/>
      <c r="R1111" s="15" t="b">
        <v>1</v>
      </c>
      <c r="S1111" s="16" t="b">
        <v>0</v>
      </c>
      <c r="T1111" s="17" t="s">
        <v>50</v>
      </c>
      <c r="U1111" s="17" t="s">
        <v>99</v>
      </c>
      <c r="V1111" s="24" t="s">
        <v>69</v>
      </c>
      <c r="W1111" s="17" t="s">
        <v>5313</v>
      </c>
      <c r="X1111" s="18">
        <v>44582.0</v>
      </c>
      <c r="Y1111" s="18">
        <v>44585.0</v>
      </c>
      <c r="Z1111" s="18"/>
      <c r="AA1111" s="19"/>
      <c r="AB1111" s="19"/>
      <c r="AC1111" s="22" t="s">
        <v>71</v>
      </c>
      <c r="AD1111" s="23">
        <v>44435.0</v>
      </c>
      <c r="AE1111" s="22" t="s">
        <v>71</v>
      </c>
      <c r="AF1111" s="23">
        <v>44481.0</v>
      </c>
      <c r="AG1111" s="22" t="s">
        <v>71</v>
      </c>
      <c r="AH1111" s="23">
        <v>44582.0</v>
      </c>
      <c r="AI1111" s="19"/>
      <c r="AJ1111" s="19"/>
      <c r="AK1111" s="22" t="s">
        <v>51</v>
      </c>
      <c r="AL1111" s="22" t="s">
        <v>163</v>
      </c>
      <c r="AM1111" s="22" t="s">
        <v>247</v>
      </c>
      <c r="AN1111" s="22" t="s">
        <v>99</v>
      </c>
      <c r="AO1111" s="19"/>
      <c r="AP1111" s="21" t="s">
        <v>116</v>
      </c>
      <c r="AQ1111" s="19"/>
    </row>
    <row r="1112">
      <c r="A1112" s="11" t="s">
        <v>5314</v>
      </c>
      <c r="B1112" s="11" t="s">
        <v>5315</v>
      </c>
      <c r="C1112" s="11" t="str">
        <f>VLOOKUP(A1112,import!A:C,3,0)</f>
        <v>DOĞRU</v>
      </c>
      <c r="D1112" s="11" t="s">
        <v>233</v>
      </c>
      <c r="E1112" s="12">
        <f>VLOOKUP(A1112,import!A:J,5,0)</f>
        <v>4179</v>
      </c>
      <c r="F1112" s="12">
        <f>VLOOKUP(A1112,import!A:J,6,0)</f>
        <v>183</v>
      </c>
      <c r="G1112" s="13">
        <f>VLOOKUP(A1112,import!A:J,7,0)</f>
        <v>31</v>
      </c>
      <c r="H1112" s="13">
        <f>VLOOKUP(A1112,import!A:J,8,0)</f>
        <v>12</v>
      </c>
      <c r="I1112" s="13">
        <f>VLOOKUP(A1112,import!A:J,9,0)</f>
        <v>43</v>
      </c>
      <c r="J1112" s="14">
        <f>VLOOKUP(A1112,import!A:J,10,0)</f>
        <v>0.72</v>
      </c>
      <c r="K1112" s="11" t="s">
        <v>5041</v>
      </c>
      <c r="L1112" s="11">
        <v>5.050418741E9</v>
      </c>
      <c r="M1112" s="11" t="s">
        <v>47</v>
      </c>
      <c r="N1112" s="11" t="s">
        <v>81</v>
      </c>
      <c r="O1112" s="11" t="s">
        <v>5042</v>
      </c>
      <c r="P1112" s="11" t="str">
        <f>VLOOKUP(A1112,import!A:P,16,0)</f>
        <v>Geleneksel</v>
      </c>
      <c r="Q1112" s="15" t="s">
        <v>129</v>
      </c>
      <c r="R1112" s="15" t="b">
        <v>1</v>
      </c>
      <c r="S1112" s="16" t="b">
        <v>0</v>
      </c>
      <c r="T1112" s="25" t="s">
        <v>50</v>
      </c>
      <c r="U1112" s="25" t="s">
        <v>51</v>
      </c>
      <c r="V1112" s="24" t="s">
        <v>69</v>
      </c>
      <c r="W1112" s="25" t="s">
        <v>5316</v>
      </c>
      <c r="X1112" s="27">
        <v>44525.0</v>
      </c>
      <c r="Y1112" s="27">
        <v>44526.0</v>
      </c>
      <c r="Z1112" s="30"/>
      <c r="AA1112" s="22" t="s">
        <v>71</v>
      </c>
      <c r="AB1112" s="23">
        <v>44375.0</v>
      </c>
      <c r="AC1112" s="22" t="s">
        <v>106</v>
      </c>
      <c r="AD1112" s="23">
        <v>44378.0</v>
      </c>
      <c r="AE1112" s="22" t="s">
        <v>106</v>
      </c>
      <c r="AF1112" s="23">
        <v>44386.0</v>
      </c>
      <c r="AG1112" s="22" t="s">
        <v>71</v>
      </c>
      <c r="AH1112" s="23">
        <v>44525.0</v>
      </c>
      <c r="AI1112" s="22" t="s">
        <v>71</v>
      </c>
      <c r="AJ1112" s="23">
        <v>44427.0</v>
      </c>
      <c r="AK1112" s="22" t="s">
        <v>86</v>
      </c>
      <c r="AL1112" s="22" t="s">
        <v>86</v>
      </c>
      <c r="AM1112" s="22" t="s">
        <v>190</v>
      </c>
      <c r="AN1112" s="22" t="s">
        <v>51</v>
      </c>
      <c r="AO1112" s="22" t="s">
        <v>88</v>
      </c>
      <c r="AP1112" s="21" t="s">
        <v>89</v>
      </c>
      <c r="AQ1112" s="22"/>
    </row>
    <row r="1113">
      <c r="A1113" s="11" t="s">
        <v>5317</v>
      </c>
      <c r="B1113" s="11" t="s">
        <v>5318</v>
      </c>
      <c r="C1113" s="11" t="str">
        <f>VLOOKUP(A1113,import!A:C,3,0)</f>
        <v>DOĞRU</v>
      </c>
      <c r="D1113" s="11" t="s">
        <v>92</v>
      </c>
      <c r="E1113" s="12">
        <f>VLOOKUP(A1113,import!A:J,5,0)</f>
        <v>1779</v>
      </c>
      <c r="F1113" s="12">
        <f>VLOOKUP(A1113,import!A:J,6,0)</f>
        <v>99</v>
      </c>
      <c r="G1113" s="13">
        <f>VLOOKUP(A1113,import!A:J,7,0)</f>
        <v>43</v>
      </c>
      <c r="H1113" s="13">
        <f>VLOOKUP(A1113,import!A:J,8,0)</f>
        <v>81</v>
      </c>
      <c r="I1113" s="13">
        <f>VLOOKUP(A1113,import!A:J,9,0)</f>
        <v>124</v>
      </c>
      <c r="J1113" s="14">
        <f>VLOOKUP(A1113,import!A:J,10,0)</f>
        <v>0.35</v>
      </c>
      <c r="K1113" s="11" t="s">
        <v>5319</v>
      </c>
      <c r="L1113" s="11">
        <v>5.522503931E9</v>
      </c>
      <c r="M1113" s="11" t="s">
        <v>47</v>
      </c>
      <c r="N1113" s="11" t="s">
        <v>1202</v>
      </c>
      <c r="O1113" s="11" t="s">
        <v>5320</v>
      </c>
      <c r="P1113" s="11" t="str">
        <f>VLOOKUP(A1113,import!A:P,16,0)</f>
        <v>Geleneksel</v>
      </c>
      <c r="Q1113" s="15" t="s">
        <v>103</v>
      </c>
      <c r="R1113" s="15" t="b">
        <v>1</v>
      </c>
      <c r="S1113" s="16" t="b">
        <v>0</v>
      </c>
      <c r="T1113" s="25" t="s">
        <v>50</v>
      </c>
      <c r="U1113" s="25" t="s">
        <v>87</v>
      </c>
      <c r="V1113" s="22" t="s">
        <v>641</v>
      </c>
      <c r="W1113" s="25" t="s">
        <v>5321</v>
      </c>
      <c r="X1113" s="27">
        <v>44418.0</v>
      </c>
      <c r="Y1113" s="27">
        <v>44421.0</v>
      </c>
      <c r="Z1113" s="27"/>
      <c r="AA1113" s="22" t="s">
        <v>71</v>
      </c>
      <c r="AB1113" s="23">
        <v>44413.0</v>
      </c>
      <c r="AC1113" s="22" t="s">
        <v>71</v>
      </c>
      <c r="AD1113" s="23">
        <v>44418.0</v>
      </c>
      <c r="AE1113" s="22" t="s">
        <v>71</v>
      </c>
      <c r="AF1113" s="23">
        <v>44428.0</v>
      </c>
      <c r="AG1113" s="20"/>
      <c r="AH1113" s="19"/>
      <c r="AI1113" s="19"/>
      <c r="AJ1113" s="19"/>
      <c r="AK1113" s="22" t="s">
        <v>87</v>
      </c>
      <c r="AL1113" s="22" t="s">
        <v>87</v>
      </c>
      <c r="AM1113" s="22" t="s">
        <v>87</v>
      </c>
      <c r="AN1113" s="19"/>
      <c r="AO1113" s="19"/>
      <c r="AP1113" s="21" t="s">
        <v>89</v>
      </c>
      <c r="AQ1113" s="19"/>
    </row>
    <row r="1114">
      <c r="A1114" s="11" t="s">
        <v>5322</v>
      </c>
      <c r="B1114" s="11" t="s">
        <v>5323</v>
      </c>
      <c r="C1114" s="11" t="str">
        <f>VLOOKUP(A1114,import!A:C,3,0)</f>
        <v>DOĞRU</v>
      </c>
      <c r="D1114" s="11" t="s">
        <v>4025</v>
      </c>
      <c r="E1114" s="12">
        <f>VLOOKUP(A1114,import!A:J,5,0)</f>
        <v>104</v>
      </c>
      <c r="F1114" s="12">
        <f>VLOOKUP(A1114,import!A:J,6,0)</f>
        <v>13</v>
      </c>
      <c r="G1114" s="13">
        <f>VLOOKUP(A1114,import!A:J,7,0)</f>
        <v>9</v>
      </c>
      <c r="H1114" s="13">
        <f>VLOOKUP(A1114,import!A:J,8,0)</f>
        <v>1</v>
      </c>
      <c r="I1114" s="13">
        <f>VLOOKUP(A1114,import!A:J,9,0)</f>
        <v>10</v>
      </c>
      <c r="J1114" s="14">
        <f>VLOOKUP(A1114,import!A:J,10,0)</f>
        <v>0.9</v>
      </c>
      <c r="K1114" s="11" t="s">
        <v>5324</v>
      </c>
      <c r="L1114" s="11">
        <v>5.524210669E9</v>
      </c>
      <c r="M1114" s="11" t="s">
        <v>47</v>
      </c>
      <c r="N1114" s="11" t="s">
        <v>349</v>
      </c>
      <c r="O1114" s="11" t="s">
        <v>5325</v>
      </c>
      <c r="P1114" s="11" t="str">
        <f>VLOOKUP(A1114,import!A:P,16,0)</f>
        <v>Geleneksel</v>
      </c>
      <c r="Q1114" s="15"/>
      <c r="R1114" s="15" t="b">
        <v>1</v>
      </c>
      <c r="S1114" s="16" t="b">
        <v>0</v>
      </c>
      <c r="T1114" s="17" t="s">
        <v>50</v>
      </c>
      <c r="U1114" s="17" t="s">
        <v>51</v>
      </c>
      <c r="V1114" s="22" t="s">
        <v>69</v>
      </c>
      <c r="W1114" s="17">
        <v>5.368287415E9</v>
      </c>
      <c r="X1114" s="18">
        <v>44501.0</v>
      </c>
      <c r="Y1114" s="18">
        <v>44503.0</v>
      </c>
      <c r="Z1114" s="18"/>
      <c r="AA1114" s="22" t="s">
        <v>212</v>
      </c>
      <c r="AB1114" s="23">
        <v>44501.0</v>
      </c>
      <c r="AC1114" s="22" t="s">
        <v>71</v>
      </c>
      <c r="AD1114" s="23">
        <v>44501.0</v>
      </c>
      <c r="AE1114" s="20"/>
      <c r="AF1114" s="19"/>
      <c r="AG1114" s="20"/>
      <c r="AH1114" s="19"/>
      <c r="AI1114" s="19"/>
      <c r="AJ1114" s="19"/>
      <c r="AK1114" s="22" t="s">
        <v>99</v>
      </c>
      <c r="AL1114" s="22" t="s">
        <v>51</v>
      </c>
      <c r="AM1114" s="19"/>
      <c r="AN1114" s="19"/>
      <c r="AO1114" s="19"/>
      <c r="AP1114" s="21" t="s">
        <v>54</v>
      </c>
      <c r="AQ1114" s="19"/>
    </row>
    <row r="1115">
      <c r="A1115" s="11" t="s">
        <v>5326</v>
      </c>
      <c r="B1115" s="11" t="s">
        <v>5327</v>
      </c>
      <c r="C1115" s="11" t="str">
        <f>VLOOKUP(A1115,import!A:C,3,0)</f>
        <v>DOĞRU</v>
      </c>
      <c r="D1115" s="11" t="s">
        <v>45</v>
      </c>
      <c r="E1115" s="12">
        <f>VLOOKUP(A1115,import!A:J,5,0)</f>
        <v>564</v>
      </c>
      <c r="F1115" s="12">
        <f>VLOOKUP(A1115,import!A:J,6,0)</f>
        <v>285</v>
      </c>
      <c r="G1115" s="13">
        <f>VLOOKUP(A1115,import!A:J,7,0)</f>
        <v>0</v>
      </c>
      <c r="H1115" s="13">
        <f>VLOOKUP(A1115,import!A:J,8,0)</f>
        <v>42</v>
      </c>
      <c r="I1115" s="13">
        <f>VLOOKUP(A1115,import!A:J,9,0)</f>
        <v>42</v>
      </c>
      <c r="J1115" s="14">
        <f>VLOOKUP(A1115,import!A:J,10,0)</f>
        <v>0</v>
      </c>
      <c r="K1115" s="11" t="s">
        <v>5328</v>
      </c>
      <c r="L1115" s="11">
        <v>2.422289099E9</v>
      </c>
      <c r="M1115" s="11" t="s">
        <v>138</v>
      </c>
      <c r="N1115" s="11" t="s">
        <v>1756</v>
      </c>
      <c r="O1115" s="11" t="s">
        <v>5329</v>
      </c>
      <c r="P1115" s="11" t="str">
        <f>VLOOKUP(A1115,import!A:P,16,0)</f>
        <v>Geleneksel</v>
      </c>
      <c r="Q1115" s="15"/>
      <c r="R1115" s="15" t="b">
        <v>1</v>
      </c>
      <c r="S1115" s="16" t="b">
        <v>0</v>
      </c>
      <c r="T1115" s="17" t="s">
        <v>50</v>
      </c>
      <c r="U1115" s="17" t="s">
        <v>131</v>
      </c>
      <c r="V1115" s="24" t="s">
        <v>69</v>
      </c>
      <c r="W1115" s="17"/>
      <c r="X1115" s="18">
        <v>44616.0</v>
      </c>
      <c r="Y1115" s="18">
        <v>44617.0</v>
      </c>
      <c r="Z1115" s="18"/>
      <c r="AA1115" s="22" t="s">
        <v>71</v>
      </c>
      <c r="AB1115" s="23">
        <v>44616.0</v>
      </c>
      <c r="AC1115" s="19"/>
      <c r="AD1115" s="19"/>
      <c r="AE1115" s="20"/>
      <c r="AF1115" s="19"/>
      <c r="AG1115" s="20"/>
      <c r="AH1115" s="19"/>
      <c r="AI1115" s="19"/>
      <c r="AJ1115" s="19"/>
      <c r="AK1115" s="22" t="s">
        <v>131</v>
      </c>
      <c r="AL1115" s="19"/>
      <c r="AM1115" s="19"/>
      <c r="AN1115" s="19"/>
      <c r="AO1115" s="19"/>
      <c r="AP1115" s="21"/>
      <c r="AQ1115" s="19"/>
    </row>
    <row r="1116">
      <c r="A1116" s="11" t="s">
        <v>5330</v>
      </c>
      <c r="B1116" s="11" t="s">
        <v>5331</v>
      </c>
      <c r="C1116" s="11" t="str">
        <f>VLOOKUP(A1116,import!A:C,3,0)</f>
        <v>DOĞRU</v>
      </c>
      <c r="D1116" s="11" t="s">
        <v>45</v>
      </c>
      <c r="E1116" s="12">
        <f>VLOOKUP(A1116,import!A:J,5,0)</f>
        <v>2074</v>
      </c>
      <c r="F1116" s="12">
        <f>VLOOKUP(A1116,import!A:J,6,0)</f>
        <v>255</v>
      </c>
      <c r="G1116" s="13">
        <f>VLOOKUP(A1116,import!A:J,7,0)</f>
        <v>0</v>
      </c>
      <c r="H1116" s="13">
        <f>VLOOKUP(A1116,import!A:J,8,0)</f>
        <v>37</v>
      </c>
      <c r="I1116" s="13">
        <f>VLOOKUP(A1116,import!A:J,9,0)</f>
        <v>37</v>
      </c>
      <c r="J1116" s="14">
        <f>VLOOKUP(A1116,import!A:J,10,0)</f>
        <v>0</v>
      </c>
      <c r="K1116" s="11" t="s">
        <v>5332</v>
      </c>
      <c r="L1116" s="11">
        <v>5.338101784E9</v>
      </c>
      <c r="M1116" s="11" t="s">
        <v>47</v>
      </c>
      <c r="N1116" s="11" t="s">
        <v>1207</v>
      </c>
      <c r="O1116" s="11" t="s">
        <v>5333</v>
      </c>
      <c r="P1116" s="11" t="str">
        <f>VLOOKUP(A1116,import!A:P,16,0)</f>
        <v>Geleneksel</v>
      </c>
      <c r="Q1116" s="15"/>
      <c r="R1116" s="15" t="b">
        <v>1</v>
      </c>
      <c r="S1116" s="25" t="b">
        <v>1</v>
      </c>
      <c r="T1116" s="17" t="s">
        <v>83</v>
      </c>
      <c r="U1116" s="17"/>
      <c r="V1116" s="17"/>
      <c r="W1116" s="17" t="s">
        <v>5334</v>
      </c>
      <c r="X1116" s="18"/>
      <c r="Y1116" s="18"/>
      <c r="Z1116" s="18"/>
      <c r="AA1116" s="22" t="s">
        <v>71</v>
      </c>
      <c r="AB1116" s="23">
        <v>44354.0</v>
      </c>
      <c r="AC1116" s="22" t="s">
        <v>71</v>
      </c>
      <c r="AD1116" s="23">
        <v>44386.0</v>
      </c>
      <c r="AE1116" s="22" t="s">
        <v>71</v>
      </c>
      <c r="AF1116" s="23">
        <v>44403.0</v>
      </c>
      <c r="AG1116" s="22" t="s">
        <v>71</v>
      </c>
      <c r="AH1116" s="23">
        <v>44501.0</v>
      </c>
      <c r="AI1116" s="19"/>
      <c r="AJ1116" s="19"/>
      <c r="AK1116" s="22" t="s">
        <v>97</v>
      </c>
      <c r="AL1116" s="22" t="s">
        <v>107</v>
      </c>
      <c r="AM1116" s="22" t="s">
        <v>51</v>
      </c>
      <c r="AN1116" s="22" t="s">
        <v>99</v>
      </c>
      <c r="AO1116" s="19"/>
      <c r="AP1116" s="21" t="s">
        <v>54</v>
      </c>
      <c r="AQ1116" s="19"/>
    </row>
    <row r="1117">
      <c r="A1117" s="11" t="s">
        <v>5335</v>
      </c>
      <c r="B1117" s="11" t="s">
        <v>5336</v>
      </c>
      <c r="C1117" s="11" t="str">
        <f>VLOOKUP(A1117,import!A:C,3,0)</f>
        <v>DOĞRU</v>
      </c>
      <c r="D1117" s="11" t="s">
        <v>63</v>
      </c>
      <c r="E1117" s="12">
        <f>VLOOKUP(A1117,import!A:J,5,0)</f>
        <v>750</v>
      </c>
      <c r="F1117" s="12">
        <f>VLOOKUP(A1117,import!A:J,6,0)</f>
        <v>16</v>
      </c>
      <c r="G1117" s="13">
        <f>VLOOKUP(A1117,import!A:J,7,0)</f>
        <v>0</v>
      </c>
      <c r="H1117" s="13">
        <f>VLOOKUP(A1117,import!A:J,8,0)</f>
        <v>16</v>
      </c>
      <c r="I1117" s="13">
        <f>VLOOKUP(A1117,import!A:J,9,0)</f>
        <v>16</v>
      </c>
      <c r="J1117" s="14">
        <f>VLOOKUP(A1117,import!A:J,10,0)</f>
        <v>0</v>
      </c>
      <c r="K1117" s="11" t="s">
        <v>5337</v>
      </c>
      <c r="L1117" s="11">
        <v>2.423240055E9</v>
      </c>
      <c r="M1117" s="11" t="s">
        <v>47</v>
      </c>
      <c r="N1117" s="11" t="s">
        <v>94</v>
      </c>
      <c r="O1117" s="11" t="s">
        <v>5338</v>
      </c>
      <c r="P1117" s="11" t="str">
        <f>VLOOKUP(A1117,import!A:P,16,0)</f>
        <v>Geleneksel</v>
      </c>
      <c r="Q1117" s="15" t="s">
        <v>135</v>
      </c>
      <c r="R1117" s="15" t="b">
        <v>1</v>
      </c>
      <c r="S1117" s="25" t="b">
        <v>1</v>
      </c>
      <c r="T1117" s="17"/>
      <c r="U1117" s="17"/>
      <c r="V1117" s="17"/>
      <c r="W1117" s="17" t="s">
        <v>5339</v>
      </c>
      <c r="X1117" s="18"/>
      <c r="Y1117" s="18"/>
      <c r="Z1117" s="18"/>
      <c r="AA1117" s="22" t="s">
        <v>71</v>
      </c>
      <c r="AB1117" s="23">
        <v>44391.0</v>
      </c>
      <c r="AC1117" s="22" t="s">
        <v>177</v>
      </c>
      <c r="AD1117" s="23">
        <v>44411.0</v>
      </c>
      <c r="AE1117" s="22" t="s">
        <v>106</v>
      </c>
      <c r="AF1117" s="23">
        <v>44428.0</v>
      </c>
      <c r="AG1117" s="22" t="s">
        <v>71</v>
      </c>
      <c r="AH1117" s="23">
        <v>44544.0</v>
      </c>
      <c r="AI1117" s="19"/>
      <c r="AJ1117" s="19"/>
      <c r="AK1117" s="22" t="s">
        <v>149</v>
      </c>
      <c r="AL1117" s="22" t="s">
        <v>219</v>
      </c>
      <c r="AM1117" s="22" t="s">
        <v>88</v>
      </c>
      <c r="AN1117" s="22" t="s">
        <v>99</v>
      </c>
      <c r="AO1117" s="19"/>
      <c r="AP1117" s="21" t="s">
        <v>89</v>
      </c>
      <c r="AQ1117" s="19"/>
    </row>
    <row r="1118">
      <c r="A1118" s="11" t="s">
        <v>5340</v>
      </c>
      <c r="B1118" s="11" t="s">
        <v>5341</v>
      </c>
      <c r="C1118" s="11" t="str">
        <f>VLOOKUP(A1118,import!A:C,3,0)</f>
        <v>DOĞRU</v>
      </c>
      <c r="D1118" s="11" t="s">
        <v>200</v>
      </c>
      <c r="E1118" s="12">
        <f>VLOOKUP(A1118,import!A:J,5,0)</f>
        <v>1132</v>
      </c>
      <c r="F1118" s="12">
        <f>VLOOKUP(A1118,import!A:J,6,0)</f>
        <v>73</v>
      </c>
      <c r="G1118" s="13">
        <f>VLOOKUP(A1118,import!A:J,7,0)</f>
        <v>0</v>
      </c>
      <c r="H1118" s="13">
        <f>VLOOKUP(A1118,import!A:J,8,0)</f>
        <v>36</v>
      </c>
      <c r="I1118" s="13">
        <f>VLOOKUP(A1118,import!A:J,9,0)</f>
        <v>36</v>
      </c>
      <c r="J1118" s="14">
        <f>VLOOKUP(A1118,import!A:J,10,0)</f>
        <v>0</v>
      </c>
      <c r="K1118" s="11" t="s">
        <v>5337</v>
      </c>
      <c r="L1118" s="11">
        <v>2.423248533E9</v>
      </c>
      <c r="M1118" s="11" t="s">
        <v>47</v>
      </c>
      <c r="N1118" s="11" t="s">
        <v>94</v>
      </c>
      <c r="O1118" s="11" t="s">
        <v>5338</v>
      </c>
      <c r="P1118" s="11" t="str">
        <f>VLOOKUP(A1118,import!A:P,16,0)</f>
        <v>Geleneksel</v>
      </c>
      <c r="Q1118" s="15" t="s">
        <v>103</v>
      </c>
      <c r="R1118" s="15" t="b">
        <v>1</v>
      </c>
      <c r="S1118" s="16" t="b">
        <v>0</v>
      </c>
      <c r="T1118" s="25" t="s">
        <v>83</v>
      </c>
      <c r="U1118" s="16"/>
      <c r="V1118" s="16"/>
      <c r="W1118" s="25" t="s">
        <v>5342</v>
      </c>
      <c r="X1118" s="30"/>
      <c r="Y1118" s="30"/>
      <c r="Z1118" s="30"/>
      <c r="AA1118" s="22" t="s">
        <v>71</v>
      </c>
      <c r="AB1118" s="23">
        <v>44391.0</v>
      </c>
      <c r="AC1118" s="19"/>
      <c r="AD1118" s="19"/>
      <c r="AE1118" s="20"/>
      <c r="AF1118" s="19"/>
      <c r="AG1118" s="20"/>
      <c r="AH1118" s="19"/>
      <c r="AI1118" s="19"/>
      <c r="AJ1118" s="19"/>
      <c r="AK1118" s="22" t="s">
        <v>149</v>
      </c>
      <c r="AL1118" s="19"/>
      <c r="AM1118" s="19"/>
      <c r="AN1118" s="19"/>
      <c r="AO1118" s="19"/>
      <c r="AP1118" s="21" t="s">
        <v>89</v>
      </c>
      <c r="AQ1118" s="19"/>
    </row>
    <row r="1119">
      <c r="A1119" s="11" t="s">
        <v>5343</v>
      </c>
      <c r="B1119" s="11" t="s">
        <v>5344</v>
      </c>
      <c r="C1119" s="11" t="str">
        <f>VLOOKUP(A1119,import!A:C,3,0)</f>
        <v>DOĞRU</v>
      </c>
      <c r="D1119" s="11" t="s">
        <v>45</v>
      </c>
      <c r="E1119" s="36">
        <f>VLOOKUP(A1119,import!A:J,5,0)</f>
        <v>60</v>
      </c>
      <c r="F1119" s="12" t="str">
        <f>VLOOKUP(A1119,import!A:J,6,0)</f>
        <v/>
      </c>
      <c r="G1119" s="13">
        <f>VLOOKUP(A1119,import!A:J,7,0)</f>
        <v>14</v>
      </c>
      <c r="H1119" s="13">
        <f>VLOOKUP(A1119,import!A:J,8,0)</f>
        <v>3</v>
      </c>
      <c r="I1119" s="13">
        <f>VLOOKUP(A1119,import!A:J,9,0)</f>
        <v>17</v>
      </c>
      <c r="J1119" s="14">
        <f>VLOOKUP(A1119,import!A:J,10,0)</f>
        <v>0.82</v>
      </c>
      <c r="K1119" s="11" t="s">
        <v>5345</v>
      </c>
      <c r="L1119" s="11">
        <v>5.393046199E9</v>
      </c>
      <c r="M1119" s="11" t="s">
        <v>58</v>
      </c>
      <c r="N1119" s="11" t="s">
        <v>4447</v>
      </c>
      <c r="O1119" s="11" t="s">
        <v>5346</v>
      </c>
      <c r="P1119" s="11" t="str">
        <f>VLOOKUP(A1119,import!A:P,16,0)</f>
        <v>Geleneksel</v>
      </c>
      <c r="Q1119" s="15"/>
      <c r="R1119" s="15" t="b">
        <v>1</v>
      </c>
      <c r="S1119" s="16" t="b">
        <v>0</v>
      </c>
      <c r="T1119" s="17" t="s">
        <v>50</v>
      </c>
      <c r="U1119" s="17" t="s">
        <v>51</v>
      </c>
      <c r="V1119" s="24" t="s">
        <v>371</v>
      </c>
      <c r="W1119" s="17"/>
      <c r="X1119" s="18">
        <v>44484.0</v>
      </c>
      <c r="Y1119" s="18">
        <v>44488.0</v>
      </c>
      <c r="Z1119" s="18"/>
      <c r="AA1119" s="22" t="s">
        <v>71</v>
      </c>
      <c r="AB1119" s="23">
        <v>44484.0</v>
      </c>
      <c r="AC1119" s="19"/>
      <c r="AD1119" s="19"/>
      <c r="AE1119" s="20"/>
      <c r="AF1119" s="19"/>
      <c r="AG1119" s="20"/>
      <c r="AH1119" s="19"/>
      <c r="AI1119" s="19"/>
      <c r="AJ1119" s="19"/>
      <c r="AK1119" s="22" t="s">
        <v>51</v>
      </c>
      <c r="AL1119" s="19"/>
      <c r="AM1119" s="19"/>
      <c r="AN1119" s="19"/>
      <c r="AO1119" s="19"/>
      <c r="AP1119" s="21" t="s">
        <v>89</v>
      </c>
      <c r="AQ1119" s="19"/>
    </row>
    <row r="1120">
      <c r="A1120" s="11" t="s">
        <v>5347</v>
      </c>
      <c r="B1120" s="11" t="s">
        <v>5348</v>
      </c>
      <c r="C1120" s="11" t="str">
        <f>VLOOKUP(A1120,import!A:C,3,0)</f>
        <v>DOĞRU</v>
      </c>
      <c r="D1120" s="11" t="s">
        <v>45</v>
      </c>
      <c r="E1120" s="12">
        <f>VLOOKUP(A1120,import!A:J,5,0)</f>
        <v>424</v>
      </c>
      <c r="F1120" s="12" t="str">
        <f>VLOOKUP(A1120,import!A:J,6,0)</f>
        <v/>
      </c>
      <c r="G1120" s="13">
        <f>VLOOKUP(A1120,import!A:J,7,0)</f>
        <v>8</v>
      </c>
      <c r="H1120" s="13">
        <f>VLOOKUP(A1120,import!A:J,8,0)</f>
        <v>1</v>
      </c>
      <c r="I1120" s="13">
        <f>VLOOKUP(A1120,import!A:J,9,0)</f>
        <v>9</v>
      </c>
      <c r="J1120" s="14">
        <f>VLOOKUP(A1120,import!A:J,10,0)</f>
        <v>0.89</v>
      </c>
      <c r="K1120" s="11" t="s">
        <v>5349</v>
      </c>
      <c r="L1120" s="11">
        <v>5.510774614E9</v>
      </c>
      <c r="M1120" s="11" t="s">
        <v>65</v>
      </c>
      <c r="N1120" s="11" t="s">
        <v>3041</v>
      </c>
      <c r="O1120" s="11" t="s">
        <v>3042</v>
      </c>
      <c r="P1120" s="11" t="str">
        <f>VLOOKUP(A1120,import!A:P,16,0)</f>
        <v>Geleneksel</v>
      </c>
      <c r="Q1120" s="15"/>
      <c r="R1120" s="15" t="b">
        <v>1</v>
      </c>
      <c r="S1120" s="16" t="b">
        <v>0</v>
      </c>
      <c r="T1120" s="17" t="s">
        <v>50</v>
      </c>
      <c r="U1120" s="17" t="s">
        <v>131</v>
      </c>
      <c r="V1120" s="17" t="s">
        <v>52</v>
      </c>
      <c r="W1120" s="17" t="s">
        <v>5350</v>
      </c>
      <c r="X1120" s="18">
        <v>44453.0</v>
      </c>
      <c r="Y1120" s="18">
        <v>44454.0</v>
      </c>
      <c r="Z1120" s="18"/>
      <c r="AA1120" s="22" t="s">
        <v>71</v>
      </c>
      <c r="AB1120" s="23">
        <v>44420.0</v>
      </c>
      <c r="AC1120" s="22" t="s">
        <v>71</v>
      </c>
      <c r="AD1120" s="23">
        <v>44424.0</v>
      </c>
      <c r="AE1120" s="20"/>
      <c r="AF1120" s="19"/>
      <c r="AG1120" s="20"/>
      <c r="AH1120" s="19"/>
      <c r="AI1120" s="19"/>
      <c r="AJ1120" s="19"/>
      <c r="AK1120" s="22" t="s">
        <v>165</v>
      </c>
      <c r="AL1120" s="22" t="s">
        <v>87</v>
      </c>
      <c r="AM1120" s="19"/>
      <c r="AN1120" s="19"/>
      <c r="AO1120" s="19"/>
      <c r="AP1120" s="21" t="s">
        <v>54</v>
      </c>
      <c r="AQ1120" s="19"/>
    </row>
    <row r="1121">
      <c r="A1121" s="11" t="s">
        <v>5351</v>
      </c>
      <c r="B1121" s="11" t="s">
        <v>5352</v>
      </c>
      <c r="C1121" s="11" t="str">
        <f>VLOOKUP(A1121,import!A:C,3,0)</f>
        <v>DOĞRU</v>
      </c>
      <c r="D1121" s="11" t="s">
        <v>193</v>
      </c>
      <c r="E1121" s="12">
        <f>VLOOKUP(A1121,import!A:J,5,0)</f>
        <v>1233</v>
      </c>
      <c r="F1121" s="12">
        <f>VLOOKUP(A1121,import!A:J,6,0)</f>
        <v>76</v>
      </c>
      <c r="G1121" s="13">
        <f>VLOOKUP(A1121,import!A:J,7,0)</f>
        <v>0</v>
      </c>
      <c r="H1121" s="13">
        <f>VLOOKUP(A1121,import!A:J,8,0)</f>
        <v>64</v>
      </c>
      <c r="I1121" s="13">
        <f>VLOOKUP(A1121,import!A:J,9,0)</f>
        <v>64</v>
      </c>
      <c r="J1121" s="14">
        <f>VLOOKUP(A1121,import!A:J,10,0)</f>
        <v>0</v>
      </c>
      <c r="K1121" s="11" t="s">
        <v>5353</v>
      </c>
      <c r="L1121" s="11">
        <v>2.423225454E9</v>
      </c>
      <c r="M1121" s="11" t="s">
        <v>47</v>
      </c>
      <c r="N1121" s="11" t="s">
        <v>119</v>
      </c>
      <c r="O1121" s="11" t="s">
        <v>5354</v>
      </c>
      <c r="P1121" s="11" t="str">
        <f>VLOOKUP(A1121,import!A:P,16,0)</f>
        <v>Geleneksel</v>
      </c>
      <c r="Q1121" s="15" t="s">
        <v>129</v>
      </c>
      <c r="R1121" s="15" t="b">
        <v>1</v>
      </c>
      <c r="S1121" s="25" t="b">
        <v>1</v>
      </c>
      <c r="T1121" s="16"/>
      <c r="U1121" s="16"/>
      <c r="V1121" s="16"/>
      <c r="W1121" s="25" t="s">
        <v>5355</v>
      </c>
      <c r="X1121" s="30"/>
      <c r="Y1121" s="30"/>
      <c r="Z1121" s="30"/>
      <c r="AA1121" s="22" t="s">
        <v>85</v>
      </c>
      <c r="AB1121" s="23">
        <v>44386.0</v>
      </c>
      <c r="AC1121" s="22" t="s">
        <v>71</v>
      </c>
      <c r="AD1121" s="23">
        <v>44427.0</v>
      </c>
      <c r="AE1121" s="22" t="s">
        <v>106</v>
      </c>
      <c r="AF1121" s="23">
        <v>44463.0</v>
      </c>
      <c r="AG1121" s="20"/>
      <c r="AH1121" s="19"/>
      <c r="AI1121" s="19"/>
      <c r="AJ1121" s="19"/>
      <c r="AK1121" s="22" t="s">
        <v>190</v>
      </c>
      <c r="AL1121" s="22" t="s">
        <v>87</v>
      </c>
      <c r="AM1121" s="22" t="s">
        <v>149</v>
      </c>
      <c r="AN1121" s="19"/>
      <c r="AO1121" s="19"/>
      <c r="AP1121" s="21" t="s">
        <v>54</v>
      </c>
      <c r="AQ1121" s="19"/>
    </row>
    <row r="1122">
      <c r="A1122" s="11" t="s">
        <v>5356</v>
      </c>
      <c r="B1122" s="11" t="s">
        <v>5357</v>
      </c>
      <c r="C1122" s="11" t="str">
        <f>VLOOKUP(A1122,import!A:C,3,0)</f>
        <v>DOĞRU</v>
      </c>
      <c r="D1122" s="11" t="s">
        <v>74</v>
      </c>
      <c r="E1122" s="12">
        <f>VLOOKUP(A1122,import!A:J,5,0)</f>
        <v>500</v>
      </c>
      <c r="F1122" s="12">
        <f>VLOOKUP(A1122,import!A:J,6,0)</f>
        <v>30</v>
      </c>
      <c r="G1122" s="13">
        <f>VLOOKUP(A1122,import!A:J,7,0)</f>
        <v>0</v>
      </c>
      <c r="H1122" s="13">
        <f>VLOOKUP(A1122,import!A:J,8,0)</f>
        <v>78</v>
      </c>
      <c r="I1122" s="13">
        <f>VLOOKUP(A1122,import!A:J,9,0)</f>
        <v>78</v>
      </c>
      <c r="J1122" s="14">
        <f>VLOOKUP(A1122,import!A:J,10,0)</f>
        <v>0</v>
      </c>
      <c r="K1122" s="11" t="s">
        <v>5358</v>
      </c>
      <c r="L1122" s="11">
        <v>2.423166261E9</v>
      </c>
      <c r="M1122" s="11" t="s">
        <v>47</v>
      </c>
      <c r="N1122" s="11" t="s">
        <v>145</v>
      </c>
      <c r="O1122" s="11" t="s">
        <v>5359</v>
      </c>
      <c r="P1122" s="11" t="str">
        <f>VLOOKUP(A1122,import!A:P,16,0)</f>
        <v>Geleneksel</v>
      </c>
      <c r="Q1122" s="15"/>
      <c r="R1122" s="15" t="b">
        <v>1</v>
      </c>
      <c r="S1122" s="16"/>
      <c r="T1122" s="17" t="s">
        <v>83</v>
      </c>
      <c r="U1122" s="17"/>
      <c r="V1122" s="17"/>
      <c r="W1122" s="17" t="s">
        <v>5360</v>
      </c>
      <c r="X1122" s="18"/>
      <c r="Y1122" s="18"/>
      <c r="Z1122" s="18"/>
      <c r="AA1122" s="22" t="s">
        <v>71</v>
      </c>
      <c r="AB1122" s="23">
        <v>44378.0</v>
      </c>
      <c r="AC1122" s="22" t="s">
        <v>71</v>
      </c>
      <c r="AD1122" s="23">
        <v>44383.0</v>
      </c>
      <c r="AE1122" s="22" t="s">
        <v>71</v>
      </c>
      <c r="AF1122" s="23">
        <v>44393.0</v>
      </c>
      <c r="AG1122" s="22" t="s">
        <v>85</v>
      </c>
      <c r="AH1122" s="23">
        <v>44496.0</v>
      </c>
      <c r="AI1122" s="22" t="s">
        <v>71</v>
      </c>
      <c r="AJ1122" s="23">
        <v>44610.0</v>
      </c>
      <c r="AK1122" s="22" t="s">
        <v>86</v>
      </c>
      <c r="AL1122" s="22" t="s">
        <v>86</v>
      </c>
      <c r="AM1122" s="22" t="s">
        <v>51</v>
      </c>
      <c r="AN1122" s="22" t="s">
        <v>51</v>
      </c>
      <c r="AO1122" s="22" t="s">
        <v>1394</v>
      </c>
      <c r="AP1122" s="21" t="s">
        <v>89</v>
      </c>
      <c r="AQ1122" s="22"/>
    </row>
    <row r="1123">
      <c r="A1123" s="11" t="s">
        <v>5361</v>
      </c>
      <c r="B1123" s="11" t="s">
        <v>5362</v>
      </c>
      <c r="C1123" s="11" t="str">
        <f>VLOOKUP(A1123,import!A:C,3,0)</f>
        <v>DOĞRU</v>
      </c>
      <c r="D1123" s="11" t="s">
        <v>126</v>
      </c>
      <c r="E1123" s="12">
        <f>VLOOKUP(A1123,import!A:J,5,0)</f>
        <v>7</v>
      </c>
      <c r="F1123" s="12" t="str">
        <f>VLOOKUP(A1123,import!A:J,6,0)</f>
        <v/>
      </c>
      <c r="G1123" s="13">
        <f>VLOOKUP(A1123,import!A:J,7,0)</f>
        <v>0</v>
      </c>
      <c r="H1123" s="13">
        <f>VLOOKUP(A1123,import!A:J,8,0)</f>
        <v>5</v>
      </c>
      <c r="I1123" s="13">
        <f>VLOOKUP(A1123,import!A:J,9,0)</f>
        <v>5</v>
      </c>
      <c r="J1123" s="14">
        <f>VLOOKUP(A1123,import!A:J,10,0)</f>
        <v>0</v>
      </c>
      <c r="K1123" s="11" t="s">
        <v>5363</v>
      </c>
      <c r="L1123" s="11">
        <v>5.347343837E9</v>
      </c>
      <c r="M1123" s="11" t="s">
        <v>58</v>
      </c>
      <c r="N1123" s="11" t="s">
        <v>59</v>
      </c>
      <c r="O1123" s="11" t="s">
        <v>5364</v>
      </c>
      <c r="P1123" s="11" t="str">
        <f>VLOOKUP(A1123,import!A:P,16,0)</f>
        <v>Geleneksel</v>
      </c>
      <c r="Q1123" s="15"/>
      <c r="R1123" s="15" t="b">
        <v>0</v>
      </c>
      <c r="S1123" s="16" t="b">
        <v>0</v>
      </c>
      <c r="T1123" s="17"/>
      <c r="U1123" s="17"/>
      <c r="V1123" s="17"/>
      <c r="W1123" s="17"/>
      <c r="X1123" s="18"/>
      <c r="Y1123" s="18"/>
      <c r="Z1123" s="18"/>
      <c r="AA1123" s="22"/>
      <c r="AB1123" s="23"/>
      <c r="AC1123" s="19"/>
      <c r="AD1123" s="19"/>
      <c r="AE1123" s="20"/>
      <c r="AF1123" s="19"/>
      <c r="AG1123" s="20"/>
      <c r="AH1123" s="19"/>
      <c r="AI1123" s="19"/>
      <c r="AJ1123" s="19"/>
      <c r="AK1123" s="22"/>
      <c r="AL1123" s="19"/>
      <c r="AM1123" s="19"/>
      <c r="AN1123" s="19"/>
      <c r="AO1123" s="19"/>
      <c r="AP1123" s="21"/>
      <c r="AQ1123" s="19"/>
    </row>
    <row r="1124">
      <c r="A1124" s="11" t="s">
        <v>5365</v>
      </c>
      <c r="B1124" s="11" t="s">
        <v>5366</v>
      </c>
      <c r="C1124" s="11" t="str">
        <f>VLOOKUP(A1124,import!A:C,3,0)</f>
        <v>DOĞRU</v>
      </c>
      <c r="D1124" s="11" t="s">
        <v>63</v>
      </c>
      <c r="E1124" s="12">
        <f>VLOOKUP(A1124,import!A:J,5,0)</f>
        <v>69</v>
      </c>
      <c r="F1124" s="12">
        <f>VLOOKUP(A1124,import!A:J,6,0)</f>
        <v>1</v>
      </c>
      <c r="G1124" s="13">
        <f>VLOOKUP(A1124,import!A:J,7,0)</f>
        <v>0</v>
      </c>
      <c r="H1124" s="13">
        <f>VLOOKUP(A1124,import!A:J,8,0)</f>
        <v>12</v>
      </c>
      <c r="I1124" s="13">
        <f>VLOOKUP(A1124,import!A:J,9,0)</f>
        <v>12</v>
      </c>
      <c r="J1124" s="14">
        <f>VLOOKUP(A1124,import!A:J,10,0)</f>
        <v>0</v>
      </c>
      <c r="K1124" s="11" t="s">
        <v>5367</v>
      </c>
      <c r="L1124" s="11">
        <v>5.462150988E9</v>
      </c>
      <c r="M1124" s="11" t="s">
        <v>138</v>
      </c>
      <c r="N1124" s="11" t="s">
        <v>139</v>
      </c>
      <c r="O1124" s="11" t="s">
        <v>5368</v>
      </c>
      <c r="P1124" s="11" t="str">
        <f>VLOOKUP(A1124,import!A:P,16,0)</f>
        <v>Geleneksel</v>
      </c>
      <c r="Q1124" s="15"/>
      <c r="R1124" s="15" t="b">
        <v>1</v>
      </c>
      <c r="S1124" s="25" t="b">
        <v>1</v>
      </c>
      <c r="T1124" s="17" t="s">
        <v>83</v>
      </c>
      <c r="U1124" s="17"/>
      <c r="V1124" s="17"/>
      <c r="W1124" s="17" t="s">
        <v>5369</v>
      </c>
      <c r="X1124" s="18"/>
      <c r="Y1124" s="18"/>
      <c r="Z1124" s="18"/>
      <c r="AA1124" s="22" t="s">
        <v>106</v>
      </c>
      <c r="AB1124" s="23">
        <v>44481.0</v>
      </c>
      <c r="AC1124" s="22" t="s">
        <v>71</v>
      </c>
      <c r="AD1124" s="23">
        <v>44481.0</v>
      </c>
      <c r="AE1124" s="20"/>
      <c r="AF1124" s="19"/>
      <c r="AG1124" s="20"/>
      <c r="AH1124" s="19"/>
      <c r="AI1124" s="19"/>
      <c r="AJ1124" s="19"/>
      <c r="AK1124" s="22" t="s">
        <v>247</v>
      </c>
      <c r="AL1124" s="22" t="s">
        <v>247</v>
      </c>
      <c r="AM1124" s="19"/>
      <c r="AN1124" s="19"/>
      <c r="AO1124" s="19"/>
      <c r="AP1124" s="21" t="s">
        <v>116</v>
      </c>
      <c r="AQ1124" s="19"/>
    </row>
    <row r="1125">
      <c r="A1125" s="11" t="s">
        <v>5370</v>
      </c>
      <c r="B1125" s="11" t="s">
        <v>5371</v>
      </c>
      <c r="C1125" s="11" t="str">
        <f>VLOOKUP(A1125,import!A:C,3,0)</f>
        <v>DOĞRU</v>
      </c>
      <c r="D1125" s="11" t="s">
        <v>419</v>
      </c>
      <c r="E1125" s="12">
        <f>VLOOKUP(A1125,import!A:J,5,0)</f>
        <v>53</v>
      </c>
      <c r="F1125" s="12">
        <f>VLOOKUP(A1125,import!A:J,6,0)</f>
        <v>12</v>
      </c>
      <c r="G1125" s="13">
        <f>VLOOKUP(A1125,import!A:J,7,0)</f>
        <v>0</v>
      </c>
      <c r="H1125" s="13">
        <f>VLOOKUP(A1125,import!A:J,8,0)</f>
        <v>29</v>
      </c>
      <c r="I1125" s="13">
        <f>VLOOKUP(A1125,import!A:J,9,0)</f>
        <v>29</v>
      </c>
      <c r="J1125" s="14">
        <f>VLOOKUP(A1125,import!A:J,10,0)</f>
        <v>0</v>
      </c>
      <c r="K1125" s="11" t="s">
        <v>5372</v>
      </c>
      <c r="L1125" s="11">
        <v>5.447873107E9</v>
      </c>
      <c r="M1125" s="11" t="s">
        <v>1600</v>
      </c>
      <c r="N1125" s="11" t="s">
        <v>5373</v>
      </c>
      <c r="O1125" s="11" t="s">
        <v>5374</v>
      </c>
      <c r="P1125" s="11" t="str">
        <f>VLOOKUP(A1125,import!A:P,16,0)</f>
        <v>Geleneksel</v>
      </c>
      <c r="Q1125" s="15"/>
      <c r="R1125" s="15" t="b">
        <v>0</v>
      </c>
      <c r="S1125" s="16" t="b">
        <v>0</v>
      </c>
      <c r="T1125" s="17"/>
      <c r="U1125" s="17"/>
      <c r="V1125" s="17"/>
      <c r="W1125" s="17"/>
      <c r="X1125" s="18"/>
      <c r="Y1125" s="18"/>
      <c r="Z1125" s="18"/>
      <c r="AA1125" s="22"/>
      <c r="AB1125" s="23"/>
      <c r="AC1125" s="19"/>
      <c r="AD1125" s="19"/>
      <c r="AE1125" s="20"/>
      <c r="AF1125" s="19"/>
      <c r="AG1125" s="20"/>
      <c r="AH1125" s="19"/>
      <c r="AI1125" s="19"/>
      <c r="AJ1125" s="19"/>
      <c r="AK1125" s="22"/>
      <c r="AL1125" s="19"/>
      <c r="AM1125" s="19"/>
      <c r="AN1125" s="19"/>
      <c r="AO1125" s="19"/>
      <c r="AP1125" s="21"/>
      <c r="AQ1125" s="19"/>
    </row>
    <row r="1126">
      <c r="A1126" s="11" t="s">
        <v>5375</v>
      </c>
      <c r="B1126" s="11" t="s">
        <v>5376</v>
      </c>
      <c r="C1126" s="11" t="str">
        <f>VLOOKUP(A1126,import!A:C,3,0)</f>
        <v>DOĞRU</v>
      </c>
      <c r="D1126" s="11" t="s">
        <v>818</v>
      </c>
      <c r="E1126" s="12">
        <f>VLOOKUP(A1126,import!A:J,5,0)</f>
        <v>1851</v>
      </c>
      <c r="F1126" s="12">
        <f>VLOOKUP(A1126,import!A:J,6,0)</f>
        <v>92</v>
      </c>
      <c r="G1126" s="13">
        <f>VLOOKUP(A1126,import!A:J,7,0)</f>
        <v>45</v>
      </c>
      <c r="H1126" s="13">
        <f>VLOOKUP(A1126,import!A:J,8,0)</f>
        <v>75</v>
      </c>
      <c r="I1126" s="13">
        <f>VLOOKUP(A1126,import!A:J,9,0)</f>
        <v>120</v>
      </c>
      <c r="J1126" s="14">
        <f>VLOOKUP(A1126,import!A:J,10,0)</f>
        <v>0.38</v>
      </c>
      <c r="K1126" s="11" t="s">
        <v>5377</v>
      </c>
      <c r="L1126" s="11">
        <v>2.424312222E9</v>
      </c>
      <c r="M1126" s="11" t="s">
        <v>138</v>
      </c>
      <c r="N1126" s="11" t="s">
        <v>333</v>
      </c>
      <c r="O1126" s="11" t="s">
        <v>5378</v>
      </c>
      <c r="P1126" s="11" t="str">
        <f>VLOOKUP(A1126,import!A:P,16,0)</f>
        <v>Geleneksel</v>
      </c>
      <c r="Q1126" s="15" t="s">
        <v>103</v>
      </c>
      <c r="R1126" s="15" t="b">
        <v>1</v>
      </c>
      <c r="S1126" s="16" t="b">
        <v>0</v>
      </c>
      <c r="T1126" s="25" t="s">
        <v>50</v>
      </c>
      <c r="U1126" s="25" t="s">
        <v>272</v>
      </c>
      <c r="V1126" s="25" t="s">
        <v>273</v>
      </c>
      <c r="W1126" s="25" t="s">
        <v>5379</v>
      </c>
      <c r="X1126" s="27">
        <v>44284.0</v>
      </c>
      <c r="Y1126" s="27">
        <v>44285.0</v>
      </c>
      <c r="Z1126" s="27"/>
      <c r="AA1126" s="22" t="s">
        <v>71</v>
      </c>
      <c r="AB1126" s="23">
        <v>44365.0</v>
      </c>
      <c r="AC1126" s="22" t="s">
        <v>71</v>
      </c>
      <c r="AD1126" s="23">
        <v>44550.0</v>
      </c>
      <c r="AE1126" s="20"/>
      <c r="AF1126" s="19"/>
      <c r="AG1126" s="20"/>
      <c r="AH1126" s="19"/>
      <c r="AI1126" s="19"/>
      <c r="AJ1126" s="19"/>
      <c r="AK1126" s="22" t="s">
        <v>98</v>
      </c>
      <c r="AL1126" s="22" t="s">
        <v>99</v>
      </c>
      <c r="AM1126" s="19"/>
      <c r="AN1126" s="19"/>
      <c r="AO1126" s="19"/>
      <c r="AP1126" s="21" t="s">
        <v>116</v>
      </c>
      <c r="AQ1126" s="19"/>
    </row>
    <row r="1127">
      <c r="A1127" s="11" t="s">
        <v>5380</v>
      </c>
      <c r="B1127" s="11" t="s">
        <v>5381</v>
      </c>
      <c r="C1127" s="11" t="str">
        <f>VLOOKUP(A1127,import!A:C,3,0)</f>
        <v>DOĞRU</v>
      </c>
      <c r="D1127" s="11" t="s">
        <v>126</v>
      </c>
      <c r="E1127" s="12">
        <f>VLOOKUP(A1127,import!A:J,5,0)</f>
        <v>2929</v>
      </c>
      <c r="F1127" s="12">
        <f>VLOOKUP(A1127,import!A:J,6,0)</f>
        <v>506</v>
      </c>
      <c r="G1127" s="13">
        <f>VLOOKUP(A1127,import!A:J,7,0)</f>
        <v>17</v>
      </c>
      <c r="H1127" s="13">
        <f>VLOOKUP(A1127,import!A:J,8,0)</f>
        <v>10</v>
      </c>
      <c r="I1127" s="13">
        <f>VLOOKUP(A1127,import!A:J,9,0)</f>
        <v>27</v>
      </c>
      <c r="J1127" s="14">
        <f>VLOOKUP(A1127,import!A:J,10,0)</f>
        <v>0.63</v>
      </c>
      <c r="K1127" s="11" t="s">
        <v>5382</v>
      </c>
      <c r="L1127" s="11">
        <v>2.422262666E9</v>
      </c>
      <c r="M1127" s="11" t="s">
        <v>65</v>
      </c>
      <c r="N1127" s="11" t="s">
        <v>112</v>
      </c>
      <c r="O1127" s="11" t="s">
        <v>5383</v>
      </c>
      <c r="P1127" s="11" t="str">
        <f>VLOOKUP(A1127,import!A:P,16,0)</f>
        <v>Geleneksel</v>
      </c>
      <c r="Q1127" s="15"/>
      <c r="R1127" s="15" t="b">
        <v>0</v>
      </c>
      <c r="S1127" s="25" t="b">
        <v>1</v>
      </c>
      <c r="T1127" s="17"/>
      <c r="U1127" s="17"/>
      <c r="V1127" s="17"/>
      <c r="W1127" s="17"/>
      <c r="X1127" s="18"/>
      <c r="Y1127" s="18"/>
      <c r="Z1127" s="18"/>
      <c r="AA1127" s="22"/>
      <c r="AB1127" s="23"/>
      <c r="AC1127" s="19"/>
      <c r="AD1127" s="19"/>
      <c r="AE1127" s="20"/>
      <c r="AF1127" s="19"/>
      <c r="AG1127" s="20"/>
      <c r="AH1127" s="19"/>
      <c r="AI1127" s="19"/>
      <c r="AJ1127" s="19"/>
      <c r="AK1127" s="22"/>
      <c r="AL1127" s="19"/>
      <c r="AM1127" s="19"/>
      <c r="AN1127" s="19"/>
      <c r="AO1127" s="19"/>
      <c r="AP1127" s="21"/>
      <c r="AQ1127" s="19"/>
    </row>
    <row r="1128">
      <c r="A1128" s="11" t="s">
        <v>5384</v>
      </c>
      <c r="B1128" s="11" t="s">
        <v>5385</v>
      </c>
      <c r="C1128" s="11" t="str">
        <f>VLOOKUP(A1128,import!A:C,3,0)</f>
        <v>YANLIŞ</v>
      </c>
      <c r="D1128" s="11" t="s">
        <v>126</v>
      </c>
      <c r="E1128" s="12">
        <f>VLOOKUP(A1128,import!A:J,5,0)</f>
        <v>354</v>
      </c>
      <c r="F1128" s="12" t="str">
        <f>VLOOKUP(A1128,import!A:J,6,0)</f>
        <v/>
      </c>
      <c r="G1128" s="13">
        <f>VLOOKUP(A1128,import!A:J,7,0)</f>
        <v>0</v>
      </c>
      <c r="H1128" s="13">
        <f>VLOOKUP(A1128,import!A:J,8,0)</f>
        <v>7</v>
      </c>
      <c r="I1128" s="13">
        <f>VLOOKUP(A1128,import!A:J,9,0)</f>
        <v>7</v>
      </c>
      <c r="J1128" s="14">
        <f>VLOOKUP(A1128,import!A:J,10,0)</f>
        <v>0</v>
      </c>
      <c r="K1128" s="11" t="s">
        <v>5386</v>
      </c>
      <c r="L1128" s="11">
        <v>2.425040024E9</v>
      </c>
      <c r="M1128" s="11" t="s">
        <v>47</v>
      </c>
      <c r="N1128" s="11" t="s">
        <v>48</v>
      </c>
      <c r="O1128" s="11" t="s">
        <v>5387</v>
      </c>
      <c r="P1128" s="11" t="str">
        <f>VLOOKUP(A1128,import!A:P,16,0)</f>
        <v>Geleneksel</v>
      </c>
      <c r="Q1128" s="15"/>
      <c r="R1128" s="15" t="b">
        <v>1</v>
      </c>
      <c r="S1128" s="25" t="b">
        <v>1</v>
      </c>
      <c r="T1128" s="17"/>
      <c r="U1128" s="17" t="s">
        <v>288</v>
      </c>
      <c r="V1128" s="17"/>
      <c r="W1128" s="17" t="s">
        <v>5388</v>
      </c>
      <c r="X1128" s="18">
        <v>44426.0</v>
      </c>
      <c r="Y1128" s="18">
        <v>44431.0</v>
      </c>
      <c r="Z1128" s="18"/>
      <c r="AA1128" s="22" t="s">
        <v>71</v>
      </c>
      <c r="AB1128" s="23">
        <v>44386.0</v>
      </c>
      <c r="AC1128" s="22" t="s">
        <v>71</v>
      </c>
      <c r="AD1128" s="23">
        <v>44422.0</v>
      </c>
      <c r="AE1128" s="22" t="s">
        <v>71</v>
      </c>
      <c r="AF1128" s="23">
        <v>44426.0</v>
      </c>
      <c r="AG1128" s="22" t="s">
        <v>177</v>
      </c>
      <c r="AH1128" s="23">
        <v>44450.0</v>
      </c>
      <c r="AI1128" s="22" t="s">
        <v>71</v>
      </c>
      <c r="AJ1128" s="23">
        <v>44483.0</v>
      </c>
      <c r="AK1128" s="22" t="s">
        <v>190</v>
      </c>
      <c r="AL1128" s="22" t="s">
        <v>288</v>
      </c>
      <c r="AM1128" s="22" t="s">
        <v>288</v>
      </c>
      <c r="AN1128" s="22" t="s">
        <v>247</v>
      </c>
      <c r="AO1128" s="22" t="s">
        <v>123</v>
      </c>
      <c r="AP1128" s="21" t="s">
        <v>89</v>
      </c>
      <c r="AQ1128" s="22"/>
    </row>
    <row r="1129">
      <c r="A1129" s="11" t="s">
        <v>5389</v>
      </c>
      <c r="B1129" s="11" t="s">
        <v>5390</v>
      </c>
      <c r="C1129" s="11" t="str">
        <f>VLOOKUP(A1129,import!A:C,3,0)</f>
        <v>DOĞRU</v>
      </c>
      <c r="D1129" s="11" t="s">
        <v>74</v>
      </c>
      <c r="E1129" s="12">
        <f>VLOOKUP(A1129,import!A:J,5,0)</f>
        <v>2185</v>
      </c>
      <c r="F1129" s="12">
        <f>VLOOKUP(A1129,import!A:J,6,0)</f>
        <v>55</v>
      </c>
      <c r="G1129" s="13">
        <f>VLOOKUP(A1129,import!A:J,7,0)</f>
        <v>0</v>
      </c>
      <c r="H1129" s="13">
        <f>VLOOKUP(A1129,import!A:J,8,0)</f>
        <v>30</v>
      </c>
      <c r="I1129" s="13">
        <f>VLOOKUP(A1129,import!A:J,9,0)</f>
        <v>30</v>
      </c>
      <c r="J1129" s="14">
        <f>VLOOKUP(A1129,import!A:J,10,0)</f>
        <v>0</v>
      </c>
      <c r="K1129" s="11" t="s">
        <v>4196</v>
      </c>
      <c r="L1129" s="11">
        <v>5.345170305E9</v>
      </c>
      <c r="M1129" s="11" t="s">
        <v>47</v>
      </c>
      <c r="N1129" s="11" t="s">
        <v>2360</v>
      </c>
      <c r="O1129" s="11" t="s">
        <v>4197</v>
      </c>
      <c r="P1129" s="11" t="str">
        <f>VLOOKUP(A1129,import!A:P,16,0)</f>
        <v>Geleneksel</v>
      </c>
      <c r="Q1129" s="15" t="s">
        <v>299</v>
      </c>
      <c r="R1129" s="15" t="b">
        <v>1</v>
      </c>
      <c r="S1129" s="25" t="b">
        <v>0</v>
      </c>
      <c r="T1129" s="25" t="s">
        <v>83</v>
      </c>
      <c r="U1129" s="16"/>
      <c r="V1129" s="16"/>
      <c r="W1129" s="25" t="s">
        <v>5391</v>
      </c>
      <c r="X1129" s="30"/>
      <c r="Y1129" s="30"/>
      <c r="Z1129" s="30"/>
      <c r="AA1129" s="22" t="s">
        <v>71</v>
      </c>
      <c r="AB1129" s="23">
        <v>44376.0</v>
      </c>
      <c r="AC1129" s="22" t="s">
        <v>71</v>
      </c>
      <c r="AD1129" s="23">
        <v>44422.0</v>
      </c>
      <c r="AE1129" s="22" t="s">
        <v>71</v>
      </c>
      <c r="AF1129" s="23">
        <v>44463.0</v>
      </c>
      <c r="AG1129" s="20"/>
      <c r="AH1129" s="19"/>
      <c r="AI1129" s="19"/>
      <c r="AJ1129" s="19"/>
      <c r="AK1129" s="22" t="s">
        <v>149</v>
      </c>
      <c r="AL1129" s="22" t="s">
        <v>88</v>
      </c>
      <c r="AM1129" s="22" t="s">
        <v>149</v>
      </c>
      <c r="AN1129" s="19"/>
      <c r="AO1129" s="19"/>
      <c r="AP1129" s="21" t="s">
        <v>89</v>
      </c>
      <c r="AQ1129" s="19"/>
    </row>
    <row r="1130">
      <c r="A1130" s="21" t="s">
        <v>5392</v>
      </c>
      <c r="B1130" s="21" t="s">
        <v>5393</v>
      </c>
      <c r="C1130" s="11" t="str">
        <f>VLOOKUP(A1130,import!A:C,3,0)</f>
        <v>DOĞRU</v>
      </c>
      <c r="D1130" s="21" t="s">
        <v>74</v>
      </c>
      <c r="E1130" s="12">
        <f>VLOOKUP(A1130,import!A:J,5,0)</f>
        <v>3</v>
      </c>
      <c r="F1130" s="12">
        <f>VLOOKUP(A1130,import!A:J,6,0)</f>
        <v>3</v>
      </c>
      <c r="G1130" s="13">
        <f>VLOOKUP(A1130,import!A:J,7,0)</f>
        <v>0</v>
      </c>
      <c r="H1130" s="13">
        <f>VLOOKUP(A1130,import!A:J,8,0)</f>
        <v>22</v>
      </c>
      <c r="I1130" s="13">
        <f>VLOOKUP(A1130,import!A:J,9,0)</f>
        <v>22</v>
      </c>
      <c r="J1130" s="14">
        <f>VLOOKUP(A1130,import!A:J,10,0)</f>
        <v>0</v>
      </c>
      <c r="K1130" s="21" t="s">
        <v>5394</v>
      </c>
      <c r="L1130" s="21">
        <v>5.541846325E9</v>
      </c>
      <c r="M1130" s="21" t="s">
        <v>47</v>
      </c>
      <c r="N1130" s="21" t="s">
        <v>5395</v>
      </c>
      <c r="O1130" s="21" t="s">
        <v>5396</v>
      </c>
      <c r="P1130" s="11" t="str">
        <f>VLOOKUP(A1130,import!A:P,16,0)</f>
        <v>Geleneksel</v>
      </c>
      <c r="Q1130" s="15"/>
      <c r="R1130" s="15" t="b">
        <v>1</v>
      </c>
      <c r="S1130" s="16" t="b">
        <v>0</v>
      </c>
      <c r="T1130" s="17" t="s">
        <v>83</v>
      </c>
      <c r="U1130" s="17"/>
      <c r="V1130" s="17"/>
      <c r="W1130" s="17" t="s">
        <v>5397</v>
      </c>
      <c r="X1130" s="18"/>
      <c r="Y1130" s="18"/>
      <c r="Z1130" s="18"/>
      <c r="AA1130" s="22" t="s">
        <v>71</v>
      </c>
      <c r="AB1130" s="23">
        <v>44670.0</v>
      </c>
      <c r="AC1130" s="19"/>
      <c r="AD1130" s="19"/>
      <c r="AE1130" s="20"/>
      <c r="AF1130" s="19"/>
      <c r="AG1130" s="20"/>
      <c r="AH1130" s="19"/>
      <c r="AI1130" s="19"/>
      <c r="AJ1130" s="19"/>
      <c r="AK1130" s="22" t="s">
        <v>99</v>
      </c>
      <c r="AL1130" s="19"/>
      <c r="AM1130" s="19"/>
      <c r="AN1130" s="19"/>
      <c r="AO1130" s="19"/>
      <c r="AP1130" s="21"/>
      <c r="AQ1130" s="19"/>
    </row>
    <row r="1131">
      <c r="A1131" s="11" t="s">
        <v>5398</v>
      </c>
      <c r="B1131" s="11" t="s">
        <v>5399</v>
      </c>
      <c r="C1131" s="11" t="str">
        <f>VLOOKUP(A1131,import!A:C,3,0)</f>
        <v>YANLIŞ</v>
      </c>
      <c r="D1131" s="11" t="s">
        <v>233</v>
      </c>
      <c r="E1131" s="12">
        <f>VLOOKUP(A1131,import!A:J,5,0)</f>
        <v>111</v>
      </c>
      <c r="F1131" s="12" t="str">
        <f>VLOOKUP(A1131,import!A:J,6,0)</f>
        <v/>
      </c>
      <c r="G1131" s="13">
        <f>VLOOKUP(A1131,import!A:J,7,0)</f>
        <v>0</v>
      </c>
      <c r="H1131" s="13">
        <f>VLOOKUP(A1131,import!A:J,8,0)</f>
        <v>71</v>
      </c>
      <c r="I1131" s="13">
        <f>VLOOKUP(A1131,import!A:J,9,0)</f>
        <v>71</v>
      </c>
      <c r="J1131" s="14">
        <f>VLOOKUP(A1131,import!A:J,10,0)</f>
        <v>0</v>
      </c>
      <c r="K1131" s="11" t="s">
        <v>2520</v>
      </c>
      <c r="L1131" s="11">
        <v>5.511916837E9</v>
      </c>
      <c r="M1131" s="11" t="s">
        <v>138</v>
      </c>
      <c r="N1131" s="11" t="s">
        <v>181</v>
      </c>
      <c r="O1131" s="11" t="s">
        <v>2521</v>
      </c>
      <c r="P1131" s="11" t="str">
        <f>VLOOKUP(A1131,import!A:P,16,0)</f>
        <v>Geleneksel</v>
      </c>
      <c r="Q1131" s="15"/>
      <c r="R1131" s="15" t="b">
        <v>1</v>
      </c>
      <c r="S1131" s="25" t="b">
        <v>1</v>
      </c>
      <c r="T1131" s="17" t="s">
        <v>83</v>
      </c>
      <c r="U1131" s="17" t="s">
        <v>98</v>
      </c>
      <c r="V1131" s="17" t="s">
        <v>273</v>
      </c>
      <c r="W1131" s="45" t="s">
        <v>5400</v>
      </c>
      <c r="X1131" s="18">
        <v>44368.0</v>
      </c>
      <c r="Y1131" s="18">
        <v>44370.0</v>
      </c>
      <c r="Z1131" s="17"/>
      <c r="AA1131" s="22" t="s">
        <v>177</v>
      </c>
      <c r="AB1131" s="23">
        <v>44368.0</v>
      </c>
      <c r="AC1131" s="22" t="s">
        <v>71</v>
      </c>
      <c r="AD1131" s="23">
        <v>44368.0</v>
      </c>
      <c r="AE1131" s="22" t="s">
        <v>177</v>
      </c>
      <c r="AF1131" s="23">
        <v>44376.0</v>
      </c>
      <c r="AG1131" s="22" t="s">
        <v>106</v>
      </c>
      <c r="AH1131" s="23">
        <v>44431.0</v>
      </c>
      <c r="AI1131" s="22" t="s">
        <v>71</v>
      </c>
      <c r="AJ1131" s="23">
        <v>44508.0</v>
      </c>
      <c r="AK1131" s="22" t="s">
        <v>98</v>
      </c>
      <c r="AL1131" s="22" t="s">
        <v>98</v>
      </c>
      <c r="AM1131" s="22" t="s">
        <v>1233</v>
      </c>
      <c r="AN1131" s="22" t="s">
        <v>87</v>
      </c>
      <c r="AO1131" s="22" t="s">
        <v>99</v>
      </c>
      <c r="AP1131" s="21" t="s">
        <v>116</v>
      </c>
      <c r="AQ1131" s="22"/>
    </row>
    <row r="1132">
      <c r="A1132" s="11" t="s">
        <v>5401</v>
      </c>
      <c r="B1132" s="11" t="s">
        <v>5402</v>
      </c>
      <c r="C1132" s="11" t="str">
        <f>VLOOKUP(A1132,import!A:C,3,0)</f>
        <v>DOĞRU</v>
      </c>
      <c r="D1132" s="11" t="s">
        <v>233</v>
      </c>
      <c r="E1132" s="12">
        <f>VLOOKUP(A1132,import!A:J,5,0)</f>
        <v>363</v>
      </c>
      <c r="F1132" s="12">
        <f>VLOOKUP(A1132,import!A:J,6,0)</f>
        <v>34</v>
      </c>
      <c r="G1132" s="13">
        <f>VLOOKUP(A1132,import!A:J,7,0)</f>
        <v>1</v>
      </c>
      <c r="H1132" s="13">
        <f>VLOOKUP(A1132,import!A:J,8,0)</f>
        <v>51</v>
      </c>
      <c r="I1132" s="13">
        <f>VLOOKUP(A1132,import!A:J,9,0)</f>
        <v>52</v>
      </c>
      <c r="J1132" s="14">
        <f>VLOOKUP(A1132,import!A:J,10,0)</f>
        <v>0.02</v>
      </c>
      <c r="K1132" s="11" t="s">
        <v>5403</v>
      </c>
      <c r="L1132" s="11">
        <v>5.373400407E9</v>
      </c>
      <c r="M1132" s="11" t="s">
        <v>368</v>
      </c>
      <c r="N1132" s="11" t="s">
        <v>5404</v>
      </c>
      <c r="O1132" s="11" t="s">
        <v>5405</v>
      </c>
      <c r="P1132" s="11" t="str">
        <f>VLOOKUP(A1132,import!A:P,16,0)</f>
        <v>Geleneksel</v>
      </c>
      <c r="Q1132" s="15"/>
      <c r="R1132" s="15" t="b">
        <v>1</v>
      </c>
      <c r="S1132" s="25" t="b">
        <v>1</v>
      </c>
      <c r="T1132" s="17"/>
      <c r="U1132" s="17"/>
      <c r="V1132" s="17"/>
      <c r="W1132" s="17" t="s">
        <v>5406</v>
      </c>
      <c r="X1132" s="18"/>
      <c r="Y1132" s="18"/>
      <c r="Z1132" s="18"/>
      <c r="AA1132" s="22" t="s">
        <v>71</v>
      </c>
      <c r="AB1132" s="23">
        <v>44461.0</v>
      </c>
      <c r="AC1132" s="22" t="s">
        <v>71</v>
      </c>
      <c r="AD1132" s="23">
        <v>44496.0</v>
      </c>
      <c r="AE1132" s="20"/>
      <c r="AF1132" s="19"/>
      <c r="AG1132" s="20"/>
      <c r="AH1132" s="19"/>
      <c r="AI1132" s="19"/>
      <c r="AJ1132" s="19"/>
      <c r="AK1132" s="22" t="s">
        <v>156</v>
      </c>
      <c r="AL1132" s="22" t="s">
        <v>156</v>
      </c>
      <c r="AM1132" s="19"/>
      <c r="AN1132" s="19"/>
      <c r="AO1132" s="19"/>
      <c r="AP1132" s="21" t="s">
        <v>54</v>
      </c>
      <c r="AQ1132" s="19"/>
    </row>
    <row r="1133">
      <c r="A1133" s="11" t="s">
        <v>5407</v>
      </c>
      <c r="B1133" s="11" t="s">
        <v>5408</v>
      </c>
      <c r="C1133" s="11" t="str">
        <f>VLOOKUP(A1133,import!A:C,3,0)</f>
        <v>DOĞRU</v>
      </c>
      <c r="D1133" s="11" t="s">
        <v>45</v>
      </c>
      <c r="E1133" s="12">
        <f>VLOOKUP(A1133,import!A:J,5,0)</f>
        <v>617</v>
      </c>
      <c r="F1133" s="12">
        <f>VLOOKUP(A1133,import!A:J,6,0)</f>
        <v>2</v>
      </c>
      <c r="G1133" s="13">
        <f>VLOOKUP(A1133,import!A:J,7,0)</f>
        <v>0</v>
      </c>
      <c r="H1133" s="13">
        <f>VLOOKUP(A1133,import!A:J,8,0)</f>
        <v>20</v>
      </c>
      <c r="I1133" s="13">
        <f>VLOOKUP(A1133,import!A:J,9,0)</f>
        <v>20</v>
      </c>
      <c r="J1133" s="14">
        <f>VLOOKUP(A1133,import!A:J,10,0)</f>
        <v>0</v>
      </c>
      <c r="K1133" s="11" t="s">
        <v>5409</v>
      </c>
      <c r="L1133" s="11">
        <v>2.422434738E9</v>
      </c>
      <c r="M1133" s="11" t="s">
        <v>47</v>
      </c>
      <c r="N1133" s="11" t="s">
        <v>270</v>
      </c>
      <c r="O1133" s="11" t="s">
        <v>5410</v>
      </c>
      <c r="P1133" s="11" t="str">
        <f>VLOOKUP(A1133,import!A:P,16,0)</f>
        <v>Geleneksel</v>
      </c>
      <c r="Q1133" s="15"/>
      <c r="R1133" s="15" t="b">
        <v>1</v>
      </c>
      <c r="S1133" s="16" t="b">
        <v>0</v>
      </c>
      <c r="T1133" s="17" t="s">
        <v>50</v>
      </c>
      <c r="U1133" s="17" t="s">
        <v>99</v>
      </c>
      <c r="V1133" s="17" t="s">
        <v>52</v>
      </c>
      <c r="W1133" s="17" t="s">
        <v>5411</v>
      </c>
      <c r="X1133" s="18">
        <v>44492.0</v>
      </c>
      <c r="Y1133" s="18">
        <v>44495.0</v>
      </c>
      <c r="Z1133" s="18"/>
      <c r="AA1133" s="22" t="s">
        <v>71</v>
      </c>
      <c r="AB1133" s="23">
        <v>44378.0</v>
      </c>
      <c r="AC1133" s="22" t="s">
        <v>177</v>
      </c>
      <c r="AD1133" s="23">
        <v>44411.0</v>
      </c>
      <c r="AE1133" s="22" t="s">
        <v>71</v>
      </c>
      <c r="AF1133" s="23">
        <v>44492.0</v>
      </c>
      <c r="AG1133" s="22" t="s">
        <v>177</v>
      </c>
      <c r="AH1133" s="23">
        <v>44588.0</v>
      </c>
      <c r="AI1133" s="19"/>
      <c r="AJ1133" s="19"/>
      <c r="AK1133" s="22" t="s">
        <v>86</v>
      </c>
      <c r="AL1133" s="22" t="s">
        <v>288</v>
      </c>
      <c r="AM1133" s="22" t="s">
        <v>99</v>
      </c>
      <c r="AN1133" s="22" t="s">
        <v>99</v>
      </c>
      <c r="AO1133" s="19"/>
      <c r="AP1133" s="21" t="s">
        <v>89</v>
      </c>
      <c r="AQ1133" s="19"/>
    </row>
    <row r="1134">
      <c r="A1134" s="11" t="s">
        <v>5412</v>
      </c>
      <c r="B1134" s="11" t="s">
        <v>5413</v>
      </c>
      <c r="C1134" s="11" t="str">
        <f>VLOOKUP(A1134,import!A:C,3,0)</f>
        <v>DOĞRU</v>
      </c>
      <c r="D1134" s="11" t="s">
        <v>63</v>
      </c>
      <c r="E1134" s="12">
        <f>VLOOKUP(A1134,import!A:J,5,0)</f>
        <v>1410</v>
      </c>
      <c r="F1134" s="12">
        <f>VLOOKUP(A1134,import!A:J,6,0)</f>
        <v>36</v>
      </c>
      <c r="G1134" s="13">
        <f>VLOOKUP(A1134,import!A:J,7,0)</f>
        <v>0</v>
      </c>
      <c r="H1134" s="13">
        <f>VLOOKUP(A1134,import!A:J,8,0)</f>
        <v>24</v>
      </c>
      <c r="I1134" s="13">
        <f>VLOOKUP(A1134,import!A:J,9,0)</f>
        <v>24</v>
      </c>
      <c r="J1134" s="14">
        <f>VLOOKUP(A1134,import!A:J,10,0)</f>
        <v>0</v>
      </c>
      <c r="K1134" s="11" t="s">
        <v>5414</v>
      </c>
      <c r="L1134" s="11">
        <v>2.427423233E9</v>
      </c>
      <c r="M1134" s="11" t="s">
        <v>58</v>
      </c>
      <c r="N1134" s="11" t="s">
        <v>1101</v>
      </c>
      <c r="O1134" s="11" t="s">
        <v>5415</v>
      </c>
      <c r="P1134" s="11" t="str">
        <f>VLOOKUP(A1134,import!A:P,16,0)</f>
        <v>Geleneksel</v>
      </c>
      <c r="Q1134" s="15"/>
      <c r="R1134" s="15" t="b">
        <v>1</v>
      </c>
      <c r="S1134" s="25" t="b">
        <v>1</v>
      </c>
      <c r="T1134" s="25"/>
      <c r="U1134" s="16"/>
      <c r="V1134" s="16"/>
      <c r="W1134" s="25" t="s">
        <v>5416</v>
      </c>
      <c r="X1134" s="30"/>
      <c r="Y1134" s="30"/>
      <c r="Z1134" s="30"/>
      <c r="AA1134" s="22" t="s">
        <v>71</v>
      </c>
      <c r="AB1134" s="23">
        <v>44488.0</v>
      </c>
      <c r="AC1134" s="19"/>
      <c r="AD1134" s="19"/>
      <c r="AE1134" s="20"/>
      <c r="AF1134" s="19"/>
      <c r="AG1134" s="20"/>
      <c r="AH1134" s="19"/>
      <c r="AI1134" s="19"/>
      <c r="AJ1134" s="19"/>
      <c r="AK1134" s="22" t="s">
        <v>156</v>
      </c>
      <c r="AL1134" s="19"/>
      <c r="AM1134" s="19"/>
      <c r="AN1134" s="19"/>
      <c r="AO1134" s="19"/>
      <c r="AP1134" s="21" t="s">
        <v>89</v>
      </c>
      <c r="AQ1134" s="19"/>
    </row>
    <row r="1135">
      <c r="A1135" s="11" t="s">
        <v>5417</v>
      </c>
      <c r="B1135" s="11" t="s">
        <v>5418</v>
      </c>
      <c r="C1135" s="11" t="str">
        <f>VLOOKUP(A1135,import!A:C,3,0)</f>
        <v>DOĞRU</v>
      </c>
      <c r="D1135" s="11" t="s">
        <v>45</v>
      </c>
      <c r="E1135" s="12" t="str">
        <f>VLOOKUP(A1135,import!A:J,5,0)</f>
        <v/>
      </c>
      <c r="F1135" s="12" t="str">
        <f>VLOOKUP(A1135,import!A:J,6,0)</f>
        <v/>
      </c>
      <c r="G1135" s="13">
        <f>VLOOKUP(A1135,import!A:J,7,0)</f>
        <v>0</v>
      </c>
      <c r="H1135" s="13">
        <f>VLOOKUP(A1135,import!A:J,8,0)</f>
        <v>18</v>
      </c>
      <c r="I1135" s="13">
        <f>VLOOKUP(A1135,import!A:J,9,0)</f>
        <v>18</v>
      </c>
      <c r="J1135" s="14">
        <f>VLOOKUP(A1135,import!A:J,10,0)</f>
        <v>0</v>
      </c>
      <c r="K1135" s="11" t="s">
        <v>5419</v>
      </c>
      <c r="L1135" s="11">
        <v>5.32369877E9</v>
      </c>
      <c r="M1135" s="11" t="s">
        <v>368</v>
      </c>
      <c r="N1135" s="11" t="s">
        <v>719</v>
      </c>
      <c r="O1135" s="11" t="s">
        <v>5420</v>
      </c>
      <c r="P1135" s="11" t="str">
        <f>VLOOKUP(A1135,import!A:P,16,0)</f>
        <v>Geleneksel</v>
      </c>
      <c r="Q1135" s="15"/>
      <c r="R1135" s="15" t="b">
        <v>0</v>
      </c>
      <c r="S1135" s="16" t="b">
        <v>0</v>
      </c>
      <c r="T1135" s="17"/>
      <c r="U1135" s="17"/>
      <c r="V1135" s="17"/>
      <c r="W1135" s="17"/>
      <c r="X1135" s="18"/>
      <c r="Y1135" s="18"/>
      <c r="Z1135" s="18"/>
      <c r="AA1135" s="22"/>
      <c r="AB1135" s="23"/>
      <c r="AC1135" s="19"/>
      <c r="AD1135" s="19"/>
      <c r="AE1135" s="20"/>
      <c r="AF1135" s="19"/>
      <c r="AG1135" s="20"/>
      <c r="AH1135" s="19"/>
      <c r="AI1135" s="19"/>
      <c r="AJ1135" s="19"/>
      <c r="AK1135" s="22"/>
      <c r="AL1135" s="19"/>
      <c r="AM1135" s="19"/>
      <c r="AN1135" s="19"/>
      <c r="AO1135" s="19"/>
      <c r="AP1135" s="21"/>
      <c r="AQ1135" s="19"/>
    </row>
    <row r="1136">
      <c r="A1136" s="11" t="s">
        <v>5421</v>
      </c>
      <c r="B1136" s="11" t="s">
        <v>5422</v>
      </c>
      <c r="C1136" s="11" t="str">
        <f>VLOOKUP(A1136,import!A:C,3,0)</f>
        <v>DOĞRU</v>
      </c>
      <c r="D1136" s="11" t="s">
        <v>193</v>
      </c>
      <c r="E1136" s="12">
        <f>VLOOKUP(A1136,import!A:J,5,0)</f>
        <v>487</v>
      </c>
      <c r="F1136" s="12">
        <f>VLOOKUP(A1136,import!A:J,6,0)</f>
        <v>2</v>
      </c>
      <c r="G1136" s="13">
        <f>VLOOKUP(A1136,import!A:J,7,0)</f>
        <v>0</v>
      </c>
      <c r="H1136" s="13">
        <f>VLOOKUP(A1136,import!A:J,8,0)</f>
        <v>53</v>
      </c>
      <c r="I1136" s="13">
        <f>VLOOKUP(A1136,import!A:J,9,0)</f>
        <v>53</v>
      </c>
      <c r="J1136" s="14">
        <f>VLOOKUP(A1136,import!A:J,10,0)</f>
        <v>0</v>
      </c>
      <c r="K1136" s="11" t="s">
        <v>5423</v>
      </c>
      <c r="L1136" s="11">
        <v>2.422298181E9</v>
      </c>
      <c r="M1136" s="11" t="s">
        <v>138</v>
      </c>
      <c r="N1136" s="11" t="s">
        <v>333</v>
      </c>
      <c r="O1136" s="11" t="s">
        <v>5424</v>
      </c>
      <c r="P1136" s="11" t="str">
        <f>VLOOKUP(A1136,import!A:P,16,0)</f>
        <v>Geleneksel</v>
      </c>
      <c r="Q1136" s="15" t="s">
        <v>103</v>
      </c>
      <c r="R1136" s="15" t="b">
        <v>1</v>
      </c>
      <c r="S1136" s="16" t="b">
        <v>0</v>
      </c>
      <c r="T1136" s="25" t="s">
        <v>83</v>
      </c>
      <c r="U1136" s="16"/>
      <c r="V1136" s="16"/>
      <c r="W1136" s="25" t="s">
        <v>5425</v>
      </c>
      <c r="X1136" s="30"/>
      <c r="Y1136" s="30"/>
      <c r="Z1136" s="30"/>
      <c r="AA1136" s="22" t="s">
        <v>106</v>
      </c>
      <c r="AB1136" s="23">
        <v>44497.0</v>
      </c>
      <c r="AC1136" s="19"/>
      <c r="AD1136" s="19"/>
      <c r="AE1136" s="20"/>
      <c r="AF1136" s="19"/>
      <c r="AG1136" s="20"/>
      <c r="AH1136" s="19"/>
      <c r="AI1136" s="19"/>
      <c r="AJ1136" s="19"/>
      <c r="AK1136" s="22" t="s">
        <v>156</v>
      </c>
      <c r="AL1136" s="19"/>
      <c r="AM1136" s="19"/>
      <c r="AN1136" s="19"/>
      <c r="AO1136" s="19"/>
      <c r="AP1136" s="21" t="s">
        <v>116</v>
      </c>
      <c r="AQ1136" s="19"/>
    </row>
    <row r="1137">
      <c r="A1137" s="11" t="s">
        <v>5426</v>
      </c>
      <c r="B1137" s="11" t="s">
        <v>5427</v>
      </c>
      <c r="C1137" s="11" t="str">
        <f>VLOOKUP(A1137,import!A:C,3,0)</f>
        <v>DOĞRU</v>
      </c>
      <c r="D1137" s="11" t="s">
        <v>45</v>
      </c>
      <c r="E1137" s="12">
        <f>VLOOKUP(A1137,import!A:J,5,0)</f>
        <v>2401</v>
      </c>
      <c r="F1137" s="12">
        <f>VLOOKUP(A1137,import!A:J,6,0)</f>
        <v>153</v>
      </c>
      <c r="G1137" s="13">
        <f>VLOOKUP(A1137,import!A:J,7,0)</f>
        <v>0</v>
      </c>
      <c r="H1137" s="13">
        <f>VLOOKUP(A1137,import!A:J,8,0)</f>
        <v>13</v>
      </c>
      <c r="I1137" s="13">
        <f>VLOOKUP(A1137,import!A:J,9,0)</f>
        <v>13</v>
      </c>
      <c r="J1137" s="14">
        <f>VLOOKUP(A1137,import!A:J,10,0)</f>
        <v>0</v>
      </c>
      <c r="K1137" s="11" t="s">
        <v>5428</v>
      </c>
      <c r="L1137" s="11">
        <v>5.459704943E9</v>
      </c>
      <c r="M1137" s="11" t="s">
        <v>47</v>
      </c>
      <c r="N1137" s="11" t="s">
        <v>47</v>
      </c>
      <c r="O1137" s="11" t="s">
        <v>5429</v>
      </c>
      <c r="P1137" s="11" t="str">
        <f>VLOOKUP(A1137,import!A:P,16,0)</f>
        <v>Geleneksel</v>
      </c>
      <c r="Q1137" s="15"/>
      <c r="R1137" s="15" t="b">
        <v>1</v>
      </c>
      <c r="S1137" s="25" t="b">
        <v>1</v>
      </c>
      <c r="T1137" s="17" t="s">
        <v>83</v>
      </c>
      <c r="U1137" s="17"/>
      <c r="V1137" s="17"/>
      <c r="W1137" s="17" t="s">
        <v>5430</v>
      </c>
      <c r="X1137" s="18"/>
      <c r="Y1137" s="18"/>
      <c r="Z1137" s="18"/>
      <c r="AA1137" s="22" t="s">
        <v>71</v>
      </c>
      <c r="AB1137" s="23">
        <v>44413.0</v>
      </c>
      <c r="AC1137" s="22" t="s">
        <v>106</v>
      </c>
      <c r="AD1137" s="23">
        <v>44421.0</v>
      </c>
      <c r="AE1137" s="22" t="s">
        <v>71</v>
      </c>
      <c r="AF1137" s="23">
        <v>44492.0</v>
      </c>
      <c r="AG1137" s="20"/>
      <c r="AH1137" s="19"/>
      <c r="AI1137" s="19"/>
      <c r="AJ1137" s="19"/>
      <c r="AK1137" s="22" t="s">
        <v>87</v>
      </c>
      <c r="AL1137" s="22" t="s">
        <v>88</v>
      </c>
      <c r="AM1137" s="22" t="s">
        <v>99</v>
      </c>
      <c r="AN1137" s="19"/>
      <c r="AO1137" s="19"/>
      <c r="AP1137" s="21" t="s">
        <v>54</v>
      </c>
      <c r="AQ1137" s="19"/>
    </row>
    <row r="1138">
      <c r="A1138" s="11" t="s">
        <v>5431</v>
      </c>
      <c r="B1138" s="11" t="s">
        <v>5432</v>
      </c>
      <c r="C1138" s="11" t="str">
        <f>VLOOKUP(A1138,import!A:C,3,0)</f>
        <v>DOĞRU</v>
      </c>
      <c r="D1138" s="11" t="s">
        <v>193</v>
      </c>
      <c r="E1138" s="12">
        <f>VLOOKUP(A1138,import!A:J,5,0)</f>
        <v>489</v>
      </c>
      <c r="F1138" s="12">
        <f>VLOOKUP(A1138,import!A:J,6,0)</f>
        <v>23</v>
      </c>
      <c r="G1138" s="13">
        <f>VLOOKUP(A1138,import!A:J,7,0)</f>
        <v>0</v>
      </c>
      <c r="H1138" s="13">
        <f>VLOOKUP(A1138,import!A:J,8,0)</f>
        <v>64</v>
      </c>
      <c r="I1138" s="13">
        <f>VLOOKUP(A1138,import!A:J,9,0)</f>
        <v>64</v>
      </c>
      <c r="J1138" s="14">
        <f>VLOOKUP(A1138,import!A:J,10,0)</f>
        <v>0</v>
      </c>
      <c r="K1138" s="11" t="s">
        <v>5433</v>
      </c>
      <c r="L1138" s="11">
        <v>2.423214535E9</v>
      </c>
      <c r="M1138" s="11" t="s">
        <v>47</v>
      </c>
      <c r="N1138" s="11" t="s">
        <v>195</v>
      </c>
      <c r="O1138" s="11" t="s">
        <v>5434</v>
      </c>
      <c r="P1138" s="11" t="str">
        <f>VLOOKUP(A1138,import!A:P,16,0)</f>
        <v>Geleneksel</v>
      </c>
      <c r="Q1138" s="15"/>
      <c r="R1138" s="15" t="b">
        <v>1</v>
      </c>
      <c r="S1138" s="16" t="b">
        <v>0</v>
      </c>
      <c r="T1138" s="17" t="s">
        <v>83</v>
      </c>
      <c r="U1138" s="17" t="s">
        <v>288</v>
      </c>
      <c r="V1138" s="31"/>
      <c r="W1138" s="17" t="s">
        <v>5435</v>
      </c>
      <c r="X1138" s="18">
        <v>44413.0</v>
      </c>
      <c r="Y1138" s="18">
        <v>44419.0</v>
      </c>
      <c r="Z1138" s="18"/>
      <c r="AA1138" s="22" t="s">
        <v>85</v>
      </c>
      <c r="AB1138" s="23">
        <v>44370.0</v>
      </c>
      <c r="AC1138" s="22" t="s">
        <v>85</v>
      </c>
      <c r="AD1138" s="23">
        <v>44375.0</v>
      </c>
      <c r="AE1138" s="22" t="s">
        <v>85</v>
      </c>
      <c r="AF1138" s="23">
        <v>44403.0</v>
      </c>
      <c r="AG1138" s="22" t="s">
        <v>106</v>
      </c>
      <c r="AH1138" s="23">
        <v>44405.0</v>
      </c>
      <c r="AI1138" s="22" t="s">
        <v>71</v>
      </c>
      <c r="AJ1138" s="23">
        <v>44492.0</v>
      </c>
      <c r="AK1138" s="22" t="s">
        <v>107</v>
      </c>
      <c r="AL1138" s="22" t="s">
        <v>86</v>
      </c>
      <c r="AM1138" s="22" t="s">
        <v>190</v>
      </c>
      <c r="AN1138" s="22" t="s">
        <v>358</v>
      </c>
      <c r="AO1138" s="22" t="s">
        <v>99</v>
      </c>
      <c r="AP1138" s="21" t="s">
        <v>89</v>
      </c>
      <c r="AQ1138" s="22"/>
    </row>
    <row r="1139">
      <c r="A1139" s="11" t="s">
        <v>5436</v>
      </c>
      <c r="B1139" s="11" t="s">
        <v>5437</v>
      </c>
      <c r="C1139" s="11" t="str">
        <f>VLOOKUP(A1139,import!A:C,3,0)</f>
        <v>DOĞRU</v>
      </c>
      <c r="D1139" s="11" t="s">
        <v>344</v>
      </c>
      <c r="E1139" s="12">
        <f>VLOOKUP(A1139,import!A:J,5,0)</f>
        <v>2</v>
      </c>
      <c r="F1139" s="12" t="str">
        <f>VLOOKUP(A1139,import!A:J,6,0)</f>
        <v/>
      </c>
      <c r="G1139" s="13">
        <f>VLOOKUP(A1139,import!A:J,7,0)</f>
        <v>0</v>
      </c>
      <c r="H1139" s="13">
        <f>VLOOKUP(A1139,import!A:J,8,0)</f>
        <v>17</v>
      </c>
      <c r="I1139" s="13">
        <f>VLOOKUP(A1139,import!A:J,9,0)</f>
        <v>17</v>
      </c>
      <c r="J1139" s="14">
        <f>VLOOKUP(A1139,import!A:J,10,0)</f>
        <v>0</v>
      </c>
      <c r="K1139" s="11" t="s">
        <v>5438</v>
      </c>
      <c r="L1139" s="11">
        <v>5.523976455E9</v>
      </c>
      <c r="M1139" s="11" t="s">
        <v>47</v>
      </c>
      <c r="N1139" s="11" t="s">
        <v>278</v>
      </c>
      <c r="O1139" s="11" t="s">
        <v>5439</v>
      </c>
      <c r="P1139" s="11" t="str">
        <f>VLOOKUP(A1139,import!A:P,16,0)</f>
        <v>Geleneksel</v>
      </c>
      <c r="Q1139" s="15"/>
      <c r="R1139" s="15" t="b">
        <v>1</v>
      </c>
      <c r="S1139" s="16" t="b">
        <v>0</v>
      </c>
      <c r="T1139" s="17" t="s">
        <v>83</v>
      </c>
      <c r="U1139" s="17"/>
      <c r="V1139" s="17"/>
      <c r="W1139" s="17" t="s">
        <v>5440</v>
      </c>
      <c r="X1139" s="18"/>
      <c r="Y1139" s="18"/>
      <c r="Z1139" s="18"/>
      <c r="AA1139" s="22" t="s">
        <v>71</v>
      </c>
      <c r="AB1139" s="23">
        <v>44558.0</v>
      </c>
      <c r="AC1139" s="22" t="s">
        <v>106</v>
      </c>
      <c r="AD1139" s="23">
        <v>44564.0</v>
      </c>
      <c r="AE1139" s="22" t="s">
        <v>71</v>
      </c>
      <c r="AF1139" s="23">
        <v>44575.0</v>
      </c>
      <c r="AG1139" s="20"/>
      <c r="AH1139" s="19"/>
      <c r="AI1139" s="19"/>
      <c r="AJ1139" s="19"/>
      <c r="AK1139" s="22" t="s">
        <v>104</v>
      </c>
      <c r="AL1139" s="22" t="s">
        <v>68</v>
      </c>
      <c r="AM1139" s="22" t="s">
        <v>104</v>
      </c>
      <c r="AN1139" s="19"/>
      <c r="AO1139" s="19"/>
      <c r="AP1139" s="21"/>
      <c r="AQ1139" s="19"/>
    </row>
    <row r="1140">
      <c r="A1140" s="11" t="s">
        <v>5441</v>
      </c>
      <c r="B1140" s="11" t="s">
        <v>5442</v>
      </c>
      <c r="C1140" s="11" t="str">
        <f>VLOOKUP(A1140,import!A:C,3,0)</f>
        <v>DOĞRU</v>
      </c>
      <c r="D1140" s="11" t="s">
        <v>63</v>
      </c>
      <c r="E1140" s="12">
        <f>VLOOKUP(A1140,import!A:J,5,0)</f>
        <v>517</v>
      </c>
      <c r="F1140" s="12">
        <f>VLOOKUP(A1140,import!A:J,6,0)</f>
        <v>22</v>
      </c>
      <c r="G1140" s="13">
        <f>VLOOKUP(A1140,import!A:J,7,0)</f>
        <v>3</v>
      </c>
      <c r="H1140" s="13">
        <f>VLOOKUP(A1140,import!A:J,8,0)</f>
        <v>13</v>
      </c>
      <c r="I1140" s="13">
        <f>VLOOKUP(A1140,import!A:J,9,0)</f>
        <v>16</v>
      </c>
      <c r="J1140" s="14">
        <f>VLOOKUP(A1140,import!A:J,10,0)</f>
        <v>0.19</v>
      </c>
      <c r="K1140" s="11" t="s">
        <v>5443</v>
      </c>
      <c r="L1140" s="11">
        <v>5.523375002E9</v>
      </c>
      <c r="M1140" s="11" t="s">
        <v>47</v>
      </c>
      <c r="N1140" s="11" t="s">
        <v>719</v>
      </c>
      <c r="O1140" s="11" t="s">
        <v>5444</v>
      </c>
      <c r="P1140" s="11" t="str">
        <f>VLOOKUP(A1140,import!A:P,16,0)</f>
        <v>Geleneksel</v>
      </c>
      <c r="Q1140" s="15"/>
      <c r="R1140" s="15" t="b">
        <v>1</v>
      </c>
      <c r="S1140" s="16" t="b">
        <v>0</v>
      </c>
      <c r="T1140" s="17" t="s">
        <v>50</v>
      </c>
      <c r="U1140" s="17" t="s">
        <v>123</v>
      </c>
      <c r="V1140" s="17"/>
      <c r="W1140" s="17" t="s">
        <v>5445</v>
      </c>
      <c r="X1140" s="18">
        <v>44480.0</v>
      </c>
      <c r="Y1140" s="18">
        <v>44481.0</v>
      </c>
      <c r="Z1140" s="18"/>
      <c r="AA1140" s="22" t="s">
        <v>106</v>
      </c>
      <c r="AB1140" s="23">
        <v>44376.0</v>
      </c>
      <c r="AC1140" s="22" t="s">
        <v>106</v>
      </c>
      <c r="AD1140" s="23">
        <v>44386.0</v>
      </c>
      <c r="AE1140" s="22" t="s">
        <v>106</v>
      </c>
      <c r="AF1140" s="23">
        <v>44403.0</v>
      </c>
      <c r="AG1140" s="22" t="s">
        <v>106</v>
      </c>
      <c r="AH1140" s="23">
        <v>44405.0</v>
      </c>
      <c r="AI1140" s="22" t="s">
        <v>71</v>
      </c>
      <c r="AJ1140" s="23">
        <v>44480.0</v>
      </c>
      <c r="AK1140" s="22" t="s">
        <v>1233</v>
      </c>
      <c r="AL1140" s="22" t="s">
        <v>107</v>
      </c>
      <c r="AM1140" s="22" t="s">
        <v>51</v>
      </c>
      <c r="AN1140" s="22" t="s">
        <v>3066</v>
      </c>
      <c r="AO1140" s="22" t="s">
        <v>123</v>
      </c>
      <c r="AP1140" s="21" t="s">
        <v>54</v>
      </c>
      <c r="AQ1140" s="22"/>
    </row>
    <row r="1141">
      <c r="A1141" s="11" t="s">
        <v>5446</v>
      </c>
      <c r="B1141" s="11" t="s">
        <v>5447</v>
      </c>
      <c r="C1141" s="11" t="str">
        <f>VLOOKUP(A1141,import!A:C,3,0)</f>
        <v>DOĞRU</v>
      </c>
      <c r="D1141" s="11" t="s">
        <v>152</v>
      </c>
      <c r="E1141" s="12">
        <f>VLOOKUP(A1141,import!A:J,5,0)</f>
        <v>1432</v>
      </c>
      <c r="F1141" s="12">
        <f>VLOOKUP(A1141,import!A:J,6,0)</f>
        <v>126</v>
      </c>
      <c r="G1141" s="13">
        <f>VLOOKUP(A1141,import!A:J,7,0)</f>
        <v>0</v>
      </c>
      <c r="H1141" s="13">
        <f>VLOOKUP(A1141,import!A:J,8,0)</f>
        <v>34</v>
      </c>
      <c r="I1141" s="13">
        <f>VLOOKUP(A1141,import!A:J,9,0)</f>
        <v>34</v>
      </c>
      <c r="J1141" s="14">
        <f>VLOOKUP(A1141,import!A:J,10,0)</f>
        <v>0</v>
      </c>
      <c r="K1141" s="11" t="s">
        <v>5448</v>
      </c>
      <c r="L1141" s="11">
        <v>2.428891181E9</v>
      </c>
      <c r="M1141" s="11" t="s">
        <v>327</v>
      </c>
      <c r="N1141" s="11" t="s">
        <v>1398</v>
      </c>
      <c r="O1141" s="11" t="s">
        <v>5449</v>
      </c>
      <c r="P1141" s="11" t="str">
        <f>VLOOKUP(A1141,import!A:P,16,0)</f>
        <v>Geleneksel</v>
      </c>
      <c r="Q1141" s="15"/>
      <c r="R1141" s="15" t="b">
        <v>0</v>
      </c>
      <c r="S1141" s="16" t="b">
        <v>0</v>
      </c>
      <c r="T1141" s="17"/>
      <c r="U1141" s="17"/>
      <c r="V1141" s="17"/>
      <c r="W1141" s="17"/>
      <c r="X1141" s="18"/>
      <c r="Y1141" s="18"/>
      <c r="Z1141" s="18"/>
      <c r="AA1141" s="22"/>
      <c r="AB1141" s="23"/>
      <c r="AC1141" s="19"/>
      <c r="AD1141" s="19"/>
      <c r="AE1141" s="20"/>
      <c r="AF1141" s="19"/>
      <c r="AG1141" s="20"/>
      <c r="AH1141" s="19"/>
      <c r="AI1141" s="19"/>
      <c r="AJ1141" s="19"/>
      <c r="AK1141" s="22"/>
      <c r="AL1141" s="19"/>
      <c r="AM1141" s="19"/>
      <c r="AN1141" s="19"/>
      <c r="AO1141" s="19"/>
      <c r="AP1141" s="21" t="s">
        <v>116</v>
      </c>
      <c r="AQ1141" s="19"/>
    </row>
    <row r="1142">
      <c r="A1142" s="11" t="s">
        <v>5450</v>
      </c>
      <c r="B1142" s="11" t="s">
        <v>5451</v>
      </c>
      <c r="C1142" s="11" t="str">
        <f>VLOOKUP(A1142,import!A:C,3,0)</f>
        <v>DOĞRU</v>
      </c>
      <c r="D1142" s="11" t="s">
        <v>63</v>
      </c>
      <c r="E1142" s="12">
        <f>VLOOKUP(A1142,import!A:J,5,0)</f>
        <v>1544</v>
      </c>
      <c r="F1142" s="12">
        <f>VLOOKUP(A1142,import!A:J,6,0)</f>
        <v>64</v>
      </c>
      <c r="G1142" s="13">
        <f>VLOOKUP(A1142,import!A:J,7,0)</f>
        <v>4</v>
      </c>
      <c r="H1142" s="13">
        <f>VLOOKUP(A1142,import!A:J,8,0)</f>
        <v>0</v>
      </c>
      <c r="I1142" s="13">
        <f>VLOOKUP(A1142,import!A:J,9,0)</f>
        <v>4</v>
      </c>
      <c r="J1142" s="14">
        <f>VLOOKUP(A1142,import!A:J,10,0)</f>
        <v>1</v>
      </c>
      <c r="K1142" s="11" t="s">
        <v>5452</v>
      </c>
      <c r="L1142" s="11">
        <v>5.432725259E9</v>
      </c>
      <c r="M1142" s="11" t="s">
        <v>47</v>
      </c>
      <c r="N1142" s="11" t="s">
        <v>766</v>
      </c>
      <c r="O1142" s="11" t="s">
        <v>4430</v>
      </c>
      <c r="P1142" s="11" t="str">
        <f>VLOOKUP(A1142,import!A:P,16,0)</f>
        <v>Geleneksel</v>
      </c>
      <c r="Q1142" s="15"/>
      <c r="R1142" s="15" t="b">
        <v>1</v>
      </c>
      <c r="S1142" s="16" t="b">
        <v>0</v>
      </c>
      <c r="T1142" s="25" t="s">
        <v>50</v>
      </c>
      <c r="U1142" s="25" t="s">
        <v>1587</v>
      </c>
      <c r="V1142" s="25" t="s">
        <v>52</v>
      </c>
      <c r="W1142" s="16"/>
      <c r="X1142" s="27">
        <v>44305.0</v>
      </c>
      <c r="Y1142" s="27">
        <v>44307.0</v>
      </c>
      <c r="Z1142" s="27"/>
      <c r="AA1142" s="19"/>
      <c r="AB1142" s="19"/>
      <c r="AC1142" s="19"/>
      <c r="AD1142" s="19"/>
      <c r="AE1142" s="20"/>
      <c r="AF1142" s="19"/>
      <c r="AG1142" s="20"/>
      <c r="AH1142" s="19"/>
      <c r="AI1142" s="19"/>
      <c r="AJ1142" s="19"/>
      <c r="AK1142" s="19"/>
      <c r="AL1142" s="19"/>
      <c r="AM1142" s="19"/>
      <c r="AN1142" s="19"/>
      <c r="AO1142" s="19"/>
      <c r="AP1142" s="21" t="s">
        <v>54</v>
      </c>
      <c r="AQ1142" s="19"/>
    </row>
    <row r="1143">
      <c r="A1143" s="11" t="s">
        <v>5453</v>
      </c>
      <c r="B1143" s="11" t="s">
        <v>5454</v>
      </c>
      <c r="C1143" s="11" t="str">
        <f>VLOOKUP(A1143,import!A:C,3,0)</f>
        <v>YANLIŞ</v>
      </c>
      <c r="D1143" s="11" t="s">
        <v>63</v>
      </c>
      <c r="E1143" s="12">
        <f>VLOOKUP(A1143,import!A:J,5,0)</f>
        <v>8</v>
      </c>
      <c r="F1143" s="12" t="str">
        <f>VLOOKUP(A1143,import!A:J,6,0)</f>
        <v/>
      </c>
      <c r="G1143" s="13">
        <f>VLOOKUP(A1143,import!A:J,7,0)</f>
        <v>0</v>
      </c>
      <c r="H1143" s="13">
        <f>VLOOKUP(A1143,import!A:J,8,0)</f>
        <v>4</v>
      </c>
      <c r="I1143" s="13">
        <f>VLOOKUP(A1143,import!A:J,9,0)</f>
        <v>4</v>
      </c>
      <c r="J1143" s="14">
        <f>VLOOKUP(A1143,import!A:J,10,0)</f>
        <v>0</v>
      </c>
      <c r="K1143" s="11" t="s">
        <v>5455</v>
      </c>
      <c r="L1143" s="11">
        <v>5.433626211E9</v>
      </c>
      <c r="M1143" s="11" t="s">
        <v>47</v>
      </c>
      <c r="N1143" s="11" t="s">
        <v>270</v>
      </c>
      <c r="O1143" s="11" t="s">
        <v>5456</v>
      </c>
      <c r="P1143" s="11" t="str">
        <f>VLOOKUP(A1143,import!A:P,16,0)</f>
        <v>Geleneksel</v>
      </c>
      <c r="Q1143" s="15"/>
      <c r="R1143" s="15" t="b">
        <v>1</v>
      </c>
      <c r="S1143" s="16" t="b">
        <v>0</v>
      </c>
      <c r="T1143" s="17" t="s">
        <v>280</v>
      </c>
      <c r="U1143" s="17" t="s">
        <v>99</v>
      </c>
      <c r="V1143" s="17" t="s">
        <v>52</v>
      </c>
      <c r="W1143" s="17" t="s">
        <v>5457</v>
      </c>
      <c r="X1143" s="18">
        <v>44492.0</v>
      </c>
      <c r="Y1143" s="18">
        <v>44495.0</v>
      </c>
      <c r="Z1143" s="18"/>
      <c r="AA1143" s="22" t="s">
        <v>106</v>
      </c>
      <c r="AB1143" s="23">
        <v>44403.0</v>
      </c>
      <c r="AC1143" s="22" t="s">
        <v>106</v>
      </c>
      <c r="AD1143" s="23">
        <v>44404.0</v>
      </c>
      <c r="AE1143" s="22" t="s">
        <v>106</v>
      </c>
      <c r="AF1143" s="23">
        <v>44411.0</v>
      </c>
      <c r="AG1143" s="22" t="s">
        <v>106</v>
      </c>
      <c r="AH1143" s="23">
        <v>44412.0</v>
      </c>
      <c r="AI1143" s="22" t="s">
        <v>85</v>
      </c>
      <c r="AJ1143" s="23">
        <v>44495.0</v>
      </c>
      <c r="AK1143" s="22" t="s">
        <v>190</v>
      </c>
      <c r="AL1143" s="22" t="s">
        <v>51</v>
      </c>
      <c r="AM1143" s="22" t="s">
        <v>288</v>
      </c>
      <c r="AN1143" s="22" t="s">
        <v>288</v>
      </c>
      <c r="AO1143" s="22" t="s">
        <v>123</v>
      </c>
      <c r="AP1143" s="21" t="s">
        <v>89</v>
      </c>
      <c r="AQ1143" s="22"/>
    </row>
    <row r="1144">
      <c r="A1144" s="11" t="s">
        <v>5458</v>
      </c>
      <c r="B1144" s="11" t="s">
        <v>5459</v>
      </c>
      <c r="C1144" s="11" t="str">
        <f>VLOOKUP(A1144,import!A:C,3,0)</f>
        <v>DOĞRU</v>
      </c>
      <c r="D1144" s="11" t="s">
        <v>325</v>
      </c>
      <c r="E1144" s="12">
        <f>VLOOKUP(A1144,import!A:J,5,0)</f>
        <v>1247</v>
      </c>
      <c r="F1144" s="12">
        <f>VLOOKUP(A1144,import!A:J,6,0)</f>
        <v>37</v>
      </c>
      <c r="G1144" s="13">
        <f>VLOOKUP(A1144,import!A:J,7,0)</f>
        <v>20</v>
      </c>
      <c r="H1144" s="13">
        <f>VLOOKUP(A1144,import!A:J,8,0)</f>
        <v>4</v>
      </c>
      <c r="I1144" s="13">
        <f>VLOOKUP(A1144,import!A:J,9,0)</f>
        <v>24</v>
      </c>
      <c r="J1144" s="14">
        <f>VLOOKUP(A1144,import!A:J,10,0)</f>
        <v>0.83</v>
      </c>
      <c r="K1144" s="11" t="s">
        <v>5460</v>
      </c>
      <c r="L1144" s="11">
        <v>5.495250032E9</v>
      </c>
      <c r="M1144" s="11" t="s">
        <v>65</v>
      </c>
      <c r="N1144" s="11" t="s">
        <v>588</v>
      </c>
      <c r="O1144" s="11" t="s">
        <v>5461</v>
      </c>
      <c r="P1144" s="11" t="str">
        <f>VLOOKUP(A1144,import!A:P,16,0)</f>
        <v>Geleneksel</v>
      </c>
      <c r="Q1144" s="15" t="s">
        <v>135</v>
      </c>
      <c r="R1144" s="15" t="b">
        <v>1</v>
      </c>
      <c r="S1144" s="16" t="b">
        <v>0</v>
      </c>
      <c r="T1144" s="25" t="s">
        <v>50</v>
      </c>
      <c r="U1144" s="25" t="s">
        <v>51</v>
      </c>
      <c r="V1144" s="25" t="s">
        <v>52</v>
      </c>
      <c r="W1144" s="25"/>
      <c r="X1144" s="27">
        <v>44522.0</v>
      </c>
      <c r="Y1144" s="27">
        <v>44522.0</v>
      </c>
      <c r="Z1144" s="27"/>
      <c r="AA1144" s="22" t="s">
        <v>71</v>
      </c>
      <c r="AB1144" s="23">
        <v>44357.0</v>
      </c>
      <c r="AC1144" s="22" t="s">
        <v>71</v>
      </c>
      <c r="AD1144" s="23">
        <v>44376.0</v>
      </c>
      <c r="AE1144" s="22" t="s">
        <v>106</v>
      </c>
      <c r="AF1144" s="23">
        <v>44405.0</v>
      </c>
      <c r="AG1144" s="22" t="s">
        <v>85</v>
      </c>
      <c r="AH1144" s="23">
        <v>44428.0</v>
      </c>
      <c r="AI1144" s="22" t="s">
        <v>71</v>
      </c>
      <c r="AJ1144" s="23">
        <v>44522.0</v>
      </c>
      <c r="AK1144" s="22" t="s">
        <v>98</v>
      </c>
      <c r="AL1144" s="22" t="s">
        <v>358</v>
      </c>
      <c r="AM1144" s="22" t="s">
        <v>190</v>
      </c>
      <c r="AN1144" s="22" t="s">
        <v>51</v>
      </c>
      <c r="AO1144" s="22" t="s">
        <v>51</v>
      </c>
      <c r="AP1144" s="21" t="s">
        <v>54</v>
      </c>
      <c r="AQ1144" s="22"/>
    </row>
    <row r="1145">
      <c r="A1145" s="11" t="s">
        <v>5462</v>
      </c>
      <c r="B1145" s="11" t="s">
        <v>5463</v>
      </c>
      <c r="C1145" s="11" t="str">
        <f>VLOOKUP(A1145,import!A:C,3,0)</f>
        <v>DOĞRU</v>
      </c>
      <c r="D1145" s="11" t="s">
        <v>325</v>
      </c>
      <c r="E1145" s="12">
        <f>VLOOKUP(A1145,import!A:J,5,0)</f>
        <v>93</v>
      </c>
      <c r="F1145" s="12">
        <f>VLOOKUP(A1145,import!A:J,6,0)</f>
        <v>1</v>
      </c>
      <c r="G1145" s="13">
        <f>VLOOKUP(A1145,import!A:J,7,0)</f>
        <v>36</v>
      </c>
      <c r="H1145" s="13">
        <f>VLOOKUP(A1145,import!A:J,8,0)</f>
        <v>12</v>
      </c>
      <c r="I1145" s="13">
        <f>VLOOKUP(A1145,import!A:J,9,0)</f>
        <v>48</v>
      </c>
      <c r="J1145" s="14">
        <f>VLOOKUP(A1145,import!A:J,10,0)</f>
        <v>0.75</v>
      </c>
      <c r="K1145" s="11" t="s">
        <v>5464</v>
      </c>
      <c r="L1145" s="11">
        <v>5.550238015E9</v>
      </c>
      <c r="M1145" s="11" t="s">
        <v>65</v>
      </c>
      <c r="N1145" s="11" t="s">
        <v>3041</v>
      </c>
      <c r="O1145" s="11" t="s">
        <v>5465</v>
      </c>
      <c r="P1145" s="11" t="str">
        <f>VLOOKUP(A1145,import!A:P,16,0)</f>
        <v>Geleneksel</v>
      </c>
      <c r="Q1145" s="15"/>
      <c r="R1145" s="15" t="b">
        <v>1</v>
      </c>
      <c r="S1145" s="16" t="b">
        <v>0</v>
      </c>
      <c r="T1145" s="17" t="s">
        <v>50</v>
      </c>
      <c r="U1145" s="17" t="s">
        <v>51</v>
      </c>
      <c r="V1145" s="17" t="s">
        <v>52</v>
      </c>
      <c r="W1145" s="17"/>
      <c r="X1145" s="18">
        <v>44476.0</v>
      </c>
      <c r="Y1145" s="18">
        <v>44476.0</v>
      </c>
      <c r="Z1145" s="18"/>
      <c r="AA1145" s="22" t="s">
        <v>71</v>
      </c>
      <c r="AB1145" s="23">
        <v>44476.0</v>
      </c>
      <c r="AC1145" s="19"/>
      <c r="AD1145" s="19"/>
      <c r="AE1145" s="20"/>
      <c r="AF1145" s="19"/>
      <c r="AG1145" s="20"/>
      <c r="AH1145" s="19"/>
      <c r="AI1145" s="19"/>
      <c r="AJ1145" s="19"/>
      <c r="AK1145" s="22" t="s">
        <v>51</v>
      </c>
      <c r="AL1145" s="19"/>
      <c r="AM1145" s="19"/>
      <c r="AN1145" s="19"/>
      <c r="AO1145" s="19"/>
      <c r="AP1145" s="21" t="s">
        <v>54</v>
      </c>
      <c r="AQ1145" s="19"/>
    </row>
    <row r="1146">
      <c r="A1146" s="11" t="s">
        <v>5466</v>
      </c>
      <c r="B1146" s="11" t="s">
        <v>5467</v>
      </c>
      <c r="C1146" s="11" t="str">
        <f>VLOOKUP(A1146,import!A:C,3,0)</f>
        <v>DOĞRU</v>
      </c>
      <c r="D1146" s="11" t="s">
        <v>325</v>
      </c>
      <c r="E1146" s="12">
        <f>VLOOKUP(A1146,import!A:J,5,0)</f>
        <v>184</v>
      </c>
      <c r="F1146" s="12">
        <f>VLOOKUP(A1146,import!A:J,6,0)</f>
        <v>4</v>
      </c>
      <c r="G1146" s="13">
        <f>VLOOKUP(A1146,import!A:J,7,0)</f>
        <v>9</v>
      </c>
      <c r="H1146" s="13">
        <f>VLOOKUP(A1146,import!A:J,8,0)</f>
        <v>5</v>
      </c>
      <c r="I1146" s="13">
        <f>VLOOKUP(A1146,import!A:J,9,0)</f>
        <v>14</v>
      </c>
      <c r="J1146" s="14">
        <f>VLOOKUP(A1146,import!A:J,10,0)</f>
        <v>0.64</v>
      </c>
      <c r="K1146" s="11" t="s">
        <v>5468</v>
      </c>
      <c r="L1146" s="11">
        <v>5.52661687E9</v>
      </c>
      <c r="M1146" s="11" t="s">
        <v>65</v>
      </c>
      <c r="N1146" s="11" t="s">
        <v>356</v>
      </c>
      <c r="O1146" s="11" t="s">
        <v>5469</v>
      </c>
      <c r="P1146" s="11" t="str">
        <f>VLOOKUP(A1146,import!A:P,16,0)</f>
        <v>Geleneksel</v>
      </c>
      <c r="Q1146" s="15"/>
      <c r="R1146" s="15" t="b">
        <v>1</v>
      </c>
      <c r="S1146" s="16" t="b">
        <v>0</v>
      </c>
      <c r="T1146" s="17" t="s">
        <v>50</v>
      </c>
      <c r="U1146" s="17" t="s">
        <v>51</v>
      </c>
      <c r="V1146" s="22" t="s">
        <v>69</v>
      </c>
      <c r="W1146" s="17"/>
      <c r="X1146" s="18">
        <v>44494.0</v>
      </c>
      <c r="Y1146" s="18">
        <v>44495.0</v>
      </c>
      <c r="Z1146" s="18"/>
      <c r="AA1146" s="22" t="s">
        <v>71</v>
      </c>
      <c r="AB1146" s="23">
        <v>44494.0</v>
      </c>
      <c r="AC1146" s="19"/>
      <c r="AD1146" s="19"/>
      <c r="AE1146" s="20"/>
      <c r="AF1146" s="19"/>
      <c r="AG1146" s="20"/>
      <c r="AH1146" s="19"/>
      <c r="AI1146" s="19"/>
      <c r="AJ1146" s="19"/>
      <c r="AK1146" s="22" t="s">
        <v>51</v>
      </c>
      <c r="AL1146" s="19"/>
      <c r="AM1146" s="19"/>
      <c r="AN1146" s="19"/>
      <c r="AO1146" s="19"/>
      <c r="AP1146" s="21" t="s">
        <v>116</v>
      </c>
      <c r="AQ1146" s="19"/>
    </row>
    <row r="1147">
      <c r="A1147" s="11" t="s">
        <v>5470</v>
      </c>
      <c r="B1147" s="11" t="s">
        <v>5471</v>
      </c>
      <c r="C1147" s="11" t="str">
        <f>VLOOKUP(A1147,import!A:C,3,0)</f>
        <v>DOĞRU</v>
      </c>
      <c r="D1147" s="11" t="s">
        <v>325</v>
      </c>
      <c r="E1147" s="12">
        <f>VLOOKUP(A1147,import!A:J,5,0)</f>
        <v>65</v>
      </c>
      <c r="F1147" s="12">
        <f>VLOOKUP(A1147,import!A:J,6,0)</f>
        <v>14</v>
      </c>
      <c r="G1147" s="13">
        <f>VLOOKUP(A1147,import!A:J,7,0)</f>
        <v>8</v>
      </c>
      <c r="H1147" s="13">
        <f>VLOOKUP(A1147,import!A:J,8,0)</f>
        <v>1</v>
      </c>
      <c r="I1147" s="13">
        <f>VLOOKUP(A1147,import!A:J,9,0)</f>
        <v>9</v>
      </c>
      <c r="J1147" s="14">
        <f>VLOOKUP(A1147,import!A:J,10,0)</f>
        <v>0.89</v>
      </c>
      <c r="K1147" s="11" t="s">
        <v>1851</v>
      </c>
      <c r="L1147" s="11">
        <v>5.356625618E9</v>
      </c>
      <c r="M1147" s="11" t="s">
        <v>65</v>
      </c>
      <c r="N1147" s="11" t="s">
        <v>1852</v>
      </c>
      <c r="O1147" s="11" t="s">
        <v>1853</v>
      </c>
      <c r="P1147" s="11" t="str">
        <f>VLOOKUP(A1147,import!A:P,16,0)</f>
        <v>Geleneksel</v>
      </c>
      <c r="Q1147" s="15"/>
      <c r="R1147" s="15" t="b">
        <v>1</v>
      </c>
      <c r="S1147" s="16" t="b">
        <v>0</v>
      </c>
      <c r="T1147" s="17" t="s">
        <v>50</v>
      </c>
      <c r="U1147" s="17" t="s">
        <v>115</v>
      </c>
      <c r="V1147" s="24" t="s">
        <v>69</v>
      </c>
      <c r="W1147" s="17"/>
      <c r="X1147" s="18">
        <v>44643.0</v>
      </c>
      <c r="Y1147" s="18">
        <v>44645.0</v>
      </c>
      <c r="Z1147" s="18"/>
      <c r="AA1147" s="22" t="s">
        <v>71</v>
      </c>
      <c r="AB1147" s="23">
        <v>44643.0</v>
      </c>
      <c r="AC1147" s="19"/>
      <c r="AD1147" s="19"/>
      <c r="AE1147" s="20"/>
      <c r="AF1147" s="19"/>
      <c r="AG1147" s="20"/>
      <c r="AH1147" s="19"/>
      <c r="AI1147" s="19"/>
      <c r="AJ1147" s="19"/>
      <c r="AK1147" s="22" t="s">
        <v>115</v>
      </c>
      <c r="AL1147" s="19"/>
      <c r="AM1147" s="19"/>
      <c r="AN1147" s="19"/>
      <c r="AO1147" s="19"/>
      <c r="AP1147" s="21"/>
      <c r="AQ1147" s="19"/>
    </row>
    <row r="1148">
      <c r="A1148" s="11" t="s">
        <v>5472</v>
      </c>
      <c r="B1148" s="11" t="s">
        <v>5473</v>
      </c>
      <c r="C1148" s="11" t="str">
        <f>VLOOKUP(A1148,import!A:C,3,0)</f>
        <v>DOĞRU</v>
      </c>
      <c r="D1148" s="11" t="s">
        <v>325</v>
      </c>
      <c r="E1148" s="12">
        <f>VLOOKUP(A1148,import!A:J,5,0)</f>
        <v>288</v>
      </c>
      <c r="F1148" s="12">
        <f>VLOOKUP(A1148,import!A:J,6,0)</f>
        <v>48</v>
      </c>
      <c r="G1148" s="13">
        <f>VLOOKUP(A1148,import!A:J,7,0)</f>
        <v>0</v>
      </c>
      <c r="H1148" s="13">
        <f>VLOOKUP(A1148,import!A:J,8,0)</f>
        <v>25</v>
      </c>
      <c r="I1148" s="13">
        <f>VLOOKUP(A1148,import!A:J,9,0)</f>
        <v>25</v>
      </c>
      <c r="J1148" s="14">
        <f>VLOOKUP(A1148,import!A:J,10,0)</f>
        <v>0</v>
      </c>
      <c r="K1148" s="11" t="s">
        <v>5474</v>
      </c>
      <c r="L1148" s="11">
        <v>5.516444496E9</v>
      </c>
      <c r="M1148" s="11" t="s">
        <v>368</v>
      </c>
      <c r="N1148" s="11" t="s">
        <v>421</v>
      </c>
      <c r="O1148" s="11" t="s">
        <v>5475</v>
      </c>
      <c r="P1148" s="11" t="str">
        <f>VLOOKUP(A1148,import!A:P,16,0)</f>
        <v>Geleneksel</v>
      </c>
      <c r="Q1148" s="15"/>
      <c r="R1148" s="15" t="b">
        <v>0</v>
      </c>
      <c r="S1148" s="16" t="b">
        <v>0</v>
      </c>
      <c r="T1148" s="17"/>
      <c r="U1148" s="17"/>
      <c r="V1148" s="17"/>
      <c r="W1148" s="17"/>
      <c r="X1148" s="18"/>
      <c r="Y1148" s="18"/>
      <c r="Z1148" s="18"/>
      <c r="AA1148" s="22"/>
      <c r="AB1148" s="23"/>
      <c r="AC1148" s="19"/>
      <c r="AD1148" s="19"/>
      <c r="AE1148" s="20"/>
      <c r="AF1148" s="19"/>
      <c r="AG1148" s="20"/>
      <c r="AH1148" s="19"/>
      <c r="AI1148" s="19"/>
      <c r="AJ1148" s="19"/>
      <c r="AK1148" s="22"/>
      <c r="AL1148" s="19"/>
      <c r="AM1148" s="19"/>
      <c r="AN1148" s="19"/>
      <c r="AO1148" s="19"/>
      <c r="AP1148" s="21"/>
      <c r="AQ1148" s="19"/>
    </row>
    <row r="1149">
      <c r="A1149" s="11" t="s">
        <v>5476</v>
      </c>
      <c r="B1149" s="11" t="s">
        <v>5477</v>
      </c>
      <c r="C1149" s="11" t="str">
        <f>VLOOKUP(A1149,import!A:C,3,0)</f>
        <v>DOĞRU</v>
      </c>
      <c r="D1149" s="11" t="s">
        <v>325</v>
      </c>
      <c r="E1149" s="12">
        <f>VLOOKUP(A1149,import!A:J,5,0)</f>
        <v>69</v>
      </c>
      <c r="F1149" s="12">
        <f>VLOOKUP(A1149,import!A:J,6,0)</f>
        <v>2</v>
      </c>
      <c r="G1149" s="13">
        <f>VLOOKUP(A1149,import!A:J,7,0)</f>
        <v>7</v>
      </c>
      <c r="H1149" s="13">
        <f>VLOOKUP(A1149,import!A:J,8,0)</f>
        <v>31</v>
      </c>
      <c r="I1149" s="13">
        <f>VLOOKUP(A1149,import!A:J,9,0)</f>
        <v>38</v>
      </c>
      <c r="J1149" s="14">
        <f>VLOOKUP(A1149,import!A:J,10,0)</f>
        <v>0.18</v>
      </c>
      <c r="K1149" s="11" t="s">
        <v>3069</v>
      </c>
      <c r="L1149" s="11">
        <v>5.07678082E9</v>
      </c>
      <c r="M1149" s="11" t="s">
        <v>1285</v>
      </c>
      <c r="N1149" s="11" t="s">
        <v>1286</v>
      </c>
      <c r="O1149" s="11" t="s">
        <v>3070</v>
      </c>
      <c r="P1149" s="11" t="str">
        <f>VLOOKUP(A1149,import!A:P,16,0)</f>
        <v>Geleneksel</v>
      </c>
      <c r="Q1149" s="15" t="s">
        <v>103</v>
      </c>
      <c r="R1149" s="15" t="b">
        <v>1</v>
      </c>
      <c r="S1149" s="16" t="b">
        <v>0</v>
      </c>
      <c r="T1149" s="25" t="s">
        <v>106</v>
      </c>
      <c r="U1149" s="16"/>
      <c r="V1149" s="16"/>
      <c r="W1149" s="25" t="s">
        <v>3071</v>
      </c>
      <c r="X1149" s="30"/>
      <c r="Y1149" s="30"/>
      <c r="Z1149" s="30"/>
      <c r="AA1149" s="22" t="s">
        <v>106</v>
      </c>
      <c r="AB1149" s="23">
        <v>44498.0</v>
      </c>
      <c r="AC1149" s="19"/>
      <c r="AD1149" s="19"/>
      <c r="AE1149" s="20"/>
      <c r="AF1149" s="19"/>
      <c r="AG1149" s="20"/>
      <c r="AH1149" s="19"/>
      <c r="AI1149" s="19"/>
      <c r="AJ1149" s="19"/>
      <c r="AK1149" s="22" t="s">
        <v>51</v>
      </c>
      <c r="AL1149" s="19"/>
      <c r="AM1149" s="19"/>
      <c r="AN1149" s="19"/>
      <c r="AO1149" s="19"/>
      <c r="AP1149" s="21" t="s">
        <v>54</v>
      </c>
      <c r="AQ1149" s="19"/>
    </row>
    <row r="1150">
      <c r="A1150" s="11" t="s">
        <v>5478</v>
      </c>
      <c r="B1150" s="11" t="s">
        <v>5479</v>
      </c>
      <c r="C1150" s="11" t="str">
        <f>VLOOKUP(A1150,import!A:C,3,0)</f>
        <v>DOĞRU</v>
      </c>
      <c r="D1150" s="11" t="s">
        <v>325</v>
      </c>
      <c r="E1150" s="12">
        <f>VLOOKUP(A1150,import!A:J,5,0)</f>
        <v>695</v>
      </c>
      <c r="F1150" s="12">
        <f>VLOOKUP(A1150,import!A:J,6,0)</f>
        <v>15</v>
      </c>
      <c r="G1150" s="13">
        <f>VLOOKUP(A1150,import!A:J,7,0)</f>
        <v>9</v>
      </c>
      <c r="H1150" s="13">
        <f>VLOOKUP(A1150,import!A:J,8,0)</f>
        <v>8</v>
      </c>
      <c r="I1150" s="13">
        <f>VLOOKUP(A1150,import!A:J,9,0)</f>
        <v>17</v>
      </c>
      <c r="J1150" s="14">
        <f>VLOOKUP(A1150,import!A:J,10,0)</f>
        <v>0.53</v>
      </c>
      <c r="K1150" s="11" t="s">
        <v>5480</v>
      </c>
      <c r="L1150" s="11">
        <v>2.429991615E9</v>
      </c>
      <c r="M1150" s="11" t="s">
        <v>138</v>
      </c>
      <c r="N1150" s="11" t="s">
        <v>3636</v>
      </c>
      <c r="O1150" s="11" t="s">
        <v>5481</v>
      </c>
      <c r="P1150" s="11" t="str">
        <f>VLOOKUP(A1150,import!A:P,16,0)</f>
        <v>Geleneksel</v>
      </c>
      <c r="Q1150" s="15" t="s">
        <v>135</v>
      </c>
      <c r="R1150" s="33" t="b">
        <v>0</v>
      </c>
      <c r="S1150" s="16" t="b">
        <v>0</v>
      </c>
      <c r="T1150" s="17" t="s">
        <v>502</v>
      </c>
      <c r="U1150" s="16"/>
      <c r="V1150" s="16"/>
      <c r="W1150" s="25" t="s">
        <v>5482</v>
      </c>
      <c r="X1150" s="30"/>
      <c r="Y1150" s="30"/>
      <c r="Z1150" s="30"/>
      <c r="AA1150" s="19"/>
      <c r="AB1150" s="19"/>
      <c r="AC1150" s="19"/>
      <c r="AD1150" s="19"/>
      <c r="AE1150" s="20"/>
      <c r="AF1150" s="19"/>
      <c r="AG1150" s="20"/>
      <c r="AH1150" s="19"/>
      <c r="AI1150" s="19"/>
      <c r="AJ1150" s="19"/>
      <c r="AK1150" s="19"/>
      <c r="AL1150" s="19"/>
      <c r="AM1150" s="19"/>
      <c r="AN1150" s="19"/>
      <c r="AO1150" s="19"/>
      <c r="AP1150" s="21" t="s">
        <v>116</v>
      </c>
      <c r="AQ1150" s="19"/>
    </row>
    <row r="1151">
      <c r="A1151" s="11" t="s">
        <v>5483</v>
      </c>
      <c r="B1151" s="11" t="s">
        <v>5484</v>
      </c>
      <c r="C1151" s="11" t="str">
        <f>VLOOKUP(A1151,import!A:C,3,0)</f>
        <v>DOĞRU</v>
      </c>
      <c r="D1151" s="11" t="s">
        <v>325</v>
      </c>
      <c r="E1151" s="12">
        <f>VLOOKUP(A1151,import!A:J,5,0)</f>
        <v>289</v>
      </c>
      <c r="F1151" s="12">
        <f>VLOOKUP(A1151,import!A:J,6,0)</f>
        <v>6</v>
      </c>
      <c r="G1151" s="13">
        <f>VLOOKUP(A1151,import!A:J,7,0)</f>
        <v>7</v>
      </c>
      <c r="H1151" s="13">
        <f>VLOOKUP(A1151,import!A:J,8,0)</f>
        <v>2</v>
      </c>
      <c r="I1151" s="13">
        <f>VLOOKUP(A1151,import!A:J,9,0)</f>
        <v>9</v>
      </c>
      <c r="J1151" s="14">
        <f>VLOOKUP(A1151,import!A:J,10,0)</f>
        <v>0.78</v>
      </c>
      <c r="K1151" s="11" t="s">
        <v>5485</v>
      </c>
      <c r="L1151" s="11">
        <v>5.300707439E9</v>
      </c>
      <c r="M1151" s="11" t="s">
        <v>65</v>
      </c>
      <c r="N1151" s="11" t="s">
        <v>3323</v>
      </c>
      <c r="O1151" s="11" t="s">
        <v>5486</v>
      </c>
      <c r="P1151" s="11" t="str">
        <f>VLOOKUP(A1151,import!A:P,16,0)</f>
        <v>Geleneksel</v>
      </c>
      <c r="Q1151" s="15" t="s">
        <v>299</v>
      </c>
      <c r="R1151" s="15" t="b">
        <v>0</v>
      </c>
      <c r="S1151" s="25" t="b">
        <v>0</v>
      </c>
      <c r="T1151" s="25" t="s">
        <v>502</v>
      </c>
      <c r="U1151" s="16"/>
      <c r="V1151" s="16"/>
      <c r="W1151" s="16"/>
      <c r="X1151" s="30"/>
      <c r="Y1151" s="30"/>
      <c r="Z1151" s="30"/>
      <c r="AA1151" s="19"/>
      <c r="AB1151" s="19"/>
      <c r="AC1151" s="19"/>
      <c r="AD1151" s="19"/>
      <c r="AE1151" s="20"/>
      <c r="AF1151" s="19"/>
      <c r="AG1151" s="20"/>
      <c r="AH1151" s="19"/>
      <c r="AI1151" s="19"/>
      <c r="AJ1151" s="19"/>
      <c r="AK1151" s="19"/>
      <c r="AL1151" s="19"/>
      <c r="AM1151" s="19"/>
      <c r="AN1151" s="19"/>
      <c r="AO1151" s="19"/>
      <c r="AP1151" s="21" t="s">
        <v>116</v>
      </c>
      <c r="AQ1151" s="19"/>
    </row>
    <row r="1152">
      <c r="A1152" s="11" t="s">
        <v>5487</v>
      </c>
      <c r="B1152" s="11" t="s">
        <v>5488</v>
      </c>
      <c r="C1152" s="11" t="str">
        <f>VLOOKUP(A1152,import!A:C,3,0)</f>
        <v>DOĞRU</v>
      </c>
      <c r="D1152" s="11" t="s">
        <v>325</v>
      </c>
      <c r="E1152" s="12">
        <f>VLOOKUP(A1152,import!A:J,5,0)</f>
        <v>684</v>
      </c>
      <c r="F1152" s="12">
        <f>VLOOKUP(A1152,import!A:J,6,0)</f>
        <v>29</v>
      </c>
      <c r="G1152" s="13">
        <f>VLOOKUP(A1152,import!A:J,7,0)</f>
        <v>8</v>
      </c>
      <c r="H1152" s="13">
        <f>VLOOKUP(A1152,import!A:J,8,0)</f>
        <v>28</v>
      </c>
      <c r="I1152" s="13">
        <f>VLOOKUP(A1152,import!A:J,9,0)</f>
        <v>36</v>
      </c>
      <c r="J1152" s="14">
        <f>VLOOKUP(A1152,import!A:J,10,0)</f>
        <v>0.22</v>
      </c>
      <c r="K1152" s="11" t="s">
        <v>5489</v>
      </c>
      <c r="L1152" s="11">
        <v>2.42325242E9</v>
      </c>
      <c r="M1152" s="11" t="s">
        <v>65</v>
      </c>
      <c r="N1152" s="11" t="s">
        <v>3041</v>
      </c>
      <c r="O1152" s="11" t="s">
        <v>5490</v>
      </c>
      <c r="P1152" s="11" t="str">
        <f>VLOOKUP(A1152,import!A:P,16,0)</f>
        <v>Geleneksel</v>
      </c>
      <c r="Q1152" s="15" t="s">
        <v>129</v>
      </c>
      <c r="R1152" s="15" t="b">
        <v>1</v>
      </c>
      <c r="S1152" s="16" t="b">
        <v>0</v>
      </c>
      <c r="T1152" s="25" t="s">
        <v>50</v>
      </c>
      <c r="U1152" s="25" t="s">
        <v>258</v>
      </c>
      <c r="V1152" s="16"/>
      <c r="W1152" s="16"/>
      <c r="X1152" s="27">
        <v>44300.0</v>
      </c>
      <c r="Y1152" s="27">
        <v>44302.0</v>
      </c>
      <c r="Z1152" s="27"/>
      <c r="AA1152" s="19"/>
      <c r="AB1152" s="19"/>
      <c r="AC1152" s="19"/>
      <c r="AD1152" s="19"/>
      <c r="AE1152" s="20"/>
      <c r="AF1152" s="19"/>
      <c r="AG1152" s="20"/>
      <c r="AH1152" s="19"/>
      <c r="AI1152" s="19"/>
      <c r="AJ1152" s="19"/>
      <c r="AK1152" s="19"/>
      <c r="AL1152" s="19"/>
      <c r="AM1152" s="19"/>
      <c r="AN1152" s="19"/>
      <c r="AO1152" s="19"/>
      <c r="AP1152" s="21" t="s">
        <v>54</v>
      </c>
      <c r="AQ1152" s="19"/>
    </row>
    <row r="1153">
      <c r="A1153" s="11" t="s">
        <v>5491</v>
      </c>
      <c r="B1153" s="11" t="s">
        <v>5492</v>
      </c>
      <c r="C1153" s="11" t="str">
        <f>VLOOKUP(A1153,import!A:C,3,0)</f>
        <v>DOĞRU</v>
      </c>
      <c r="D1153" s="11" t="s">
        <v>325</v>
      </c>
      <c r="E1153" s="12">
        <f>VLOOKUP(A1153,import!A:J,5,0)</f>
        <v>852</v>
      </c>
      <c r="F1153" s="12">
        <f>VLOOKUP(A1153,import!A:J,6,0)</f>
        <v>21</v>
      </c>
      <c r="G1153" s="13">
        <f>VLOOKUP(A1153,import!A:J,7,0)</f>
        <v>12</v>
      </c>
      <c r="H1153" s="13">
        <f>VLOOKUP(A1153,import!A:J,8,0)</f>
        <v>6</v>
      </c>
      <c r="I1153" s="13">
        <f>VLOOKUP(A1153,import!A:J,9,0)</f>
        <v>18</v>
      </c>
      <c r="J1153" s="14">
        <f>VLOOKUP(A1153,import!A:J,10,0)</f>
        <v>0.67</v>
      </c>
      <c r="K1153" s="11" t="s">
        <v>5493</v>
      </c>
      <c r="L1153" s="11">
        <v>2.429668575E9</v>
      </c>
      <c r="M1153" s="11" t="s">
        <v>138</v>
      </c>
      <c r="N1153" s="11" t="s">
        <v>955</v>
      </c>
      <c r="O1153" s="11" t="s">
        <v>5494</v>
      </c>
      <c r="P1153" s="11" t="str">
        <f>VLOOKUP(A1153,import!A:P,16,0)</f>
        <v>Geleneksel</v>
      </c>
      <c r="Q1153" s="15" t="s">
        <v>135</v>
      </c>
      <c r="R1153" s="33" t="b">
        <v>0</v>
      </c>
      <c r="S1153" s="16" t="b">
        <v>0</v>
      </c>
      <c r="T1153" s="17" t="s">
        <v>502</v>
      </c>
      <c r="U1153" s="16"/>
      <c r="V1153" s="16"/>
      <c r="W1153" s="25" t="s">
        <v>5482</v>
      </c>
      <c r="X1153" s="30"/>
      <c r="Y1153" s="30"/>
      <c r="Z1153" s="30"/>
      <c r="AA1153" s="19"/>
      <c r="AB1153" s="19"/>
      <c r="AC1153" s="19"/>
      <c r="AD1153" s="19"/>
      <c r="AE1153" s="20"/>
      <c r="AF1153" s="19"/>
      <c r="AG1153" s="20"/>
      <c r="AH1153" s="19"/>
      <c r="AI1153" s="19"/>
      <c r="AJ1153" s="19"/>
      <c r="AK1153" s="19"/>
      <c r="AL1153" s="19"/>
      <c r="AM1153" s="19"/>
      <c r="AN1153" s="19"/>
      <c r="AO1153" s="19"/>
      <c r="AP1153" s="21" t="s">
        <v>116</v>
      </c>
      <c r="AQ1153" s="19"/>
    </row>
    <row r="1154">
      <c r="A1154" s="11" t="s">
        <v>5495</v>
      </c>
      <c r="B1154" s="11" t="s">
        <v>5496</v>
      </c>
      <c r="C1154" s="11" t="str">
        <f>VLOOKUP(A1154,import!A:C,3,0)</f>
        <v>DOĞRU</v>
      </c>
      <c r="D1154" s="11" t="s">
        <v>325</v>
      </c>
      <c r="E1154" s="12">
        <f>VLOOKUP(A1154,import!A:J,5,0)</f>
        <v>507</v>
      </c>
      <c r="F1154" s="12">
        <f>VLOOKUP(A1154,import!A:J,6,0)</f>
        <v>5</v>
      </c>
      <c r="G1154" s="13">
        <f>VLOOKUP(A1154,import!A:J,7,0)</f>
        <v>11</v>
      </c>
      <c r="H1154" s="13">
        <f>VLOOKUP(A1154,import!A:J,8,0)</f>
        <v>5</v>
      </c>
      <c r="I1154" s="13">
        <f>VLOOKUP(A1154,import!A:J,9,0)</f>
        <v>16</v>
      </c>
      <c r="J1154" s="14">
        <f>VLOOKUP(A1154,import!A:J,10,0)</f>
        <v>0.69</v>
      </c>
      <c r="K1154" s="11" t="s">
        <v>5497</v>
      </c>
      <c r="L1154" s="11">
        <v>5.541908107E9</v>
      </c>
      <c r="M1154" s="11" t="s">
        <v>65</v>
      </c>
      <c r="N1154" s="11" t="s">
        <v>707</v>
      </c>
      <c r="O1154" s="11" t="s">
        <v>5498</v>
      </c>
      <c r="P1154" s="11" t="str">
        <f>VLOOKUP(A1154,import!A:P,16,0)</f>
        <v>Geleneksel</v>
      </c>
      <c r="Q1154" s="15" t="s">
        <v>299</v>
      </c>
      <c r="R1154" s="33" t="b">
        <v>0</v>
      </c>
      <c r="S1154" s="16" t="b">
        <v>0</v>
      </c>
      <c r="T1154" s="25" t="s">
        <v>502</v>
      </c>
      <c r="U1154" s="16"/>
      <c r="V1154" s="16"/>
      <c r="W1154" s="16"/>
      <c r="X1154" s="30"/>
      <c r="Y1154" s="30"/>
      <c r="Z1154" s="30"/>
      <c r="AA1154" s="19"/>
      <c r="AB1154" s="19"/>
      <c r="AC1154" s="19"/>
      <c r="AD1154" s="19"/>
      <c r="AE1154" s="20"/>
      <c r="AF1154" s="19"/>
      <c r="AG1154" s="20"/>
      <c r="AH1154" s="19"/>
      <c r="AI1154" s="19"/>
      <c r="AJ1154" s="19"/>
      <c r="AK1154" s="19"/>
      <c r="AL1154" s="19"/>
      <c r="AM1154" s="19"/>
      <c r="AN1154" s="19"/>
      <c r="AO1154" s="19"/>
      <c r="AP1154" s="21" t="s">
        <v>54</v>
      </c>
      <c r="AQ1154" s="19"/>
    </row>
    <row r="1155">
      <c r="A1155" s="11" t="s">
        <v>5499</v>
      </c>
      <c r="B1155" s="11" t="s">
        <v>5500</v>
      </c>
      <c r="C1155" s="11" t="str">
        <f>VLOOKUP(A1155,import!A:C,3,0)</f>
        <v>DOĞRU</v>
      </c>
      <c r="D1155" s="11" t="s">
        <v>325</v>
      </c>
      <c r="E1155" s="12">
        <f>VLOOKUP(A1155,import!A:J,5,0)</f>
        <v>995</v>
      </c>
      <c r="F1155" s="12">
        <f>VLOOKUP(A1155,import!A:J,6,0)</f>
        <v>43</v>
      </c>
      <c r="G1155" s="13">
        <f>VLOOKUP(A1155,import!A:J,7,0)</f>
        <v>9</v>
      </c>
      <c r="H1155" s="13">
        <f>VLOOKUP(A1155,import!A:J,8,0)</f>
        <v>25</v>
      </c>
      <c r="I1155" s="13">
        <f>VLOOKUP(A1155,import!A:J,9,0)</f>
        <v>34</v>
      </c>
      <c r="J1155" s="14">
        <f>VLOOKUP(A1155,import!A:J,10,0)</f>
        <v>0.26</v>
      </c>
      <c r="K1155" s="11" t="s">
        <v>5501</v>
      </c>
      <c r="L1155" s="11">
        <v>2.422590207E9</v>
      </c>
      <c r="M1155" s="11" t="s">
        <v>138</v>
      </c>
      <c r="N1155" s="11" t="s">
        <v>181</v>
      </c>
      <c r="O1155" s="11" t="s">
        <v>5502</v>
      </c>
      <c r="P1155" s="11" t="str">
        <f>VLOOKUP(A1155,import!A:P,16,0)</f>
        <v>Geleneksel</v>
      </c>
      <c r="Q1155" s="15" t="s">
        <v>135</v>
      </c>
      <c r="R1155" s="15" t="b">
        <v>0</v>
      </c>
      <c r="S1155" s="16" t="b">
        <v>0</v>
      </c>
      <c r="T1155" s="17" t="s">
        <v>502</v>
      </c>
      <c r="U1155" s="16"/>
      <c r="V1155" s="16"/>
      <c r="W1155" s="25" t="s">
        <v>5482</v>
      </c>
      <c r="X1155" s="30"/>
      <c r="Y1155" s="30"/>
      <c r="Z1155" s="30"/>
      <c r="AA1155" s="19"/>
      <c r="AB1155" s="19"/>
      <c r="AC1155" s="19"/>
      <c r="AD1155" s="19"/>
      <c r="AE1155" s="20"/>
      <c r="AF1155" s="19"/>
      <c r="AG1155" s="20"/>
      <c r="AH1155" s="19"/>
      <c r="AI1155" s="19"/>
      <c r="AJ1155" s="19"/>
      <c r="AK1155" s="19"/>
      <c r="AL1155" s="19"/>
      <c r="AM1155" s="19"/>
      <c r="AN1155" s="19"/>
      <c r="AO1155" s="19"/>
      <c r="AP1155" s="21" t="s">
        <v>116</v>
      </c>
      <c r="AQ1155" s="19"/>
    </row>
    <row r="1156">
      <c r="A1156" s="11" t="s">
        <v>5503</v>
      </c>
      <c r="B1156" s="11" t="s">
        <v>5504</v>
      </c>
      <c r="C1156" s="11" t="str">
        <f>VLOOKUP(A1156,import!A:C,3,0)</f>
        <v>DOĞRU</v>
      </c>
      <c r="D1156" s="11" t="s">
        <v>325</v>
      </c>
      <c r="E1156" s="12">
        <f>VLOOKUP(A1156,import!A:J,5,0)</f>
        <v>137</v>
      </c>
      <c r="F1156" s="12">
        <f>VLOOKUP(A1156,import!A:J,6,0)</f>
        <v>2</v>
      </c>
      <c r="G1156" s="13">
        <f>VLOOKUP(A1156,import!A:J,7,0)</f>
        <v>7</v>
      </c>
      <c r="H1156" s="13">
        <f>VLOOKUP(A1156,import!A:J,8,0)</f>
        <v>16</v>
      </c>
      <c r="I1156" s="13">
        <f>VLOOKUP(A1156,import!A:J,9,0)</f>
        <v>23</v>
      </c>
      <c r="J1156" s="14">
        <f>VLOOKUP(A1156,import!A:J,10,0)</f>
        <v>0.3</v>
      </c>
      <c r="K1156" s="11" t="s">
        <v>985</v>
      </c>
      <c r="L1156" s="11">
        <v>2.422282214E9</v>
      </c>
      <c r="M1156" s="11" t="s">
        <v>138</v>
      </c>
      <c r="N1156" s="11" t="s">
        <v>382</v>
      </c>
      <c r="O1156" s="11" t="s">
        <v>5505</v>
      </c>
      <c r="P1156" s="11" t="str">
        <f>VLOOKUP(A1156,import!A:P,16,0)</f>
        <v>Geleneksel</v>
      </c>
      <c r="Q1156" s="15" t="s">
        <v>135</v>
      </c>
      <c r="R1156" s="33" t="b">
        <v>0</v>
      </c>
      <c r="S1156" s="16" t="b">
        <v>0</v>
      </c>
      <c r="T1156" s="17" t="s">
        <v>502</v>
      </c>
      <c r="U1156" s="16"/>
      <c r="V1156" s="16"/>
      <c r="W1156" s="25" t="s">
        <v>5482</v>
      </c>
      <c r="X1156" s="30"/>
      <c r="Y1156" s="30"/>
      <c r="Z1156" s="30"/>
      <c r="AA1156" s="19"/>
      <c r="AB1156" s="19"/>
      <c r="AC1156" s="19"/>
      <c r="AD1156" s="19"/>
      <c r="AE1156" s="20"/>
      <c r="AF1156" s="19"/>
      <c r="AG1156" s="20"/>
      <c r="AH1156" s="19"/>
      <c r="AI1156" s="19"/>
      <c r="AJ1156" s="19"/>
      <c r="AK1156" s="19"/>
      <c r="AL1156" s="19"/>
      <c r="AM1156" s="19"/>
      <c r="AN1156" s="19"/>
      <c r="AO1156" s="19"/>
      <c r="AP1156" s="21" t="s">
        <v>116</v>
      </c>
      <c r="AQ1156" s="19"/>
    </row>
    <row r="1157">
      <c r="A1157" s="11" t="s">
        <v>5506</v>
      </c>
      <c r="B1157" s="11" t="s">
        <v>5507</v>
      </c>
      <c r="C1157" s="11" t="str">
        <f>VLOOKUP(A1157,import!A:C,3,0)</f>
        <v>DOĞRU</v>
      </c>
      <c r="D1157" s="11" t="s">
        <v>325</v>
      </c>
      <c r="E1157" s="12">
        <f>VLOOKUP(A1157,import!A:J,5,0)</f>
        <v>671</v>
      </c>
      <c r="F1157" s="12">
        <f>VLOOKUP(A1157,import!A:J,6,0)</f>
        <v>19</v>
      </c>
      <c r="G1157" s="13">
        <f>VLOOKUP(A1157,import!A:J,7,0)</f>
        <v>12</v>
      </c>
      <c r="H1157" s="13">
        <f>VLOOKUP(A1157,import!A:J,8,0)</f>
        <v>29</v>
      </c>
      <c r="I1157" s="13">
        <f>VLOOKUP(A1157,import!A:J,9,0)</f>
        <v>41</v>
      </c>
      <c r="J1157" s="14">
        <f>VLOOKUP(A1157,import!A:J,10,0)</f>
        <v>0.29</v>
      </c>
      <c r="K1157" s="11" t="s">
        <v>5508</v>
      </c>
      <c r="L1157" s="11">
        <v>5.373320758E9</v>
      </c>
      <c r="M1157" s="11" t="s">
        <v>65</v>
      </c>
      <c r="N1157" s="11" t="s">
        <v>2652</v>
      </c>
      <c r="O1157" s="11" t="s">
        <v>5509</v>
      </c>
      <c r="P1157" s="11" t="str">
        <f>VLOOKUP(A1157,import!A:P,16,0)</f>
        <v>Geleneksel</v>
      </c>
      <c r="Q1157" s="15" t="s">
        <v>135</v>
      </c>
      <c r="R1157" s="15" t="b">
        <v>0</v>
      </c>
      <c r="S1157" s="16" t="b">
        <v>0</v>
      </c>
      <c r="T1157" s="25" t="s">
        <v>502</v>
      </c>
      <c r="U1157" s="16"/>
      <c r="V1157" s="16"/>
      <c r="W1157" s="25"/>
      <c r="X1157" s="30"/>
      <c r="Y1157" s="30"/>
      <c r="Z1157" s="30"/>
      <c r="AA1157" s="19"/>
      <c r="AB1157" s="19"/>
      <c r="AC1157" s="19"/>
      <c r="AD1157" s="19"/>
      <c r="AE1157" s="20"/>
      <c r="AF1157" s="19"/>
      <c r="AG1157" s="20"/>
      <c r="AH1157" s="19"/>
      <c r="AI1157" s="19"/>
      <c r="AJ1157" s="19"/>
      <c r="AK1157" s="19"/>
      <c r="AL1157" s="19"/>
      <c r="AM1157" s="19"/>
      <c r="AN1157" s="19"/>
      <c r="AO1157" s="19"/>
      <c r="AP1157" s="21" t="s">
        <v>54</v>
      </c>
      <c r="AQ1157" s="19"/>
    </row>
    <row r="1158">
      <c r="A1158" s="11" t="s">
        <v>5510</v>
      </c>
      <c r="B1158" s="11" t="s">
        <v>5511</v>
      </c>
      <c r="C1158" s="11" t="str">
        <f>VLOOKUP(A1158,import!A:C,3,0)</f>
        <v>DOĞRU</v>
      </c>
      <c r="D1158" s="11" t="s">
        <v>325</v>
      </c>
      <c r="E1158" s="12">
        <f>VLOOKUP(A1158,import!A:J,5,0)</f>
        <v>690</v>
      </c>
      <c r="F1158" s="12">
        <f>VLOOKUP(A1158,import!A:J,6,0)</f>
        <v>33</v>
      </c>
      <c r="G1158" s="13">
        <f>VLOOKUP(A1158,import!A:J,7,0)</f>
        <v>6</v>
      </c>
      <c r="H1158" s="13">
        <f>VLOOKUP(A1158,import!A:J,8,0)</f>
        <v>12</v>
      </c>
      <c r="I1158" s="13">
        <f>VLOOKUP(A1158,import!A:J,9,0)</f>
        <v>18</v>
      </c>
      <c r="J1158" s="14">
        <f>VLOOKUP(A1158,import!A:J,10,0)</f>
        <v>0.33</v>
      </c>
      <c r="K1158" s="11" t="s">
        <v>5512</v>
      </c>
      <c r="L1158" s="11">
        <v>5.469654648E9</v>
      </c>
      <c r="M1158" s="11" t="s">
        <v>65</v>
      </c>
      <c r="N1158" s="11" t="s">
        <v>901</v>
      </c>
      <c r="O1158" s="11" t="s">
        <v>5513</v>
      </c>
      <c r="P1158" s="11" t="str">
        <f>VLOOKUP(A1158,import!A:P,16,0)</f>
        <v>Geleneksel</v>
      </c>
      <c r="Q1158" s="15" t="s">
        <v>299</v>
      </c>
      <c r="R1158" s="33" t="b">
        <v>0</v>
      </c>
      <c r="S1158" s="16" t="b">
        <v>0</v>
      </c>
      <c r="T1158" s="25" t="s">
        <v>502</v>
      </c>
      <c r="U1158" s="16"/>
      <c r="V1158" s="16"/>
      <c r="W1158" s="16"/>
      <c r="X1158" s="30"/>
      <c r="Y1158" s="30"/>
      <c r="Z1158" s="30"/>
      <c r="AA1158" s="19"/>
      <c r="AB1158" s="19"/>
      <c r="AC1158" s="19"/>
      <c r="AD1158" s="19"/>
      <c r="AE1158" s="20"/>
      <c r="AF1158" s="19"/>
      <c r="AG1158" s="20"/>
      <c r="AH1158" s="19"/>
      <c r="AI1158" s="19"/>
      <c r="AJ1158" s="19"/>
      <c r="AK1158" s="19"/>
      <c r="AL1158" s="19"/>
      <c r="AM1158" s="19"/>
      <c r="AN1158" s="19"/>
      <c r="AO1158" s="19"/>
      <c r="AP1158" s="21" t="s">
        <v>54</v>
      </c>
      <c r="AQ1158" s="19"/>
    </row>
    <row r="1159">
      <c r="A1159" s="11" t="s">
        <v>5514</v>
      </c>
      <c r="B1159" s="11" t="s">
        <v>5515</v>
      </c>
      <c r="C1159" s="11" t="str">
        <f>VLOOKUP(A1159,import!A:C,3,0)</f>
        <v>DOĞRU</v>
      </c>
      <c r="D1159" s="11" t="s">
        <v>325</v>
      </c>
      <c r="E1159" s="12">
        <f>VLOOKUP(A1159,import!A:J,5,0)</f>
        <v>397</v>
      </c>
      <c r="F1159" s="12">
        <f>VLOOKUP(A1159,import!A:J,6,0)</f>
        <v>11</v>
      </c>
      <c r="G1159" s="13">
        <f>VLOOKUP(A1159,import!A:J,7,0)</f>
        <v>17</v>
      </c>
      <c r="H1159" s="13">
        <f>VLOOKUP(A1159,import!A:J,8,0)</f>
        <v>17</v>
      </c>
      <c r="I1159" s="13">
        <f>VLOOKUP(A1159,import!A:J,9,0)</f>
        <v>34</v>
      </c>
      <c r="J1159" s="14">
        <f>VLOOKUP(A1159,import!A:J,10,0)</f>
        <v>0.5</v>
      </c>
      <c r="K1159" s="11" t="s">
        <v>5516</v>
      </c>
      <c r="L1159" s="11">
        <v>5.432827402E9</v>
      </c>
      <c r="M1159" s="11" t="s">
        <v>47</v>
      </c>
      <c r="N1159" s="11" t="s">
        <v>76</v>
      </c>
      <c r="O1159" s="11" t="s">
        <v>5517</v>
      </c>
      <c r="P1159" s="11" t="str">
        <f>VLOOKUP(A1159,import!A:P,16,0)</f>
        <v>Geleneksel</v>
      </c>
      <c r="Q1159" s="15" t="s">
        <v>135</v>
      </c>
      <c r="R1159" s="33" t="b">
        <v>0</v>
      </c>
      <c r="S1159" s="16" t="b">
        <v>0</v>
      </c>
      <c r="T1159" s="25" t="s">
        <v>502</v>
      </c>
      <c r="U1159" s="16"/>
      <c r="V1159" s="16"/>
      <c r="W1159" s="16"/>
      <c r="X1159" s="30"/>
      <c r="Y1159" s="30"/>
      <c r="Z1159" s="30"/>
      <c r="AA1159" s="19"/>
      <c r="AB1159" s="19"/>
      <c r="AC1159" s="19"/>
      <c r="AD1159" s="19"/>
      <c r="AE1159" s="20"/>
      <c r="AF1159" s="19"/>
      <c r="AG1159" s="20"/>
      <c r="AH1159" s="19"/>
      <c r="AI1159" s="19"/>
      <c r="AJ1159" s="19"/>
      <c r="AK1159" s="19"/>
      <c r="AL1159" s="19"/>
      <c r="AM1159" s="19"/>
      <c r="AN1159" s="19"/>
      <c r="AO1159" s="19"/>
      <c r="AP1159" s="21" t="s">
        <v>89</v>
      </c>
      <c r="AQ1159" s="19"/>
    </row>
    <row r="1160">
      <c r="A1160" s="11" t="s">
        <v>5518</v>
      </c>
      <c r="B1160" s="11" t="s">
        <v>5519</v>
      </c>
      <c r="C1160" s="11" t="str">
        <f>VLOOKUP(A1160,import!A:C,3,0)</f>
        <v>DOĞRU</v>
      </c>
      <c r="D1160" s="11" t="s">
        <v>325</v>
      </c>
      <c r="E1160" s="12">
        <f>VLOOKUP(A1160,import!A:J,5,0)</f>
        <v>283</v>
      </c>
      <c r="F1160" s="12">
        <f>VLOOKUP(A1160,import!A:J,6,0)</f>
        <v>26</v>
      </c>
      <c r="G1160" s="13">
        <f>VLOOKUP(A1160,import!A:J,7,0)</f>
        <v>7</v>
      </c>
      <c r="H1160" s="13">
        <f>VLOOKUP(A1160,import!A:J,8,0)</f>
        <v>7</v>
      </c>
      <c r="I1160" s="13">
        <f>VLOOKUP(A1160,import!A:J,9,0)</f>
        <v>14</v>
      </c>
      <c r="J1160" s="14">
        <f>VLOOKUP(A1160,import!A:J,10,0)</f>
        <v>0.5</v>
      </c>
      <c r="K1160" s="11" t="s">
        <v>5520</v>
      </c>
      <c r="L1160" s="11">
        <v>5.511489407E9</v>
      </c>
      <c r="M1160" s="11" t="s">
        <v>47</v>
      </c>
      <c r="N1160" s="11" t="s">
        <v>48</v>
      </c>
      <c r="O1160" s="11" t="s">
        <v>5521</v>
      </c>
      <c r="P1160" s="11" t="str">
        <f>VLOOKUP(A1160,import!A:P,16,0)</f>
        <v>Geleneksel</v>
      </c>
      <c r="Q1160" s="15"/>
      <c r="R1160" s="15" t="b">
        <v>0</v>
      </c>
      <c r="S1160" s="16" t="b">
        <v>0</v>
      </c>
      <c r="T1160" s="29" t="s">
        <v>502</v>
      </c>
      <c r="U1160" s="17"/>
      <c r="V1160" s="17"/>
      <c r="W1160" s="17"/>
      <c r="X1160" s="18"/>
      <c r="Y1160" s="18"/>
      <c r="Z1160" s="18"/>
      <c r="AA1160" s="22"/>
      <c r="AB1160" s="23"/>
      <c r="AC1160" s="19"/>
      <c r="AD1160" s="19"/>
      <c r="AE1160" s="20"/>
      <c r="AF1160" s="19"/>
      <c r="AG1160" s="20"/>
      <c r="AH1160" s="19"/>
      <c r="AI1160" s="19"/>
      <c r="AJ1160" s="19"/>
      <c r="AK1160" s="22"/>
      <c r="AL1160" s="19"/>
      <c r="AM1160" s="19"/>
      <c r="AN1160" s="19"/>
      <c r="AO1160" s="19"/>
      <c r="AP1160" s="21" t="s">
        <v>89</v>
      </c>
      <c r="AQ1160" s="19"/>
    </row>
    <row r="1161">
      <c r="A1161" s="11" t="s">
        <v>5522</v>
      </c>
      <c r="B1161" s="11" t="s">
        <v>5523</v>
      </c>
      <c r="C1161" s="11" t="str">
        <f>VLOOKUP(A1161,import!A:C,3,0)</f>
        <v>DOĞRU</v>
      </c>
      <c r="D1161" s="11" t="s">
        <v>325</v>
      </c>
      <c r="E1161" s="12">
        <f>VLOOKUP(A1161,import!A:J,5,0)</f>
        <v>1539</v>
      </c>
      <c r="F1161" s="12">
        <f>VLOOKUP(A1161,import!A:J,6,0)</f>
        <v>42</v>
      </c>
      <c r="G1161" s="13">
        <f>VLOOKUP(A1161,import!A:J,7,0)</f>
        <v>8</v>
      </c>
      <c r="H1161" s="13">
        <f>VLOOKUP(A1161,import!A:J,8,0)</f>
        <v>3</v>
      </c>
      <c r="I1161" s="13">
        <f>VLOOKUP(A1161,import!A:J,9,0)</f>
        <v>11</v>
      </c>
      <c r="J1161" s="14">
        <f>VLOOKUP(A1161,import!A:J,10,0)</f>
        <v>0.73</v>
      </c>
      <c r="K1161" s="11" t="s">
        <v>5524</v>
      </c>
      <c r="L1161" s="11">
        <v>2.42227614E9</v>
      </c>
      <c r="M1161" s="11" t="s">
        <v>65</v>
      </c>
      <c r="N1161" s="11" t="s">
        <v>427</v>
      </c>
      <c r="O1161" s="11" t="s">
        <v>5525</v>
      </c>
      <c r="P1161" s="11" t="str">
        <f>VLOOKUP(A1161,import!A:P,16,0)</f>
        <v>Geleneksel</v>
      </c>
      <c r="Q1161" s="15" t="s">
        <v>299</v>
      </c>
      <c r="R1161" s="15" t="b">
        <v>0</v>
      </c>
      <c r="S1161" s="16" t="b">
        <v>0</v>
      </c>
      <c r="T1161" s="25" t="s">
        <v>502</v>
      </c>
      <c r="U1161" s="16"/>
      <c r="V1161" s="16"/>
      <c r="W1161" s="16"/>
      <c r="X1161" s="30"/>
      <c r="Y1161" s="30"/>
      <c r="Z1161" s="30"/>
      <c r="AA1161" s="19"/>
      <c r="AB1161" s="19"/>
      <c r="AC1161" s="19"/>
      <c r="AD1161" s="19"/>
      <c r="AE1161" s="20"/>
      <c r="AF1161" s="19"/>
      <c r="AG1161" s="20"/>
      <c r="AH1161" s="19"/>
      <c r="AI1161" s="19"/>
      <c r="AJ1161" s="19"/>
      <c r="AK1161" s="19"/>
      <c r="AL1161" s="19"/>
      <c r="AM1161" s="19"/>
      <c r="AN1161" s="19"/>
      <c r="AO1161" s="19"/>
      <c r="AP1161" s="21" t="s">
        <v>116</v>
      </c>
      <c r="AQ1161" s="19"/>
    </row>
    <row r="1162">
      <c r="A1162" s="11" t="s">
        <v>5526</v>
      </c>
      <c r="B1162" s="11" t="s">
        <v>5527</v>
      </c>
      <c r="C1162" s="11" t="str">
        <f>VLOOKUP(A1162,import!A:C,3,0)</f>
        <v>DOĞRU</v>
      </c>
      <c r="D1162" s="11" t="s">
        <v>325</v>
      </c>
      <c r="E1162" s="12">
        <f>VLOOKUP(A1162,import!A:J,5,0)</f>
        <v>344</v>
      </c>
      <c r="F1162" s="12">
        <f>VLOOKUP(A1162,import!A:J,6,0)</f>
        <v>5</v>
      </c>
      <c r="G1162" s="13">
        <f>VLOOKUP(A1162,import!A:J,7,0)</f>
        <v>7</v>
      </c>
      <c r="H1162" s="13">
        <f>VLOOKUP(A1162,import!A:J,8,0)</f>
        <v>41</v>
      </c>
      <c r="I1162" s="13">
        <f>VLOOKUP(A1162,import!A:J,9,0)</f>
        <v>48</v>
      </c>
      <c r="J1162" s="14">
        <f>VLOOKUP(A1162,import!A:J,10,0)</f>
        <v>0.15</v>
      </c>
      <c r="K1162" s="11" t="s">
        <v>5528</v>
      </c>
      <c r="L1162" s="11">
        <v>5.443292545E9</v>
      </c>
      <c r="M1162" s="11" t="s">
        <v>47</v>
      </c>
      <c r="N1162" s="11" t="s">
        <v>2216</v>
      </c>
      <c r="O1162" s="11" t="s">
        <v>5529</v>
      </c>
      <c r="P1162" s="11" t="str">
        <f>VLOOKUP(A1162,import!A:P,16,0)</f>
        <v>Geleneksel</v>
      </c>
      <c r="Q1162" s="15"/>
      <c r="R1162" s="15" t="b">
        <v>0</v>
      </c>
      <c r="S1162" s="16" t="b">
        <v>0</v>
      </c>
      <c r="T1162" s="25" t="s">
        <v>502</v>
      </c>
      <c r="U1162" s="17"/>
      <c r="V1162" s="17"/>
      <c r="W1162" s="17"/>
      <c r="X1162" s="18"/>
      <c r="Y1162" s="18"/>
      <c r="Z1162" s="18"/>
      <c r="AA1162" s="19"/>
      <c r="AB1162" s="19"/>
      <c r="AC1162" s="19"/>
      <c r="AD1162" s="19"/>
      <c r="AE1162" s="20"/>
      <c r="AF1162" s="19"/>
      <c r="AG1162" s="20"/>
      <c r="AH1162" s="19"/>
      <c r="AI1162" s="19"/>
      <c r="AJ1162" s="19"/>
      <c r="AK1162" s="19"/>
      <c r="AL1162" s="19"/>
      <c r="AM1162" s="19"/>
      <c r="AN1162" s="19"/>
      <c r="AO1162" s="19"/>
      <c r="AP1162" s="21" t="s">
        <v>89</v>
      </c>
      <c r="AQ1162" s="19"/>
    </row>
    <row r="1163">
      <c r="A1163" s="11" t="s">
        <v>5530</v>
      </c>
      <c r="B1163" s="11" t="s">
        <v>5531</v>
      </c>
      <c r="C1163" s="11" t="str">
        <f>VLOOKUP(A1163,import!A:C,3,0)</f>
        <v>DOĞRU</v>
      </c>
      <c r="D1163" s="11" t="s">
        <v>143</v>
      </c>
      <c r="E1163" s="12">
        <f>VLOOKUP(A1163,import!A:J,5,0)</f>
        <v>320</v>
      </c>
      <c r="F1163" s="12">
        <f>VLOOKUP(A1163,import!A:J,6,0)</f>
        <v>22</v>
      </c>
      <c r="G1163" s="13">
        <f>VLOOKUP(A1163,import!A:J,7,0)</f>
        <v>9</v>
      </c>
      <c r="H1163" s="13">
        <f>VLOOKUP(A1163,import!A:J,8,0)</f>
        <v>51</v>
      </c>
      <c r="I1163" s="13">
        <f>VLOOKUP(A1163,import!A:J,9,0)</f>
        <v>60</v>
      </c>
      <c r="J1163" s="14">
        <f>VLOOKUP(A1163,import!A:J,10,0)</f>
        <v>0.15</v>
      </c>
      <c r="K1163" s="11" t="s">
        <v>5532</v>
      </c>
      <c r="L1163" s="11">
        <v>5.550093511E9</v>
      </c>
      <c r="M1163" s="11" t="s">
        <v>47</v>
      </c>
      <c r="N1163" s="11" t="s">
        <v>187</v>
      </c>
      <c r="O1163" s="11" t="s">
        <v>5533</v>
      </c>
      <c r="P1163" s="11" t="str">
        <f>VLOOKUP(A1163,import!A:P,16,0)</f>
        <v>Geleneksel</v>
      </c>
      <c r="Q1163" s="15"/>
      <c r="R1163" s="15" t="b">
        <v>1</v>
      </c>
      <c r="S1163" s="16" t="b">
        <v>0</v>
      </c>
      <c r="T1163" s="25" t="s">
        <v>502</v>
      </c>
      <c r="U1163" s="16"/>
      <c r="V1163" s="16"/>
      <c r="W1163" s="16"/>
      <c r="X1163" s="30"/>
      <c r="Y1163" s="30"/>
      <c r="Z1163" s="30"/>
      <c r="AA1163" s="19"/>
      <c r="AB1163" s="19"/>
      <c r="AC1163" s="19"/>
      <c r="AD1163" s="19"/>
      <c r="AE1163" s="20"/>
      <c r="AF1163" s="19"/>
      <c r="AG1163" s="20"/>
      <c r="AH1163" s="19"/>
      <c r="AI1163" s="19"/>
      <c r="AJ1163" s="19"/>
      <c r="AK1163" s="19"/>
      <c r="AL1163" s="19"/>
      <c r="AM1163" s="19"/>
      <c r="AN1163" s="19"/>
      <c r="AO1163" s="19"/>
      <c r="AP1163" s="21" t="s">
        <v>89</v>
      </c>
      <c r="AQ1163" s="19"/>
    </row>
    <row r="1164">
      <c r="A1164" s="11" t="s">
        <v>5534</v>
      </c>
      <c r="B1164" s="11" t="s">
        <v>5535</v>
      </c>
      <c r="C1164" s="11" t="str">
        <f>VLOOKUP(A1164,import!A:C,3,0)</f>
        <v>DOĞRU</v>
      </c>
      <c r="D1164" s="11" t="s">
        <v>325</v>
      </c>
      <c r="E1164" s="12">
        <f>VLOOKUP(A1164,import!A:J,5,0)</f>
        <v>87</v>
      </c>
      <c r="F1164" s="12" t="str">
        <f>VLOOKUP(A1164,import!A:J,6,0)</f>
        <v/>
      </c>
      <c r="G1164" s="13">
        <f>VLOOKUP(A1164,import!A:J,7,0)</f>
        <v>4</v>
      </c>
      <c r="H1164" s="13">
        <f>VLOOKUP(A1164,import!A:J,8,0)</f>
        <v>6</v>
      </c>
      <c r="I1164" s="13">
        <f>VLOOKUP(A1164,import!A:J,9,0)</f>
        <v>10</v>
      </c>
      <c r="J1164" s="14">
        <f>VLOOKUP(A1164,import!A:J,10,0)</f>
        <v>0.4</v>
      </c>
      <c r="K1164" s="11" t="s">
        <v>5536</v>
      </c>
      <c r="L1164" s="11">
        <v>2.4250399E9</v>
      </c>
      <c r="M1164" s="11" t="s">
        <v>65</v>
      </c>
      <c r="N1164" s="11" t="s">
        <v>1536</v>
      </c>
      <c r="O1164" s="11" t="s">
        <v>5537</v>
      </c>
      <c r="P1164" s="11" t="str">
        <f>VLOOKUP(A1164,import!A:P,16,0)</f>
        <v>Geleneksel</v>
      </c>
      <c r="Q1164" s="15" t="s">
        <v>299</v>
      </c>
      <c r="R1164" s="15" t="b">
        <v>1</v>
      </c>
      <c r="S1164" s="16" t="b">
        <v>0</v>
      </c>
      <c r="T1164" s="25" t="s">
        <v>502</v>
      </c>
      <c r="U1164" s="16"/>
      <c r="V1164" s="16"/>
      <c r="W1164" s="25" t="s">
        <v>5538</v>
      </c>
      <c r="X1164" s="30"/>
      <c r="Y1164" s="30"/>
      <c r="Z1164" s="25" t="s">
        <v>373</v>
      </c>
      <c r="AA1164" s="22" t="s">
        <v>71</v>
      </c>
      <c r="AB1164" s="23">
        <v>44357.0</v>
      </c>
      <c r="AC1164" s="19"/>
      <c r="AD1164" s="19"/>
      <c r="AE1164" s="20"/>
      <c r="AF1164" s="19"/>
      <c r="AG1164" s="20"/>
      <c r="AH1164" s="19"/>
      <c r="AI1164" s="19"/>
      <c r="AJ1164" s="19"/>
      <c r="AK1164" s="22" t="s">
        <v>98</v>
      </c>
      <c r="AL1164" s="19"/>
      <c r="AM1164" s="19"/>
      <c r="AN1164" s="19"/>
      <c r="AO1164" s="19"/>
      <c r="AP1164" s="21" t="s">
        <v>54</v>
      </c>
      <c r="AQ1164" s="19"/>
    </row>
    <row r="1165">
      <c r="A1165" s="11" t="s">
        <v>5539</v>
      </c>
      <c r="B1165" s="11" t="s">
        <v>5540</v>
      </c>
      <c r="C1165" s="11" t="str">
        <f>VLOOKUP(A1165,import!A:C,3,0)</f>
        <v>DOĞRU</v>
      </c>
      <c r="D1165" s="11" t="s">
        <v>325</v>
      </c>
      <c r="E1165" s="12">
        <f>VLOOKUP(A1165,import!A:J,5,0)</f>
        <v>38</v>
      </c>
      <c r="F1165" s="12" t="str">
        <f>VLOOKUP(A1165,import!A:J,6,0)</f>
        <v/>
      </c>
      <c r="G1165" s="13">
        <f>VLOOKUP(A1165,import!A:J,7,0)</f>
        <v>12</v>
      </c>
      <c r="H1165" s="13">
        <f>VLOOKUP(A1165,import!A:J,8,0)</f>
        <v>5</v>
      </c>
      <c r="I1165" s="13">
        <f>VLOOKUP(A1165,import!A:J,9,0)</f>
        <v>17</v>
      </c>
      <c r="J1165" s="14">
        <f>VLOOKUP(A1165,import!A:J,10,0)</f>
        <v>0.71</v>
      </c>
      <c r="K1165" s="11" t="s">
        <v>5541</v>
      </c>
      <c r="L1165" s="11">
        <v>5.372833007E9</v>
      </c>
      <c r="M1165" s="11" t="s">
        <v>58</v>
      </c>
      <c r="N1165" s="11" t="s">
        <v>2344</v>
      </c>
      <c r="O1165" s="11" t="s">
        <v>5542</v>
      </c>
      <c r="P1165" s="11" t="str">
        <f>VLOOKUP(A1165,import!A:P,16,0)</f>
        <v>Geleneksel</v>
      </c>
      <c r="Q1165" s="15"/>
      <c r="R1165" s="15" t="b">
        <v>0</v>
      </c>
      <c r="S1165" s="16" t="b">
        <v>0</v>
      </c>
      <c r="T1165" s="17" t="s">
        <v>502</v>
      </c>
      <c r="U1165" s="17"/>
      <c r="V1165" s="17"/>
      <c r="W1165" s="17"/>
      <c r="X1165" s="18"/>
      <c r="Y1165" s="18"/>
      <c r="Z1165" s="18"/>
      <c r="AA1165" s="19"/>
      <c r="AB1165" s="19"/>
      <c r="AC1165" s="19"/>
      <c r="AD1165" s="19"/>
      <c r="AE1165" s="20"/>
      <c r="AF1165" s="19"/>
      <c r="AG1165" s="20"/>
      <c r="AH1165" s="19"/>
      <c r="AI1165" s="19"/>
      <c r="AJ1165" s="19"/>
      <c r="AK1165" s="19"/>
      <c r="AL1165" s="19"/>
      <c r="AM1165" s="19"/>
      <c r="AN1165" s="19"/>
      <c r="AO1165" s="19"/>
      <c r="AP1165" s="21" t="s">
        <v>89</v>
      </c>
      <c r="AQ1165" s="19"/>
    </row>
    <row r="1166">
      <c r="A1166" s="11" t="s">
        <v>5543</v>
      </c>
      <c r="B1166" s="11" t="s">
        <v>5544</v>
      </c>
      <c r="C1166" s="11" t="str">
        <f>VLOOKUP(A1166,import!A:C,3,0)</f>
        <v>DOĞRU</v>
      </c>
      <c r="D1166" s="11" t="s">
        <v>325</v>
      </c>
      <c r="E1166" s="12">
        <f>VLOOKUP(A1166,import!A:J,5,0)</f>
        <v>488</v>
      </c>
      <c r="F1166" s="12">
        <f>VLOOKUP(A1166,import!A:J,6,0)</f>
        <v>1</v>
      </c>
      <c r="G1166" s="13">
        <f>VLOOKUP(A1166,import!A:J,7,0)</f>
        <v>8</v>
      </c>
      <c r="H1166" s="13">
        <f>VLOOKUP(A1166,import!A:J,8,0)</f>
        <v>13</v>
      </c>
      <c r="I1166" s="13">
        <f>VLOOKUP(A1166,import!A:J,9,0)</f>
        <v>21</v>
      </c>
      <c r="J1166" s="14">
        <f>VLOOKUP(A1166,import!A:J,10,0)</f>
        <v>0.38</v>
      </c>
      <c r="K1166" s="11" t="s">
        <v>5545</v>
      </c>
      <c r="L1166" s="11">
        <v>2.423220772E9</v>
      </c>
      <c r="M1166" s="11" t="s">
        <v>47</v>
      </c>
      <c r="N1166" s="11" t="s">
        <v>657</v>
      </c>
      <c r="O1166" s="11" t="s">
        <v>5546</v>
      </c>
      <c r="P1166" s="11" t="str">
        <f>VLOOKUP(A1166,import!A:P,16,0)</f>
        <v>Geleneksel</v>
      </c>
      <c r="Q1166" s="15" t="s">
        <v>135</v>
      </c>
      <c r="R1166" s="15" t="b">
        <v>1</v>
      </c>
      <c r="S1166" s="16" t="b">
        <v>0</v>
      </c>
      <c r="T1166" s="25" t="s">
        <v>502</v>
      </c>
      <c r="U1166" s="16"/>
      <c r="V1166" s="16"/>
      <c r="W1166" s="25" t="s">
        <v>5547</v>
      </c>
      <c r="X1166" s="30"/>
      <c r="Y1166" s="30"/>
      <c r="Z1166" s="30"/>
      <c r="AA1166" s="22" t="s">
        <v>71</v>
      </c>
      <c r="AB1166" s="23">
        <v>44463.0</v>
      </c>
      <c r="AC1166" s="19"/>
      <c r="AD1166" s="19"/>
      <c r="AE1166" s="20"/>
      <c r="AF1166" s="19"/>
      <c r="AG1166" s="20"/>
      <c r="AH1166" s="19"/>
      <c r="AI1166" s="19"/>
      <c r="AJ1166" s="19"/>
      <c r="AK1166" s="22" t="s">
        <v>149</v>
      </c>
      <c r="AL1166" s="19"/>
      <c r="AM1166" s="19"/>
      <c r="AN1166" s="19"/>
      <c r="AO1166" s="19"/>
      <c r="AP1166" s="21" t="s">
        <v>54</v>
      </c>
      <c r="AQ1166" s="19"/>
    </row>
    <row r="1167">
      <c r="A1167" s="11" t="s">
        <v>5548</v>
      </c>
      <c r="B1167" s="11" t="s">
        <v>5549</v>
      </c>
      <c r="C1167" s="11" t="str">
        <f>VLOOKUP(A1167,import!A:C,3,0)</f>
        <v>DOĞRU</v>
      </c>
      <c r="D1167" s="11" t="s">
        <v>325</v>
      </c>
      <c r="E1167" s="12">
        <f>VLOOKUP(A1167,import!A:J,5,0)</f>
        <v>60</v>
      </c>
      <c r="F1167" s="12">
        <f>VLOOKUP(A1167,import!A:J,6,0)</f>
        <v>2</v>
      </c>
      <c r="G1167" s="13">
        <f>VLOOKUP(A1167,import!A:J,7,0)</f>
        <v>5</v>
      </c>
      <c r="H1167" s="13">
        <f>VLOOKUP(A1167,import!A:J,8,0)</f>
        <v>1</v>
      </c>
      <c r="I1167" s="13">
        <f>VLOOKUP(A1167,import!A:J,9,0)</f>
        <v>6</v>
      </c>
      <c r="J1167" s="14">
        <f>VLOOKUP(A1167,import!A:J,10,0)</f>
        <v>0.83</v>
      </c>
      <c r="K1167" s="11" t="s">
        <v>5550</v>
      </c>
      <c r="L1167" s="11">
        <v>5.436702107E9</v>
      </c>
      <c r="M1167" s="11" t="s">
        <v>1600</v>
      </c>
      <c r="N1167" s="11" t="s">
        <v>1601</v>
      </c>
      <c r="O1167" s="11" t="s">
        <v>5551</v>
      </c>
      <c r="P1167" s="11" t="str">
        <f>VLOOKUP(A1167,import!A:P,16,0)</f>
        <v>Geleneksel</v>
      </c>
      <c r="Q1167" s="15"/>
      <c r="R1167" s="15" t="b">
        <v>0</v>
      </c>
      <c r="S1167" s="16" t="b">
        <v>0</v>
      </c>
      <c r="T1167" s="17" t="s">
        <v>502</v>
      </c>
      <c r="U1167" s="17"/>
      <c r="V1167" s="17"/>
      <c r="W1167" s="17"/>
      <c r="X1167" s="18"/>
      <c r="Y1167" s="18"/>
      <c r="Z1167" s="18"/>
      <c r="AA1167" s="19"/>
      <c r="AB1167" s="19"/>
      <c r="AC1167" s="19"/>
      <c r="AD1167" s="19"/>
      <c r="AE1167" s="20"/>
      <c r="AF1167" s="19"/>
      <c r="AG1167" s="20"/>
      <c r="AH1167" s="19"/>
      <c r="AI1167" s="19"/>
      <c r="AJ1167" s="19"/>
      <c r="AK1167" s="19"/>
      <c r="AL1167" s="19"/>
      <c r="AM1167" s="19"/>
      <c r="AN1167" s="19"/>
      <c r="AO1167" s="19"/>
      <c r="AP1167" s="21" t="s">
        <v>89</v>
      </c>
      <c r="AQ1167" s="19"/>
    </row>
    <row r="1168">
      <c r="A1168" s="11" t="s">
        <v>5552</v>
      </c>
      <c r="B1168" s="11" t="s">
        <v>5553</v>
      </c>
      <c r="C1168" s="11" t="str">
        <f>VLOOKUP(A1168,import!A:C,3,0)</f>
        <v>DOĞRU</v>
      </c>
      <c r="D1168" s="11" t="s">
        <v>325</v>
      </c>
      <c r="E1168" s="12">
        <f>VLOOKUP(A1168,import!A:J,5,0)</f>
        <v>381</v>
      </c>
      <c r="F1168" s="12">
        <f>VLOOKUP(A1168,import!A:J,6,0)</f>
        <v>11</v>
      </c>
      <c r="G1168" s="13">
        <f>VLOOKUP(A1168,import!A:J,7,0)</f>
        <v>7</v>
      </c>
      <c r="H1168" s="13">
        <f>VLOOKUP(A1168,import!A:J,8,0)</f>
        <v>19</v>
      </c>
      <c r="I1168" s="13">
        <f>VLOOKUP(A1168,import!A:J,9,0)</f>
        <v>26</v>
      </c>
      <c r="J1168" s="14">
        <f>VLOOKUP(A1168,import!A:J,10,0)</f>
        <v>0.27</v>
      </c>
      <c r="K1168" s="11" t="s">
        <v>4889</v>
      </c>
      <c r="L1168" s="11">
        <v>2.422299011E9</v>
      </c>
      <c r="M1168" s="11" t="s">
        <v>138</v>
      </c>
      <c r="N1168" s="11" t="s">
        <v>1756</v>
      </c>
      <c r="O1168" s="11" t="s">
        <v>4890</v>
      </c>
      <c r="P1168" s="11" t="str">
        <f>VLOOKUP(A1168,import!A:P,16,0)</f>
        <v>Geleneksel</v>
      </c>
      <c r="Q1168" s="15" t="s">
        <v>135</v>
      </c>
      <c r="R1168" s="33" t="b">
        <v>0</v>
      </c>
      <c r="S1168" s="16" t="b">
        <v>0</v>
      </c>
      <c r="T1168" s="17" t="s">
        <v>502</v>
      </c>
      <c r="U1168" s="16"/>
      <c r="V1168" s="16"/>
      <c r="W1168" s="25" t="s">
        <v>5482</v>
      </c>
      <c r="X1168" s="30"/>
      <c r="Y1168" s="30"/>
      <c r="Z1168" s="30"/>
      <c r="AA1168" s="19"/>
      <c r="AB1168" s="19"/>
      <c r="AC1168" s="19"/>
      <c r="AD1168" s="19"/>
      <c r="AE1168" s="20"/>
      <c r="AF1168" s="19"/>
      <c r="AG1168" s="20"/>
      <c r="AH1168" s="19"/>
      <c r="AI1168" s="19"/>
      <c r="AJ1168" s="19"/>
      <c r="AK1168" s="19"/>
      <c r="AL1168" s="19"/>
      <c r="AM1168" s="19"/>
      <c r="AN1168" s="19"/>
      <c r="AO1168" s="19"/>
      <c r="AP1168" s="21" t="s">
        <v>116</v>
      </c>
      <c r="AQ1168" s="19"/>
    </row>
    <row r="1169">
      <c r="A1169" s="11" t="s">
        <v>5554</v>
      </c>
      <c r="B1169" s="11" t="s">
        <v>5555</v>
      </c>
      <c r="C1169" s="11" t="str">
        <f>VLOOKUP(A1169,import!A:C,3,0)</f>
        <v>DOĞRU</v>
      </c>
      <c r="D1169" s="11" t="s">
        <v>325</v>
      </c>
      <c r="E1169" s="12">
        <f>VLOOKUP(A1169,import!A:J,5,0)</f>
        <v>580</v>
      </c>
      <c r="F1169" s="12">
        <f>VLOOKUP(A1169,import!A:J,6,0)</f>
        <v>59</v>
      </c>
      <c r="G1169" s="13">
        <f>VLOOKUP(A1169,import!A:J,7,0)</f>
        <v>13</v>
      </c>
      <c r="H1169" s="13">
        <f>VLOOKUP(A1169,import!A:J,8,0)</f>
        <v>5</v>
      </c>
      <c r="I1169" s="13">
        <f>VLOOKUP(A1169,import!A:J,9,0)</f>
        <v>18</v>
      </c>
      <c r="J1169" s="14">
        <f>VLOOKUP(A1169,import!A:J,10,0)</f>
        <v>0.72</v>
      </c>
      <c r="K1169" s="11" t="s">
        <v>5556</v>
      </c>
      <c r="L1169" s="11">
        <v>2.422297778E9</v>
      </c>
      <c r="M1169" s="11" t="s">
        <v>138</v>
      </c>
      <c r="N1169" s="11" t="s">
        <v>1256</v>
      </c>
      <c r="O1169" s="11" t="s">
        <v>5557</v>
      </c>
      <c r="P1169" s="11" t="str">
        <f>VLOOKUP(A1169,import!A:P,16,0)</f>
        <v>Geleneksel</v>
      </c>
      <c r="Q1169" s="15" t="s">
        <v>135</v>
      </c>
      <c r="R1169" s="33" t="b">
        <v>0</v>
      </c>
      <c r="S1169" s="16" t="b">
        <v>0</v>
      </c>
      <c r="T1169" s="17" t="s">
        <v>502</v>
      </c>
      <c r="U1169" s="16"/>
      <c r="V1169" s="16"/>
      <c r="W1169" s="25" t="s">
        <v>5482</v>
      </c>
      <c r="X1169" s="30"/>
      <c r="Y1169" s="30"/>
      <c r="Z1169" s="30"/>
      <c r="AA1169" s="19"/>
      <c r="AB1169" s="19"/>
      <c r="AC1169" s="19"/>
      <c r="AD1169" s="19"/>
      <c r="AE1169" s="20"/>
      <c r="AF1169" s="19"/>
      <c r="AG1169" s="20"/>
      <c r="AH1169" s="19"/>
      <c r="AI1169" s="19"/>
      <c r="AJ1169" s="19"/>
      <c r="AK1169" s="19"/>
      <c r="AL1169" s="19"/>
      <c r="AM1169" s="19"/>
      <c r="AN1169" s="19"/>
      <c r="AO1169" s="19"/>
      <c r="AP1169" s="21" t="s">
        <v>116</v>
      </c>
      <c r="AQ1169" s="19"/>
    </row>
    <row r="1170">
      <c r="A1170" s="11" t="s">
        <v>5558</v>
      </c>
      <c r="B1170" s="11" t="s">
        <v>5559</v>
      </c>
      <c r="C1170" s="11" t="str">
        <f>VLOOKUP(A1170,import!A:C,3,0)</f>
        <v>DOĞRU</v>
      </c>
      <c r="D1170" s="11" t="s">
        <v>325</v>
      </c>
      <c r="E1170" s="12">
        <f>VLOOKUP(A1170,import!A:J,5,0)</f>
        <v>708</v>
      </c>
      <c r="F1170" s="12">
        <f>VLOOKUP(A1170,import!A:J,6,0)</f>
        <v>35</v>
      </c>
      <c r="G1170" s="13">
        <f>VLOOKUP(A1170,import!A:J,7,0)</f>
        <v>13</v>
      </c>
      <c r="H1170" s="13">
        <f>VLOOKUP(A1170,import!A:J,8,0)</f>
        <v>13</v>
      </c>
      <c r="I1170" s="13">
        <f>VLOOKUP(A1170,import!A:J,9,0)</f>
        <v>26</v>
      </c>
      <c r="J1170" s="14">
        <f>VLOOKUP(A1170,import!A:J,10,0)</f>
        <v>0.5</v>
      </c>
      <c r="K1170" s="11" t="s">
        <v>5560</v>
      </c>
      <c r="L1170" s="11">
        <v>5.52353764E9</v>
      </c>
      <c r="M1170" s="11" t="s">
        <v>47</v>
      </c>
      <c r="N1170" s="11" t="s">
        <v>1053</v>
      </c>
      <c r="O1170" s="11" t="s">
        <v>5561</v>
      </c>
      <c r="P1170" s="11" t="str">
        <f>VLOOKUP(A1170,import!A:P,16,0)</f>
        <v>Geleneksel</v>
      </c>
      <c r="Q1170" s="15"/>
      <c r="R1170" s="15" t="b">
        <v>1</v>
      </c>
      <c r="S1170" s="16" t="b">
        <v>0</v>
      </c>
      <c r="T1170" s="17" t="s">
        <v>50</v>
      </c>
      <c r="U1170" s="17" t="s">
        <v>99</v>
      </c>
      <c r="V1170" s="17" t="s">
        <v>52</v>
      </c>
      <c r="W1170" s="17" t="s">
        <v>5562</v>
      </c>
      <c r="X1170" s="18">
        <v>44543.0</v>
      </c>
      <c r="Y1170" s="18">
        <v>44545.0</v>
      </c>
      <c r="Z1170" s="18"/>
      <c r="AA1170" s="22" t="s">
        <v>71</v>
      </c>
      <c r="AB1170" s="23">
        <v>44540.0</v>
      </c>
      <c r="AC1170" s="19"/>
      <c r="AD1170" s="19"/>
      <c r="AE1170" s="20"/>
      <c r="AF1170" s="19"/>
      <c r="AG1170" s="20"/>
      <c r="AH1170" s="19"/>
      <c r="AI1170" s="19"/>
      <c r="AJ1170" s="19"/>
      <c r="AK1170" s="22" t="s">
        <v>99</v>
      </c>
      <c r="AL1170" s="19"/>
      <c r="AM1170" s="19"/>
      <c r="AN1170" s="19"/>
      <c r="AO1170" s="19"/>
      <c r="AP1170" s="21" t="s">
        <v>89</v>
      </c>
      <c r="AQ1170" s="19"/>
    </row>
    <row r="1171">
      <c r="A1171" s="11" t="s">
        <v>5563</v>
      </c>
      <c r="B1171" s="11" t="s">
        <v>5564</v>
      </c>
      <c r="C1171" s="11" t="str">
        <f>VLOOKUP(A1171,import!A:C,3,0)</f>
        <v>DOĞRU</v>
      </c>
      <c r="D1171" s="11" t="s">
        <v>325</v>
      </c>
      <c r="E1171" s="12">
        <f>VLOOKUP(A1171,import!A:J,5,0)</f>
        <v>1655</v>
      </c>
      <c r="F1171" s="12">
        <f>VLOOKUP(A1171,import!A:J,6,0)</f>
        <v>68</v>
      </c>
      <c r="G1171" s="13">
        <f>VLOOKUP(A1171,import!A:J,7,0)</f>
        <v>9</v>
      </c>
      <c r="H1171" s="13">
        <f>VLOOKUP(A1171,import!A:J,8,0)</f>
        <v>7</v>
      </c>
      <c r="I1171" s="13">
        <f>VLOOKUP(A1171,import!A:J,9,0)</f>
        <v>16</v>
      </c>
      <c r="J1171" s="14">
        <f>VLOOKUP(A1171,import!A:J,10,0)</f>
        <v>0.56</v>
      </c>
      <c r="K1171" s="11" t="s">
        <v>5565</v>
      </c>
      <c r="L1171" s="11">
        <v>2.422278077E9</v>
      </c>
      <c r="M1171" s="11" t="s">
        <v>65</v>
      </c>
      <c r="N1171" s="11" t="s">
        <v>285</v>
      </c>
      <c r="O1171" s="11" t="s">
        <v>5566</v>
      </c>
      <c r="P1171" s="11" t="str">
        <f>VLOOKUP(A1171,import!A:P,16,0)</f>
        <v>Geleneksel</v>
      </c>
      <c r="Q1171" s="15" t="s">
        <v>299</v>
      </c>
      <c r="R1171" s="15" t="b">
        <v>0</v>
      </c>
      <c r="S1171" s="16" t="b">
        <v>0</v>
      </c>
      <c r="T1171" s="25" t="s">
        <v>502</v>
      </c>
      <c r="U1171" s="16"/>
      <c r="V1171" s="16"/>
      <c r="W1171" s="16"/>
      <c r="X1171" s="27"/>
      <c r="Y1171" s="27"/>
      <c r="Z1171" s="27"/>
      <c r="AA1171" s="19"/>
      <c r="AB1171" s="19"/>
      <c r="AC1171" s="19"/>
      <c r="AD1171" s="19"/>
      <c r="AE1171" s="20"/>
      <c r="AF1171" s="19"/>
      <c r="AG1171" s="20"/>
      <c r="AH1171" s="19"/>
      <c r="AI1171" s="19"/>
      <c r="AJ1171" s="19"/>
      <c r="AK1171" s="19"/>
      <c r="AL1171" s="19"/>
      <c r="AM1171" s="19"/>
      <c r="AN1171" s="19"/>
      <c r="AO1171" s="19"/>
      <c r="AP1171" s="21" t="s">
        <v>116</v>
      </c>
      <c r="AQ1171" s="19"/>
    </row>
    <row r="1172">
      <c r="A1172" s="11" t="s">
        <v>5567</v>
      </c>
      <c r="B1172" s="11" t="s">
        <v>5568</v>
      </c>
      <c r="C1172" s="11" t="str">
        <f>VLOOKUP(A1172,import!A:C,3,0)</f>
        <v>DOĞRU</v>
      </c>
      <c r="D1172" s="11" t="s">
        <v>325</v>
      </c>
      <c r="E1172" s="12">
        <f>VLOOKUP(A1172,import!A:J,5,0)</f>
        <v>785</v>
      </c>
      <c r="F1172" s="12">
        <f>VLOOKUP(A1172,import!A:J,6,0)</f>
        <v>27</v>
      </c>
      <c r="G1172" s="13">
        <f>VLOOKUP(A1172,import!A:J,7,0)</f>
        <v>10</v>
      </c>
      <c r="H1172" s="13">
        <f>VLOOKUP(A1172,import!A:J,8,0)</f>
        <v>13</v>
      </c>
      <c r="I1172" s="13">
        <f>VLOOKUP(A1172,import!A:J,9,0)</f>
        <v>23</v>
      </c>
      <c r="J1172" s="14">
        <f>VLOOKUP(A1172,import!A:J,10,0)</f>
        <v>0.43</v>
      </c>
      <c r="K1172" s="11" t="s">
        <v>5569</v>
      </c>
      <c r="L1172" s="11">
        <v>5.428967207E9</v>
      </c>
      <c r="M1172" s="11" t="s">
        <v>65</v>
      </c>
      <c r="N1172" s="11" t="s">
        <v>2065</v>
      </c>
      <c r="O1172" s="11" t="s">
        <v>5570</v>
      </c>
      <c r="P1172" s="11" t="str">
        <f>VLOOKUP(A1172,import!A:P,16,0)</f>
        <v>Geleneksel</v>
      </c>
      <c r="Q1172" s="15" t="s">
        <v>299</v>
      </c>
      <c r="R1172" s="33" t="b">
        <v>0</v>
      </c>
      <c r="S1172" s="16" t="b">
        <v>0</v>
      </c>
      <c r="T1172" s="25" t="s">
        <v>502</v>
      </c>
      <c r="U1172" s="16"/>
      <c r="V1172" s="16"/>
      <c r="W1172" s="16"/>
      <c r="X1172" s="30"/>
      <c r="Y1172" s="30"/>
      <c r="Z1172" s="30"/>
      <c r="AA1172" s="19"/>
      <c r="AB1172" s="19"/>
      <c r="AC1172" s="19"/>
      <c r="AD1172" s="19"/>
      <c r="AE1172" s="20"/>
      <c r="AF1172" s="19"/>
      <c r="AG1172" s="20"/>
      <c r="AH1172" s="19"/>
      <c r="AI1172" s="19"/>
      <c r="AJ1172" s="19"/>
      <c r="AK1172" s="19"/>
      <c r="AL1172" s="19"/>
      <c r="AM1172" s="19"/>
      <c r="AN1172" s="19"/>
      <c r="AO1172" s="19"/>
      <c r="AP1172" s="21" t="s">
        <v>54</v>
      </c>
      <c r="AQ1172" s="19"/>
    </row>
    <row r="1173">
      <c r="A1173" s="11" t="s">
        <v>5571</v>
      </c>
      <c r="B1173" s="11" t="s">
        <v>5572</v>
      </c>
      <c r="C1173" s="11" t="str">
        <f>VLOOKUP(A1173,import!A:C,3,0)</f>
        <v>DOĞRU</v>
      </c>
      <c r="D1173" s="11" t="s">
        <v>325</v>
      </c>
      <c r="E1173" s="12">
        <f>VLOOKUP(A1173,import!A:J,5,0)</f>
        <v>96</v>
      </c>
      <c r="F1173" s="12">
        <f>VLOOKUP(A1173,import!A:J,6,0)</f>
        <v>10</v>
      </c>
      <c r="G1173" s="13">
        <f>VLOOKUP(A1173,import!A:J,7,0)</f>
        <v>4</v>
      </c>
      <c r="H1173" s="13">
        <f>VLOOKUP(A1173,import!A:J,8,0)</f>
        <v>20</v>
      </c>
      <c r="I1173" s="13">
        <f>VLOOKUP(A1173,import!A:J,9,0)</f>
        <v>24</v>
      </c>
      <c r="J1173" s="14">
        <f>VLOOKUP(A1173,import!A:J,10,0)</f>
        <v>0.17</v>
      </c>
      <c r="K1173" s="11" t="s">
        <v>5319</v>
      </c>
      <c r="L1173" s="11">
        <v>5.522503931E9</v>
      </c>
      <c r="M1173" s="11" t="s">
        <v>47</v>
      </c>
      <c r="N1173" s="11" t="s">
        <v>1202</v>
      </c>
      <c r="O1173" s="11" t="s">
        <v>5320</v>
      </c>
      <c r="P1173" s="11" t="str">
        <f>VLOOKUP(A1173,import!A:P,16,0)</f>
        <v>Geleneksel</v>
      </c>
      <c r="Q1173" s="15" t="s">
        <v>129</v>
      </c>
      <c r="R1173" s="33" t="b">
        <v>0</v>
      </c>
      <c r="S1173" s="25" t="b">
        <v>0</v>
      </c>
      <c r="T1173" s="25" t="s">
        <v>502</v>
      </c>
      <c r="U1173" s="16"/>
      <c r="V1173" s="32"/>
      <c r="W1173" s="25" t="s">
        <v>5573</v>
      </c>
      <c r="X1173" s="30"/>
      <c r="Y1173" s="30"/>
      <c r="Z1173" s="30"/>
      <c r="AA1173" s="19"/>
      <c r="AB1173" s="19"/>
      <c r="AC1173" s="19"/>
      <c r="AD1173" s="19"/>
      <c r="AE1173" s="20"/>
      <c r="AF1173" s="19"/>
      <c r="AG1173" s="20"/>
      <c r="AH1173" s="19"/>
      <c r="AI1173" s="19"/>
      <c r="AJ1173" s="19"/>
      <c r="AK1173" s="19"/>
      <c r="AL1173" s="19"/>
      <c r="AM1173" s="19"/>
      <c r="AN1173" s="19"/>
      <c r="AO1173" s="19"/>
      <c r="AP1173" s="21" t="s">
        <v>89</v>
      </c>
      <c r="AQ1173" s="19"/>
    </row>
    <row r="1174">
      <c r="A1174" s="11" t="s">
        <v>5574</v>
      </c>
      <c r="B1174" s="11" t="s">
        <v>5575</v>
      </c>
      <c r="C1174" s="11" t="str">
        <f>VLOOKUP(A1174,import!A:C,3,0)</f>
        <v>DOĞRU</v>
      </c>
      <c r="D1174" s="11" t="s">
        <v>325</v>
      </c>
      <c r="E1174" s="12">
        <f>VLOOKUP(A1174,import!A:J,5,0)</f>
        <v>61</v>
      </c>
      <c r="F1174" s="12">
        <f>VLOOKUP(A1174,import!A:J,6,0)</f>
        <v>21</v>
      </c>
      <c r="G1174" s="13">
        <f>VLOOKUP(A1174,import!A:J,7,0)</f>
        <v>6</v>
      </c>
      <c r="H1174" s="13">
        <f>VLOOKUP(A1174,import!A:J,8,0)</f>
        <v>17</v>
      </c>
      <c r="I1174" s="13">
        <f>VLOOKUP(A1174,import!A:J,9,0)</f>
        <v>23</v>
      </c>
      <c r="J1174" s="14">
        <f>VLOOKUP(A1174,import!A:J,10,0)</f>
        <v>0.26</v>
      </c>
      <c r="K1174" s="11" t="s">
        <v>5576</v>
      </c>
      <c r="L1174" s="11">
        <v>5.519742519E9</v>
      </c>
      <c r="M1174" s="11" t="s">
        <v>58</v>
      </c>
      <c r="N1174" s="11" t="s">
        <v>5577</v>
      </c>
      <c r="O1174" s="11" t="s">
        <v>5578</v>
      </c>
      <c r="P1174" s="11" t="str">
        <f>VLOOKUP(A1174,import!A:P,16,0)</f>
        <v>Geleneksel</v>
      </c>
      <c r="Q1174" s="15"/>
      <c r="R1174" s="15" t="b">
        <v>0</v>
      </c>
      <c r="S1174" s="16" t="b">
        <v>0</v>
      </c>
      <c r="T1174" s="17"/>
      <c r="U1174" s="17"/>
      <c r="V1174" s="17"/>
      <c r="W1174" s="17"/>
      <c r="X1174" s="18"/>
      <c r="Y1174" s="18"/>
      <c r="Z1174" s="18"/>
      <c r="AA1174" s="22"/>
      <c r="AB1174" s="23"/>
      <c r="AC1174" s="19"/>
      <c r="AD1174" s="19"/>
      <c r="AE1174" s="20"/>
      <c r="AF1174" s="19"/>
      <c r="AG1174" s="20"/>
      <c r="AH1174" s="19"/>
      <c r="AI1174" s="19"/>
      <c r="AJ1174" s="19"/>
      <c r="AK1174" s="22"/>
      <c r="AL1174" s="19"/>
      <c r="AM1174" s="19"/>
      <c r="AN1174" s="19"/>
      <c r="AO1174" s="19"/>
      <c r="AP1174" s="21"/>
      <c r="AQ1174" s="19"/>
    </row>
    <row r="1175">
      <c r="A1175" s="11" t="s">
        <v>5579</v>
      </c>
      <c r="B1175" s="11" t="s">
        <v>5580</v>
      </c>
      <c r="C1175" s="11" t="str">
        <f>VLOOKUP(A1175,import!A:C,3,0)</f>
        <v>DOĞRU</v>
      </c>
      <c r="D1175" s="11" t="s">
        <v>325</v>
      </c>
      <c r="E1175" s="12">
        <f>VLOOKUP(A1175,import!A:J,5,0)</f>
        <v>386</v>
      </c>
      <c r="F1175" s="12">
        <f>VLOOKUP(A1175,import!A:J,6,0)</f>
        <v>10</v>
      </c>
      <c r="G1175" s="13">
        <f>VLOOKUP(A1175,import!A:J,7,0)</f>
        <v>13</v>
      </c>
      <c r="H1175" s="13">
        <f>VLOOKUP(A1175,import!A:J,8,0)</f>
        <v>4</v>
      </c>
      <c r="I1175" s="13">
        <f>VLOOKUP(A1175,import!A:J,9,0)</f>
        <v>17</v>
      </c>
      <c r="J1175" s="14">
        <f>VLOOKUP(A1175,import!A:J,10,0)</f>
        <v>0.76</v>
      </c>
      <c r="K1175" s="11" t="s">
        <v>5581</v>
      </c>
      <c r="L1175" s="11">
        <v>2.427501533E9</v>
      </c>
      <c r="M1175" s="11" t="s">
        <v>58</v>
      </c>
      <c r="N1175" s="11" t="s">
        <v>2349</v>
      </c>
      <c r="O1175" s="11" t="s">
        <v>5582</v>
      </c>
      <c r="P1175" s="11" t="str">
        <f>VLOOKUP(A1175,import!A:P,16,0)</f>
        <v>Geleneksel</v>
      </c>
      <c r="Q1175" s="15" t="s">
        <v>299</v>
      </c>
      <c r="R1175" s="33" t="b">
        <v>0</v>
      </c>
      <c r="S1175" s="16" t="b">
        <v>0</v>
      </c>
      <c r="T1175" s="25" t="s">
        <v>502</v>
      </c>
      <c r="U1175" s="16"/>
      <c r="V1175" s="32"/>
      <c r="W1175" s="16"/>
      <c r="X1175" s="30"/>
      <c r="Y1175" s="30"/>
      <c r="Z1175" s="30"/>
      <c r="AA1175" s="19"/>
      <c r="AB1175" s="19"/>
      <c r="AC1175" s="19"/>
      <c r="AD1175" s="19"/>
      <c r="AE1175" s="20"/>
      <c r="AF1175" s="19"/>
      <c r="AG1175" s="20"/>
      <c r="AH1175" s="19"/>
      <c r="AI1175" s="19"/>
      <c r="AJ1175" s="19"/>
      <c r="AK1175" s="19"/>
      <c r="AL1175" s="19"/>
      <c r="AM1175" s="19"/>
      <c r="AN1175" s="19"/>
      <c r="AO1175" s="19"/>
      <c r="AP1175" s="21" t="s">
        <v>89</v>
      </c>
      <c r="AQ1175" s="19"/>
    </row>
    <row r="1176">
      <c r="A1176" s="11" t="s">
        <v>5583</v>
      </c>
      <c r="B1176" s="11" t="s">
        <v>5584</v>
      </c>
      <c r="C1176" s="11" t="str">
        <f>VLOOKUP(A1176,import!A:C,3,0)</f>
        <v>DOĞRU</v>
      </c>
      <c r="D1176" s="11" t="s">
        <v>325</v>
      </c>
      <c r="E1176" s="12">
        <f>VLOOKUP(A1176,import!A:J,5,0)</f>
        <v>923</v>
      </c>
      <c r="F1176" s="12">
        <f>VLOOKUP(A1176,import!A:J,6,0)</f>
        <v>32</v>
      </c>
      <c r="G1176" s="13">
        <f>VLOOKUP(A1176,import!A:J,7,0)</f>
        <v>9</v>
      </c>
      <c r="H1176" s="13">
        <f>VLOOKUP(A1176,import!A:J,8,0)</f>
        <v>5</v>
      </c>
      <c r="I1176" s="13">
        <f>VLOOKUP(A1176,import!A:J,9,0)</f>
        <v>14</v>
      </c>
      <c r="J1176" s="14">
        <f>VLOOKUP(A1176,import!A:J,10,0)</f>
        <v>0.64</v>
      </c>
      <c r="K1176" s="11" t="s">
        <v>5585</v>
      </c>
      <c r="L1176" s="11">
        <v>2.42312207E9</v>
      </c>
      <c r="M1176" s="11" t="s">
        <v>47</v>
      </c>
      <c r="N1176" s="11" t="s">
        <v>2360</v>
      </c>
      <c r="O1176" s="11" t="s">
        <v>5586</v>
      </c>
      <c r="P1176" s="11" t="str">
        <f>VLOOKUP(A1176,import!A:P,16,0)</f>
        <v>Geleneksel</v>
      </c>
      <c r="Q1176" s="15" t="s">
        <v>299</v>
      </c>
      <c r="R1176" s="15" t="b">
        <v>1</v>
      </c>
      <c r="S1176" s="16" t="b">
        <v>0</v>
      </c>
      <c r="T1176" s="25" t="s">
        <v>502</v>
      </c>
      <c r="U1176" s="16"/>
      <c r="V1176" s="16"/>
      <c r="W1176" s="25" t="s">
        <v>5482</v>
      </c>
      <c r="X1176" s="30"/>
      <c r="Y1176" s="30"/>
      <c r="Z1176" s="30"/>
      <c r="AA1176" s="19"/>
      <c r="AB1176" s="19"/>
      <c r="AC1176" s="19"/>
      <c r="AD1176" s="19"/>
      <c r="AE1176" s="20"/>
      <c r="AF1176" s="19"/>
      <c r="AG1176" s="20"/>
      <c r="AH1176" s="19"/>
      <c r="AI1176" s="19"/>
      <c r="AJ1176" s="19"/>
      <c r="AK1176" s="19"/>
      <c r="AL1176" s="19"/>
      <c r="AM1176" s="19"/>
      <c r="AN1176" s="19"/>
      <c r="AO1176" s="19"/>
      <c r="AP1176" s="21" t="s">
        <v>54</v>
      </c>
      <c r="AQ1176" s="19"/>
    </row>
    <row r="1177">
      <c r="A1177" s="11" t="s">
        <v>5587</v>
      </c>
      <c r="B1177" s="11" t="s">
        <v>5588</v>
      </c>
      <c r="C1177" s="11" t="str">
        <f>VLOOKUP(A1177,import!A:C,3,0)</f>
        <v>DOĞRU</v>
      </c>
      <c r="D1177" s="11" t="s">
        <v>325</v>
      </c>
      <c r="E1177" s="12">
        <f>VLOOKUP(A1177,import!A:J,5,0)</f>
        <v>954</v>
      </c>
      <c r="F1177" s="12">
        <f>VLOOKUP(A1177,import!A:J,6,0)</f>
        <v>17</v>
      </c>
      <c r="G1177" s="13">
        <f>VLOOKUP(A1177,import!A:J,7,0)</f>
        <v>12</v>
      </c>
      <c r="H1177" s="13">
        <f>VLOOKUP(A1177,import!A:J,8,0)</f>
        <v>15</v>
      </c>
      <c r="I1177" s="13">
        <f>VLOOKUP(A1177,import!A:J,9,0)</f>
        <v>27</v>
      </c>
      <c r="J1177" s="14">
        <f>VLOOKUP(A1177,import!A:J,10,0)</f>
        <v>0.44</v>
      </c>
      <c r="K1177" s="11" t="s">
        <v>5589</v>
      </c>
      <c r="L1177" s="11">
        <v>2.423111656E9</v>
      </c>
      <c r="M1177" s="11" t="s">
        <v>47</v>
      </c>
      <c r="N1177" s="11" t="s">
        <v>445</v>
      </c>
      <c r="O1177" s="11" t="s">
        <v>5590</v>
      </c>
      <c r="P1177" s="11" t="str">
        <f>VLOOKUP(A1177,import!A:P,16,0)</f>
        <v>Geleneksel</v>
      </c>
      <c r="Q1177" s="15"/>
      <c r="R1177" s="15" t="b">
        <v>1</v>
      </c>
      <c r="S1177" s="25" t="b">
        <v>0</v>
      </c>
      <c r="T1177" s="17" t="s">
        <v>502</v>
      </c>
      <c r="U1177" s="17"/>
      <c r="V1177" s="17"/>
      <c r="W1177" s="17"/>
      <c r="X1177" s="18"/>
      <c r="Y1177" s="18"/>
      <c r="Z1177" s="18"/>
      <c r="AA1177" s="19"/>
      <c r="AB1177" s="19"/>
      <c r="AC1177" s="19"/>
      <c r="AD1177" s="19"/>
      <c r="AE1177" s="20"/>
      <c r="AF1177" s="19"/>
      <c r="AG1177" s="20"/>
      <c r="AH1177" s="19"/>
      <c r="AI1177" s="19"/>
      <c r="AJ1177" s="19"/>
      <c r="AK1177" s="19"/>
      <c r="AL1177" s="19"/>
      <c r="AM1177" s="19"/>
      <c r="AN1177" s="19"/>
      <c r="AO1177" s="19"/>
      <c r="AP1177" s="21" t="s">
        <v>89</v>
      </c>
      <c r="AQ1177" s="19"/>
    </row>
    <row r="1178">
      <c r="A1178" s="11" t="s">
        <v>5591</v>
      </c>
      <c r="B1178" s="11" t="s">
        <v>5592</v>
      </c>
      <c r="C1178" s="11" t="str">
        <f>VLOOKUP(A1178,import!A:C,3,0)</f>
        <v>DOĞRU</v>
      </c>
      <c r="D1178" s="11" t="s">
        <v>325</v>
      </c>
      <c r="E1178" s="12">
        <f>VLOOKUP(A1178,import!A:J,5,0)</f>
        <v>321</v>
      </c>
      <c r="F1178" s="12">
        <f>VLOOKUP(A1178,import!A:J,6,0)</f>
        <v>2</v>
      </c>
      <c r="G1178" s="13">
        <f>VLOOKUP(A1178,import!A:J,7,0)</f>
        <v>7</v>
      </c>
      <c r="H1178" s="13">
        <f>VLOOKUP(A1178,import!A:J,8,0)</f>
        <v>20</v>
      </c>
      <c r="I1178" s="13">
        <f>VLOOKUP(A1178,import!A:J,9,0)</f>
        <v>27</v>
      </c>
      <c r="J1178" s="14">
        <f>VLOOKUP(A1178,import!A:J,10,0)</f>
        <v>0.26</v>
      </c>
      <c r="K1178" s="11" t="s">
        <v>5593</v>
      </c>
      <c r="L1178" s="11">
        <v>2.422448584E9</v>
      </c>
      <c r="M1178" s="11" t="s">
        <v>47</v>
      </c>
      <c r="N1178" s="11" t="s">
        <v>566</v>
      </c>
      <c r="O1178" s="11" t="s">
        <v>5594</v>
      </c>
      <c r="P1178" s="11" t="str">
        <f>VLOOKUP(A1178,import!A:P,16,0)</f>
        <v>Geleneksel</v>
      </c>
      <c r="Q1178" s="15"/>
      <c r="R1178" s="15" t="b">
        <v>0</v>
      </c>
      <c r="S1178" s="16" t="b">
        <v>0</v>
      </c>
      <c r="T1178" s="17" t="s">
        <v>502</v>
      </c>
      <c r="U1178" s="17"/>
      <c r="V1178" s="17"/>
      <c r="W1178" s="17"/>
      <c r="X1178" s="18"/>
      <c r="Y1178" s="18"/>
      <c r="Z1178" s="18"/>
      <c r="AA1178" s="19"/>
      <c r="AB1178" s="19"/>
      <c r="AC1178" s="19"/>
      <c r="AD1178" s="19"/>
      <c r="AE1178" s="20"/>
      <c r="AF1178" s="19"/>
      <c r="AG1178" s="20"/>
      <c r="AH1178" s="19"/>
      <c r="AI1178" s="19"/>
      <c r="AJ1178" s="19"/>
      <c r="AK1178" s="19"/>
      <c r="AL1178" s="19"/>
      <c r="AM1178" s="19"/>
      <c r="AN1178" s="19"/>
      <c r="AO1178" s="19"/>
      <c r="AP1178" s="21" t="s">
        <v>54</v>
      </c>
      <c r="AQ1178" s="19"/>
    </row>
    <row r="1179">
      <c r="A1179" s="11" t="s">
        <v>5595</v>
      </c>
      <c r="B1179" s="11" t="s">
        <v>5596</v>
      </c>
      <c r="C1179" s="11" t="str">
        <f>VLOOKUP(A1179,import!A:C,3,0)</f>
        <v>DOĞRU</v>
      </c>
      <c r="D1179" s="11" t="s">
        <v>325</v>
      </c>
      <c r="E1179" s="12">
        <f>VLOOKUP(A1179,import!A:J,5,0)</f>
        <v>1003</v>
      </c>
      <c r="F1179" s="12">
        <f>VLOOKUP(A1179,import!A:J,6,0)</f>
        <v>26</v>
      </c>
      <c r="G1179" s="13">
        <f>VLOOKUP(A1179,import!A:J,7,0)</f>
        <v>7</v>
      </c>
      <c r="H1179" s="13">
        <f>VLOOKUP(A1179,import!A:J,8,0)</f>
        <v>10</v>
      </c>
      <c r="I1179" s="13">
        <f>VLOOKUP(A1179,import!A:J,9,0)</f>
        <v>17</v>
      </c>
      <c r="J1179" s="14">
        <f>VLOOKUP(A1179,import!A:J,10,0)</f>
        <v>0.41</v>
      </c>
      <c r="K1179" s="11" t="s">
        <v>5597</v>
      </c>
      <c r="L1179" s="11">
        <v>5.325161011E9</v>
      </c>
      <c r="M1179" s="11" t="s">
        <v>47</v>
      </c>
      <c r="N1179" s="11" t="s">
        <v>719</v>
      </c>
      <c r="O1179" s="11" t="s">
        <v>5598</v>
      </c>
      <c r="P1179" s="11" t="str">
        <f>VLOOKUP(A1179,import!A:P,16,0)</f>
        <v>Geleneksel</v>
      </c>
      <c r="Q1179" s="15"/>
      <c r="R1179" s="15" t="b">
        <v>1</v>
      </c>
      <c r="S1179" s="16" t="b">
        <v>0</v>
      </c>
      <c r="T1179" s="17" t="s">
        <v>502</v>
      </c>
      <c r="U1179" s="17"/>
      <c r="V1179" s="17"/>
      <c r="W1179" s="17"/>
      <c r="X1179" s="18"/>
      <c r="Y1179" s="18"/>
      <c r="Z1179" s="18"/>
      <c r="AA1179" s="22"/>
      <c r="AB1179" s="23"/>
      <c r="AC1179" s="19"/>
      <c r="AD1179" s="19"/>
      <c r="AE1179" s="20"/>
      <c r="AF1179" s="19"/>
      <c r="AG1179" s="20"/>
      <c r="AH1179" s="19"/>
      <c r="AI1179" s="19"/>
      <c r="AJ1179" s="19"/>
      <c r="AK1179" s="22"/>
      <c r="AL1179" s="19"/>
      <c r="AM1179" s="19"/>
      <c r="AN1179" s="19"/>
      <c r="AO1179" s="19"/>
      <c r="AP1179" s="21" t="s">
        <v>54</v>
      </c>
      <c r="AQ1179" s="19"/>
    </row>
    <row r="1180">
      <c r="A1180" s="11" t="s">
        <v>5599</v>
      </c>
      <c r="B1180" s="11" t="s">
        <v>5600</v>
      </c>
      <c r="C1180" s="11" t="str">
        <f>VLOOKUP(A1180,import!A:C,3,0)</f>
        <v>DOĞRU</v>
      </c>
      <c r="D1180" s="11" t="s">
        <v>325</v>
      </c>
      <c r="E1180" s="12">
        <f>VLOOKUP(A1180,import!A:J,5,0)</f>
        <v>247</v>
      </c>
      <c r="F1180" s="12">
        <f>VLOOKUP(A1180,import!A:J,6,0)</f>
        <v>9</v>
      </c>
      <c r="G1180" s="13">
        <f>VLOOKUP(A1180,import!A:J,7,0)</f>
        <v>8</v>
      </c>
      <c r="H1180" s="13">
        <f>VLOOKUP(A1180,import!A:J,8,0)</f>
        <v>5</v>
      </c>
      <c r="I1180" s="13">
        <f>VLOOKUP(A1180,import!A:J,9,0)</f>
        <v>13</v>
      </c>
      <c r="J1180" s="14">
        <f>VLOOKUP(A1180,import!A:J,10,0)</f>
        <v>0.62</v>
      </c>
      <c r="K1180" s="11" t="s">
        <v>5601</v>
      </c>
      <c r="L1180" s="11">
        <v>5.416520652E9</v>
      </c>
      <c r="M1180" s="11" t="s">
        <v>47</v>
      </c>
      <c r="N1180" s="11" t="s">
        <v>94</v>
      </c>
      <c r="O1180" s="11" t="s">
        <v>5602</v>
      </c>
      <c r="P1180" s="11" t="str">
        <f>VLOOKUP(A1180,import!A:P,16,0)</f>
        <v>Geleneksel</v>
      </c>
      <c r="Q1180" s="15"/>
      <c r="R1180" s="15" t="b">
        <v>0</v>
      </c>
      <c r="S1180" s="16" t="b">
        <v>0</v>
      </c>
      <c r="T1180" s="25" t="s">
        <v>502</v>
      </c>
      <c r="U1180" s="17"/>
      <c r="V1180" s="17"/>
      <c r="W1180" s="17"/>
      <c r="X1180" s="18"/>
      <c r="Y1180" s="18"/>
      <c r="Z1180" s="18"/>
      <c r="AA1180" s="19"/>
      <c r="AB1180" s="19"/>
      <c r="AC1180" s="19"/>
      <c r="AD1180" s="19"/>
      <c r="AE1180" s="20"/>
      <c r="AF1180" s="19"/>
      <c r="AG1180" s="20"/>
      <c r="AH1180" s="19"/>
      <c r="AI1180" s="19"/>
      <c r="AJ1180" s="19"/>
      <c r="AK1180" s="19"/>
      <c r="AL1180" s="19"/>
      <c r="AM1180" s="19"/>
      <c r="AN1180" s="19"/>
      <c r="AO1180" s="19"/>
      <c r="AP1180" s="21" t="s">
        <v>89</v>
      </c>
      <c r="AQ1180" s="19"/>
    </row>
    <row r="1181">
      <c r="A1181" s="11" t="s">
        <v>5603</v>
      </c>
      <c r="B1181" s="11" t="s">
        <v>5604</v>
      </c>
      <c r="C1181" s="11" t="str">
        <f>VLOOKUP(A1181,import!A:C,3,0)</f>
        <v>DOĞRU</v>
      </c>
      <c r="D1181" s="11" t="s">
        <v>325</v>
      </c>
      <c r="E1181" s="12">
        <f>VLOOKUP(A1181,import!A:J,5,0)</f>
        <v>116</v>
      </c>
      <c r="F1181" s="12">
        <f>VLOOKUP(A1181,import!A:J,6,0)</f>
        <v>16</v>
      </c>
      <c r="G1181" s="13">
        <f>VLOOKUP(A1181,import!A:J,7,0)</f>
        <v>8</v>
      </c>
      <c r="H1181" s="13">
        <f>VLOOKUP(A1181,import!A:J,8,0)</f>
        <v>4</v>
      </c>
      <c r="I1181" s="13">
        <f>VLOOKUP(A1181,import!A:J,9,0)</f>
        <v>12</v>
      </c>
      <c r="J1181" s="14">
        <f>VLOOKUP(A1181,import!A:J,10,0)</f>
        <v>0.67</v>
      </c>
      <c r="K1181" s="11" t="s">
        <v>5324</v>
      </c>
      <c r="L1181" s="11">
        <v>5.524210669E9</v>
      </c>
      <c r="M1181" s="11" t="s">
        <v>47</v>
      </c>
      <c r="N1181" s="11" t="s">
        <v>458</v>
      </c>
      <c r="O1181" s="11" t="s">
        <v>5605</v>
      </c>
      <c r="P1181" s="11" t="str">
        <f>VLOOKUP(A1181,import!A:P,16,0)</f>
        <v>Geleneksel</v>
      </c>
      <c r="Q1181" s="15"/>
      <c r="R1181" s="15" t="b">
        <v>0</v>
      </c>
      <c r="S1181" s="16" t="b">
        <v>0</v>
      </c>
      <c r="T1181" s="29" t="s">
        <v>502</v>
      </c>
      <c r="U1181" s="17"/>
      <c r="V1181" s="17"/>
      <c r="W1181" s="17"/>
      <c r="X1181" s="18"/>
      <c r="Y1181" s="18"/>
      <c r="Z1181" s="18"/>
      <c r="AA1181" s="22"/>
      <c r="AB1181" s="23"/>
      <c r="AC1181" s="19"/>
      <c r="AD1181" s="19"/>
      <c r="AE1181" s="20"/>
      <c r="AF1181" s="19"/>
      <c r="AG1181" s="20"/>
      <c r="AH1181" s="19"/>
      <c r="AI1181" s="19"/>
      <c r="AJ1181" s="19"/>
      <c r="AK1181" s="22"/>
      <c r="AL1181" s="19"/>
      <c r="AM1181" s="19"/>
      <c r="AN1181" s="19"/>
      <c r="AO1181" s="19"/>
      <c r="AP1181" s="21" t="s">
        <v>54</v>
      </c>
      <c r="AQ1181" s="19"/>
    </row>
    <row r="1182">
      <c r="A1182" s="21" t="s">
        <v>5606</v>
      </c>
      <c r="B1182" s="21" t="s">
        <v>5607</v>
      </c>
      <c r="C1182" s="11" t="str">
        <f>VLOOKUP(A1182,import!A:C,3,0)</f>
        <v>DOĞRU</v>
      </c>
      <c r="D1182" s="21" t="s">
        <v>325</v>
      </c>
      <c r="E1182" s="12">
        <f>VLOOKUP(A1182,import!A:J,5,0)</f>
        <v>13</v>
      </c>
      <c r="F1182" s="12">
        <f>VLOOKUP(A1182,import!A:J,6,0)</f>
        <v>13</v>
      </c>
      <c r="G1182" s="13">
        <f>VLOOKUP(A1182,import!A:J,7,0)</f>
        <v>8</v>
      </c>
      <c r="H1182" s="13">
        <f>VLOOKUP(A1182,import!A:J,8,0)</f>
        <v>20</v>
      </c>
      <c r="I1182" s="13">
        <f>VLOOKUP(A1182,import!A:J,9,0)</f>
        <v>28</v>
      </c>
      <c r="J1182" s="14">
        <f>VLOOKUP(A1182,import!A:J,10,0)</f>
        <v>0.29</v>
      </c>
      <c r="K1182" s="21" t="s">
        <v>5608</v>
      </c>
      <c r="L1182" s="21">
        <v>5.436485771E9</v>
      </c>
      <c r="M1182" s="21" t="s">
        <v>47</v>
      </c>
      <c r="N1182" s="21" t="s">
        <v>740</v>
      </c>
      <c r="O1182" s="21" t="s">
        <v>5609</v>
      </c>
      <c r="P1182" s="11" t="str">
        <f>VLOOKUP(A1182,import!A:P,16,0)</f>
        <v>Geleneksel</v>
      </c>
      <c r="Q1182" s="15"/>
      <c r="R1182" s="15" t="b">
        <v>0</v>
      </c>
      <c r="S1182" s="16" t="b">
        <v>0</v>
      </c>
      <c r="T1182" s="17" t="s">
        <v>502</v>
      </c>
      <c r="U1182" s="17"/>
      <c r="V1182" s="17"/>
      <c r="W1182" s="17"/>
      <c r="X1182" s="18"/>
      <c r="Y1182" s="18"/>
      <c r="Z1182" s="18"/>
      <c r="AA1182" s="22"/>
      <c r="AB1182" s="23"/>
      <c r="AC1182" s="19"/>
      <c r="AD1182" s="19"/>
      <c r="AE1182" s="20"/>
      <c r="AF1182" s="19"/>
      <c r="AG1182" s="20"/>
      <c r="AH1182" s="19"/>
      <c r="AI1182" s="19"/>
      <c r="AJ1182" s="19"/>
      <c r="AK1182" s="22"/>
      <c r="AL1182" s="19"/>
      <c r="AM1182" s="19"/>
      <c r="AN1182" s="19"/>
      <c r="AO1182" s="19"/>
      <c r="AP1182" s="21"/>
      <c r="AQ1182" s="19"/>
    </row>
    <row r="1183">
      <c r="A1183" s="11" t="s">
        <v>5610</v>
      </c>
      <c r="B1183" s="11" t="s">
        <v>5611</v>
      </c>
      <c r="C1183" s="11" t="str">
        <f>VLOOKUP(A1183,import!A:C,3,0)</f>
        <v>DOĞRU</v>
      </c>
      <c r="D1183" s="11" t="s">
        <v>325</v>
      </c>
      <c r="E1183" s="12">
        <f>VLOOKUP(A1183,import!A:J,5,0)</f>
        <v>562</v>
      </c>
      <c r="F1183" s="12">
        <f>VLOOKUP(A1183,import!A:J,6,0)</f>
        <v>14</v>
      </c>
      <c r="G1183" s="13">
        <f>VLOOKUP(A1183,import!A:J,7,0)</f>
        <v>9</v>
      </c>
      <c r="H1183" s="13">
        <f>VLOOKUP(A1183,import!A:J,8,0)</f>
        <v>5</v>
      </c>
      <c r="I1183" s="13">
        <f>VLOOKUP(A1183,import!A:J,9,0)</f>
        <v>14</v>
      </c>
      <c r="J1183" s="14">
        <f>VLOOKUP(A1183,import!A:J,10,0)</f>
        <v>0.64</v>
      </c>
      <c r="K1183" s="11" t="s">
        <v>5612</v>
      </c>
      <c r="L1183" s="11">
        <v>5.459574362E9</v>
      </c>
      <c r="M1183" s="11" t="s">
        <v>65</v>
      </c>
      <c r="N1183" s="11" t="s">
        <v>404</v>
      </c>
      <c r="O1183" s="11" t="s">
        <v>5613</v>
      </c>
      <c r="P1183" s="11" t="str">
        <f>VLOOKUP(A1183,import!A:P,16,0)</f>
        <v>Geleneksel</v>
      </c>
      <c r="Q1183" s="15" t="s">
        <v>299</v>
      </c>
      <c r="R1183" s="15" t="b">
        <v>0</v>
      </c>
      <c r="S1183" s="16" t="b">
        <v>0</v>
      </c>
      <c r="T1183" s="25" t="s">
        <v>502</v>
      </c>
      <c r="U1183" s="16"/>
      <c r="V1183" s="16"/>
      <c r="W1183" s="16"/>
      <c r="X1183" s="30"/>
      <c r="Y1183" s="30"/>
      <c r="Z1183" s="30"/>
      <c r="AA1183" s="19"/>
      <c r="AB1183" s="19"/>
      <c r="AC1183" s="19"/>
      <c r="AD1183" s="19"/>
      <c r="AE1183" s="20"/>
      <c r="AF1183" s="19"/>
      <c r="AG1183" s="20"/>
      <c r="AH1183" s="19"/>
      <c r="AI1183" s="19"/>
      <c r="AJ1183" s="19"/>
      <c r="AK1183" s="19"/>
      <c r="AL1183" s="19"/>
      <c r="AM1183" s="19"/>
      <c r="AN1183" s="19"/>
      <c r="AO1183" s="19"/>
      <c r="AP1183" s="21" t="s">
        <v>54</v>
      </c>
      <c r="AQ1183" s="19"/>
    </row>
    <row r="1184">
      <c r="A1184" s="11" t="s">
        <v>5614</v>
      </c>
      <c r="B1184" s="11" t="s">
        <v>5615</v>
      </c>
      <c r="C1184" s="11" t="str">
        <f>VLOOKUP(A1184,import!A:C,3,0)</f>
        <v>DOĞRU</v>
      </c>
      <c r="D1184" s="11" t="s">
        <v>325</v>
      </c>
      <c r="E1184" s="12">
        <f>VLOOKUP(A1184,import!A:J,5,0)</f>
        <v>145</v>
      </c>
      <c r="F1184" s="12">
        <f>VLOOKUP(A1184,import!A:J,6,0)</f>
        <v>2</v>
      </c>
      <c r="G1184" s="13">
        <f>VLOOKUP(A1184,import!A:J,7,0)</f>
        <v>7</v>
      </c>
      <c r="H1184" s="13">
        <f>VLOOKUP(A1184,import!A:J,8,0)</f>
        <v>8</v>
      </c>
      <c r="I1184" s="13">
        <f>VLOOKUP(A1184,import!A:J,9,0)</f>
        <v>15</v>
      </c>
      <c r="J1184" s="14">
        <f>VLOOKUP(A1184,import!A:J,10,0)</f>
        <v>0.47</v>
      </c>
      <c r="K1184" s="11" t="s">
        <v>5616</v>
      </c>
      <c r="L1184" s="11">
        <v>5.362391743E9</v>
      </c>
      <c r="M1184" s="11" t="s">
        <v>65</v>
      </c>
      <c r="N1184" s="11" t="s">
        <v>1090</v>
      </c>
      <c r="O1184" s="11" t="s">
        <v>5617</v>
      </c>
      <c r="P1184" s="11" t="str">
        <f>VLOOKUP(A1184,import!A:P,16,0)</f>
        <v>Geleneksel</v>
      </c>
      <c r="Q1184" s="15"/>
      <c r="R1184" s="15" t="b">
        <v>0</v>
      </c>
      <c r="S1184" s="16" t="b">
        <v>0</v>
      </c>
      <c r="T1184" s="25" t="s">
        <v>502</v>
      </c>
      <c r="U1184" s="17"/>
      <c r="V1184" s="17"/>
      <c r="W1184" s="17"/>
      <c r="X1184" s="18"/>
      <c r="Y1184" s="18"/>
      <c r="Z1184" s="18"/>
      <c r="AA1184" s="19"/>
      <c r="AB1184" s="19"/>
      <c r="AC1184" s="19"/>
      <c r="AD1184" s="19"/>
      <c r="AE1184" s="20"/>
      <c r="AF1184" s="19"/>
      <c r="AG1184" s="20"/>
      <c r="AH1184" s="19"/>
      <c r="AI1184" s="19"/>
      <c r="AJ1184" s="19"/>
      <c r="AK1184" s="19"/>
      <c r="AL1184" s="19"/>
      <c r="AM1184" s="19"/>
      <c r="AN1184" s="19"/>
      <c r="AO1184" s="19"/>
      <c r="AP1184" s="21" t="s">
        <v>54</v>
      </c>
      <c r="AQ1184" s="19"/>
    </row>
    <row r="1185">
      <c r="A1185" s="11" t="s">
        <v>5618</v>
      </c>
      <c r="B1185" s="11" t="s">
        <v>5619</v>
      </c>
      <c r="C1185" s="11" t="str">
        <f>VLOOKUP(A1185,import!A:C,3,0)</f>
        <v>DOĞRU</v>
      </c>
      <c r="D1185" s="11" t="s">
        <v>325</v>
      </c>
      <c r="E1185" s="12">
        <f>VLOOKUP(A1185,import!A:J,5,0)</f>
        <v>256</v>
      </c>
      <c r="F1185" s="12">
        <f>VLOOKUP(A1185,import!A:J,6,0)</f>
        <v>23</v>
      </c>
      <c r="G1185" s="13">
        <f>VLOOKUP(A1185,import!A:J,7,0)</f>
        <v>9</v>
      </c>
      <c r="H1185" s="13">
        <f>VLOOKUP(A1185,import!A:J,8,0)</f>
        <v>10</v>
      </c>
      <c r="I1185" s="13">
        <f>VLOOKUP(A1185,import!A:J,9,0)</f>
        <v>19</v>
      </c>
      <c r="J1185" s="14">
        <f>VLOOKUP(A1185,import!A:J,10,0)</f>
        <v>0.47</v>
      </c>
      <c r="K1185" s="11" t="s">
        <v>5620</v>
      </c>
      <c r="L1185" s="11">
        <v>5.386876157E9</v>
      </c>
      <c r="M1185" s="11" t="s">
        <v>47</v>
      </c>
      <c r="N1185" s="11" t="s">
        <v>633</v>
      </c>
      <c r="O1185" s="11" t="s">
        <v>5621</v>
      </c>
      <c r="P1185" s="11" t="str">
        <f>VLOOKUP(A1185,import!A:P,16,0)</f>
        <v>Geleneksel</v>
      </c>
      <c r="Q1185" s="15"/>
      <c r="R1185" s="15" t="b">
        <v>1</v>
      </c>
      <c r="S1185" s="25" t="b">
        <v>1</v>
      </c>
      <c r="T1185" s="17"/>
      <c r="U1185" s="17"/>
      <c r="V1185" s="17"/>
      <c r="W1185" s="17"/>
      <c r="X1185" s="18"/>
      <c r="Y1185" s="18"/>
      <c r="Z1185" s="18"/>
      <c r="AA1185" s="22" t="s">
        <v>71</v>
      </c>
      <c r="AB1185" s="23">
        <v>44494.0</v>
      </c>
      <c r="AC1185" s="19"/>
      <c r="AD1185" s="19"/>
      <c r="AE1185" s="20"/>
      <c r="AF1185" s="19"/>
      <c r="AG1185" s="20"/>
      <c r="AH1185" s="19"/>
      <c r="AI1185" s="19"/>
      <c r="AJ1185" s="19"/>
      <c r="AK1185" s="22" t="s">
        <v>123</v>
      </c>
      <c r="AL1185" s="19"/>
      <c r="AM1185" s="19"/>
      <c r="AN1185" s="19"/>
      <c r="AO1185" s="19"/>
      <c r="AP1185" s="21" t="s">
        <v>54</v>
      </c>
      <c r="AQ1185" s="19"/>
    </row>
    <row r="1186">
      <c r="A1186" s="11" t="s">
        <v>5622</v>
      </c>
      <c r="B1186" s="11" t="s">
        <v>5623</v>
      </c>
      <c r="C1186" s="11" t="str">
        <f>VLOOKUP(A1186,import!A:C,3,0)</f>
        <v>DOĞRU</v>
      </c>
      <c r="D1186" s="11" t="s">
        <v>325</v>
      </c>
      <c r="E1186" s="12">
        <f>VLOOKUP(A1186,import!A:J,5,0)</f>
        <v>1025</v>
      </c>
      <c r="F1186" s="12">
        <f>VLOOKUP(A1186,import!A:J,6,0)</f>
        <v>52</v>
      </c>
      <c r="G1186" s="13">
        <f>VLOOKUP(A1186,import!A:J,7,0)</f>
        <v>11</v>
      </c>
      <c r="H1186" s="13">
        <f>VLOOKUP(A1186,import!A:J,8,0)</f>
        <v>9</v>
      </c>
      <c r="I1186" s="13">
        <f>VLOOKUP(A1186,import!A:J,9,0)</f>
        <v>20</v>
      </c>
      <c r="J1186" s="14">
        <f>VLOOKUP(A1186,import!A:J,10,0)</f>
        <v>0.55</v>
      </c>
      <c r="K1186" s="11" t="s">
        <v>5624</v>
      </c>
      <c r="L1186" s="11">
        <v>5.050298586E9</v>
      </c>
      <c r="M1186" s="11" t="s">
        <v>138</v>
      </c>
      <c r="N1186" s="11" t="s">
        <v>527</v>
      </c>
      <c r="O1186" s="11" t="s">
        <v>5625</v>
      </c>
      <c r="P1186" s="11" t="str">
        <f>VLOOKUP(A1186,import!A:P,16,0)</f>
        <v>Geleneksel</v>
      </c>
      <c r="Q1186" s="15"/>
      <c r="R1186" s="15" t="b">
        <v>0</v>
      </c>
      <c r="S1186" s="16" t="b">
        <v>0</v>
      </c>
      <c r="T1186" s="25" t="s">
        <v>502</v>
      </c>
      <c r="U1186" s="17"/>
      <c r="V1186" s="17"/>
      <c r="W1186" s="25" t="s">
        <v>5482</v>
      </c>
      <c r="X1186" s="18"/>
      <c r="Y1186" s="18"/>
      <c r="Z1186" s="18"/>
      <c r="AA1186" s="19"/>
      <c r="AB1186" s="19"/>
      <c r="AC1186" s="19"/>
      <c r="AD1186" s="19"/>
      <c r="AE1186" s="20"/>
      <c r="AF1186" s="19"/>
      <c r="AG1186" s="20"/>
      <c r="AH1186" s="19"/>
      <c r="AI1186" s="19"/>
      <c r="AJ1186" s="19"/>
      <c r="AK1186" s="19"/>
      <c r="AL1186" s="19"/>
      <c r="AM1186" s="19"/>
      <c r="AN1186" s="19"/>
      <c r="AO1186" s="19"/>
      <c r="AP1186" s="21" t="s">
        <v>116</v>
      </c>
      <c r="AQ1186" s="19"/>
    </row>
    <row r="1187">
      <c r="A1187" s="11" t="s">
        <v>5626</v>
      </c>
      <c r="B1187" s="11" t="s">
        <v>5627</v>
      </c>
      <c r="C1187" s="11" t="str">
        <f>VLOOKUP(A1187,import!A:C,3,0)</f>
        <v>DOĞRU</v>
      </c>
      <c r="D1187" s="11" t="s">
        <v>325</v>
      </c>
      <c r="E1187" s="12">
        <f>VLOOKUP(A1187,import!A:J,5,0)</f>
        <v>4</v>
      </c>
      <c r="F1187" s="12" t="str">
        <f>VLOOKUP(A1187,import!A:J,6,0)</f>
        <v/>
      </c>
      <c r="G1187" s="13">
        <f>VLOOKUP(A1187,import!A:J,7,0)</f>
        <v>5</v>
      </c>
      <c r="H1187" s="13">
        <f>VLOOKUP(A1187,import!A:J,8,0)</f>
        <v>10</v>
      </c>
      <c r="I1187" s="13">
        <f>VLOOKUP(A1187,import!A:J,9,0)</f>
        <v>15</v>
      </c>
      <c r="J1187" s="14">
        <f>VLOOKUP(A1187,import!A:J,10,0)</f>
        <v>0.33</v>
      </c>
      <c r="K1187" s="11" t="s">
        <v>5628</v>
      </c>
      <c r="L1187" s="11">
        <v>2.423250721E9</v>
      </c>
      <c r="M1187" s="11" t="s">
        <v>65</v>
      </c>
      <c r="N1187" s="11" t="s">
        <v>483</v>
      </c>
      <c r="O1187" s="11" t="s">
        <v>5629</v>
      </c>
      <c r="P1187" s="11" t="str">
        <f>VLOOKUP(A1187,import!A:P,16,0)</f>
        <v>Geleneksel</v>
      </c>
      <c r="Q1187" s="15"/>
      <c r="R1187" s="15" t="b">
        <v>0</v>
      </c>
      <c r="S1187" s="16" t="b">
        <v>0</v>
      </c>
      <c r="T1187" s="17" t="s">
        <v>502</v>
      </c>
      <c r="U1187" s="17"/>
      <c r="V1187" s="17"/>
      <c r="W1187" s="17"/>
      <c r="X1187" s="18"/>
      <c r="Y1187" s="18"/>
      <c r="Z1187" s="18"/>
      <c r="AA1187" s="22"/>
      <c r="AB1187" s="23"/>
      <c r="AC1187" s="19"/>
      <c r="AD1187" s="19"/>
      <c r="AE1187" s="20"/>
      <c r="AF1187" s="19"/>
      <c r="AG1187" s="20"/>
      <c r="AH1187" s="19"/>
      <c r="AI1187" s="19"/>
      <c r="AJ1187" s="19"/>
      <c r="AK1187" s="22"/>
      <c r="AL1187" s="19"/>
      <c r="AM1187" s="19"/>
      <c r="AN1187" s="19"/>
      <c r="AO1187" s="19"/>
      <c r="AP1187" s="21"/>
      <c r="AQ1187" s="19"/>
    </row>
    <row r="1188">
      <c r="A1188" s="11" t="s">
        <v>5630</v>
      </c>
      <c r="B1188" s="11" t="s">
        <v>5631</v>
      </c>
      <c r="C1188" s="11" t="str">
        <f>VLOOKUP(A1188,import!A:C,3,0)</f>
        <v>DOĞRU</v>
      </c>
      <c r="D1188" s="11" t="s">
        <v>325</v>
      </c>
      <c r="E1188" s="12">
        <f>VLOOKUP(A1188,import!A:J,5,0)</f>
        <v>14</v>
      </c>
      <c r="F1188" s="12">
        <f>VLOOKUP(A1188,import!A:J,6,0)</f>
        <v>2</v>
      </c>
      <c r="G1188" s="13">
        <f>VLOOKUP(A1188,import!A:J,7,0)</f>
        <v>10</v>
      </c>
      <c r="H1188" s="13">
        <f>VLOOKUP(A1188,import!A:J,8,0)</f>
        <v>13</v>
      </c>
      <c r="I1188" s="13">
        <f>VLOOKUP(A1188,import!A:J,9,0)</f>
        <v>23</v>
      </c>
      <c r="J1188" s="14">
        <f>VLOOKUP(A1188,import!A:J,10,0)</f>
        <v>0.43</v>
      </c>
      <c r="K1188" s="11" t="s">
        <v>5632</v>
      </c>
      <c r="L1188" s="11">
        <v>5.38549805E9</v>
      </c>
      <c r="M1188" s="11" t="s">
        <v>368</v>
      </c>
      <c r="N1188" s="11" t="s">
        <v>682</v>
      </c>
      <c r="O1188" s="11" t="s">
        <v>5633</v>
      </c>
      <c r="P1188" s="11" t="str">
        <f>VLOOKUP(A1188,import!A:P,16,0)</f>
        <v>Geleneksel</v>
      </c>
      <c r="Q1188" s="15"/>
      <c r="R1188" s="15" t="b">
        <v>0</v>
      </c>
      <c r="S1188" s="16" t="b">
        <v>0</v>
      </c>
      <c r="T1188" s="17"/>
      <c r="U1188" s="17"/>
      <c r="V1188" s="17"/>
      <c r="W1188" s="17"/>
      <c r="X1188" s="18"/>
      <c r="Y1188" s="18"/>
      <c r="Z1188" s="18"/>
      <c r="AA1188" s="22"/>
      <c r="AB1188" s="23"/>
      <c r="AC1188" s="19"/>
      <c r="AD1188" s="19"/>
      <c r="AE1188" s="20"/>
      <c r="AF1188" s="19"/>
      <c r="AG1188" s="20"/>
      <c r="AH1188" s="19"/>
      <c r="AI1188" s="19"/>
      <c r="AJ1188" s="19"/>
      <c r="AK1188" s="22"/>
      <c r="AL1188" s="19"/>
      <c r="AM1188" s="19"/>
      <c r="AN1188" s="19"/>
      <c r="AO1188" s="19"/>
      <c r="AP1188" s="21"/>
      <c r="AQ1188" s="19"/>
    </row>
    <row r="1189">
      <c r="A1189" s="11" t="s">
        <v>5634</v>
      </c>
      <c r="B1189" s="11" t="s">
        <v>5635</v>
      </c>
      <c r="C1189" s="11" t="str">
        <f>VLOOKUP(A1189,import!A:C,3,0)</f>
        <v>DOĞRU</v>
      </c>
      <c r="D1189" s="11" t="s">
        <v>325</v>
      </c>
      <c r="E1189" s="12">
        <f>VLOOKUP(A1189,import!A:J,5,0)</f>
        <v>156</v>
      </c>
      <c r="F1189" s="12">
        <f>VLOOKUP(A1189,import!A:J,6,0)</f>
        <v>13</v>
      </c>
      <c r="G1189" s="13">
        <f>VLOOKUP(A1189,import!A:J,7,0)</f>
        <v>12</v>
      </c>
      <c r="H1189" s="13">
        <f>VLOOKUP(A1189,import!A:J,8,0)</f>
        <v>16</v>
      </c>
      <c r="I1189" s="13">
        <f>VLOOKUP(A1189,import!A:J,9,0)</f>
        <v>28</v>
      </c>
      <c r="J1189" s="14">
        <f>VLOOKUP(A1189,import!A:J,10,0)</f>
        <v>0.43</v>
      </c>
      <c r="K1189" s="11" t="s">
        <v>5636</v>
      </c>
      <c r="L1189" s="11">
        <v>5.437272001E9</v>
      </c>
      <c r="M1189" s="11" t="s">
        <v>368</v>
      </c>
      <c r="N1189" s="11" t="s">
        <v>5404</v>
      </c>
      <c r="O1189" s="11" t="s">
        <v>5637</v>
      </c>
      <c r="P1189" s="11" t="str">
        <f>VLOOKUP(A1189,import!A:P,16,0)</f>
        <v>Geleneksel</v>
      </c>
      <c r="Q1189" s="15"/>
      <c r="R1189" s="15" t="b">
        <v>0</v>
      </c>
      <c r="S1189" s="16" t="b">
        <v>0</v>
      </c>
      <c r="T1189" s="17" t="s">
        <v>502</v>
      </c>
      <c r="U1189" s="17"/>
      <c r="V1189" s="17"/>
      <c r="W1189" s="17"/>
      <c r="X1189" s="18"/>
      <c r="Y1189" s="18"/>
      <c r="Z1189" s="17"/>
      <c r="AA1189" s="19"/>
      <c r="AB1189" s="19"/>
      <c r="AC1189" s="19"/>
      <c r="AD1189" s="19"/>
      <c r="AE1189" s="20"/>
      <c r="AF1189" s="19"/>
      <c r="AG1189" s="20"/>
      <c r="AH1189" s="19"/>
      <c r="AI1189" s="19"/>
      <c r="AJ1189" s="19"/>
      <c r="AK1189" s="19"/>
      <c r="AL1189" s="19"/>
      <c r="AM1189" s="19"/>
      <c r="AN1189" s="19"/>
      <c r="AO1189" s="19"/>
      <c r="AP1189" s="21" t="s">
        <v>54</v>
      </c>
      <c r="AQ1189" s="19"/>
    </row>
    <row r="1190">
      <c r="A1190" s="11" t="s">
        <v>5638</v>
      </c>
      <c r="B1190" s="11" t="s">
        <v>5639</v>
      </c>
      <c r="C1190" s="11" t="str">
        <f>VLOOKUP(A1190,import!A:C,3,0)</f>
        <v>DOĞRU</v>
      </c>
      <c r="D1190" s="11" t="s">
        <v>325</v>
      </c>
      <c r="E1190" s="12">
        <f>VLOOKUP(A1190,import!A:J,5,0)</f>
        <v>110</v>
      </c>
      <c r="F1190" s="12">
        <f>VLOOKUP(A1190,import!A:J,6,0)</f>
        <v>13</v>
      </c>
      <c r="G1190" s="13">
        <f>VLOOKUP(A1190,import!A:J,7,0)</f>
        <v>8</v>
      </c>
      <c r="H1190" s="13">
        <f>VLOOKUP(A1190,import!A:J,8,0)</f>
        <v>2</v>
      </c>
      <c r="I1190" s="13">
        <f>VLOOKUP(A1190,import!A:J,9,0)</f>
        <v>10</v>
      </c>
      <c r="J1190" s="14">
        <f>VLOOKUP(A1190,import!A:J,10,0)</f>
        <v>0.8</v>
      </c>
      <c r="K1190" s="11" t="s">
        <v>5585</v>
      </c>
      <c r="L1190" s="11">
        <v>2.423493222E9</v>
      </c>
      <c r="M1190" s="11" t="s">
        <v>47</v>
      </c>
      <c r="N1190" s="11" t="s">
        <v>187</v>
      </c>
      <c r="O1190" s="11" t="s">
        <v>5640</v>
      </c>
      <c r="P1190" s="11" t="str">
        <f>VLOOKUP(A1190,import!A:P,16,0)</f>
        <v>Geleneksel</v>
      </c>
      <c r="Q1190" s="15" t="s">
        <v>299</v>
      </c>
      <c r="R1190" s="33" t="b">
        <v>0</v>
      </c>
      <c r="S1190" s="16" t="b">
        <v>0</v>
      </c>
      <c r="T1190" s="25" t="s">
        <v>502</v>
      </c>
      <c r="U1190" s="16"/>
      <c r="V1190" s="16"/>
      <c r="W1190" s="16"/>
      <c r="X1190" s="30"/>
      <c r="Y1190" s="30"/>
      <c r="Z1190" s="30"/>
      <c r="AA1190" s="19"/>
      <c r="AB1190" s="19"/>
      <c r="AC1190" s="19"/>
      <c r="AD1190" s="19"/>
      <c r="AE1190" s="20"/>
      <c r="AF1190" s="19"/>
      <c r="AG1190" s="20"/>
      <c r="AH1190" s="19"/>
      <c r="AI1190" s="19"/>
      <c r="AJ1190" s="19"/>
      <c r="AK1190" s="19"/>
      <c r="AL1190" s="19"/>
      <c r="AM1190" s="19"/>
      <c r="AN1190" s="19"/>
      <c r="AO1190" s="19"/>
      <c r="AP1190" s="21" t="s">
        <v>89</v>
      </c>
      <c r="AQ1190" s="19"/>
    </row>
    <row r="1191">
      <c r="A1191" s="11" t="s">
        <v>5641</v>
      </c>
      <c r="B1191" s="11" t="s">
        <v>5642</v>
      </c>
      <c r="C1191" s="11" t="str">
        <f>VLOOKUP(A1191,import!A:C,3,0)</f>
        <v>DOĞRU</v>
      </c>
      <c r="D1191" s="11" t="s">
        <v>325</v>
      </c>
      <c r="E1191" s="12">
        <f>VLOOKUP(A1191,import!A:J,5,0)</f>
        <v>1216</v>
      </c>
      <c r="F1191" s="12">
        <f>VLOOKUP(A1191,import!A:J,6,0)</f>
        <v>47</v>
      </c>
      <c r="G1191" s="13">
        <f>VLOOKUP(A1191,import!A:J,7,0)</f>
        <v>15</v>
      </c>
      <c r="H1191" s="13">
        <f>VLOOKUP(A1191,import!A:J,8,0)</f>
        <v>18</v>
      </c>
      <c r="I1191" s="13">
        <f>VLOOKUP(A1191,import!A:J,9,0)</f>
        <v>33</v>
      </c>
      <c r="J1191" s="14">
        <f>VLOOKUP(A1191,import!A:J,10,0)</f>
        <v>0.45</v>
      </c>
      <c r="K1191" s="11" t="s">
        <v>5643</v>
      </c>
      <c r="L1191" s="11">
        <v>5.437464007E9</v>
      </c>
      <c r="M1191" s="11" t="s">
        <v>65</v>
      </c>
      <c r="N1191" s="11" t="s">
        <v>3323</v>
      </c>
      <c r="O1191" s="11" t="s">
        <v>5644</v>
      </c>
      <c r="P1191" s="11" t="str">
        <f>VLOOKUP(A1191,import!A:P,16,0)</f>
        <v>Geleneksel</v>
      </c>
      <c r="Q1191" s="15" t="s">
        <v>135</v>
      </c>
      <c r="R1191" s="15" t="b">
        <v>1</v>
      </c>
      <c r="S1191" s="16" t="b">
        <v>0</v>
      </c>
      <c r="T1191" s="29" t="s">
        <v>50</v>
      </c>
      <c r="U1191" s="25" t="s">
        <v>99</v>
      </c>
      <c r="V1191" s="22" t="s">
        <v>69</v>
      </c>
      <c r="W1191" s="16"/>
      <c r="X1191" s="27">
        <v>44547.0</v>
      </c>
      <c r="Y1191" s="28">
        <v>44554.0</v>
      </c>
      <c r="Z1191" s="27"/>
      <c r="AA1191" s="22" t="s">
        <v>71</v>
      </c>
      <c r="AB1191" s="23">
        <v>44546.0</v>
      </c>
      <c r="AC1191" s="22" t="s">
        <v>71</v>
      </c>
      <c r="AD1191" s="23">
        <v>44547.0</v>
      </c>
      <c r="AE1191" s="20"/>
      <c r="AF1191" s="19"/>
      <c r="AG1191" s="20"/>
      <c r="AH1191" s="19"/>
      <c r="AI1191" s="19"/>
      <c r="AJ1191" s="19"/>
      <c r="AK1191" s="22" t="s">
        <v>99</v>
      </c>
      <c r="AL1191" s="22" t="s">
        <v>99</v>
      </c>
      <c r="AM1191" s="19"/>
      <c r="AN1191" s="19"/>
      <c r="AO1191" s="19"/>
      <c r="AP1191" s="21" t="s">
        <v>116</v>
      </c>
      <c r="AQ1191" s="19"/>
    </row>
    <row r="1192">
      <c r="A1192" s="11" t="s">
        <v>5645</v>
      </c>
      <c r="B1192" s="11" t="s">
        <v>5646</v>
      </c>
      <c r="C1192" s="11" t="str">
        <f>VLOOKUP(A1192,import!A:C,3,0)</f>
        <v>DOĞRU</v>
      </c>
      <c r="D1192" s="11" t="s">
        <v>325</v>
      </c>
      <c r="E1192" s="12">
        <f>VLOOKUP(A1192,import!A:J,5,0)</f>
        <v>43</v>
      </c>
      <c r="F1192" s="12" t="str">
        <f>VLOOKUP(A1192,import!A:J,6,0)</f>
        <v/>
      </c>
      <c r="G1192" s="13">
        <f>VLOOKUP(A1192,import!A:J,7,0)</f>
        <v>6</v>
      </c>
      <c r="H1192" s="13">
        <f>VLOOKUP(A1192,import!A:J,8,0)</f>
        <v>2</v>
      </c>
      <c r="I1192" s="13">
        <f>VLOOKUP(A1192,import!A:J,9,0)</f>
        <v>8</v>
      </c>
      <c r="J1192" s="14">
        <f>VLOOKUP(A1192,import!A:J,10,0)</f>
        <v>0.75</v>
      </c>
      <c r="K1192" s="11" t="s">
        <v>5647</v>
      </c>
      <c r="L1192" s="11">
        <v>5.070622222E9</v>
      </c>
      <c r="M1192" s="11" t="s">
        <v>65</v>
      </c>
      <c r="N1192" s="11" t="s">
        <v>550</v>
      </c>
      <c r="O1192" s="11" t="s">
        <v>5648</v>
      </c>
      <c r="P1192" s="11" t="str">
        <f>VLOOKUP(A1192,import!A:P,16,0)</f>
        <v>Geleneksel</v>
      </c>
      <c r="Q1192" s="15"/>
      <c r="R1192" s="15" t="b">
        <v>1</v>
      </c>
      <c r="S1192" s="16" t="b">
        <v>0</v>
      </c>
      <c r="T1192" s="17" t="s">
        <v>83</v>
      </c>
      <c r="U1192" s="17"/>
      <c r="V1192" s="17"/>
      <c r="W1192" s="17" t="s">
        <v>5649</v>
      </c>
      <c r="X1192" s="18"/>
      <c r="Y1192" s="18"/>
      <c r="Z1192" s="18"/>
      <c r="AA1192" s="22" t="s">
        <v>71</v>
      </c>
      <c r="AB1192" s="23">
        <v>44420.0</v>
      </c>
      <c r="AC1192" s="19"/>
      <c r="AD1192" s="19"/>
      <c r="AE1192" s="20"/>
      <c r="AF1192" s="19"/>
      <c r="AG1192" s="20"/>
      <c r="AH1192" s="19"/>
      <c r="AI1192" s="19"/>
      <c r="AJ1192" s="19"/>
      <c r="AK1192" s="22" t="s">
        <v>165</v>
      </c>
      <c r="AL1192" s="19"/>
      <c r="AM1192" s="19"/>
      <c r="AN1192" s="19"/>
      <c r="AO1192" s="19"/>
      <c r="AP1192" s="21" t="s">
        <v>54</v>
      </c>
      <c r="AQ1192" s="19"/>
    </row>
    <row r="1193">
      <c r="A1193" s="11" t="s">
        <v>5650</v>
      </c>
      <c r="B1193" s="11" t="s">
        <v>5651</v>
      </c>
      <c r="C1193" s="11" t="str">
        <f>VLOOKUP(A1193,import!A:C,3,0)</f>
        <v>DOĞRU</v>
      </c>
      <c r="D1193" s="11" t="s">
        <v>325</v>
      </c>
      <c r="E1193" s="12">
        <f>VLOOKUP(A1193,import!A:J,5,0)</f>
        <v>43</v>
      </c>
      <c r="F1193" s="12" t="str">
        <f>VLOOKUP(A1193,import!A:J,6,0)</f>
        <v/>
      </c>
      <c r="G1193" s="13">
        <f>VLOOKUP(A1193,import!A:J,7,0)</f>
        <v>8</v>
      </c>
      <c r="H1193" s="13">
        <f>VLOOKUP(A1193,import!A:J,8,0)</f>
        <v>12</v>
      </c>
      <c r="I1193" s="13">
        <f>VLOOKUP(A1193,import!A:J,9,0)</f>
        <v>20</v>
      </c>
      <c r="J1193" s="14">
        <f>VLOOKUP(A1193,import!A:J,10,0)</f>
        <v>0.4</v>
      </c>
      <c r="K1193" s="11" t="s">
        <v>5652</v>
      </c>
      <c r="L1193" s="11">
        <v>2.424177117E9</v>
      </c>
      <c r="M1193" s="11" t="s">
        <v>65</v>
      </c>
      <c r="N1193" s="11" t="s">
        <v>1852</v>
      </c>
      <c r="O1193" s="11" t="s">
        <v>5653</v>
      </c>
      <c r="P1193" s="11" t="str">
        <f>VLOOKUP(A1193,import!A:P,16,0)</f>
        <v>Geleneksel</v>
      </c>
      <c r="Q1193" s="15"/>
      <c r="R1193" s="15" t="b">
        <v>0</v>
      </c>
      <c r="S1193" s="16" t="b">
        <v>0</v>
      </c>
      <c r="T1193" s="17" t="s">
        <v>502</v>
      </c>
      <c r="U1193" s="17"/>
      <c r="V1193" s="17"/>
      <c r="W1193" s="17"/>
      <c r="X1193" s="18"/>
      <c r="Y1193" s="18"/>
      <c r="Z1193" s="18"/>
      <c r="AA1193" s="22"/>
      <c r="AB1193" s="23"/>
      <c r="AC1193" s="19"/>
      <c r="AD1193" s="19"/>
      <c r="AE1193" s="20"/>
      <c r="AF1193" s="19"/>
      <c r="AG1193" s="20"/>
      <c r="AH1193" s="19"/>
      <c r="AI1193" s="19"/>
      <c r="AJ1193" s="19"/>
      <c r="AK1193" s="22"/>
      <c r="AL1193" s="19"/>
      <c r="AM1193" s="19"/>
      <c r="AN1193" s="19"/>
      <c r="AO1193" s="19"/>
      <c r="AP1193" s="21"/>
      <c r="AQ1193" s="19"/>
    </row>
    <row r="1194">
      <c r="A1194" s="11" t="s">
        <v>5654</v>
      </c>
      <c r="B1194" s="11" t="s">
        <v>5655</v>
      </c>
      <c r="C1194" s="11" t="str">
        <f>VLOOKUP(A1194,import!A:C,3,0)</f>
        <v>DOĞRU</v>
      </c>
      <c r="D1194" s="11" t="s">
        <v>325</v>
      </c>
      <c r="E1194" s="12">
        <f>VLOOKUP(A1194,import!A:J,5,0)</f>
        <v>4</v>
      </c>
      <c r="F1194" s="12">
        <f>VLOOKUP(A1194,import!A:J,6,0)</f>
        <v>2</v>
      </c>
      <c r="G1194" s="13">
        <f>VLOOKUP(A1194,import!A:J,7,0)</f>
        <v>9</v>
      </c>
      <c r="H1194" s="13">
        <f>VLOOKUP(A1194,import!A:J,8,0)</f>
        <v>33</v>
      </c>
      <c r="I1194" s="13">
        <f>VLOOKUP(A1194,import!A:J,9,0)</f>
        <v>42</v>
      </c>
      <c r="J1194" s="14">
        <f>VLOOKUP(A1194,import!A:J,10,0)</f>
        <v>0.21</v>
      </c>
      <c r="K1194" s="11" t="s">
        <v>5656</v>
      </c>
      <c r="L1194" s="11">
        <v>5.415325626E9</v>
      </c>
      <c r="M1194" s="11" t="s">
        <v>65</v>
      </c>
      <c r="N1194" s="11" t="s">
        <v>778</v>
      </c>
      <c r="O1194" s="11" t="s">
        <v>5657</v>
      </c>
      <c r="P1194" s="11" t="str">
        <f>VLOOKUP(A1194,import!A:P,16,0)</f>
        <v>Geleneksel</v>
      </c>
      <c r="Q1194" s="15"/>
      <c r="R1194" s="15" t="b">
        <v>0</v>
      </c>
      <c r="S1194" s="16" t="b">
        <v>0</v>
      </c>
      <c r="T1194" s="17" t="s">
        <v>502</v>
      </c>
      <c r="U1194" s="17"/>
      <c r="V1194" s="17"/>
      <c r="W1194" s="17"/>
      <c r="X1194" s="18"/>
      <c r="Y1194" s="18"/>
      <c r="Z1194" s="18"/>
      <c r="AA1194" s="22"/>
      <c r="AB1194" s="23"/>
      <c r="AC1194" s="19"/>
      <c r="AD1194" s="19"/>
      <c r="AE1194" s="20"/>
      <c r="AF1194" s="19"/>
      <c r="AG1194" s="20"/>
      <c r="AH1194" s="19"/>
      <c r="AI1194" s="19"/>
      <c r="AJ1194" s="19"/>
      <c r="AK1194" s="22"/>
      <c r="AL1194" s="19"/>
      <c r="AM1194" s="19"/>
      <c r="AN1194" s="19"/>
      <c r="AO1194" s="19"/>
      <c r="AP1194" s="21"/>
      <c r="AQ1194" s="19"/>
    </row>
    <row r="1195">
      <c r="A1195" s="11" t="s">
        <v>5658</v>
      </c>
      <c r="B1195" s="11" t="s">
        <v>5659</v>
      </c>
      <c r="C1195" s="11" t="str">
        <f>VLOOKUP(A1195,import!A:C,3,0)</f>
        <v>DOĞRU</v>
      </c>
      <c r="D1195" s="11" t="s">
        <v>325</v>
      </c>
      <c r="E1195" s="12">
        <f>VLOOKUP(A1195,import!A:J,5,0)</f>
        <v>70</v>
      </c>
      <c r="F1195" s="12">
        <f>VLOOKUP(A1195,import!A:J,6,0)</f>
        <v>14</v>
      </c>
      <c r="G1195" s="13">
        <f>VLOOKUP(A1195,import!A:J,7,0)</f>
        <v>7</v>
      </c>
      <c r="H1195" s="13">
        <f>VLOOKUP(A1195,import!A:J,8,0)</f>
        <v>1</v>
      </c>
      <c r="I1195" s="13">
        <f>VLOOKUP(A1195,import!A:J,9,0)</f>
        <v>8</v>
      </c>
      <c r="J1195" s="14">
        <f>VLOOKUP(A1195,import!A:J,10,0)</f>
        <v>0.88</v>
      </c>
      <c r="K1195" s="11" t="s">
        <v>5660</v>
      </c>
      <c r="L1195" s="11">
        <v>5.364985107E9</v>
      </c>
      <c r="M1195" s="11" t="s">
        <v>65</v>
      </c>
      <c r="N1195" s="11" t="s">
        <v>2189</v>
      </c>
      <c r="O1195" s="11" t="s">
        <v>5661</v>
      </c>
      <c r="P1195" s="11" t="str">
        <f>VLOOKUP(A1195,import!A:P,16,0)</f>
        <v>Geleneksel</v>
      </c>
      <c r="Q1195" s="15"/>
      <c r="R1195" s="15" t="b">
        <v>0</v>
      </c>
      <c r="S1195" s="16" t="b">
        <v>0</v>
      </c>
      <c r="T1195" s="17" t="s">
        <v>502</v>
      </c>
      <c r="U1195" s="17"/>
      <c r="V1195" s="17"/>
      <c r="W1195" s="17"/>
      <c r="X1195" s="18"/>
      <c r="Y1195" s="18"/>
      <c r="Z1195" s="18"/>
      <c r="AA1195" s="22"/>
      <c r="AB1195" s="23"/>
      <c r="AC1195" s="19"/>
      <c r="AD1195" s="19"/>
      <c r="AE1195" s="20"/>
      <c r="AF1195" s="19"/>
      <c r="AG1195" s="20"/>
      <c r="AH1195" s="19"/>
      <c r="AI1195" s="19"/>
      <c r="AJ1195" s="19"/>
      <c r="AK1195" s="22"/>
      <c r="AL1195" s="19"/>
      <c r="AM1195" s="19"/>
      <c r="AN1195" s="19"/>
      <c r="AO1195" s="19"/>
      <c r="AP1195" s="21"/>
      <c r="AQ1195" s="19"/>
    </row>
    <row r="1196">
      <c r="A1196" s="11" t="s">
        <v>5662</v>
      </c>
      <c r="B1196" s="11" t="s">
        <v>5663</v>
      </c>
      <c r="C1196" s="11" t="str">
        <f>VLOOKUP(A1196,import!A:C,3,0)</f>
        <v>DOĞRU</v>
      </c>
      <c r="D1196" s="11" t="s">
        <v>325</v>
      </c>
      <c r="E1196" s="12">
        <f>VLOOKUP(A1196,import!A:J,5,0)</f>
        <v>224</v>
      </c>
      <c r="F1196" s="12">
        <f>VLOOKUP(A1196,import!A:J,6,0)</f>
        <v>12</v>
      </c>
      <c r="G1196" s="13">
        <f>VLOOKUP(A1196,import!A:J,7,0)</f>
        <v>8</v>
      </c>
      <c r="H1196" s="13">
        <f>VLOOKUP(A1196,import!A:J,8,0)</f>
        <v>0</v>
      </c>
      <c r="I1196" s="13">
        <f>VLOOKUP(A1196,import!A:J,9,0)</f>
        <v>8</v>
      </c>
      <c r="J1196" s="14">
        <f>VLOOKUP(A1196,import!A:J,10,0)</f>
        <v>1</v>
      </c>
      <c r="K1196" s="11" t="s">
        <v>5660</v>
      </c>
      <c r="L1196" s="11">
        <v>5.364985107E9</v>
      </c>
      <c r="M1196" s="11" t="s">
        <v>65</v>
      </c>
      <c r="N1196" s="11" t="s">
        <v>5664</v>
      </c>
      <c r="O1196" s="11" t="s">
        <v>5665</v>
      </c>
      <c r="P1196" s="11" t="str">
        <f>VLOOKUP(A1196,import!A:P,16,0)</f>
        <v>Geleneksel</v>
      </c>
      <c r="Q1196" s="15"/>
      <c r="R1196" s="15" t="b">
        <v>0</v>
      </c>
      <c r="S1196" s="16" t="b">
        <v>0</v>
      </c>
      <c r="T1196" s="17" t="s">
        <v>502</v>
      </c>
      <c r="U1196" s="17"/>
      <c r="V1196" s="31"/>
      <c r="W1196" s="17"/>
      <c r="X1196" s="18"/>
      <c r="Y1196" s="18"/>
      <c r="Z1196" s="18"/>
      <c r="AA1196" s="19"/>
      <c r="AB1196" s="19"/>
      <c r="AC1196" s="19"/>
      <c r="AD1196" s="19"/>
      <c r="AE1196" s="20"/>
      <c r="AF1196" s="19"/>
      <c r="AG1196" s="20"/>
      <c r="AH1196" s="19"/>
      <c r="AI1196" s="19"/>
      <c r="AJ1196" s="19"/>
      <c r="AK1196" s="19"/>
      <c r="AL1196" s="19"/>
      <c r="AM1196" s="19"/>
      <c r="AN1196" s="19"/>
      <c r="AO1196" s="19"/>
      <c r="AP1196" s="21" t="s">
        <v>54</v>
      </c>
      <c r="AQ1196" s="19"/>
    </row>
    <row r="1197">
      <c r="A1197" s="11" t="s">
        <v>5666</v>
      </c>
      <c r="B1197" s="11" t="s">
        <v>5667</v>
      </c>
      <c r="C1197" s="11" t="str">
        <f>VLOOKUP(A1197,import!A:C,3,0)</f>
        <v>DOĞRU</v>
      </c>
      <c r="D1197" s="11" t="s">
        <v>325</v>
      </c>
      <c r="E1197" s="12">
        <f>VLOOKUP(A1197,import!A:J,5,0)</f>
        <v>2582</v>
      </c>
      <c r="F1197" s="12">
        <f>VLOOKUP(A1197,import!A:J,6,0)</f>
        <v>123</v>
      </c>
      <c r="G1197" s="13">
        <f>VLOOKUP(A1197,import!A:J,7,0)</f>
        <v>17</v>
      </c>
      <c r="H1197" s="13">
        <f>VLOOKUP(A1197,import!A:J,8,0)</f>
        <v>7</v>
      </c>
      <c r="I1197" s="13">
        <f>VLOOKUP(A1197,import!A:J,9,0)</f>
        <v>24</v>
      </c>
      <c r="J1197" s="14">
        <f>VLOOKUP(A1197,import!A:J,10,0)</f>
        <v>0.71</v>
      </c>
      <c r="K1197" s="11" t="s">
        <v>5668</v>
      </c>
      <c r="L1197" s="11">
        <v>5.304474307E9</v>
      </c>
      <c r="M1197" s="11" t="s">
        <v>65</v>
      </c>
      <c r="N1197" s="11" t="s">
        <v>112</v>
      </c>
      <c r="O1197" s="11" t="s">
        <v>5669</v>
      </c>
      <c r="P1197" s="11" t="str">
        <f>VLOOKUP(A1197,import!A:P,16,0)</f>
        <v>Geleneksel</v>
      </c>
      <c r="Q1197" s="15"/>
      <c r="R1197" s="15" t="b">
        <v>1</v>
      </c>
      <c r="S1197" s="16" t="b">
        <v>0</v>
      </c>
      <c r="T1197" s="17" t="s">
        <v>50</v>
      </c>
      <c r="U1197" s="17" t="s">
        <v>99</v>
      </c>
      <c r="V1197" s="17" t="s">
        <v>52</v>
      </c>
      <c r="W1197" s="17" t="s">
        <v>5670</v>
      </c>
      <c r="X1197" s="18">
        <v>44538.0</v>
      </c>
      <c r="Y1197" s="18">
        <v>44540.0</v>
      </c>
      <c r="Z1197" s="18"/>
      <c r="AA1197" s="22" t="s">
        <v>71</v>
      </c>
      <c r="AB1197" s="23">
        <v>44538.0</v>
      </c>
      <c r="AC1197" s="22" t="s">
        <v>71</v>
      </c>
      <c r="AD1197" s="23">
        <v>44551.0</v>
      </c>
      <c r="AE1197" s="20"/>
      <c r="AF1197" s="19"/>
      <c r="AG1197" s="20"/>
      <c r="AH1197" s="19"/>
      <c r="AI1197" s="19"/>
      <c r="AJ1197" s="19"/>
      <c r="AK1197" s="22" t="s">
        <v>99</v>
      </c>
      <c r="AL1197" s="22" t="s">
        <v>68</v>
      </c>
      <c r="AM1197" s="19"/>
      <c r="AN1197" s="19"/>
      <c r="AO1197" s="19"/>
      <c r="AP1197" s="21" t="s">
        <v>116</v>
      </c>
      <c r="AQ1197" s="19"/>
    </row>
    <row r="1198">
      <c r="A1198" s="11" t="s">
        <v>5671</v>
      </c>
      <c r="B1198" s="11" t="s">
        <v>5672</v>
      </c>
      <c r="C1198" s="11" t="str">
        <f>VLOOKUP(A1198,import!A:C,3,0)</f>
        <v>DOĞRU</v>
      </c>
      <c r="D1198" s="11" t="s">
        <v>325</v>
      </c>
      <c r="E1198" s="12">
        <f>VLOOKUP(A1198,import!A:J,5,0)</f>
        <v>26</v>
      </c>
      <c r="F1198" s="12" t="str">
        <f>VLOOKUP(A1198,import!A:J,6,0)</f>
        <v/>
      </c>
      <c r="G1198" s="13">
        <f>VLOOKUP(A1198,import!A:J,7,0)</f>
        <v>0</v>
      </c>
      <c r="H1198" s="13">
        <f>VLOOKUP(A1198,import!A:J,8,0)</f>
        <v>15</v>
      </c>
      <c r="I1198" s="13">
        <f>VLOOKUP(A1198,import!A:J,9,0)</f>
        <v>15</v>
      </c>
      <c r="J1198" s="14">
        <f>VLOOKUP(A1198,import!A:J,10,0)</f>
        <v>0</v>
      </c>
      <c r="K1198" s="11" t="s">
        <v>5673</v>
      </c>
      <c r="L1198" s="11">
        <v>5.411410706E9</v>
      </c>
      <c r="M1198" s="11" t="s">
        <v>65</v>
      </c>
      <c r="N1198" s="11" t="s">
        <v>2234</v>
      </c>
      <c r="O1198" s="11" t="s">
        <v>5674</v>
      </c>
      <c r="P1198" s="11" t="str">
        <f>VLOOKUP(A1198,import!A:P,16,0)</f>
        <v>Geleneksel</v>
      </c>
      <c r="Q1198" s="15"/>
      <c r="R1198" s="15" t="b">
        <v>1</v>
      </c>
      <c r="S1198" s="16" t="b">
        <v>0</v>
      </c>
      <c r="T1198" s="17" t="s">
        <v>502</v>
      </c>
      <c r="U1198" s="17"/>
      <c r="V1198" s="17"/>
      <c r="W1198" s="17"/>
      <c r="X1198" s="18"/>
      <c r="Y1198" s="18"/>
      <c r="Z1198" s="18"/>
      <c r="AA1198" s="22"/>
      <c r="AB1198" s="23"/>
      <c r="AC1198" s="19"/>
      <c r="AD1198" s="19"/>
      <c r="AE1198" s="20"/>
      <c r="AF1198" s="19"/>
      <c r="AG1198" s="20"/>
      <c r="AH1198" s="19"/>
      <c r="AI1198" s="19"/>
      <c r="AJ1198" s="19"/>
      <c r="AK1198" s="22"/>
      <c r="AL1198" s="19"/>
      <c r="AM1198" s="19"/>
      <c r="AN1198" s="19"/>
      <c r="AO1198" s="19"/>
      <c r="AP1198" s="21"/>
      <c r="AQ1198" s="19"/>
    </row>
    <row r="1199">
      <c r="A1199" s="11" t="s">
        <v>5675</v>
      </c>
      <c r="B1199" s="11" t="s">
        <v>5676</v>
      </c>
      <c r="C1199" s="11" t="str">
        <f>VLOOKUP(A1199,import!A:C,3,0)</f>
        <v>DOĞRU</v>
      </c>
      <c r="D1199" s="11" t="s">
        <v>325</v>
      </c>
      <c r="E1199" s="12">
        <f>VLOOKUP(A1199,import!A:J,5,0)</f>
        <v>717</v>
      </c>
      <c r="F1199" s="12">
        <f>VLOOKUP(A1199,import!A:J,6,0)</f>
        <v>18</v>
      </c>
      <c r="G1199" s="13">
        <f>VLOOKUP(A1199,import!A:J,7,0)</f>
        <v>11</v>
      </c>
      <c r="H1199" s="13">
        <f>VLOOKUP(A1199,import!A:J,8,0)</f>
        <v>82</v>
      </c>
      <c r="I1199" s="13">
        <f>VLOOKUP(A1199,import!A:J,9,0)</f>
        <v>93</v>
      </c>
      <c r="J1199" s="14">
        <f>VLOOKUP(A1199,import!A:J,10,0)</f>
        <v>0.12</v>
      </c>
      <c r="K1199" s="11" t="s">
        <v>5677</v>
      </c>
      <c r="L1199" s="11">
        <v>5.465429142E9</v>
      </c>
      <c r="M1199" s="11" t="s">
        <v>65</v>
      </c>
      <c r="N1199" s="11" t="s">
        <v>609</v>
      </c>
      <c r="O1199" s="11" t="s">
        <v>5678</v>
      </c>
      <c r="P1199" s="11" t="str">
        <f>VLOOKUP(A1199,import!A:P,16,0)</f>
        <v>Geleneksel</v>
      </c>
      <c r="Q1199" s="15"/>
      <c r="R1199" s="33" t="b">
        <v>0</v>
      </c>
      <c r="S1199" s="16" t="b">
        <v>0</v>
      </c>
      <c r="T1199" s="25" t="s">
        <v>502</v>
      </c>
      <c r="U1199" s="16"/>
      <c r="V1199" s="16"/>
      <c r="W1199" s="16"/>
      <c r="X1199" s="30"/>
      <c r="Y1199" s="30"/>
      <c r="Z1199" s="30"/>
      <c r="AA1199" s="19"/>
      <c r="AB1199" s="19"/>
      <c r="AC1199" s="19"/>
      <c r="AD1199" s="19"/>
      <c r="AE1199" s="20"/>
      <c r="AF1199" s="19"/>
      <c r="AG1199" s="20"/>
      <c r="AH1199" s="19"/>
      <c r="AI1199" s="19"/>
      <c r="AJ1199" s="19"/>
      <c r="AK1199" s="19"/>
      <c r="AL1199" s="19"/>
      <c r="AM1199" s="19"/>
      <c r="AN1199" s="19"/>
      <c r="AO1199" s="19"/>
      <c r="AP1199" s="21" t="s">
        <v>54</v>
      </c>
      <c r="AQ1199" s="19"/>
    </row>
    <row r="1200">
      <c r="A1200" s="11" t="s">
        <v>5679</v>
      </c>
      <c r="B1200" s="11" t="s">
        <v>5680</v>
      </c>
      <c r="C1200" s="11" t="str">
        <f>VLOOKUP(A1200,import!A:C,3,0)</f>
        <v>DOĞRU</v>
      </c>
      <c r="D1200" s="11" t="s">
        <v>325</v>
      </c>
      <c r="E1200" s="12">
        <f>VLOOKUP(A1200,import!A:J,5,0)</f>
        <v>717</v>
      </c>
      <c r="F1200" s="12">
        <f>VLOOKUP(A1200,import!A:J,6,0)</f>
        <v>19</v>
      </c>
      <c r="G1200" s="13">
        <f>VLOOKUP(A1200,import!A:J,7,0)</f>
        <v>8</v>
      </c>
      <c r="H1200" s="13">
        <f>VLOOKUP(A1200,import!A:J,8,0)</f>
        <v>20</v>
      </c>
      <c r="I1200" s="13">
        <f>VLOOKUP(A1200,import!A:J,9,0)</f>
        <v>28</v>
      </c>
      <c r="J1200" s="14">
        <f>VLOOKUP(A1200,import!A:J,10,0)</f>
        <v>0.29</v>
      </c>
      <c r="K1200" s="11" t="s">
        <v>5681</v>
      </c>
      <c r="L1200" s="11">
        <v>5.414177754E9</v>
      </c>
      <c r="M1200" s="11" t="s">
        <v>65</v>
      </c>
      <c r="N1200" s="11" t="s">
        <v>1246</v>
      </c>
      <c r="O1200" s="11" t="s">
        <v>5682</v>
      </c>
      <c r="P1200" s="11" t="str">
        <f>VLOOKUP(A1200,import!A:P,16,0)</f>
        <v>Geleneksel</v>
      </c>
      <c r="Q1200" s="15"/>
      <c r="R1200" s="15" t="b">
        <v>0</v>
      </c>
      <c r="S1200" s="16" t="b">
        <v>0</v>
      </c>
      <c r="T1200" s="25" t="s">
        <v>502</v>
      </c>
      <c r="U1200" s="17"/>
      <c r="V1200" s="17"/>
      <c r="W1200" s="17"/>
      <c r="X1200" s="18"/>
      <c r="Y1200" s="18"/>
      <c r="Z1200" s="18"/>
      <c r="AA1200" s="19"/>
      <c r="AB1200" s="19"/>
      <c r="AC1200" s="19"/>
      <c r="AD1200" s="19"/>
      <c r="AE1200" s="20"/>
      <c r="AF1200" s="19"/>
      <c r="AG1200" s="20"/>
      <c r="AH1200" s="19"/>
      <c r="AI1200" s="19"/>
      <c r="AJ1200" s="19"/>
      <c r="AK1200" s="19"/>
      <c r="AL1200" s="19"/>
      <c r="AM1200" s="19"/>
      <c r="AN1200" s="19"/>
      <c r="AO1200" s="19"/>
      <c r="AP1200" s="21" t="s">
        <v>54</v>
      </c>
      <c r="AQ1200" s="19"/>
    </row>
    <row r="1201">
      <c r="A1201" s="11" t="s">
        <v>5683</v>
      </c>
      <c r="B1201" s="11" t="s">
        <v>5684</v>
      </c>
      <c r="C1201" s="11" t="str">
        <f>VLOOKUP(A1201,import!A:C,3,0)</f>
        <v>DOĞRU</v>
      </c>
      <c r="D1201" s="11" t="s">
        <v>325</v>
      </c>
      <c r="E1201" s="12">
        <f>VLOOKUP(A1201,import!A:J,5,0)</f>
        <v>1167</v>
      </c>
      <c r="F1201" s="12">
        <f>VLOOKUP(A1201,import!A:J,6,0)</f>
        <v>176</v>
      </c>
      <c r="G1201" s="13">
        <f>VLOOKUP(A1201,import!A:J,7,0)</f>
        <v>17</v>
      </c>
      <c r="H1201" s="13">
        <f>VLOOKUP(A1201,import!A:J,8,0)</f>
        <v>13</v>
      </c>
      <c r="I1201" s="13">
        <f>VLOOKUP(A1201,import!A:J,9,0)</f>
        <v>30</v>
      </c>
      <c r="J1201" s="14">
        <f>VLOOKUP(A1201,import!A:J,10,0)</f>
        <v>0.57</v>
      </c>
      <c r="K1201" s="11" t="s">
        <v>1647</v>
      </c>
      <c r="L1201" s="11">
        <v>5.433837498E9</v>
      </c>
      <c r="M1201" s="11" t="s">
        <v>65</v>
      </c>
      <c r="N1201" s="11" t="s">
        <v>1615</v>
      </c>
      <c r="O1201" s="11" t="s">
        <v>5685</v>
      </c>
      <c r="P1201" s="11" t="str">
        <f>VLOOKUP(A1201,import!A:P,16,0)</f>
        <v>Geleneksel</v>
      </c>
      <c r="Q1201" s="15"/>
      <c r="R1201" s="15" t="b">
        <v>1</v>
      </c>
      <c r="S1201" s="16" t="b">
        <v>0</v>
      </c>
      <c r="T1201" s="29" t="s">
        <v>502</v>
      </c>
      <c r="U1201" s="17"/>
      <c r="V1201" s="17"/>
      <c r="W1201" s="17"/>
      <c r="X1201" s="18"/>
      <c r="Y1201" s="18"/>
      <c r="Z1201" s="18"/>
      <c r="AA1201" s="22"/>
      <c r="AB1201" s="23"/>
      <c r="AC1201" s="19"/>
      <c r="AD1201" s="19"/>
      <c r="AE1201" s="20"/>
      <c r="AF1201" s="19"/>
      <c r="AG1201" s="20"/>
      <c r="AH1201" s="19"/>
      <c r="AI1201" s="19"/>
      <c r="AJ1201" s="19"/>
      <c r="AK1201" s="22"/>
      <c r="AL1201" s="19"/>
      <c r="AM1201" s="19"/>
      <c r="AN1201" s="19"/>
      <c r="AO1201" s="19"/>
      <c r="AP1201" s="21" t="s">
        <v>116</v>
      </c>
      <c r="AQ1201" s="19"/>
    </row>
    <row r="1202">
      <c r="A1202" s="11" t="s">
        <v>5686</v>
      </c>
      <c r="B1202" s="11" t="s">
        <v>5687</v>
      </c>
      <c r="C1202" s="11" t="str">
        <f>VLOOKUP(A1202,import!A:C,3,0)</f>
        <v>DOĞRU</v>
      </c>
      <c r="D1202" s="11" t="s">
        <v>325</v>
      </c>
      <c r="E1202" s="12">
        <f>VLOOKUP(A1202,import!A:J,5,0)</f>
        <v>1</v>
      </c>
      <c r="F1202" s="12" t="str">
        <f>VLOOKUP(A1202,import!A:J,6,0)</f>
        <v/>
      </c>
      <c r="G1202" s="13">
        <f>VLOOKUP(A1202,import!A:J,7,0)</f>
        <v>10</v>
      </c>
      <c r="H1202" s="13">
        <f>VLOOKUP(A1202,import!A:J,8,0)</f>
        <v>1</v>
      </c>
      <c r="I1202" s="13">
        <f>VLOOKUP(A1202,import!A:J,9,0)</f>
        <v>11</v>
      </c>
      <c r="J1202" s="14">
        <f>VLOOKUP(A1202,import!A:J,10,0)</f>
        <v>0.91</v>
      </c>
      <c r="K1202" s="11" t="s">
        <v>5688</v>
      </c>
      <c r="L1202" s="11">
        <v>5.45743375E9</v>
      </c>
      <c r="M1202" s="11" t="s">
        <v>65</v>
      </c>
      <c r="N1202" s="11" t="s">
        <v>778</v>
      </c>
      <c r="O1202" s="11" t="s">
        <v>5689</v>
      </c>
      <c r="P1202" s="11" t="str">
        <f>VLOOKUP(A1202,import!A:P,16,0)</f>
        <v>Geleneksel</v>
      </c>
      <c r="Q1202" s="15"/>
      <c r="R1202" s="15" t="b">
        <v>0</v>
      </c>
      <c r="S1202" s="16" t="b">
        <v>0</v>
      </c>
      <c r="T1202" s="17"/>
      <c r="U1202" s="17"/>
      <c r="V1202" s="17"/>
      <c r="W1202" s="17"/>
      <c r="X1202" s="18"/>
      <c r="Y1202" s="18"/>
      <c r="Z1202" s="18"/>
      <c r="AA1202" s="22"/>
      <c r="AB1202" s="23"/>
      <c r="AC1202" s="19"/>
      <c r="AD1202" s="19"/>
      <c r="AE1202" s="20"/>
      <c r="AF1202" s="19"/>
      <c r="AG1202" s="20"/>
      <c r="AH1202" s="19"/>
      <c r="AI1202" s="19"/>
      <c r="AJ1202" s="19"/>
      <c r="AK1202" s="22"/>
      <c r="AL1202" s="19"/>
      <c r="AM1202" s="19"/>
      <c r="AN1202" s="19"/>
      <c r="AO1202" s="19"/>
      <c r="AP1202" s="21"/>
      <c r="AQ1202" s="19"/>
    </row>
    <row r="1203">
      <c r="A1203" s="11" t="s">
        <v>5690</v>
      </c>
      <c r="B1203" s="11" t="s">
        <v>5691</v>
      </c>
      <c r="C1203" s="11" t="str">
        <f>VLOOKUP(A1203,import!A:C,3,0)</f>
        <v>DOĞRU</v>
      </c>
      <c r="D1203" s="11" t="s">
        <v>63</v>
      </c>
      <c r="E1203" s="36">
        <f>VLOOKUP(A1203,import!A:J,5,0)</f>
        <v>821</v>
      </c>
      <c r="F1203" s="12">
        <f>VLOOKUP(A1203,import!A:J,6,0)</f>
        <v>39</v>
      </c>
      <c r="G1203" s="13">
        <f>VLOOKUP(A1203,import!A:J,7,0)</f>
        <v>4</v>
      </c>
      <c r="H1203" s="13">
        <f>VLOOKUP(A1203,import!A:J,8,0)</f>
        <v>7</v>
      </c>
      <c r="I1203" s="13">
        <f>VLOOKUP(A1203,import!A:J,9,0)</f>
        <v>11</v>
      </c>
      <c r="J1203" s="14">
        <f>VLOOKUP(A1203,import!A:J,10,0)</f>
        <v>0.36</v>
      </c>
      <c r="K1203" s="11" t="s">
        <v>5692</v>
      </c>
      <c r="L1203" s="11">
        <v>2.428872444E9</v>
      </c>
      <c r="M1203" s="11" t="s">
        <v>327</v>
      </c>
      <c r="N1203" s="11" t="s">
        <v>1246</v>
      </c>
      <c r="O1203" s="11" t="s">
        <v>5693</v>
      </c>
      <c r="P1203" s="11" t="str">
        <f>VLOOKUP(A1203,import!A:P,16,0)</f>
        <v>Geleneksel</v>
      </c>
      <c r="Q1203" s="15"/>
      <c r="R1203" s="15" t="b">
        <v>0</v>
      </c>
      <c r="S1203" s="16" t="b">
        <v>0</v>
      </c>
      <c r="T1203" s="25" t="s">
        <v>502</v>
      </c>
      <c r="U1203" s="17"/>
      <c r="V1203" s="31"/>
      <c r="W1203" s="17"/>
      <c r="X1203" s="18"/>
      <c r="Y1203" s="18"/>
      <c r="Z1203" s="18"/>
      <c r="AA1203" s="19"/>
      <c r="AB1203" s="19"/>
      <c r="AC1203" s="19"/>
      <c r="AD1203" s="19"/>
      <c r="AE1203" s="20"/>
      <c r="AF1203" s="19"/>
      <c r="AG1203" s="20"/>
      <c r="AH1203" s="19"/>
      <c r="AI1203" s="19"/>
      <c r="AJ1203" s="19"/>
      <c r="AK1203" s="19"/>
      <c r="AL1203" s="19"/>
      <c r="AM1203" s="19"/>
      <c r="AN1203" s="19"/>
      <c r="AO1203" s="19"/>
      <c r="AP1203" s="21" t="s">
        <v>116</v>
      </c>
      <c r="AQ1203" s="19"/>
    </row>
    <row r="1204">
      <c r="A1204" s="11" t="s">
        <v>5694</v>
      </c>
      <c r="B1204" s="11" t="s">
        <v>5695</v>
      </c>
      <c r="C1204" s="11" t="str">
        <f>VLOOKUP(A1204,import!A:C,3,0)</f>
        <v>DOĞRU</v>
      </c>
      <c r="D1204" s="11" t="s">
        <v>325</v>
      </c>
      <c r="E1204" s="12">
        <f>VLOOKUP(A1204,import!A:J,5,0)</f>
        <v>12</v>
      </c>
      <c r="F1204" s="12" t="str">
        <f>VLOOKUP(A1204,import!A:J,6,0)</f>
        <v/>
      </c>
      <c r="G1204" s="13">
        <f>VLOOKUP(A1204,import!A:J,7,0)</f>
        <v>11</v>
      </c>
      <c r="H1204" s="13">
        <f>VLOOKUP(A1204,import!A:J,8,0)</f>
        <v>7</v>
      </c>
      <c r="I1204" s="13">
        <f>VLOOKUP(A1204,import!A:J,9,0)</f>
        <v>18</v>
      </c>
      <c r="J1204" s="14">
        <f>VLOOKUP(A1204,import!A:J,10,0)</f>
        <v>0.61</v>
      </c>
      <c r="K1204" s="11" t="s">
        <v>5696</v>
      </c>
      <c r="L1204" s="11">
        <v>5.38822428E9</v>
      </c>
      <c r="M1204" s="11" t="s">
        <v>58</v>
      </c>
      <c r="N1204" s="11" t="s">
        <v>1886</v>
      </c>
      <c r="O1204" s="11" t="s">
        <v>5697</v>
      </c>
      <c r="P1204" s="11" t="str">
        <f>VLOOKUP(A1204,import!A:P,16,0)</f>
        <v>Geleneksel</v>
      </c>
      <c r="Q1204" s="15"/>
      <c r="R1204" s="15" t="b">
        <v>0</v>
      </c>
      <c r="S1204" s="16" t="b">
        <v>0</v>
      </c>
      <c r="T1204" s="17" t="s">
        <v>502</v>
      </c>
      <c r="U1204" s="17"/>
      <c r="V1204" s="17"/>
      <c r="W1204" s="17"/>
      <c r="X1204" s="18"/>
      <c r="Y1204" s="18"/>
      <c r="Z1204" s="18"/>
      <c r="AA1204" s="19"/>
      <c r="AB1204" s="19"/>
      <c r="AC1204" s="19"/>
      <c r="AD1204" s="19"/>
      <c r="AE1204" s="20"/>
      <c r="AF1204" s="19"/>
      <c r="AG1204" s="20"/>
      <c r="AH1204" s="19"/>
      <c r="AI1204" s="19"/>
      <c r="AJ1204" s="19"/>
      <c r="AK1204" s="19"/>
      <c r="AL1204" s="19"/>
      <c r="AM1204" s="19"/>
      <c r="AN1204" s="19"/>
      <c r="AO1204" s="19"/>
      <c r="AP1204" s="21" t="s">
        <v>89</v>
      </c>
      <c r="AQ1204" s="19"/>
    </row>
    <row r="1205">
      <c r="A1205" s="11" t="s">
        <v>5698</v>
      </c>
      <c r="B1205" s="11" t="s">
        <v>5699</v>
      </c>
      <c r="C1205" s="11" t="str">
        <f>VLOOKUP(A1205,import!A:C,3,0)</f>
        <v>DOĞRU</v>
      </c>
      <c r="D1205" s="11" t="s">
        <v>325</v>
      </c>
      <c r="E1205" s="12">
        <f>VLOOKUP(A1205,import!A:J,5,0)</f>
        <v>103</v>
      </c>
      <c r="F1205" s="12">
        <f>VLOOKUP(A1205,import!A:J,6,0)</f>
        <v>7</v>
      </c>
      <c r="G1205" s="13">
        <f>VLOOKUP(A1205,import!A:J,7,0)</f>
        <v>12</v>
      </c>
      <c r="H1205" s="13">
        <f>VLOOKUP(A1205,import!A:J,8,0)</f>
        <v>6</v>
      </c>
      <c r="I1205" s="13">
        <f>VLOOKUP(A1205,import!A:J,9,0)</f>
        <v>18</v>
      </c>
      <c r="J1205" s="14">
        <f>VLOOKUP(A1205,import!A:J,10,0)</f>
        <v>0.67</v>
      </c>
      <c r="K1205" s="11" t="s">
        <v>5700</v>
      </c>
      <c r="L1205" s="11">
        <v>2.427431714E9</v>
      </c>
      <c r="M1205" s="11" t="s">
        <v>58</v>
      </c>
      <c r="N1205" s="11" t="s">
        <v>1501</v>
      </c>
      <c r="O1205" s="11" t="s">
        <v>5701</v>
      </c>
      <c r="P1205" s="11" t="str">
        <f>VLOOKUP(A1205,import!A:P,16,0)</f>
        <v>Geleneksel</v>
      </c>
      <c r="Q1205" s="15"/>
      <c r="R1205" s="15" t="b">
        <v>0</v>
      </c>
      <c r="S1205" s="16" t="b">
        <v>0</v>
      </c>
      <c r="T1205" s="25" t="s">
        <v>502</v>
      </c>
      <c r="U1205" s="17"/>
      <c r="V1205" s="17"/>
      <c r="W1205" s="17"/>
      <c r="X1205" s="18"/>
      <c r="Y1205" s="18"/>
      <c r="Z1205" s="18"/>
      <c r="AA1205" s="19"/>
      <c r="AB1205" s="19"/>
      <c r="AC1205" s="19"/>
      <c r="AD1205" s="19"/>
      <c r="AE1205" s="20"/>
      <c r="AF1205" s="19"/>
      <c r="AG1205" s="20"/>
      <c r="AH1205" s="19"/>
      <c r="AI1205" s="19"/>
      <c r="AJ1205" s="19"/>
      <c r="AK1205" s="19"/>
      <c r="AL1205" s="19"/>
      <c r="AM1205" s="19"/>
      <c r="AN1205" s="19"/>
      <c r="AO1205" s="19"/>
      <c r="AP1205" s="21" t="s">
        <v>89</v>
      </c>
      <c r="AQ1205" s="19"/>
    </row>
    <row r="1206">
      <c r="A1206" s="11" t="s">
        <v>5702</v>
      </c>
      <c r="B1206" s="11" t="s">
        <v>5703</v>
      </c>
      <c r="C1206" s="11" t="str">
        <f>VLOOKUP(A1206,import!A:C,3,0)</f>
        <v>DOĞRU</v>
      </c>
      <c r="D1206" s="11" t="s">
        <v>325</v>
      </c>
      <c r="E1206" s="12">
        <f>VLOOKUP(A1206,import!A:J,5,0)</f>
        <v>60</v>
      </c>
      <c r="F1206" s="12">
        <f>VLOOKUP(A1206,import!A:J,6,0)</f>
        <v>18</v>
      </c>
      <c r="G1206" s="13">
        <f>VLOOKUP(A1206,import!A:J,7,0)</f>
        <v>10</v>
      </c>
      <c r="H1206" s="13">
        <f>VLOOKUP(A1206,import!A:J,8,0)</f>
        <v>4</v>
      </c>
      <c r="I1206" s="13">
        <f>VLOOKUP(A1206,import!A:J,9,0)</f>
        <v>14</v>
      </c>
      <c r="J1206" s="14">
        <f>VLOOKUP(A1206,import!A:J,10,0)</f>
        <v>0.71</v>
      </c>
      <c r="K1206" s="11" t="s">
        <v>4816</v>
      </c>
      <c r="L1206" s="11">
        <v>2.42321301E9</v>
      </c>
      <c r="M1206" s="11" t="s">
        <v>47</v>
      </c>
      <c r="N1206" s="11" t="s">
        <v>1154</v>
      </c>
      <c r="O1206" s="11" t="s">
        <v>4817</v>
      </c>
      <c r="P1206" s="11" t="str">
        <f>VLOOKUP(A1206,import!A:P,16,0)</f>
        <v>Geleneksel</v>
      </c>
      <c r="Q1206" s="15"/>
      <c r="R1206" s="15" t="b">
        <v>0</v>
      </c>
      <c r="S1206" s="16" t="b">
        <v>0</v>
      </c>
      <c r="T1206" s="17" t="s">
        <v>502</v>
      </c>
      <c r="U1206" s="17"/>
      <c r="V1206" s="17"/>
      <c r="W1206" s="17"/>
      <c r="X1206" s="18"/>
      <c r="Y1206" s="18"/>
      <c r="Z1206" s="18"/>
      <c r="AA1206" s="22"/>
      <c r="AB1206" s="23"/>
      <c r="AC1206" s="19"/>
      <c r="AD1206" s="19"/>
      <c r="AE1206" s="20"/>
      <c r="AF1206" s="19"/>
      <c r="AG1206" s="20"/>
      <c r="AH1206" s="19"/>
      <c r="AI1206" s="19"/>
      <c r="AJ1206" s="19"/>
      <c r="AK1206" s="22"/>
      <c r="AL1206" s="19"/>
      <c r="AM1206" s="19"/>
      <c r="AN1206" s="19"/>
      <c r="AO1206" s="19"/>
      <c r="AP1206" s="21"/>
      <c r="AQ1206" s="19"/>
    </row>
    <row r="1207">
      <c r="A1207" s="11" t="s">
        <v>5704</v>
      </c>
      <c r="B1207" s="11" t="s">
        <v>5705</v>
      </c>
      <c r="C1207" s="11" t="str">
        <f>VLOOKUP(A1207,import!A:C,3,0)</f>
        <v>DOĞRU</v>
      </c>
      <c r="D1207" s="11" t="s">
        <v>325</v>
      </c>
      <c r="E1207" s="12">
        <f>VLOOKUP(A1207,import!A:J,5,0)</f>
        <v>19</v>
      </c>
      <c r="F1207" s="12">
        <f>VLOOKUP(A1207,import!A:J,6,0)</f>
        <v>1</v>
      </c>
      <c r="G1207" s="13">
        <f>VLOOKUP(A1207,import!A:J,7,0)</f>
        <v>0</v>
      </c>
      <c r="H1207" s="13">
        <f>VLOOKUP(A1207,import!A:J,8,0)</f>
        <v>8</v>
      </c>
      <c r="I1207" s="13">
        <f>VLOOKUP(A1207,import!A:J,9,0)</f>
        <v>8</v>
      </c>
      <c r="J1207" s="14">
        <f>VLOOKUP(A1207,import!A:J,10,0)</f>
        <v>0</v>
      </c>
      <c r="K1207" s="11" t="s">
        <v>5706</v>
      </c>
      <c r="L1207" s="11">
        <v>5.41534025E9</v>
      </c>
      <c r="M1207" s="11" t="s">
        <v>388</v>
      </c>
      <c r="N1207" s="11" t="s">
        <v>663</v>
      </c>
      <c r="O1207" s="11" t="s">
        <v>5707</v>
      </c>
      <c r="P1207" s="11" t="str">
        <f>VLOOKUP(A1207,import!A:P,16,0)</f>
        <v>Geleneksel</v>
      </c>
      <c r="Q1207" s="15"/>
      <c r="R1207" s="15" t="b">
        <v>0</v>
      </c>
      <c r="S1207" s="16" t="b">
        <v>0</v>
      </c>
      <c r="T1207" s="17"/>
      <c r="U1207" s="17"/>
      <c r="V1207" s="17"/>
      <c r="W1207" s="17"/>
      <c r="X1207" s="18"/>
      <c r="Y1207" s="18"/>
      <c r="Z1207" s="18"/>
      <c r="AA1207" s="22"/>
      <c r="AB1207" s="23"/>
      <c r="AC1207" s="19"/>
      <c r="AD1207" s="19"/>
      <c r="AE1207" s="20"/>
      <c r="AF1207" s="19"/>
      <c r="AG1207" s="20"/>
      <c r="AH1207" s="19"/>
      <c r="AI1207" s="19"/>
      <c r="AJ1207" s="19"/>
      <c r="AK1207" s="22"/>
      <c r="AL1207" s="19"/>
      <c r="AM1207" s="19"/>
      <c r="AN1207" s="19"/>
      <c r="AO1207" s="19"/>
      <c r="AP1207" s="21"/>
      <c r="AQ1207" s="19"/>
    </row>
    <row r="1208">
      <c r="A1208" s="11" t="s">
        <v>5708</v>
      </c>
      <c r="B1208" s="11" t="s">
        <v>5709</v>
      </c>
      <c r="C1208" s="11" t="str">
        <f>VLOOKUP(A1208,import!A:C,3,0)</f>
        <v>DOĞRU</v>
      </c>
      <c r="D1208" s="11" t="s">
        <v>325</v>
      </c>
      <c r="E1208" s="12">
        <f>VLOOKUP(A1208,import!A:J,5,0)</f>
        <v>50</v>
      </c>
      <c r="F1208" s="12">
        <f>VLOOKUP(A1208,import!A:J,6,0)</f>
        <v>22</v>
      </c>
      <c r="G1208" s="13">
        <f>VLOOKUP(A1208,import!A:J,7,0)</f>
        <v>0</v>
      </c>
      <c r="H1208" s="13">
        <f>VLOOKUP(A1208,import!A:J,8,0)</f>
        <v>18</v>
      </c>
      <c r="I1208" s="13">
        <f>VLOOKUP(A1208,import!A:J,9,0)</f>
        <v>18</v>
      </c>
      <c r="J1208" s="14">
        <f>VLOOKUP(A1208,import!A:J,10,0)</f>
        <v>0</v>
      </c>
      <c r="K1208" s="11" t="s">
        <v>5710</v>
      </c>
      <c r="L1208" s="11">
        <v>5.524974207E9</v>
      </c>
      <c r="M1208" s="11" t="s">
        <v>58</v>
      </c>
      <c r="N1208" s="11" t="s">
        <v>59</v>
      </c>
      <c r="O1208" s="11" t="s">
        <v>5711</v>
      </c>
      <c r="P1208" s="11" t="str">
        <f>VLOOKUP(A1208,import!A:P,16,0)</f>
        <v>Geleneksel</v>
      </c>
      <c r="Q1208" s="15"/>
      <c r="R1208" s="15" t="b">
        <v>0</v>
      </c>
      <c r="S1208" s="16" t="b">
        <v>0</v>
      </c>
      <c r="T1208" s="17"/>
      <c r="U1208" s="17"/>
      <c r="V1208" s="17"/>
      <c r="W1208" s="17"/>
      <c r="X1208" s="18"/>
      <c r="Y1208" s="18"/>
      <c r="Z1208" s="18"/>
      <c r="AA1208" s="22"/>
      <c r="AB1208" s="23"/>
      <c r="AC1208" s="19"/>
      <c r="AD1208" s="19"/>
      <c r="AE1208" s="20"/>
      <c r="AF1208" s="19"/>
      <c r="AG1208" s="20"/>
      <c r="AH1208" s="19"/>
      <c r="AI1208" s="19"/>
      <c r="AJ1208" s="19"/>
      <c r="AK1208" s="22"/>
      <c r="AL1208" s="19"/>
      <c r="AM1208" s="19"/>
      <c r="AN1208" s="19"/>
      <c r="AO1208" s="19"/>
      <c r="AP1208" s="21"/>
      <c r="AQ1208" s="19"/>
    </row>
    <row r="1209">
      <c r="A1209" s="11" t="s">
        <v>5712</v>
      </c>
      <c r="B1209" s="11" t="s">
        <v>5713</v>
      </c>
      <c r="C1209" s="11" t="str">
        <f>VLOOKUP(A1209,import!A:C,3,0)</f>
        <v>DOĞRU</v>
      </c>
      <c r="D1209" s="11" t="s">
        <v>325</v>
      </c>
      <c r="E1209" s="12">
        <f>VLOOKUP(A1209,import!A:J,5,0)</f>
        <v>7</v>
      </c>
      <c r="F1209" s="12" t="str">
        <f>VLOOKUP(A1209,import!A:J,6,0)</f>
        <v/>
      </c>
      <c r="G1209" s="13">
        <f>VLOOKUP(A1209,import!A:J,7,0)</f>
        <v>0</v>
      </c>
      <c r="H1209" s="13">
        <f>VLOOKUP(A1209,import!A:J,8,0)</f>
        <v>6</v>
      </c>
      <c r="I1209" s="13">
        <f>VLOOKUP(A1209,import!A:J,9,0)</f>
        <v>6</v>
      </c>
      <c r="J1209" s="14">
        <f>VLOOKUP(A1209,import!A:J,10,0)</f>
        <v>0</v>
      </c>
      <c r="K1209" s="11" t="s">
        <v>5714</v>
      </c>
      <c r="L1209" s="11">
        <v>5.427749907E9</v>
      </c>
      <c r="M1209" s="11" t="s">
        <v>65</v>
      </c>
      <c r="N1209" s="11" t="s">
        <v>483</v>
      </c>
      <c r="O1209" s="11" t="s">
        <v>5715</v>
      </c>
      <c r="P1209" s="11" t="str">
        <f>VLOOKUP(A1209,import!A:P,16,0)</f>
        <v>Geleneksel</v>
      </c>
      <c r="Q1209" s="15"/>
      <c r="R1209" s="15" t="b">
        <v>0</v>
      </c>
      <c r="S1209" s="16" t="b">
        <v>0</v>
      </c>
      <c r="T1209" s="17" t="s">
        <v>502</v>
      </c>
      <c r="U1209" s="17"/>
      <c r="V1209" s="17"/>
      <c r="W1209" s="17"/>
      <c r="X1209" s="18"/>
      <c r="Y1209" s="18"/>
      <c r="Z1209" s="18"/>
      <c r="AA1209" s="22"/>
      <c r="AB1209" s="23"/>
      <c r="AC1209" s="19"/>
      <c r="AD1209" s="19"/>
      <c r="AE1209" s="20"/>
      <c r="AF1209" s="19"/>
      <c r="AG1209" s="20"/>
      <c r="AH1209" s="19"/>
      <c r="AI1209" s="19"/>
      <c r="AJ1209" s="19"/>
      <c r="AK1209" s="22"/>
      <c r="AL1209" s="19"/>
      <c r="AM1209" s="19"/>
      <c r="AN1209" s="19"/>
      <c r="AO1209" s="19"/>
      <c r="AP1209" s="21"/>
      <c r="AQ1209" s="19"/>
    </row>
    <row r="1210">
      <c r="A1210" s="11" t="s">
        <v>5716</v>
      </c>
      <c r="B1210" s="11" t="s">
        <v>5717</v>
      </c>
      <c r="C1210" s="11" t="str">
        <f>VLOOKUP(A1210,import!A:C,3,0)</f>
        <v>DOĞRU</v>
      </c>
      <c r="D1210" s="11" t="s">
        <v>325</v>
      </c>
      <c r="E1210" s="12">
        <f>VLOOKUP(A1210,import!A:J,5,0)</f>
        <v>253</v>
      </c>
      <c r="F1210" s="12">
        <f>VLOOKUP(A1210,import!A:J,6,0)</f>
        <v>16</v>
      </c>
      <c r="G1210" s="13">
        <f>VLOOKUP(A1210,import!A:J,7,0)</f>
        <v>0</v>
      </c>
      <c r="H1210" s="13">
        <f>VLOOKUP(A1210,import!A:J,8,0)</f>
        <v>13</v>
      </c>
      <c r="I1210" s="13">
        <f>VLOOKUP(A1210,import!A:J,9,0)</f>
        <v>13</v>
      </c>
      <c r="J1210" s="14">
        <f>VLOOKUP(A1210,import!A:J,10,0)</f>
        <v>0</v>
      </c>
      <c r="K1210" s="11" t="s">
        <v>2688</v>
      </c>
      <c r="L1210" s="11">
        <v>2.427228202E9</v>
      </c>
      <c r="M1210" s="11" t="s">
        <v>388</v>
      </c>
      <c r="N1210" s="11" t="s">
        <v>483</v>
      </c>
      <c r="O1210" s="11" t="s">
        <v>5718</v>
      </c>
      <c r="P1210" s="11" t="str">
        <f>VLOOKUP(A1210,import!A:P,16,0)</f>
        <v>Geleneksel</v>
      </c>
      <c r="Q1210" s="15"/>
      <c r="R1210" s="15" t="b">
        <v>0</v>
      </c>
      <c r="S1210" s="16" t="b">
        <v>0</v>
      </c>
      <c r="T1210" s="17"/>
      <c r="U1210" s="17"/>
      <c r="V1210" s="17"/>
      <c r="W1210" s="17"/>
      <c r="X1210" s="18"/>
      <c r="Y1210" s="18"/>
      <c r="Z1210" s="18"/>
      <c r="AA1210" s="22"/>
      <c r="AB1210" s="23"/>
      <c r="AC1210" s="19"/>
      <c r="AD1210" s="19"/>
      <c r="AE1210" s="20"/>
      <c r="AF1210" s="19"/>
      <c r="AG1210" s="20"/>
      <c r="AH1210" s="19"/>
      <c r="AI1210" s="19"/>
      <c r="AJ1210" s="19"/>
      <c r="AK1210" s="22"/>
      <c r="AL1210" s="19"/>
      <c r="AM1210" s="19"/>
      <c r="AN1210" s="19"/>
      <c r="AO1210" s="19"/>
      <c r="AP1210" s="21" t="s">
        <v>89</v>
      </c>
      <c r="AQ1210" s="19"/>
    </row>
    <row r="1211">
      <c r="A1211" s="11" t="s">
        <v>5719</v>
      </c>
      <c r="B1211" s="11" t="s">
        <v>5720</v>
      </c>
      <c r="C1211" s="11" t="str">
        <f>VLOOKUP(A1211,import!A:C,3,0)</f>
        <v>YANLIŞ</v>
      </c>
      <c r="D1211" s="11" t="s">
        <v>325</v>
      </c>
      <c r="E1211" s="12">
        <f>VLOOKUP(A1211,import!A:J,5,0)</f>
        <v>97</v>
      </c>
      <c r="F1211" s="12" t="str">
        <f>VLOOKUP(A1211,import!A:J,6,0)</f>
        <v/>
      </c>
      <c r="G1211" s="13">
        <f>VLOOKUP(A1211,import!A:J,7,0)</f>
        <v>6</v>
      </c>
      <c r="H1211" s="13">
        <f>VLOOKUP(A1211,import!A:J,8,0)</f>
        <v>2</v>
      </c>
      <c r="I1211" s="13">
        <f>VLOOKUP(A1211,import!A:J,9,0)</f>
        <v>8</v>
      </c>
      <c r="J1211" s="14">
        <f>VLOOKUP(A1211,import!A:J,10,0)</f>
        <v>0.75</v>
      </c>
      <c r="K1211" s="11" t="s">
        <v>5721</v>
      </c>
      <c r="L1211" s="11">
        <v>5.45743064E9</v>
      </c>
      <c r="M1211" s="11" t="s">
        <v>58</v>
      </c>
      <c r="N1211" s="11" t="s">
        <v>59</v>
      </c>
      <c r="O1211" s="11" t="s">
        <v>5722</v>
      </c>
      <c r="P1211" s="11" t="str">
        <f>VLOOKUP(A1211,import!A:P,16,0)</f>
        <v>Geleneksel</v>
      </c>
      <c r="Q1211" s="15"/>
      <c r="R1211" s="15" t="b">
        <v>1</v>
      </c>
      <c r="S1211" s="16" t="b">
        <v>0</v>
      </c>
      <c r="T1211" s="25" t="s">
        <v>351</v>
      </c>
      <c r="U1211" s="25" t="s">
        <v>51</v>
      </c>
      <c r="V1211" s="25" t="s">
        <v>371</v>
      </c>
      <c r="W1211" s="25"/>
      <c r="X1211" s="27">
        <v>44488.0</v>
      </c>
      <c r="Y1211" s="27">
        <v>44488.0</v>
      </c>
      <c r="Z1211" s="30"/>
      <c r="AA1211" s="22" t="s">
        <v>71</v>
      </c>
      <c r="AB1211" s="23">
        <v>44488.0</v>
      </c>
      <c r="AC1211" s="19"/>
      <c r="AD1211" s="19"/>
      <c r="AE1211" s="20"/>
      <c r="AF1211" s="19"/>
      <c r="AG1211" s="20"/>
      <c r="AH1211" s="19"/>
      <c r="AI1211" s="19"/>
      <c r="AJ1211" s="19"/>
      <c r="AK1211" s="22" t="s">
        <v>51</v>
      </c>
      <c r="AL1211" s="19"/>
      <c r="AM1211" s="19"/>
      <c r="AN1211" s="19"/>
      <c r="AO1211" s="19"/>
      <c r="AP1211" s="21" t="s">
        <v>89</v>
      </c>
      <c r="AQ1211" s="19"/>
    </row>
    <row r="1212">
      <c r="A1212" s="11" t="s">
        <v>5723</v>
      </c>
      <c r="B1212" s="11" t="s">
        <v>5724</v>
      </c>
      <c r="C1212" s="11" t="str">
        <f>VLOOKUP(A1212,import!A:C,3,0)</f>
        <v>DOĞRU</v>
      </c>
      <c r="D1212" s="11" t="s">
        <v>152</v>
      </c>
      <c r="E1212" s="12">
        <f>VLOOKUP(A1212,import!A:J,5,0)</f>
        <v>117</v>
      </c>
      <c r="F1212" s="12">
        <f>VLOOKUP(A1212,import!A:J,6,0)</f>
        <v>29</v>
      </c>
      <c r="G1212" s="13">
        <f>VLOOKUP(A1212,import!A:J,7,0)</f>
        <v>19</v>
      </c>
      <c r="H1212" s="13">
        <f>VLOOKUP(A1212,import!A:J,8,0)</f>
        <v>6</v>
      </c>
      <c r="I1212" s="13">
        <f>VLOOKUP(A1212,import!A:J,9,0)</f>
        <v>25</v>
      </c>
      <c r="J1212" s="14">
        <f>VLOOKUP(A1212,import!A:J,10,0)</f>
        <v>0.76</v>
      </c>
      <c r="K1212" s="11" t="s">
        <v>5725</v>
      </c>
      <c r="L1212" s="11">
        <v>5.366154023E9</v>
      </c>
      <c r="M1212" s="11" t="s">
        <v>65</v>
      </c>
      <c r="N1212" s="11" t="s">
        <v>1852</v>
      </c>
      <c r="O1212" s="11" t="s">
        <v>5726</v>
      </c>
      <c r="P1212" s="11" t="str">
        <f>VLOOKUP(A1212,import!A:P,16,0)</f>
        <v>Geleneksel</v>
      </c>
      <c r="Q1212" s="15"/>
      <c r="R1212" s="15" t="b">
        <v>1</v>
      </c>
      <c r="S1212" s="16" t="b">
        <v>0</v>
      </c>
      <c r="T1212" s="17" t="s">
        <v>50</v>
      </c>
      <c r="U1212" s="17" t="s">
        <v>156</v>
      </c>
      <c r="V1212" s="17" t="s">
        <v>69</v>
      </c>
      <c r="W1212" s="17"/>
      <c r="X1212" s="18">
        <v>44537.0</v>
      </c>
      <c r="Y1212" s="18">
        <v>44539.0</v>
      </c>
      <c r="Z1212" s="18"/>
      <c r="AA1212" s="22" t="s">
        <v>71</v>
      </c>
      <c r="AB1212" s="23">
        <v>44537.0</v>
      </c>
      <c r="AC1212" s="19"/>
      <c r="AD1212" s="19"/>
      <c r="AE1212" s="20"/>
      <c r="AF1212" s="19"/>
      <c r="AG1212" s="20"/>
      <c r="AH1212" s="19"/>
      <c r="AI1212" s="19"/>
      <c r="AJ1212" s="19"/>
      <c r="AK1212" s="22" t="s">
        <v>156</v>
      </c>
      <c r="AL1212" s="19"/>
      <c r="AM1212" s="19"/>
      <c r="AN1212" s="19"/>
      <c r="AO1212" s="19"/>
      <c r="AP1212" s="21" t="s">
        <v>54</v>
      </c>
      <c r="AQ1212" s="19"/>
    </row>
    <row r="1213">
      <c r="A1213" s="11" t="s">
        <v>5727</v>
      </c>
      <c r="B1213" s="11" t="s">
        <v>5728</v>
      </c>
      <c r="C1213" s="11" t="str">
        <f>VLOOKUP(A1213,import!A:C,3,0)</f>
        <v>DOĞRU</v>
      </c>
      <c r="D1213" s="11" t="s">
        <v>126</v>
      </c>
      <c r="E1213" s="12">
        <f>VLOOKUP(A1213,import!A:J,5,0)</f>
        <v>2043</v>
      </c>
      <c r="F1213" s="12">
        <f>VLOOKUP(A1213,import!A:J,6,0)</f>
        <v>87</v>
      </c>
      <c r="G1213" s="13">
        <f>VLOOKUP(A1213,import!A:J,7,0)</f>
        <v>0</v>
      </c>
      <c r="H1213" s="13">
        <f>VLOOKUP(A1213,import!A:J,8,0)</f>
        <v>4</v>
      </c>
      <c r="I1213" s="13">
        <f>VLOOKUP(A1213,import!A:J,9,0)</f>
        <v>4</v>
      </c>
      <c r="J1213" s="14">
        <f>VLOOKUP(A1213,import!A:J,10,0)</f>
        <v>0</v>
      </c>
      <c r="K1213" s="11" t="s">
        <v>5729</v>
      </c>
      <c r="L1213" s="11">
        <v>2.423264642E9</v>
      </c>
      <c r="M1213" s="11" t="s">
        <v>65</v>
      </c>
      <c r="N1213" s="11" t="s">
        <v>1246</v>
      </c>
      <c r="O1213" s="11" t="s">
        <v>5730</v>
      </c>
      <c r="P1213" s="11" t="str">
        <f>VLOOKUP(A1213,import!A:P,16,0)</f>
        <v>Geleneksel</v>
      </c>
      <c r="Q1213" s="15"/>
      <c r="R1213" s="15" t="b">
        <v>1</v>
      </c>
      <c r="S1213" s="16" t="b">
        <v>0</v>
      </c>
      <c r="T1213" s="17" t="s">
        <v>83</v>
      </c>
      <c r="U1213" s="17"/>
      <c r="V1213" s="17"/>
      <c r="W1213" s="17" t="s">
        <v>5731</v>
      </c>
      <c r="X1213" s="18"/>
      <c r="Y1213" s="18"/>
      <c r="Z1213" s="18"/>
      <c r="AA1213" s="22" t="s">
        <v>71</v>
      </c>
      <c r="AB1213" s="23">
        <v>44517.0</v>
      </c>
      <c r="AC1213" s="19"/>
      <c r="AD1213" s="19"/>
      <c r="AE1213" s="20"/>
      <c r="AF1213" s="19"/>
      <c r="AG1213" s="20"/>
      <c r="AH1213" s="19"/>
      <c r="AI1213" s="19"/>
      <c r="AJ1213" s="19"/>
      <c r="AK1213" s="22" t="s">
        <v>99</v>
      </c>
      <c r="AL1213" s="19"/>
      <c r="AM1213" s="19"/>
      <c r="AN1213" s="19"/>
      <c r="AO1213" s="19"/>
      <c r="AP1213" s="21" t="s">
        <v>54</v>
      </c>
      <c r="AQ1213" s="19"/>
    </row>
    <row r="1214">
      <c r="A1214" s="11" t="s">
        <v>5732</v>
      </c>
      <c r="B1214" s="11" t="s">
        <v>5733</v>
      </c>
      <c r="C1214" s="11" t="str">
        <f>VLOOKUP(A1214,import!A:C,3,0)</f>
        <v>DOĞRU</v>
      </c>
      <c r="D1214" s="11" t="s">
        <v>126</v>
      </c>
      <c r="E1214" s="12">
        <f>VLOOKUP(A1214,import!A:J,5,0)</f>
        <v>579</v>
      </c>
      <c r="F1214" s="12">
        <f>VLOOKUP(A1214,import!A:J,6,0)</f>
        <v>20</v>
      </c>
      <c r="G1214" s="13">
        <f>VLOOKUP(A1214,import!A:J,7,0)</f>
        <v>0</v>
      </c>
      <c r="H1214" s="13">
        <f>VLOOKUP(A1214,import!A:J,8,0)</f>
        <v>26</v>
      </c>
      <c r="I1214" s="13">
        <f>VLOOKUP(A1214,import!A:J,9,0)</f>
        <v>26</v>
      </c>
      <c r="J1214" s="14">
        <f>VLOOKUP(A1214,import!A:J,10,0)</f>
        <v>0</v>
      </c>
      <c r="K1214" s="11" t="s">
        <v>5734</v>
      </c>
      <c r="L1214" s="11">
        <v>2.42349022E9</v>
      </c>
      <c r="M1214" s="11" t="s">
        <v>47</v>
      </c>
      <c r="N1214" s="11" t="s">
        <v>4049</v>
      </c>
      <c r="O1214" s="11" t="s">
        <v>5735</v>
      </c>
      <c r="P1214" s="11" t="str">
        <f>VLOOKUP(A1214,import!A:P,16,0)</f>
        <v>Geleneksel</v>
      </c>
      <c r="Q1214" s="15" t="s">
        <v>135</v>
      </c>
      <c r="R1214" s="15" t="b">
        <v>1</v>
      </c>
      <c r="S1214" s="25" t="b">
        <v>1</v>
      </c>
      <c r="T1214" s="16"/>
      <c r="U1214" s="16"/>
      <c r="V1214" s="16"/>
      <c r="W1214" s="25" t="s">
        <v>5736</v>
      </c>
      <c r="X1214" s="30"/>
      <c r="Y1214" s="30"/>
      <c r="Z1214" s="30"/>
      <c r="AA1214" s="22" t="s">
        <v>71</v>
      </c>
      <c r="AB1214" s="23">
        <v>44357.0</v>
      </c>
      <c r="AC1214" s="19"/>
      <c r="AD1214" s="19"/>
      <c r="AE1214" s="20"/>
      <c r="AF1214" s="19"/>
      <c r="AG1214" s="20"/>
      <c r="AH1214" s="19"/>
      <c r="AI1214" s="19"/>
      <c r="AJ1214" s="19"/>
      <c r="AK1214" s="22" t="s">
        <v>98</v>
      </c>
      <c r="AL1214" s="19"/>
      <c r="AM1214" s="19"/>
      <c r="AN1214" s="19"/>
      <c r="AO1214" s="19"/>
      <c r="AP1214" s="21" t="s">
        <v>89</v>
      </c>
      <c r="AQ1214" s="19"/>
    </row>
    <row r="1215">
      <c r="A1215" s="11" t="s">
        <v>5737</v>
      </c>
      <c r="B1215" s="11" t="s">
        <v>5738</v>
      </c>
      <c r="C1215" s="11" t="str">
        <f>VLOOKUP(A1215,import!A:C,3,0)</f>
        <v>DOĞRU</v>
      </c>
      <c r="D1215" s="11" t="s">
        <v>126</v>
      </c>
      <c r="E1215" s="12">
        <f>VLOOKUP(A1215,import!A:J,5,0)</f>
        <v>877</v>
      </c>
      <c r="F1215" s="12">
        <f>VLOOKUP(A1215,import!A:J,6,0)</f>
        <v>21</v>
      </c>
      <c r="G1215" s="13">
        <f>VLOOKUP(A1215,import!A:J,7,0)</f>
        <v>2</v>
      </c>
      <c r="H1215" s="13">
        <f>VLOOKUP(A1215,import!A:J,8,0)</f>
        <v>6</v>
      </c>
      <c r="I1215" s="13">
        <f>VLOOKUP(A1215,import!A:J,9,0)</f>
        <v>8</v>
      </c>
      <c r="J1215" s="14">
        <f>VLOOKUP(A1215,import!A:J,10,0)</f>
        <v>0.25</v>
      </c>
      <c r="K1215" s="11" t="s">
        <v>5739</v>
      </c>
      <c r="L1215" s="11">
        <v>2.422422994E9</v>
      </c>
      <c r="M1215" s="11" t="s">
        <v>47</v>
      </c>
      <c r="N1215" s="11" t="s">
        <v>1059</v>
      </c>
      <c r="O1215" s="11" t="s">
        <v>5740</v>
      </c>
      <c r="P1215" s="11" t="str">
        <f>VLOOKUP(A1215,import!A:P,16,0)</f>
        <v>Geleneksel</v>
      </c>
      <c r="Q1215" s="15"/>
      <c r="R1215" s="15" t="b">
        <v>1</v>
      </c>
      <c r="S1215" s="16" t="b">
        <v>0</v>
      </c>
      <c r="T1215" s="17" t="s">
        <v>50</v>
      </c>
      <c r="U1215" s="17" t="s">
        <v>51</v>
      </c>
      <c r="V1215" s="17" t="s">
        <v>273</v>
      </c>
      <c r="W1215" s="17"/>
      <c r="X1215" s="18">
        <v>44333.0</v>
      </c>
      <c r="Y1215" s="18">
        <v>44335.0</v>
      </c>
      <c r="Z1215" s="18"/>
      <c r="AA1215" s="19"/>
      <c r="AB1215" s="19"/>
      <c r="AC1215" s="19"/>
      <c r="AD1215" s="19"/>
      <c r="AE1215" s="20"/>
      <c r="AF1215" s="19"/>
      <c r="AG1215" s="20"/>
      <c r="AH1215" s="19"/>
      <c r="AI1215" s="19"/>
      <c r="AJ1215" s="19"/>
      <c r="AK1215" s="19"/>
      <c r="AL1215" s="19"/>
      <c r="AM1215" s="19"/>
      <c r="AN1215" s="19"/>
      <c r="AO1215" s="19"/>
      <c r="AP1215" s="21" t="s">
        <v>89</v>
      </c>
      <c r="AQ1215" s="19"/>
    </row>
    <row r="1216">
      <c r="A1216" s="11" t="s">
        <v>5741</v>
      </c>
      <c r="B1216" s="11" t="s">
        <v>5742</v>
      </c>
      <c r="C1216" s="11" t="str">
        <f>VLOOKUP(A1216,import!A:C,3,0)</f>
        <v>DOĞRU</v>
      </c>
      <c r="D1216" s="11" t="s">
        <v>200</v>
      </c>
      <c r="E1216" s="12">
        <f>VLOOKUP(A1216,import!A:J,5,0)</f>
        <v>197</v>
      </c>
      <c r="F1216" s="12">
        <f>VLOOKUP(A1216,import!A:J,6,0)</f>
        <v>62</v>
      </c>
      <c r="G1216" s="13">
        <f>VLOOKUP(A1216,import!A:J,7,0)</f>
        <v>0</v>
      </c>
      <c r="H1216" s="13">
        <f>VLOOKUP(A1216,import!A:J,8,0)</f>
        <v>44</v>
      </c>
      <c r="I1216" s="13">
        <f>VLOOKUP(A1216,import!A:J,9,0)</f>
        <v>44</v>
      </c>
      <c r="J1216" s="14">
        <f>VLOOKUP(A1216,import!A:J,10,0)</f>
        <v>0</v>
      </c>
      <c r="K1216" s="11" t="s">
        <v>5743</v>
      </c>
      <c r="L1216" s="11">
        <v>5.536168679E9</v>
      </c>
      <c r="M1216" s="11" t="s">
        <v>368</v>
      </c>
      <c r="N1216" s="11" t="s">
        <v>848</v>
      </c>
      <c r="O1216" s="11" t="s">
        <v>5744</v>
      </c>
      <c r="P1216" s="11" t="str">
        <f>VLOOKUP(A1216,import!A:P,16,0)</f>
        <v>Geleneksel</v>
      </c>
      <c r="Q1216" s="15"/>
      <c r="R1216" s="15" t="b">
        <v>0</v>
      </c>
      <c r="S1216" s="16" t="b">
        <v>0</v>
      </c>
      <c r="T1216" s="17"/>
      <c r="U1216" s="17"/>
      <c r="V1216" s="17"/>
      <c r="W1216" s="17"/>
      <c r="X1216" s="18"/>
      <c r="Y1216" s="18"/>
      <c r="Z1216" s="18"/>
      <c r="AA1216" s="22"/>
      <c r="AB1216" s="23"/>
      <c r="AC1216" s="19"/>
      <c r="AD1216" s="19"/>
      <c r="AE1216" s="20"/>
      <c r="AF1216" s="19"/>
      <c r="AG1216" s="20"/>
      <c r="AH1216" s="19"/>
      <c r="AI1216" s="19"/>
      <c r="AJ1216" s="19"/>
      <c r="AK1216" s="22"/>
      <c r="AL1216" s="19"/>
      <c r="AM1216" s="19"/>
      <c r="AN1216" s="19"/>
      <c r="AO1216" s="19"/>
      <c r="AP1216" s="21"/>
      <c r="AQ1216" s="19"/>
    </row>
    <row r="1217">
      <c r="A1217" s="11" t="s">
        <v>5745</v>
      </c>
      <c r="B1217" s="11" t="s">
        <v>5746</v>
      </c>
      <c r="C1217" s="11" t="str">
        <f>VLOOKUP(A1217,import!A:C,3,0)</f>
        <v>DOĞRU</v>
      </c>
      <c r="D1217" s="11" t="s">
        <v>74</v>
      </c>
      <c r="E1217" s="12">
        <f>VLOOKUP(A1217,import!A:J,5,0)</f>
        <v>1024</v>
      </c>
      <c r="F1217" s="12">
        <f>VLOOKUP(A1217,import!A:J,6,0)</f>
        <v>83</v>
      </c>
      <c r="G1217" s="13">
        <f>VLOOKUP(A1217,import!A:J,7,0)</f>
        <v>0</v>
      </c>
      <c r="H1217" s="13">
        <f>VLOOKUP(A1217,import!A:J,8,0)</f>
        <v>22</v>
      </c>
      <c r="I1217" s="13">
        <f>VLOOKUP(A1217,import!A:J,9,0)</f>
        <v>22</v>
      </c>
      <c r="J1217" s="14">
        <f>VLOOKUP(A1217,import!A:J,10,0)</f>
        <v>0</v>
      </c>
      <c r="K1217" s="11" t="s">
        <v>5747</v>
      </c>
      <c r="L1217" s="11">
        <v>2.422280715E9</v>
      </c>
      <c r="M1217" s="11" t="s">
        <v>138</v>
      </c>
      <c r="N1217" s="11" t="s">
        <v>320</v>
      </c>
      <c r="O1217" s="11" t="s">
        <v>5748</v>
      </c>
      <c r="P1217" s="11" t="str">
        <f>VLOOKUP(A1217,import!A:P,16,0)</f>
        <v>Geleneksel</v>
      </c>
      <c r="Q1217" s="15" t="s">
        <v>135</v>
      </c>
      <c r="R1217" s="15" t="b">
        <v>1</v>
      </c>
      <c r="S1217" s="16" t="b">
        <v>0</v>
      </c>
      <c r="T1217" s="25" t="s">
        <v>83</v>
      </c>
      <c r="U1217" s="16"/>
      <c r="V1217" s="16"/>
      <c r="W1217" s="25" t="s">
        <v>5749</v>
      </c>
      <c r="X1217" s="30"/>
      <c r="Y1217" s="27">
        <v>44273.0</v>
      </c>
      <c r="Z1217" s="27"/>
      <c r="AA1217" s="22" t="s">
        <v>71</v>
      </c>
      <c r="AB1217" s="23">
        <v>44365.0</v>
      </c>
      <c r="AC1217" s="22" t="s">
        <v>106</v>
      </c>
      <c r="AD1217" s="23">
        <v>44384.0</v>
      </c>
      <c r="AE1217" s="22" t="s">
        <v>71</v>
      </c>
      <c r="AF1217" s="23">
        <v>44534.0</v>
      </c>
      <c r="AG1217" s="20"/>
      <c r="AH1217" s="19"/>
      <c r="AI1217" s="19"/>
      <c r="AJ1217" s="19"/>
      <c r="AK1217" s="22" t="s">
        <v>98</v>
      </c>
      <c r="AL1217" s="22" t="s">
        <v>86</v>
      </c>
      <c r="AM1217" s="22" t="s">
        <v>99</v>
      </c>
      <c r="AN1217" s="19"/>
      <c r="AO1217" s="19"/>
      <c r="AP1217" s="21" t="s">
        <v>116</v>
      </c>
      <c r="AQ1217" s="19"/>
    </row>
    <row r="1218">
      <c r="A1218" s="11" t="s">
        <v>5750</v>
      </c>
      <c r="B1218" s="11" t="s">
        <v>5751</v>
      </c>
      <c r="C1218" s="11" t="str">
        <f>VLOOKUP(A1218,import!A:C,3,0)</f>
        <v>DOĞRU</v>
      </c>
      <c r="D1218" s="11" t="s">
        <v>45</v>
      </c>
      <c r="E1218" s="12">
        <f>VLOOKUP(A1218,import!A:J,5,0)</f>
        <v>533</v>
      </c>
      <c r="F1218" s="12">
        <f>VLOOKUP(A1218,import!A:J,6,0)</f>
        <v>38</v>
      </c>
      <c r="G1218" s="13">
        <f>VLOOKUP(A1218,import!A:J,7,0)</f>
        <v>5</v>
      </c>
      <c r="H1218" s="13">
        <f>VLOOKUP(A1218,import!A:J,8,0)</f>
        <v>13</v>
      </c>
      <c r="I1218" s="13">
        <f>VLOOKUP(A1218,import!A:J,9,0)</f>
        <v>18</v>
      </c>
      <c r="J1218" s="14">
        <f>VLOOKUP(A1218,import!A:J,10,0)</f>
        <v>0.28</v>
      </c>
      <c r="K1218" s="11" t="s">
        <v>5752</v>
      </c>
      <c r="L1218" s="11">
        <v>2.424214021E9</v>
      </c>
      <c r="M1218" s="11" t="s">
        <v>1285</v>
      </c>
      <c r="N1218" s="11" t="s">
        <v>4940</v>
      </c>
      <c r="O1218" s="11" t="s">
        <v>5753</v>
      </c>
      <c r="P1218" s="11" t="str">
        <f>VLOOKUP(A1218,import!A:P,16,0)</f>
        <v>Geleneksel</v>
      </c>
      <c r="Q1218" s="15" t="s">
        <v>299</v>
      </c>
      <c r="R1218" s="15" t="b">
        <v>1</v>
      </c>
      <c r="S1218" s="25" t="b">
        <v>0</v>
      </c>
      <c r="T1218" s="25" t="s">
        <v>121</v>
      </c>
      <c r="U1218" s="25"/>
      <c r="V1218" s="16"/>
      <c r="W1218" s="25" t="s">
        <v>5754</v>
      </c>
      <c r="X1218" s="30"/>
      <c r="Y1218" s="30"/>
      <c r="Z1218" s="30"/>
      <c r="AA1218" s="22" t="s">
        <v>212</v>
      </c>
      <c r="AB1218" s="23">
        <v>44498.0</v>
      </c>
      <c r="AC1218" s="22" t="s">
        <v>71</v>
      </c>
      <c r="AD1218" s="23">
        <v>44501.0</v>
      </c>
      <c r="AE1218" s="20"/>
      <c r="AF1218" s="19"/>
      <c r="AG1218" s="20"/>
      <c r="AH1218" s="19"/>
      <c r="AI1218" s="19"/>
      <c r="AJ1218" s="19"/>
      <c r="AK1218" s="22" t="s">
        <v>51</v>
      </c>
      <c r="AL1218" s="22" t="s">
        <v>51</v>
      </c>
      <c r="AM1218" s="19"/>
      <c r="AN1218" s="19"/>
      <c r="AO1218" s="19"/>
      <c r="AP1218" s="21" t="s">
        <v>54</v>
      </c>
      <c r="AQ1218" s="19"/>
    </row>
    <row r="1219">
      <c r="A1219" s="11" t="s">
        <v>5755</v>
      </c>
      <c r="B1219" s="11" t="s">
        <v>5756</v>
      </c>
      <c r="C1219" s="11" t="str">
        <f>VLOOKUP(A1219,import!A:C,3,0)</f>
        <v>DOĞRU</v>
      </c>
      <c r="D1219" s="11" t="s">
        <v>45</v>
      </c>
      <c r="E1219" s="12">
        <f>VLOOKUP(A1219,import!A:J,5,0)</f>
        <v>11630</v>
      </c>
      <c r="F1219" s="12">
        <f>VLOOKUP(A1219,import!A:J,6,0)</f>
        <v>226</v>
      </c>
      <c r="G1219" s="13">
        <f>VLOOKUP(A1219,import!A:J,7,0)</f>
        <v>5</v>
      </c>
      <c r="H1219" s="13">
        <f>VLOOKUP(A1219,import!A:J,8,0)</f>
        <v>10</v>
      </c>
      <c r="I1219" s="13">
        <f>VLOOKUP(A1219,import!A:J,9,0)</f>
        <v>15</v>
      </c>
      <c r="J1219" s="14">
        <f>VLOOKUP(A1219,import!A:J,10,0)</f>
        <v>0.33</v>
      </c>
      <c r="K1219" s="11" t="s">
        <v>5752</v>
      </c>
      <c r="L1219" s="11">
        <v>2.4222892E9</v>
      </c>
      <c r="M1219" s="11" t="s">
        <v>138</v>
      </c>
      <c r="N1219" s="11" t="s">
        <v>333</v>
      </c>
      <c r="O1219" s="11" t="s">
        <v>5757</v>
      </c>
      <c r="P1219" s="11" t="str">
        <f>VLOOKUP(A1219,import!A:P,16,0)</f>
        <v>Geleneksel</v>
      </c>
      <c r="Q1219" s="15" t="s">
        <v>299</v>
      </c>
      <c r="R1219" s="15" t="b">
        <v>1</v>
      </c>
      <c r="S1219" s="25" t="b">
        <v>1</v>
      </c>
      <c r="T1219" s="17" t="s">
        <v>50</v>
      </c>
      <c r="U1219" s="17" t="s">
        <v>987</v>
      </c>
      <c r="V1219" s="25" t="s">
        <v>273</v>
      </c>
      <c r="W1219" s="17">
        <v>5.32431016E9</v>
      </c>
      <c r="X1219" s="18">
        <v>44277.0</v>
      </c>
      <c r="Y1219" s="18">
        <v>44280.0</v>
      </c>
      <c r="Z1219" s="18"/>
      <c r="AA1219" s="19"/>
      <c r="AB1219" s="19"/>
      <c r="AC1219" s="19"/>
      <c r="AD1219" s="19"/>
      <c r="AE1219" s="20"/>
      <c r="AF1219" s="19"/>
      <c r="AG1219" s="20"/>
      <c r="AH1219" s="19"/>
      <c r="AI1219" s="19"/>
      <c r="AJ1219" s="19"/>
      <c r="AK1219" s="19"/>
      <c r="AL1219" s="19"/>
      <c r="AM1219" s="19"/>
      <c r="AN1219" s="19"/>
      <c r="AO1219" s="19"/>
      <c r="AP1219" s="21" t="s">
        <v>54</v>
      </c>
      <c r="AQ1219" s="19"/>
    </row>
    <row r="1220">
      <c r="A1220" s="11" t="s">
        <v>5758</v>
      </c>
      <c r="B1220" s="11" t="s">
        <v>5759</v>
      </c>
      <c r="C1220" s="11" t="str">
        <f>VLOOKUP(A1220,import!A:C,3,0)</f>
        <v>DOĞRU</v>
      </c>
      <c r="D1220" s="11" t="s">
        <v>45</v>
      </c>
      <c r="E1220" s="12">
        <f>VLOOKUP(A1220,import!A:J,5,0)</f>
        <v>9427</v>
      </c>
      <c r="F1220" s="12">
        <f>VLOOKUP(A1220,import!A:J,6,0)</f>
        <v>166</v>
      </c>
      <c r="G1220" s="13">
        <f>VLOOKUP(A1220,import!A:J,7,0)</f>
        <v>6</v>
      </c>
      <c r="H1220" s="13">
        <f>VLOOKUP(A1220,import!A:J,8,0)</f>
        <v>10</v>
      </c>
      <c r="I1220" s="13">
        <f>VLOOKUP(A1220,import!A:J,9,0)</f>
        <v>16</v>
      </c>
      <c r="J1220" s="14">
        <f>VLOOKUP(A1220,import!A:J,10,0)</f>
        <v>0.38</v>
      </c>
      <c r="K1220" s="11" t="s">
        <v>5752</v>
      </c>
      <c r="L1220" s="11">
        <v>2.422384867E9</v>
      </c>
      <c r="M1220" s="11" t="s">
        <v>47</v>
      </c>
      <c r="N1220" s="11" t="s">
        <v>603</v>
      </c>
      <c r="O1220" s="11" t="s">
        <v>5760</v>
      </c>
      <c r="P1220" s="11" t="str">
        <f>VLOOKUP(A1220,import!A:P,16,0)</f>
        <v>Geleneksel</v>
      </c>
      <c r="Q1220" s="15" t="s">
        <v>299</v>
      </c>
      <c r="R1220" s="15" t="b">
        <v>1</v>
      </c>
      <c r="S1220" s="16" t="b">
        <v>0</v>
      </c>
      <c r="T1220" s="25" t="s">
        <v>121</v>
      </c>
      <c r="U1220" s="25" t="s">
        <v>1117</v>
      </c>
      <c r="V1220" s="26" t="s">
        <v>5761</v>
      </c>
      <c r="W1220" s="16"/>
      <c r="X1220" s="27">
        <v>44270.0</v>
      </c>
      <c r="Y1220" s="27">
        <v>44272.0</v>
      </c>
      <c r="Z1220" s="27"/>
      <c r="AA1220" s="19"/>
      <c r="AB1220" s="19"/>
      <c r="AC1220" s="19"/>
      <c r="AD1220" s="19"/>
      <c r="AE1220" s="20"/>
      <c r="AF1220" s="19"/>
      <c r="AG1220" s="20"/>
      <c r="AH1220" s="19"/>
      <c r="AI1220" s="19"/>
      <c r="AJ1220" s="19"/>
      <c r="AK1220" s="19"/>
      <c r="AL1220" s="19"/>
      <c r="AM1220" s="19"/>
      <c r="AN1220" s="19"/>
      <c r="AO1220" s="19"/>
      <c r="AP1220" s="21" t="s">
        <v>54</v>
      </c>
      <c r="AQ1220" s="19"/>
    </row>
    <row r="1221">
      <c r="A1221" s="11" t="s">
        <v>5762</v>
      </c>
      <c r="B1221" s="11" t="s">
        <v>5763</v>
      </c>
      <c r="C1221" s="11" t="str">
        <f>VLOOKUP(A1221,import!A:C,3,0)</f>
        <v>DOĞRU</v>
      </c>
      <c r="D1221" s="11" t="s">
        <v>45</v>
      </c>
      <c r="E1221" s="12">
        <f>VLOOKUP(A1221,import!A:J,5,0)</f>
        <v>6031</v>
      </c>
      <c r="F1221" s="12">
        <f>VLOOKUP(A1221,import!A:J,6,0)</f>
        <v>100</v>
      </c>
      <c r="G1221" s="13">
        <f>VLOOKUP(A1221,import!A:J,7,0)</f>
        <v>4</v>
      </c>
      <c r="H1221" s="13">
        <f>VLOOKUP(A1221,import!A:J,8,0)</f>
        <v>7</v>
      </c>
      <c r="I1221" s="13">
        <f>VLOOKUP(A1221,import!A:J,9,0)</f>
        <v>11</v>
      </c>
      <c r="J1221" s="14">
        <f>VLOOKUP(A1221,import!A:J,10,0)</f>
        <v>0.36</v>
      </c>
      <c r="K1221" s="11" t="s">
        <v>5752</v>
      </c>
      <c r="L1221" s="11">
        <v>2.423211314E9</v>
      </c>
      <c r="M1221" s="11" t="s">
        <v>47</v>
      </c>
      <c r="N1221" s="11" t="s">
        <v>349</v>
      </c>
      <c r="O1221" s="11" t="s">
        <v>5764</v>
      </c>
      <c r="P1221" s="11" t="str">
        <f>VLOOKUP(A1221,import!A:P,16,0)</f>
        <v>Geleneksel</v>
      </c>
      <c r="Q1221" s="15" t="s">
        <v>299</v>
      </c>
      <c r="R1221" s="15" t="b">
        <v>1</v>
      </c>
      <c r="S1221" s="16" t="b">
        <v>0</v>
      </c>
      <c r="T1221" s="25" t="s">
        <v>50</v>
      </c>
      <c r="U1221" s="25" t="s">
        <v>1117</v>
      </c>
      <c r="V1221" s="16"/>
      <c r="W1221" s="25"/>
      <c r="X1221" s="27">
        <v>44270.0</v>
      </c>
      <c r="Y1221" s="27">
        <v>44272.0</v>
      </c>
      <c r="Z1221" s="27"/>
      <c r="AA1221" s="19"/>
      <c r="AB1221" s="19"/>
      <c r="AC1221" s="19"/>
      <c r="AD1221" s="19"/>
      <c r="AE1221" s="20"/>
      <c r="AF1221" s="19"/>
      <c r="AG1221" s="20"/>
      <c r="AH1221" s="19"/>
      <c r="AI1221" s="19"/>
      <c r="AJ1221" s="19"/>
      <c r="AK1221" s="19"/>
      <c r="AL1221" s="19"/>
      <c r="AM1221" s="19"/>
      <c r="AN1221" s="19"/>
      <c r="AO1221" s="19"/>
      <c r="AP1221" s="21" t="s">
        <v>54</v>
      </c>
      <c r="AQ1221" s="19"/>
    </row>
    <row r="1222">
      <c r="A1222" s="11" t="s">
        <v>5765</v>
      </c>
      <c r="B1222" s="11" t="s">
        <v>5766</v>
      </c>
      <c r="C1222" s="11" t="str">
        <f>VLOOKUP(A1222,import!A:C,3,0)</f>
        <v>DOĞRU</v>
      </c>
      <c r="D1222" s="11" t="s">
        <v>45</v>
      </c>
      <c r="E1222" s="12">
        <f>VLOOKUP(A1222,import!A:J,5,0)</f>
        <v>5147</v>
      </c>
      <c r="F1222" s="12">
        <f>VLOOKUP(A1222,import!A:J,6,0)</f>
        <v>148</v>
      </c>
      <c r="G1222" s="13">
        <f>VLOOKUP(A1222,import!A:J,7,0)</f>
        <v>15</v>
      </c>
      <c r="H1222" s="13">
        <f>VLOOKUP(A1222,import!A:J,8,0)</f>
        <v>6</v>
      </c>
      <c r="I1222" s="13">
        <f>VLOOKUP(A1222,import!A:J,9,0)</f>
        <v>21</v>
      </c>
      <c r="J1222" s="14">
        <f>VLOOKUP(A1222,import!A:J,10,0)</f>
        <v>0.71</v>
      </c>
      <c r="K1222" s="11" t="s">
        <v>944</v>
      </c>
      <c r="L1222" s="11">
        <v>2.422285909E9</v>
      </c>
      <c r="M1222" s="11" t="s">
        <v>138</v>
      </c>
      <c r="N1222" s="11" t="s">
        <v>320</v>
      </c>
      <c r="O1222" s="11" t="s">
        <v>3573</v>
      </c>
      <c r="P1222" s="11" t="str">
        <f>VLOOKUP(A1222,import!A:P,16,0)</f>
        <v>Geleneksel</v>
      </c>
      <c r="Q1222" s="15" t="s">
        <v>135</v>
      </c>
      <c r="R1222" s="15" t="b">
        <v>1</v>
      </c>
      <c r="S1222" s="16" t="b">
        <v>0</v>
      </c>
      <c r="T1222" s="25" t="s">
        <v>50</v>
      </c>
      <c r="U1222" s="25" t="s">
        <v>204</v>
      </c>
      <c r="V1222" s="25" t="s">
        <v>52</v>
      </c>
      <c r="W1222" s="16"/>
      <c r="X1222" s="27">
        <v>44281.0</v>
      </c>
      <c r="Y1222" s="27">
        <v>44284.0</v>
      </c>
      <c r="Z1222" s="27"/>
      <c r="AA1222" s="19"/>
      <c r="AB1222" s="19"/>
      <c r="AC1222" s="19"/>
      <c r="AD1222" s="19"/>
      <c r="AE1222" s="20"/>
      <c r="AF1222" s="19"/>
      <c r="AG1222" s="20"/>
      <c r="AH1222" s="19"/>
      <c r="AI1222" s="19"/>
      <c r="AJ1222" s="19"/>
      <c r="AK1222" s="19"/>
      <c r="AL1222" s="19"/>
      <c r="AM1222" s="19"/>
      <c r="AN1222" s="19"/>
      <c r="AO1222" s="19"/>
      <c r="AP1222" s="21" t="s">
        <v>116</v>
      </c>
      <c r="AQ1222" s="19"/>
    </row>
    <row r="1223">
      <c r="A1223" s="11" t="s">
        <v>5767</v>
      </c>
      <c r="B1223" s="11" t="s">
        <v>5768</v>
      </c>
      <c r="C1223" s="11" t="str">
        <f>VLOOKUP(A1223,import!A:C,3,0)</f>
        <v>DOĞRU</v>
      </c>
      <c r="D1223" s="11" t="s">
        <v>143</v>
      </c>
      <c r="E1223" s="12">
        <f>VLOOKUP(A1223,import!A:J,5,0)</f>
        <v>10</v>
      </c>
      <c r="F1223" s="12">
        <f>VLOOKUP(A1223,import!A:J,6,0)</f>
        <v>7</v>
      </c>
      <c r="G1223" s="13">
        <f>VLOOKUP(A1223,import!A:J,7,0)</f>
        <v>0</v>
      </c>
      <c r="H1223" s="13">
        <f>VLOOKUP(A1223,import!A:J,8,0)</f>
        <v>5</v>
      </c>
      <c r="I1223" s="13">
        <f>VLOOKUP(A1223,import!A:J,9,0)</f>
        <v>5</v>
      </c>
      <c r="J1223" s="14">
        <f>VLOOKUP(A1223,import!A:J,10,0)</f>
        <v>0</v>
      </c>
      <c r="K1223" s="11" t="s">
        <v>5769</v>
      </c>
      <c r="L1223" s="11">
        <v>5.349828909E9</v>
      </c>
      <c r="M1223" s="11" t="s">
        <v>47</v>
      </c>
      <c r="N1223" s="11" t="s">
        <v>1059</v>
      </c>
      <c r="O1223" s="11" t="s">
        <v>5770</v>
      </c>
      <c r="P1223" s="11" t="str">
        <f>VLOOKUP(A1223,import!A:P,16,0)</f>
        <v>Geleneksel</v>
      </c>
      <c r="Q1223" s="15"/>
      <c r="R1223" s="15" t="b">
        <v>1</v>
      </c>
      <c r="S1223" s="16" t="b">
        <v>0</v>
      </c>
      <c r="T1223" s="17" t="s">
        <v>50</v>
      </c>
      <c r="U1223" s="17" t="s">
        <v>99</v>
      </c>
      <c r="V1223" s="17" t="s">
        <v>69</v>
      </c>
      <c r="W1223" s="17" t="s">
        <v>5771</v>
      </c>
      <c r="X1223" s="18">
        <v>44693.0</v>
      </c>
      <c r="Y1223" s="18">
        <v>44694.0</v>
      </c>
      <c r="Z1223" s="18"/>
      <c r="AA1223" s="22" t="s">
        <v>71</v>
      </c>
      <c r="AB1223" s="23">
        <v>44641.0</v>
      </c>
      <c r="AC1223" s="22" t="s">
        <v>71</v>
      </c>
      <c r="AD1223" s="23">
        <v>44679.0</v>
      </c>
      <c r="AE1223" s="22" t="s">
        <v>71</v>
      </c>
      <c r="AF1223" s="23">
        <v>44693.0</v>
      </c>
      <c r="AG1223" s="20"/>
      <c r="AH1223" s="19"/>
      <c r="AI1223" s="19"/>
      <c r="AJ1223" s="19"/>
      <c r="AK1223" s="22" t="s">
        <v>51</v>
      </c>
      <c r="AL1223" s="22" t="s">
        <v>99</v>
      </c>
      <c r="AM1223" s="22" t="s">
        <v>99</v>
      </c>
      <c r="AN1223" s="19"/>
      <c r="AO1223" s="19"/>
      <c r="AP1223" s="21"/>
      <c r="AQ1223" s="19"/>
    </row>
    <row r="1224">
      <c r="A1224" s="11" t="s">
        <v>5772</v>
      </c>
      <c r="B1224" s="11" t="s">
        <v>5773</v>
      </c>
      <c r="C1224" s="11" t="str">
        <f>VLOOKUP(A1224,import!A:C,3,0)</f>
        <v>DOĞRU</v>
      </c>
      <c r="D1224" s="11" t="s">
        <v>74</v>
      </c>
      <c r="E1224" s="12">
        <f>VLOOKUP(A1224,import!A:J,5,0)</f>
        <v>39</v>
      </c>
      <c r="F1224" s="12" t="str">
        <f>VLOOKUP(A1224,import!A:J,6,0)</f>
        <v/>
      </c>
      <c r="G1224" s="13">
        <f>VLOOKUP(A1224,import!A:J,7,0)</f>
        <v>0</v>
      </c>
      <c r="H1224" s="13">
        <f>VLOOKUP(A1224,import!A:J,8,0)</f>
        <v>23</v>
      </c>
      <c r="I1224" s="13">
        <f>VLOOKUP(A1224,import!A:J,9,0)</f>
        <v>23</v>
      </c>
      <c r="J1224" s="14">
        <f>VLOOKUP(A1224,import!A:J,10,0)</f>
        <v>0</v>
      </c>
      <c r="K1224" s="11" t="s">
        <v>5774</v>
      </c>
      <c r="L1224" s="11">
        <v>2.424213629E9</v>
      </c>
      <c r="M1224" s="11" t="s">
        <v>1285</v>
      </c>
      <c r="N1224" s="11" t="s">
        <v>1710</v>
      </c>
      <c r="O1224" s="11" t="s">
        <v>5775</v>
      </c>
      <c r="P1224" s="11" t="str">
        <f>VLOOKUP(A1224,import!A:P,16,0)</f>
        <v>Geleneksel</v>
      </c>
      <c r="Q1224" s="15"/>
      <c r="R1224" s="15" t="b">
        <v>0</v>
      </c>
      <c r="S1224" s="16" t="b">
        <v>0</v>
      </c>
      <c r="T1224" s="17"/>
      <c r="U1224" s="17"/>
      <c r="V1224" s="17"/>
      <c r="W1224" s="17"/>
      <c r="X1224" s="18"/>
      <c r="Y1224" s="18"/>
      <c r="Z1224" s="18"/>
      <c r="AA1224" s="22"/>
      <c r="AB1224" s="23"/>
      <c r="AC1224" s="19"/>
      <c r="AD1224" s="19"/>
      <c r="AE1224" s="20"/>
      <c r="AF1224" s="19"/>
      <c r="AG1224" s="20"/>
      <c r="AH1224" s="19"/>
      <c r="AI1224" s="19"/>
      <c r="AJ1224" s="19"/>
      <c r="AK1224" s="22"/>
      <c r="AL1224" s="19"/>
      <c r="AM1224" s="19"/>
      <c r="AN1224" s="19"/>
      <c r="AO1224" s="19"/>
      <c r="AP1224" s="21"/>
      <c r="AQ1224" s="19"/>
    </row>
    <row r="1225">
      <c r="A1225" s="11" t="s">
        <v>5776</v>
      </c>
      <c r="B1225" s="11" t="s">
        <v>5777</v>
      </c>
      <c r="C1225" s="11" t="str">
        <f>VLOOKUP(A1225,import!A:C,3,0)</f>
        <v>DOĞRU</v>
      </c>
      <c r="D1225" s="11" t="s">
        <v>200</v>
      </c>
      <c r="E1225" s="12">
        <f>VLOOKUP(A1225,import!A:J,5,0)</f>
        <v>1114</v>
      </c>
      <c r="F1225" s="12" t="str">
        <f>VLOOKUP(A1225,import!A:J,6,0)</f>
        <v/>
      </c>
      <c r="G1225" s="13">
        <f>VLOOKUP(A1225,import!A:J,7,0)</f>
        <v>32</v>
      </c>
      <c r="H1225" s="13">
        <f>VLOOKUP(A1225,import!A:J,8,0)</f>
        <v>38</v>
      </c>
      <c r="I1225" s="13">
        <f>VLOOKUP(A1225,import!A:J,9,0)</f>
        <v>70</v>
      </c>
      <c r="J1225" s="14">
        <f>VLOOKUP(A1225,import!A:J,10,0)</f>
        <v>0.46</v>
      </c>
      <c r="K1225" s="11" t="s">
        <v>5778</v>
      </c>
      <c r="L1225" s="11">
        <v>5.31585596E9</v>
      </c>
      <c r="M1225" s="11" t="s">
        <v>47</v>
      </c>
      <c r="N1225" s="11" t="s">
        <v>1154</v>
      </c>
      <c r="O1225" s="11" t="s">
        <v>5779</v>
      </c>
      <c r="P1225" s="11" t="str">
        <f>VLOOKUP(A1225,import!A:P,16,0)</f>
        <v>Geleneksel</v>
      </c>
      <c r="Q1225" s="15"/>
      <c r="R1225" s="15" t="b">
        <v>1</v>
      </c>
      <c r="S1225" s="16" t="b">
        <v>0</v>
      </c>
      <c r="T1225" s="17" t="s">
        <v>50</v>
      </c>
      <c r="U1225" s="17" t="s">
        <v>107</v>
      </c>
      <c r="V1225" s="25" t="s">
        <v>535</v>
      </c>
      <c r="W1225" s="17" t="s">
        <v>5780</v>
      </c>
      <c r="X1225" s="18">
        <v>44370.0</v>
      </c>
      <c r="Y1225" s="18">
        <v>44372.0</v>
      </c>
      <c r="Z1225" s="18"/>
      <c r="AA1225" s="22" t="s">
        <v>71</v>
      </c>
      <c r="AB1225" s="23">
        <v>44355.0</v>
      </c>
      <c r="AC1225" s="22" t="s">
        <v>71</v>
      </c>
      <c r="AD1225" s="23">
        <v>44370.0</v>
      </c>
      <c r="AE1225" s="22" t="s">
        <v>71</v>
      </c>
      <c r="AF1225" s="23">
        <v>44413.0</v>
      </c>
      <c r="AG1225" s="22" t="s">
        <v>71</v>
      </c>
      <c r="AH1225" s="23">
        <v>44428.0</v>
      </c>
      <c r="AI1225" s="22" t="s">
        <v>85</v>
      </c>
      <c r="AJ1225" s="23">
        <v>44512.0</v>
      </c>
      <c r="AK1225" s="22" t="s">
        <v>1233</v>
      </c>
      <c r="AL1225" s="22" t="s">
        <v>107</v>
      </c>
      <c r="AM1225" s="22" t="s">
        <v>87</v>
      </c>
      <c r="AN1225" s="22" t="s">
        <v>87</v>
      </c>
      <c r="AO1225" s="22" t="s">
        <v>68</v>
      </c>
      <c r="AP1225" s="21" t="s">
        <v>54</v>
      </c>
      <c r="AQ1225" s="22"/>
    </row>
    <row r="1226">
      <c r="A1226" s="11" t="s">
        <v>5781</v>
      </c>
      <c r="B1226" s="11" t="s">
        <v>5782</v>
      </c>
      <c r="C1226" s="11" t="str">
        <f>VLOOKUP(A1226,import!A:C,3,0)</f>
        <v>DOĞRU</v>
      </c>
      <c r="D1226" s="11" t="s">
        <v>45</v>
      </c>
      <c r="E1226" s="12">
        <f>VLOOKUP(A1226,import!A:J,5,0)</f>
        <v>46</v>
      </c>
      <c r="F1226" s="12">
        <f>VLOOKUP(A1226,import!A:J,6,0)</f>
        <v>3</v>
      </c>
      <c r="G1226" s="13">
        <f>VLOOKUP(A1226,import!A:J,7,0)</f>
        <v>0</v>
      </c>
      <c r="H1226" s="13">
        <f>VLOOKUP(A1226,import!A:J,8,0)</f>
        <v>35</v>
      </c>
      <c r="I1226" s="13">
        <f>VLOOKUP(A1226,import!A:J,9,0)</f>
        <v>35</v>
      </c>
      <c r="J1226" s="14">
        <f>VLOOKUP(A1226,import!A:J,10,0)</f>
        <v>0</v>
      </c>
      <c r="K1226" s="11" t="s">
        <v>5783</v>
      </c>
      <c r="L1226" s="11">
        <v>5.418683909E9</v>
      </c>
      <c r="M1226" s="11" t="s">
        <v>65</v>
      </c>
      <c r="N1226" s="11" t="s">
        <v>1536</v>
      </c>
      <c r="O1226" s="11" t="s">
        <v>5784</v>
      </c>
      <c r="P1226" s="11" t="str">
        <f>VLOOKUP(A1226,import!A:P,16,0)</f>
        <v>Geleneksel</v>
      </c>
      <c r="Q1226" s="15"/>
      <c r="R1226" s="15" t="b">
        <v>1</v>
      </c>
      <c r="S1226" s="16" t="b">
        <v>0</v>
      </c>
      <c r="T1226" s="17" t="s">
        <v>351</v>
      </c>
      <c r="U1226" s="17" t="s">
        <v>99</v>
      </c>
      <c r="V1226" s="35" t="s">
        <v>69</v>
      </c>
      <c r="W1226" s="17"/>
      <c r="X1226" s="18">
        <v>44580.0</v>
      </c>
      <c r="Y1226" s="18">
        <v>44583.0</v>
      </c>
      <c r="Z1226" s="18"/>
      <c r="AA1226" s="22" t="s">
        <v>71</v>
      </c>
      <c r="AB1226" s="23">
        <v>44580.0</v>
      </c>
      <c r="AC1226" s="19"/>
      <c r="AD1226" s="19"/>
      <c r="AE1226" s="20"/>
      <c r="AF1226" s="19"/>
      <c r="AG1226" s="20"/>
      <c r="AH1226" s="19"/>
      <c r="AI1226" s="19"/>
      <c r="AJ1226" s="19"/>
      <c r="AK1226" s="22" t="s">
        <v>99</v>
      </c>
      <c r="AL1226" s="19"/>
      <c r="AM1226" s="19"/>
      <c r="AN1226" s="19"/>
      <c r="AO1226" s="19"/>
      <c r="AP1226" s="21"/>
      <c r="AQ1226" s="19"/>
    </row>
    <row r="1227">
      <c r="A1227" s="11" t="s">
        <v>5785</v>
      </c>
      <c r="B1227" s="11" t="s">
        <v>5786</v>
      </c>
      <c r="C1227" s="11" t="str">
        <f>VLOOKUP(A1227,import!A:C,3,0)</f>
        <v>DOĞRU</v>
      </c>
      <c r="D1227" s="11" t="s">
        <v>1694</v>
      </c>
      <c r="E1227" s="12">
        <f>VLOOKUP(A1227,import!A:J,5,0)</f>
        <v>19</v>
      </c>
      <c r="F1227" s="12">
        <f>VLOOKUP(A1227,import!A:J,6,0)</f>
        <v>15</v>
      </c>
      <c r="G1227" s="13">
        <f>VLOOKUP(A1227,import!A:J,7,0)</f>
        <v>20</v>
      </c>
      <c r="H1227" s="13">
        <f>VLOOKUP(A1227,import!A:J,8,0)</f>
        <v>8</v>
      </c>
      <c r="I1227" s="13">
        <f>VLOOKUP(A1227,import!A:J,9,0)</f>
        <v>28</v>
      </c>
      <c r="J1227" s="14">
        <f>VLOOKUP(A1227,import!A:J,10,0)</f>
        <v>0.71</v>
      </c>
      <c r="K1227" s="11" t="s">
        <v>5787</v>
      </c>
      <c r="L1227" s="11">
        <v>5.416436498E9</v>
      </c>
      <c r="M1227" s="11" t="s">
        <v>47</v>
      </c>
      <c r="N1227" s="11" t="s">
        <v>657</v>
      </c>
      <c r="O1227" s="11" t="s">
        <v>5788</v>
      </c>
      <c r="P1227" s="11" t="str">
        <f>VLOOKUP(A1227,import!A:P,16,0)</f>
        <v>Geleneksel</v>
      </c>
      <c r="Q1227" s="15"/>
      <c r="R1227" s="15" t="b">
        <v>1</v>
      </c>
      <c r="S1227" s="16" t="b">
        <v>0</v>
      </c>
      <c r="T1227" s="17" t="s">
        <v>50</v>
      </c>
      <c r="U1227" s="17" t="s">
        <v>104</v>
      </c>
      <c r="V1227" s="20" t="s">
        <v>69</v>
      </c>
      <c r="W1227" s="17"/>
      <c r="X1227" s="18">
        <v>44659.0</v>
      </c>
      <c r="Y1227" s="18">
        <v>44660.0</v>
      </c>
      <c r="Z1227" s="18"/>
      <c r="AA1227" s="22" t="s">
        <v>71</v>
      </c>
      <c r="AB1227" s="23">
        <v>44659.0</v>
      </c>
      <c r="AC1227" s="19"/>
      <c r="AD1227" s="19"/>
      <c r="AE1227" s="20"/>
      <c r="AF1227" s="19"/>
      <c r="AG1227" s="20"/>
      <c r="AH1227" s="19"/>
      <c r="AI1227" s="19"/>
      <c r="AJ1227" s="19"/>
      <c r="AK1227" s="22" t="s">
        <v>104</v>
      </c>
      <c r="AL1227" s="19"/>
      <c r="AM1227" s="19"/>
      <c r="AN1227" s="19"/>
      <c r="AO1227" s="19"/>
      <c r="AP1227" s="21"/>
      <c r="AQ1227" s="19"/>
    </row>
    <row r="1228">
      <c r="A1228" s="11" t="s">
        <v>5789</v>
      </c>
      <c r="B1228" s="11" t="s">
        <v>5790</v>
      </c>
      <c r="C1228" s="11" t="str">
        <f>VLOOKUP(A1228,import!A:C,3,0)</f>
        <v>DOĞRU</v>
      </c>
      <c r="D1228" s="11" t="s">
        <v>152</v>
      </c>
      <c r="E1228" s="12">
        <f>VLOOKUP(A1228,import!A:J,5,0)</f>
        <v>328</v>
      </c>
      <c r="F1228" s="12">
        <f>VLOOKUP(A1228,import!A:J,6,0)</f>
        <v>15</v>
      </c>
      <c r="G1228" s="13">
        <f>VLOOKUP(A1228,import!A:J,7,0)</f>
        <v>0</v>
      </c>
      <c r="H1228" s="13">
        <f>VLOOKUP(A1228,import!A:J,8,0)</f>
        <v>72</v>
      </c>
      <c r="I1228" s="13">
        <f>VLOOKUP(A1228,import!A:J,9,0)</f>
        <v>72</v>
      </c>
      <c r="J1228" s="14">
        <f>VLOOKUP(A1228,import!A:J,10,0)</f>
        <v>0</v>
      </c>
      <c r="K1228" s="11" t="s">
        <v>5791</v>
      </c>
      <c r="L1228" s="11">
        <v>2.427532019E9</v>
      </c>
      <c r="M1228" s="11" t="s">
        <v>58</v>
      </c>
      <c r="N1228" s="11" t="s">
        <v>5792</v>
      </c>
      <c r="O1228" s="11" t="s">
        <v>5793</v>
      </c>
      <c r="P1228" s="11" t="str">
        <f>VLOOKUP(A1228,import!A:P,16,0)</f>
        <v>Geleneksel</v>
      </c>
      <c r="Q1228" s="15"/>
      <c r="R1228" s="15" t="b">
        <v>1</v>
      </c>
      <c r="S1228" s="16" t="b">
        <v>0</v>
      </c>
      <c r="T1228" s="16"/>
      <c r="U1228" s="16"/>
      <c r="V1228" s="16"/>
      <c r="W1228" s="25" t="s">
        <v>5794</v>
      </c>
      <c r="X1228" s="30"/>
      <c r="Y1228" s="30"/>
      <c r="Z1228" s="30"/>
      <c r="AA1228" s="22" t="s">
        <v>177</v>
      </c>
      <c r="AB1228" s="23">
        <v>44490.0</v>
      </c>
      <c r="AC1228" s="22" t="s">
        <v>106</v>
      </c>
      <c r="AD1228" s="23">
        <v>44502.0</v>
      </c>
      <c r="AE1228" s="20"/>
      <c r="AF1228" s="19"/>
      <c r="AG1228" s="20"/>
      <c r="AH1228" s="19"/>
      <c r="AI1228" s="19"/>
      <c r="AJ1228" s="19"/>
      <c r="AK1228" s="22" t="s">
        <v>115</v>
      </c>
      <c r="AL1228" s="22" t="s">
        <v>115</v>
      </c>
      <c r="AM1228" s="19"/>
      <c r="AN1228" s="19"/>
      <c r="AO1228" s="19"/>
      <c r="AP1228" s="21" t="s">
        <v>89</v>
      </c>
      <c r="AQ1228" s="19"/>
    </row>
    <row r="1229">
      <c r="A1229" s="11" t="s">
        <v>5795</v>
      </c>
      <c r="B1229" s="11" t="s">
        <v>5796</v>
      </c>
      <c r="C1229" s="11" t="str">
        <f>VLOOKUP(A1229,import!A:C,3,0)</f>
        <v>DOĞRU</v>
      </c>
      <c r="D1229" s="11" t="s">
        <v>63</v>
      </c>
      <c r="E1229" s="12">
        <f>VLOOKUP(A1229,import!A:J,5,0)</f>
        <v>93</v>
      </c>
      <c r="F1229" s="12">
        <f>VLOOKUP(A1229,import!A:J,6,0)</f>
        <v>2</v>
      </c>
      <c r="G1229" s="13">
        <f>VLOOKUP(A1229,import!A:J,7,0)</f>
        <v>0</v>
      </c>
      <c r="H1229" s="13">
        <f>VLOOKUP(A1229,import!A:J,8,0)</f>
        <v>24</v>
      </c>
      <c r="I1229" s="13">
        <f>VLOOKUP(A1229,import!A:J,9,0)</f>
        <v>24</v>
      </c>
      <c r="J1229" s="14">
        <f>VLOOKUP(A1229,import!A:J,10,0)</f>
        <v>0</v>
      </c>
      <c r="K1229" s="11" t="s">
        <v>5797</v>
      </c>
      <c r="L1229" s="11">
        <v>5.442288495E9</v>
      </c>
      <c r="M1229" s="11" t="s">
        <v>544</v>
      </c>
      <c r="N1229" s="11" t="s">
        <v>483</v>
      </c>
      <c r="O1229" s="11" t="s">
        <v>2870</v>
      </c>
      <c r="P1229" s="11" t="str">
        <f>VLOOKUP(A1229,import!A:P,16,0)</f>
        <v>Geleneksel</v>
      </c>
      <c r="Q1229" s="15"/>
      <c r="R1229" s="15" t="b">
        <v>0</v>
      </c>
      <c r="S1229" s="16" t="b">
        <v>0</v>
      </c>
      <c r="T1229" s="17"/>
      <c r="U1229" s="17"/>
      <c r="V1229" s="17"/>
      <c r="W1229" s="17"/>
      <c r="X1229" s="18"/>
      <c r="Y1229" s="18"/>
      <c r="Z1229" s="17"/>
      <c r="AA1229" s="19"/>
      <c r="AB1229" s="19"/>
      <c r="AC1229" s="19"/>
      <c r="AD1229" s="19"/>
      <c r="AE1229" s="20"/>
      <c r="AF1229" s="19"/>
      <c r="AG1229" s="20"/>
      <c r="AH1229" s="19"/>
      <c r="AI1229" s="19"/>
      <c r="AJ1229" s="19"/>
      <c r="AK1229" s="19"/>
      <c r="AL1229" s="19"/>
      <c r="AM1229" s="19"/>
      <c r="AN1229" s="19"/>
      <c r="AO1229" s="19"/>
      <c r="AP1229" s="21" t="s">
        <v>116</v>
      </c>
      <c r="AQ1229" s="19"/>
    </row>
    <row r="1230">
      <c r="A1230" s="11" t="s">
        <v>5798</v>
      </c>
      <c r="B1230" s="11" t="s">
        <v>5799</v>
      </c>
      <c r="C1230" s="11" t="str">
        <f>VLOOKUP(A1230,import!A:C,3,0)</f>
        <v>DOĞRU</v>
      </c>
      <c r="D1230" s="11" t="s">
        <v>143</v>
      </c>
      <c r="E1230" s="12">
        <f>VLOOKUP(A1230,import!A:J,5,0)</f>
        <v>364</v>
      </c>
      <c r="F1230" s="12">
        <f>VLOOKUP(A1230,import!A:J,6,0)</f>
        <v>35</v>
      </c>
      <c r="G1230" s="13">
        <f>VLOOKUP(A1230,import!A:J,7,0)</f>
        <v>28</v>
      </c>
      <c r="H1230" s="13">
        <f>VLOOKUP(A1230,import!A:J,8,0)</f>
        <v>10</v>
      </c>
      <c r="I1230" s="13">
        <f>VLOOKUP(A1230,import!A:J,9,0)</f>
        <v>38</v>
      </c>
      <c r="J1230" s="14">
        <f>VLOOKUP(A1230,import!A:J,10,0)</f>
        <v>0.74</v>
      </c>
      <c r="K1230" s="11" t="s">
        <v>5800</v>
      </c>
      <c r="L1230" s="11">
        <v>5.322754182E9</v>
      </c>
      <c r="M1230" s="11" t="s">
        <v>47</v>
      </c>
      <c r="N1230" s="11" t="s">
        <v>145</v>
      </c>
      <c r="O1230" s="11" t="s">
        <v>5801</v>
      </c>
      <c r="P1230" s="11" t="str">
        <f>VLOOKUP(A1230,import!A:P,16,0)</f>
        <v>Geleneksel</v>
      </c>
      <c r="Q1230" s="15"/>
      <c r="R1230" s="15" t="b">
        <v>1</v>
      </c>
      <c r="S1230" s="25" t="b">
        <v>0</v>
      </c>
      <c r="T1230" s="17" t="s">
        <v>50</v>
      </c>
      <c r="U1230" s="17" t="s">
        <v>99</v>
      </c>
      <c r="V1230" s="17" t="s">
        <v>69</v>
      </c>
      <c r="W1230" s="17" t="s">
        <v>5802</v>
      </c>
      <c r="X1230" s="18">
        <v>44569.0</v>
      </c>
      <c r="Y1230" s="18">
        <v>44573.0</v>
      </c>
      <c r="Z1230" s="18"/>
      <c r="AA1230" s="22" t="s">
        <v>71</v>
      </c>
      <c r="AB1230" s="23">
        <v>44351.0</v>
      </c>
      <c r="AC1230" s="22" t="s">
        <v>71</v>
      </c>
      <c r="AD1230" s="23">
        <v>44370.0</v>
      </c>
      <c r="AE1230" s="22" t="s">
        <v>71</v>
      </c>
      <c r="AF1230" s="23">
        <v>44421.0</v>
      </c>
      <c r="AG1230" s="22" t="s">
        <v>71</v>
      </c>
      <c r="AH1230" s="23">
        <v>44464.0</v>
      </c>
      <c r="AI1230" s="22" t="s">
        <v>71</v>
      </c>
      <c r="AJ1230" s="23">
        <v>44569.0</v>
      </c>
      <c r="AK1230" s="22" t="s">
        <v>148</v>
      </c>
      <c r="AL1230" s="22" t="s">
        <v>107</v>
      </c>
      <c r="AM1230" s="22" t="s">
        <v>88</v>
      </c>
      <c r="AN1230" s="22" t="s">
        <v>156</v>
      </c>
      <c r="AO1230" s="22" t="s">
        <v>99</v>
      </c>
      <c r="AP1230" s="21" t="s">
        <v>89</v>
      </c>
      <c r="AQ1230" s="19"/>
    </row>
    <row r="1231">
      <c r="A1231" s="11" t="s">
        <v>5803</v>
      </c>
      <c r="B1231" s="11" t="s">
        <v>5804</v>
      </c>
      <c r="C1231" s="11" t="str">
        <f>VLOOKUP(A1231,import!A:C,3,0)</f>
        <v>DOĞRU</v>
      </c>
      <c r="D1231" s="11" t="s">
        <v>143</v>
      </c>
      <c r="E1231" s="12">
        <f>VLOOKUP(A1231,import!A:J,5,0)</f>
        <v>571</v>
      </c>
      <c r="F1231" s="12">
        <f>VLOOKUP(A1231,import!A:J,6,0)</f>
        <v>70</v>
      </c>
      <c r="G1231" s="13">
        <f>VLOOKUP(A1231,import!A:J,7,0)</f>
        <v>3</v>
      </c>
      <c r="H1231" s="13">
        <f>VLOOKUP(A1231,import!A:J,8,0)</f>
        <v>57</v>
      </c>
      <c r="I1231" s="13">
        <f>VLOOKUP(A1231,import!A:J,9,0)</f>
        <v>60</v>
      </c>
      <c r="J1231" s="14">
        <f>VLOOKUP(A1231,import!A:J,10,0)</f>
        <v>0.05</v>
      </c>
      <c r="K1231" s="11" t="s">
        <v>5805</v>
      </c>
      <c r="L1231" s="11">
        <v>5.426393649E9</v>
      </c>
      <c r="M1231" s="11" t="s">
        <v>47</v>
      </c>
      <c r="N1231" s="11" t="s">
        <v>1202</v>
      </c>
      <c r="O1231" s="11" t="s">
        <v>5806</v>
      </c>
      <c r="P1231" s="11" t="str">
        <f>VLOOKUP(A1231,import!A:P,16,0)</f>
        <v>Geleneksel</v>
      </c>
      <c r="Q1231" s="15"/>
      <c r="R1231" s="15" t="b">
        <v>1</v>
      </c>
      <c r="S1231" s="16" t="b">
        <v>0</v>
      </c>
      <c r="T1231" s="17" t="s">
        <v>50</v>
      </c>
      <c r="U1231" s="17" t="s">
        <v>51</v>
      </c>
      <c r="V1231" s="22" t="s">
        <v>69</v>
      </c>
      <c r="W1231" s="17" t="s">
        <v>5807</v>
      </c>
      <c r="X1231" s="18">
        <v>44484.0</v>
      </c>
      <c r="Y1231" s="18">
        <v>44487.0</v>
      </c>
      <c r="Z1231" s="18"/>
      <c r="AA1231" s="22" t="s">
        <v>71</v>
      </c>
      <c r="AB1231" s="23">
        <v>44438.0</v>
      </c>
      <c r="AC1231" s="22" t="s">
        <v>71</v>
      </c>
      <c r="AD1231" s="23">
        <v>44483.0</v>
      </c>
      <c r="AE1231" s="22" t="s">
        <v>71</v>
      </c>
      <c r="AF1231" s="23">
        <v>44484.0</v>
      </c>
      <c r="AG1231" s="22" t="s">
        <v>71</v>
      </c>
      <c r="AH1231" s="23">
        <v>44700.0</v>
      </c>
      <c r="AI1231" s="19"/>
      <c r="AJ1231" s="19"/>
      <c r="AK1231" s="22" t="s">
        <v>336</v>
      </c>
      <c r="AL1231" s="22" t="s">
        <v>123</v>
      </c>
      <c r="AM1231" s="22" t="s">
        <v>51</v>
      </c>
      <c r="AN1231" s="22" t="s">
        <v>99</v>
      </c>
      <c r="AO1231" s="19"/>
      <c r="AP1231" s="21" t="s">
        <v>89</v>
      </c>
      <c r="AQ1231" s="19"/>
    </row>
    <row r="1232">
      <c r="A1232" s="11" t="s">
        <v>5808</v>
      </c>
      <c r="B1232" s="11" t="s">
        <v>5809</v>
      </c>
      <c r="C1232" s="11" t="str">
        <f>VLOOKUP(A1232,import!A:C,3,0)</f>
        <v>DOĞRU</v>
      </c>
      <c r="D1232" s="11" t="s">
        <v>63</v>
      </c>
      <c r="E1232" s="12">
        <f>VLOOKUP(A1232,import!A:J,5,0)</f>
        <v>453</v>
      </c>
      <c r="F1232" s="12">
        <f>VLOOKUP(A1232,import!A:J,6,0)</f>
        <v>34</v>
      </c>
      <c r="G1232" s="13">
        <f>VLOOKUP(A1232,import!A:J,7,0)</f>
        <v>62</v>
      </c>
      <c r="H1232" s="13">
        <f>VLOOKUP(A1232,import!A:J,8,0)</f>
        <v>11</v>
      </c>
      <c r="I1232" s="13">
        <f>VLOOKUP(A1232,import!A:J,9,0)</f>
        <v>73</v>
      </c>
      <c r="J1232" s="14">
        <f>VLOOKUP(A1232,import!A:J,10,0)</f>
        <v>0.85</v>
      </c>
      <c r="K1232" s="11" t="s">
        <v>5810</v>
      </c>
      <c r="L1232" s="11">
        <v>2.425020505E9</v>
      </c>
      <c r="M1232" s="11" t="s">
        <v>47</v>
      </c>
      <c r="N1232" s="11" t="s">
        <v>1202</v>
      </c>
      <c r="O1232" s="11" t="s">
        <v>5811</v>
      </c>
      <c r="P1232" s="11" t="str">
        <f>VLOOKUP(A1232,import!A:P,16,0)</f>
        <v>Geleneksel</v>
      </c>
      <c r="Q1232" s="15"/>
      <c r="R1232" s="15" t="b">
        <v>1</v>
      </c>
      <c r="S1232" s="16" t="b">
        <v>0</v>
      </c>
      <c r="T1232" s="17" t="s">
        <v>50</v>
      </c>
      <c r="U1232" s="17" t="s">
        <v>88</v>
      </c>
      <c r="V1232" s="24" t="s">
        <v>641</v>
      </c>
      <c r="W1232" s="68">
        <v>5.539472217E9</v>
      </c>
      <c r="X1232" s="18">
        <v>44420.0</v>
      </c>
      <c r="Y1232" s="18">
        <v>44425.0</v>
      </c>
      <c r="Z1232" s="18"/>
      <c r="AA1232" s="22" t="s">
        <v>106</v>
      </c>
      <c r="AB1232" s="23">
        <v>44375.0</v>
      </c>
      <c r="AC1232" s="22" t="s">
        <v>106</v>
      </c>
      <c r="AD1232" s="23">
        <v>44413.0</v>
      </c>
      <c r="AE1232" s="22" t="s">
        <v>106</v>
      </c>
      <c r="AF1232" s="23">
        <v>44414.0</v>
      </c>
      <c r="AG1232" s="22" t="s">
        <v>106</v>
      </c>
      <c r="AH1232" s="23">
        <v>44417.0</v>
      </c>
      <c r="AI1232" s="22" t="s">
        <v>71</v>
      </c>
      <c r="AJ1232" s="23">
        <v>44420.0</v>
      </c>
      <c r="AK1232" s="22" t="s">
        <v>190</v>
      </c>
      <c r="AL1232" s="22" t="s">
        <v>87</v>
      </c>
      <c r="AM1232" s="22" t="s">
        <v>88</v>
      </c>
      <c r="AN1232" s="22" t="s">
        <v>88</v>
      </c>
      <c r="AO1232" s="22" t="s">
        <v>88</v>
      </c>
      <c r="AP1232" s="21" t="s">
        <v>89</v>
      </c>
      <c r="AQ1232" s="22"/>
    </row>
    <row r="1233">
      <c r="A1233" s="11" t="s">
        <v>5812</v>
      </c>
      <c r="B1233" s="11" t="s">
        <v>5813</v>
      </c>
      <c r="C1233" s="11" t="str">
        <f>VLOOKUP(A1233,import!A:C,3,0)</f>
        <v>DOĞRU</v>
      </c>
      <c r="D1233" s="11" t="s">
        <v>63</v>
      </c>
      <c r="E1233" s="12">
        <f>VLOOKUP(A1233,import!A:J,5,0)</f>
        <v>438</v>
      </c>
      <c r="F1233" s="12" t="str">
        <f>VLOOKUP(A1233,import!A:J,6,0)</f>
        <v/>
      </c>
      <c r="G1233" s="13">
        <f>VLOOKUP(A1233,import!A:J,7,0)</f>
        <v>5</v>
      </c>
      <c r="H1233" s="13">
        <f>VLOOKUP(A1233,import!A:J,8,0)</f>
        <v>7</v>
      </c>
      <c r="I1233" s="13">
        <f>VLOOKUP(A1233,import!A:J,9,0)</f>
        <v>12</v>
      </c>
      <c r="J1233" s="14">
        <f>VLOOKUP(A1233,import!A:J,10,0)</f>
        <v>0.42</v>
      </c>
      <c r="K1233" s="11" t="s">
        <v>5814</v>
      </c>
      <c r="L1233" s="11">
        <v>5.494781403E9</v>
      </c>
      <c r="M1233" s="11" t="s">
        <v>47</v>
      </c>
      <c r="N1233" s="11" t="s">
        <v>94</v>
      </c>
      <c r="O1233" s="11" t="s">
        <v>5815</v>
      </c>
      <c r="P1233" s="11" t="str">
        <f>VLOOKUP(A1233,import!A:P,16,0)</f>
        <v>Geleneksel</v>
      </c>
      <c r="Q1233" s="15" t="s">
        <v>129</v>
      </c>
      <c r="R1233" s="15" t="b">
        <v>1</v>
      </c>
      <c r="S1233" s="16" t="b">
        <v>0</v>
      </c>
      <c r="T1233" s="25" t="s">
        <v>50</v>
      </c>
      <c r="U1233" s="25" t="s">
        <v>51</v>
      </c>
      <c r="V1233" s="25" t="s">
        <v>273</v>
      </c>
      <c r="W1233" s="25" t="s">
        <v>5816</v>
      </c>
      <c r="X1233" s="27">
        <v>44302.0</v>
      </c>
      <c r="Y1233" s="27">
        <v>44306.0</v>
      </c>
      <c r="Z1233" s="27"/>
      <c r="AA1233" s="22" t="s">
        <v>106</v>
      </c>
      <c r="AB1233" s="23">
        <v>44392.0</v>
      </c>
      <c r="AC1233" s="19"/>
      <c r="AD1233" s="19"/>
      <c r="AE1233" s="20"/>
      <c r="AF1233" s="19"/>
      <c r="AG1233" s="20"/>
      <c r="AH1233" s="19"/>
      <c r="AI1233" s="19"/>
      <c r="AJ1233" s="19"/>
      <c r="AK1233" s="22" t="s">
        <v>149</v>
      </c>
      <c r="AL1233" s="19"/>
      <c r="AM1233" s="19"/>
      <c r="AN1233" s="19"/>
      <c r="AO1233" s="19"/>
      <c r="AP1233" s="21" t="s">
        <v>89</v>
      </c>
      <c r="AQ1233" s="19"/>
    </row>
    <row r="1234">
      <c r="A1234" s="11" t="s">
        <v>5817</v>
      </c>
      <c r="B1234" s="11" t="s">
        <v>5818</v>
      </c>
      <c r="C1234" s="11" t="str">
        <f>VLOOKUP(A1234,import!A:C,3,0)</f>
        <v>DOĞRU</v>
      </c>
      <c r="D1234" s="11" t="s">
        <v>63</v>
      </c>
      <c r="E1234" s="12">
        <f>VLOOKUP(A1234,import!A:J,5,0)</f>
        <v>159</v>
      </c>
      <c r="F1234" s="12">
        <f>VLOOKUP(A1234,import!A:J,6,0)</f>
        <v>21</v>
      </c>
      <c r="G1234" s="13">
        <f>VLOOKUP(A1234,import!A:J,7,0)</f>
        <v>0</v>
      </c>
      <c r="H1234" s="13">
        <f>VLOOKUP(A1234,import!A:J,8,0)</f>
        <v>18</v>
      </c>
      <c r="I1234" s="13">
        <f>VLOOKUP(A1234,import!A:J,9,0)</f>
        <v>18</v>
      </c>
      <c r="J1234" s="14">
        <f>VLOOKUP(A1234,import!A:J,10,0)</f>
        <v>0</v>
      </c>
      <c r="K1234" s="11" t="s">
        <v>5819</v>
      </c>
      <c r="L1234" s="11">
        <v>2.425121266E9</v>
      </c>
      <c r="M1234" s="11" t="s">
        <v>368</v>
      </c>
      <c r="N1234" s="11" t="s">
        <v>813</v>
      </c>
      <c r="O1234" s="11" t="s">
        <v>5820</v>
      </c>
      <c r="P1234" s="11" t="str">
        <f>VLOOKUP(A1234,import!A:P,16,0)</f>
        <v>Geleneksel</v>
      </c>
      <c r="Q1234" s="15"/>
      <c r="R1234" s="15" t="b">
        <v>0</v>
      </c>
      <c r="S1234" s="16" t="b">
        <v>0</v>
      </c>
      <c r="T1234" s="17"/>
      <c r="U1234" s="17"/>
      <c r="V1234" s="17"/>
      <c r="W1234" s="17"/>
      <c r="X1234" s="18"/>
      <c r="Y1234" s="18"/>
      <c r="Z1234" s="18"/>
      <c r="AA1234" s="22"/>
      <c r="AB1234" s="23"/>
      <c r="AC1234" s="19"/>
      <c r="AD1234" s="19"/>
      <c r="AE1234" s="20"/>
      <c r="AF1234" s="19"/>
      <c r="AG1234" s="20"/>
      <c r="AH1234" s="19"/>
      <c r="AI1234" s="19"/>
      <c r="AJ1234" s="19"/>
      <c r="AK1234" s="22"/>
      <c r="AL1234" s="19"/>
      <c r="AM1234" s="19"/>
      <c r="AN1234" s="19"/>
      <c r="AO1234" s="19"/>
      <c r="AP1234" s="21"/>
      <c r="AQ1234" s="19"/>
    </row>
    <row r="1235">
      <c r="A1235" s="11" t="s">
        <v>5821</v>
      </c>
      <c r="B1235" s="11" t="s">
        <v>5822</v>
      </c>
      <c r="C1235" s="11" t="str">
        <f>VLOOKUP(A1235,import!A:C,3,0)</f>
        <v>DOĞRU</v>
      </c>
      <c r="D1235" s="11" t="s">
        <v>63</v>
      </c>
      <c r="E1235" s="12">
        <f>VLOOKUP(A1235,import!A:J,5,0)</f>
        <v>75</v>
      </c>
      <c r="F1235" s="12">
        <f>VLOOKUP(A1235,import!A:J,6,0)</f>
        <v>10</v>
      </c>
      <c r="G1235" s="13">
        <f>VLOOKUP(A1235,import!A:J,7,0)</f>
        <v>4</v>
      </c>
      <c r="H1235" s="13">
        <f>VLOOKUP(A1235,import!A:J,8,0)</f>
        <v>6</v>
      </c>
      <c r="I1235" s="13">
        <f>VLOOKUP(A1235,import!A:J,9,0)</f>
        <v>10</v>
      </c>
      <c r="J1235" s="14">
        <f>VLOOKUP(A1235,import!A:J,10,0)</f>
        <v>0.4</v>
      </c>
      <c r="K1235" s="11" t="s">
        <v>2696</v>
      </c>
      <c r="L1235" s="11">
        <v>5.392493507E9</v>
      </c>
      <c r="M1235" s="11" t="s">
        <v>47</v>
      </c>
      <c r="N1235" s="11" t="s">
        <v>187</v>
      </c>
      <c r="O1235" s="11" t="s">
        <v>2697</v>
      </c>
      <c r="P1235" s="11" t="str">
        <f>VLOOKUP(A1235,import!A:P,16,0)</f>
        <v>Geleneksel</v>
      </c>
      <c r="Q1235" s="15"/>
      <c r="R1235" s="15" t="b">
        <v>1</v>
      </c>
      <c r="S1235" s="16" t="b">
        <v>0</v>
      </c>
      <c r="T1235" s="17" t="s">
        <v>50</v>
      </c>
      <c r="U1235" s="17" t="s">
        <v>336</v>
      </c>
      <c r="V1235" s="17" t="s">
        <v>52</v>
      </c>
      <c r="W1235" s="17"/>
      <c r="X1235" s="18">
        <v>44438.0</v>
      </c>
      <c r="Y1235" s="18">
        <v>44439.0</v>
      </c>
      <c r="Z1235" s="18"/>
      <c r="AA1235" s="22" t="s">
        <v>71</v>
      </c>
      <c r="AB1235" s="23">
        <v>44438.0</v>
      </c>
      <c r="AC1235" s="19"/>
      <c r="AD1235" s="19"/>
      <c r="AE1235" s="20"/>
      <c r="AF1235" s="19"/>
      <c r="AG1235" s="20"/>
      <c r="AH1235" s="19"/>
      <c r="AI1235" s="19"/>
      <c r="AJ1235" s="19"/>
      <c r="AK1235" s="22" t="s">
        <v>336</v>
      </c>
      <c r="AL1235" s="19"/>
      <c r="AM1235" s="19"/>
      <c r="AN1235" s="19"/>
      <c r="AO1235" s="19"/>
      <c r="AP1235" s="21" t="s">
        <v>89</v>
      </c>
      <c r="AQ1235" s="19"/>
    </row>
    <row r="1236">
      <c r="A1236" s="11" t="s">
        <v>5823</v>
      </c>
      <c r="B1236" s="11" t="s">
        <v>5824</v>
      </c>
      <c r="C1236" s="11" t="str">
        <f>VLOOKUP(A1236,import!A:C,3,0)</f>
        <v>DOĞRU</v>
      </c>
      <c r="D1236" s="11" t="s">
        <v>63</v>
      </c>
      <c r="E1236" s="12">
        <f>VLOOKUP(A1236,import!A:J,5,0)</f>
        <v>21</v>
      </c>
      <c r="F1236" s="12">
        <f>VLOOKUP(A1236,import!A:J,6,0)</f>
        <v>7</v>
      </c>
      <c r="G1236" s="13">
        <f>VLOOKUP(A1236,import!A:J,7,0)</f>
        <v>8</v>
      </c>
      <c r="H1236" s="13">
        <f>VLOOKUP(A1236,import!A:J,8,0)</f>
        <v>9</v>
      </c>
      <c r="I1236" s="13">
        <f>VLOOKUP(A1236,import!A:J,9,0)</f>
        <v>17</v>
      </c>
      <c r="J1236" s="14">
        <f>VLOOKUP(A1236,import!A:J,10,0)</f>
        <v>0.47</v>
      </c>
      <c r="K1236" s="11" t="s">
        <v>624</v>
      </c>
      <c r="L1236" s="11">
        <v>5.431070728E9</v>
      </c>
      <c r="M1236" s="11" t="s">
        <v>65</v>
      </c>
      <c r="N1236" s="11" t="s">
        <v>66</v>
      </c>
      <c r="O1236" s="11" t="s">
        <v>625</v>
      </c>
      <c r="P1236" s="11" t="str">
        <f>VLOOKUP(A1236,import!A:P,16,0)</f>
        <v>Geleneksel</v>
      </c>
      <c r="Q1236" s="15"/>
      <c r="R1236" s="15" t="b">
        <v>1</v>
      </c>
      <c r="S1236" s="16" t="b">
        <v>0</v>
      </c>
      <c r="T1236" s="17" t="s">
        <v>50</v>
      </c>
      <c r="U1236" s="17" t="s">
        <v>131</v>
      </c>
      <c r="V1236" s="24" t="s">
        <v>69</v>
      </c>
      <c r="W1236" s="17"/>
      <c r="X1236" s="18">
        <v>44649.0</v>
      </c>
      <c r="Y1236" s="18">
        <v>44675.0</v>
      </c>
      <c r="Z1236" s="18"/>
      <c r="AA1236" s="22" t="s">
        <v>71</v>
      </c>
      <c r="AB1236" s="23">
        <v>44649.0</v>
      </c>
      <c r="AC1236" s="19"/>
      <c r="AD1236" s="19"/>
      <c r="AE1236" s="20"/>
      <c r="AF1236" s="19"/>
      <c r="AG1236" s="20"/>
      <c r="AH1236" s="19"/>
      <c r="AI1236" s="19"/>
      <c r="AJ1236" s="19"/>
      <c r="AK1236" s="22" t="s">
        <v>131</v>
      </c>
      <c r="AL1236" s="19"/>
      <c r="AM1236" s="19"/>
      <c r="AN1236" s="19"/>
      <c r="AO1236" s="19"/>
      <c r="AP1236" s="21"/>
      <c r="AQ1236" s="19"/>
    </row>
    <row r="1237">
      <c r="A1237" s="21" t="s">
        <v>5825</v>
      </c>
      <c r="B1237" s="21" t="s">
        <v>5826</v>
      </c>
      <c r="C1237" s="11" t="str">
        <f>VLOOKUP(A1237,import!A:C,3,0)</f>
        <v>DOĞRU</v>
      </c>
      <c r="D1237" s="21" t="s">
        <v>74</v>
      </c>
      <c r="E1237" s="12" t="str">
        <f>VLOOKUP(A1237,import!A:J,5,0)</f>
        <v/>
      </c>
      <c r="F1237" s="12" t="str">
        <f>VLOOKUP(A1237,import!A:J,6,0)</f>
        <v/>
      </c>
      <c r="G1237" s="13">
        <f>VLOOKUP(A1237,import!A:J,7,0)</f>
        <v>0</v>
      </c>
      <c r="H1237" s="13">
        <f>VLOOKUP(A1237,import!A:J,8,0)</f>
        <v>11</v>
      </c>
      <c r="I1237" s="13">
        <f>VLOOKUP(A1237,import!A:J,9,0)</f>
        <v>11</v>
      </c>
      <c r="J1237" s="14">
        <f>VLOOKUP(A1237,import!A:J,10,0)</f>
        <v>0</v>
      </c>
      <c r="K1237" s="21" t="s">
        <v>5827</v>
      </c>
      <c r="L1237" s="21">
        <v>5.350667192E9</v>
      </c>
      <c r="M1237" s="21" t="s">
        <v>47</v>
      </c>
      <c r="N1237" s="21" t="s">
        <v>81</v>
      </c>
      <c r="O1237" s="21" t="s">
        <v>5828</v>
      </c>
      <c r="P1237" s="11" t="str">
        <f>VLOOKUP(A1237,import!A:P,16,0)</f>
        <v>Geleneksel</v>
      </c>
      <c r="Q1237" s="15"/>
      <c r="R1237" s="15" t="b">
        <v>1</v>
      </c>
      <c r="S1237" s="16" t="b">
        <v>0</v>
      </c>
      <c r="T1237" s="17" t="s">
        <v>106</v>
      </c>
      <c r="U1237" s="17" t="s">
        <v>51</v>
      </c>
      <c r="V1237" s="31" t="s">
        <v>69</v>
      </c>
      <c r="W1237" s="17"/>
      <c r="X1237" s="18">
        <v>44664.0</v>
      </c>
      <c r="Y1237" s="18">
        <v>44634.0</v>
      </c>
      <c r="Z1237" s="18"/>
      <c r="AA1237" s="22" t="s">
        <v>71</v>
      </c>
      <c r="AB1237" s="23">
        <v>44664.0</v>
      </c>
      <c r="AC1237" s="19"/>
      <c r="AD1237" s="19"/>
      <c r="AE1237" s="20"/>
      <c r="AF1237" s="19"/>
      <c r="AG1237" s="20"/>
      <c r="AH1237" s="19"/>
      <c r="AI1237" s="19"/>
      <c r="AJ1237" s="19"/>
      <c r="AK1237" s="22" t="s">
        <v>51</v>
      </c>
      <c r="AL1237" s="19"/>
      <c r="AM1237" s="19"/>
      <c r="AN1237" s="19"/>
      <c r="AO1237" s="19"/>
      <c r="AP1237" s="21"/>
      <c r="AQ1237" s="19"/>
    </row>
    <row r="1238">
      <c r="A1238" s="11" t="s">
        <v>5829</v>
      </c>
      <c r="B1238" s="11" t="s">
        <v>5830</v>
      </c>
      <c r="C1238" s="11" t="str">
        <f>VLOOKUP(A1238,import!A:C,3,0)</f>
        <v>DOĞRU</v>
      </c>
      <c r="D1238" s="11" t="s">
        <v>200</v>
      </c>
      <c r="E1238" s="12">
        <f>VLOOKUP(A1238,import!A:J,5,0)</f>
        <v>523</v>
      </c>
      <c r="F1238" s="12">
        <f>VLOOKUP(A1238,import!A:J,6,0)</f>
        <v>47</v>
      </c>
      <c r="G1238" s="13">
        <f>VLOOKUP(A1238,import!A:J,7,0)</f>
        <v>0</v>
      </c>
      <c r="H1238" s="13">
        <f>VLOOKUP(A1238,import!A:J,8,0)</f>
        <v>24</v>
      </c>
      <c r="I1238" s="13">
        <f>VLOOKUP(A1238,import!A:J,9,0)</f>
        <v>24</v>
      </c>
      <c r="J1238" s="14">
        <f>VLOOKUP(A1238,import!A:J,10,0)</f>
        <v>0</v>
      </c>
      <c r="K1238" s="11" t="s">
        <v>5831</v>
      </c>
      <c r="L1238" s="11">
        <v>2.425140049E9</v>
      </c>
      <c r="M1238" s="11" t="s">
        <v>368</v>
      </c>
      <c r="N1238" s="11" t="s">
        <v>848</v>
      </c>
      <c r="O1238" s="11" t="s">
        <v>5832</v>
      </c>
      <c r="P1238" s="11" t="str">
        <f>VLOOKUP(A1238,import!A:P,16,0)</f>
        <v>Geleneksel</v>
      </c>
      <c r="Q1238" s="15" t="s">
        <v>135</v>
      </c>
      <c r="R1238" s="15" t="b">
        <v>1</v>
      </c>
      <c r="S1238" s="16" t="b">
        <v>0</v>
      </c>
      <c r="T1238" s="25" t="s">
        <v>351</v>
      </c>
      <c r="U1238" s="25" t="s">
        <v>358</v>
      </c>
      <c r="V1238" s="25" t="s">
        <v>5833</v>
      </c>
      <c r="W1238" s="25" t="s">
        <v>5834</v>
      </c>
      <c r="X1238" s="27">
        <v>44477.0</v>
      </c>
      <c r="Y1238" s="27">
        <v>44480.0</v>
      </c>
      <c r="Z1238" s="27"/>
      <c r="AA1238" s="22" t="s">
        <v>71</v>
      </c>
      <c r="AB1238" s="23">
        <v>44461.0</v>
      </c>
      <c r="AC1238" s="22" t="s">
        <v>85</v>
      </c>
      <c r="AD1238" s="23">
        <v>44476.0</v>
      </c>
      <c r="AE1238" s="22" t="s">
        <v>177</v>
      </c>
      <c r="AF1238" s="23">
        <v>44491.0</v>
      </c>
      <c r="AG1238" s="22" t="s">
        <v>177</v>
      </c>
      <c r="AH1238" s="23">
        <v>44496.0</v>
      </c>
      <c r="AI1238" s="19"/>
      <c r="AJ1238" s="19"/>
      <c r="AK1238" s="22" t="s">
        <v>156</v>
      </c>
      <c r="AL1238" s="22" t="s">
        <v>115</v>
      </c>
      <c r="AM1238" s="22" t="s">
        <v>99</v>
      </c>
      <c r="AN1238" s="22" t="s">
        <v>99</v>
      </c>
      <c r="AO1238" s="19"/>
      <c r="AP1238" s="21" t="s">
        <v>54</v>
      </c>
      <c r="AQ1238" s="19"/>
    </row>
    <row r="1239">
      <c r="A1239" s="11" t="s">
        <v>5835</v>
      </c>
      <c r="B1239" s="11" t="s">
        <v>5836</v>
      </c>
      <c r="C1239" s="11" t="str">
        <f>VLOOKUP(A1239,import!A:C,3,0)</f>
        <v>DOĞRU</v>
      </c>
      <c r="D1239" s="11" t="s">
        <v>45</v>
      </c>
      <c r="E1239" s="12">
        <f>VLOOKUP(A1239,import!A:J,5,0)</f>
        <v>4</v>
      </c>
      <c r="F1239" s="12">
        <f>VLOOKUP(A1239,import!A:J,6,0)</f>
        <v>1</v>
      </c>
      <c r="G1239" s="13">
        <f>VLOOKUP(A1239,import!A:J,7,0)</f>
        <v>0</v>
      </c>
      <c r="H1239" s="13">
        <f>VLOOKUP(A1239,import!A:J,8,0)</f>
        <v>24</v>
      </c>
      <c r="I1239" s="13">
        <f>VLOOKUP(A1239,import!A:J,9,0)</f>
        <v>24</v>
      </c>
      <c r="J1239" s="14">
        <f>VLOOKUP(A1239,import!A:J,10,0)</f>
        <v>0</v>
      </c>
      <c r="K1239" s="11" t="s">
        <v>5837</v>
      </c>
      <c r="L1239" s="11">
        <v>5.012807117E9</v>
      </c>
      <c r="M1239" s="11" t="s">
        <v>47</v>
      </c>
      <c r="N1239" s="11" t="s">
        <v>47</v>
      </c>
      <c r="O1239" s="11" t="s">
        <v>5838</v>
      </c>
      <c r="P1239" s="11" t="str">
        <f>VLOOKUP(A1239,import!A:P,16,0)</f>
        <v>Geleneksel</v>
      </c>
      <c r="Q1239" s="15"/>
      <c r="R1239" s="15" t="b">
        <v>1</v>
      </c>
      <c r="S1239" s="25" t="b">
        <v>1</v>
      </c>
      <c r="T1239" s="17"/>
      <c r="U1239" s="17"/>
      <c r="V1239" s="17"/>
      <c r="W1239" s="17" t="s">
        <v>5839</v>
      </c>
      <c r="X1239" s="18"/>
      <c r="Y1239" s="18"/>
      <c r="Z1239" s="18"/>
      <c r="AA1239" s="22" t="s">
        <v>71</v>
      </c>
      <c r="AB1239" s="23">
        <v>44636.0</v>
      </c>
      <c r="AC1239" s="19"/>
      <c r="AD1239" s="19"/>
      <c r="AE1239" s="20"/>
      <c r="AF1239" s="19"/>
      <c r="AG1239" s="20"/>
      <c r="AH1239" s="19"/>
      <c r="AI1239" s="19"/>
      <c r="AJ1239" s="19"/>
      <c r="AK1239" s="22" t="s">
        <v>115</v>
      </c>
      <c r="AL1239" s="19"/>
      <c r="AM1239" s="19"/>
      <c r="AN1239" s="19"/>
      <c r="AO1239" s="19"/>
      <c r="AP1239" s="21"/>
      <c r="AQ1239" s="19"/>
    </row>
    <row r="1240">
      <c r="A1240" s="11" t="s">
        <v>5840</v>
      </c>
      <c r="B1240" s="11" t="s">
        <v>5841</v>
      </c>
      <c r="C1240" s="11" t="str">
        <f>VLOOKUP(A1240,import!A:C,3,0)</f>
        <v>DOĞRU</v>
      </c>
      <c r="D1240" s="11" t="s">
        <v>152</v>
      </c>
      <c r="E1240" s="12">
        <f>VLOOKUP(A1240,import!A:J,5,0)</f>
        <v>7451</v>
      </c>
      <c r="F1240" s="12">
        <f>VLOOKUP(A1240,import!A:J,6,0)</f>
        <v>114</v>
      </c>
      <c r="G1240" s="13">
        <f>VLOOKUP(A1240,import!A:J,7,0)</f>
        <v>6</v>
      </c>
      <c r="H1240" s="13">
        <f>VLOOKUP(A1240,import!A:J,8,0)</f>
        <v>4</v>
      </c>
      <c r="I1240" s="13">
        <f>VLOOKUP(A1240,import!A:J,9,0)</f>
        <v>10</v>
      </c>
      <c r="J1240" s="14">
        <f>VLOOKUP(A1240,import!A:J,10,0)</f>
        <v>0.6</v>
      </c>
      <c r="K1240" s="11" t="s">
        <v>5842</v>
      </c>
      <c r="L1240" s="11">
        <v>2.422272627E9</v>
      </c>
      <c r="M1240" s="11" t="s">
        <v>138</v>
      </c>
      <c r="N1240" s="11" t="s">
        <v>527</v>
      </c>
      <c r="O1240" s="11" t="s">
        <v>5843</v>
      </c>
      <c r="P1240" s="11" t="str">
        <f>VLOOKUP(A1240,import!A:P,16,0)</f>
        <v>Geleneksel</v>
      </c>
      <c r="Q1240" s="15"/>
      <c r="R1240" s="15" t="b">
        <v>1</v>
      </c>
      <c r="S1240" s="16" t="b">
        <v>0</v>
      </c>
      <c r="T1240" s="17" t="s">
        <v>50</v>
      </c>
      <c r="U1240" s="17"/>
      <c r="V1240" s="17"/>
      <c r="W1240" s="17" t="s">
        <v>5844</v>
      </c>
      <c r="X1240" s="18"/>
      <c r="Y1240" s="18">
        <v>44340.0</v>
      </c>
      <c r="Z1240" s="18"/>
      <c r="AA1240" s="22" t="s">
        <v>71</v>
      </c>
      <c r="AB1240" s="23">
        <v>44435.0</v>
      </c>
      <c r="AC1240" s="19"/>
      <c r="AD1240" s="19"/>
      <c r="AE1240" s="20"/>
      <c r="AF1240" s="19"/>
      <c r="AG1240" s="20"/>
      <c r="AH1240" s="19"/>
      <c r="AI1240" s="19"/>
      <c r="AJ1240" s="19"/>
      <c r="AK1240" s="19"/>
      <c r="AL1240" s="22" t="s">
        <v>163</v>
      </c>
      <c r="AM1240" s="19"/>
      <c r="AN1240" s="19"/>
      <c r="AO1240" s="19"/>
      <c r="AP1240" s="21" t="s">
        <v>116</v>
      </c>
      <c r="AQ1240" s="19"/>
    </row>
    <row r="1241">
      <c r="A1241" s="11" t="s">
        <v>5845</v>
      </c>
      <c r="B1241" s="11" t="s">
        <v>5846</v>
      </c>
      <c r="C1241" s="11" t="str">
        <f>VLOOKUP(A1241,import!A:C,3,0)</f>
        <v>YANLIŞ</v>
      </c>
      <c r="D1241" s="11" t="s">
        <v>102</v>
      </c>
      <c r="E1241" s="12" t="str">
        <f>VLOOKUP(A1241,import!A:J,5,0)</f>
        <v/>
      </c>
      <c r="F1241" s="12" t="str">
        <f>VLOOKUP(A1241,import!A:J,6,0)</f>
        <v/>
      </c>
      <c r="G1241" s="13">
        <f>VLOOKUP(A1241,import!A:J,7,0)</f>
        <v>0</v>
      </c>
      <c r="H1241" s="13">
        <f>VLOOKUP(A1241,import!A:J,8,0)</f>
        <v>94</v>
      </c>
      <c r="I1241" s="13">
        <f>VLOOKUP(A1241,import!A:J,9,0)</f>
        <v>94</v>
      </c>
      <c r="J1241" s="14">
        <f>VLOOKUP(A1241,import!A:J,10,0)</f>
        <v>0</v>
      </c>
      <c r="K1241" s="11" t="s">
        <v>5847</v>
      </c>
      <c r="L1241" s="11">
        <v>5.318191687E9</v>
      </c>
      <c r="M1241" s="11" t="s">
        <v>368</v>
      </c>
      <c r="N1241" s="11" t="s">
        <v>813</v>
      </c>
      <c r="O1241" s="11" t="s">
        <v>5848</v>
      </c>
      <c r="P1241" s="11" t="str">
        <f>VLOOKUP(A1241,import!A:P,16,0)</f>
        <v>Geleneksel</v>
      </c>
      <c r="Q1241" s="15"/>
      <c r="R1241" s="15" t="b">
        <v>0</v>
      </c>
      <c r="S1241" s="16" t="b">
        <v>0</v>
      </c>
      <c r="T1241" s="17"/>
      <c r="U1241" s="17"/>
      <c r="V1241" s="17"/>
      <c r="W1241" s="17"/>
      <c r="X1241" s="18"/>
      <c r="Y1241" s="18"/>
      <c r="Z1241" s="18"/>
      <c r="AA1241" s="22"/>
      <c r="AB1241" s="23"/>
      <c r="AC1241" s="19"/>
      <c r="AD1241" s="19"/>
      <c r="AE1241" s="20"/>
      <c r="AF1241" s="19"/>
      <c r="AG1241" s="20"/>
      <c r="AH1241" s="19"/>
      <c r="AI1241" s="19"/>
      <c r="AJ1241" s="19"/>
      <c r="AK1241" s="22"/>
      <c r="AL1241" s="19"/>
      <c r="AM1241" s="19"/>
      <c r="AN1241" s="19"/>
      <c r="AO1241" s="19"/>
      <c r="AP1241" s="21"/>
      <c r="AQ1241" s="19"/>
    </row>
    <row r="1242">
      <c r="A1242" s="11" t="s">
        <v>5849</v>
      </c>
      <c r="B1242" s="11" t="s">
        <v>5850</v>
      </c>
      <c r="C1242" s="11" t="str">
        <f>VLOOKUP(A1242,import!A:C,3,0)</f>
        <v>DOĞRU</v>
      </c>
      <c r="D1242" s="11" t="s">
        <v>200</v>
      </c>
      <c r="E1242" s="12">
        <f>VLOOKUP(A1242,import!A:J,5,0)</f>
        <v>414</v>
      </c>
      <c r="F1242" s="12">
        <f>VLOOKUP(A1242,import!A:J,6,0)</f>
        <v>19</v>
      </c>
      <c r="G1242" s="13">
        <f>VLOOKUP(A1242,import!A:J,7,0)</f>
        <v>0</v>
      </c>
      <c r="H1242" s="13">
        <f>VLOOKUP(A1242,import!A:J,8,0)</f>
        <v>48</v>
      </c>
      <c r="I1242" s="13">
        <f>VLOOKUP(A1242,import!A:J,9,0)</f>
        <v>48</v>
      </c>
      <c r="J1242" s="14">
        <f>VLOOKUP(A1242,import!A:J,10,0)</f>
        <v>0</v>
      </c>
      <c r="K1242" s="11" t="s">
        <v>1652</v>
      </c>
      <c r="L1242" s="11">
        <v>5.345108981E9</v>
      </c>
      <c r="M1242" s="11" t="s">
        <v>58</v>
      </c>
      <c r="N1242" s="11" t="s">
        <v>1886</v>
      </c>
      <c r="O1242" s="11" t="s">
        <v>5851</v>
      </c>
      <c r="P1242" s="11" t="str">
        <f>VLOOKUP(A1242,import!A:P,16,0)</f>
        <v>Geleneksel</v>
      </c>
      <c r="Q1242" s="15"/>
      <c r="R1242" s="15" t="b">
        <v>1</v>
      </c>
      <c r="S1242" s="16" t="b">
        <v>0</v>
      </c>
      <c r="T1242" s="17"/>
      <c r="U1242" s="17"/>
      <c r="V1242" s="17"/>
      <c r="W1242" s="17" t="s">
        <v>5852</v>
      </c>
      <c r="X1242" s="18"/>
      <c r="Y1242" s="18"/>
      <c r="Z1242" s="18"/>
      <c r="AA1242" s="22" t="s">
        <v>177</v>
      </c>
      <c r="AB1242" s="23">
        <v>44499.0</v>
      </c>
      <c r="AC1242" s="22" t="s">
        <v>177</v>
      </c>
      <c r="AD1242" s="23">
        <v>44503.0</v>
      </c>
      <c r="AE1242" s="20"/>
      <c r="AF1242" s="19"/>
      <c r="AG1242" s="20"/>
      <c r="AH1242" s="19"/>
      <c r="AI1242" s="19"/>
      <c r="AJ1242" s="19"/>
      <c r="AK1242" s="22" t="s">
        <v>99</v>
      </c>
      <c r="AL1242" s="22" t="s">
        <v>230</v>
      </c>
      <c r="AM1242" s="19"/>
      <c r="AN1242" s="19"/>
      <c r="AO1242" s="19"/>
      <c r="AP1242" s="21" t="s">
        <v>89</v>
      </c>
      <c r="AQ1242" s="19"/>
    </row>
    <row r="1243">
      <c r="A1243" s="11" t="s">
        <v>5853</v>
      </c>
      <c r="B1243" s="11" t="s">
        <v>5854</v>
      </c>
      <c r="C1243" s="11" t="str">
        <f>VLOOKUP(A1243,import!A:C,3,0)</f>
        <v>DOĞRU</v>
      </c>
      <c r="D1243" s="11" t="s">
        <v>152</v>
      </c>
      <c r="E1243" s="12">
        <f>VLOOKUP(A1243,import!A:J,5,0)</f>
        <v>333</v>
      </c>
      <c r="F1243" s="12">
        <f>VLOOKUP(A1243,import!A:J,6,0)</f>
        <v>21</v>
      </c>
      <c r="G1243" s="13">
        <f>VLOOKUP(A1243,import!A:J,7,0)</f>
        <v>20</v>
      </c>
      <c r="H1243" s="13">
        <f>VLOOKUP(A1243,import!A:J,8,0)</f>
        <v>7</v>
      </c>
      <c r="I1243" s="13">
        <f>VLOOKUP(A1243,import!A:J,9,0)</f>
        <v>27</v>
      </c>
      <c r="J1243" s="14">
        <f>VLOOKUP(A1243,import!A:J,10,0)</f>
        <v>0.74</v>
      </c>
      <c r="K1243" s="11" t="s">
        <v>5855</v>
      </c>
      <c r="L1243" s="11">
        <v>5.524023242E9</v>
      </c>
      <c r="M1243" s="11" t="s">
        <v>47</v>
      </c>
      <c r="N1243" s="11" t="s">
        <v>719</v>
      </c>
      <c r="O1243" s="11" t="s">
        <v>5856</v>
      </c>
      <c r="P1243" s="11" t="str">
        <f>VLOOKUP(A1243,import!A:P,16,0)</f>
        <v>Geleneksel</v>
      </c>
      <c r="Q1243" s="15"/>
      <c r="R1243" s="15" t="b">
        <v>1</v>
      </c>
      <c r="S1243" s="16" t="b">
        <v>0</v>
      </c>
      <c r="T1243" s="17" t="s">
        <v>50</v>
      </c>
      <c r="U1243" s="17" t="s">
        <v>99</v>
      </c>
      <c r="V1243" s="24" t="s">
        <v>69</v>
      </c>
      <c r="W1243" s="17"/>
      <c r="X1243" s="18">
        <v>44578.0</v>
      </c>
      <c r="Y1243" s="18">
        <v>44580.0</v>
      </c>
      <c r="Z1243" s="18"/>
      <c r="AA1243" s="22" t="s">
        <v>71</v>
      </c>
      <c r="AB1243" s="23">
        <v>44578.0</v>
      </c>
      <c r="AC1243" s="19"/>
      <c r="AD1243" s="19"/>
      <c r="AE1243" s="20"/>
      <c r="AF1243" s="19"/>
      <c r="AG1243" s="20"/>
      <c r="AH1243" s="19"/>
      <c r="AI1243" s="19"/>
      <c r="AJ1243" s="19"/>
      <c r="AK1243" s="22" t="s">
        <v>99</v>
      </c>
      <c r="AL1243" s="19"/>
      <c r="AM1243" s="19"/>
      <c r="AN1243" s="19"/>
      <c r="AO1243" s="19"/>
      <c r="AP1243" s="21"/>
      <c r="AQ1243" s="19"/>
    </row>
    <row r="1244">
      <c r="A1244" s="11" t="s">
        <v>5857</v>
      </c>
      <c r="B1244" s="11" t="s">
        <v>5858</v>
      </c>
      <c r="C1244" s="11" t="str">
        <f>VLOOKUP(A1244,import!A:C,3,0)</f>
        <v>DOĞRU</v>
      </c>
      <c r="D1244" s="11" t="s">
        <v>5859</v>
      </c>
      <c r="E1244" s="12">
        <f>VLOOKUP(A1244,import!A:J,5,0)</f>
        <v>1009</v>
      </c>
      <c r="F1244" s="12">
        <f>VLOOKUP(A1244,import!A:J,6,0)</f>
        <v>77</v>
      </c>
      <c r="G1244" s="13">
        <f>VLOOKUP(A1244,import!A:J,7,0)</f>
        <v>8</v>
      </c>
      <c r="H1244" s="13">
        <f>VLOOKUP(A1244,import!A:J,8,0)</f>
        <v>13</v>
      </c>
      <c r="I1244" s="13">
        <f>VLOOKUP(A1244,import!A:J,9,0)</f>
        <v>21</v>
      </c>
      <c r="J1244" s="14">
        <f>VLOOKUP(A1244,import!A:J,10,0)</f>
        <v>0.38</v>
      </c>
      <c r="K1244" s="11" t="s">
        <v>5860</v>
      </c>
      <c r="L1244" s="11">
        <v>5.32202886E9</v>
      </c>
      <c r="M1244" s="11" t="s">
        <v>47</v>
      </c>
      <c r="N1244" s="11" t="s">
        <v>2360</v>
      </c>
      <c r="O1244" s="11" t="s">
        <v>5861</v>
      </c>
      <c r="P1244" s="11" t="str">
        <f>VLOOKUP(A1244,import!A:P,16,0)</f>
        <v>Geleneksel</v>
      </c>
      <c r="Q1244" s="15"/>
      <c r="R1244" s="15" t="b">
        <v>1</v>
      </c>
      <c r="S1244" s="16" t="b">
        <v>0</v>
      </c>
      <c r="T1244" s="17" t="s">
        <v>50</v>
      </c>
      <c r="U1244" s="17" t="s">
        <v>51</v>
      </c>
      <c r="V1244" s="31" t="s">
        <v>52</v>
      </c>
      <c r="W1244" s="17" t="s">
        <v>5862</v>
      </c>
      <c r="X1244" s="18">
        <v>44333.0</v>
      </c>
      <c r="Y1244" s="18">
        <v>44336.0</v>
      </c>
      <c r="Z1244" s="18"/>
      <c r="AA1244" s="22" t="s">
        <v>71</v>
      </c>
      <c r="AB1244" s="23">
        <v>44357.0</v>
      </c>
      <c r="AC1244" s="22" t="s">
        <v>71</v>
      </c>
      <c r="AD1244" s="23">
        <v>44463.0</v>
      </c>
      <c r="AE1244" s="20"/>
      <c r="AF1244" s="19"/>
      <c r="AG1244" s="20"/>
      <c r="AH1244" s="19"/>
      <c r="AI1244" s="19"/>
      <c r="AJ1244" s="19"/>
      <c r="AK1244" s="22" t="s">
        <v>98</v>
      </c>
      <c r="AL1244" s="22" t="s">
        <v>149</v>
      </c>
      <c r="AM1244" s="19"/>
      <c r="AN1244" s="19"/>
      <c r="AO1244" s="19"/>
      <c r="AP1244" s="21" t="s">
        <v>54</v>
      </c>
      <c r="AQ1244" s="19"/>
    </row>
    <row r="1245">
      <c r="A1245" s="11" t="s">
        <v>5863</v>
      </c>
      <c r="B1245" s="11" t="s">
        <v>5864</v>
      </c>
      <c r="C1245" s="11" t="str">
        <f>VLOOKUP(A1245,import!A:C,3,0)</f>
        <v>DOĞRU</v>
      </c>
      <c r="D1245" s="11" t="s">
        <v>233</v>
      </c>
      <c r="E1245" s="12">
        <f>VLOOKUP(A1245,import!A:J,5,0)</f>
        <v>208</v>
      </c>
      <c r="F1245" s="12">
        <f>VLOOKUP(A1245,import!A:J,6,0)</f>
        <v>31</v>
      </c>
      <c r="G1245" s="13">
        <f>VLOOKUP(A1245,import!A:J,7,0)</f>
        <v>0</v>
      </c>
      <c r="H1245" s="13">
        <f>VLOOKUP(A1245,import!A:J,8,0)</f>
        <v>15</v>
      </c>
      <c r="I1245" s="13">
        <f>VLOOKUP(A1245,import!A:J,9,0)</f>
        <v>15</v>
      </c>
      <c r="J1245" s="14">
        <f>VLOOKUP(A1245,import!A:J,10,0)</f>
        <v>0</v>
      </c>
      <c r="K1245" s="11" t="s">
        <v>5865</v>
      </c>
      <c r="L1245" s="11">
        <v>2.425387898E9</v>
      </c>
      <c r="M1245" s="11" t="s">
        <v>368</v>
      </c>
      <c r="N1245" s="11" t="s">
        <v>848</v>
      </c>
      <c r="O1245" s="11" t="s">
        <v>5866</v>
      </c>
      <c r="P1245" s="11" t="str">
        <f>VLOOKUP(A1245,import!A:P,16,0)</f>
        <v>Geleneksel</v>
      </c>
      <c r="Q1245" s="15"/>
      <c r="R1245" s="15" t="b">
        <v>0</v>
      </c>
      <c r="S1245" s="16" t="b">
        <v>0</v>
      </c>
      <c r="T1245" s="17"/>
      <c r="U1245" s="17"/>
      <c r="V1245" s="17"/>
      <c r="W1245" s="17"/>
      <c r="X1245" s="18"/>
      <c r="Y1245" s="18"/>
      <c r="Z1245" s="18"/>
      <c r="AA1245" s="22"/>
      <c r="AB1245" s="23"/>
      <c r="AC1245" s="19"/>
      <c r="AD1245" s="19"/>
      <c r="AE1245" s="20"/>
      <c r="AF1245" s="19"/>
      <c r="AG1245" s="20"/>
      <c r="AH1245" s="19"/>
      <c r="AI1245" s="19"/>
      <c r="AJ1245" s="19"/>
      <c r="AK1245" s="22"/>
      <c r="AL1245" s="19"/>
      <c r="AM1245" s="19"/>
      <c r="AN1245" s="19"/>
      <c r="AO1245" s="19"/>
      <c r="AP1245" s="21"/>
      <c r="AQ1245" s="19"/>
    </row>
    <row r="1246">
      <c r="A1246" s="11" t="s">
        <v>5867</v>
      </c>
      <c r="B1246" s="11" t="s">
        <v>5868</v>
      </c>
      <c r="C1246" s="11" t="str">
        <f>VLOOKUP(A1246,import!A:C,3,0)</f>
        <v>DOĞRU</v>
      </c>
      <c r="D1246" s="11" t="s">
        <v>1828</v>
      </c>
      <c r="E1246" s="12">
        <f>VLOOKUP(A1246,import!A:J,5,0)</f>
        <v>33</v>
      </c>
      <c r="F1246" s="12">
        <f>VLOOKUP(A1246,import!A:J,6,0)</f>
        <v>9</v>
      </c>
      <c r="G1246" s="13">
        <f>VLOOKUP(A1246,import!A:J,7,0)</f>
        <v>6</v>
      </c>
      <c r="H1246" s="13">
        <f>VLOOKUP(A1246,import!A:J,8,0)</f>
        <v>0</v>
      </c>
      <c r="I1246" s="13">
        <f>VLOOKUP(A1246,import!A:J,9,0)</f>
        <v>6</v>
      </c>
      <c r="J1246" s="14">
        <f>VLOOKUP(A1246,import!A:J,10,0)</f>
        <v>1</v>
      </c>
      <c r="K1246" s="11" t="s">
        <v>1943</v>
      </c>
      <c r="L1246" s="11">
        <v>5.359353883E9</v>
      </c>
      <c r="M1246" s="11" t="s">
        <v>138</v>
      </c>
      <c r="N1246" s="11" t="s">
        <v>202</v>
      </c>
      <c r="O1246" s="11" t="s">
        <v>1944</v>
      </c>
      <c r="P1246" s="11" t="str">
        <f>VLOOKUP(A1246,import!A:P,16,0)</f>
        <v>Geleneksel</v>
      </c>
      <c r="Q1246" s="15"/>
      <c r="R1246" s="15" t="b">
        <v>1</v>
      </c>
      <c r="S1246" s="16" t="b">
        <v>0</v>
      </c>
      <c r="T1246" s="17" t="s">
        <v>50</v>
      </c>
      <c r="U1246" s="17" t="s">
        <v>99</v>
      </c>
      <c r="V1246" s="17" t="s">
        <v>52</v>
      </c>
      <c r="W1246" s="17"/>
      <c r="X1246" s="18">
        <v>44508.0</v>
      </c>
      <c r="Y1246" s="18">
        <v>44509.0</v>
      </c>
      <c r="Z1246" s="18"/>
      <c r="AA1246" s="22"/>
      <c r="AB1246" s="23"/>
      <c r="AC1246" s="19"/>
      <c r="AD1246" s="19"/>
      <c r="AE1246" s="20"/>
      <c r="AF1246" s="19"/>
      <c r="AG1246" s="20"/>
      <c r="AH1246" s="19"/>
      <c r="AI1246" s="19"/>
      <c r="AJ1246" s="19"/>
      <c r="AK1246" s="22" t="s">
        <v>99</v>
      </c>
      <c r="AL1246" s="19"/>
      <c r="AM1246" s="19"/>
      <c r="AN1246" s="19"/>
      <c r="AO1246" s="19"/>
      <c r="AP1246" s="21" t="s">
        <v>116</v>
      </c>
      <c r="AQ1246" s="19"/>
    </row>
    <row r="1247">
      <c r="A1247" s="11" t="s">
        <v>5869</v>
      </c>
      <c r="B1247" s="11" t="s">
        <v>5870</v>
      </c>
      <c r="C1247" s="11" t="str">
        <f>VLOOKUP(A1247,import!A:C,3,0)</f>
        <v>DOĞRU</v>
      </c>
      <c r="D1247" s="11" t="s">
        <v>1828</v>
      </c>
      <c r="E1247" s="12">
        <f>VLOOKUP(A1247,import!A:J,5,0)</f>
        <v>16</v>
      </c>
      <c r="F1247" s="12">
        <f>VLOOKUP(A1247,import!A:J,6,0)</f>
        <v>2</v>
      </c>
      <c r="G1247" s="13">
        <f>VLOOKUP(A1247,import!A:J,7,0)</f>
        <v>0</v>
      </c>
      <c r="H1247" s="13">
        <f>VLOOKUP(A1247,import!A:J,8,0)</f>
        <v>5</v>
      </c>
      <c r="I1247" s="13">
        <f>VLOOKUP(A1247,import!A:J,9,0)</f>
        <v>5</v>
      </c>
      <c r="J1247" s="14">
        <f>VLOOKUP(A1247,import!A:J,10,0)</f>
        <v>0</v>
      </c>
      <c r="K1247" s="11" t="s">
        <v>5871</v>
      </c>
      <c r="L1247" s="11">
        <v>2.423169606E9</v>
      </c>
      <c r="M1247" s="11" t="s">
        <v>47</v>
      </c>
      <c r="N1247" s="11" t="s">
        <v>145</v>
      </c>
      <c r="O1247" s="11" t="s">
        <v>5872</v>
      </c>
      <c r="P1247" s="11" t="str">
        <f>VLOOKUP(A1247,import!A:P,16,0)</f>
        <v>Geleneksel</v>
      </c>
      <c r="Q1247" s="15"/>
      <c r="R1247" s="15" t="b">
        <v>1</v>
      </c>
      <c r="S1247" s="16" t="b">
        <v>0</v>
      </c>
      <c r="T1247" s="17" t="s">
        <v>236</v>
      </c>
      <c r="U1247" s="17"/>
      <c r="V1247" s="17"/>
      <c r="W1247" s="17">
        <v>5.323752128E9</v>
      </c>
      <c r="X1247" s="18"/>
      <c r="Y1247" s="18"/>
      <c r="Z1247" s="18"/>
      <c r="AA1247" s="22"/>
      <c r="AB1247" s="23"/>
      <c r="AC1247" s="19"/>
      <c r="AD1247" s="19"/>
      <c r="AE1247" s="20"/>
      <c r="AF1247" s="19"/>
      <c r="AG1247" s="20"/>
      <c r="AH1247" s="19"/>
      <c r="AI1247" s="19"/>
      <c r="AJ1247" s="19"/>
      <c r="AK1247" s="22"/>
      <c r="AL1247" s="19"/>
      <c r="AM1247" s="19"/>
      <c r="AN1247" s="19"/>
      <c r="AO1247" s="19"/>
      <c r="AP1247" s="21"/>
      <c r="AQ1247" s="19"/>
    </row>
    <row r="1248">
      <c r="A1248" s="11" t="s">
        <v>5873</v>
      </c>
      <c r="B1248" s="11" t="s">
        <v>5874</v>
      </c>
      <c r="C1248" s="11" t="str">
        <f>VLOOKUP(A1248,import!A:C,3,0)</f>
        <v>DOĞRU</v>
      </c>
      <c r="D1248" s="11" t="s">
        <v>63</v>
      </c>
      <c r="E1248" s="12">
        <f>VLOOKUP(A1248,import!A:J,5,0)</f>
        <v>486</v>
      </c>
      <c r="F1248" s="12">
        <f>VLOOKUP(A1248,import!A:J,6,0)</f>
        <v>28</v>
      </c>
      <c r="G1248" s="13">
        <f>VLOOKUP(A1248,import!A:J,7,0)</f>
        <v>0</v>
      </c>
      <c r="H1248" s="13">
        <f>VLOOKUP(A1248,import!A:J,8,0)</f>
        <v>32</v>
      </c>
      <c r="I1248" s="13">
        <f>VLOOKUP(A1248,import!A:J,9,0)</f>
        <v>32</v>
      </c>
      <c r="J1248" s="14">
        <f>VLOOKUP(A1248,import!A:J,10,0)</f>
        <v>0</v>
      </c>
      <c r="K1248" s="11" t="s">
        <v>5875</v>
      </c>
      <c r="L1248" s="11">
        <v>2.422262607E9</v>
      </c>
      <c r="M1248" s="11" t="s">
        <v>65</v>
      </c>
      <c r="N1248" s="11" t="s">
        <v>285</v>
      </c>
      <c r="O1248" s="11" t="s">
        <v>5876</v>
      </c>
      <c r="P1248" s="11" t="str">
        <f>VLOOKUP(A1248,import!A:P,16,0)</f>
        <v>Geleneksel</v>
      </c>
      <c r="Q1248" s="15" t="s">
        <v>129</v>
      </c>
      <c r="R1248" s="15" t="b">
        <v>1</v>
      </c>
      <c r="S1248" s="16" t="b">
        <v>0</v>
      </c>
      <c r="T1248" s="25" t="s">
        <v>83</v>
      </c>
      <c r="U1248" s="16"/>
      <c r="V1248" s="16"/>
      <c r="W1248" s="25" t="s">
        <v>5877</v>
      </c>
      <c r="X1248" s="30"/>
      <c r="Y1248" s="30"/>
      <c r="Z1248" s="30"/>
      <c r="AA1248" s="22" t="s">
        <v>177</v>
      </c>
      <c r="AB1248" s="23">
        <v>44426.0</v>
      </c>
      <c r="AC1248" s="22" t="s">
        <v>177</v>
      </c>
      <c r="AD1248" s="23">
        <v>44505.0</v>
      </c>
      <c r="AE1248" s="22" t="s">
        <v>177</v>
      </c>
      <c r="AF1248" s="23">
        <v>44510.0</v>
      </c>
      <c r="AG1248" s="20"/>
      <c r="AH1248" s="19"/>
      <c r="AI1248" s="19"/>
      <c r="AJ1248" s="19"/>
      <c r="AK1248" s="22" t="s">
        <v>288</v>
      </c>
      <c r="AL1248" s="22" t="s">
        <v>99</v>
      </c>
      <c r="AM1248" s="22" t="s">
        <v>247</v>
      </c>
      <c r="AN1248" s="19"/>
      <c r="AO1248" s="19"/>
      <c r="AP1248" s="21" t="s">
        <v>116</v>
      </c>
      <c r="AQ1248" s="19"/>
    </row>
    <row r="1249">
      <c r="A1249" s="11" t="s">
        <v>5878</v>
      </c>
      <c r="B1249" s="11" t="s">
        <v>5879</v>
      </c>
      <c r="C1249" s="11" t="str">
        <f>VLOOKUP(A1249,import!A:C,3,0)</f>
        <v>DOĞRU</v>
      </c>
      <c r="D1249" s="11" t="s">
        <v>63</v>
      </c>
      <c r="E1249" s="12">
        <f>VLOOKUP(A1249,import!A:J,5,0)</f>
        <v>51</v>
      </c>
      <c r="F1249" s="12">
        <f>VLOOKUP(A1249,import!A:J,6,0)</f>
        <v>3</v>
      </c>
      <c r="G1249" s="13">
        <f>VLOOKUP(A1249,import!A:J,7,0)</f>
        <v>7</v>
      </c>
      <c r="H1249" s="13">
        <f>VLOOKUP(A1249,import!A:J,8,0)</f>
        <v>1</v>
      </c>
      <c r="I1249" s="13">
        <f>VLOOKUP(A1249,import!A:J,9,0)</f>
        <v>8</v>
      </c>
      <c r="J1249" s="14">
        <f>VLOOKUP(A1249,import!A:J,10,0)</f>
        <v>0.88</v>
      </c>
      <c r="K1249" s="11" t="s">
        <v>5880</v>
      </c>
      <c r="L1249" s="11">
        <v>5.323006046E9</v>
      </c>
      <c r="M1249" s="11" t="s">
        <v>47</v>
      </c>
      <c r="N1249" s="11" t="s">
        <v>145</v>
      </c>
      <c r="O1249" s="11" t="s">
        <v>5881</v>
      </c>
      <c r="P1249" s="11" t="str">
        <f>VLOOKUP(A1249,import!A:P,16,0)</f>
        <v>Geleneksel</v>
      </c>
      <c r="Q1249" s="15"/>
      <c r="R1249" s="15" t="b">
        <v>1</v>
      </c>
      <c r="S1249" s="16" t="b">
        <v>0</v>
      </c>
      <c r="T1249" s="17" t="s">
        <v>50</v>
      </c>
      <c r="U1249" s="17" t="s">
        <v>99</v>
      </c>
      <c r="V1249" s="17" t="s">
        <v>52</v>
      </c>
      <c r="W1249" s="17"/>
      <c r="X1249" s="18">
        <v>44540.0</v>
      </c>
      <c r="Y1249" s="18">
        <v>44543.0</v>
      </c>
      <c r="Z1249" s="18"/>
      <c r="AA1249" s="22" t="s">
        <v>71</v>
      </c>
      <c r="AB1249" s="23">
        <v>44540.0</v>
      </c>
      <c r="AC1249" s="19"/>
      <c r="AD1249" s="19"/>
      <c r="AE1249" s="20"/>
      <c r="AF1249" s="19"/>
      <c r="AG1249" s="20"/>
      <c r="AH1249" s="19"/>
      <c r="AI1249" s="19"/>
      <c r="AJ1249" s="19"/>
      <c r="AK1249" s="22" t="s">
        <v>99</v>
      </c>
      <c r="AL1249" s="19"/>
      <c r="AM1249" s="19"/>
      <c r="AN1249" s="19"/>
      <c r="AO1249" s="19"/>
      <c r="AP1249" s="21" t="s">
        <v>89</v>
      </c>
      <c r="AQ1249" s="19"/>
    </row>
    <row r="1250">
      <c r="A1250" s="11" t="s">
        <v>5882</v>
      </c>
      <c r="B1250" s="11" t="s">
        <v>5883</v>
      </c>
      <c r="C1250" s="11" t="str">
        <f>VLOOKUP(A1250,import!A:C,3,0)</f>
        <v>DOĞRU</v>
      </c>
      <c r="D1250" s="11" t="s">
        <v>92</v>
      </c>
      <c r="E1250" s="12">
        <f>VLOOKUP(A1250,import!A:J,5,0)</f>
        <v>629</v>
      </c>
      <c r="F1250" s="12" t="str">
        <f>VLOOKUP(A1250,import!A:J,6,0)</f>
        <v/>
      </c>
      <c r="G1250" s="13">
        <f>VLOOKUP(A1250,import!A:J,7,0)</f>
        <v>5</v>
      </c>
      <c r="H1250" s="13">
        <f>VLOOKUP(A1250,import!A:J,8,0)</f>
        <v>5</v>
      </c>
      <c r="I1250" s="13">
        <f>VLOOKUP(A1250,import!A:J,9,0)</f>
        <v>10</v>
      </c>
      <c r="J1250" s="14">
        <f>VLOOKUP(A1250,import!A:J,10,0)</f>
        <v>0.5</v>
      </c>
      <c r="K1250" s="11" t="s">
        <v>5884</v>
      </c>
      <c r="L1250" s="11">
        <v>2.422121222E9</v>
      </c>
      <c r="M1250" s="11" t="s">
        <v>47</v>
      </c>
      <c r="N1250" s="11" t="s">
        <v>94</v>
      </c>
      <c r="O1250" s="11" t="s">
        <v>5885</v>
      </c>
      <c r="P1250" s="11" t="str">
        <f>VLOOKUP(A1250,import!A:P,16,0)</f>
        <v>Geleneksel</v>
      </c>
      <c r="Q1250" s="15" t="s">
        <v>103</v>
      </c>
      <c r="R1250" s="15" t="b">
        <v>1</v>
      </c>
      <c r="S1250" s="16" t="b">
        <v>0</v>
      </c>
      <c r="T1250" s="25" t="s">
        <v>83</v>
      </c>
      <c r="U1250" s="16"/>
      <c r="V1250" s="26"/>
      <c r="W1250" s="25" t="s">
        <v>5886</v>
      </c>
      <c r="X1250" s="30"/>
      <c r="Y1250" s="30"/>
      <c r="Z1250" s="30"/>
      <c r="AA1250" s="19"/>
      <c r="AB1250" s="19"/>
      <c r="AC1250" s="19"/>
      <c r="AD1250" s="19"/>
      <c r="AE1250" s="20"/>
      <c r="AF1250" s="19"/>
      <c r="AG1250" s="20"/>
      <c r="AH1250" s="19"/>
      <c r="AI1250" s="19"/>
      <c r="AJ1250" s="19"/>
      <c r="AK1250" s="19"/>
      <c r="AL1250" s="19"/>
      <c r="AM1250" s="19"/>
      <c r="AN1250" s="19"/>
      <c r="AO1250" s="19"/>
      <c r="AP1250" s="21" t="s">
        <v>89</v>
      </c>
      <c r="AQ1250" s="19"/>
    </row>
    <row r="1251">
      <c r="A1251" s="11" t="s">
        <v>5887</v>
      </c>
      <c r="B1251" s="11" t="s">
        <v>5888</v>
      </c>
      <c r="C1251" s="11" t="str">
        <f>VLOOKUP(A1251,import!A:C,3,0)</f>
        <v>YANLIŞ</v>
      </c>
      <c r="D1251" s="11" t="s">
        <v>74</v>
      </c>
      <c r="E1251" s="12">
        <f>VLOOKUP(A1251,import!A:J,5,0)</f>
        <v>447</v>
      </c>
      <c r="F1251" s="12" t="str">
        <f>VLOOKUP(A1251,import!A:J,6,0)</f>
        <v/>
      </c>
      <c r="G1251" s="13">
        <f>VLOOKUP(A1251,import!A:J,7,0)</f>
        <v>21</v>
      </c>
      <c r="H1251" s="13">
        <f>VLOOKUP(A1251,import!A:J,8,0)</f>
        <v>17</v>
      </c>
      <c r="I1251" s="13">
        <f>VLOOKUP(A1251,import!A:J,9,0)</f>
        <v>38</v>
      </c>
      <c r="J1251" s="14">
        <f>VLOOKUP(A1251,import!A:J,10,0)</f>
        <v>0.55</v>
      </c>
      <c r="K1251" s="11" t="s">
        <v>5889</v>
      </c>
      <c r="L1251" s="11">
        <v>2.424707807E9</v>
      </c>
      <c r="M1251" s="11" t="s">
        <v>65</v>
      </c>
      <c r="N1251" s="11" t="s">
        <v>3323</v>
      </c>
      <c r="O1251" s="11" t="s">
        <v>5890</v>
      </c>
      <c r="P1251" s="11" t="str">
        <f>VLOOKUP(A1251,import!A:P,16,0)</f>
        <v>Geleneksel</v>
      </c>
      <c r="Q1251" s="15" t="s">
        <v>103</v>
      </c>
      <c r="R1251" s="15" t="b">
        <v>1</v>
      </c>
      <c r="S1251" s="16" t="b">
        <v>0</v>
      </c>
      <c r="T1251" s="25" t="s">
        <v>50</v>
      </c>
      <c r="U1251" s="25" t="s">
        <v>219</v>
      </c>
      <c r="V1251" s="25" t="s">
        <v>52</v>
      </c>
      <c r="W1251" s="25" t="s">
        <v>5891</v>
      </c>
      <c r="X1251" s="27">
        <v>44424.0</v>
      </c>
      <c r="Y1251" s="27">
        <v>44425.0</v>
      </c>
      <c r="Z1251" s="27"/>
      <c r="AA1251" s="22" t="s">
        <v>71</v>
      </c>
      <c r="AB1251" s="23">
        <v>44424.0</v>
      </c>
      <c r="AC1251" s="19"/>
      <c r="AD1251" s="19"/>
      <c r="AE1251" s="20"/>
      <c r="AF1251" s="19"/>
      <c r="AG1251" s="20"/>
      <c r="AH1251" s="19"/>
      <c r="AI1251" s="19"/>
      <c r="AJ1251" s="19"/>
      <c r="AK1251" s="22" t="s">
        <v>219</v>
      </c>
      <c r="AL1251" s="19"/>
      <c r="AM1251" s="19"/>
      <c r="AN1251" s="19"/>
      <c r="AO1251" s="19"/>
      <c r="AP1251" s="21" t="s">
        <v>116</v>
      </c>
      <c r="AQ1251" s="19"/>
    </row>
    <row r="1252">
      <c r="A1252" s="11" t="s">
        <v>5892</v>
      </c>
      <c r="B1252" s="11" t="s">
        <v>5893</v>
      </c>
      <c r="C1252" s="11" t="str">
        <f>VLOOKUP(A1252,import!A:C,3,0)</f>
        <v>DOĞRU</v>
      </c>
      <c r="D1252" s="11" t="s">
        <v>233</v>
      </c>
      <c r="E1252" s="12">
        <f>VLOOKUP(A1252,import!A:J,5,0)</f>
        <v>217</v>
      </c>
      <c r="F1252" s="12">
        <f>VLOOKUP(A1252,import!A:J,6,0)</f>
        <v>10</v>
      </c>
      <c r="G1252" s="13">
        <f>VLOOKUP(A1252,import!A:J,7,0)</f>
        <v>14</v>
      </c>
      <c r="H1252" s="13">
        <f>VLOOKUP(A1252,import!A:J,8,0)</f>
        <v>13</v>
      </c>
      <c r="I1252" s="13">
        <f>VLOOKUP(A1252,import!A:J,9,0)</f>
        <v>27</v>
      </c>
      <c r="J1252" s="14">
        <f>VLOOKUP(A1252,import!A:J,10,0)</f>
        <v>0.52</v>
      </c>
      <c r="K1252" s="11" t="s">
        <v>5894</v>
      </c>
      <c r="L1252" s="11">
        <v>2.424523232E9</v>
      </c>
      <c r="M1252" s="11" t="s">
        <v>138</v>
      </c>
      <c r="N1252" s="11" t="s">
        <v>333</v>
      </c>
      <c r="O1252" s="11" t="s">
        <v>5895</v>
      </c>
      <c r="P1252" s="11" t="str">
        <f>VLOOKUP(A1252,import!A:P,16,0)</f>
        <v>Geleneksel</v>
      </c>
      <c r="Q1252" s="15"/>
      <c r="R1252" s="15" t="b">
        <v>1</v>
      </c>
      <c r="S1252" s="16" t="b">
        <v>0</v>
      </c>
      <c r="T1252" s="17" t="s">
        <v>50</v>
      </c>
      <c r="U1252" s="17" t="s">
        <v>156</v>
      </c>
      <c r="V1252" s="57" t="s">
        <v>5896</v>
      </c>
      <c r="W1252" s="17" t="s">
        <v>5897</v>
      </c>
      <c r="X1252" s="18">
        <v>44497.0</v>
      </c>
      <c r="Y1252" s="18">
        <v>44498.0</v>
      </c>
      <c r="Z1252" s="18"/>
      <c r="AA1252" s="22" t="s">
        <v>71</v>
      </c>
      <c r="AB1252" s="23">
        <v>44365.0</v>
      </c>
      <c r="AC1252" s="22" t="s">
        <v>177</v>
      </c>
      <c r="AD1252" s="23">
        <v>44435.0</v>
      </c>
      <c r="AE1252" s="22" t="s">
        <v>71</v>
      </c>
      <c r="AF1252" s="23">
        <v>44497.0</v>
      </c>
      <c r="AG1252" s="20"/>
      <c r="AH1252" s="19"/>
      <c r="AI1252" s="19"/>
      <c r="AJ1252" s="19"/>
      <c r="AK1252" s="22" t="s">
        <v>98</v>
      </c>
      <c r="AL1252" s="22" t="s">
        <v>163</v>
      </c>
      <c r="AM1252" s="22" t="s">
        <v>156</v>
      </c>
      <c r="AN1252" s="19"/>
      <c r="AO1252" s="19"/>
      <c r="AP1252" s="21" t="s">
        <v>116</v>
      </c>
      <c r="AQ1252" s="19"/>
    </row>
    <row r="1253">
      <c r="A1253" s="11" t="s">
        <v>5898</v>
      </c>
      <c r="B1253" s="11" t="s">
        <v>5899</v>
      </c>
      <c r="C1253" s="11" t="str">
        <f>VLOOKUP(A1253,import!A:C,3,0)</f>
        <v>DOĞRU</v>
      </c>
      <c r="D1253" s="11" t="s">
        <v>63</v>
      </c>
      <c r="E1253" s="12">
        <f>VLOOKUP(A1253,import!A:J,5,0)</f>
        <v>181</v>
      </c>
      <c r="F1253" s="12">
        <f>VLOOKUP(A1253,import!A:J,6,0)</f>
        <v>9</v>
      </c>
      <c r="G1253" s="13">
        <f>VLOOKUP(A1253,import!A:J,7,0)</f>
        <v>7</v>
      </c>
      <c r="H1253" s="13">
        <f>VLOOKUP(A1253,import!A:J,8,0)</f>
        <v>5</v>
      </c>
      <c r="I1253" s="13">
        <f>VLOOKUP(A1253,import!A:J,9,0)</f>
        <v>12</v>
      </c>
      <c r="J1253" s="14">
        <f>VLOOKUP(A1253,import!A:J,10,0)</f>
        <v>0.58</v>
      </c>
      <c r="K1253" s="11" t="s">
        <v>2275</v>
      </c>
      <c r="L1253" s="11">
        <v>5.324645033E9</v>
      </c>
      <c r="M1253" s="11" t="s">
        <v>138</v>
      </c>
      <c r="N1253" s="11" t="s">
        <v>139</v>
      </c>
      <c r="O1253" s="11" t="s">
        <v>5900</v>
      </c>
      <c r="P1253" s="11" t="str">
        <f>VLOOKUP(A1253,import!A:P,16,0)</f>
        <v>Geleneksel</v>
      </c>
      <c r="Q1253" s="15" t="s">
        <v>299</v>
      </c>
      <c r="R1253" s="15" t="b">
        <v>1</v>
      </c>
      <c r="S1253" s="16" t="b">
        <v>0</v>
      </c>
      <c r="T1253" s="25" t="s">
        <v>502</v>
      </c>
      <c r="U1253" s="16"/>
      <c r="V1253" s="16"/>
      <c r="W1253" s="25" t="s">
        <v>4384</v>
      </c>
      <c r="X1253" s="30"/>
      <c r="Y1253" s="30"/>
      <c r="Z1253" s="30"/>
      <c r="AA1253" s="19"/>
      <c r="AB1253" s="19"/>
      <c r="AC1253" s="19"/>
      <c r="AD1253" s="19"/>
      <c r="AE1253" s="20"/>
      <c r="AF1253" s="19"/>
      <c r="AG1253" s="20"/>
      <c r="AH1253" s="19"/>
      <c r="AI1253" s="19"/>
      <c r="AJ1253" s="19"/>
      <c r="AK1253" s="19"/>
      <c r="AL1253" s="19"/>
      <c r="AM1253" s="19"/>
      <c r="AN1253" s="19"/>
      <c r="AO1253" s="19"/>
      <c r="AP1253" s="21" t="s">
        <v>116</v>
      </c>
      <c r="AQ1253" s="19"/>
    </row>
    <row r="1254">
      <c r="A1254" s="11" t="s">
        <v>5901</v>
      </c>
      <c r="B1254" s="11" t="s">
        <v>5902</v>
      </c>
      <c r="C1254" s="11" t="str">
        <f>VLOOKUP(A1254,import!A:C,3,0)</f>
        <v>DOĞRU</v>
      </c>
      <c r="D1254" s="11" t="s">
        <v>818</v>
      </c>
      <c r="E1254" s="12">
        <f>VLOOKUP(A1254,import!A:J,5,0)</f>
        <v>99</v>
      </c>
      <c r="F1254" s="12">
        <f>VLOOKUP(A1254,import!A:J,6,0)</f>
        <v>15</v>
      </c>
      <c r="G1254" s="13">
        <f>VLOOKUP(A1254,import!A:J,7,0)</f>
        <v>16</v>
      </c>
      <c r="H1254" s="13">
        <f>VLOOKUP(A1254,import!A:J,8,0)</f>
        <v>21</v>
      </c>
      <c r="I1254" s="13">
        <f>VLOOKUP(A1254,import!A:J,9,0)</f>
        <v>37</v>
      </c>
      <c r="J1254" s="14">
        <f>VLOOKUP(A1254,import!A:J,10,0)</f>
        <v>0.43</v>
      </c>
      <c r="K1254" s="11" t="s">
        <v>5903</v>
      </c>
      <c r="L1254" s="11">
        <v>5.39367268E9</v>
      </c>
      <c r="M1254" s="11" t="s">
        <v>47</v>
      </c>
      <c r="N1254" s="11" t="s">
        <v>227</v>
      </c>
      <c r="O1254" s="11" t="s">
        <v>5904</v>
      </c>
      <c r="P1254" s="11" t="str">
        <f>VLOOKUP(A1254,import!A:P,16,0)</f>
        <v>Geleneksel</v>
      </c>
      <c r="Q1254" s="15" t="s">
        <v>135</v>
      </c>
      <c r="R1254" s="15" t="b">
        <v>1</v>
      </c>
      <c r="S1254" s="16" t="b">
        <v>0</v>
      </c>
      <c r="T1254" s="25" t="s">
        <v>50</v>
      </c>
      <c r="U1254" s="25" t="s">
        <v>51</v>
      </c>
      <c r="V1254" s="25" t="s">
        <v>273</v>
      </c>
      <c r="W1254" s="25" t="s">
        <v>5905</v>
      </c>
      <c r="X1254" s="27">
        <v>44342.0</v>
      </c>
      <c r="Y1254" s="27">
        <v>44344.0</v>
      </c>
      <c r="Z1254" s="27"/>
      <c r="AA1254" s="19"/>
      <c r="AB1254" s="19"/>
      <c r="AC1254" s="19"/>
      <c r="AD1254" s="19"/>
      <c r="AE1254" s="20"/>
      <c r="AF1254" s="19"/>
      <c r="AG1254" s="20"/>
      <c r="AH1254" s="19"/>
      <c r="AI1254" s="19"/>
      <c r="AJ1254" s="19"/>
      <c r="AK1254" s="19"/>
      <c r="AL1254" s="19"/>
      <c r="AM1254" s="19"/>
      <c r="AN1254" s="19"/>
      <c r="AO1254" s="19"/>
      <c r="AP1254" s="21" t="s">
        <v>89</v>
      </c>
      <c r="AQ1254" s="19"/>
    </row>
    <row r="1255">
      <c r="A1255" s="11" t="s">
        <v>5906</v>
      </c>
      <c r="B1255" s="11" t="s">
        <v>5907</v>
      </c>
      <c r="C1255" s="11" t="str">
        <f>VLOOKUP(A1255,import!A:C,3,0)</f>
        <v>DOĞRU</v>
      </c>
      <c r="D1255" s="11" t="s">
        <v>45</v>
      </c>
      <c r="E1255" s="12">
        <f>VLOOKUP(A1255,import!A:J,5,0)</f>
        <v>856</v>
      </c>
      <c r="F1255" s="12">
        <f>VLOOKUP(A1255,import!A:J,6,0)</f>
        <v>26</v>
      </c>
      <c r="G1255" s="13">
        <f>VLOOKUP(A1255,import!A:J,7,0)</f>
        <v>0</v>
      </c>
      <c r="H1255" s="13">
        <f>VLOOKUP(A1255,import!A:J,8,0)</f>
        <v>20</v>
      </c>
      <c r="I1255" s="13">
        <f>VLOOKUP(A1255,import!A:J,9,0)</f>
        <v>20</v>
      </c>
      <c r="J1255" s="14">
        <f>VLOOKUP(A1255,import!A:J,10,0)</f>
        <v>0</v>
      </c>
      <c r="K1255" s="11" t="s">
        <v>5908</v>
      </c>
      <c r="L1255" s="11">
        <v>5.364503655E9</v>
      </c>
      <c r="M1255" s="11" t="s">
        <v>65</v>
      </c>
      <c r="N1255" s="11" t="s">
        <v>427</v>
      </c>
      <c r="O1255" s="11" t="s">
        <v>5909</v>
      </c>
      <c r="P1255" s="11" t="str">
        <f>VLOOKUP(A1255,import!A:P,16,0)</f>
        <v>Geleneksel</v>
      </c>
      <c r="Q1255" s="15"/>
      <c r="R1255" s="15" t="b">
        <v>1</v>
      </c>
      <c r="S1255" s="16" t="b">
        <v>0</v>
      </c>
      <c r="T1255" s="17" t="s">
        <v>83</v>
      </c>
      <c r="U1255" s="17" t="s">
        <v>115</v>
      </c>
      <c r="V1255" s="22" t="s">
        <v>69</v>
      </c>
      <c r="W1255" s="17" t="s">
        <v>5910</v>
      </c>
      <c r="X1255" s="18">
        <v>44482.0</v>
      </c>
      <c r="Y1255" s="18">
        <v>44483.0</v>
      </c>
      <c r="Z1255" s="18"/>
      <c r="AA1255" s="22" t="s">
        <v>71</v>
      </c>
      <c r="AB1255" s="23">
        <v>44482.0</v>
      </c>
      <c r="AC1255" s="22" t="s">
        <v>71</v>
      </c>
      <c r="AD1255" s="23">
        <v>44510.0</v>
      </c>
      <c r="AE1255" s="20"/>
      <c r="AF1255" s="19"/>
      <c r="AG1255" s="20"/>
      <c r="AH1255" s="19"/>
      <c r="AI1255" s="19"/>
      <c r="AJ1255" s="19"/>
      <c r="AK1255" s="22" t="s">
        <v>115</v>
      </c>
      <c r="AL1255" s="22" t="s">
        <v>247</v>
      </c>
      <c r="AM1255" s="19"/>
      <c r="AN1255" s="19"/>
      <c r="AO1255" s="19"/>
      <c r="AP1255" s="21" t="s">
        <v>116</v>
      </c>
      <c r="AQ1255" s="19"/>
    </row>
    <row r="1256">
      <c r="A1256" s="11" t="s">
        <v>5911</v>
      </c>
      <c r="B1256" s="11" t="s">
        <v>5912</v>
      </c>
      <c r="C1256" s="11" t="str">
        <f>VLOOKUP(A1256,import!A:C,3,0)</f>
        <v>DOĞRU</v>
      </c>
      <c r="D1256" s="11" t="s">
        <v>200</v>
      </c>
      <c r="E1256" s="12">
        <f>VLOOKUP(A1256,import!A:J,5,0)</f>
        <v>1636</v>
      </c>
      <c r="F1256" s="12">
        <f>VLOOKUP(A1256,import!A:J,6,0)</f>
        <v>130</v>
      </c>
      <c r="G1256" s="13">
        <f>VLOOKUP(A1256,import!A:J,7,0)</f>
        <v>21</v>
      </c>
      <c r="H1256" s="13">
        <f>VLOOKUP(A1256,import!A:J,8,0)</f>
        <v>27</v>
      </c>
      <c r="I1256" s="13">
        <f>VLOOKUP(A1256,import!A:J,9,0)</f>
        <v>48</v>
      </c>
      <c r="J1256" s="14">
        <f>VLOOKUP(A1256,import!A:J,10,0)</f>
        <v>0.44</v>
      </c>
      <c r="K1256" s="11" t="s">
        <v>5913</v>
      </c>
      <c r="L1256" s="11">
        <v>2.4222702E9</v>
      </c>
      <c r="M1256" s="11" t="s">
        <v>65</v>
      </c>
      <c r="N1256" s="11" t="s">
        <v>112</v>
      </c>
      <c r="O1256" s="11" t="s">
        <v>5914</v>
      </c>
      <c r="P1256" s="11" t="str">
        <f>VLOOKUP(A1256,import!A:P,16,0)</f>
        <v>Geleneksel</v>
      </c>
      <c r="Q1256" s="15"/>
      <c r="R1256" s="15" t="b">
        <v>1</v>
      </c>
      <c r="S1256" s="16" t="b">
        <v>0</v>
      </c>
      <c r="T1256" s="17" t="s">
        <v>351</v>
      </c>
      <c r="U1256" s="17" t="s">
        <v>68</v>
      </c>
      <c r="V1256" s="24" t="s">
        <v>69</v>
      </c>
      <c r="W1256" s="17" t="s">
        <v>5915</v>
      </c>
      <c r="X1256" s="18">
        <v>44509.0</v>
      </c>
      <c r="Y1256" s="18">
        <v>44511.0</v>
      </c>
      <c r="Z1256" s="18"/>
      <c r="AA1256" s="22" t="s">
        <v>106</v>
      </c>
      <c r="AB1256" s="23">
        <v>44445.0</v>
      </c>
      <c r="AC1256" s="22" t="s">
        <v>71</v>
      </c>
      <c r="AD1256" s="23">
        <v>44461.0</v>
      </c>
      <c r="AE1256" s="22" t="s">
        <v>85</v>
      </c>
      <c r="AF1256" s="23">
        <v>44484.0</v>
      </c>
      <c r="AG1256" s="22" t="s">
        <v>71</v>
      </c>
      <c r="AH1256" s="23">
        <v>44503.0</v>
      </c>
      <c r="AI1256" s="22" t="s">
        <v>71</v>
      </c>
      <c r="AJ1256" s="23">
        <v>44509.0</v>
      </c>
      <c r="AK1256" s="22" t="s">
        <v>156</v>
      </c>
      <c r="AL1256" s="22" t="s">
        <v>156</v>
      </c>
      <c r="AM1256" s="22" t="s">
        <v>247</v>
      </c>
      <c r="AN1256" s="22" t="s">
        <v>99</v>
      </c>
      <c r="AO1256" s="22" t="s">
        <v>68</v>
      </c>
      <c r="AP1256" s="21" t="s">
        <v>116</v>
      </c>
      <c r="AQ1256" s="22"/>
    </row>
    <row r="1257">
      <c r="A1257" s="11" t="s">
        <v>5916</v>
      </c>
      <c r="B1257" s="11" t="s">
        <v>5917</v>
      </c>
      <c r="C1257" s="11" t="str">
        <f>VLOOKUP(A1257,import!A:C,3,0)</f>
        <v>DOĞRU</v>
      </c>
      <c r="D1257" s="11" t="s">
        <v>45</v>
      </c>
      <c r="E1257" s="12">
        <f>VLOOKUP(A1257,import!A:J,5,0)</f>
        <v>1029</v>
      </c>
      <c r="F1257" s="12">
        <f>VLOOKUP(A1257,import!A:J,6,0)</f>
        <v>54</v>
      </c>
      <c r="G1257" s="13">
        <f>VLOOKUP(A1257,import!A:J,7,0)</f>
        <v>0</v>
      </c>
      <c r="H1257" s="13">
        <f>VLOOKUP(A1257,import!A:J,8,0)</f>
        <v>26</v>
      </c>
      <c r="I1257" s="13">
        <f>VLOOKUP(A1257,import!A:J,9,0)</f>
        <v>26</v>
      </c>
      <c r="J1257" s="14">
        <f>VLOOKUP(A1257,import!A:J,10,0)</f>
        <v>0</v>
      </c>
      <c r="K1257" s="11" t="s">
        <v>5918</v>
      </c>
      <c r="L1257" s="11">
        <v>5.524694242E9</v>
      </c>
      <c r="M1257" s="11" t="s">
        <v>368</v>
      </c>
      <c r="N1257" s="11" t="s">
        <v>813</v>
      </c>
      <c r="O1257" s="11" t="s">
        <v>5919</v>
      </c>
      <c r="P1257" s="11" t="str">
        <f>VLOOKUP(A1257,import!A:P,16,0)</f>
        <v>Geleneksel</v>
      </c>
      <c r="Q1257" s="15"/>
      <c r="R1257" s="15" t="b">
        <v>1</v>
      </c>
      <c r="S1257" s="16" t="b">
        <v>0</v>
      </c>
      <c r="T1257" s="29" t="s">
        <v>121</v>
      </c>
      <c r="U1257" s="17"/>
      <c r="V1257" s="17"/>
      <c r="W1257" s="17" t="s">
        <v>5920</v>
      </c>
      <c r="X1257" s="18"/>
      <c r="Y1257" s="18"/>
      <c r="Z1257" s="18"/>
      <c r="AA1257" s="22" t="s">
        <v>71</v>
      </c>
      <c r="AB1257" s="23">
        <v>44466.0</v>
      </c>
      <c r="AC1257" s="19"/>
      <c r="AD1257" s="19"/>
      <c r="AE1257" s="20"/>
      <c r="AF1257" s="19"/>
      <c r="AG1257" s="20"/>
      <c r="AH1257" s="19"/>
      <c r="AI1257" s="19"/>
      <c r="AJ1257" s="19"/>
      <c r="AK1257" s="22" t="s">
        <v>115</v>
      </c>
      <c r="AL1257" s="19"/>
      <c r="AM1257" s="19"/>
      <c r="AN1257" s="19"/>
      <c r="AO1257" s="19"/>
      <c r="AP1257" s="21" t="s">
        <v>116</v>
      </c>
      <c r="AQ1257" s="19"/>
    </row>
    <row r="1258">
      <c r="A1258" s="11" t="s">
        <v>5921</v>
      </c>
      <c r="B1258" s="11" t="s">
        <v>5922</v>
      </c>
      <c r="C1258" s="11" t="str">
        <f>VLOOKUP(A1258,import!A:C,3,0)</f>
        <v>DOĞRU</v>
      </c>
      <c r="D1258" s="11" t="s">
        <v>45</v>
      </c>
      <c r="E1258" s="12">
        <f>VLOOKUP(A1258,import!A:J,5,0)</f>
        <v>635</v>
      </c>
      <c r="F1258" s="12">
        <f>VLOOKUP(A1258,import!A:J,6,0)</f>
        <v>130</v>
      </c>
      <c r="G1258" s="13">
        <f>VLOOKUP(A1258,import!A:J,7,0)</f>
        <v>0</v>
      </c>
      <c r="H1258" s="13">
        <f>VLOOKUP(A1258,import!A:J,8,0)</f>
        <v>13</v>
      </c>
      <c r="I1258" s="13">
        <f>VLOOKUP(A1258,import!A:J,9,0)</f>
        <v>13</v>
      </c>
      <c r="J1258" s="14">
        <f>VLOOKUP(A1258,import!A:J,10,0)</f>
        <v>0</v>
      </c>
      <c r="K1258" s="11" t="s">
        <v>5923</v>
      </c>
      <c r="L1258" s="11">
        <v>2.425024315E9</v>
      </c>
      <c r="M1258" s="11" t="s">
        <v>65</v>
      </c>
      <c r="N1258" s="11" t="s">
        <v>169</v>
      </c>
      <c r="O1258" s="11" t="s">
        <v>5924</v>
      </c>
      <c r="P1258" s="11" t="str">
        <f>VLOOKUP(A1258,import!A:P,16,0)</f>
        <v>Geleneksel</v>
      </c>
      <c r="Q1258" s="15"/>
      <c r="R1258" s="15" t="b">
        <v>1</v>
      </c>
      <c r="S1258" s="16" t="b">
        <v>0</v>
      </c>
      <c r="T1258" s="17" t="s">
        <v>106</v>
      </c>
      <c r="U1258" s="17"/>
      <c r="V1258" s="17"/>
      <c r="W1258" s="17" t="s">
        <v>574</v>
      </c>
      <c r="X1258" s="18"/>
      <c r="Y1258" s="18"/>
      <c r="Z1258" s="18"/>
      <c r="AA1258" s="22" t="s">
        <v>106</v>
      </c>
      <c r="AB1258" s="23">
        <v>44607.0</v>
      </c>
      <c r="AC1258" s="19"/>
      <c r="AD1258" s="19"/>
      <c r="AE1258" s="20"/>
      <c r="AF1258" s="19"/>
      <c r="AG1258" s="20"/>
      <c r="AH1258" s="19"/>
      <c r="AI1258" s="19"/>
      <c r="AJ1258" s="19"/>
      <c r="AK1258" s="22" t="s">
        <v>1394</v>
      </c>
      <c r="AL1258" s="19"/>
      <c r="AM1258" s="19"/>
      <c r="AN1258" s="19"/>
      <c r="AO1258" s="19"/>
      <c r="AP1258" s="21"/>
      <c r="AQ1258" s="19"/>
    </row>
    <row r="1259">
      <c r="A1259" s="11" t="s">
        <v>5925</v>
      </c>
      <c r="B1259" s="11" t="s">
        <v>5926</v>
      </c>
      <c r="C1259" s="11" t="str">
        <f>VLOOKUP(A1259,import!A:C,3,0)</f>
        <v>DOĞRU</v>
      </c>
      <c r="D1259" s="11" t="s">
        <v>74</v>
      </c>
      <c r="E1259" s="12">
        <f>VLOOKUP(A1259,import!A:J,5,0)</f>
        <v>487</v>
      </c>
      <c r="F1259" s="12">
        <f>VLOOKUP(A1259,import!A:J,6,0)</f>
        <v>24</v>
      </c>
      <c r="G1259" s="13">
        <f>VLOOKUP(A1259,import!A:J,7,0)</f>
        <v>0</v>
      </c>
      <c r="H1259" s="13">
        <f>VLOOKUP(A1259,import!A:J,8,0)</f>
        <v>17</v>
      </c>
      <c r="I1259" s="13">
        <f>VLOOKUP(A1259,import!A:J,9,0)</f>
        <v>17</v>
      </c>
      <c r="J1259" s="14">
        <f>VLOOKUP(A1259,import!A:J,10,0)</f>
        <v>0</v>
      </c>
      <c r="K1259" s="11" t="s">
        <v>5927</v>
      </c>
      <c r="L1259" s="11">
        <v>5.077486238E9</v>
      </c>
      <c r="M1259" s="11" t="s">
        <v>544</v>
      </c>
      <c r="N1259" s="11" t="s">
        <v>483</v>
      </c>
      <c r="O1259" s="11" t="s">
        <v>5928</v>
      </c>
      <c r="P1259" s="11" t="str">
        <f>VLOOKUP(A1259,import!A:P,16,0)</f>
        <v>Geleneksel</v>
      </c>
      <c r="Q1259" s="15"/>
      <c r="R1259" s="15" t="b">
        <v>0</v>
      </c>
      <c r="S1259" s="16" t="b">
        <v>0</v>
      </c>
      <c r="T1259" s="17"/>
      <c r="U1259" s="17"/>
      <c r="V1259" s="17"/>
      <c r="W1259" s="17"/>
      <c r="X1259" s="18"/>
      <c r="Y1259" s="18"/>
      <c r="Z1259" s="18"/>
      <c r="AA1259" s="22"/>
      <c r="AB1259" s="23"/>
      <c r="AC1259" s="19"/>
      <c r="AD1259" s="19"/>
      <c r="AE1259" s="20"/>
      <c r="AF1259" s="19"/>
      <c r="AG1259" s="20"/>
      <c r="AH1259" s="19"/>
      <c r="AI1259" s="19"/>
      <c r="AJ1259" s="19"/>
      <c r="AK1259" s="22"/>
      <c r="AL1259" s="19"/>
      <c r="AM1259" s="19"/>
      <c r="AN1259" s="19"/>
      <c r="AO1259" s="19"/>
      <c r="AP1259" s="21" t="s">
        <v>116</v>
      </c>
      <c r="AQ1259" s="19"/>
    </row>
    <row r="1260">
      <c r="A1260" s="11" t="s">
        <v>5929</v>
      </c>
      <c r="B1260" s="11" t="s">
        <v>5930</v>
      </c>
      <c r="C1260" s="11" t="str">
        <f>VLOOKUP(A1260,import!A:C,3,0)</f>
        <v>DOĞRU</v>
      </c>
      <c r="D1260" s="11" t="s">
        <v>233</v>
      </c>
      <c r="E1260" s="12">
        <f>VLOOKUP(A1260,import!A:J,5,0)</f>
        <v>569</v>
      </c>
      <c r="F1260" s="12">
        <f>VLOOKUP(A1260,import!A:J,6,0)</f>
        <v>57</v>
      </c>
      <c r="G1260" s="13">
        <f>VLOOKUP(A1260,import!A:J,7,0)</f>
        <v>0</v>
      </c>
      <c r="H1260" s="13">
        <f>VLOOKUP(A1260,import!A:J,8,0)</f>
        <v>38</v>
      </c>
      <c r="I1260" s="13">
        <f>VLOOKUP(A1260,import!A:J,9,0)</f>
        <v>38</v>
      </c>
      <c r="J1260" s="14">
        <f>VLOOKUP(A1260,import!A:J,10,0)</f>
        <v>0</v>
      </c>
      <c r="K1260" s="11" t="s">
        <v>5931</v>
      </c>
      <c r="L1260" s="11">
        <v>5.444365459E9</v>
      </c>
      <c r="M1260" s="11" t="s">
        <v>47</v>
      </c>
      <c r="N1260" s="11" t="s">
        <v>145</v>
      </c>
      <c r="O1260" s="11" t="s">
        <v>5932</v>
      </c>
      <c r="P1260" s="11" t="str">
        <f>VLOOKUP(A1260,import!A:P,16,0)</f>
        <v>Geleneksel</v>
      </c>
      <c r="Q1260" s="15"/>
      <c r="R1260" s="15" t="b">
        <v>1</v>
      </c>
      <c r="S1260" s="25" t="b">
        <v>1</v>
      </c>
      <c r="T1260" s="17"/>
      <c r="U1260" s="17"/>
      <c r="V1260" s="17"/>
      <c r="W1260" s="17" t="s">
        <v>5933</v>
      </c>
      <c r="X1260" s="18"/>
      <c r="Y1260" s="18"/>
      <c r="Z1260" s="18"/>
      <c r="AA1260" s="22" t="s">
        <v>71</v>
      </c>
      <c r="AB1260" s="23">
        <v>44539.0</v>
      </c>
      <c r="AC1260" s="22" t="s">
        <v>71</v>
      </c>
      <c r="AD1260" s="23">
        <v>44565.0</v>
      </c>
      <c r="AE1260" s="20"/>
      <c r="AF1260" s="19"/>
      <c r="AG1260" s="20"/>
      <c r="AH1260" s="19"/>
      <c r="AI1260" s="19"/>
      <c r="AJ1260" s="19"/>
      <c r="AK1260" s="22" t="s">
        <v>99</v>
      </c>
      <c r="AL1260" s="22" t="s">
        <v>99</v>
      </c>
      <c r="AM1260" s="19"/>
      <c r="AN1260" s="19"/>
      <c r="AO1260" s="19"/>
      <c r="AP1260" s="21" t="s">
        <v>89</v>
      </c>
      <c r="AQ1260" s="19"/>
    </row>
    <row r="1261">
      <c r="A1261" s="11" t="s">
        <v>5934</v>
      </c>
      <c r="B1261" s="11" t="s">
        <v>5935</v>
      </c>
      <c r="C1261" s="11" t="str">
        <f>VLOOKUP(A1261,import!A:C,3,0)</f>
        <v>DOĞRU</v>
      </c>
      <c r="D1261" s="11" t="s">
        <v>74</v>
      </c>
      <c r="E1261" s="12">
        <f>VLOOKUP(A1261,import!A:J,5,0)</f>
        <v>460</v>
      </c>
      <c r="F1261" s="12">
        <f>VLOOKUP(A1261,import!A:J,6,0)</f>
        <v>14</v>
      </c>
      <c r="G1261" s="13">
        <f>VLOOKUP(A1261,import!A:J,7,0)</f>
        <v>13</v>
      </c>
      <c r="H1261" s="13">
        <f>VLOOKUP(A1261,import!A:J,8,0)</f>
        <v>7</v>
      </c>
      <c r="I1261" s="13">
        <f>VLOOKUP(A1261,import!A:J,9,0)</f>
        <v>20</v>
      </c>
      <c r="J1261" s="14">
        <f>VLOOKUP(A1261,import!A:J,10,0)</f>
        <v>0.65</v>
      </c>
      <c r="K1261" s="11" t="s">
        <v>5936</v>
      </c>
      <c r="L1261" s="11">
        <v>5.306620702E9</v>
      </c>
      <c r="M1261" s="11" t="s">
        <v>368</v>
      </c>
      <c r="N1261" s="11" t="s">
        <v>369</v>
      </c>
      <c r="O1261" s="11" t="s">
        <v>5937</v>
      </c>
      <c r="P1261" s="11" t="str">
        <f>VLOOKUP(A1261,import!A:P,16,0)</f>
        <v>Geleneksel</v>
      </c>
      <c r="Q1261" s="15"/>
      <c r="R1261" s="15" t="b">
        <v>1</v>
      </c>
      <c r="S1261" s="16" t="b">
        <v>0</v>
      </c>
      <c r="T1261" s="17" t="s">
        <v>50</v>
      </c>
      <c r="U1261" s="17" t="s">
        <v>123</v>
      </c>
      <c r="V1261" s="17" t="s">
        <v>371</v>
      </c>
      <c r="W1261" s="17" t="s">
        <v>5938</v>
      </c>
      <c r="X1261" s="18">
        <v>44480.0</v>
      </c>
      <c r="Y1261" s="18">
        <v>44481.0</v>
      </c>
      <c r="Z1261" s="18"/>
      <c r="AA1261" s="22" t="s">
        <v>106</v>
      </c>
      <c r="AB1261" s="23">
        <v>44474.0</v>
      </c>
      <c r="AC1261" s="22" t="s">
        <v>71</v>
      </c>
      <c r="AD1261" s="23">
        <v>44480.0</v>
      </c>
      <c r="AE1261" s="20"/>
      <c r="AF1261" s="19"/>
      <c r="AG1261" s="20"/>
      <c r="AH1261" s="19"/>
      <c r="AI1261" s="19"/>
      <c r="AJ1261" s="19"/>
      <c r="AK1261" s="22" t="s">
        <v>51</v>
      </c>
      <c r="AL1261" s="22" t="s">
        <v>123</v>
      </c>
      <c r="AM1261" s="19"/>
      <c r="AN1261" s="19"/>
      <c r="AO1261" s="19"/>
      <c r="AP1261" s="21" t="s">
        <v>54</v>
      </c>
      <c r="AQ1261" s="19"/>
    </row>
    <row r="1262">
      <c r="A1262" s="11" t="s">
        <v>5939</v>
      </c>
      <c r="B1262" s="11" t="s">
        <v>5940</v>
      </c>
      <c r="C1262" s="11" t="str">
        <f>VLOOKUP(A1262,import!A:C,3,0)</f>
        <v>DOĞRU</v>
      </c>
      <c r="D1262" s="11" t="s">
        <v>45</v>
      </c>
      <c r="E1262" s="12">
        <f>VLOOKUP(A1262,import!A:J,5,0)</f>
        <v>6828</v>
      </c>
      <c r="F1262" s="12">
        <f>VLOOKUP(A1262,import!A:J,6,0)</f>
        <v>284</v>
      </c>
      <c r="G1262" s="13">
        <f>VLOOKUP(A1262,import!A:J,7,0)</f>
        <v>12</v>
      </c>
      <c r="H1262" s="13">
        <f>VLOOKUP(A1262,import!A:J,8,0)</f>
        <v>1</v>
      </c>
      <c r="I1262" s="13">
        <f>VLOOKUP(A1262,import!A:J,9,0)</f>
        <v>13</v>
      </c>
      <c r="J1262" s="14">
        <f>VLOOKUP(A1262,import!A:J,10,0)</f>
        <v>0.92</v>
      </c>
      <c r="K1262" s="11" t="s">
        <v>5941</v>
      </c>
      <c r="L1262" s="11">
        <v>2.422412141E9</v>
      </c>
      <c r="M1262" s="11" t="s">
        <v>65</v>
      </c>
      <c r="N1262" s="11" t="s">
        <v>112</v>
      </c>
      <c r="O1262" s="11" t="s">
        <v>5942</v>
      </c>
      <c r="P1262" s="11" t="str">
        <f>VLOOKUP(A1262,import!A:P,16,0)</f>
        <v>Geleneksel</v>
      </c>
      <c r="Q1262" s="15" t="s">
        <v>299</v>
      </c>
      <c r="R1262" s="15" t="b">
        <v>1</v>
      </c>
      <c r="S1262" s="16" t="b">
        <v>0</v>
      </c>
      <c r="T1262" s="17" t="s">
        <v>50</v>
      </c>
      <c r="U1262" s="17" t="s">
        <v>123</v>
      </c>
      <c r="V1262" s="17" t="s">
        <v>52</v>
      </c>
      <c r="W1262" s="17" t="s">
        <v>5943</v>
      </c>
      <c r="X1262" s="18">
        <v>44480.0</v>
      </c>
      <c r="Y1262" s="18">
        <v>44481.0</v>
      </c>
      <c r="Z1262" s="43"/>
      <c r="AA1262" s="22" t="s">
        <v>177</v>
      </c>
      <c r="AB1262" s="23">
        <v>44372.0</v>
      </c>
      <c r="AC1262" s="22" t="s">
        <v>71</v>
      </c>
      <c r="AD1262" s="23">
        <v>44480.0</v>
      </c>
      <c r="AE1262" s="20"/>
      <c r="AF1262" s="19"/>
      <c r="AG1262" s="20"/>
      <c r="AH1262" s="19"/>
      <c r="AI1262" s="19"/>
      <c r="AJ1262" s="19"/>
      <c r="AK1262" s="22" t="s">
        <v>190</v>
      </c>
      <c r="AL1262" s="22" t="s">
        <v>123</v>
      </c>
      <c r="AM1262" s="19"/>
      <c r="AN1262" s="19"/>
      <c r="AO1262" s="19"/>
      <c r="AP1262" s="21" t="s">
        <v>116</v>
      </c>
      <c r="AQ1262" s="19"/>
    </row>
    <row r="1263">
      <c r="A1263" s="11" t="s">
        <v>5944</v>
      </c>
      <c r="B1263" s="11" t="s">
        <v>5945</v>
      </c>
      <c r="C1263" s="11" t="str">
        <f>VLOOKUP(A1263,import!A:C,3,0)</f>
        <v>YANLIŞ</v>
      </c>
      <c r="D1263" s="11" t="s">
        <v>74</v>
      </c>
      <c r="E1263" s="12">
        <f>VLOOKUP(A1263,import!A:J,5,0)</f>
        <v>398</v>
      </c>
      <c r="F1263" s="12" t="str">
        <f>VLOOKUP(A1263,import!A:J,6,0)</f>
        <v/>
      </c>
      <c r="G1263" s="13">
        <f>VLOOKUP(A1263,import!A:J,7,0)</f>
        <v>8</v>
      </c>
      <c r="H1263" s="13">
        <f>VLOOKUP(A1263,import!A:J,8,0)</f>
        <v>6</v>
      </c>
      <c r="I1263" s="13">
        <f>VLOOKUP(A1263,import!A:J,9,0)</f>
        <v>14</v>
      </c>
      <c r="J1263" s="14">
        <f>VLOOKUP(A1263,import!A:J,10,0)</f>
        <v>0.57</v>
      </c>
      <c r="K1263" s="11" t="s">
        <v>5946</v>
      </c>
      <c r="L1263" s="11">
        <v>5.466596626E9</v>
      </c>
      <c r="M1263" s="11" t="s">
        <v>65</v>
      </c>
      <c r="N1263" s="11" t="s">
        <v>1002</v>
      </c>
      <c r="O1263" s="11" t="s">
        <v>5947</v>
      </c>
      <c r="P1263" s="11" t="str">
        <f>VLOOKUP(A1263,import!A:P,16,0)</f>
        <v>Geleneksel</v>
      </c>
      <c r="Q1263" s="15"/>
      <c r="R1263" s="15" t="b">
        <v>1</v>
      </c>
      <c r="S1263" s="16" t="b">
        <v>0</v>
      </c>
      <c r="T1263" s="17" t="s">
        <v>50</v>
      </c>
      <c r="U1263" s="17" t="s">
        <v>123</v>
      </c>
      <c r="V1263" s="25" t="s">
        <v>52</v>
      </c>
      <c r="W1263" s="17"/>
      <c r="X1263" s="18">
        <v>44480.0</v>
      </c>
      <c r="Y1263" s="18">
        <v>44481.0</v>
      </c>
      <c r="Z1263" s="18"/>
      <c r="AA1263" s="22" t="s">
        <v>106</v>
      </c>
      <c r="AB1263" s="23">
        <v>44439.0</v>
      </c>
      <c r="AC1263" s="22" t="s">
        <v>106</v>
      </c>
      <c r="AD1263" s="23">
        <v>44443.0</v>
      </c>
      <c r="AE1263" s="22" t="s">
        <v>71</v>
      </c>
      <c r="AF1263" s="23">
        <v>44480.0</v>
      </c>
      <c r="AG1263" s="20"/>
      <c r="AH1263" s="19"/>
      <c r="AI1263" s="19"/>
      <c r="AJ1263" s="19"/>
      <c r="AK1263" s="22" t="s">
        <v>156</v>
      </c>
      <c r="AL1263" s="19"/>
      <c r="AM1263" s="22" t="s">
        <v>123</v>
      </c>
      <c r="AN1263" s="19"/>
      <c r="AO1263" s="19"/>
      <c r="AP1263" s="21" t="s">
        <v>54</v>
      </c>
      <c r="AQ1263" s="19"/>
    </row>
    <row r="1264">
      <c r="A1264" s="11" t="s">
        <v>5948</v>
      </c>
      <c r="B1264" s="11" t="s">
        <v>5949</v>
      </c>
      <c r="C1264" s="11" t="str">
        <f>VLOOKUP(A1264,import!A:C,3,0)</f>
        <v>DOĞRU</v>
      </c>
      <c r="D1264" s="11" t="s">
        <v>4025</v>
      </c>
      <c r="E1264" s="12">
        <f>VLOOKUP(A1264,import!A:J,5,0)</f>
        <v>192</v>
      </c>
      <c r="F1264" s="12">
        <f>VLOOKUP(A1264,import!A:J,6,0)</f>
        <v>8</v>
      </c>
      <c r="G1264" s="13">
        <f>VLOOKUP(A1264,import!A:J,7,0)</f>
        <v>0</v>
      </c>
      <c r="H1264" s="13">
        <f>VLOOKUP(A1264,import!A:J,8,0)</f>
        <v>10</v>
      </c>
      <c r="I1264" s="13">
        <f>VLOOKUP(A1264,import!A:J,9,0)</f>
        <v>10</v>
      </c>
      <c r="J1264" s="14">
        <f>VLOOKUP(A1264,import!A:J,10,0)</f>
        <v>0</v>
      </c>
      <c r="K1264" s="11" t="s">
        <v>5950</v>
      </c>
      <c r="L1264" s="11">
        <v>5.498060707E9</v>
      </c>
      <c r="M1264" s="11" t="s">
        <v>47</v>
      </c>
      <c r="N1264" s="11" t="s">
        <v>566</v>
      </c>
      <c r="O1264" s="11" t="s">
        <v>5951</v>
      </c>
      <c r="P1264" s="11" t="str">
        <f>VLOOKUP(A1264,import!A:P,16,0)</f>
        <v>Geleneksel</v>
      </c>
      <c r="Q1264" s="15"/>
      <c r="R1264" s="15" t="b">
        <v>1</v>
      </c>
      <c r="S1264" s="16" t="b">
        <v>0</v>
      </c>
      <c r="T1264" s="17" t="s">
        <v>83</v>
      </c>
      <c r="U1264" s="17" t="s">
        <v>98</v>
      </c>
      <c r="V1264" s="17" t="s">
        <v>52</v>
      </c>
      <c r="W1264" s="22" t="s">
        <v>5952</v>
      </c>
      <c r="X1264" s="18">
        <v>44361.0</v>
      </c>
      <c r="Y1264" s="18">
        <v>44363.0</v>
      </c>
      <c r="Z1264" s="18"/>
      <c r="AA1264" s="22" t="s">
        <v>71</v>
      </c>
      <c r="AB1264" s="23">
        <v>44361.0</v>
      </c>
      <c r="AC1264" s="22" t="s">
        <v>71</v>
      </c>
      <c r="AD1264" s="23">
        <v>44375.0</v>
      </c>
      <c r="AE1264" s="22" t="s">
        <v>106</v>
      </c>
      <c r="AF1264" s="23">
        <v>44386.0</v>
      </c>
      <c r="AG1264" s="22" t="s">
        <v>71</v>
      </c>
      <c r="AH1264" s="23">
        <v>44390.0</v>
      </c>
      <c r="AI1264" s="22" t="s">
        <v>106</v>
      </c>
      <c r="AJ1264" s="23">
        <v>44512.0</v>
      </c>
      <c r="AK1264" s="22" t="s">
        <v>98</v>
      </c>
      <c r="AL1264" s="22" t="s">
        <v>86</v>
      </c>
      <c r="AM1264" s="22" t="s">
        <v>107</v>
      </c>
      <c r="AN1264" s="22" t="s">
        <v>190</v>
      </c>
      <c r="AO1264" s="22" t="s">
        <v>68</v>
      </c>
      <c r="AP1264" s="21" t="s">
        <v>54</v>
      </c>
      <c r="AQ1264" s="22"/>
    </row>
    <row r="1265">
      <c r="A1265" s="11" t="s">
        <v>5953</v>
      </c>
      <c r="B1265" s="11" t="s">
        <v>5954</v>
      </c>
      <c r="C1265" s="11" t="str">
        <f>VLOOKUP(A1265,import!A:C,3,0)</f>
        <v>DOĞRU</v>
      </c>
      <c r="D1265" s="11" t="s">
        <v>110</v>
      </c>
      <c r="E1265" s="12" t="str">
        <f>VLOOKUP(A1265,import!A:J,5,0)</f>
        <v/>
      </c>
      <c r="F1265" s="12" t="str">
        <f>VLOOKUP(A1265,import!A:J,6,0)</f>
        <v/>
      </c>
      <c r="G1265" s="13">
        <f>VLOOKUP(A1265,import!A:J,7,0)</f>
        <v>0</v>
      </c>
      <c r="H1265" s="13">
        <f>VLOOKUP(A1265,import!A:J,8,0)</f>
        <v>48</v>
      </c>
      <c r="I1265" s="13">
        <f>VLOOKUP(A1265,import!A:J,9,0)</f>
        <v>48</v>
      </c>
      <c r="J1265" s="14">
        <f>VLOOKUP(A1265,import!A:J,10,0)</f>
        <v>0</v>
      </c>
      <c r="K1265" s="11" t="s">
        <v>5955</v>
      </c>
      <c r="L1265" s="11">
        <v>5.455962695E9</v>
      </c>
      <c r="M1265" s="11" t="s">
        <v>368</v>
      </c>
      <c r="N1265" s="11" t="s">
        <v>784</v>
      </c>
      <c r="O1265" s="11" t="s">
        <v>5956</v>
      </c>
      <c r="P1265" s="11" t="str">
        <f>VLOOKUP(A1265,import!A:P,16,0)</f>
        <v>Geleneksel</v>
      </c>
      <c r="Q1265" s="15"/>
      <c r="R1265" s="15" t="b">
        <v>0</v>
      </c>
      <c r="S1265" s="16" t="b">
        <v>0</v>
      </c>
      <c r="T1265" s="17"/>
      <c r="U1265" s="17"/>
      <c r="V1265" s="17"/>
      <c r="W1265" s="17"/>
      <c r="X1265" s="18"/>
      <c r="Y1265" s="18"/>
      <c r="Z1265" s="18"/>
      <c r="AA1265" s="22"/>
      <c r="AB1265" s="23"/>
      <c r="AC1265" s="19"/>
      <c r="AD1265" s="19"/>
      <c r="AE1265" s="20"/>
      <c r="AF1265" s="19"/>
      <c r="AG1265" s="20"/>
      <c r="AH1265" s="19"/>
      <c r="AI1265" s="19"/>
      <c r="AJ1265" s="19"/>
      <c r="AK1265" s="22"/>
      <c r="AL1265" s="19"/>
      <c r="AM1265" s="19"/>
      <c r="AN1265" s="19"/>
      <c r="AO1265" s="19"/>
      <c r="AP1265" s="21"/>
      <c r="AQ1265" s="19"/>
    </row>
    <row r="1266">
      <c r="A1266" s="11" t="s">
        <v>5957</v>
      </c>
      <c r="B1266" s="11" t="s">
        <v>5958</v>
      </c>
      <c r="C1266" s="11" t="str">
        <f>VLOOKUP(A1266,import!A:C,3,0)</f>
        <v>DOĞRU</v>
      </c>
      <c r="D1266" s="11" t="s">
        <v>143</v>
      </c>
      <c r="E1266" s="12">
        <f>VLOOKUP(A1266,import!A:J,5,0)</f>
        <v>14</v>
      </c>
      <c r="F1266" s="12">
        <f>VLOOKUP(A1266,import!A:J,6,0)</f>
        <v>1</v>
      </c>
      <c r="G1266" s="13">
        <f>VLOOKUP(A1266,import!A:J,7,0)</f>
        <v>0</v>
      </c>
      <c r="H1266" s="13">
        <f>VLOOKUP(A1266,import!A:J,8,0)</f>
        <v>10</v>
      </c>
      <c r="I1266" s="13">
        <f>VLOOKUP(A1266,import!A:J,9,0)</f>
        <v>10</v>
      </c>
      <c r="J1266" s="14">
        <f>VLOOKUP(A1266,import!A:J,10,0)</f>
        <v>0</v>
      </c>
      <c r="K1266" s="11" t="s">
        <v>5959</v>
      </c>
      <c r="L1266" s="11">
        <v>5.363363586E9</v>
      </c>
      <c r="M1266" s="11" t="s">
        <v>327</v>
      </c>
      <c r="N1266" s="11" t="s">
        <v>2320</v>
      </c>
      <c r="O1266" s="11" t="s">
        <v>5960</v>
      </c>
      <c r="P1266" s="11" t="str">
        <f>VLOOKUP(A1266,import!A:P,16,0)</f>
        <v>Geleneksel</v>
      </c>
      <c r="Q1266" s="15"/>
      <c r="R1266" s="15" t="b">
        <v>0</v>
      </c>
      <c r="S1266" s="16" t="b">
        <v>0</v>
      </c>
      <c r="T1266" s="17"/>
      <c r="U1266" s="17"/>
      <c r="V1266" s="17"/>
      <c r="W1266" s="17"/>
      <c r="X1266" s="18"/>
      <c r="Y1266" s="18"/>
      <c r="Z1266" s="18"/>
      <c r="AA1266" s="22"/>
      <c r="AB1266" s="23"/>
      <c r="AC1266" s="19"/>
      <c r="AD1266" s="19"/>
      <c r="AE1266" s="20"/>
      <c r="AF1266" s="19"/>
      <c r="AG1266" s="20"/>
      <c r="AH1266" s="19"/>
      <c r="AI1266" s="19"/>
      <c r="AJ1266" s="19"/>
      <c r="AK1266" s="22"/>
      <c r="AL1266" s="19"/>
      <c r="AM1266" s="19"/>
      <c r="AN1266" s="19"/>
      <c r="AO1266" s="19"/>
      <c r="AP1266" s="21"/>
      <c r="AQ1266" s="19"/>
    </row>
    <row r="1267">
      <c r="A1267" s="11" t="s">
        <v>5961</v>
      </c>
      <c r="B1267" s="11" t="s">
        <v>5962</v>
      </c>
      <c r="C1267" s="11" t="str">
        <f>VLOOKUP(A1267,import!A:C,3,0)</f>
        <v>DOĞRU</v>
      </c>
      <c r="D1267" s="11" t="s">
        <v>92</v>
      </c>
      <c r="E1267" s="12">
        <f>VLOOKUP(A1267,import!A:J,5,0)</f>
        <v>477</v>
      </c>
      <c r="F1267" s="12">
        <f>VLOOKUP(A1267,import!A:J,6,0)</f>
        <v>23</v>
      </c>
      <c r="G1267" s="13">
        <f>VLOOKUP(A1267,import!A:J,7,0)</f>
        <v>0</v>
      </c>
      <c r="H1267" s="13">
        <f>VLOOKUP(A1267,import!A:J,8,0)</f>
        <v>139</v>
      </c>
      <c r="I1267" s="13">
        <f>VLOOKUP(A1267,import!A:J,9,0)</f>
        <v>139</v>
      </c>
      <c r="J1267" s="14">
        <f>VLOOKUP(A1267,import!A:J,10,0)</f>
        <v>0</v>
      </c>
      <c r="K1267" s="11" t="s">
        <v>5963</v>
      </c>
      <c r="L1267" s="11">
        <v>5.327491366E9</v>
      </c>
      <c r="M1267" s="11" t="s">
        <v>388</v>
      </c>
      <c r="N1267" s="11" t="s">
        <v>5239</v>
      </c>
      <c r="O1267" s="11" t="s">
        <v>5964</v>
      </c>
      <c r="P1267" s="11" t="str">
        <f>VLOOKUP(A1267,import!A:P,16,0)</f>
        <v>Geleneksel</v>
      </c>
      <c r="Q1267" s="15" t="s">
        <v>103</v>
      </c>
      <c r="R1267" s="33" t="b">
        <v>0</v>
      </c>
      <c r="S1267" s="16" t="b">
        <v>0</v>
      </c>
      <c r="T1267" s="16"/>
      <c r="U1267" s="16"/>
      <c r="V1267" s="16"/>
      <c r="W1267" s="16"/>
      <c r="X1267" s="30"/>
      <c r="Y1267" s="30"/>
      <c r="Z1267" s="30"/>
      <c r="AA1267" s="19"/>
      <c r="AB1267" s="19"/>
      <c r="AC1267" s="19"/>
      <c r="AD1267" s="19"/>
      <c r="AE1267" s="20"/>
      <c r="AF1267" s="19"/>
      <c r="AG1267" s="20"/>
      <c r="AH1267" s="19"/>
      <c r="AI1267" s="19"/>
      <c r="AJ1267" s="19"/>
      <c r="AK1267" s="19"/>
      <c r="AL1267" s="19"/>
      <c r="AM1267" s="19"/>
      <c r="AN1267" s="19"/>
      <c r="AO1267" s="19"/>
      <c r="AP1267" s="21" t="s">
        <v>89</v>
      </c>
      <c r="AQ1267" s="19"/>
    </row>
    <row r="1268">
      <c r="A1268" s="11" t="s">
        <v>5965</v>
      </c>
      <c r="B1268" s="11" t="s">
        <v>5966</v>
      </c>
      <c r="C1268" s="11" t="str">
        <f>VLOOKUP(A1268,import!A:C,3,0)</f>
        <v>DOĞRU</v>
      </c>
      <c r="D1268" s="11" t="s">
        <v>74</v>
      </c>
      <c r="E1268" s="12">
        <f>VLOOKUP(A1268,import!A:J,5,0)</f>
        <v>250</v>
      </c>
      <c r="F1268" s="12">
        <f>VLOOKUP(A1268,import!A:J,6,0)</f>
        <v>15</v>
      </c>
      <c r="G1268" s="13">
        <f>VLOOKUP(A1268,import!A:J,7,0)</f>
        <v>6</v>
      </c>
      <c r="H1268" s="13">
        <f>VLOOKUP(A1268,import!A:J,8,0)</f>
        <v>37</v>
      </c>
      <c r="I1268" s="13">
        <f>VLOOKUP(A1268,import!A:J,9,0)</f>
        <v>43</v>
      </c>
      <c r="J1268" s="14">
        <f>VLOOKUP(A1268,import!A:J,10,0)</f>
        <v>0.14</v>
      </c>
      <c r="K1268" s="11" t="s">
        <v>5967</v>
      </c>
      <c r="L1268" s="11">
        <v>5.395493934E9</v>
      </c>
      <c r="M1268" s="11" t="s">
        <v>368</v>
      </c>
      <c r="N1268" s="11" t="s">
        <v>369</v>
      </c>
      <c r="O1268" s="11" t="s">
        <v>5968</v>
      </c>
      <c r="P1268" s="11" t="str">
        <f>VLOOKUP(A1268,import!A:P,16,0)</f>
        <v>Geleneksel</v>
      </c>
      <c r="Q1268" s="15"/>
      <c r="R1268" s="15" t="b">
        <v>1</v>
      </c>
      <c r="S1268" s="16" t="b">
        <v>0</v>
      </c>
      <c r="T1268" s="17" t="s">
        <v>50</v>
      </c>
      <c r="U1268" s="17" t="s">
        <v>51</v>
      </c>
      <c r="V1268" s="22" t="s">
        <v>371</v>
      </c>
      <c r="W1268" s="17" t="s">
        <v>5969</v>
      </c>
      <c r="X1268" s="18">
        <v>44460.0</v>
      </c>
      <c r="Y1268" s="18">
        <v>44461.0</v>
      </c>
      <c r="Z1268" s="18"/>
      <c r="AA1268" s="22" t="s">
        <v>71</v>
      </c>
      <c r="AB1268" s="23">
        <v>44459.0</v>
      </c>
      <c r="AC1268" s="22" t="s">
        <v>71</v>
      </c>
      <c r="AD1268" s="23">
        <v>44460.0</v>
      </c>
      <c r="AE1268" s="20"/>
      <c r="AF1268" s="19"/>
      <c r="AG1268" s="20"/>
      <c r="AH1268" s="19"/>
      <c r="AI1268" s="19"/>
      <c r="AJ1268" s="19"/>
      <c r="AK1268" s="22" t="s">
        <v>51</v>
      </c>
      <c r="AL1268" s="22" t="s">
        <v>51</v>
      </c>
      <c r="AM1268" s="19"/>
      <c r="AN1268" s="19"/>
      <c r="AO1268" s="19"/>
      <c r="AP1268" s="21" t="s">
        <v>54</v>
      </c>
      <c r="AQ1268" s="19"/>
    </row>
    <row r="1269">
      <c r="A1269" s="11" t="s">
        <v>5970</v>
      </c>
      <c r="B1269" s="11" t="s">
        <v>5971</v>
      </c>
      <c r="C1269" s="11" t="str">
        <f>VLOOKUP(A1269,import!A:C,3,0)</f>
        <v>DOĞRU</v>
      </c>
      <c r="D1269" s="11" t="s">
        <v>1449</v>
      </c>
      <c r="E1269" s="12">
        <f>VLOOKUP(A1269,import!A:J,5,0)</f>
        <v>22</v>
      </c>
      <c r="F1269" s="12" t="str">
        <f>VLOOKUP(A1269,import!A:J,6,0)</f>
        <v/>
      </c>
      <c r="G1269" s="13">
        <f>VLOOKUP(A1269,import!A:J,7,0)</f>
        <v>0</v>
      </c>
      <c r="H1269" s="13">
        <f>VLOOKUP(A1269,import!A:J,8,0)</f>
        <v>14</v>
      </c>
      <c r="I1269" s="13">
        <f>VLOOKUP(A1269,import!A:J,9,0)</f>
        <v>14</v>
      </c>
      <c r="J1269" s="14">
        <f>VLOOKUP(A1269,import!A:J,10,0)</f>
        <v>0</v>
      </c>
      <c r="K1269" s="11" t="s">
        <v>5972</v>
      </c>
      <c r="L1269" s="11">
        <v>5.535071685E9</v>
      </c>
      <c r="M1269" s="11" t="s">
        <v>368</v>
      </c>
      <c r="N1269" s="11" t="s">
        <v>369</v>
      </c>
      <c r="O1269" s="11" t="s">
        <v>5973</v>
      </c>
      <c r="P1269" s="11" t="str">
        <f>VLOOKUP(A1269,import!A:P,16,0)</f>
        <v>Geleneksel</v>
      </c>
      <c r="Q1269" s="15"/>
      <c r="R1269" s="15" t="b">
        <v>0</v>
      </c>
      <c r="S1269" s="16" t="b">
        <v>0</v>
      </c>
      <c r="T1269" s="17"/>
      <c r="U1269" s="17"/>
      <c r="V1269" s="17"/>
      <c r="W1269" s="17"/>
      <c r="X1269" s="18"/>
      <c r="Y1269" s="18"/>
      <c r="Z1269" s="18"/>
      <c r="AA1269" s="22"/>
      <c r="AB1269" s="23"/>
      <c r="AC1269" s="19"/>
      <c r="AD1269" s="19"/>
      <c r="AE1269" s="20"/>
      <c r="AF1269" s="19"/>
      <c r="AG1269" s="20"/>
      <c r="AH1269" s="19"/>
      <c r="AI1269" s="19"/>
      <c r="AJ1269" s="19"/>
      <c r="AK1269" s="22"/>
      <c r="AL1269" s="19"/>
      <c r="AM1269" s="19"/>
      <c r="AN1269" s="19"/>
      <c r="AO1269" s="19"/>
      <c r="AP1269" s="21"/>
      <c r="AQ1269" s="19"/>
    </row>
    <row r="1270">
      <c r="A1270" s="11" t="s">
        <v>5974</v>
      </c>
      <c r="B1270" s="11" t="s">
        <v>5975</v>
      </c>
      <c r="C1270" s="11" t="str">
        <f>VLOOKUP(A1270,import!A:C,3,0)</f>
        <v>DOĞRU</v>
      </c>
      <c r="D1270" s="11" t="s">
        <v>152</v>
      </c>
      <c r="E1270" s="12">
        <f>VLOOKUP(A1270,import!A:J,5,0)</f>
        <v>157</v>
      </c>
      <c r="F1270" s="12">
        <f>VLOOKUP(A1270,import!A:J,6,0)</f>
        <v>5</v>
      </c>
      <c r="G1270" s="13">
        <f>VLOOKUP(A1270,import!A:J,7,0)</f>
        <v>0</v>
      </c>
      <c r="H1270" s="13">
        <f>VLOOKUP(A1270,import!A:J,8,0)</f>
        <v>26</v>
      </c>
      <c r="I1270" s="13">
        <f>VLOOKUP(A1270,import!A:J,9,0)</f>
        <v>26</v>
      </c>
      <c r="J1270" s="14">
        <f>VLOOKUP(A1270,import!A:J,10,0)</f>
        <v>0</v>
      </c>
      <c r="K1270" s="11" t="s">
        <v>5976</v>
      </c>
      <c r="L1270" s="11">
        <v>5.434570432E9</v>
      </c>
      <c r="M1270" s="11" t="s">
        <v>65</v>
      </c>
      <c r="N1270" s="11" t="s">
        <v>614</v>
      </c>
      <c r="O1270" s="11" t="s">
        <v>5977</v>
      </c>
      <c r="P1270" s="11" t="str">
        <f>VLOOKUP(A1270,import!A:P,16,0)</f>
        <v>Geleneksel</v>
      </c>
      <c r="Q1270" s="15"/>
      <c r="R1270" s="15" t="b">
        <v>1</v>
      </c>
      <c r="S1270" s="16" t="b">
        <v>0</v>
      </c>
      <c r="T1270" s="25" t="s">
        <v>1376</v>
      </c>
      <c r="U1270" s="25" t="s">
        <v>86</v>
      </c>
      <c r="V1270" s="25" t="s">
        <v>52</v>
      </c>
      <c r="W1270" s="25" t="s">
        <v>5978</v>
      </c>
      <c r="X1270" s="27">
        <v>44375.0</v>
      </c>
      <c r="Y1270" s="27">
        <v>44376.0</v>
      </c>
      <c r="Z1270" s="27"/>
      <c r="AA1270" s="22" t="s">
        <v>71</v>
      </c>
      <c r="AB1270" s="23">
        <v>44375.0</v>
      </c>
      <c r="AC1270" s="22" t="s">
        <v>71</v>
      </c>
      <c r="AD1270" s="23">
        <v>44405.0</v>
      </c>
      <c r="AE1270" s="22" t="s">
        <v>71</v>
      </c>
      <c r="AF1270" s="23">
        <v>44523.0</v>
      </c>
      <c r="AG1270" s="20"/>
      <c r="AH1270" s="19"/>
      <c r="AI1270" s="19"/>
      <c r="AJ1270" s="19"/>
      <c r="AK1270" s="22" t="s">
        <v>86</v>
      </c>
      <c r="AL1270" s="22" t="s">
        <v>190</v>
      </c>
      <c r="AM1270" s="22" t="s">
        <v>68</v>
      </c>
      <c r="AN1270" s="19"/>
      <c r="AO1270" s="19"/>
      <c r="AP1270" s="21" t="s">
        <v>54</v>
      </c>
      <c r="AQ1270" s="19"/>
    </row>
    <row r="1271">
      <c r="A1271" s="11" t="s">
        <v>5979</v>
      </c>
      <c r="B1271" s="11" t="s">
        <v>5980</v>
      </c>
      <c r="C1271" s="11" t="str">
        <f>VLOOKUP(A1271,import!A:C,3,0)</f>
        <v>DOĞRU</v>
      </c>
      <c r="D1271" s="11" t="s">
        <v>200</v>
      </c>
      <c r="E1271" s="12">
        <f>VLOOKUP(A1271,import!A:J,5,0)</f>
        <v>1157</v>
      </c>
      <c r="F1271" s="12">
        <f>VLOOKUP(A1271,import!A:J,6,0)</f>
        <v>25</v>
      </c>
      <c r="G1271" s="13">
        <f>VLOOKUP(A1271,import!A:J,7,0)</f>
        <v>0</v>
      </c>
      <c r="H1271" s="13">
        <f>VLOOKUP(A1271,import!A:J,8,0)</f>
        <v>98</v>
      </c>
      <c r="I1271" s="13">
        <f>VLOOKUP(A1271,import!A:J,9,0)</f>
        <v>98</v>
      </c>
      <c r="J1271" s="14">
        <f>VLOOKUP(A1271,import!A:J,10,0)</f>
        <v>0</v>
      </c>
      <c r="K1271" s="11" t="s">
        <v>5981</v>
      </c>
      <c r="L1271" s="11">
        <v>2.423231312E9</v>
      </c>
      <c r="M1271" s="11" t="s">
        <v>47</v>
      </c>
      <c r="N1271" s="11" t="s">
        <v>145</v>
      </c>
      <c r="O1271" s="11" t="s">
        <v>5982</v>
      </c>
      <c r="P1271" s="11" t="str">
        <f>VLOOKUP(A1271,import!A:P,16,0)</f>
        <v>Geleneksel</v>
      </c>
      <c r="Q1271" s="15" t="s">
        <v>103</v>
      </c>
      <c r="R1271" s="15" t="b">
        <v>1</v>
      </c>
      <c r="S1271" s="25" t="b">
        <v>1</v>
      </c>
      <c r="T1271" s="16"/>
      <c r="U1271" s="16"/>
      <c r="V1271" s="16"/>
      <c r="W1271" s="25" t="s">
        <v>5983</v>
      </c>
      <c r="X1271" s="30"/>
      <c r="Y1271" s="30"/>
      <c r="Z1271" s="30"/>
      <c r="AA1271" s="22" t="s">
        <v>85</v>
      </c>
      <c r="AB1271" s="23">
        <v>44370.0</v>
      </c>
      <c r="AC1271" s="22" t="s">
        <v>85</v>
      </c>
      <c r="AD1271" s="23">
        <v>44378.0</v>
      </c>
      <c r="AE1271" s="22" t="s">
        <v>106</v>
      </c>
      <c r="AF1271" s="23">
        <v>44392.0</v>
      </c>
      <c r="AG1271" s="22" t="s">
        <v>85</v>
      </c>
      <c r="AH1271" s="23">
        <v>44414.0</v>
      </c>
      <c r="AI1271" s="22" t="s">
        <v>177</v>
      </c>
      <c r="AJ1271" s="23">
        <v>44441.0</v>
      </c>
      <c r="AK1271" s="22" t="s">
        <v>107</v>
      </c>
      <c r="AL1271" s="22" t="s">
        <v>86</v>
      </c>
      <c r="AM1271" s="22" t="s">
        <v>149</v>
      </c>
      <c r="AN1271" s="22" t="s">
        <v>88</v>
      </c>
      <c r="AO1271" s="22" t="s">
        <v>156</v>
      </c>
      <c r="AP1271" s="21" t="s">
        <v>89</v>
      </c>
      <c r="AQ1271" s="22"/>
    </row>
    <row r="1272">
      <c r="A1272" s="11" t="s">
        <v>5984</v>
      </c>
      <c r="B1272" s="11" t="s">
        <v>5985</v>
      </c>
      <c r="C1272" s="11" t="str">
        <f>VLOOKUP(A1272,import!A:C,3,0)</f>
        <v>DOĞRU</v>
      </c>
      <c r="D1272" s="11" t="s">
        <v>818</v>
      </c>
      <c r="E1272" s="12">
        <f>VLOOKUP(A1272,import!A:J,5,0)</f>
        <v>110</v>
      </c>
      <c r="F1272" s="12">
        <f>VLOOKUP(A1272,import!A:J,6,0)</f>
        <v>30</v>
      </c>
      <c r="G1272" s="13">
        <f>VLOOKUP(A1272,import!A:J,7,0)</f>
        <v>44</v>
      </c>
      <c r="H1272" s="13">
        <f>VLOOKUP(A1272,import!A:J,8,0)</f>
        <v>25</v>
      </c>
      <c r="I1272" s="13">
        <f>VLOOKUP(A1272,import!A:J,9,0)</f>
        <v>69</v>
      </c>
      <c r="J1272" s="14">
        <f>VLOOKUP(A1272,import!A:J,10,0)</f>
        <v>0.64</v>
      </c>
      <c r="K1272" s="11" t="s">
        <v>5986</v>
      </c>
      <c r="L1272" s="11">
        <v>2.422271494E9</v>
      </c>
      <c r="M1272" s="11" t="s">
        <v>65</v>
      </c>
      <c r="N1272" s="11" t="s">
        <v>112</v>
      </c>
      <c r="O1272" s="11" t="s">
        <v>5987</v>
      </c>
      <c r="P1272" s="11" t="str">
        <f>VLOOKUP(A1272,import!A:P,16,0)</f>
        <v>Geleneksel</v>
      </c>
      <c r="Q1272" s="15"/>
      <c r="R1272" s="15" t="b">
        <v>1</v>
      </c>
      <c r="S1272" s="16" t="b">
        <v>0</v>
      </c>
      <c r="T1272" s="17" t="s">
        <v>280</v>
      </c>
      <c r="U1272" s="17" t="s">
        <v>99</v>
      </c>
      <c r="V1272" s="60" t="s">
        <v>453</v>
      </c>
      <c r="X1272" s="18">
        <v>44701.0</v>
      </c>
      <c r="Y1272" s="18">
        <v>44704.0</v>
      </c>
      <c r="Z1272" s="18"/>
      <c r="AA1272" s="22" t="s">
        <v>71</v>
      </c>
      <c r="AB1272" s="23">
        <v>44635.0</v>
      </c>
      <c r="AC1272" s="22" t="s">
        <v>71</v>
      </c>
      <c r="AD1272" s="23">
        <v>44701.0</v>
      </c>
      <c r="AE1272" s="20"/>
      <c r="AF1272" s="19"/>
      <c r="AG1272" s="20"/>
      <c r="AH1272" s="19"/>
      <c r="AI1272" s="19"/>
      <c r="AJ1272" s="19"/>
      <c r="AK1272" s="22" t="s">
        <v>51</v>
      </c>
      <c r="AL1272" s="22" t="s">
        <v>99</v>
      </c>
      <c r="AM1272" s="19"/>
      <c r="AN1272" s="19"/>
      <c r="AO1272" s="19"/>
      <c r="AP1272" s="21"/>
      <c r="AQ1272" s="19"/>
    </row>
    <row r="1273">
      <c r="A1273" s="21" t="s">
        <v>5988</v>
      </c>
      <c r="B1273" s="21" t="s">
        <v>5989</v>
      </c>
      <c r="C1273" s="11" t="str">
        <f>VLOOKUP(A1273,import!A:C,3,0)</f>
        <v>DOĞRU</v>
      </c>
      <c r="D1273" s="21" t="s">
        <v>344</v>
      </c>
      <c r="E1273" s="12" t="str">
        <f>VLOOKUP(A1273,import!A:J,5,0)</f>
        <v/>
      </c>
      <c r="F1273" s="12" t="str">
        <f>VLOOKUP(A1273,import!A:J,6,0)</f>
        <v/>
      </c>
      <c r="G1273" s="13">
        <f>VLOOKUP(A1273,import!A:J,7,0)</f>
        <v>0</v>
      </c>
      <c r="H1273" s="13">
        <f>VLOOKUP(A1273,import!A:J,8,0)</f>
        <v>14</v>
      </c>
      <c r="I1273" s="13">
        <f>VLOOKUP(A1273,import!A:J,9,0)</f>
        <v>14</v>
      </c>
      <c r="J1273" s="14">
        <f>VLOOKUP(A1273,import!A:J,10,0)</f>
        <v>0</v>
      </c>
      <c r="K1273" s="21" t="s">
        <v>5990</v>
      </c>
      <c r="L1273" s="21">
        <v>5.35748771E9</v>
      </c>
      <c r="M1273" s="21" t="s">
        <v>47</v>
      </c>
      <c r="N1273" s="21" t="s">
        <v>81</v>
      </c>
      <c r="O1273" s="21" t="s">
        <v>5991</v>
      </c>
      <c r="P1273" s="11" t="str">
        <f>VLOOKUP(A1273,import!A:P,16,0)</f>
        <v>Geleneksel</v>
      </c>
      <c r="Q1273" s="15"/>
      <c r="R1273" s="15" t="b">
        <v>1</v>
      </c>
      <c r="S1273" s="16" t="b">
        <v>0</v>
      </c>
      <c r="T1273" s="17" t="s">
        <v>280</v>
      </c>
      <c r="U1273" s="17"/>
      <c r="V1273" s="17"/>
      <c r="W1273" s="17" t="s">
        <v>5992</v>
      </c>
      <c r="X1273" s="18"/>
      <c r="Y1273" s="18"/>
      <c r="Z1273" s="18"/>
      <c r="AA1273" s="22" t="s">
        <v>106</v>
      </c>
      <c r="AB1273" s="23">
        <v>44700.0</v>
      </c>
      <c r="AC1273" s="22" t="s">
        <v>71</v>
      </c>
      <c r="AD1273" s="23">
        <v>44700.0</v>
      </c>
      <c r="AE1273" s="20"/>
      <c r="AF1273" s="19"/>
      <c r="AG1273" s="20"/>
      <c r="AH1273" s="19"/>
      <c r="AI1273" s="19"/>
      <c r="AJ1273" s="19"/>
      <c r="AK1273" s="22" t="s">
        <v>131</v>
      </c>
      <c r="AL1273" s="22" t="s">
        <v>131</v>
      </c>
      <c r="AM1273" s="19"/>
      <c r="AN1273" s="19"/>
      <c r="AO1273" s="19"/>
      <c r="AP1273" s="21"/>
      <c r="AQ1273" s="19"/>
    </row>
    <row r="1274">
      <c r="A1274" s="11" t="s">
        <v>5993</v>
      </c>
      <c r="B1274" s="11" t="s">
        <v>5994</v>
      </c>
      <c r="C1274" s="11" t="str">
        <f>VLOOKUP(A1274,import!A:C,3,0)</f>
        <v>DOĞRU</v>
      </c>
      <c r="D1274" s="11" t="s">
        <v>63</v>
      </c>
      <c r="E1274" s="12">
        <f>VLOOKUP(A1274,import!A:J,5,0)</f>
        <v>632</v>
      </c>
      <c r="F1274" s="12">
        <f>VLOOKUP(A1274,import!A:J,6,0)</f>
        <v>33</v>
      </c>
      <c r="G1274" s="13">
        <f>VLOOKUP(A1274,import!A:J,7,0)</f>
        <v>13</v>
      </c>
      <c r="H1274" s="13">
        <f>VLOOKUP(A1274,import!A:J,8,0)</f>
        <v>7</v>
      </c>
      <c r="I1274" s="13">
        <f>VLOOKUP(A1274,import!A:J,9,0)</f>
        <v>20</v>
      </c>
      <c r="J1274" s="14">
        <f>VLOOKUP(A1274,import!A:J,10,0)</f>
        <v>0.65</v>
      </c>
      <c r="K1274" s="11" t="s">
        <v>5995</v>
      </c>
      <c r="L1274" s="11">
        <v>2.423181666E9</v>
      </c>
      <c r="M1274" s="11" t="s">
        <v>47</v>
      </c>
      <c r="N1274" s="11" t="s">
        <v>227</v>
      </c>
      <c r="O1274" s="11" t="s">
        <v>5996</v>
      </c>
      <c r="P1274" s="11" t="str">
        <f>VLOOKUP(A1274,import!A:P,16,0)</f>
        <v>Geleneksel</v>
      </c>
      <c r="Q1274" s="15"/>
      <c r="R1274" s="15" t="b">
        <v>1</v>
      </c>
      <c r="S1274" s="16" t="b">
        <v>0</v>
      </c>
      <c r="T1274" s="17" t="s">
        <v>50</v>
      </c>
      <c r="U1274" s="17" t="s">
        <v>51</v>
      </c>
      <c r="V1274" s="22" t="s">
        <v>69</v>
      </c>
      <c r="W1274" s="17"/>
      <c r="X1274" s="18">
        <v>44496.0</v>
      </c>
      <c r="Y1274" s="18">
        <v>44497.0</v>
      </c>
      <c r="Z1274" s="18"/>
      <c r="AA1274" s="22" t="s">
        <v>71</v>
      </c>
      <c r="AB1274" s="23">
        <v>44496.0</v>
      </c>
      <c r="AC1274" s="19"/>
      <c r="AD1274" s="19"/>
      <c r="AE1274" s="20"/>
      <c r="AF1274" s="19"/>
      <c r="AG1274" s="20"/>
      <c r="AH1274" s="19"/>
      <c r="AI1274" s="19"/>
      <c r="AJ1274" s="19"/>
      <c r="AK1274" s="22" t="s">
        <v>51</v>
      </c>
      <c r="AL1274" s="19"/>
      <c r="AM1274" s="19"/>
      <c r="AN1274" s="19"/>
      <c r="AO1274" s="19"/>
      <c r="AP1274" s="21" t="s">
        <v>89</v>
      </c>
      <c r="AQ1274" s="19"/>
    </row>
    <row r="1275">
      <c r="A1275" s="11" t="s">
        <v>5997</v>
      </c>
      <c r="B1275" s="11" t="s">
        <v>5998</v>
      </c>
      <c r="C1275" s="11" t="str">
        <f>VLOOKUP(A1275,import!A:C,3,0)</f>
        <v>DOĞRU</v>
      </c>
      <c r="D1275" s="11" t="s">
        <v>63</v>
      </c>
      <c r="E1275" s="12">
        <f>VLOOKUP(A1275,import!A:J,5,0)</f>
        <v>481</v>
      </c>
      <c r="F1275" s="12">
        <f>VLOOKUP(A1275,import!A:J,6,0)</f>
        <v>7</v>
      </c>
      <c r="G1275" s="13">
        <f>VLOOKUP(A1275,import!A:J,7,0)</f>
        <v>0</v>
      </c>
      <c r="H1275" s="13">
        <f>VLOOKUP(A1275,import!A:J,8,0)</f>
        <v>25</v>
      </c>
      <c r="I1275" s="13">
        <f>VLOOKUP(A1275,import!A:J,9,0)</f>
        <v>25</v>
      </c>
      <c r="J1275" s="14">
        <f>VLOOKUP(A1275,import!A:J,10,0)</f>
        <v>0</v>
      </c>
      <c r="K1275" s="11" t="s">
        <v>5999</v>
      </c>
      <c r="L1275" s="11">
        <v>2.42345504E9</v>
      </c>
      <c r="M1275" s="11" t="s">
        <v>65</v>
      </c>
      <c r="N1275" s="11" t="s">
        <v>356</v>
      </c>
      <c r="O1275" s="11" t="s">
        <v>6000</v>
      </c>
      <c r="P1275" s="11" t="str">
        <f>VLOOKUP(A1275,import!A:P,16,0)</f>
        <v>Geleneksel</v>
      </c>
      <c r="Q1275" s="15" t="s">
        <v>135</v>
      </c>
      <c r="R1275" s="15" t="b">
        <v>1</v>
      </c>
      <c r="S1275" s="16" t="b">
        <v>0</v>
      </c>
      <c r="T1275" s="16"/>
      <c r="U1275" s="16"/>
      <c r="V1275" s="16"/>
      <c r="W1275" s="25" t="s">
        <v>6001</v>
      </c>
      <c r="X1275" s="30"/>
      <c r="Y1275" s="30"/>
      <c r="Z1275" s="30"/>
      <c r="AA1275" s="22" t="s">
        <v>85</v>
      </c>
      <c r="AB1275" s="23">
        <v>44440.0</v>
      </c>
      <c r="AC1275" s="22" t="s">
        <v>85</v>
      </c>
      <c r="AD1275" s="23">
        <v>44480.0</v>
      </c>
      <c r="AE1275" s="22" t="s">
        <v>71</v>
      </c>
      <c r="AF1275" s="23">
        <v>44497.0</v>
      </c>
      <c r="AG1275" s="22" t="s">
        <v>212</v>
      </c>
      <c r="AH1275" s="23">
        <v>44517.0</v>
      </c>
      <c r="AI1275" s="22" t="s">
        <v>177</v>
      </c>
      <c r="AJ1275" s="23">
        <v>44533.0</v>
      </c>
      <c r="AK1275" s="22" t="s">
        <v>51</v>
      </c>
      <c r="AL1275" s="22" t="s">
        <v>123</v>
      </c>
      <c r="AM1275" s="22" t="s">
        <v>123</v>
      </c>
      <c r="AN1275" s="22" t="s">
        <v>99</v>
      </c>
      <c r="AO1275" s="22" t="s">
        <v>68</v>
      </c>
      <c r="AP1275" s="21" t="s">
        <v>116</v>
      </c>
      <c r="AQ1275" s="22"/>
    </row>
    <row r="1276">
      <c r="A1276" s="11" t="s">
        <v>6002</v>
      </c>
      <c r="B1276" s="11" t="s">
        <v>6003</v>
      </c>
      <c r="C1276" s="11" t="str">
        <f>VLOOKUP(A1276,import!A:C,3,0)</f>
        <v>DOĞRU</v>
      </c>
      <c r="D1276" s="11" t="s">
        <v>63</v>
      </c>
      <c r="E1276" s="12">
        <f>VLOOKUP(A1276,import!A:J,5,0)</f>
        <v>188</v>
      </c>
      <c r="F1276" s="12">
        <f>VLOOKUP(A1276,import!A:J,6,0)</f>
        <v>5</v>
      </c>
      <c r="G1276" s="13">
        <f>VLOOKUP(A1276,import!A:J,7,0)</f>
        <v>0</v>
      </c>
      <c r="H1276" s="13">
        <f>VLOOKUP(A1276,import!A:J,8,0)</f>
        <v>23</v>
      </c>
      <c r="I1276" s="13">
        <f>VLOOKUP(A1276,import!A:J,9,0)</f>
        <v>23</v>
      </c>
      <c r="J1276" s="14">
        <f>VLOOKUP(A1276,import!A:J,10,0)</f>
        <v>0</v>
      </c>
      <c r="K1276" s="11" t="s">
        <v>6004</v>
      </c>
      <c r="L1276" s="11">
        <v>5.060993679E9</v>
      </c>
      <c r="M1276" s="11" t="s">
        <v>2128</v>
      </c>
      <c r="N1276" s="11" t="s">
        <v>483</v>
      </c>
      <c r="O1276" s="11" t="s">
        <v>6005</v>
      </c>
      <c r="P1276" s="11" t="str">
        <f>VLOOKUP(A1276,import!A:P,16,0)</f>
        <v>Geleneksel</v>
      </c>
      <c r="Q1276" s="15"/>
      <c r="R1276" s="15" t="b">
        <v>0</v>
      </c>
      <c r="S1276" s="16" t="b">
        <v>0</v>
      </c>
      <c r="T1276" s="17"/>
      <c r="U1276" s="17"/>
      <c r="V1276" s="17"/>
      <c r="W1276" s="17"/>
      <c r="X1276" s="18"/>
      <c r="Y1276" s="18"/>
      <c r="Z1276" s="18"/>
      <c r="AA1276" s="19"/>
      <c r="AB1276" s="19"/>
      <c r="AC1276" s="19"/>
      <c r="AD1276" s="19"/>
      <c r="AE1276" s="20"/>
      <c r="AF1276" s="19"/>
      <c r="AG1276" s="20"/>
      <c r="AH1276" s="19"/>
      <c r="AI1276" s="19"/>
      <c r="AJ1276" s="19"/>
      <c r="AK1276" s="19"/>
      <c r="AL1276" s="19"/>
      <c r="AM1276" s="19"/>
      <c r="AN1276" s="19"/>
      <c r="AO1276" s="19"/>
      <c r="AP1276" s="21" t="s">
        <v>54</v>
      </c>
      <c r="AQ1276" s="19"/>
    </row>
    <row r="1277">
      <c r="A1277" s="11" t="s">
        <v>6006</v>
      </c>
      <c r="B1277" s="11" t="s">
        <v>6007</v>
      </c>
      <c r="C1277" s="11" t="str">
        <f>VLOOKUP(A1277,import!A:C,3,0)</f>
        <v>DOĞRU</v>
      </c>
      <c r="D1277" s="11" t="s">
        <v>193</v>
      </c>
      <c r="E1277" s="12">
        <f>VLOOKUP(A1277,import!A:J,5,0)</f>
        <v>163</v>
      </c>
      <c r="F1277" s="12">
        <f>VLOOKUP(A1277,import!A:J,6,0)</f>
        <v>4</v>
      </c>
      <c r="G1277" s="13">
        <f>VLOOKUP(A1277,import!A:J,7,0)</f>
        <v>0</v>
      </c>
      <c r="H1277" s="13">
        <f>VLOOKUP(A1277,import!A:J,8,0)</f>
        <v>32</v>
      </c>
      <c r="I1277" s="13">
        <f>VLOOKUP(A1277,import!A:J,9,0)</f>
        <v>32</v>
      </c>
      <c r="J1277" s="14">
        <f>VLOOKUP(A1277,import!A:J,10,0)</f>
        <v>0</v>
      </c>
      <c r="K1277" s="11" t="s">
        <v>3880</v>
      </c>
      <c r="L1277" s="11">
        <v>5.4412341E9</v>
      </c>
      <c r="M1277" s="11" t="s">
        <v>47</v>
      </c>
      <c r="N1277" s="11" t="s">
        <v>187</v>
      </c>
      <c r="O1277" s="11" t="s">
        <v>3881</v>
      </c>
      <c r="P1277" s="11" t="str">
        <f>VLOOKUP(A1277,import!A:P,16,0)</f>
        <v>Geleneksel</v>
      </c>
      <c r="Q1277" s="15" t="s">
        <v>103</v>
      </c>
      <c r="R1277" s="15" t="b">
        <v>1</v>
      </c>
      <c r="S1277" s="16" t="b">
        <v>0</v>
      </c>
      <c r="T1277" s="25" t="s">
        <v>212</v>
      </c>
      <c r="U1277" s="25" t="s">
        <v>87</v>
      </c>
      <c r="V1277" s="25" t="s">
        <v>52</v>
      </c>
      <c r="W1277" s="25" t="s">
        <v>6008</v>
      </c>
      <c r="X1277" s="27">
        <v>44426.0</v>
      </c>
      <c r="Y1277" s="27">
        <v>44431.0</v>
      </c>
      <c r="Z1277" s="30"/>
      <c r="AA1277" s="22" t="s">
        <v>106</v>
      </c>
      <c r="AB1277" s="23">
        <v>44357.0</v>
      </c>
      <c r="AC1277" s="22" t="s">
        <v>106</v>
      </c>
      <c r="AD1277" s="23">
        <v>44370.0</v>
      </c>
      <c r="AE1277" s="22" t="s">
        <v>212</v>
      </c>
      <c r="AF1277" s="23">
        <v>44392.0</v>
      </c>
      <c r="AG1277" s="22" t="s">
        <v>71</v>
      </c>
      <c r="AH1277" s="23">
        <v>44421.0</v>
      </c>
      <c r="AI1277" s="22" t="s">
        <v>71</v>
      </c>
      <c r="AJ1277" s="23">
        <v>44492.0</v>
      </c>
      <c r="AK1277" s="22" t="s">
        <v>98</v>
      </c>
      <c r="AL1277" s="22" t="s">
        <v>107</v>
      </c>
      <c r="AM1277" s="22" t="s">
        <v>86</v>
      </c>
      <c r="AN1277" s="22" t="s">
        <v>88</v>
      </c>
      <c r="AO1277" s="22" t="s">
        <v>99</v>
      </c>
      <c r="AP1277" s="21" t="s">
        <v>89</v>
      </c>
      <c r="AQ1277" s="22"/>
    </row>
    <row r="1278">
      <c r="A1278" s="11" t="s">
        <v>6009</v>
      </c>
      <c r="B1278" s="11" t="s">
        <v>6010</v>
      </c>
      <c r="C1278" s="11" t="str">
        <f>VLOOKUP(A1278,import!A:C,3,0)</f>
        <v>DOĞRU</v>
      </c>
      <c r="D1278" s="11" t="s">
        <v>818</v>
      </c>
      <c r="E1278" s="12">
        <f>VLOOKUP(A1278,import!A:J,5,0)</f>
        <v>24</v>
      </c>
      <c r="F1278" s="12">
        <f>VLOOKUP(A1278,import!A:J,6,0)</f>
        <v>18</v>
      </c>
      <c r="G1278" s="13">
        <f>VLOOKUP(A1278,import!A:J,7,0)</f>
        <v>12</v>
      </c>
      <c r="H1278" s="13">
        <f>VLOOKUP(A1278,import!A:J,8,0)</f>
        <v>5</v>
      </c>
      <c r="I1278" s="13">
        <f>VLOOKUP(A1278,import!A:J,9,0)</f>
        <v>17</v>
      </c>
      <c r="J1278" s="14">
        <f>VLOOKUP(A1278,import!A:J,10,0)</f>
        <v>0.71</v>
      </c>
      <c r="K1278" s="11" t="s">
        <v>6011</v>
      </c>
      <c r="L1278" s="11">
        <v>5.303800177E9</v>
      </c>
      <c r="M1278" s="11" t="s">
        <v>47</v>
      </c>
      <c r="N1278" s="11" t="s">
        <v>410</v>
      </c>
      <c r="O1278" s="11" t="s">
        <v>6012</v>
      </c>
      <c r="P1278" s="11" t="str">
        <f>VLOOKUP(A1278,import!A:P,16,0)</f>
        <v>Geleneksel</v>
      </c>
      <c r="Q1278" s="15"/>
      <c r="R1278" s="15" t="b">
        <v>1</v>
      </c>
      <c r="S1278" s="16" t="b">
        <v>0</v>
      </c>
      <c r="T1278" s="17" t="s">
        <v>50</v>
      </c>
      <c r="U1278" s="17" t="s">
        <v>99</v>
      </c>
      <c r="V1278" s="24" t="s">
        <v>69</v>
      </c>
      <c r="W1278" s="17"/>
      <c r="X1278" s="18">
        <v>44642.0</v>
      </c>
      <c r="Y1278" s="18">
        <v>44644.0</v>
      </c>
      <c r="Z1278" s="18"/>
      <c r="AA1278" s="22" t="s">
        <v>71</v>
      </c>
      <c r="AB1278" s="23">
        <v>44642.0</v>
      </c>
      <c r="AC1278" s="19"/>
      <c r="AD1278" s="19"/>
      <c r="AE1278" s="20"/>
      <c r="AF1278" s="19"/>
      <c r="AG1278" s="20"/>
      <c r="AH1278" s="19"/>
      <c r="AI1278" s="19"/>
      <c r="AJ1278" s="19"/>
      <c r="AK1278" s="22" t="s">
        <v>99</v>
      </c>
      <c r="AL1278" s="19"/>
      <c r="AM1278" s="19"/>
      <c r="AN1278" s="19"/>
      <c r="AO1278" s="19"/>
      <c r="AP1278" s="21"/>
      <c r="AQ1278" s="19"/>
    </row>
    <row r="1279">
      <c r="A1279" s="11" t="s">
        <v>6013</v>
      </c>
      <c r="B1279" s="11" t="s">
        <v>6014</v>
      </c>
      <c r="C1279" s="11" t="str">
        <f>VLOOKUP(A1279,import!A:C,3,0)</f>
        <v>DOĞRU</v>
      </c>
      <c r="D1279" s="11" t="s">
        <v>74</v>
      </c>
      <c r="E1279" s="12">
        <f>VLOOKUP(A1279,import!A:J,5,0)</f>
        <v>340</v>
      </c>
      <c r="F1279" s="12">
        <f>VLOOKUP(A1279,import!A:J,6,0)</f>
        <v>9</v>
      </c>
      <c r="G1279" s="13">
        <f>VLOOKUP(A1279,import!A:J,7,0)</f>
        <v>38</v>
      </c>
      <c r="H1279" s="13">
        <f>VLOOKUP(A1279,import!A:J,8,0)</f>
        <v>18</v>
      </c>
      <c r="I1279" s="13">
        <f>VLOOKUP(A1279,import!A:J,9,0)</f>
        <v>56</v>
      </c>
      <c r="J1279" s="14">
        <f>VLOOKUP(A1279,import!A:J,10,0)</f>
        <v>0.68</v>
      </c>
      <c r="K1279" s="11" t="s">
        <v>6015</v>
      </c>
      <c r="L1279" s="11">
        <v>5.426335899E9</v>
      </c>
      <c r="M1279" s="11" t="s">
        <v>138</v>
      </c>
      <c r="N1279" s="11" t="s">
        <v>527</v>
      </c>
      <c r="O1279" s="11" t="s">
        <v>6016</v>
      </c>
      <c r="P1279" s="11" t="str">
        <f>VLOOKUP(A1279,import!A:P,16,0)</f>
        <v>Geleneksel</v>
      </c>
      <c r="Q1279" s="15" t="s">
        <v>129</v>
      </c>
      <c r="R1279" s="15" t="b">
        <v>1</v>
      </c>
      <c r="S1279" s="25" t="b">
        <v>0</v>
      </c>
      <c r="T1279" s="25" t="s">
        <v>351</v>
      </c>
      <c r="U1279" s="25" t="s">
        <v>247</v>
      </c>
      <c r="V1279" s="25" t="s">
        <v>52</v>
      </c>
      <c r="W1279" s="25" t="s">
        <v>6017</v>
      </c>
      <c r="X1279" s="27">
        <v>44481.0</v>
      </c>
      <c r="Y1279" s="27">
        <v>44484.0</v>
      </c>
      <c r="Z1279" s="27"/>
      <c r="AA1279" s="22" t="s">
        <v>71</v>
      </c>
      <c r="AB1279" s="23">
        <v>44438.0</v>
      </c>
      <c r="AC1279" s="22" t="s">
        <v>71</v>
      </c>
      <c r="AD1279" s="23">
        <v>44481.0</v>
      </c>
      <c r="AE1279" s="22" t="s">
        <v>106</v>
      </c>
      <c r="AF1279" s="23">
        <v>44573.0</v>
      </c>
      <c r="AG1279" s="20"/>
      <c r="AH1279" s="19"/>
      <c r="AI1279" s="19"/>
      <c r="AJ1279" s="19"/>
      <c r="AK1279" s="22" t="s">
        <v>51</v>
      </c>
      <c r="AL1279" s="22" t="s">
        <v>247</v>
      </c>
      <c r="AM1279" s="22" t="s">
        <v>104</v>
      </c>
      <c r="AN1279" s="19"/>
      <c r="AO1279" s="19"/>
      <c r="AP1279" s="21" t="s">
        <v>116</v>
      </c>
      <c r="AQ1279" s="19"/>
    </row>
    <row r="1280">
      <c r="A1280" s="11" t="s">
        <v>6018</v>
      </c>
      <c r="B1280" s="11" t="s">
        <v>6019</v>
      </c>
      <c r="C1280" s="11" t="str">
        <f>VLOOKUP(A1280,import!A:C,3,0)</f>
        <v>DOĞRU</v>
      </c>
      <c r="D1280" s="11" t="s">
        <v>74</v>
      </c>
      <c r="E1280" s="12">
        <f>VLOOKUP(A1280,import!A:J,5,0)</f>
        <v>60</v>
      </c>
      <c r="F1280" s="12" t="str">
        <f>VLOOKUP(A1280,import!A:J,6,0)</f>
        <v/>
      </c>
      <c r="G1280" s="13">
        <f>VLOOKUP(A1280,import!A:J,7,0)</f>
        <v>6</v>
      </c>
      <c r="H1280" s="13">
        <f>VLOOKUP(A1280,import!A:J,8,0)</f>
        <v>14</v>
      </c>
      <c r="I1280" s="13">
        <f>VLOOKUP(A1280,import!A:J,9,0)</f>
        <v>20</v>
      </c>
      <c r="J1280" s="14">
        <f>VLOOKUP(A1280,import!A:J,10,0)</f>
        <v>0.3</v>
      </c>
      <c r="K1280" s="11" t="s">
        <v>6020</v>
      </c>
      <c r="L1280" s="11">
        <v>5.304276755E9</v>
      </c>
      <c r="M1280" s="11" t="s">
        <v>65</v>
      </c>
      <c r="N1280" s="11" t="s">
        <v>112</v>
      </c>
      <c r="O1280" s="11" t="s">
        <v>6021</v>
      </c>
      <c r="P1280" s="11" t="str">
        <f>VLOOKUP(A1280,import!A:P,16,0)</f>
        <v>Geleneksel</v>
      </c>
      <c r="Q1280" s="15"/>
      <c r="R1280" s="15" t="b">
        <v>1</v>
      </c>
      <c r="S1280" s="16" t="b">
        <v>0</v>
      </c>
      <c r="T1280" s="17" t="s">
        <v>50</v>
      </c>
      <c r="U1280" s="17" t="s">
        <v>131</v>
      </c>
      <c r="V1280" s="24" t="s">
        <v>69</v>
      </c>
      <c r="W1280" s="17"/>
      <c r="X1280" s="18">
        <v>44628.0</v>
      </c>
      <c r="Y1280" s="18">
        <v>44629.0</v>
      </c>
      <c r="Z1280" s="18"/>
      <c r="AA1280" s="22" t="s">
        <v>71</v>
      </c>
      <c r="AB1280" s="23">
        <v>44628.0</v>
      </c>
      <c r="AC1280" s="19"/>
      <c r="AD1280" s="19"/>
      <c r="AE1280" s="20"/>
      <c r="AF1280" s="19"/>
      <c r="AG1280" s="20"/>
      <c r="AH1280" s="19"/>
      <c r="AI1280" s="19"/>
      <c r="AJ1280" s="19"/>
      <c r="AK1280" s="22" t="s">
        <v>131</v>
      </c>
      <c r="AL1280" s="19"/>
      <c r="AM1280" s="19"/>
      <c r="AN1280" s="19"/>
      <c r="AO1280" s="19"/>
      <c r="AP1280" s="21"/>
      <c r="AQ1280" s="19"/>
    </row>
    <row r="1281">
      <c r="A1281" s="11" t="s">
        <v>6022</v>
      </c>
      <c r="B1281" s="11" t="s">
        <v>6023</v>
      </c>
      <c r="C1281" s="11" t="str">
        <f>VLOOKUP(A1281,import!A:C,3,0)</f>
        <v>YANLIŞ</v>
      </c>
      <c r="D1281" s="11" t="s">
        <v>63</v>
      </c>
      <c r="E1281" s="12">
        <f>VLOOKUP(A1281,import!A:J,5,0)</f>
        <v>39</v>
      </c>
      <c r="F1281" s="12" t="str">
        <f>VLOOKUP(A1281,import!A:J,6,0)</f>
        <v/>
      </c>
      <c r="G1281" s="13">
        <f>VLOOKUP(A1281,import!A:J,7,0)</f>
        <v>0</v>
      </c>
      <c r="H1281" s="13">
        <f>VLOOKUP(A1281,import!A:J,8,0)</f>
        <v>27</v>
      </c>
      <c r="I1281" s="13">
        <f>VLOOKUP(A1281,import!A:J,9,0)</f>
        <v>27</v>
      </c>
      <c r="J1281" s="14">
        <f>VLOOKUP(A1281,import!A:J,10,0)</f>
        <v>0</v>
      </c>
      <c r="K1281" s="11" t="s">
        <v>6024</v>
      </c>
      <c r="L1281" s="11">
        <v>5.074884509E9</v>
      </c>
      <c r="M1281" s="11" t="s">
        <v>58</v>
      </c>
      <c r="N1281" s="11" t="s">
        <v>4447</v>
      </c>
      <c r="O1281" s="11" t="s">
        <v>6025</v>
      </c>
      <c r="P1281" s="11" t="str">
        <f>VLOOKUP(A1281,import!A:P,16,0)</f>
        <v>Geleneksel</v>
      </c>
      <c r="Q1281" s="15"/>
      <c r="R1281" s="15" t="b">
        <v>0</v>
      </c>
      <c r="S1281" s="16" t="b">
        <v>0</v>
      </c>
      <c r="T1281" s="17"/>
      <c r="U1281" s="17"/>
      <c r="V1281" s="31"/>
      <c r="W1281" s="17"/>
      <c r="X1281" s="18"/>
      <c r="Y1281" s="18"/>
      <c r="Z1281" s="18"/>
      <c r="AA1281" s="22"/>
      <c r="AB1281" s="23"/>
      <c r="AC1281" s="19"/>
      <c r="AD1281" s="19"/>
      <c r="AE1281" s="20"/>
      <c r="AF1281" s="19"/>
      <c r="AG1281" s="20"/>
      <c r="AH1281" s="19"/>
      <c r="AI1281" s="19"/>
      <c r="AJ1281" s="19"/>
      <c r="AK1281" s="22"/>
      <c r="AL1281" s="19"/>
      <c r="AM1281" s="19"/>
      <c r="AN1281" s="19"/>
      <c r="AO1281" s="19"/>
      <c r="AP1281" s="21" t="s">
        <v>89</v>
      </c>
      <c r="AQ1281" s="19"/>
    </row>
    <row r="1282">
      <c r="A1282" s="11" t="s">
        <v>6026</v>
      </c>
      <c r="B1282" s="11" t="s">
        <v>6027</v>
      </c>
      <c r="C1282" s="11" t="str">
        <f>VLOOKUP(A1282,import!A:C,3,0)</f>
        <v>DOĞRU</v>
      </c>
      <c r="D1282" s="11" t="s">
        <v>818</v>
      </c>
      <c r="E1282" s="12">
        <f>VLOOKUP(A1282,import!A:J,5,0)</f>
        <v>2143</v>
      </c>
      <c r="F1282" s="12">
        <f>VLOOKUP(A1282,import!A:J,6,0)</f>
        <v>189</v>
      </c>
      <c r="G1282" s="13">
        <f>VLOOKUP(A1282,import!A:J,7,0)</f>
        <v>24</v>
      </c>
      <c r="H1282" s="13">
        <f>VLOOKUP(A1282,import!A:J,8,0)</f>
        <v>55</v>
      </c>
      <c r="I1282" s="13">
        <f>VLOOKUP(A1282,import!A:J,9,0)</f>
        <v>79</v>
      </c>
      <c r="J1282" s="14">
        <f>VLOOKUP(A1282,import!A:J,10,0)</f>
        <v>0.3</v>
      </c>
      <c r="K1282" s="11" t="s">
        <v>6028</v>
      </c>
      <c r="L1282" s="11">
        <v>2.422278887E9</v>
      </c>
      <c r="M1282" s="11" t="s">
        <v>65</v>
      </c>
      <c r="N1282" s="11" t="s">
        <v>169</v>
      </c>
      <c r="O1282" s="11" t="s">
        <v>6029</v>
      </c>
      <c r="P1282" s="11" t="str">
        <f>VLOOKUP(A1282,import!A:P,16,0)</f>
        <v>Geleneksel</v>
      </c>
      <c r="Q1282" s="15"/>
      <c r="R1282" s="15" t="b">
        <v>1</v>
      </c>
      <c r="S1282" s="16" t="b">
        <v>0</v>
      </c>
      <c r="T1282" s="29" t="s">
        <v>121</v>
      </c>
      <c r="U1282" s="17"/>
      <c r="V1282" s="17"/>
      <c r="W1282" s="17" t="s">
        <v>6030</v>
      </c>
      <c r="X1282" s="18">
        <v>44446.0</v>
      </c>
      <c r="Y1282" s="18">
        <v>44449.0</v>
      </c>
      <c r="Z1282" s="18"/>
      <c r="AA1282" s="22" t="s">
        <v>71</v>
      </c>
      <c r="AB1282" s="23">
        <v>44384.0</v>
      </c>
      <c r="AC1282" s="22" t="s">
        <v>71</v>
      </c>
      <c r="AD1282" s="23">
        <v>44426.0</v>
      </c>
      <c r="AE1282" s="22" t="s">
        <v>71</v>
      </c>
      <c r="AF1282" s="23">
        <v>44446.0</v>
      </c>
      <c r="AG1282" s="20"/>
      <c r="AH1282" s="19"/>
      <c r="AI1282" s="19"/>
      <c r="AJ1282" s="19"/>
      <c r="AK1282" s="22" t="s">
        <v>86</v>
      </c>
      <c r="AL1282" s="22" t="s">
        <v>288</v>
      </c>
      <c r="AM1282" s="22" t="s">
        <v>51</v>
      </c>
      <c r="AN1282" s="19"/>
      <c r="AO1282" s="19"/>
      <c r="AP1282" s="21" t="s">
        <v>116</v>
      </c>
      <c r="AQ1282" s="19"/>
    </row>
    <row r="1283">
      <c r="A1283" s="11" t="s">
        <v>6031</v>
      </c>
      <c r="B1283" s="11" t="s">
        <v>6032</v>
      </c>
      <c r="C1283" s="11" t="str">
        <f>VLOOKUP(A1283,import!A:C,3,0)</f>
        <v>DOĞRU</v>
      </c>
      <c r="D1283" s="11" t="s">
        <v>818</v>
      </c>
      <c r="E1283" s="12">
        <f>VLOOKUP(A1283,import!A:J,5,0)</f>
        <v>3</v>
      </c>
      <c r="F1283" s="12" t="str">
        <f>VLOOKUP(A1283,import!A:J,6,0)</f>
        <v/>
      </c>
      <c r="G1283" s="13">
        <f>VLOOKUP(A1283,import!A:J,7,0)</f>
        <v>79</v>
      </c>
      <c r="H1283" s="13">
        <f>VLOOKUP(A1283,import!A:J,8,0)</f>
        <v>122</v>
      </c>
      <c r="I1283" s="13">
        <f>VLOOKUP(A1283,import!A:J,9,0)</f>
        <v>201</v>
      </c>
      <c r="J1283" s="14">
        <f>VLOOKUP(A1283,import!A:J,10,0)</f>
        <v>0.39</v>
      </c>
      <c r="K1283" s="11" t="s">
        <v>6033</v>
      </c>
      <c r="L1283" s="11">
        <v>5.306038683E9</v>
      </c>
      <c r="M1283" s="11" t="s">
        <v>138</v>
      </c>
      <c r="N1283" s="11" t="s">
        <v>6034</v>
      </c>
      <c r="O1283" s="11" t="s">
        <v>6035</v>
      </c>
      <c r="P1283" s="11" t="str">
        <f>VLOOKUP(A1283,import!A:P,16,0)</f>
        <v>Geleneksel</v>
      </c>
      <c r="Q1283" s="15"/>
      <c r="R1283" s="15" t="b">
        <v>1</v>
      </c>
      <c r="S1283" s="16" t="b">
        <v>0</v>
      </c>
      <c r="T1283" s="17" t="s">
        <v>50</v>
      </c>
      <c r="U1283" s="17" t="s">
        <v>99</v>
      </c>
      <c r="V1283" s="24" t="s">
        <v>69</v>
      </c>
      <c r="W1283" s="17" t="s">
        <v>6036</v>
      </c>
      <c r="X1283" s="18">
        <v>44583.0</v>
      </c>
      <c r="Y1283" s="18">
        <v>44585.0</v>
      </c>
      <c r="Z1283" s="18"/>
      <c r="AA1283" s="22" t="s">
        <v>71</v>
      </c>
      <c r="AB1283" s="23">
        <v>44429.0</v>
      </c>
      <c r="AC1283" s="22" t="s">
        <v>71</v>
      </c>
      <c r="AD1283" s="23">
        <v>44433.0</v>
      </c>
      <c r="AE1283" s="22" t="s">
        <v>106</v>
      </c>
      <c r="AF1283" s="23">
        <v>44438.0</v>
      </c>
      <c r="AG1283" s="22" t="s">
        <v>71</v>
      </c>
      <c r="AH1283" s="23">
        <v>44445.0</v>
      </c>
      <c r="AI1283" s="22" t="s">
        <v>71</v>
      </c>
      <c r="AJ1283" s="23">
        <v>44583.0</v>
      </c>
      <c r="AK1283" s="22" t="s">
        <v>219</v>
      </c>
      <c r="AL1283" s="22" t="s">
        <v>219</v>
      </c>
      <c r="AM1283" s="22" t="s">
        <v>156</v>
      </c>
      <c r="AN1283" s="22" t="s">
        <v>156</v>
      </c>
      <c r="AO1283" s="22" t="s">
        <v>99</v>
      </c>
      <c r="AP1283" s="21" t="s">
        <v>116</v>
      </c>
      <c r="AQ1283" s="19"/>
    </row>
    <row r="1284">
      <c r="A1284" s="11" t="s">
        <v>6037</v>
      </c>
      <c r="B1284" s="11" t="s">
        <v>6038</v>
      </c>
      <c r="C1284" s="11" t="str">
        <f>VLOOKUP(A1284,import!A:C,3,0)</f>
        <v>DOĞRU</v>
      </c>
      <c r="D1284" s="11" t="s">
        <v>818</v>
      </c>
      <c r="E1284" s="12">
        <f>VLOOKUP(A1284,import!A:J,5,0)</f>
        <v>2859</v>
      </c>
      <c r="F1284" s="12">
        <f>VLOOKUP(A1284,import!A:J,6,0)</f>
        <v>126</v>
      </c>
      <c r="G1284" s="13">
        <f>VLOOKUP(A1284,import!A:J,7,0)</f>
        <v>80</v>
      </c>
      <c r="H1284" s="13">
        <f>VLOOKUP(A1284,import!A:J,8,0)</f>
        <v>53</v>
      </c>
      <c r="I1284" s="13">
        <f>VLOOKUP(A1284,import!A:J,9,0)</f>
        <v>133</v>
      </c>
      <c r="J1284" s="14">
        <f>VLOOKUP(A1284,import!A:J,10,0)</f>
        <v>0.6</v>
      </c>
      <c r="K1284" s="11" t="s">
        <v>6039</v>
      </c>
      <c r="L1284" s="11">
        <v>2.422591615E9</v>
      </c>
      <c r="M1284" s="11" t="s">
        <v>138</v>
      </c>
      <c r="N1284" s="11" t="s">
        <v>181</v>
      </c>
      <c r="O1284" s="11" t="s">
        <v>6040</v>
      </c>
      <c r="P1284" s="11" t="str">
        <f>VLOOKUP(A1284,import!A:P,16,0)</f>
        <v>Geleneksel</v>
      </c>
      <c r="Q1284" s="15" t="s">
        <v>103</v>
      </c>
      <c r="R1284" s="15" t="b">
        <v>1</v>
      </c>
      <c r="S1284" s="16" t="b">
        <v>0</v>
      </c>
      <c r="T1284" s="25" t="s">
        <v>50</v>
      </c>
      <c r="U1284" s="25" t="s">
        <v>230</v>
      </c>
      <c r="V1284" s="25"/>
      <c r="W1284" s="25" t="s">
        <v>6041</v>
      </c>
      <c r="X1284" s="27">
        <v>44550.0</v>
      </c>
      <c r="Y1284" s="27">
        <v>44551.0</v>
      </c>
      <c r="Z1284" s="27"/>
      <c r="AA1284" s="22" t="s">
        <v>177</v>
      </c>
      <c r="AB1284" s="23">
        <v>44431.0</v>
      </c>
      <c r="AC1284" s="22" t="s">
        <v>71</v>
      </c>
      <c r="AD1284" s="23">
        <v>44481.0</v>
      </c>
      <c r="AE1284" s="22" t="s">
        <v>71</v>
      </c>
      <c r="AF1284" s="23">
        <v>44544.0</v>
      </c>
      <c r="AG1284" s="22" t="s">
        <v>71</v>
      </c>
      <c r="AH1284" s="23">
        <v>44546.0</v>
      </c>
      <c r="AI1284" s="22" t="s">
        <v>71</v>
      </c>
      <c r="AJ1284" s="23">
        <v>44550.0</v>
      </c>
      <c r="AK1284" s="22" t="s">
        <v>163</v>
      </c>
      <c r="AL1284" s="22" t="s">
        <v>230</v>
      </c>
      <c r="AM1284" s="22" t="s">
        <v>247</v>
      </c>
      <c r="AN1284" s="22" t="s">
        <v>230</v>
      </c>
      <c r="AO1284" s="22" t="s">
        <v>230</v>
      </c>
      <c r="AP1284" s="21" t="s">
        <v>116</v>
      </c>
      <c r="AQ1284" s="19"/>
    </row>
    <row r="1285">
      <c r="A1285" s="11" t="s">
        <v>6042</v>
      </c>
      <c r="B1285" s="11" t="s">
        <v>6043</v>
      </c>
      <c r="C1285" s="11" t="str">
        <f>VLOOKUP(A1285,import!A:C,3,0)</f>
        <v>DOĞRU</v>
      </c>
      <c r="D1285" s="11" t="s">
        <v>818</v>
      </c>
      <c r="E1285" s="12">
        <f>VLOOKUP(A1285,import!A:J,5,0)</f>
        <v>1067</v>
      </c>
      <c r="F1285" s="12">
        <f>VLOOKUP(A1285,import!A:J,6,0)</f>
        <v>70</v>
      </c>
      <c r="G1285" s="13">
        <f>VLOOKUP(A1285,import!A:J,7,0)</f>
        <v>81</v>
      </c>
      <c r="H1285" s="13">
        <f>VLOOKUP(A1285,import!A:J,8,0)</f>
        <v>40</v>
      </c>
      <c r="I1285" s="13">
        <f>VLOOKUP(A1285,import!A:J,9,0)</f>
        <v>121</v>
      </c>
      <c r="J1285" s="14">
        <f>VLOOKUP(A1285,import!A:J,10,0)</f>
        <v>0.67</v>
      </c>
      <c r="K1285" s="11" t="s">
        <v>6044</v>
      </c>
      <c r="L1285" s="11">
        <v>2.422296565E9</v>
      </c>
      <c r="M1285" s="11" t="s">
        <v>138</v>
      </c>
      <c r="N1285" s="11" t="s">
        <v>382</v>
      </c>
      <c r="O1285" s="11" t="s">
        <v>6045</v>
      </c>
      <c r="P1285" s="11" t="str">
        <f>VLOOKUP(A1285,import!A:P,16,0)</f>
        <v>Geleneksel</v>
      </c>
      <c r="Q1285" s="15" t="s">
        <v>103</v>
      </c>
      <c r="R1285" s="15" t="b">
        <v>1</v>
      </c>
      <c r="S1285" s="16" t="b">
        <v>0</v>
      </c>
      <c r="T1285" s="25" t="s">
        <v>351</v>
      </c>
      <c r="U1285" s="25" t="s">
        <v>99</v>
      </c>
      <c r="V1285" s="25" t="s">
        <v>52</v>
      </c>
      <c r="W1285" s="25" t="s">
        <v>6046</v>
      </c>
      <c r="X1285" s="27">
        <v>44509.0</v>
      </c>
      <c r="Y1285" s="27">
        <v>44510.0</v>
      </c>
      <c r="Z1285" s="27"/>
      <c r="AA1285" s="22" t="s">
        <v>71</v>
      </c>
      <c r="AB1285" s="23">
        <v>44481.0</v>
      </c>
      <c r="AC1285" s="22" t="s">
        <v>106</v>
      </c>
      <c r="AD1285" s="23">
        <v>44497.0</v>
      </c>
      <c r="AE1285" s="22" t="s">
        <v>71</v>
      </c>
      <c r="AF1285" s="23">
        <v>44509.0</v>
      </c>
      <c r="AG1285" s="20"/>
      <c r="AH1285" s="19"/>
      <c r="AI1285" s="19"/>
      <c r="AJ1285" s="19"/>
      <c r="AK1285" s="22" t="s">
        <v>247</v>
      </c>
      <c r="AL1285" s="22" t="s">
        <v>156</v>
      </c>
      <c r="AM1285" s="22" t="s">
        <v>99</v>
      </c>
      <c r="AN1285" s="19"/>
      <c r="AO1285" s="19"/>
      <c r="AP1285" s="21" t="s">
        <v>116</v>
      </c>
      <c r="AQ1285" s="19"/>
    </row>
    <row r="1286">
      <c r="A1286" s="11" t="s">
        <v>6047</v>
      </c>
      <c r="B1286" s="11" t="s">
        <v>6048</v>
      </c>
      <c r="C1286" s="11" t="str">
        <f>VLOOKUP(A1286,import!A:C,3,0)</f>
        <v>DOĞRU</v>
      </c>
      <c r="D1286" s="11" t="s">
        <v>818</v>
      </c>
      <c r="E1286" s="12">
        <f>VLOOKUP(A1286,import!A:J,5,0)</f>
        <v>2134</v>
      </c>
      <c r="F1286" s="12">
        <f>VLOOKUP(A1286,import!A:J,6,0)</f>
        <v>56</v>
      </c>
      <c r="G1286" s="13">
        <f>VLOOKUP(A1286,import!A:J,7,0)</f>
        <v>18</v>
      </c>
      <c r="H1286" s="13">
        <f>VLOOKUP(A1286,import!A:J,8,0)</f>
        <v>36</v>
      </c>
      <c r="I1286" s="13">
        <f>VLOOKUP(A1286,import!A:J,9,0)</f>
        <v>54</v>
      </c>
      <c r="J1286" s="14">
        <f>VLOOKUP(A1286,import!A:J,10,0)</f>
        <v>0.33</v>
      </c>
      <c r="K1286" s="11" t="s">
        <v>6049</v>
      </c>
      <c r="L1286" s="11">
        <v>2.423450444E9</v>
      </c>
      <c r="M1286" s="11" t="s">
        <v>47</v>
      </c>
      <c r="N1286" s="11" t="s">
        <v>533</v>
      </c>
      <c r="O1286" s="11" t="s">
        <v>6050</v>
      </c>
      <c r="P1286" s="11" t="str">
        <f>VLOOKUP(A1286,import!A:P,16,0)</f>
        <v>Geleneksel</v>
      </c>
      <c r="Q1286" s="15" t="s">
        <v>103</v>
      </c>
      <c r="R1286" s="15" t="b">
        <v>1</v>
      </c>
      <c r="S1286" s="25" t="b">
        <v>0</v>
      </c>
      <c r="T1286" s="25" t="s">
        <v>351</v>
      </c>
      <c r="U1286" s="25" t="s">
        <v>98</v>
      </c>
      <c r="V1286" s="26" t="s">
        <v>273</v>
      </c>
      <c r="W1286" s="25" t="s">
        <v>6051</v>
      </c>
      <c r="X1286" s="27">
        <v>44369.0</v>
      </c>
      <c r="Y1286" s="27">
        <v>44372.0</v>
      </c>
      <c r="Z1286" s="27"/>
      <c r="AA1286" s="22" t="s">
        <v>71</v>
      </c>
      <c r="AB1286" s="23">
        <v>44369.0</v>
      </c>
      <c r="AC1286" s="22" t="s">
        <v>177</v>
      </c>
      <c r="AD1286" s="23">
        <v>44403.0</v>
      </c>
      <c r="AE1286" s="22" t="s">
        <v>71</v>
      </c>
      <c r="AF1286" s="23">
        <v>44403.0</v>
      </c>
      <c r="AG1286" s="22" t="s">
        <v>71</v>
      </c>
      <c r="AH1286" s="23">
        <v>44420.0</v>
      </c>
      <c r="AI1286" s="19"/>
      <c r="AJ1286" s="19"/>
      <c r="AK1286" s="22" t="s">
        <v>98</v>
      </c>
      <c r="AL1286" s="22" t="s">
        <v>51</v>
      </c>
      <c r="AM1286" s="22" t="s">
        <v>51</v>
      </c>
      <c r="AN1286" s="22" t="s">
        <v>87</v>
      </c>
      <c r="AO1286" s="19"/>
      <c r="AP1286" s="21" t="s">
        <v>54</v>
      </c>
      <c r="AQ1286" s="19"/>
    </row>
    <row r="1287">
      <c r="A1287" s="11" t="s">
        <v>6052</v>
      </c>
      <c r="B1287" s="11" t="s">
        <v>6053</v>
      </c>
      <c r="C1287" s="11" t="str">
        <f>VLOOKUP(A1287,import!A:C,3,0)</f>
        <v>DOĞRU</v>
      </c>
      <c r="D1287" s="11" t="s">
        <v>818</v>
      </c>
      <c r="E1287" s="12">
        <f>VLOOKUP(A1287,import!A:J,5,0)</f>
        <v>844</v>
      </c>
      <c r="F1287" s="12">
        <f>VLOOKUP(A1287,import!A:J,6,0)</f>
        <v>57</v>
      </c>
      <c r="G1287" s="13">
        <f>VLOOKUP(A1287,import!A:J,7,0)</f>
        <v>22</v>
      </c>
      <c r="H1287" s="13">
        <f>VLOOKUP(A1287,import!A:J,8,0)</f>
        <v>62</v>
      </c>
      <c r="I1287" s="13">
        <f>VLOOKUP(A1287,import!A:J,9,0)</f>
        <v>84</v>
      </c>
      <c r="J1287" s="14">
        <f>VLOOKUP(A1287,import!A:J,10,0)</f>
        <v>0.26</v>
      </c>
      <c r="K1287" s="11" t="s">
        <v>6054</v>
      </c>
      <c r="L1287" s="11">
        <v>2.4234905E9</v>
      </c>
      <c r="M1287" s="11" t="s">
        <v>47</v>
      </c>
      <c r="N1287" s="11" t="s">
        <v>187</v>
      </c>
      <c r="O1287" s="11" t="s">
        <v>6055</v>
      </c>
      <c r="P1287" s="11" t="str">
        <f>VLOOKUP(A1287,import!A:P,16,0)</f>
        <v>Geleneksel</v>
      </c>
      <c r="Q1287" s="15" t="s">
        <v>103</v>
      </c>
      <c r="R1287" s="15" t="b">
        <v>1</v>
      </c>
      <c r="S1287" s="16" t="b">
        <v>0</v>
      </c>
      <c r="T1287" s="25" t="s">
        <v>502</v>
      </c>
      <c r="U1287" s="16"/>
      <c r="V1287" s="16"/>
      <c r="W1287" s="25" t="s">
        <v>6056</v>
      </c>
      <c r="X1287" s="30"/>
      <c r="Y1287" s="30"/>
      <c r="Z1287" s="30"/>
      <c r="AA1287" s="19"/>
      <c r="AB1287" s="19"/>
      <c r="AC1287" s="19"/>
      <c r="AD1287" s="19"/>
      <c r="AE1287" s="20"/>
      <c r="AF1287" s="19"/>
      <c r="AG1287" s="20"/>
      <c r="AH1287" s="19"/>
      <c r="AI1287" s="19"/>
      <c r="AJ1287" s="19"/>
      <c r="AK1287" s="19"/>
      <c r="AL1287" s="19"/>
      <c r="AM1287" s="19"/>
      <c r="AN1287" s="19"/>
      <c r="AO1287" s="19"/>
      <c r="AP1287" s="21" t="s">
        <v>89</v>
      </c>
      <c r="AQ1287" s="19"/>
    </row>
    <row r="1288">
      <c r="A1288" s="11" t="s">
        <v>6057</v>
      </c>
      <c r="B1288" s="11" t="s">
        <v>6058</v>
      </c>
      <c r="C1288" s="11" t="str">
        <f>VLOOKUP(A1288,import!A:C,3,0)</f>
        <v>DOĞRU</v>
      </c>
      <c r="D1288" s="11" t="s">
        <v>818</v>
      </c>
      <c r="E1288" s="12">
        <f>VLOOKUP(A1288,import!A:J,5,0)</f>
        <v>690</v>
      </c>
      <c r="F1288" s="12">
        <f>VLOOKUP(A1288,import!A:J,6,0)</f>
        <v>8</v>
      </c>
      <c r="G1288" s="13">
        <f>VLOOKUP(A1288,import!A:J,7,0)</f>
        <v>19</v>
      </c>
      <c r="H1288" s="13">
        <f>VLOOKUP(A1288,import!A:J,8,0)</f>
        <v>64</v>
      </c>
      <c r="I1288" s="13">
        <f>VLOOKUP(A1288,import!A:J,9,0)</f>
        <v>83</v>
      </c>
      <c r="J1288" s="14">
        <f>VLOOKUP(A1288,import!A:J,10,0)</f>
        <v>0.23</v>
      </c>
      <c r="K1288" s="11" t="s">
        <v>6054</v>
      </c>
      <c r="L1288" s="11">
        <v>2.42349668E9</v>
      </c>
      <c r="M1288" s="11" t="s">
        <v>47</v>
      </c>
      <c r="N1288" s="11" t="s">
        <v>187</v>
      </c>
      <c r="O1288" s="11" t="s">
        <v>6059</v>
      </c>
      <c r="P1288" s="11" t="str">
        <f>VLOOKUP(A1288,import!A:P,16,0)</f>
        <v>Geleneksel</v>
      </c>
      <c r="Q1288" s="15" t="s">
        <v>103</v>
      </c>
      <c r="R1288" s="15" t="b">
        <v>1</v>
      </c>
      <c r="S1288" s="16" t="b">
        <v>0</v>
      </c>
      <c r="T1288" s="25" t="s">
        <v>502</v>
      </c>
      <c r="U1288" s="16"/>
      <c r="V1288" s="16"/>
      <c r="W1288" s="16"/>
      <c r="X1288" s="30"/>
      <c r="Y1288" s="30"/>
      <c r="Z1288" s="30"/>
      <c r="AA1288" s="19"/>
      <c r="AB1288" s="19"/>
      <c r="AC1288" s="19"/>
      <c r="AD1288" s="19"/>
      <c r="AE1288" s="20"/>
      <c r="AF1288" s="19"/>
      <c r="AG1288" s="20"/>
      <c r="AH1288" s="19"/>
      <c r="AI1288" s="19"/>
      <c r="AJ1288" s="19"/>
      <c r="AK1288" s="19"/>
      <c r="AL1288" s="19"/>
      <c r="AM1288" s="19"/>
      <c r="AN1288" s="19"/>
      <c r="AO1288" s="19"/>
      <c r="AP1288" s="21" t="s">
        <v>89</v>
      </c>
      <c r="AQ1288" s="19"/>
    </row>
    <row r="1289">
      <c r="A1289" s="11" t="s">
        <v>6060</v>
      </c>
      <c r="B1289" s="11" t="s">
        <v>6061</v>
      </c>
      <c r="C1289" s="11" t="str">
        <f>VLOOKUP(A1289,import!A:C,3,0)</f>
        <v>DOĞRU</v>
      </c>
      <c r="D1289" s="11" t="s">
        <v>818</v>
      </c>
      <c r="E1289" s="12">
        <f>VLOOKUP(A1289,import!A:J,5,0)</f>
        <v>1094</v>
      </c>
      <c r="F1289" s="12">
        <f>VLOOKUP(A1289,import!A:J,6,0)</f>
        <v>67</v>
      </c>
      <c r="G1289" s="13">
        <f>VLOOKUP(A1289,import!A:J,7,0)</f>
        <v>46</v>
      </c>
      <c r="H1289" s="13">
        <f>VLOOKUP(A1289,import!A:J,8,0)</f>
        <v>72</v>
      </c>
      <c r="I1289" s="13">
        <f>VLOOKUP(A1289,import!A:J,9,0)</f>
        <v>118</v>
      </c>
      <c r="J1289" s="14">
        <f>VLOOKUP(A1289,import!A:J,10,0)</f>
        <v>0.39</v>
      </c>
      <c r="K1289" s="11" t="s">
        <v>6062</v>
      </c>
      <c r="L1289" s="11">
        <v>2.422440245E9</v>
      </c>
      <c r="M1289" s="11" t="s">
        <v>47</v>
      </c>
      <c r="N1289" s="11" t="s">
        <v>533</v>
      </c>
      <c r="O1289" s="11" t="s">
        <v>6063</v>
      </c>
      <c r="P1289" s="11" t="str">
        <f>VLOOKUP(A1289,import!A:P,16,0)</f>
        <v>Geleneksel</v>
      </c>
      <c r="Q1289" s="15" t="s">
        <v>103</v>
      </c>
      <c r="R1289" s="15" t="b">
        <v>1</v>
      </c>
      <c r="S1289" s="16" t="b">
        <v>0</v>
      </c>
      <c r="T1289" s="25" t="s">
        <v>502</v>
      </c>
      <c r="U1289" s="16"/>
      <c r="V1289" s="16"/>
      <c r="W1289" s="25" t="s">
        <v>557</v>
      </c>
      <c r="X1289" s="30"/>
      <c r="Y1289" s="30"/>
      <c r="Z1289" s="30"/>
      <c r="AA1289" s="22" t="s">
        <v>177</v>
      </c>
      <c r="AB1289" s="23">
        <v>44357.0</v>
      </c>
      <c r="AC1289" s="19"/>
      <c r="AD1289" s="19"/>
      <c r="AE1289" s="20"/>
      <c r="AF1289" s="19"/>
      <c r="AG1289" s="20"/>
      <c r="AH1289" s="19"/>
      <c r="AI1289" s="19"/>
      <c r="AJ1289" s="19"/>
      <c r="AK1289" s="22" t="s">
        <v>98</v>
      </c>
      <c r="AL1289" s="19"/>
      <c r="AM1289" s="19"/>
      <c r="AN1289" s="19"/>
      <c r="AO1289" s="19"/>
      <c r="AP1289" s="21" t="s">
        <v>54</v>
      </c>
      <c r="AQ1289" s="19"/>
    </row>
    <row r="1290">
      <c r="A1290" s="11" t="s">
        <v>6064</v>
      </c>
      <c r="B1290" s="11" t="s">
        <v>6065</v>
      </c>
      <c r="C1290" s="11" t="str">
        <f>VLOOKUP(A1290,import!A:C,3,0)</f>
        <v>YANLIŞ</v>
      </c>
      <c r="D1290" s="11" t="s">
        <v>818</v>
      </c>
      <c r="E1290" s="12">
        <f>VLOOKUP(A1290,import!A:J,5,0)</f>
        <v>3</v>
      </c>
      <c r="F1290" s="12" t="str">
        <f>VLOOKUP(A1290,import!A:J,6,0)</f>
        <v/>
      </c>
      <c r="G1290" s="13">
        <f>VLOOKUP(A1290,import!A:J,7,0)</f>
        <v>1</v>
      </c>
      <c r="H1290" s="13">
        <f>VLOOKUP(A1290,import!A:J,8,0)</f>
        <v>18</v>
      </c>
      <c r="I1290" s="13">
        <f>VLOOKUP(A1290,import!A:J,9,0)</f>
        <v>19</v>
      </c>
      <c r="J1290" s="14">
        <f>VLOOKUP(A1290,import!A:J,10,0)</f>
        <v>0.05</v>
      </c>
      <c r="K1290" s="11" t="s">
        <v>6066</v>
      </c>
      <c r="L1290" s="11">
        <v>2.422286629E9</v>
      </c>
      <c r="M1290" s="11" t="s">
        <v>138</v>
      </c>
      <c r="N1290" s="11" t="s">
        <v>333</v>
      </c>
      <c r="O1290" s="11" t="s">
        <v>6067</v>
      </c>
      <c r="P1290" s="11" t="str">
        <f>VLOOKUP(A1290,import!A:P,16,0)</f>
        <v>Geleneksel</v>
      </c>
      <c r="Q1290" s="15" t="s">
        <v>103</v>
      </c>
      <c r="R1290" s="15" t="b">
        <v>1</v>
      </c>
      <c r="S1290" s="16" t="b">
        <v>0</v>
      </c>
      <c r="T1290" s="25" t="s">
        <v>280</v>
      </c>
      <c r="U1290" s="16"/>
      <c r="V1290" s="16"/>
      <c r="W1290" s="25" t="s">
        <v>6068</v>
      </c>
      <c r="X1290" s="30"/>
      <c r="Y1290" s="30"/>
      <c r="Z1290" s="30"/>
      <c r="AA1290" s="22" t="s">
        <v>71</v>
      </c>
      <c r="AB1290" s="23">
        <v>44363.0</v>
      </c>
      <c r="AC1290" s="22" t="s">
        <v>85</v>
      </c>
      <c r="AD1290" s="23">
        <v>44376.0</v>
      </c>
      <c r="AE1290" s="22" t="s">
        <v>177</v>
      </c>
      <c r="AF1290" s="23">
        <v>44431.0</v>
      </c>
      <c r="AG1290" s="22" t="s">
        <v>177</v>
      </c>
      <c r="AH1290" s="23">
        <v>44481.0</v>
      </c>
      <c r="AI1290" s="22" t="s">
        <v>71</v>
      </c>
      <c r="AJ1290" s="23">
        <v>44508.0</v>
      </c>
      <c r="AK1290" s="22" t="s">
        <v>98</v>
      </c>
      <c r="AL1290" s="22" t="s">
        <v>1233</v>
      </c>
      <c r="AM1290" s="22" t="s">
        <v>87</v>
      </c>
      <c r="AN1290" s="22" t="s">
        <v>247</v>
      </c>
      <c r="AO1290" s="22" t="s">
        <v>99</v>
      </c>
      <c r="AP1290" s="21" t="s">
        <v>116</v>
      </c>
      <c r="AQ1290" s="22"/>
    </row>
    <row r="1291">
      <c r="A1291" s="11" t="s">
        <v>6069</v>
      </c>
      <c r="B1291" s="11" t="s">
        <v>6070</v>
      </c>
      <c r="C1291" s="11" t="str">
        <f>VLOOKUP(A1291,import!A:C,3,0)</f>
        <v>DOĞRU</v>
      </c>
      <c r="D1291" s="11" t="s">
        <v>818</v>
      </c>
      <c r="E1291" s="12">
        <f>VLOOKUP(A1291,import!A:J,5,0)</f>
        <v>271</v>
      </c>
      <c r="F1291" s="12">
        <f>VLOOKUP(A1291,import!A:J,6,0)</f>
        <v>16</v>
      </c>
      <c r="G1291" s="13">
        <f>VLOOKUP(A1291,import!A:J,7,0)</f>
        <v>17</v>
      </c>
      <c r="H1291" s="13">
        <f>VLOOKUP(A1291,import!A:J,8,0)</f>
        <v>94</v>
      </c>
      <c r="I1291" s="13">
        <f>VLOOKUP(A1291,import!A:J,9,0)</f>
        <v>111</v>
      </c>
      <c r="J1291" s="14">
        <f>VLOOKUP(A1291,import!A:J,10,0)</f>
        <v>0.15</v>
      </c>
      <c r="K1291" s="11" t="s">
        <v>6071</v>
      </c>
      <c r="L1291" s="11">
        <v>2.423405171E9</v>
      </c>
      <c r="M1291" s="11" t="s">
        <v>65</v>
      </c>
      <c r="N1291" s="11" t="s">
        <v>314</v>
      </c>
      <c r="O1291" s="11" t="s">
        <v>6072</v>
      </c>
      <c r="P1291" s="11" t="str">
        <f>VLOOKUP(A1291,import!A:P,16,0)</f>
        <v>Geleneksel</v>
      </c>
      <c r="Q1291" s="15" t="s">
        <v>129</v>
      </c>
      <c r="R1291" s="15" t="b">
        <v>1</v>
      </c>
      <c r="S1291" s="16" t="b">
        <v>0</v>
      </c>
      <c r="T1291" s="25" t="s">
        <v>50</v>
      </c>
      <c r="U1291" s="25" t="s">
        <v>51</v>
      </c>
      <c r="V1291" s="25" t="s">
        <v>273</v>
      </c>
      <c r="W1291" s="25" t="s">
        <v>6073</v>
      </c>
      <c r="X1291" s="27">
        <v>44341.0</v>
      </c>
      <c r="Y1291" s="27">
        <v>44343.0</v>
      </c>
      <c r="Z1291" s="27"/>
      <c r="AA1291" s="22" t="s">
        <v>71</v>
      </c>
      <c r="AB1291" s="23">
        <v>44420.0</v>
      </c>
      <c r="AC1291" s="19"/>
      <c r="AD1291" s="19"/>
      <c r="AE1291" s="20"/>
      <c r="AF1291" s="19"/>
      <c r="AG1291" s="20"/>
      <c r="AH1291" s="19"/>
      <c r="AI1291" s="19"/>
      <c r="AJ1291" s="19"/>
      <c r="AK1291" s="22" t="s">
        <v>87</v>
      </c>
      <c r="AL1291" s="19"/>
      <c r="AM1291" s="19"/>
      <c r="AN1291" s="19"/>
      <c r="AO1291" s="19"/>
      <c r="AP1291" s="21" t="s">
        <v>54</v>
      </c>
      <c r="AQ1291" s="19"/>
    </row>
    <row r="1292">
      <c r="A1292" s="11" t="s">
        <v>6074</v>
      </c>
      <c r="B1292" s="11" t="s">
        <v>6075</v>
      </c>
      <c r="C1292" s="11" t="str">
        <f>VLOOKUP(A1292,import!A:C,3,0)</f>
        <v>DOĞRU</v>
      </c>
      <c r="D1292" s="11" t="s">
        <v>818</v>
      </c>
      <c r="E1292" s="12">
        <f>VLOOKUP(A1292,import!A:J,5,0)</f>
        <v>760</v>
      </c>
      <c r="F1292" s="12">
        <f>VLOOKUP(A1292,import!A:J,6,0)</f>
        <v>80</v>
      </c>
      <c r="G1292" s="13">
        <f>VLOOKUP(A1292,import!A:J,7,0)</f>
        <v>66</v>
      </c>
      <c r="H1292" s="13">
        <f>VLOOKUP(A1292,import!A:J,8,0)</f>
        <v>120</v>
      </c>
      <c r="I1292" s="13">
        <f>VLOOKUP(A1292,import!A:J,9,0)</f>
        <v>186</v>
      </c>
      <c r="J1292" s="14">
        <f>VLOOKUP(A1292,import!A:J,10,0)</f>
        <v>0.35</v>
      </c>
      <c r="K1292" s="11" t="s">
        <v>6076</v>
      </c>
      <c r="L1292" s="11">
        <v>2.423251687E9</v>
      </c>
      <c r="M1292" s="11" t="s">
        <v>65</v>
      </c>
      <c r="N1292" s="11" t="s">
        <v>2652</v>
      </c>
      <c r="O1292" s="11" t="s">
        <v>6077</v>
      </c>
      <c r="P1292" s="11" t="str">
        <f>VLOOKUP(A1292,import!A:P,16,0)</f>
        <v>Geleneksel</v>
      </c>
      <c r="Q1292" s="15" t="s">
        <v>103</v>
      </c>
      <c r="R1292" s="15" t="b">
        <v>1</v>
      </c>
      <c r="S1292" s="16" t="b">
        <v>0</v>
      </c>
      <c r="T1292" s="25" t="s">
        <v>50</v>
      </c>
      <c r="U1292" s="25" t="s">
        <v>131</v>
      </c>
      <c r="V1292" s="25" t="s">
        <v>52</v>
      </c>
      <c r="W1292" s="25" t="s">
        <v>6078</v>
      </c>
      <c r="X1292" s="27">
        <v>44293.0</v>
      </c>
      <c r="Y1292" s="27">
        <v>44295.0</v>
      </c>
      <c r="Z1292" s="27"/>
      <c r="AA1292" s="22" t="s">
        <v>177</v>
      </c>
      <c r="AB1292" s="23">
        <v>44420.0</v>
      </c>
      <c r="AC1292" s="22" t="s">
        <v>71</v>
      </c>
      <c r="AD1292" s="23">
        <v>44510.0</v>
      </c>
      <c r="AE1292" s="20"/>
      <c r="AF1292" s="19"/>
      <c r="AG1292" s="20"/>
      <c r="AH1292" s="19"/>
      <c r="AI1292" s="19"/>
      <c r="AJ1292" s="19"/>
      <c r="AK1292" s="22" t="s">
        <v>87</v>
      </c>
      <c r="AL1292" s="22" t="s">
        <v>247</v>
      </c>
      <c r="AM1292" s="19"/>
      <c r="AN1292" s="19"/>
      <c r="AO1292" s="19"/>
      <c r="AP1292" s="21" t="s">
        <v>54</v>
      </c>
      <c r="AQ1292" s="19"/>
    </row>
    <row r="1293">
      <c r="A1293" s="11" t="s">
        <v>6079</v>
      </c>
      <c r="B1293" s="11" t="s">
        <v>6080</v>
      </c>
      <c r="C1293" s="11" t="str">
        <f>VLOOKUP(A1293,import!A:C,3,0)</f>
        <v>DOĞRU</v>
      </c>
      <c r="D1293" s="11" t="s">
        <v>818</v>
      </c>
      <c r="E1293" s="12">
        <f>VLOOKUP(A1293,import!A:J,5,0)</f>
        <v>2297</v>
      </c>
      <c r="F1293" s="12">
        <f>VLOOKUP(A1293,import!A:J,6,0)</f>
        <v>109</v>
      </c>
      <c r="G1293" s="13">
        <f>VLOOKUP(A1293,import!A:J,7,0)</f>
        <v>19</v>
      </c>
      <c r="H1293" s="13">
        <f>VLOOKUP(A1293,import!A:J,8,0)</f>
        <v>70</v>
      </c>
      <c r="I1293" s="13">
        <f>VLOOKUP(A1293,import!A:J,9,0)</f>
        <v>89</v>
      </c>
      <c r="J1293" s="14">
        <f>VLOOKUP(A1293,import!A:J,10,0)</f>
        <v>0.21</v>
      </c>
      <c r="K1293" s="11" t="s">
        <v>6081</v>
      </c>
      <c r="L1293" s="11">
        <v>2.423323936E9</v>
      </c>
      <c r="M1293" s="11" t="s">
        <v>65</v>
      </c>
      <c r="N1293" s="11" t="s">
        <v>3393</v>
      </c>
      <c r="O1293" s="11" t="s">
        <v>6082</v>
      </c>
      <c r="P1293" s="11" t="str">
        <f>VLOOKUP(A1293,import!A:P,16,0)</f>
        <v>Geleneksel</v>
      </c>
      <c r="Q1293" s="15" t="s">
        <v>103</v>
      </c>
      <c r="R1293" s="15" t="b">
        <v>0</v>
      </c>
      <c r="S1293" s="16" t="b">
        <v>0</v>
      </c>
      <c r="T1293" s="25" t="s">
        <v>502</v>
      </c>
      <c r="U1293" s="25"/>
      <c r="V1293" s="25"/>
      <c r="W1293" s="25"/>
      <c r="X1293" s="27"/>
      <c r="Y1293" s="27"/>
      <c r="Z1293" s="27"/>
      <c r="AA1293" s="19"/>
      <c r="AB1293" s="19"/>
      <c r="AC1293" s="19"/>
      <c r="AD1293" s="19"/>
      <c r="AE1293" s="20"/>
      <c r="AF1293" s="19"/>
      <c r="AG1293" s="20"/>
      <c r="AH1293" s="19"/>
      <c r="AI1293" s="19"/>
      <c r="AJ1293" s="19"/>
      <c r="AK1293" s="19"/>
      <c r="AL1293" s="19"/>
      <c r="AM1293" s="19"/>
      <c r="AN1293" s="19"/>
      <c r="AO1293" s="19"/>
      <c r="AP1293" s="21" t="s">
        <v>54</v>
      </c>
      <c r="AQ1293" s="19"/>
    </row>
    <row r="1294">
      <c r="A1294" s="11" t="s">
        <v>6083</v>
      </c>
      <c r="B1294" s="11" t="s">
        <v>6084</v>
      </c>
      <c r="C1294" s="11" t="str">
        <f>VLOOKUP(A1294,import!A:C,3,0)</f>
        <v>DOĞRU</v>
      </c>
      <c r="D1294" s="11" t="s">
        <v>818</v>
      </c>
      <c r="E1294" s="12">
        <f>VLOOKUP(A1294,import!A:J,5,0)</f>
        <v>2353</v>
      </c>
      <c r="F1294" s="12">
        <f>VLOOKUP(A1294,import!A:J,6,0)</f>
        <v>63</v>
      </c>
      <c r="G1294" s="13">
        <f>VLOOKUP(A1294,import!A:J,7,0)</f>
        <v>122</v>
      </c>
      <c r="H1294" s="13">
        <f>VLOOKUP(A1294,import!A:J,8,0)</f>
        <v>19</v>
      </c>
      <c r="I1294" s="13">
        <f>VLOOKUP(A1294,import!A:J,9,0)</f>
        <v>141</v>
      </c>
      <c r="J1294" s="14">
        <f>VLOOKUP(A1294,import!A:J,10,0)</f>
        <v>0.87</v>
      </c>
      <c r="K1294" s="11" t="s">
        <v>6085</v>
      </c>
      <c r="L1294" s="11">
        <v>2.423123928E9</v>
      </c>
      <c r="M1294" s="11" t="s">
        <v>47</v>
      </c>
      <c r="N1294" s="11" t="s">
        <v>657</v>
      </c>
      <c r="O1294" s="11" t="s">
        <v>6086</v>
      </c>
      <c r="P1294" s="11" t="str">
        <f>VLOOKUP(A1294,import!A:P,16,0)</f>
        <v>Geleneksel</v>
      </c>
      <c r="Q1294" s="15" t="s">
        <v>103</v>
      </c>
      <c r="R1294" s="15" t="b">
        <v>1</v>
      </c>
      <c r="S1294" s="16" t="b">
        <v>0</v>
      </c>
      <c r="T1294" s="25" t="s">
        <v>50</v>
      </c>
      <c r="U1294" s="25" t="s">
        <v>87</v>
      </c>
      <c r="V1294" s="57" t="s">
        <v>5179</v>
      </c>
      <c r="W1294" s="25" t="s">
        <v>384</v>
      </c>
      <c r="X1294" s="27">
        <v>44452.0</v>
      </c>
      <c r="Y1294" s="27">
        <v>44453.0</v>
      </c>
      <c r="Z1294" s="30"/>
      <c r="AA1294" s="22" t="s">
        <v>106</v>
      </c>
      <c r="AB1294" s="23">
        <v>44357.0</v>
      </c>
      <c r="AC1294" s="22" t="s">
        <v>71</v>
      </c>
      <c r="AD1294" s="23">
        <v>44357.0</v>
      </c>
      <c r="AE1294" s="22" t="s">
        <v>71</v>
      </c>
      <c r="AF1294" s="23">
        <v>44419.0</v>
      </c>
      <c r="AG1294" s="22" t="s">
        <v>71</v>
      </c>
      <c r="AH1294" s="23">
        <v>44424.0</v>
      </c>
      <c r="AI1294" s="22" t="s">
        <v>71</v>
      </c>
      <c r="AJ1294" s="23">
        <v>44429.0</v>
      </c>
      <c r="AK1294" s="22" t="s">
        <v>98</v>
      </c>
      <c r="AL1294" s="22" t="s">
        <v>88</v>
      </c>
      <c r="AM1294" s="22" t="s">
        <v>219</v>
      </c>
      <c r="AN1294" s="19"/>
      <c r="AO1294" s="22" t="s">
        <v>87</v>
      </c>
      <c r="AP1294" s="21" t="s">
        <v>54</v>
      </c>
      <c r="AQ1294" s="22"/>
    </row>
    <row r="1295">
      <c r="A1295" s="11" t="s">
        <v>6087</v>
      </c>
      <c r="B1295" s="11" t="s">
        <v>6088</v>
      </c>
      <c r="C1295" s="11" t="str">
        <f>VLOOKUP(A1295,import!A:C,3,0)</f>
        <v>DOĞRU</v>
      </c>
      <c r="D1295" s="11" t="s">
        <v>818</v>
      </c>
      <c r="E1295" s="12">
        <f>VLOOKUP(A1295,import!A:J,5,0)</f>
        <v>1287</v>
      </c>
      <c r="F1295" s="12">
        <f>VLOOKUP(A1295,import!A:J,6,0)</f>
        <v>15</v>
      </c>
      <c r="G1295" s="13">
        <f>VLOOKUP(A1295,import!A:J,7,0)</f>
        <v>17</v>
      </c>
      <c r="H1295" s="13">
        <f>VLOOKUP(A1295,import!A:J,8,0)</f>
        <v>77</v>
      </c>
      <c r="I1295" s="13">
        <f>VLOOKUP(A1295,import!A:J,9,0)</f>
        <v>94</v>
      </c>
      <c r="J1295" s="14">
        <f>VLOOKUP(A1295,import!A:J,10,0)</f>
        <v>0.18</v>
      </c>
      <c r="K1295" s="11" t="s">
        <v>6089</v>
      </c>
      <c r="L1295" s="11">
        <v>2.423340136E9</v>
      </c>
      <c r="M1295" s="11" t="s">
        <v>65</v>
      </c>
      <c r="N1295" s="11" t="s">
        <v>583</v>
      </c>
      <c r="O1295" s="11" t="s">
        <v>6090</v>
      </c>
      <c r="P1295" s="11" t="str">
        <f>VLOOKUP(A1295,import!A:P,16,0)</f>
        <v>Geleneksel</v>
      </c>
      <c r="Q1295" s="15" t="s">
        <v>103</v>
      </c>
      <c r="R1295" s="15" t="b">
        <v>1</v>
      </c>
      <c r="S1295" s="25" t="b">
        <v>1</v>
      </c>
      <c r="T1295" s="16"/>
      <c r="U1295" s="16"/>
      <c r="V1295" s="16"/>
      <c r="W1295" s="25" t="s">
        <v>6091</v>
      </c>
      <c r="X1295" s="30"/>
      <c r="Y1295" s="30"/>
      <c r="Z1295" s="30"/>
      <c r="AA1295" s="19"/>
      <c r="AB1295" s="19"/>
      <c r="AC1295" s="19"/>
      <c r="AD1295" s="19"/>
      <c r="AE1295" s="20"/>
      <c r="AF1295" s="19"/>
      <c r="AG1295" s="20"/>
      <c r="AH1295" s="19"/>
      <c r="AI1295" s="19"/>
      <c r="AJ1295" s="19"/>
      <c r="AK1295" s="19"/>
      <c r="AL1295" s="19"/>
      <c r="AM1295" s="19"/>
      <c r="AN1295" s="19"/>
      <c r="AO1295" s="19"/>
      <c r="AP1295" s="21" t="s">
        <v>54</v>
      </c>
      <c r="AQ1295" s="19"/>
    </row>
    <row r="1296">
      <c r="A1296" s="11" t="s">
        <v>6092</v>
      </c>
      <c r="B1296" s="11" t="s">
        <v>6093</v>
      </c>
      <c r="C1296" s="11" t="str">
        <f>VLOOKUP(A1296,import!A:C,3,0)</f>
        <v>DOĞRU</v>
      </c>
      <c r="D1296" s="11" t="s">
        <v>818</v>
      </c>
      <c r="E1296" s="12">
        <f>VLOOKUP(A1296,import!A:J,5,0)</f>
        <v>374</v>
      </c>
      <c r="F1296" s="12">
        <f>VLOOKUP(A1296,import!A:J,6,0)</f>
        <v>20</v>
      </c>
      <c r="G1296" s="13">
        <f>VLOOKUP(A1296,import!A:J,7,0)</f>
        <v>10</v>
      </c>
      <c r="H1296" s="13">
        <f>VLOOKUP(A1296,import!A:J,8,0)</f>
        <v>40</v>
      </c>
      <c r="I1296" s="13">
        <f>VLOOKUP(A1296,import!A:J,9,0)</f>
        <v>50</v>
      </c>
      <c r="J1296" s="14">
        <f>VLOOKUP(A1296,import!A:J,10,0)</f>
        <v>0.2</v>
      </c>
      <c r="K1296" s="11" t="s">
        <v>6094</v>
      </c>
      <c r="L1296" s="11">
        <v>5.309493807E9</v>
      </c>
      <c r="M1296" s="11" t="s">
        <v>47</v>
      </c>
      <c r="N1296" s="11" t="s">
        <v>719</v>
      </c>
      <c r="O1296" s="11" t="s">
        <v>6095</v>
      </c>
      <c r="P1296" s="11" t="str">
        <f>VLOOKUP(A1296,import!A:P,16,0)</f>
        <v>Geleneksel</v>
      </c>
      <c r="Q1296" s="15" t="s">
        <v>129</v>
      </c>
      <c r="R1296" s="15" t="b">
        <v>1</v>
      </c>
      <c r="S1296" s="16" t="b">
        <v>0</v>
      </c>
      <c r="T1296" s="25" t="s">
        <v>502</v>
      </c>
      <c r="U1296" s="16"/>
      <c r="V1296" s="16"/>
      <c r="W1296" s="25" t="s">
        <v>6096</v>
      </c>
      <c r="X1296" s="30"/>
      <c r="Y1296" s="30"/>
      <c r="Z1296" s="30"/>
      <c r="AA1296" s="22" t="s">
        <v>106</v>
      </c>
      <c r="AB1296" s="23">
        <v>44386.0</v>
      </c>
      <c r="AC1296" s="22" t="s">
        <v>71</v>
      </c>
      <c r="AD1296" s="23">
        <v>44544.0</v>
      </c>
      <c r="AE1296" s="20"/>
      <c r="AF1296" s="19"/>
      <c r="AG1296" s="20"/>
      <c r="AH1296" s="19"/>
      <c r="AI1296" s="19"/>
      <c r="AJ1296" s="19"/>
      <c r="AK1296" s="22" t="s">
        <v>107</v>
      </c>
      <c r="AL1296" s="22" t="s">
        <v>99</v>
      </c>
      <c r="AM1296" s="19"/>
      <c r="AN1296" s="19"/>
      <c r="AO1296" s="19"/>
      <c r="AP1296" s="21" t="s">
        <v>54</v>
      </c>
      <c r="AQ1296" s="19"/>
    </row>
    <row r="1297">
      <c r="A1297" s="11" t="s">
        <v>6097</v>
      </c>
      <c r="B1297" s="11" t="s">
        <v>6098</v>
      </c>
      <c r="C1297" s="11" t="str">
        <f>VLOOKUP(A1297,import!A:C,3,0)</f>
        <v>DOĞRU</v>
      </c>
      <c r="D1297" s="11" t="s">
        <v>818</v>
      </c>
      <c r="E1297" s="12">
        <f>VLOOKUP(A1297,import!A:J,5,0)</f>
        <v>322</v>
      </c>
      <c r="F1297" s="12">
        <f>VLOOKUP(A1297,import!A:J,6,0)</f>
        <v>12</v>
      </c>
      <c r="G1297" s="13">
        <f>VLOOKUP(A1297,import!A:J,7,0)</f>
        <v>18</v>
      </c>
      <c r="H1297" s="13">
        <f>VLOOKUP(A1297,import!A:J,8,0)</f>
        <v>76</v>
      </c>
      <c r="I1297" s="13">
        <f>VLOOKUP(A1297,import!A:J,9,0)</f>
        <v>94</v>
      </c>
      <c r="J1297" s="14">
        <f>VLOOKUP(A1297,import!A:J,10,0)</f>
        <v>0.19</v>
      </c>
      <c r="K1297" s="11" t="s">
        <v>6099</v>
      </c>
      <c r="L1297" s="11">
        <v>2.423244178E9</v>
      </c>
      <c r="M1297" s="11" t="s">
        <v>47</v>
      </c>
      <c r="N1297" s="11" t="s">
        <v>227</v>
      </c>
      <c r="O1297" s="11" t="s">
        <v>6100</v>
      </c>
      <c r="P1297" s="11" t="str">
        <f>VLOOKUP(A1297,import!A:P,16,0)</f>
        <v>Geleneksel</v>
      </c>
      <c r="Q1297" s="15" t="s">
        <v>103</v>
      </c>
      <c r="R1297" s="15" t="b">
        <v>1</v>
      </c>
      <c r="S1297" s="16" t="b">
        <v>0</v>
      </c>
      <c r="T1297" s="25" t="s">
        <v>502</v>
      </c>
      <c r="U1297" s="16"/>
      <c r="V1297" s="16"/>
      <c r="W1297" s="25"/>
      <c r="X1297" s="30"/>
      <c r="Y1297" s="30"/>
      <c r="Z1297" s="30"/>
      <c r="AA1297" s="19"/>
      <c r="AB1297" s="19"/>
      <c r="AC1297" s="19"/>
      <c r="AD1297" s="19"/>
      <c r="AE1297" s="20"/>
      <c r="AF1297" s="19"/>
      <c r="AG1297" s="20"/>
      <c r="AH1297" s="19"/>
      <c r="AI1297" s="19"/>
      <c r="AJ1297" s="19"/>
      <c r="AK1297" s="19"/>
      <c r="AL1297" s="19"/>
      <c r="AM1297" s="19"/>
      <c r="AN1297" s="19"/>
      <c r="AO1297" s="19"/>
      <c r="AP1297" s="21" t="s">
        <v>89</v>
      </c>
      <c r="AQ1297" s="19"/>
    </row>
    <row r="1298">
      <c r="A1298" s="11" t="s">
        <v>6101</v>
      </c>
      <c r="B1298" s="11" t="s">
        <v>6102</v>
      </c>
      <c r="C1298" s="11" t="str">
        <f>VLOOKUP(A1298,import!A:C,3,0)</f>
        <v>DOĞRU</v>
      </c>
      <c r="D1298" s="11" t="s">
        <v>818</v>
      </c>
      <c r="E1298" s="12">
        <f>VLOOKUP(A1298,import!A:J,5,0)</f>
        <v>1497</v>
      </c>
      <c r="F1298" s="12">
        <f>VLOOKUP(A1298,import!A:J,6,0)</f>
        <v>79</v>
      </c>
      <c r="G1298" s="13">
        <f>VLOOKUP(A1298,import!A:J,7,0)</f>
        <v>11</v>
      </c>
      <c r="H1298" s="13">
        <f>VLOOKUP(A1298,import!A:J,8,0)</f>
        <v>68</v>
      </c>
      <c r="I1298" s="13">
        <f>VLOOKUP(A1298,import!A:J,9,0)</f>
        <v>79</v>
      </c>
      <c r="J1298" s="14">
        <f>VLOOKUP(A1298,import!A:J,10,0)</f>
        <v>0.14</v>
      </c>
      <c r="K1298" s="11" t="s">
        <v>6103</v>
      </c>
      <c r="L1298" s="11">
        <v>2.4232532E9</v>
      </c>
      <c r="M1298" s="11" t="s">
        <v>65</v>
      </c>
      <c r="N1298" s="11" t="s">
        <v>404</v>
      </c>
      <c r="O1298" s="11" t="s">
        <v>6104</v>
      </c>
      <c r="P1298" s="11" t="str">
        <f>VLOOKUP(A1298,import!A:P,16,0)</f>
        <v>Geleneksel</v>
      </c>
      <c r="Q1298" s="15" t="s">
        <v>103</v>
      </c>
      <c r="R1298" s="15" t="b">
        <v>0</v>
      </c>
      <c r="S1298" s="16" t="b">
        <v>0</v>
      </c>
      <c r="T1298" s="25" t="s">
        <v>502</v>
      </c>
      <c r="U1298" s="16"/>
      <c r="V1298" s="16"/>
      <c r="W1298" s="16"/>
      <c r="X1298" s="30"/>
      <c r="Y1298" s="30"/>
      <c r="Z1298" s="30"/>
      <c r="AA1298" s="19"/>
      <c r="AB1298" s="19"/>
      <c r="AC1298" s="19"/>
      <c r="AD1298" s="19"/>
      <c r="AE1298" s="20"/>
      <c r="AF1298" s="19"/>
      <c r="AG1298" s="20"/>
      <c r="AH1298" s="19"/>
      <c r="AI1298" s="19"/>
      <c r="AJ1298" s="19"/>
      <c r="AK1298" s="19"/>
      <c r="AL1298" s="19"/>
      <c r="AM1298" s="19"/>
      <c r="AN1298" s="19"/>
      <c r="AO1298" s="19"/>
      <c r="AP1298" s="21" t="s">
        <v>54</v>
      </c>
      <c r="AQ1298" s="19"/>
    </row>
    <row r="1299">
      <c r="A1299" s="11" t="s">
        <v>6105</v>
      </c>
      <c r="B1299" s="11" t="s">
        <v>6106</v>
      </c>
      <c r="C1299" s="11" t="str">
        <f>VLOOKUP(A1299,import!A:C,3,0)</f>
        <v>DOĞRU</v>
      </c>
      <c r="D1299" s="11" t="s">
        <v>818</v>
      </c>
      <c r="E1299" s="12">
        <f>VLOOKUP(A1299,import!A:J,5,0)</f>
        <v>4788</v>
      </c>
      <c r="F1299" s="12">
        <f>VLOOKUP(A1299,import!A:J,6,0)</f>
        <v>66</v>
      </c>
      <c r="G1299" s="13">
        <f>VLOOKUP(A1299,import!A:J,7,0)</f>
        <v>46</v>
      </c>
      <c r="H1299" s="13">
        <f>VLOOKUP(A1299,import!A:J,8,0)</f>
        <v>16</v>
      </c>
      <c r="I1299" s="13">
        <f>VLOOKUP(A1299,import!A:J,9,0)</f>
        <v>62</v>
      </c>
      <c r="J1299" s="14">
        <f>VLOOKUP(A1299,import!A:J,10,0)</f>
        <v>0.74</v>
      </c>
      <c r="K1299" s="11" t="s">
        <v>6107</v>
      </c>
      <c r="L1299" s="11">
        <v>2.422275301E9</v>
      </c>
      <c r="M1299" s="11" t="s">
        <v>65</v>
      </c>
      <c r="N1299" s="11" t="s">
        <v>112</v>
      </c>
      <c r="O1299" s="11" t="s">
        <v>6021</v>
      </c>
      <c r="P1299" s="11" t="str">
        <f>VLOOKUP(A1299,import!A:P,16,0)</f>
        <v>Geleneksel</v>
      </c>
      <c r="Q1299" s="15" t="s">
        <v>103</v>
      </c>
      <c r="R1299" s="15" t="b">
        <v>1</v>
      </c>
      <c r="S1299" s="16" t="b">
        <v>0</v>
      </c>
      <c r="T1299" s="25" t="s">
        <v>50</v>
      </c>
      <c r="U1299" s="25" t="s">
        <v>99</v>
      </c>
      <c r="V1299" s="24" t="s">
        <v>69</v>
      </c>
      <c r="W1299" s="16"/>
      <c r="X1299" s="27">
        <v>44505.0</v>
      </c>
      <c r="Y1299" s="27">
        <v>44508.0</v>
      </c>
      <c r="Z1299" s="30"/>
      <c r="AA1299" s="22" t="s">
        <v>71</v>
      </c>
      <c r="AB1299" s="23">
        <v>44505.0</v>
      </c>
      <c r="AC1299" s="19"/>
      <c r="AD1299" s="19"/>
      <c r="AE1299" s="20"/>
      <c r="AF1299" s="19"/>
      <c r="AG1299" s="20"/>
      <c r="AH1299" s="19"/>
      <c r="AI1299" s="19"/>
      <c r="AJ1299" s="19"/>
      <c r="AK1299" s="22" t="s">
        <v>99</v>
      </c>
      <c r="AL1299" s="19"/>
      <c r="AM1299" s="19"/>
      <c r="AN1299" s="19"/>
      <c r="AO1299" s="19"/>
      <c r="AP1299" s="21" t="s">
        <v>116</v>
      </c>
      <c r="AQ1299" s="19"/>
    </row>
    <row r="1300">
      <c r="A1300" s="11" t="s">
        <v>6108</v>
      </c>
      <c r="B1300" s="11" t="s">
        <v>6109</v>
      </c>
      <c r="C1300" s="11" t="str">
        <f>VLOOKUP(A1300,import!A:C,3,0)</f>
        <v>DOĞRU</v>
      </c>
      <c r="D1300" s="11" t="s">
        <v>818</v>
      </c>
      <c r="E1300" s="12">
        <f>VLOOKUP(A1300,import!A:J,5,0)</f>
        <v>734</v>
      </c>
      <c r="F1300" s="12">
        <f>VLOOKUP(A1300,import!A:J,6,0)</f>
        <v>40</v>
      </c>
      <c r="G1300" s="13">
        <f>VLOOKUP(A1300,import!A:J,7,0)</f>
        <v>12</v>
      </c>
      <c r="H1300" s="13">
        <f>VLOOKUP(A1300,import!A:J,8,0)</f>
        <v>44</v>
      </c>
      <c r="I1300" s="13">
        <f>VLOOKUP(A1300,import!A:J,9,0)</f>
        <v>56</v>
      </c>
      <c r="J1300" s="14">
        <f>VLOOKUP(A1300,import!A:J,10,0)</f>
        <v>0.21</v>
      </c>
      <c r="K1300" s="11" t="s">
        <v>6110</v>
      </c>
      <c r="L1300" s="11">
        <v>2.422384988E9</v>
      </c>
      <c r="M1300" s="11" t="s">
        <v>47</v>
      </c>
      <c r="N1300" s="11" t="s">
        <v>603</v>
      </c>
      <c r="O1300" s="11" t="s">
        <v>6111</v>
      </c>
      <c r="P1300" s="11" t="str">
        <f>VLOOKUP(A1300,import!A:P,16,0)</f>
        <v>Geleneksel</v>
      </c>
      <c r="Q1300" s="15" t="s">
        <v>103</v>
      </c>
      <c r="R1300" s="15" t="b">
        <v>1</v>
      </c>
      <c r="S1300" s="16" t="b">
        <v>0</v>
      </c>
      <c r="T1300" s="25" t="s">
        <v>502</v>
      </c>
      <c r="U1300" s="16"/>
      <c r="V1300" s="16"/>
      <c r="W1300" s="25" t="s">
        <v>6112</v>
      </c>
      <c r="X1300" s="30"/>
      <c r="Y1300" s="30"/>
      <c r="Z1300" s="30"/>
      <c r="AA1300" s="19"/>
      <c r="AB1300" s="19"/>
      <c r="AC1300" s="19"/>
      <c r="AD1300" s="19"/>
      <c r="AE1300" s="20"/>
      <c r="AF1300" s="19"/>
      <c r="AG1300" s="20"/>
      <c r="AH1300" s="19"/>
      <c r="AI1300" s="19"/>
      <c r="AJ1300" s="19"/>
      <c r="AK1300" s="19"/>
      <c r="AL1300" s="19"/>
      <c r="AM1300" s="19"/>
      <c r="AN1300" s="19"/>
      <c r="AO1300" s="19"/>
      <c r="AP1300" s="21" t="s">
        <v>54</v>
      </c>
      <c r="AQ1300" s="19"/>
    </row>
    <row r="1301">
      <c r="A1301" s="11" t="s">
        <v>6113</v>
      </c>
      <c r="B1301" s="11" t="s">
        <v>6114</v>
      </c>
      <c r="C1301" s="11" t="str">
        <f>VLOOKUP(A1301,import!A:C,3,0)</f>
        <v>DOĞRU</v>
      </c>
      <c r="D1301" s="11" t="s">
        <v>818</v>
      </c>
      <c r="E1301" s="12">
        <f>VLOOKUP(A1301,import!A:J,5,0)</f>
        <v>743</v>
      </c>
      <c r="F1301" s="12">
        <f>VLOOKUP(A1301,import!A:J,6,0)</f>
        <v>20</v>
      </c>
      <c r="G1301" s="13">
        <f>VLOOKUP(A1301,import!A:J,7,0)</f>
        <v>13</v>
      </c>
      <c r="H1301" s="13">
        <f>VLOOKUP(A1301,import!A:J,8,0)</f>
        <v>57</v>
      </c>
      <c r="I1301" s="13">
        <f>VLOOKUP(A1301,import!A:J,9,0)</f>
        <v>70</v>
      </c>
      <c r="J1301" s="14">
        <f>VLOOKUP(A1301,import!A:J,10,0)</f>
        <v>0.19</v>
      </c>
      <c r="K1301" s="11" t="s">
        <v>6115</v>
      </c>
      <c r="L1301" s="11">
        <v>2.423129565E9</v>
      </c>
      <c r="M1301" s="11" t="s">
        <v>47</v>
      </c>
      <c r="N1301" s="11" t="s">
        <v>4204</v>
      </c>
      <c r="O1301" s="11" t="s">
        <v>6116</v>
      </c>
      <c r="P1301" s="11" t="str">
        <f>VLOOKUP(A1301,import!A:P,16,0)</f>
        <v>Geleneksel</v>
      </c>
      <c r="Q1301" s="15" t="s">
        <v>103</v>
      </c>
      <c r="R1301" s="33" t="b">
        <v>0</v>
      </c>
      <c r="S1301" s="16" t="b">
        <v>0</v>
      </c>
      <c r="T1301" s="25" t="s">
        <v>502</v>
      </c>
      <c r="U1301" s="16"/>
      <c r="V1301" s="16"/>
      <c r="W1301" s="16"/>
      <c r="X1301" s="30"/>
      <c r="Y1301" s="30"/>
      <c r="Z1301" s="30"/>
      <c r="AA1301" s="19"/>
      <c r="AB1301" s="19"/>
      <c r="AC1301" s="19"/>
      <c r="AD1301" s="19"/>
      <c r="AE1301" s="20"/>
      <c r="AF1301" s="19"/>
      <c r="AG1301" s="20"/>
      <c r="AH1301" s="19"/>
      <c r="AI1301" s="19"/>
      <c r="AJ1301" s="19"/>
      <c r="AK1301" s="19"/>
      <c r="AL1301" s="19"/>
      <c r="AM1301" s="19"/>
      <c r="AN1301" s="19"/>
      <c r="AO1301" s="19"/>
      <c r="AP1301" s="21" t="s">
        <v>54</v>
      </c>
      <c r="AQ1301" s="19"/>
    </row>
    <row r="1302">
      <c r="A1302" s="11" t="s">
        <v>6117</v>
      </c>
      <c r="B1302" s="11" t="s">
        <v>6118</v>
      </c>
      <c r="C1302" s="11" t="str">
        <f>VLOOKUP(A1302,import!A:C,3,0)</f>
        <v>DOĞRU</v>
      </c>
      <c r="D1302" s="11" t="s">
        <v>818</v>
      </c>
      <c r="E1302" s="12">
        <f>VLOOKUP(A1302,import!A:J,5,0)</f>
        <v>665</v>
      </c>
      <c r="F1302" s="12">
        <f>VLOOKUP(A1302,import!A:J,6,0)</f>
        <v>53</v>
      </c>
      <c r="G1302" s="13">
        <f>VLOOKUP(A1302,import!A:J,7,0)</f>
        <v>36</v>
      </c>
      <c r="H1302" s="13">
        <f>VLOOKUP(A1302,import!A:J,8,0)</f>
        <v>138</v>
      </c>
      <c r="I1302" s="13">
        <f>VLOOKUP(A1302,import!A:J,9,0)</f>
        <v>174</v>
      </c>
      <c r="J1302" s="14">
        <f>VLOOKUP(A1302,import!A:J,10,0)</f>
        <v>0.21</v>
      </c>
      <c r="K1302" s="11" t="s">
        <v>6119</v>
      </c>
      <c r="L1302" s="11">
        <v>2.423432727E9</v>
      </c>
      <c r="M1302" s="11" t="s">
        <v>65</v>
      </c>
      <c r="N1302" s="11" t="s">
        <v>3323</v>
      </c>
      <c r="O1302" s="11" t="s">
        <v>6120</v>
      </c>
      <c r="P1302" s="11" t="str">
        <f>VLOOKUP(A1302,import!A:P,16,0)</f>
        <v>Geleneksel</v>
      </c>
      <c r="Q1302" s="15" t="s">
        <v>103</v>
      </c>
      <c r="R1302" s="15" t="b">
        <v>1</v>
      </c>
      <c r="S1302" s="16" t="b">
        <v>0</v>
      </c>
      <c r="T1302" s="25" t="s">
        <v>502</v>
      </c>
      <c r="U1302" s="16"/>
      <c r="V1302" s="16"/>
      <c r="W1302" s="25" t="s">
        <v>3187</v>
      </c>
      <c r="X1302" s="30"/>
      <c r="Y1302" s="30"/>
      <c r="Z1302" s="30"/>
      <c r="AA1302" s="19"/>
      <c r="AB1302" s="19"/>
      <c r="AC1302" s="19"/>
      <c r="AD1302" s="19"/>
      <c r="AE1302" s="20"/>
      <c r="AF1302" s="19"/>
      <c r="AG1302" s="20"/>
      <c r="AH1302" s="19"/>
      <c r="AI1302" s="19"/>
      <c r="AJ1302" s="19"/>
      <c r="AK1302" s="19"/>
      <c r="AL1302" s="19"/>
      <c r="AM1302" s="19"/>
      <c r="AN1302" s="19"/>
      <c r="AO1302" s="19"/>
      <c r="AP1302" s="21" t="s">
        <v>116</v>
      </c>
      <c r="AQ1302" s="19"/>
    </row>
    <row r="1303">
      <c r="A1303" s="11" t="s">
        <v>6121</v>
      </c>
      <c r="B1303" s="11" t="s">
        <v>6122</v>
      </c>
      <c r="C1303" s="11" t="str">
        <f>VLOOKUP(A1303,import!A:C,3,0)</f>
        <v>DOĞRU</v>
      </c>
      <c r="D1303" s="11" t="s">
        <v>818</v>
      </c>
      <c r="E1303" s="12">
        <f>VLOOKUP(A1303,import!A:J,5,0)</f>
        <v>201</v>
      </c>
      <c r="F1303" s="12">
        <f>VLOOKUP(A1303,import!A:J,6,0)</f>
        <v>3</v>
      </c>
      <c r="G1303" s="13">
        <f>VLOOKUP(A1303,import!A:J,7,0)</f>
        <v>37</v>
      </c>
      <c r="H1303" s="13">
        <f>VLOOKUP(A1303,import!A:J,8,0)</f>
        <v>140</v>
      </c>
      <c r="I1303" s="13">
        <f>VLOOKUP(A1303,import!A:J,9,0)</f>
        <v>177</v>
      </c>
      <c r="J1303" s="14">
        <f>VLOOKUP(A1303,import!A:J,10,0)</f>
        <v>0.21</v>
      </c>
      <c r="K1303" s="11" t="s">
        <v>6123</v>
      </c>
      <c r="L1303" s="11">
        <v>2.423253589E9</v>
      </c>
      <c r="M1303" s="11" t="s">
        <v>65</v>
      </c>
      <c r="N1303" s="11" t="s">
        <v>478</v>
      </c>
      <c r="O1303" s="11" t="s">
        <v>6124</v>
      </c>
      <c r="P1303" s="11" t="str">
        <f>VLOOKUP(A1303,import!A:P,16,0)</f>
        <v>Geleneksel</v>
      </c>
      <c r="Q1303" s="15" t="s">
        <v>103</v>
      </c>
      <c r="R1303" s="33" t="b">
        <v>0</v>
      </c>
      <c r="S1303" s="16" t="b">
        <v>0</v>
      </c>
      <c r="T1303" s="25" t="s">
        <v>502</v>
      </c>
      <c r="U1303" s="16"/>
      <c r="V1303" s="16"/>
      <c r="W1303" s="16"/>
      <c r="X1303" s="30"/>
      <c r="Y1303" s="30"/>
      <c r="Z1303" s="30"/>
      <c r="AA1303" s="19"/>
      <c r="AB1303" s="19"/>
      <c r="AC1303" s="19"/>
      <c r="AD1303" s="19"/>
      <c r="AE1303" s="20"/>
      <c r="AF1303" s="19"/>
      <c r="AG1303" s="20"/>
      <c r="AH1303" s="19"/>
      <c r="AI1303" s="19"/>
      <c r="AJ1303" s="19"/>
      <c r="AK1303" s="19"/>
      <c r="AL1303" s="19"/>
      <c r="AM1303" s="19"/>
      <c r="AN1303" s="19"/>
      <c r="AO1303" s="19"/>
      <c r="AP1303" s="21" t="s">
        <v>54</v>
      </c>
      <c r="AQ1303" s="19"/>
    </row>
    <row r="1304">
      <c r="A1304" s="11" t="s">
        <v>6125</v>
      </c>
      <c r="B1304" s="11" t="s">
        <v>6126</v>
      </c>
      <c r="C1304" s="11" t="str">
        <f>VLOOKUP(A1304,import!A:C,3,0)</f>
        <v>DOĞRU</v>
      </c>
      <c r="D1304" s="11" t="s">
        <v>818</v>
      </c>
      <c r="E1304" s="12">
        <f>VLOOKUP(A1304,import!A:J,5,0)</f>
        <v>519</v>
      </c>
      <c r="F1304" s="12">
        <f>VLOOKUP(A1304,import!A:J,6,0)</f>
        <v>11</v>
      </c>
      <c r="G1304" s="13">
        <f>VLOOKUP(A1304,import!A:J,7,0)</f>
        <v>13</v>
      </c>
      <c r="H1304" s="13">
        <f>VLOOKUP(A1304,import!A:J,8,0)</f>
        <v>48</v>
      </c>
      <c r="I1304" s="13">
        <f>VLOOKUP(A1304,import!A:J,9,0)</f>
        <v>61</v>
      </c>
      <c r="J1304" s="14">
        <f>VLOOKUP(A1304,import!A:J,10,0)</f>
        <v>0.21</v>
      </c>
      <c r="K1304" s="11" t="s">
        <v>6127</v>
      </c>
      <c r="L1304" s="11">
        <v>2.42339949E9</v>
      </c>
      <c r="M1304" s="11" t="s">
        <v>65</v>
      </c>
      <c r="N1304" s="11" t="s">
        <v>778</v>
      </c>
      <c r="O1304" s="11" t="s">
        <v>6128</v>
      </c>
      <c r="P1304" s="11" t="str">
        <f>VLOOKUP(A1304,import!A:P,16,0)</f>
        <v>Geleneksel</v>
      </c>
      <c r="Q1304" s="15" t="s">
        <v>103</v>
      </c>
      <c r="R1304" s="15" t="b">
        <v>1</v>
      </c>
      <c r="S1304" s="16" t="b">
        <v>0</v>
      </c>
      <c r="T1304" s="25" t="s">
        <v>502</v>
      </c>
      <c r="U1304" s="16"/>
      <c r="V1304" s="16"/>
      <c r="W1304" s="25" t="s">
        <v>6129</v>
      </c>
      <c r="X1304" s="30"/>
      <c r="Y1304" s="30"/>
      <c r="Z1304" s="30"/>
      <c r="AA1304" s="19"/>
      <c r="AB1304" s="19"/>
      <c r="AC1304" s="19"/>
      <c r="AD1304" s="19"/>
      <c r="AE1304" s="20"/>
      <c r="AF1304" s="19"/>
      <c r="AG1304" s="20"/>
      <c r="AH1304" s="19"/>
      <c r="AI1304" s="19"/>
      <c r="AJ1304" s="19"/>
      <c r="AK1304" s="19"/>
      <c r="AL1304" s="19"/>
      <c r="AM1304" s="19"/>
      <c r="AN1304" s="19"/>
      <c r="AO1304" s="19"/>
      <c r="AP1304" s="21" t="s">
        <v>116</v>
      </c>
      <c r="AQ1304" s="19"/>
    </row>
    <row r="1305">
      <c r="A1305" s="11" t="s">
        <v>6130</v>
      </c>
      <c r="B1305" s="11" t="s">
        <v>6131</v>
      </c>
      <c r="C1305" s="11" t="str">
        <f>VLOOKUP(A1305,import!A:C,3,0)</f>
        <v>DOĞRU</v>
      </c>
      <c r="D1305" s="11" t="s">
        <v>818</v>
      </c>
      <c r="E1305" s="12">
        <f>VLOOKUP(A1305,import!A:J,5,0)</f>
        <v>795</v>
      </c>
      <c r="F1305" s="12">
        <f>VLOOKUP(A1305,import!A:J,6,0)</f>
        <v>46</v>
      </c>
      <c r="G1305" s="13">
        <f>VLOOKUP(A1305,import!A:J,7,0)</f>
        <v>15</v>
      </c>
      <c r="H1305" s="13">
        <f>VLOOKUP(A1305,import!A:J,8,0)</f>
        <v>39</v>
      </c>
      <c r="I1305" s="13">
        <f>VLOOKUP(A1305,import!A:J,9,0)</f>
        <v>54</v>
      </c>
      <c r="J1305" s="14">
        <f>VLOOKUP(A1305,import!A:J,10,0)</f>
        <v>0.28</v>
      </c>
      <c r="K1305" s="11" t="s">
        <v>6132</v>
      </c>
      <c r="L1305" s="11">
        <v>2.423212727E9</v>
      </c>
      <c r="M1305" s="11" t="s">
        <v>47</v>
      </c>
      <c r="N1305" s="11" t="s">
        <v>119</v>
      </c>
      <c r="O1305" s="11" t="s">
        <v>6133</v>
      </c>
      <c r="P1305" s="11" t="str">
        <f>VLOOKUP(A1305,import!A:P,16,0)</f>
        <v>Geleneksel</v>
      </c>
      <c r="Q1305" s="15" t="s">
        <v>103</v>
      </c>
      <c r="R1305" s="15" t="b">
        <v>0</v>
      </c>
      <c r="S1305" s="16" t="b">
        <v>0</v>
      </c>
      <c r="T1305" s="25" t="s">
        <v>502</v>
      </c>
      <c r="U1305" s="16"/>
      <c r="V1305" s="16"/>
      <c r="W1305" s="25" t="s">
        <v>6134</v>
      </c>
      <c r="X1305" s="30"/>
      <c r="Y1305" s="30"/>
      <c r="Z1305" s="30"/>
      <c r="AA1305" s="19"/>
      <c r="AB1305" s="19"/>
      <c r="AC1305" s="19"/>
      <c r="AD1305" s="19"/>
      <c r="AE1305" s="20"/>
      <c r="AF1305" s="19"/>
      <c r="AG1305" s="20"/>
      <c r="AH1305" s="19"/>
      <c r="AI1305" s="19"/>
      <c r="AJ1305" s="19"/>
      <c r="AK1305" s="19"/>
      <c r="AL1305" s="19"/>
      <c r="AM1305" s="19"/>
      <c r="AN1305" s="19"/>
      <c r="AO1305" s="19"/>
      <c r="AP1305" s="21" t="s">
        <v>54</v>
      </c>
      <c r="AQ1305" s="19"/>
    </row>
    <row r="1306">
      <c r="A1306" s="11" t="s">
        <v>6135</v>
      </c>
      <c r="B1306" s="11" t="s">
        <v>6136</v>
      </c>
      <c r="C1306" s="11" t="str">
        <f>VLOOKUP(A1306,import!A:C,3,0)</f>
        <v>DOĞRU</v>
      </c>
      <c r="D1306" s="11" t="s">
        <v>818</v>
      </c>
      <c r="E1306" s="12">
        <f>VLOOKUP(A1306,import!A:J,5,0)</f>
        <v>1095</v>
      </c>
      <c r="F1306" s="12">
        <f>VLOOKUP(A1306,import!A:J,6,0)</f>
        <v>64</v>
      </c>
      <c r="G1306" s="13">
        <f>VLOOKUP(A1306,import!A:J,7,0)</f>
        <v>29</v>
      </c>
      <c r="H1306" s="13">
        <f>VLOOKUP(A1306,import!A:J,8,0)</f>
        <v>19</v>
      </c>
      <c r="I1306" s="13">
        <f>VLOOKUP(A1306,import!A:J,9,0)</f>
        <v>48</v>
      </c>
      <c r="J1306" s="14">
        <f>VLOOKUP(A1306,import!A:J,10,0)</f>
        <v>0.6</v>
      </c>
      <c r="K1306" s="11" t="s">
        <v>6103</v>
      </c>
      <c r="L1306" s="11">
        <v>2.423261582E9</v>
      </c>
      <c r="M1306" s="11" t="s">
        <v>65</v>
      </c>
      <c r="N1306" s="11" t="s">
        <v>483</v>
      </c>
      <c r="O1306" s="11" t="s">
        <v>6137</v>
      </c>
      <c r="P1306" s="11" t="str">
        <f>VLOOKUP(A1306,import!A:P,16,0)</f>
        <v>Geleneksel</v>
      </c>
      <c r="Q1306" s="15" t="s">
        <v>103</v>
      </c>
      <c r="R1306" s="15" t="b">
        <v>1</v>
      </c>
      <c r="S1306" s="25" t="b">
        <v>1</v>
      </c>
      <c r="T1306" s="25" t="s">
        <v>502</v>
      </c>
      <c r="U1306" s="16"/>
      <c r="V1306" s="16"/>
      <c r="W1306" s="25" t="s">
        <v>6138</v>
      </c>
      <c r="X1306" s="30"/>
      <c r="Y1306" s="30"/>
      <c r="Z1306" s="30"/>
      <c r="AA1306" s="19"/>
      <c r="AB1306" s="19"/>
      <c r="AC1306" s="19"/>
      <c r="AD1306" s="19"/>
      <c r="AE1306" s="20"/>
      <c r="AF1306" s="19"/>
      <c r="AG1306" s="20"/>
      <c r="AH1306" s="19"/>
      <c r="AI1306" s="19"/>
      <c r="AJ1306" s="19"/>
      <c r="AK1306" s="19"/>
      <c r="AL1306" s="19"/>
      <c r="AM1306" s="19"/>
      <c r="AN1306" s="19"/>
      <c r="AO1306" s="19"/>
      <c r="AP1306" s="21" t="s">
        <v>54</v>
      </c>
      <c r="AQ1306" s="19"/>
    </row>
    <row r="1307">
      <c r="A1307" s="11" t="s">
        <v>6139</v>
      </c>
      <c r="B1307" s="11" t="s">
        <v>6140</v>
      </c>
      <c r="C1307" s="11" t="str">
        <f>VLOOKUP(A1307,import!A:C,3,0)</f>
        <v>DOĞRU</v>
      </c>
      <c r="D1307" s="11" t="s">
        <v>818</v>
      </c>
      <c r="E1307" s="12">
        <f>VLOOKUP(A1307,import!A:J,5,0)</f>
        <v>4040</v>
      </c>
      <c r="F1307" s="12">
        <f>VLOOKUP(A1307,import!A:J,6,0)</f>
        <v>123</v>
      </c>
      <c r="G1307" s="13">
        <f>VLOOKUP(A1307,import!A:J,7,0)</f>
        <v>18</v>
      </c>
      <c r="H1307" s="13">
        <f>VLOOKUP(A1307,import!A:J,8,0)</f>
        <v>56</v>
      </c>
      <c r="I1307" s="13">
        <f>VLOOKUP(A1307,import!A:J,9,0)</f>
        <v>74</v>
      </c>
      <c r="J1307" s="14">
        <f>VLOOKUP(A1307,import!A:J,10,0)</f>
        <v>0.24</v>
      </c>
      <c r="K1307" s="11" t="s">
        <v>6141</v>
      </c>
      <c r="L1307" s="11">
        <v>2.423211133E9</v>
      </c>
      <c r="M1307" s="11" t="s">
        <v>47</v>
      </c>
      <c r="N1307" s="11" t="s">
        <v>2360</v>
      </c>
      <c r="O1307" s="11" t="s">
        <v>6142</v>
      </c>
      <c r="P1307" s="11" t="str">
        <f>VLOOKUP(A1307,import!A:P,16,0)</f>
        <v>Geleneksel</v>
      </c>
      <c r="Q1307" s="15" t="s">
        <v>103</v>
      </c>
      <c r="R1307" s="15" t="b">
        <v>1</v>
      </c>
      <c r="S1307" s="25" t="b">
        <v>0</v>
      </c>
      <c r="T1307" s="25" t="s">
        <v>502</v>
      </c>
      <c r="U1307" s="16"/>
      <c r="V1307" s="16"/>
      <c r="W1307" s="25" t="s">
        <v>6143</v>
      </c>
      <c r="X1307" s="30"/>
      <c r="Y1307" s="30"/>
      <c r="Z1307" s="30"/>
      <c r="AA1307" s="22" t="s">
        <v>71</v>
      </c>
      <c r="AB1307" s="23">
        <v>44376.0</v>
      </c>
      <c r="AC1307" s="19"/>
      <c r="AD1307" s="19"/>
      <c r="AE1307" s="20"/>
      <c r="AF1307" s="19"/>
      <c r="AG1307" s="20"/>
      <c r="AH1307" s="19"/>
      <c r="AI1307" s="19"/>
      <c r="AJ1307" s="19"/>
      <c r="AK1307" s="22" t="s">
        <v>149</v>
      </c>
      <c r="AL1307" s="19"/>
      <c r="AM1307" s="19"/>
      <c r="AN1307" s="19"/>
      <c r="AO1307" s="19"/>
      <c r="AP1307" s="21" t="s">
        <v>54</v>
      </c>
      <c r="AQ1307" s="19"/>
    </row>
    <row r="1308">
      <c r="A1308" s="11" t="s">
        <v>6144</v>
      </c>
      <c r="B1308" s="11" t="s">
        <v>6145</v>
      </c>
      <c r="C1308" s="11" t="str">
        <f>VLOOKUP(A1308,import!A:C,3,0)</f>
        <v>DOĞRU</v>
      </c>
      <c r="D1308" s="11" t="s">
        <v>818</v>
      </c>
      <c r="E1308" s="12">
        <f>VLOOKUP(A1308,import!A:J,5,0)</f>
        <v>1060</v>
      </c>
      <c r="F1308" s="12">
        <f>VLOOKUP(A1308,import!A:J,6,0)</f>
        <v>21</v>
      </c>
      <c r="G1308" s="13">
        <f>VLOOKUP(A1308,import!A:J,7,0)</f>
        <v>14</v>
      </c>
      <c r="H1308" s="13">
        <f>VLOOKUP(A1308,import!A:J,8,0)</f>
        <v>49</v>
      </c>
      <c r="I1308" s="13">
        <f>VLOOKUP(A1308,import!A:J,9,0)</f>
        <v>63</v>
      </c>
      <c r="J1308" s="14">
        <f>VLOOKUP(A1308,import!A:J,10,0)</f>
        <v>0.22</v>
      </c>
      <c r="K1308" s="11" t="s">
        <v>6146</v>
      </c>
      <c r="L1308" s="11">
        <v>2.423344125E9</v>
      </c>
      <c r="M1308" s="11" t="s">
        <v>47</v>
      </c>
      <c r="N1308" s="11" t="s">
        <v>639</v>
      </c>
      <c r="O1308" s="11" t="s">
        <v>6147</v>
      </c>
      <c r="P1308" s="11" t="str">
        <f>VLOOKUP(A1308,import!A:P,16,0)</f>
        <v>Geleneksel</v>
      </c>
      <c r="Q1308" s="15" t="s">
        <v>103</v>
      </c>
      <c r="R1308" s="15" t="b">
        <v>1</v>
      </c>
      <c r="S1308" s="16" t="b">
        <v>0</v>
      </c>
      <c r="T1308" s="25" t="s">
        <v>502</v>
      </c>
      <c r="U1308" s="16"/>
      <c r="V1308" s="16"/>
      <c r="W1308" s="25" t="s">
        <v>6148</v>
      </c>
      <c r="X1308" s="30"/>
      <c r="Y1308" s="30"/>
      <c r="Z1308" s="30"/>
      <c r="AA1308" s="19"/>
      <c r="AB1308" s="19"/>
      <c r="AC1308" s="19"/>
      <c r="AD1308" s="19"/>
      <c r="AE1308" s="20"/>
      <c r="AF1308" s="19"/>
      <c r="AG1308" s="20"/>
      <c r="AH1308" s="19"/>
      <c r="AI1308" s="19"/>
      <c r="AJ1308" s="19"/>
      <c r="AK1308" s="19"/>
      <c r="AL1308" s="19"/>
      <c r="AM1308" s="19"/>
      <c r="AN1308" s="19"/>
      <c r="AO1308" s="19"/>
      <c r="AP1308" s="21" t="s">
        <v>89</v>
      </c>
      <c r="AQ1308" s="19"/>
    </row>
    <row r="1309">
      <c r="A1309" s="11" t="s">
        <v>6149</v>
      </c>
      <c r="B1309" s="11" t="s">
        <v>6150</v>
      </c>
      <c r="C1309" s="11" t="str">
        <f>VLOOKUP(A1309,import!A:C,3,0)</f>
        <v>DOĞRU</v>
      </c>
      <c r="D1309" s="11" t="s">
        <v>818</v>
      </c>
      <c r="E1309" s="12">
        <f>VLOOKUP(A1309,import!A:J,5,0)</f>
        <v>402</v>
      </c>
      <c r="F1309" s="12">
        <f>VLOOKUP(A1309,import!A:J,6,0)</f>
        <v>9</v>
      </c>
      <c r="G1309" s="13">
        <f>VLOOKUP(A1309,import!A:J,7,0)</f>
        <v>13</v>
      </c>
      <c r="H1309" s="13">
        <f>VLOOKUP(A1309,import!A:J,8,0)</f>
        <v>53</v>
      </c>
      <c r="I1309" s="13">
        <f>VLOOKUP(A1309,import!A:J,9,0)</f>
        <v>66</v>
      </c>
      <c r="J1309" s="14">
        <f>VLOOKUP(A1309,import!A:J,10,0)</f>
        <v>0.2</v>
      </c>
      <c r="K1309" s="11" t="s">
        <v>6151</v>
      </c>
      <c r="L1309" s="11">
        <v>2.422422525E9</v>
      </c>
      <c r="M1309" s="11" t="s">
        <v>47</v>
      </c>
      <c r="N1309" s="11" t="s">
        <v>639</v>
      </c>
      <c r="O1309" s="11" t="s">
        <v>6152</v>
      </c>
      <c r="P1309" s="11" t="str">
        <f>VLOOKUP(A1309,import!A:P,16,0)</f>
        <v>Geleneksel</v>
      </c>
      <c r="Q1309" s="15" t="s">
        <v>103</v>
      </c>
      <c r="R1309" s="15" t="b">
        <v>1</v>
      </c>
      <c r="S1309" s="16" t="b">
        <v>0</v>
      </c>
      <c r="T1309" s="25" t="s">
        <v>502</v>
      </c>
      <c r="U1309" s="16"/>
      <c r="V1309" s="16"/>
      <c r="W1309" s="25" t="s">
        <v>6153</v>
      </c>
      <c r="X1309" s="30"/>
      <c r="Y1309" s="30"/>
      <c r="Z1309" s="30"/>
      <c r="AA1309" s="22" t="s">
        <v>71</v>
      </c>
      <c r="AB1309" s="23">
        <v>44412.0</v>
      </c>
      <c r="AC1309" s="19"/>
      <c r="AD1309" s="19"/>
      <c r="AE1309" s="20"/>
      <c r="AF1309" s="19"/>
      <c r="AG1309" s="20"/>
      <c r="AH1309" s="19"/>
      <c r="AI1309" s="19"/>
      <c r="AJ1309" s="19"/>
      <c r="AK1309" s="22" t="s">
        <v>219</v>
      </c>
      <c r="AL1309" s="19"/>
      <c r="AM1309" s="19"/>
      <c r="AN1309" s="19"/>
      <c r="AO1309" s="19"/>
      <c r="AP1309" s="21" t="s">
        <v>89</v>
      </c>
      <c r="AQ1309" s="19"/>
    </row>
    <row r="1310">
      <c r="A1310" s="11" t="s">
        <v>6154</v>
      </c>
      <c r="B1310" s="11" t="s">
        <v>6155</v>
      </c>
      <c r="C1310" s="11" t="str">
        <f>VLOOKUP(A1310,import!A:C,3,0)</f>
        <v>DOĞRU</v>
      </c>
      <c r="D1310" s="11" t="s">
        <v>818</v>
      </c>
      <c r="E1310" s="12">
        <f>VLOOKUP(A1310,import!A:J,5,0)</f>
        <v>1202</v>
      </c>
      <c r="F1310" s="12">
        <f>VLOOKUP(A1310,import!A:J,6,0)</f>
        <v>51</v>
      </c>
      <c r="G1310" s="13">
        <f>VLOOKUP(A1310,import!A:J,7,0)</f>
        <v>41</v>
      </c>
      <c r="H1310" s="13">
        <f>VLOOKUP(A1310,import!A:J,8,0)</f>
        <v>37</v>
      </c>
      <c r="I1310" s="13">
        <f>VLOOKUP(A1310,import!A:J,9,0)</f>
        <v>78</v>
      </c>
      <c r="J1310" s="14">
        <f>VLOOKUP(A1310,import!A:J,10,0)</f>
        <v>0.53</v>
      </c>
      <c r="K1310" s="11" t="s">
        <v>6020</v>
      </c>
      <c r="L1310" s="11">
        <v>5.301902636E9</v>
      </c>
      <c r="M1310" s="11" t="s">
        <v>47</v>
      </c>
      <c r="N1310" s="11" t="s">
        <v>1154</v>
      </c>
      <c r="O1310" s="11" t="s">
        <v>6156</v>
      </c>
      <c r="P1310" s="11" t="str">
        <f>VLOOKUP(A1310,import!A:P,16,0)</f>
        <v>Geleneksel</v>
      </c>
      <c r="Q1310" s="15" t="s">
        <v>103</v>
      </c>
      <c r="R1310" s="33" t="b">
        <v>0</v>
      </c>
      <c r="S1310" s="16" t="b">
        <v>0</v>
      </c>
      <c r="T1310" s="25" t="s">
        <v>502</v>
      </c>
      <c r="U1310" s="16"/>
      <c r="V1310" s="16"/>
      <c r="W1310" s="25" t="s">
        <v>6157</v>
      </c>
      <c r="X1310" s="30"/>
      <c r="Y1310" s="30"/>
      <c r="Z1310" s="30"/>
      <c r="AA1310" s="22" t="s">
        <v>85</v>
      </c>
      <c r="AB1310" s="23">
        <v>44390.0</v>
      </c>
      <c r="AC1310" s="19"/>
      <c r="AD1310" s="19"/>
      <c r="AE1310" s="20"/>
      <c r="AF1310" s="19"/>
      <c r="AG1310" s="20"/>
      <c r="AH1310" s="19"/>
      <c r="AI1310" s="19"/>
      <c r="AJ1310" s="19"/>
      <c r="AK1310" s="22" t="s">
        <v>149</v>
      </c>
      <c r="AL1310" s="19"/>
      <c r="AM1310" s="19"/>
      <c r="AN1310" s="19"/>
      <c r="AO1310" s="19"/>
      <c r="AP1310" s="21" t="s">
        <v>89</v>
      </c>
      <c r="AQ1310" s="19"/>
    </row>
    <row r="1311">
      <c r="A1311" s="11" t="s">
        <v>6158</v>
      </c>
      <c r="B1311" s="11" t="s">
        <v>6159</v>
      </c>
      <c r="C1311" s="11" t="str">
        <f>VLOOKUP(A1311,import!A:C,3,0)</f>
        <v>DOĞRU</v>
      </c>
      <c r="D1311" s="11" t="s">
        <v>818</v>
      </c>
      <c r="E1311" s="12">
        <f>VLOOKUP(A1311,import!A:J,5,0)</f>
        <v>459</v>
      </c>
      <c r="F1311" s="12">
        <f>VLOOKUP(A1311,import!A:J,6,0)</f>
        <v>26</v>
      </c>
      <c r="G1311" s="13">
        <f>VLOOKUP(A1311,import!A:J,7,0)</f>
        <v>109</v>
      </c>
      <c r="H1311" s="13">
        <f>VLOOKUP(A1311,import!A:J,8,0)</f>
        <v>14</v>
      </c>
      <c r="I1311" s="13">
        <f>VLOOKUP(A1311,import!A:J,9,0)</f>
        <v>123</v>
      </c>
      <c r="J1311" s="14">
        <f>VLOOKUP(A1311,import!A:J,10,0)</f>
        <v>0.89</v>
      </c>
      <c r="K1311" s="11" t="s">
        <v>6160</v>
      </c>
      <c r="L1311" s="11">
        <v>2.423224044E9</v>
      </c>
      <c r="M1311" s="11" t="s">
        <v>47</v>
      </c>
      <c r="N1311" s="11" t="s">
        <v>445</v>
      </c>
      <c r="O1311" s="11" t="s">
        <v>6161</v>
      </c>
      <c r="P1311" s="11" t="str">
        <f>VLOOKUP(A1311,import!A:P,16,0)</f>
        <v>Geleneksel</v>
      </c>
      <c r="Q1311" s="15"/>
      <c r="R1311" s="15" t="b">
        <v>1</v>
      </c>
      <c r="S1311" s="16" t="b">
        <v>0</v>
      </c>
      <c r="T1311" s="17" t="s">
        <v>50</v>
      </c>
      <c r="U1311" s="17" t="s">
        <v>247</v>
      </c>
      <c r="V1311" s="25" t="s">
        <v>52</v>
      </c>
      <c r="W1311" s="17" t="s">
        <v>2465</v>
      </c>
      <c r="X1311" s="18">
        <v>44522.0</v>
      </c>
      <c r="Y1311" s="18">
        <v>44524.0</v>
      </c>
      <c r="Z1311" s="18"/>
      <c r="AA1311" s="22" t="s">
        <v>71</v>
      </c>
      <c r="AB1311" s="23">
        <v>44522.0</v>
      </c>
      <c r="AC1311" s="22" t="s">
        <v>71</v>
      </c>
      <c r="AD1311" s="23">
        <v>44527.0</v>
      </c>
      <c r="AE1311" s="20"/>
      <c r="AF1311" s="19"/>
      <c r="AG1311" s="20"/>
      <c r="AH1311" s="19"/>
      <c r="AI1311" s="19"/>
      <c r="AJ1311" s="19"/>
      <c r="AK1311" s="22" t="s">
        <v>247</v>
      </c>
      <c r="AL1311" s="22" t="s">
        <v>99</v>
      </c>
      <c r="AM1311" s="19"/>
      <c r="AN1311" s="19"/>
      <c r="AO1311" s="19"/>
      <c r="AP1311" s="21" t="s">
        <v>89</v>
      </c>
      <c r="AQ1311" s="19"/>
    </row>
    <row r="1312">
      <c r="A1312" s="11" t="s">
        <v>6162</v>
      </c>
      <c r="B1312" s="11" t="s">
        <v>6163</v>
      </c>
      <c r="C1312" s="11" t="str">
        <f>VLOOKUP(A1312,import!A:C,3,0)</f>
        <v>DOĞRU</v>
      </c>
      <c r="D1312" s="11" t="s">
        <v>818</v>
      </c>
      <c r="E1312" s="12">
        <f>VLOOKUP(A1312,import!A:J,5,0)</f>
        <v>277</v>
      </c>
      <c r="F1312" s="12">
        <f>VLOOKUP(A1312,import!A:J,6,0)</f>
        <v>21</v>
      </c>
      <c r="G1312" s="13">
        <f>VLOOKUP(A1312,import!A:J,7,0)</f>
        <v>20</v>
      </c>
      <c r="H1312" s="13">
        <f>VLOOKUP(A1312,import!A:J,8,0)</f>
        <v>17</v>
      </c>
      <c r="I1312" s="13">
        <f>VLOOKUP(A1312,import!A:J,9,0)</f>
        <v>37</v>
      </c>
      <c r="J1312" s="14">
        <f>VLOOKUP(A1312,import!A:J,10,0)</f>
        <v>0.54</v>
      </c>
      <c r="K1312" s="11" t="s">
        <v>6164</v>
      </c>
      <c r="L1312" s="11">
        <v>2.424213432E9</v>
      </c>
      <c r="M1312" s="11" t="s">
        <v>1285</v>
      </c>
      <c r="N1312" s="11" t="s">
        <v>1710</v>
      </c>
      <c r="O1312" s="11" t="s">
        <v>6165</v>
      </c>
      <c r="P1312" s="11" t="str">
        <f>VLOOKUP(A1312,import!A:P,16,0)</f>
        <v>Geleneksel</v>
      </c>
      <c r="Q1312" s="15"/>
      <c r="R1312" s="15" t="b">
        <v>1</v>
      </c>
      <c r="S1312" s="16" t="b">
        <v>0</v>
      </c>
      <c r="T1312" s="17" t="s">
        <v>50</v>
      </c>
      <c r="U1312" s="17" t="s">
        <v>51</v>
      </c>
      <c r="V1312" s="17" t="s">
        <v>52</v>
      </c>
      <c r="W1312" s="17">
        <v>5.425969101E9</v>
      </c>
      <c r="X1312" s="18">
        <v>44498.0</v>
      </c>
      <c r="Y1312" s="18">
        <v>44501.0</v>
      </c>
      <c r="Z1312" s="18"/>
      <c r="AA1312" s="22" t="s">
        <v>71</v>
      </c>
      <c r="AB1312" s="23">
        <v>44498.0</v>
      </c>
      <c r="AC1312" s="19"/>
      <c r="AD1312" s="19"/>
      <c r="AE1312" s="20"/>
      <c r="AF1312" s="19"/>
      <c r="AG1312" s="20"/>
      <c r="AH1312" s="19"/>
      <c r="AI1312" s="19"/>
      <c r="AJ1312" s="19"/>
      <c r="AK1312" s="22" t="s">
        <v>51</v>
      </c>
      <c r="AL1312" s="19"/>
      <c r="AM1312" s="19"/>
      <c r="AN1312" s="19"/>
      <c r="AO1312" s="19"/>
      <c r="AP1312" s="21" t="s">
        <v>54</v>
      </c>
      <c r="AQ1312" s="19"/>
    </row>
    <row r="1313">
      <c r="A1313" s="11" t="s">
        <v>6166</v>
      </c>
      <c r="B1313" s="11" t="s">
        <v>6167</v>
      </c>
      <c r="C1313" s="11" t="str">
        <f>VLOOKUP(A1313,import!A:C,3,0)</f>
        <v>DOĞRU</v>
      </c>
      <c r="D1313" s="11" t="s">
        <v>818</v>
      </c>
      <c r="E1313" s="12">
        <f>VLOOKUP(A1313,import!A:J,5,0)</f>
        <v>630</v>
      </c>
      <c r="F1313" s="12">
        <f>VLOOKUP(A1313,import!A:J,6,0)</f>
        <v>35</v>
      </c>
      <c r="G1313" s="13">
        <f>VLOOKUP(A1313,import!A:J,7,0)</f>
        <v>53</v>
      </c>
      <c r="H1313" s="13">
        <f>VLOOKUP(A1313,import!A:J,8,0)</f>
        <v>60</v>
      </c>
      <c r="I1313" s="13">
        <f>VLOOKUP(A1313,import!A:J,9,0)</f>
        <v>113</v>
      </c>
      <c r="J1313" s="14">
        <f>VLOOKUP(A1313,import!A:J,10,0)</f>
        <v>0.47</v>
      </c>
      <c r="K1313" s="11" t="s">
        <v>6168</v>
      </c>
      <c r="L1313" s="11">
        <v>2.428141749E9</v>
      </c>
      <c r="M1313" s="11" t="s">
        <v>544</v>
      </c>
      <c r="N1313" s="11" t="s">
        <v>545</v>
      </c>
      <c r="O1313" s="11" t="s">
        <v>6169</v>
      </c>
      <c r="P1313" s="11" t="str">
        <f>VLOOKUP(A1313,import!A:P,16,0)</f>
        <v>Geleneksel</v>
      </c>
      <c r="Q1313" s="15"/>
      <c r="R1313" s="15" t="b">
        <v>0</v>
      </c>
      <c r="S1313" s="16" t="b">
        <v>0</v>
      </c>
      <c r="T1313" s="29" t="s">
        <v>121</v>
      </c>
      <c r="U1313" s="17"/>
      <c r="V1313" s="17"/>
      <c r="W1313" s="17"/>
      <c r="X1313" s="18"/>
      <c r="Y1313" s="18"/>
      <c r="Z1313" s="18"/>
      <c r="AA1313" s="19"/>
      <c r="AB1313" s="19"/>
      <c r="AC1313" s="19"/>
      <c r="AD1313" s="19"/>
      <c r="AE1313" s="20"/>
      <c r="AF1313" s="19"/>
      <c r="AG1313" s="20"/>
      <c r="AH1313" s="19"/>
      <c r="AI1313" s="19"/>
      <c r="AJ1313" s="19"/>
      <c r="AK1313" s="19"/>
      <c r="AL1313" s="19"/>
      <c r="AM1313" s="19"/>
      <c r="AN1313" s="19"/>
      <c r="AO1313" s="19"/>
      <c r="AP1313" s="21" t="s">
        <v>116</v>
      </c>
      <c r="AQ1313" s="19"/>
    </row>
    <row r="1314">
      <c r="A1314" s="21" t="s">
        <v>6170</v>
      </c>
      <c r="B1314" s="21" t="s">
        <v>6171</v>
      </c>
      <c r="C1314" s="11" t="str">
        <f>VLOOKUP(A1314,import!A:C,3,0)</f>
        <v>DOĞRU</v>
      </c>
      <c r="D1314" s="21" t="s">
        <v>818</v>
      </c>
      <c r="E1314" s="12">
        <f>VLOOKUP(A1314,import!A:J,5,0)</f>
        <v>1</v>
      </c>
      <c r="F1314" s="12">
        <f>VLOOKUP(A1314,import!A:J,6,0)</f>
        <v>1</v>
      </c>
      <c r="G1314" s="13">
        <f>VLOOKUP(A1314,import!A:J,7,0)</f>
        <v>0</v>
      </c>
      <c r="H1314" s="13">
        <f>VLOOKUP(A1314,import!A:J,8,0)</f>
        <v>46</v>
      </c>
      <c r="I1314" s="13">
        <f>VLOOKUP(A1314,import!A:J,9,0)</f>
        <v>46</v>
      </c>
      <c r="J1314" s="14">
        <f>VLOOKUP(A1314,import!A:J,10,0)</f>
        <v>0</v>
      </c>
      <c r="K1314" s="21" t="s">
        <v>6172</v>
      </c>
      <c r="L1314" s="21">
        <v>2.424177061E9</v>
      </c>
      <c r="M1314" s="21" t="s">
        <v>65</v>
      </c>
      <c r="N1314" s="21" t="s">
        <v>550</v>
      </c>
      <c r="O1314" s="21" t="s">
        <v>6173</v>
      </c>
      <c r="P1314" s="11" t="str">
        <f>VLOOKUP(A1314,import!A:P,16,0)</f>
        <v>Geleneksel</v>
      </c>
      <c r="Q1314" s="15"/>
      <c r="R1314" s="15" t="b">
        <v>1</v>
      </c>
      <c r="S1314" s="16" t="b">
        <v>0</v>
      </c>
      <c r="T1314" s="17" t="s">
        <v>50</v>
      </c>
      <c r="U1314" s="17" t="s">
        <v>115</v>
      </c>
      <c r="V1314" s="20" t="s">
        <v>69</v>
      </c>
      <c r="W1314" s="17"/>
      <c r="X1314" s="18">
        <v>44673.0</v>
      </c>
      <c r="Y1314" s="18">
        <v>44676.0</v>
      </c>
      <c r="Z1314" s="18"/>
      <c r="AA1314" s="22" t="s">
        <v>71</v>
      </c>
      <c r="AB1314" s="23">
        <v>44673.0</v>
      </c>
      <c r="AC1314" s="19"/>
      <c r="AD1314" s="19"/>
      <c r="AE1314" s="20"/>
      <c r="AF1314" s="19"/>
      <c r="AG1314" s="20"/>
      <c r="AH1314" s="19"/>
      <c r="AI1314" s="19"/>
      <c r="AJ1314" s="19"/>
      <c r="AK1314" s="22" t="s">
        <v>115</v>
      </c>
      <c r="AL1314" s="19"/>
      <c r="AM1314" s="19"/>
      <c r="AN1314" s="19"/>
      <c r="AO1314" s="19"/>
      <c r="AP1314" s="21"/>
      <c r="AQ1314" s="19"/>
    </row>
    <row r="1315">
      <c r="A1315" s="21" t="s">
        <v>6174</v>
      </c>
      <c r="B1315" s="21" t="s">
        <v>6175</v>
      </c>
      <c r="C1315" s="11" t="str">
        <f>VLOOKUP(A1315,import!A:C,3,0)</f>
        <v>DOĞRU</v>
      </c>
      <c r="D1315" s="21" t="s">
        <v>818</v>
      </c>
      <c r="E1315" s="12">
        <f>VLOOKUP(A1315,import!A:J,5,0)</f>
        <v>193</v>
      </c>
      <c r="F1315" s="12">
        <f>VLOOKUP(A1315,import!A:J,6,0)</f>
        <v>11</v>
      </c>
      <c r="G1315" s="13">
        <f>VLOOKUP(A1315,import!A:J,7,0)</f>
        <v>22</v>
      </c>
      <c r="H1315" s="13">
        <f>VLOOKUP(A1315,import!A:J,8,0)</f>
        <v>110</v>
      </c>
      <c r="I1315" s="13">
        <f>VLOOKUP(A1315,import!A:J,9,0)</f>
        <v>132</v>
      </c>
      <c r="J1315" s="14">
        <f>VLOOKUP(A1315,import!A:J,10,0)</f>
        <v>0.17</v>
      </c>
      <c r="K1315" s="21" t="s">
        <v>6176</v>
      </c>
      <c r="L1315" s="21">
        <v>5.417898778E9</v>
      </c>
      <c r="M1315" s="21" t="s">
        <v>65</v>
      </c>
      <c r="N1315" s="21" t="s">
        <v>901</v>
      </c>
      <c r="O1315" s="21" t="s">
        <v>6177</v>
      </c>
      <c r="P1315" s="11" t="str">
        <f>VLOOKUP(A1315,import!A:P,16,0)</f>
        <v>Geleneksel</v>
      </c>
      <c r="Q1315" s="15"/>
      <c r="R1315" s="15" t="b">
        <v>0</v>
      </c>
      <c r="S1315" s="16" t="b">
        <v>0</v>
      </c>
      <c r="T1315" s="17"/>
      <c r="U1315" s="17"/>
      <c r="V1315" s="17"/>
      <c r="W1315" s="17"/>
      <c r="X1315" s="18"/>
      <c r="Y1315" s="18"/>
      <c r="Z1315" s="18"/>
      <c r="AA1315" s="22"/>
      <c r="AB1315" s="23"/>
      <c r="AC1315" s="19"/>
      <c r="AD1315" s="19"/>
      <c r="AE1315" s="20"/>
      <c r="AF1315" s="19"/>
      <c r="AG1315" s="20"/>
      <c r="AH1315" s="19"/>
      <c r="AI1315" s="19"/>
      <c r="AJ1315" s="19"/>
      <c r="AK1315" s="22"/>
      <c r="AL1315" s="19"/>
      <c r="AM1315" s="19"/>
      <c r="AN1315" s="19"/>
      <c r="AO1315" s="19"/>
      <c r="AP1315" s="21"/>
      <c r="AQ1315" s="19"/>
    </row>
    <row r="1316">
      <c r="A1316" s="11" t="s">
        <v>6178</v>
      </c>
      <c r="B1316" s="11" t="s">
        <v>6179</v>
      </c>
      <c r="C1316" s="11" t="str">
        <f>VLOOKUP(A1316,import!A:C,3,0)</f>
        <v>DOĞRU</v>
      </c>
      <c r="D1316" s="11" t="s">
        <v>818</v>
      </c>
      <c r="E1316" s="12">
        <f>VLOOKUP(A1316,import!A:J,5,0)</f>
        <v>475</v>
      </c>
      <c r="F1316" s="12">
        <f>VLOOKUP(A1316,import!A:J,6,0)</f>
        <v>24</v>
      </c>
      <c r="G1316" s="13">
        <f>VLOOKUP(A1316,import!A:J,7,0)</f>
        <v>18</v>
      </c>
      <c r="H1316" s="13">
        <f>VLOOKUP(A1316,import!A:J,8,0)</f>
        <v>50</v>
      </c>
      <c r="I1316" s="13">
        <f>VLOOKUP(A1316,import!A:J,9,0)</f>
        <v>68</v>
      </c>
      <c r="J1316" s="14">
        <f>VLOOKUP(A1316,import!A:J,10,0)</f>
        <v>0.26</v>
      </c>
      <c r="K1316" s="11" t="s">
        <v>6180</v>
      </c>
      <c r="L1316" s="11">
        <v>5.365672669E9</v>
      </c>
      <c r="M1316" s="11" t="s">
        <v>65</v>
      </c>
      <c r="N1316" s="11" t="s">
        <v>4043</v>
      </c>
      <c r="O1316" s="11" t="s">
        <v>6181</v>
      </c>
      <c r="P1316" s="11" t="str">
        <f>VLOOKUP(A1316,import!A:P,16,0)</f>
        <v>Geleneksel</v>
      </c>
      <c r="Q1316" s="15"/>
      <c r="R1316" s="15" t="b">
        <v>0</v>
      </c>
      <c r="S1316" s="16" t="b">
        <v>0</v>
      </c>
      <c r="T1316" s="25" t="s">
        <v>502</v>
      </c>
      <c r="U1316" s="17"/>
      <c r="V1316" s="17"/>
      <c r="W1316" s="17"/>
      <c r="X1316" s="18"/>
      <c r="Y1316" s="18"/>
      <c r="Z1316" s="18"/>
      <c r="AA1316" s="19"/>
      <c r="AB1316" s="19"/>
      <c r="AC1316" s="19"/>
      <c r="AD1316" s="19"/>
      <c r="AE1316" s="20"/>
      <c r="AF1316" s="19"/>
      <c r="AG1316" s="20"/>
      <c r="AH1316" s="19"/>
      <c r="AI1316" s="19"/>
      <c r="AJ1316" s="19"/>
      <c r="AK1316" s="19"/>
      <c r="AL1316" s="19"/>
      <c r="AM1316" s="19"/>
      <c r="AN1316" s="19"/>
      <c r="AO1316" s="19"/>
      <c r="AP1316" s="21" t="s">
        <v>54</v>
      </c>
      <c r="AQ1316" s="19"/>
    </row>
    <row r="1317">
      <c r="A1317" s="11" t="s">
        <v>6182</v>
      </c>
      <c r="B1317" s="11" t="s">
        <v>6183</v>
      </c>
      <c r="C1317" s="11" t="str">
        <f>VLOOKUP(A1317,import!A:C,3,0)</f>
        <v>DOĞRU</v>
      </c>
      <c r="D1317" s="11" t="s">
        <v>818</v>
      </c>
      <c r="E1317" s="12">
        <f>VLOOKUP(A1317,import!A:J,5,0)</f>
        <v>2400</v>
      </c>
      <c r="F1317" s="12">
        <f>VLOOKUP(A1317,import!A:J,6,0)</f>
        <v>141</v>
      </c>
      <c r="G1317" s="13">
        <f>VLOOKUP(A1317,import!A:J,7,0)</f>
        <v>70</v>
      </c>
      <c r="H1317" s="13">
        <f>VLOOKUP(A1317,import!A:J,8,0)</f>
        <v>53</v>
      </c>
      <c r="I1317" s="13">
        <f>VLOOKUP(A1317,import!A:J,9,0)</f>
        <v>123</v>
      </c>
      <c r="J1317" s="14">
        <f>VLOOKUP(A1317,import!A:J,10,0)</f>
        <v>0.57</v>
      </c>
      <c r="K1317" s="11" t="s">
        <v>6184</v>
      </c>
      <c r="L1317" s="11">
        <v>2.423310007E9</v>
      </c>
      <c r="M1317" s="11" t="s">
        <v>65</v>
      </c>
      <c r="N1317" s="11" t="s">
        <v>707</v>
      </c>
      <c r="O1317" s="11" t="s">
        <v>6185</v>
      </c>
      <c r="P1317" s="11" t="str">
        <f>VLOOKUP(A1317,import!A:P,16,0)</f>
        <v>Geleneksel</v>
      </c>
      <c r="Q1317" s="15"/>
      <c r="R1317" s="15" t="b">
        <v>1</v>
      </c>
      <c r="S1317" s="16" t="b">
        <v>0</v>
      </c>
      <c r="T1317" s="29" t="s">
        <v>121</v>
      </c>
      <c r="U1317" s="17"/>
      <c r="V1317" s="17"/>
      <c r="W1317" s="17" t="s">
        <v>6186</v>
      </c>
      <c r="X1317" s="18"/>
      <c r="Y1317" s="18"/>
      <c r="Z1317" s="17"/>
      <c r="AA1317" s="22" t="s">
        <v>212</v>
      </c>
      <c r="AB1317" s="23">
        <v>44376.0</v>
      </c>
      <c r="AC1317" s="22" t="s">
        <v>106</v>
      </c>
      <c r="AD1317" s="23">
        <v>44427.0</v>
      </c>
      <c r="AE1317" s="22" t="s">
        <v>212</v>
      </c>
      <c r="AF1317" s="23">
        <v>44480.0</v>
      </c>
      <c r="AG1317" s="22" t="s">
        <v>85</v>
      </c>
      <c r="AH1317" s="23">
        <v>44497.0</v>
      </c>
      <c r="AI1317" s="22" t="s">
        <v>177</v>
      </c>
      <c r="AJ1317" s="23">
        <v>44513.0</v>
      </c>
      <c r="AK1317" s="22" t="s">
        <v>1233</v>
      </c>
      <c r="AL1317" s="22" t="s">
        <v>288</v>
      </c>
      <c r="AM1317" s="22" t="s">
        <v>123</v>
      </c>
      <c r="AN1317" s="22" t="s">
        <v>123</v>
      </c>
      <c r="AO1317" s="22" t="s">
        <v>99</v>
      </c>
      <c r="AP1317" s="21" t="s">
        <v>54</v>
      </c>
      <c r="AQ1317" s="22"/>
    </row>
    <row r="1318">
      <c r="A1318" s="21" t="s">
        <v>6187</v>
      </c>
      <c r="B1318" s="21" t="s">
        <v>6188</v>
      </c>
      <c r="C1318" s="11" t="str">
        <f>VLOOKUP(A1318,import!A:C,3,0)</f>
        <v>DOĞRU</v>
      </c>
      <c r="D1318" s="21" t="s">
        <v>818</v>
      </c>
      <c r="E1318" s="12">
        <f>VLOOKUP(A1318,import!A:J,5,0)</f>
        <v>7</v>
      </c>
      <c r="F1318" s="12">
        <f>VLOOKUP(A1318,import!A:J,6,0)</f>
        <v>7</v>
      </c>
      <c r="G1318" s="13">
        <f>VLOOKUP(A1318,import!A:J,7,0)</f>
        <v>0</v>
      </c>
      <c r="H1318" s="13">
        <f>VLOOKUP(A1318,import!A:J,8,0)</f>
        <v>67</v>
      </c>
      <c r="I1318" s="13">
        <f>VLOOKUP(A1318,import!A:J,9,0)</f>
        <v>67</v>
      </c>
      <c r="J1318" s="14">
        <f>VLOOKUP(A1318,import!A:J,10,0)</f>
        <v>0</v>
      </c>
      <c r="K1318" s="21" t="s">
        <v>6189</v>
      </c>
      <c r="L1318" s="21">
        <v>2.423391432E9</v>
      </c>
      <c r="M1318" s="21" t="s">
        <v>65</v>
      </c>
      <c r="N1318" s="21" t="s">
        <v>772</v>
      </c>
      <c r="O1318" s="21" t="s">
        <v>6190</v>
      </c>
      <c r="P1318" s="11" t="str">
        <f>VLOOKUP(A1318,import!A:P,16,0)</f>
        <v>Geleneksel</v>
      </c>
      <c r="Q1318" s="15"/>
      <c r="R1318" s="15" t="b">
        <v>1</v>
      </c>
      <c r="S1318" s="16" t="b">
        <v>0</v>
      </c>
      <c r="T1318" s="17"/>
      <c r="U1318" s="17"/>
      <c r="V1318" s="17"/>
      <c r="W1318" s="17">
        <v>5.533351755E9</v>
      </c>
      <c r="X1318" s="18"/>
      <c r="Y1318" s="18"/>
      <c r="Z1318" s="18"/>
      <c r="AA1318" s="22" t="s">
        <v>177</v>
      </c>
      <c r="AB1318" s="23">
        <v>44673.0</v>
      </c>
      <c r="AC1318" s="19"/>
      <c r="AD1318" s="19"/>
      <c r="AE1318" s="20"/>
      <c r="AF1318" s="19"/>
      <c r="AG1318" s="20"/>
      <c r="AH1318" s="19"/>
      <c r="AI1318" s="19"/>
      <c r="AJ1318" s="19"/>
      <c r="AK1318" s="22" t="s">
        <v>115</v>
      </c>
      <c r="AL1318" s="19"/>
      <c r="AM1318" s="19"/>
      <c r="AN1318" s="19"/>
      <c r="AO1318" s="19"/>
      <c r="AP1318" s="21"/>
      <c r="AQ1318" s="19"/>
    </row>
    <row r="1319">
      <c r="A1319" s="11" t="s">
        <v>6191</v>
      </c>
      <c r="B1319" s="11" t="s">
        <v>6192</v>
      </c>
      <c r="C1319" s="11" t="str">
        <f>VLOOKUP(A1319,import!A:C,3,0)</f>
        <v>DOĞRU</v>
      </c>
      <c r="D1319" s="11" t="s">
        <v>818</v>
      </c>
      <c r="E1319" s="12">
        <f>VLOOKUP(A1319,import!A:J,5,0)</f>
        <v>1041</v>
      </c>
      <c r="F1319" s="12">
        <f>VLOOKUP(A1319,import!A:J,6,0)</f>
        <v>71</v>
      </c>
      <c r="G1319" s="13">
        <f>VLOOKUP(A1319,import!A:J,7,0)</f>
        <v>26</v>
      </c>
      <c r="H1319" s="13">
        <f>VLOOKUP(A1319,import!A:J,8,0)</f>
        <v>33</v>
      </c>
      <c r="I1319" s="13">
        <f>VLOOKUP(A1319,import!A:J,9,0)</f>
        <v>59</v>
      </c>
      <c r="J1319" s="14">
        <f>VLOOKUP(A1319,import!A:J,10,0)</f>
        <v>0.44</v>
      </c>
      <c r="K1319" s="11" t="s">
        <v>6193</v>
      </c>
      <c r="L1319" s="11">
        <v>2.423450498E9</v>
      </c>
      <c r="M1319" s="11" t="s">
        <v>65</v>
      </c>
      <c r="N1319" s="11" t="s">
        <v>356</v>
      </c>
      <c r="O1319" s="11" t="s">
        <v>6194</v>
      </c>
      <c r="P1319" s="11" t="str">
        <f>VLOOKUP(A1319,import!A:P,16,0)</f>
        <v>Geleneksel</v>
      </c>
      <c r="Q1319" s="15"/>
      <c r="R1319" s="15" t="b">
        <v>0</v>
      </c>
      <c r="S1319" s="16" t="b">
        <v>0</v>
      </c>
      <c r="T1319" s="25" t="s">
        <v>502</v>
      </c>
      <c r="U1319" s="17"/>
      <c r="V1319" s="17"/>
      <c r="W1319" s="17"/>
      <c r="X1319" s="18"/>
      <c r="Y1319" s="18"/>
      <c r="Z1319" s="18"/>
      <c r="AA1319" s="19"/>
      <c r="AB1319" s="19"/>
      <c r="AC1319" s="19"/>
      <c r="AD1319" s="19"/>
      <c r="AE1319" s="20"/>
      <c r="AF1319" s="19"/>
      <c r="AG1319" s="20"/>
      <c r="AH1319" s="19"/>
      <c r="AI1319" s="19"/>
      <c r="AJ1319" s="19"/>
      <c r="AK1319" s="19"/>
      <c r="AL1319" s="19"/>
      <c r="AM1319" s="19"/>
      <c r="AN1319" s="19"/>
      <c r="AO1319" s="19"/>
      <c r="AP1319" s="21" t="s">
        <v>54</v>
      </c>
      <c r="AQ1319" s="19"/>
    </row>
    <row r="1320">
      <c r="A1320" s="11" t="s">
        <v>6195</v>
      </c>
      <c r="B1320" s="11" t="s">
        <v>6196</v>
      </c>
      <c r="C1320" s="11" t="str">
        <f>VLOOKUP(A1320,import!A:C,3,0)</f>
        <v>DOĞRU</v>
      </c>
      <c r="D1320" s="11" t="s">
        <v>818</v>
      </c>
      <c r="E1320" s="12">
        <f>VLOOKUP(A1320,import!A:J,5,0)</f>
        <v>151</v>
      </c>
      <c r="F1320" s="12">
        <f>VLOOKUP(A1320,import!A:J,6,0)</f>
        <v>66</v>
      </c>
      <c r="G1320" s="13">
        <f>VLOOKUP(A1320,import!A:J,7,0)</f>
        <v>16</v>
      </c>
      <c r="H1320" s="13">
        <f>VLOOKUP(A1320,import!A:J,8,0)</f>
        <v>44</v>
      </c>
      <c r="I1320" s="13">
        <f>VLOOKUP(A1320,import!A:J,9,0)</f>
        <v>60</v>
      </c>
      <c r="J1320" s="14">
        <f>VLOOKUP(A1320,import!A:J,10,0)</f>
        <v>0.27</v>
      </c>
      <c r="K1320" s="11" t="s">
        <v>6197</v>
      </c>
      <c r="L1320" s="11">
        <v>5.545057907E9</v>
      </c>
      <c r="M1320" s="11" t="s">
        <v>138</v>
      </c>
      <c r="N1320" s="11" t="s">
        <v>4879</v>
      </c>
      <c r="O1320" s="11" t="s">
        <v>6198</v>
      </c>
      <c r="P1320" s="11" t="str">
        <f>VLOOKUP(A1320,import!A:P,16,0)</f>
        <v>Geleneksel</v>
      </c>
      <c r="Q1320" s="15"/>
      <c r="R1320" s="15" t="b">
        <v>1</v>
      </c>
      <c r="S1320" s="16" t="b">
        <v>0</v>
      </c>
      <c r="T1320" s="25" t="s">
        <v>83</v>
      </c>
      <c r="U1320" s="25"/>
      <c r="V1320" s="25"/>
      <c r="W1320" s="25" t="s">
        <v>6199</v>
      </c>
      <c r="X1320" s="27"/>
      <c r="Y1320" s="27"/>
      <c r="Z1320" s="27"/>
      <c r="AA1320" s="22" t="s">
        <v>71</v>
      </c>
      <c r="AB1320" s="23">
        <v>44431.0</v>
      </c>
      <c r="AC1320" s="22" t="s">
        <v>71</v>
      </c>
      <c r="AD1320" s="23">
        <v>44508.0</v>
      </c>
      <c r="AE1320" s="20"/>
      <c r="AF1320" s="19"/>
      <c r="AG1320" s="20"/>
      <c r="AH1320" s="19"/>
      <c r="AI1320" s="19"/>
      <c r="AJ1320" s="19"/>
      <c r="AK1320" s="22" t="s">
        <v>163</v>
      </c>
      <c r="AL1320" s="22" t="s">
        <v>99</v>
      </c>
      <c r="AM1320" s="19"/>
      <c r="AN1320" s="19"/>
      <c r="AO1320" s="19"/>
      <c r="AP1320" s="21" t="s">
        <v>116</v>
      </c>
      <c r="AQ1320" s="19"/>
    </row>
    <row r="1321">
      <c r="A1321" s="11" t="s">
        <v>6200</v>
      </c>
      <c r="B1321" s="11" t="s">
        <v>6201</v>
      </c>
      <c r="C1321" s="11" t="str">
        <f>VLOOKUP(A1321,import!A:C,3,0)</f>
        <v>DOĞRU</v>
      </c>
      <c r="D1321" s="11" t="s">
        <v>818</v>
      </c>
      <c r="E1321" s="12">
        <f>VLOOKUP(A1321,import!A:J,5,0)</f>
        <v>2377</v>
      </c>
      <c r="F1321" s="12">
        <f>VLOOKUP(A1321,import!A:J,6,0)</f>
        <v>78</v>
      </c>
      <c r="G1321" s="13">
        <f>VLOOKUP(A1321,import!A:J,7,0)</f>
        <v>41</v>
      </c>
      <c r="H1321" s="13">
        <f>VLOOKUP(A1321,import!A:J,8,0)</f>
        <v>36</v>
      </c>
      <c r="I1321" s="13">
        <f>VLOOKUP(A1321,import!A:J,9,0)</f>
        <v>77</v>
      </c>
      <c r="J1321" s="14">
        <f>VLOOKUP(A1321,import!A:J,10,0)</f>
        <v>0.53</v>
      </c>
      <c r="K1321" s="11" t="s">
        <v>6202</v>
      </c>
      <c r="L1321" s="11">
        <v>2.422283845E9</v>
      </c>
      <c r="M1321" s="11" t="s">
        <v>138</v>
      </c>
      <c r="N1321" s="11" t="s">
        <v>1756</v>
      </c>
      <c r="O1321" s="11" t="s">
        <v>6203</v>
      </c>
      <c r="P1321" s="11" t="str">
        <f>VLOOKUP(A1321,import!A:P,16,0)</f>
        <v>Geleneksel</v>
      </c>
      <c r="Q1321" s="15" t="s">
        <v>103</v>
      </c>
      <c r="R1321" s="15" t="b">
        <v>1</v>
      </c>
      <c r="S1321" s="16" t="b">
        <v>0</v>
      </c>
      <c r="T1321" s="17" t="s">
        <v>121</v>
      </c>
      <c r="U1321" s="17"/>
      <c r="V1321" s="25"/>
      <c r="W1321" s="17" t="s">
        <v>6204</v>
      </c>
      <c r="X1321" s="18"/>
      <c r="Y1321" s="18"/>
      <c r="Z1321" s="18"/>
      <c r="AA1321" s="19"/>
      <c r="AB1321" s="19"/>
      <c r="AC1321" s="19"/>
      <c r="AD1321" s="19"/>
      <c r="AE1321" s="20"/>
      <c r="AF1321" s="19"/>
      <c r="AG1321" s="20"/>
      <c r="AH1321" s="19"/>
      <c r="AI1321" s="19"/>
      <c r="AJ1321" s="19"/>
      <c r="AK1321" s="19"/>
      <c r="AL1321" s="19"/>
      <c r="AM1321" s="19"/>
      <c r="AN1321" s="19"/>
      <c r="AO1321" s="19"/>
      <c r="AP1321" s="21" t="s">
        <v>116</v>
      </c>
      <c r="AQ1321" s="19"/>
    </row>
    <row r="1322">
      <c r="A1322" s="11" t="s">
        <v>6205</v>
      </c>
      <c r="B1322" s="11" t="s">
        <v>6206</v>
      </c>
      <c r="C1322" s="11" t="str">
        <f>VLOOKUP(A1322,import!A:C,3,0)</f>
        <v>DOĞRU</v>
      </c>
      <c r="D1322" s="11" t="s">
        <v>818</v>
      </c>
      <c r="E1322" s="12">
        <f>VLOOKUP(A1322,import!A:J,5,0)</f>
        <v>138</v>
      </c>
      <c r="F1322" s="12">
        <f>VLOOKUP(A1322,import!A:J,6,0)</f>
        <v>10</v>
      </c>
      <c r="G1322" s="13">
        <f>VLOOKUP(A1322,import!A:J,7,0)</f>
        <v>0</v>
      </c>
      <c r="H1322" s="13">
        <f>VLOOKUP(A1322,import!A:J,8,0)</f>
        <v>35</v>
      </c>
      <c r="I1322" s="13">
        <f>VLOOKUP(A1322,import!A:J,9,0)</f>
        <v>35</v>
      </c>
      <c r="J1322" s="14">
        <f>VLOOKUP(A1322,import!A:J,10,0)</f>
        <v>0</v>
      </c>
      <c r="K1322" s="11" t="s">
        <v>6207</v>
      </c>
      <c r="L1322" s="11">
        <v>2.428877711E9</v>
      </c>
      <c r="M1322" s="11" t="s">
        <v>327</v>
      </c>
      <c r="N1322" s="11" t="s">
        <v>328</v>
      </c>
      <c r="O1322" s="11" t="s">
        <v>6208</v>
      </c>
      <c r="P1322" s="11" t="str">
        <f>VLOOKUP(A1322,import!A:P,16,0)</f>
        <v>Geleneksel</v>
      </c>
      <c r="Q1322" s="15"/>
      <c r="R1322" s="15" t="b">
        <v>0</v>
      </c>
      <c r="S1322" s="16" t="b">
        <v>0</v>
      </c>
      <c r="T1322" s="17"/>
      <c r="U1322" s="17"/>
      <c r="V1322" s="17"/>
      <c r="W1322" s="17"/>
      <c r="X1322" s="18"/>
      <c r="Y1322" s="18"/>
      <c r="Z1322" s="18"/>
      <c r="AA1322" s="22"/>
      <c r="AB1322" s="23"/>
      <c r="AC1322" s="19"/>
      <c r="AD1322" s="19"/>
      <c r="AE1322" s="20"/>
      <c r="AF1322" s="19"/>
      <c r="AG1322" s="20"/>
      <c r="AH1322" s="19"/>
      <c r="AI1322" s="19"/>
      <c r="AJ1322" s="19"/>
      <c r="AK1322" s="22"/>
      <c r="AL1322" s="19"/>
      <c r="AM1322" s="19"/>
      <c r="AN1322" s="19"/>
      <c r="AO1322" s="19"/>
      <c r="AP1322" s="21"/>
      <c r="AQ1322" s="19"/>
    </row>
    <row r="1323">
      <c r="A1323" s="11" t="s">
        <v>6209</v>
      </c>
      <c r="B1323" s="11" t="s">
        <v>6210</v>
      </c>
      <c r="C1323" s="11" t="str">
        <f>VLOOKUP(A1323,import!A:C,3,0)</f>
        <v>DOĞRU</v>
      </c>
      <c r="D1323" s="11" t="s">
        <v>818</v>
      </c>
      <c r="E1323" s="12">
        <f>VLOOKUP(A1323,import!A:J,5,0)</f>
        <v>144</v>
      </c>
      <c r="F1323" s="12">
        <f>VLOOKUP(A1323,import!A:J,6,0)</f>
        <v>24</v>
      </c>
      <c r="G1323" s="13">
        <f>VLOOKUP(A1323,import!A:J,7,0)</f>
        <v>83</v>
      </c>
      <c r="H1323" s="13">
        <f>VLOOKUP(A1323,import!A:J,8,0)</f>
        <v>39</v>
      </c>
      <c r="I1323" s="13">
        <f>VLOOKUP(A1323,import!A:J,9,0)</f>
        <v>122</v>
      </c>
      <c r="J1323" s="14">
        <f>VLOOKUP(A1323,import!A:J,10,0)</f>
        <v>0.68</v>
      </c>
      <c r="K1323" s="11" t="s">
        <v>6211</v>
      </c>
      <c r="L1323" s="11">
        <v>2.42351068E9</v>
      </c>
      <c r="M1323" s="11" t="s">
        <v>47</v>
      </c>
      <c r="N1323" s="11" t="s">
        <v>6212</v>
      </c>
      <c r="O1323" s="11" t="s">
        <v>6213</v>
      </c>
      <c r="P1323" s="11" t="str">
        <f>VLOOKUP(A1323,import!A:P,16,0)</f>
        <v>Geleneksel</v>
      </c>
      <c r="Q1323" s="15"/>
      <c r="R1323" s="15" t="b">
        <v>1</v>
      </c>
      <c r="S1323" s="16" t="b">
        <v>0</v>
      </c>
      <c r="T1323" s="17" t="s">
        <v>50</v>
      </c>
      <c r="U1323" s="17" t="s">
        <v>99</v>
      </c>
      <c r="V1323" s="17" t="s">
        <v>52</v>
      </c>
      <c r="W1323" s="17" t="s">
        <v>6214</v>
      </c>
      <c r="X1323" s="18">
        <v>44543.0</v>
      </c>
      <c r="Y1323" s="18">
        <v>44545.0</v>
      </c>
      <c r="Z1323" s="18"/>
      <c r="AA1323" s="22" t="s">
        <v>71</v>
      </c>
      <c r="AB1323" s="23">
        <v>44543.0</v>
      </c>
      <c r="AC1323" s="19"/>
      <c r="AD1323" s="19"/>
      <c r="AE1323" s="20"/>
      <c r="AF1323" s="19"/>
      <c r="AG1323" s="20"/>
      <c r="AH1323" s="19"/>
      <c r="AI1323" s="19"/>
      <c r="AJ1323" s="19"/>
      <c r="AK1323" s="22" t="s">
        <v>99</v>
      </c>
      <c r="AL1323" s="19"/>
      <c r="AM1323" s="19"/>
      <c r="AN1323" s="19"/>
      <c r="AO1323" s="19"/>
      <c r="AP1323" s="21" t="s">
        <v>89</v>
      </c>
      <c r="AQ1323" s="19"/>
    </row>
    <row r="1324">
      <c r="A1324" s="11" t="s">
        <v>6215</v>
      </c>
      <c r="B1324" s="11" t="s">
        <v>6216</v>
      </c>
      <c r="C1324" s="11" t="str">
        <f>VLOOKUP(A1324,import!A:C,3,0)</f>
        <v>DOĞRU</v>
      </c>
      <c r="D1324" s="11" t="s">
        <v>818</v>
      </c>
      <c r="E1324" s="12">
        <f>VLOOKUP(A1324,import!A:J,5,0)</f>
        <v>803</v>
      </c>
      <c r="F1324" s="12">
        <f>VLOOKUP(A1324,import!A:J,6,0)</f>
        <v>83</v>
      </c>
      <c r="G1324" s="13">
        <f>VLOOKUP(A1324,import!A:J,7,0)</f>
        <v>35</v>
      </c>
      <c r="H1324" s="13">
        <f>VLOOKUP(A1324,import!A:J,8,0)</f>
        <v>25</v>
      </c>
      <c r="I1324" s="13">
        <f>VLOOKUP(A1324,import!A:J,9,0)</f>
        <v>60</v>
      </c>
      <c r="J1324" s="14">
        <f>VLOOKUP(A1324,import!A:J,10,0)</f>
        <v>0.58</v>
      </c>
      <c r="K1324" s="11" t="s">
        <v>6217</v>
      </c>
      <c r="L1324" s="11">
        <v>2.423341474E9</v>
      </c>
      <c r="M1324" s="11" t="s">
        <v>47</v>
      </c>
      <c r="N1324" s="11" t="s">
        <v>633</v>
      </c>
      <c r="O1324" s="11" t="s">
        <v>6218</v>
      </c>
      <c r="P1324" s="11" t="str">
        <f>VLOOKUP(A1324,import!A:P,16,0)</f>
        <v>Geleneksel</v>
      </c>
      <c r="Q1324" s="15"/>
      <c r="R1324" s="15" t="b">
        <v>1</v>
      </c>
      <c r="S1324" s="16" t="b">
        <v>0</v>
      </c>
      <c r="T1324" s="17" t="s">
        <v>50</v>
      </c>
      <c r="U1324" s="17" t="s">
        <v>51</v>
      </c>
      <c r="V1324" s="17" t="s">
        <v>52</v>
      </c>
      <c r="W1324" s="17"/>
      <c r="X1324" s="18">
        <v>44501.0</v>
      </c>
      <c r="Y1324" s="18">
        <v>44502.0</v>
      </c>
      <c r="Z1324" s="18"/>
      <c r="AA1324" s="22" t="s">
        <v>71</v>
      </c>
      <c r="AB1324" s="23">
        <v>44501.0</v>
      </c>
      <c r="AC1324" s="19"/>
      <c r="AD1324" s="19"/>
      <c r="AE1324" s="20"/>
      <c r="AF1324" s="19"/>
      <c r="AG1324" s="20"/>
      <c r="AH1324" s="19"/>
      <c r="AI1324" s="19"/>
      <c r="AJ1324" s="19"/>
      <c r="AK1324" s="22" t="s">
        <v>51</v>
      </c>
      <c r="AL1324" s="19"/>
      <c r="AM1324" s="19"/>
      <c r="AN1324" s="19"/>
      <c r="AO1324" s="19"/>
      <c r="AP1324" s="21" t="s">
        <v>89</v>
      </c>
      <c r="AQ1324" s="19"/>
    </row>
    <row r="1325">
      <c r="A1325" s="11" t="s">
        <v>6219</v>
      </c>
      <c r="B1325" s="11" t="s">
        <v>6220</v>
      </c>
      <c r="C1325" s="11" t="str">
        <f>VLOOKUP(A1325,import!A:C,3,0)</f>
        <v>DOĞRU</v>
      </c>
      <c r="D1325" s="11" t="s">
        <v>818</v>
      </c>
      <c r="E1325" s="12">
        <f>VLOOKUP(A1325,import!A:J,5,0)</f>
        <v>56</v>
      </c>
      <c r="F1325" s="12">
        <f>VLOOKUP(A1325,import!A:J,6,0)</f>
        <v>2</v>
      </c>
      <c r="G1325" s="13">
        <f>VLOOKUP(A1325,import!A:J,7,0)</f>
        <v>34</v>
      </c>
      <c r="H1325" s="13">
        <f>VLOOKUP(A1325,import!A:J,8,0)</f>
        <v>20</v>
      </c>
      <c r="I1325" s="13">
        <f>VLOOKUP(A1325,import!A:J,9,0)</f>
        <v>54</v>
      </c>
      <c r="J1325" s="14">
        <f>VLOOKUP(A1325,import!A:J,10,0)</f>
        <v>0.63</v>
      </c>
      <c r="K1325" s="11" t="s">
        <v>6221</v>
      </c>
      <c r="L1325" s="11">
        <v>2.422422022E9</v>
      </c>
      <c r="M1325" s="11" t="s">
        <v>47</v>
      </c>
      <c r="N1325" s="11" t="s">
        <v>270</v>
      </c>
      <c r="O1325" s="11" t="s">
        <v>6222</v>
      </c>
      <c r="P1325" s="11" t="str">
        <f>VLOOKUP(A1325,import!A:P,16,0)</f>
        <v>Geleneksel</v>
      </c>
      <c r="Q1325" s="15"/>
      <c r="R1325" s="15" t="b">
        <v>1</v>
      </c>
      <c r="S1325" s="16" t="b">
        <v>0</v>
      </c>
      <c r="T1325" s="29" t="s">
        <v>121</v>
      </c>
      <c r="U1325" s="17"/>
      <c r="V1325" s="17"/>
      <c r="W1325" s="17" t="s">
        <v>6223</v>
      </c>
      <c r="X1325" s="18"/>
      <c r="Y1325" s="18"/>
      <c r="Z1325" s="18"/>
      <c r="AA1325" s="22" t="s">
        <v>106</v>
      </c>
      <c r="AB1325" s="23">
        <v>44517.0</v>
      </c>
      <c r="AC1325" s="19"/>
      <c r="AD1325" s="19"/>
      <c r="AE1325" s="20"/>
      <c r="AF1325" s="19"/>
      <c r="AG1325" s="20"/>
      <c r="AH1325" s="19"/>
      <c r="AI1325" s="19"/>
      <c r="AJ1325" s="19"/>
      <c r="AK1325" s="22" t="s">
        <v>247</v>
      </c>
      <c r="AL1325" s="19"/>
      <c r="AM1325" s="19"/>
      <c r="AN1325" s="19"/>
      <c r="AO1325" s="19"/>
      <c r="AP1325" s="21" t="s">
        <v>89</v>
      </c>
      <c r="AQ1325" s="19"/>
    </row>
    <row r="1326">
      <c r="A1326" s="11" t="s">
        <v>6224</v>
      </c>
      <c r="B1326" s="11" t="s">
        <v>6225</v>
      </c>
      <c r="C1326" s="11" t="str">
        <f>VLOOKUP(A1326,import!A:C,3,0)</f>
        <v>DOĞRU</v>
      </c>
      <c r="D1326" s="11" t="s">
        <v>818</v>
      </c>
      <c r="E1326" s="12">
        <f>VLOOKUP(A1326,import!A:J,5,0)</f>
        <v>73</v>
      </c>
      <c r="F1326" s="12">
        <f>VLOOKUP(A1326,import!A:J,6,0)</f>
        <v>28</v>
      </c>
      <c r="G1326" s="13">
        <f>VLOOKUP(A1326,import!A:J,7,0)</f>
        <v>49</v>
      </c>
      <c r="H1326" s="13">
        <f>VLOOKUP(A1326,import!A:J,8,0)</f>
        <v>19</v>
      </c>
      <c r="I1326" s="13">
        <f>VLOOKUP(A1326,import!A:J,9,0)</f>
        <v>68</v>
      </c>
      <c r="J1326" s="14">
        <f>VLOOKUP(A1326,import!A:J,10,0)</f>
        <v>0.72</v>
      </c>
      <c r="K1326" s="11" t="s">
        <v>6226</v>
      </c>
      <c r="L1326" s="11">
        <v>2.423217711E9</v>
      </c>
      <c r="M1326" s="11" t="s">
        <v>47</v>
      </c>
      <c r="N1326" s="11" t="s">
        <v>451</v>
      </c>
      <c r="O1326" s="11" t="s">
        <v>6227</v>
      </c>
      <c r="P1326" s="11" t="str">
        <f>VLOOKUP(A1326,import!A:P,16,0)</f>
        <v>Geleneksel</v>
      </c>
      <c r="Q1326" s="15"/>
      <c r="R1326" s="15" t="b">
        <v>0</v>
      </c>
      <c r="S1326" s="16" t="b">
        <v>0</v>
      </c>
      <c r="T1326" s="29" t="s">
        <v>121</v>
      </c>
      <c r="U1326" s="31"/>
      <c r="V1326" s="17"/>
      <c r="W1326" s="17" t="s">
        <v>6228</v>
      </c>
      <c r="X1326" s="18"/>
      <c r="Y1326" s="18"/>
      <c r="Z1326" s="18"/>
      <c r="AA1326" s="22" t="s">
        <v>71</v>
      </c>
      <c r="AB1326" s="23">
        <v>44539.0</v>
      </c>
      <c r="AC1326" s="19"/>
      <c r="AD1326" s="19"/>
      <c r="AE1326" s="20"/>
      <c r="AF1326" s="19"/>
      <c r="AG1326" s="20"/>
      <c r="AH1326" s="19"/>
      <c r="AI1326" s="19"/>
      <c r="AJ1326" s="19"/>
      <c r="AK1326" s="22" t="s">
        <v>99</v>
      </c>
      <c r="AL1326" s="19"/>
      <c r="AM1326" s="19"/>
      <c r="AN1326" s="19"/>
      <c r="AO1326" s="19"/>
      <c r="AP1326" s="21" t="s">
        <v>89</v>
      </c>
      <c r="AQ1326" s="19"/>
    </row>
    <row r="1327">
      <c r="A1327" s="11" t="s">
        <v>6229</v>
      </c>
      <c r="B1327" s="11" t="s">
        <v>6230</v>
      </c>
      <c r="C1327" s="11" t="str">
        <f>VLOOKUP(A1327,import!A:C,3,0)</f>
        <v>DOĞRU</v>
      </c>
      <c r="D1327" s="11" t="s">
        <v>818</v>
      </c>
      <c r="E1327" s="12">
        <f>VLOOKUP(A1327,import!A:J,5,0)</f>
        <v>147</v>
      </c>
      <c r="F1327" s="12">
        <f>VLOOKUP(A1327,import!A:J,6,0)</f>
        <v>2</v>
      </c>
      <c r="G1327" s="13">
        <f>VLOOKUP(A1327,import!A:J,7,0)</f>
        <v>14</v>
      </c>
      <c r="H1327" s="13">
        <f>VLOOKUP(A1327,import!A:J,8,0)</f>
        <v>50</v>
      </c>
      <c r="I1327" s="13">
        <f>VLOOKUP(A1327,import!A:J,9,0)</f>
        <v>64</v>
      </c>
      <c r="J1327" s="14">
        <f>VLOOKUP(A1327,import!A:J,10,0)</f>
        <v>0.22</v>
      </c>
      <c r="K1327" s="11" t="s">
        <v>6231</v>
      </c>
      <c r="L1327" s="11">
        <v>2.42715301E9</v>
      </c>
      <c r="M1327" s="11" t="s">
        <v>388</v>
      </c>
      <c r="N1327" s="11" t="s">
        <v>693</v>
      </c>
      <c r="O1327" s="11" t="s">
        <v>6232</v>
      </c>
      <c r="P1327" s="11" t="str">
        <f>VLOOKUP(A1327,import!A:P,16,0)</f>
        <v>Geleneksel</v>
      </c>
      <c r="Q1327" s="15"/>
      <c r="R1327" s="33" t="b">
        <v>0</v>
      </c>
      <c r="S1327" s="16" t="b">
        <v>0</v>
      </c>
      <c r="T1327" s="25" t="s">
        <v>502</v>
      </c>
      <c r="U1327" s="16"/>
      <c r="V1327" s="16"/>
      <c r="W1327" s="16"/>
      <c r="X1327" s="30"/>
      <c r="Y1327" s="30"/>
      <c r="Z1327" s="30"/>
      <c r="AA1327" s="19"/>
      <c r="AB1327" s="19"/>
      <c r="AC1327" s="19"/>
      <c r="AD1327" s="19"/>
      <c r="AE1327" s="20"/>
      <c r="AF1327" s="19"/>
      <c r="AG1327" s="20"/>
      <c r="AH1327" s="19"/>
      <c r="AI1327" s="19"/>
      <c r="AJ1327" s="19"/>
      <c r="AK1327" s="19"/>
      <c r="AL1327" s="19"/>
      <c r="AM1327" s="19"/>
      <c r="AN1327" s="19"/>
      <c r="AO1327" s="19"/>
      <c r="AP1327" s="21" t="s">
        <v>89</v>
      </c>
      <c r="AQ1327" s="19"/>
    </row>
    <row r="1328">
      <c r="A1328" s="11" t="s">
        <v>6233</v>
      </c>
      <c r="B1328" s="11" t="s">
        <v>6234</v>
      </c>
      <c r="C1328" s="11" t="str">
        <f>VLOOKUP(A1328,import!A:C,3,0)</f>
        <v>DOĞRU</v>
      </c>
      <c r="D1328" s="11" t="s">
        <v>818</v>
      </c>
      <c r="E1328" s="12">
        <f>VLOOKUP(A1328,import!A:J,5,0)</f>
        <v>252</v>
      </c>
      <c r="F1328" s="12">
        <f>VLOOKUP(A1328,import!A:J,6,0)</f>
        <v>57</v>
      </c>
      <c r="G1328" s="13">
        <f>VLOOKUP(A1328,import!A:J,7,0)</f>
        <v>0</v>
      </c>
      <c r="H1328" s="13">
        <f>VLOOKUP(A1328,import!A:J,8,0)</f>
        <v>158</v>
      </c>
      <c r="I1328" s="13">
        <f>VLOOKUP(A1328,import!A:J,9,0)</f>
        <v>158</v>
      </c>
      <c r="J1328" s="14">
        <f>VLOOKUP(A1328,import!A:J,10,0)</f>
        <v>0</v>
      </c>
      <c r="K1328" s="11" t="s">
        <v>6235</v>
      </c>
      <c r="L1328" s="11">
        <v>2.427126066E9</v>
      </c>
      <c r="M1328" s="11" t="s">
        <v>388</v>
      </c>
      <c r="N1328" s="11" t="s">
        <v>647</v>
      </c>
      <c r="O1328" s="11" t="s">
        <v>6236</v>
      </c>
      <c r="P1328" s="11" t="str">
        <f>VLOOKUP(A1328,import!A:P,16,0)</f>
        <v>Geleneksel</v>
      </c>
      <c r="Q1328" s="15"/>
      <c r="R1328" s="15" t="b">
        <v>0</v>
      </c>
      <c r="S1328" s="16" t="b">
        <v>0</v>
      </c>
      <c r="T1328" s="17"/>
      <c r="U1328" s="17"/>
      <c r="V1328" s="17"/>
      <c r="W1328" s="17"/>
      <c r="X1328" s="18"/>
      <c r="Y1328" s="18"/>
      <c r="Z1328" s="18"/>
      <c r="AA1328" s="22"/>
      <c r="AB1328" s="23"/>
      <c r="AC1328" s="19"/>
      <c r="AD1328" s="19"/>
      <c r="AE1328" s="20"/>
      <c r="AF1328" s="19"/>
      <c r="AG1328" s="20"/>
      <c r="AH1328" s="19"/>
      <c r="AI1328" s="19"/>
      <c r="AJ1328" s="19"/>
      <c r="AK1328" s="22"/>
      <c r="AL1328" s="19"/>
      <c r="AM1328" s="19"/>
      <c r="AN1328" s="19"/>
      <c r="AO1328" s="19"/>
      <c r="AP1328" s="21"/>
      <c r="AQ1328" s="19"/>
    </row>
    <row r="1329">
      <c r="A1329" s="11" t="s">
        <v>6237</v>
      </c>
      <c r="B1329" s="11" t="s">
        <v>6238</v>
      </c>
      <c r="C1329" s="11" t="str">
        <f>VLOOKUP(A1329,import!A:C,3,0)</f>
        <v>DOĞRU</v>
      </c>
      <c r="D1329" s="11" t="s">
        <v>152</v>
      </c>
      <c r="E1329" s="12">
        <f>VLOOKUP(A1329,import!A:J,5,0)</f>
        <v>1041</v>
      </c>
      <c r="F1329" s="12">
        <f>VLOOKUP(A1329,import!A:J,6,0)</f>
        <v>107</v>
      </c>
      <c r="G1329" s="13">
        <f>VLOOKUP(A1329,import!A:J,7,0)</f>
        <v>0</v>
      </c>
      <c r="H1329" s="13">
        <f>VLOOKUP(A1329,import!A:J,8,0)</f>
        <v>14</v>
      </c>
      <c r="I1329" s="13">
        <f>VLOOKUP(A1329,import!A:J,9,0)</f>
        <v>14</v>
      </c>
      <c r="J1329" s="14">
        <f>VLOOKUP(A1329,import!A:J,10,0)</f>
        <v>0</v>
      </c>
      <c r="K1329" s="11" t="s">
        <v>6239</v>
      </c>
      <c r="L1329" s="11">
        <v>2.428876564E9</v>
      </c>
      <c r="M1329" s="11" t="s">
        <v>327</v>
      </c>
      <c r="N1329" s="11" t="s">
        <v>663</v>
      </c>
      <c r="O1329" s="11" t="s">
        <v>6240</v>
      </c>
      <c r="P1329" s="11" t="str">
        <f>VLOOKUP(A1329,import!A:P,16,0)</f>
        <v>Geleneksel</v>
      </c>
      <c r="Q1329" s="15"/>
      <c r="R1329" s="15" t="b">
        <v>0</v>
      </c>
      <c r="S1329" s="16" t="b">
        <v>0</v>
      </c>
      <c r="T1329" s="17"/>
      <c r="U1329" s="17"/>
      <c r="V1329" s="17"/>
      <c r="W1329" s="17"/>
      <c r="X1329" s="18"/>
      <c r="Y1329" s="18"/>
      <c r="Z1329" s="18"/>
      <c r="AA1329" s="22"/>
      <c r="AB1329" s="23"/>
      <c r="AC1329" s="19"/>
      <c r="AD1329" s="19"/>
      <c r="AE1329" s="20"/>
      <c r="AF1329" s="19"/>
      <c r="AG1329" s="20"/>
      <c r="AH1329" s="19"/>
      <c r="AI1329" s="19"/>
      <c r="AJ1329" s="19"/>
      <c r="AK1329" s="22"/>
      <c r="AL1329" s="19"/>
      <c r="AM1329" s="19"/>
      <c r="AN1329" s="19"/>
      <c r="AO1329" s="19"/>
      <c r="AP1329" s="21"/>
      <c r="AQ1329" s="19"/>
    </row>
    <row r="1330">
      <c r="A1330" s="11" t="s">
        <v>6241</v>
      </c>
      <c r="B1330" s="11" t="s">
        <v>6242</v>
      </c>
      <c r="C1330" s="11" t="str">
        <f>VLOOKUP(A1330,import!A:C,3,0)</f>
        <v>DOĞRU</v>
      </c>
      <c r="D1330" s="11" t="s">
        <v>92</v>
      </c>
      <c r="E1330" s="12">
        <f>VLOOKUP(A1330,import!A:J,5,0)</f>
        <v>1141</v>
      </c>
      <c r="F1330" s="12">
        <f>VLOOKUP(A1330,import!A:J,6,0)</f>
        <v>33</v>
      </c>
      <c r="G1330" s="13">
        <f>VLOOKUP(A1330,import!A:J,7,0)</f>
        <v>9</v>
      </c>
      <c r="H1330" s="13">
        <f>VLOOKUP(A1330,import!A:J,8,0)</f>
        <v>6</v>
      </c>
      <c r="I1330" s="13">
        <f>VLOOKUP(A1330,import!A:J,9,0)</f>
        <v>15</v>
      </c>
      <c r="J1330" s="14">
        <f>VLOOKUP(A1330,import!A:J,10,0)</f>
        <v>0.6</v>
      </c>
      <c r="K1330" s="11" t="s">
        <v>6243</v>
      </c>
      <c r="L1330" s="11">
        <v>5.526969569E9</v>
      </c>
      <c r="M1330" s="11" t="s">
        <v>47</v>
      </c>
      <c r="N1330" s="11" t="s">
        <v>227</v>
      </c>
      <c r="O1330" s="11" t="s">
        <v>6244</v>
      </c>
      <c r="P1330" s="11" t="str">
        <f>VLOOKUP(A1330,import!A:P,16,0)</f>
        <v>Geleneksel</v>
      </c>
      <c r="Q1330" s="15" t="s">
        <v>135</v>
      </c>
      <c r="R1330" s="15" t="b">
        <v>1</v>
      </c>
      <c r="S1330" s="16" t="b">
        <v>0</v>
      </c>
      <c r="T1330" s="25" t="s">
        <v>50</v>
      </c>
      <c r="U1330" s="25" t="s">
        <v>1587</v>
      </c>
      <c r="V1330" s="26" t="s">
        <v>52</v>
      </c>
      <c r="W1330" s="16"/>
      <c r="X1330" s="27">
        <v>44301.0</v>
      </c>
      <c r="Y1330" s="27">
        <v>44305.0</v>
      </c>
      <c r="Z1330" s="27"/>
      <c r="AA1330" s="19"/>
      <c r="AB1330" s="19"/>
      <c r="AC1330" s="19"/>
      <c r="AD1330" s="19"/>
      <c r="AE1330" s="20"/>
      <c r="AF1330" s="19"/>
      <c r="AG1330" s="20"/>
      <c r="AH1330" s="19"/>
      <c r="AI1330" s="19"/>
      <c r="AJ1330" s="19"/>
      <c r="AK1330" s="19"/>
      <c r="AL1330" s="19"/>
      <c r="AM1330" s="19"/>
      <c r="AN1330" s="19"/>
      <c r="AO1330" s="19"/>
      <c r="AP1330" s="21" t="s">
        <v>89</v>
      </c>
      <c r="AQ1330" s="19"/>
    </row>
    <row r="1331">
      <c r="A1331" s="11" t="s">
        <v>6245</v>
      </c>
      <c r="B1331" s="11" t="s">
        <v>6246</v>
      </c>
      <c r="C1331" s="11" t="str">
        <f>VLOOKUP(A1331,import!A:C,3,0)</f>
        <v>DOĞRU</v>
      </c>
      <c r="D1331" s="11" t="s">
        <v>193</v>
      </c>
      <c r="E1331" s="12">
        <f>VLOOKUP(A1331,import!A:J,5,0)</f>
        <v>148</v>
      </c>
      <c r="F1331" s="12">
        <f>VLOOKUP(A1331,import!A:J,6,0)</f>
        <v>1</v>
      </c>
      <c r="G1331" s="13">
        <f>VLOOKUP(A1331,import!A:J,7,0)</f>
        <v>0</v>
      </c>
      <c r="H1331" s="13">
        <f>VLOOKUP(A1331,import!A:J,8,0)</f>
        <v>32</v>
      </c>
      <c r="I1331" s="13">
        <f>VLOOKUP(A1331,import!A:J,9,0)</f>
        <v>32</v>
      </c>
      <c r="J1331" s="14">
        <f>VLOOKUP(A1331,import!A:J,10,0)</f>
        <v>0</v>
      </c>
      <c r="K1331" s="11" t="s">
        <v>6247</v>
      </c>
      <c r="L1331" s="11">
        <v>5.372637765E9</v>
      </c>
      <c r="M1331" s="11" t="s">
        <v>368</v>
      </c>
      <c r="N1331" s="11" t="s">
        <v>848</v>
      </c>
      <c r="O1331" s="11" t="s">
        <v>6248</v>
      </c>
      <c r="P1331" s="11" t="str">
        <f>VLOOKUP(A1331,import!A:P,16,0)</f>
        <v>Geleneksel</v>
      </c>
      <c r="Q1331" s="15"/>
      <c r="R1331" s="15" t="b">
        <v>1</v>
      </c>
      <c r="S1331" s="25" t="b">
        <v>1</v>
      </c>
      <c r="T1331" s="17"/>
      <c r="U1331" s="17"/>
      <c r="V1331" s="17"/>
      <c r="W1331" s="17" t="s">
        <v>6249</v>
      </c>
      <c r="X1331" s="18"/>
      <c r="Y1331" s="18"/>
      <c r="Z1331" s="18"/>
      <c r="AA1331" s="22" t="s">
        <v>106</v>
      </c>
      <c r="AB1331" s="23">
        <v>44461.0</v>
      </c>
      <c r="AC1331" s="22" t="s">
        <v>106</v>
      </c>
      <c r="AD1331" s="23">
        <v>44476.0</v>
      </c>
      <c r="AE1331" s="22" t="s">
        <v>106</v>
      </c>
      <c r="AF1331" s="23">
        <v>44480.0</v>
      </c>
      <c r="AG1331" s="22" t="s">
        <v>106</v>
      </c>
      <c r="AH1331" s="23">
        <v>44482.0</v>
      </c>
      <c r="AI1331" s="22" t="s">
        <v>106</v>
      </c>
      <c r="AJ1331" s="23">
        <v>44496.0</v>
      </c>
      <c r="AK1331" s="22" t="s">
        <v>156</v>
      </c>
      <c r="AL1331" s="22" t="s">
        <v>115</v>
      </c>
      <c r="AM1331" s="22" t="s">
        <v>123</v>
      </c>
      <c r="AN1331" s="22" t="s">
        <v>115</v>
      </c>
      <c r="AO1331" s="22" t="s">
        <v>156</v>
      </c>
      <c r="AP1331" s="21" t="s">
        <v>54</v>
      </c>
      <c r="AQ1331" s="22"/>
    </row>
    <row r="1332">
      <c r="A1332" s="11" t="s">
        <v>6250</v>
      </c>
      <c r="B1332" s="11" t="s">
        <v>6251</v>
      </c>
      <c r="C1332" s="11" t="str">
        <f>VLOOKUP(A1332,import!A:C,3,0)</f>
        <v>DOĞRU</v>
      </c>
      <c r="D1332" s="11" t="s">
        <v>200</v>
      </c>
      <c r="E1332" s="12">
        <f>VLOOKUP(A1332,import!A:J,5,0)</f>
        <v>105</v>
      </c>
      <c r="F1332" s="12">
        <f>VLOOKUP(A1332,import!A:J,6,0)</f>
        <v>5</v>
      </c>
      <c r="G1332" s="13">
        <f>VLOOKUP(A1332,import!A:J,7,0)</f>
        <v>33</v>
      </c>
      <c r="H1332" s="13">
        <f>VLOOKUP(A1332,import!A:J,8,0)</f>
        <v>34</v>
      </c>
      <c r="I1332" s="13">
        <f>VLOOKUP(A1332,import!A:J,9,0)</f>
        <v>67</v>
      </c>
      <c r="J1332" s="14">
        <f>VLOOKUP(A1332,import!A:J,10,0)</f>
        <v>0.49</v>
      </c>
      <c r="K1332" s="11" t="s">
        <v>6252</v>
      </c>
      <c r="L1332" s="11">
        <v>2.425124242E9</v>
      </c>
      <c r="M1332" s="11" t="s">
        <v>368</v>
      </c>
      <c r="N1332" s="11" t="s">
        <v>848</v>
      </c>
      <c r="O1332" s="11" t="s">
        <v>6253</v>
      </c>
      <c r="P1332" s="11" t="str">
        <f>VLOOKUP(A1332,import!A:P,16,0)</f>
        <v>Geleneksel</v>
      </c>
      <c r="Q1332" s="15"/>
      <c r="R1332" s="15" t="b">
        <v>1</v>
      </c>
      <c r="S1332" s="16" t="b">
        <v>0</v>
      </c>
      <c r="T1332" s="17" t="s">
        <v>50</v>
      </c>
      <c r="U1332" s="17" t="s">
        <v>123</v>
      </c>
      <c r="V1332" s="31" t="s">
        <v>371</v>
      </c>
      <c r="W1332" s="17" t="s">
        <v>6254</v>
      </c>
      <c r="X1332" s="18">
        <v>44480.0</v>
      </c>
      <c r="Y1332" s="18">
        <v>44481.0</v>
      </c>
      <c r="Z1332" s="18"/>
      <c r="AA1332" s="22" t="s">
        <v>177</v>
      </c>
      <c r="AB1332" s="23">
        <v>44461.0</v>
      </c>
      <c r="AC1332" s="22" t="s">
        <v>71</v>
      </c>
      <c r="AD1332" s="23">
        <v>44480.0</v>
      </c>
      <c r="AE1332" s="20"/>
      <c r="AF1332" s="19"/>
      <c r="AG1332" s="20"/>
      <c r="AH1332" s="19"/>
      <c r="AI1332" s="19"/>
      <c r="AJ1332" s="19"/>
      <c r="AK1332" s="22" t="s">
        <v>156</v>
      </c>
      <c r="AL1332" s="22" t="s">
        <v>123</v>
      </c>
      <c r="AM1332" s="19"/>
      <c r="AN1332" s="19"/>
      <c r="AO1332" s="19"/>
      <c r="AP1332" s="21" t="s">
        <v>54</v>
      </c>
      <c r="AQ1332" s="19"/>
    </row>
    <row r="1333">
      <c r="A1333" s="11" t="s">
        <v>6255</v>
      </c>
      <c r="B1333" s="11" t="s">
        <v>6256</v>
      </c>
      <c r="C1333" s="11" t="str">
        <f>VLOOKUP(A1333,import!A:C,3,0)</f>
        <v>DOĞRU</v>
      </c>
      <c r="D1333" s="11" t="s">
        <v>233</v>
      </c>
      <c r="E1333" s="12">
        <f>VLOOKUP(A1333,import!A:J,5,0)</f>
        <v>18522</v>
      </c>
      <c r="F1333" s="12">
        <f>VLOOKUP(A1333,import!A:J,6,0)</f>
        <v>715</v>
      </c>
      <c r="G1333" s="13">
        <f>VLOOKUP(A1333,import!A:J,7,0)</f>
        <v>29</v>
      </c>
      <c r="H1333" s="13">
        <f>VLOOKUP(A1333,import!A:J,8,0)</f>
        <v>14</v>
      </c>
      <c r="I1333" s="13">
        <f>VLOOKUP(A1333,import!A:J,9,0)</f>
        <v>43</v>
      </c>
      <c r="J1333" s="14">
        <f>VLOOKUP(A1333,import!A:J,10,0)</f>
        <v>0.67</v>
      </c>
      <c r="K1333" s="11" t="s">
        <v>6257</v>
      </c>
      <c r="L1333" s="11">
        <v>2.422270757E9</v>
      </c>
      <c r="M1333" s="11" t="s">
        <v>65</v>
      </c>
      <c r="N1333" s="11" t="s">
        <v>112</v>
      </c>
      <c r="O1333" s="11" t="s">
        <v>6258</v>
      </c>
      <c r="P1333" s="11" t="str">
        <f>VLOOKUP(A1333,import!A:P,16,0)</f>
        <v>Geleneksel</v>
      </c>
      <c r="Q1333" s="15" t="s">
        <v>129</v>
      </c>
      <c r="R1333" s="15" t="b">
        <v>1</v>
      </c>
      <c r="S1333" s="25" t="b">
        <v>1</v>
      </c>
      <c r="T1333" s="25"/>
      <c r="U1333" s="25"/>
      <c r="V1333" s="32"/>
      <c r="W1333" s="25">
        <v>5.347983046E9</v>
      </c>
      <c r="X1333" s="30"/>
      <c r="Y1333" s="30"/>
      <c r="Z1333" s="30"/>
      <c r="AA1333" s="19"/>
      <c r="AB1333" s="19"/>
      <c r="AC1333" s="19"/>
      <c r="AD1333" s="19"/>
      <c r="AE1333" s="20"/>
      <c r="AF1333" s="19"/>
      <c r="AG1333" s="20"/>
      <c r="AH1333" s="19"/>
      <c r="AI1333" s="19"/>
      <c r="AJ1333" s="19"/>
      <c r="AK1333" s="19"/>
      <c r="AL1333" s="19"/>
      <c r="AM1333" s="19"/>
      <c r="AN1333" s="19"/>
      <c r="AO1333" s="19"/>
      <c r="AP1333" s="21" t="s">
        <v>116</v>
      </c>
      <c r="AQ1333" s="19"/>
    </row>
    <row r="1334">
      <c r="A1334" s="11" t="s">
        <v>6259</v>
      </c>
      <c r="B1334" s="11" t="s">
        <v>6260</v>
      </c>
      <c r="C1334" s="11" t="str">
        <f>VLOOKUP(A1334,import!A:C,3,0)</f>
        <v>DOĞRU</v>
      </c>
      <c r="D1334" s="11" t="s">
        <v>200</v>
      </c>
      <c r="E1334" s="12">
        <f>VLOOKUP(A1334,import!A:J,5,0)</f>
        <v>392</v>
      </c>
      <c r="F1334" s="12" t="str">
        <f>VLOOKUP(A1334,import!A:J,6,0)</f>
        <v/>
      </c>
      <c r="G1334" s="13">
        <f>VLOOKUP(A1334,import!A:J,7,0)</f>
        <v>10</v>
      </c>
      <c r="H1334" s="13">
        <f>VLOOKUP(A1334,import!A:J,8,0)</f>
        <v>3</v>
      </c>
      <c r="I1334" s="13">
        <f>VLOOKUP(A1334,import!A:J,9,0)</f>
        <v>13</v>
      </c>
      <c r="J1334" s="14">
        <f>VLOOKUP(A1334,import!A:J,10,0)</f>
        <v>0.77</v>
      </c>
      <c r="K1334" s="11" t="s">
        <v>6261</v>
      </c>
      <c r="L1334" s="11">
        <v>5.462668812E9</v>
      </c>
      <c r="M1334" s="11" t="s">
        <v>65</v>
      </c>
      <c r="N1334" s="11" t="s">
        <v>4988</v>
      </c>
      <c r="O1334" s="11" t="s">
        <v>6262</v>
      </c>
      <c r="P1334" s="11" t="str">
        <f>VLOOKUP(A1334,import!A:P,16,0)</f>
        <v>Geleneksel</v>
      </c>
      <c r="Q1334" s="15"/>
      <c r="R1334" s="15" t="b">
        <v>1</v>
      </c>
      <c r="S1334" s="16" t="b">
        <v>0</v>
      </c>
      <c r="T1334" s="17" t="s">
        <v>50</v>
      </c>
      <c r="U1334" s="17" t="s">
        <v>99</v>
      </c>
      <c r="V1334" s="24" t="s">
        <v>69</v>
      </c>
      <c r="W1334" s="17" t="s">
        <v>6263</v>
      </c>
      <c r="X1334" s="18">
        <v>44509.0</v>
      </c>
      <c r="Y1334" s="18">
        <v>44511.0</v>
      </c>
      <c r="Z1334" s="17"/>
      <c r="AA1334" s="22" t="s">
        <v>71</v>
      </c>
      <c r="AB1334" s="23">
        <v>44368.0</v>
      </c>
      <c r="AC1334" s="22" t="s">
        <v>85</v>
      </c>
      <c r="AD1334" s="23">
        <v>44405.0</v>
      </c>
      <c r="AE1334" s="22" t="s">
        <v>85</v>
      </c>
      <c r="AF1334" s="23">
        <v>44420.0</v>
      </c>
      <c r="AG1334" s="22" t="s">
        <v>71</v>
      </c>
      <c r="AH1334" s="23">
        <v>44509.0</v>
      </c>
      <c r="AI1334" s="19"/>
      <c r="AJ1334" s="19"/>
      <c r="AK1334" s="22" t="s">
        <v>98</v>
      </c>
      <c r="AL1334" s="22" t="s">
        <v>190</v>
      </c>
      <c r="AM1334" s="22" t="s">
        <v>165</v>
      </c>
      <c r="AN1334" s="22" t="s">
        <v>99</v>
      </c>
      <c r="AO1334" s="19"/>
      <c r="AP1334" s="21" t="s">
        <v>54</v>
      </c>
      <c r="AQ1334" s="19"/>
    </row>
    <row r="1335">
      <c r="A1335" s="11" t="s">
        <v>6264</v>
      </c>
      <c r="B1335" s="11" t="s">
        <v>6265</v>
      </c>
      <c r="C1335" s="11" t="str">
        <f>VLOOKUP(A1335,import!A:C,3,0)</f>
        <v>DOĞRU</v>
      </c>
      <c r="D1335" s="11" t="s">
        <v>193</v>
      </c>
      <c r="E1335" s="12">
        <f>VLOOKUP(A1335,import!A:J,5,0)</f>
        <v>825</v>
      </c>
      <c r="F1335" s="12">
        <f>VLOOKUP(A1335,import!A:J,6,0)</f>
        <v>19</v>
      </c>
      <c r="G1335" s="13">
        <f>VLOOKUP(A1335,import!A:J,7,0)</f>
        <v>5</v>
      </c>
      <c r="H1335" s="13">
        <f>VLOOKUP(A1335,import!A:J,8,0)</f>
        <v>20</v>
      </c>
      <c r="I1335" s="13">
        <f>VLOOKUP(A1335,import!A:J,9,0)</f>
        <v>25</v>
      </c>
      <c r="J1335" s="14">
        <f>VLOOKUP(A1335,import!A:J,10,0)</f>
        <v>0.2</v>
      </c>
      <c r="K1335" s="11" t="s">
        <v>6266</v>
      </c>
      <c r="L1335" s="11">
        <v>5.424121719E9</v>
      </c>
      <c r="M1335" s="11" t="s">
        <v>65</v>
      </c>
      <c r="N1335" s="11" t="s">
        <v>483</v>
      </c>
      <c r="O1335" s="11" t="s">
        <v>6267</v>
      </c>
      <c r="P1335" s="11" t="str">
        <f>VLOOKUP(A1335,import!A:P,16,0)</f>
        <v>Geleneksel</v>
      </c>
      <c r="Q1335" s="15" t="s">
        <v>103</v>
      </c>
      <c r="R1335" s="15" t="b">
        <v>1</v>
      </c>
      <c r="S1335" s="16" t="b">
        <v>0</v>
      </c>
      <c r="T1335" s="25" t="s">
        <v>50</v>
      </c>
      <c r="U1335" s="25" t="s">
        <v>204</v>
      </c>
      <c r="V1335" s="25" t="s">
        <v>273</v>
      </c>
      <c r="W1335" s="25" t="s">
        <v>6268</v>
      </c>
      <c r="X1335" s="27">
        <v>44281.0</v>
      </c>
      <c r="Y1335" s="27">
        <v>44284.0</v>
      </c>
      <c r="Z1335" s="27"/>
      <c r="AA1335" s="22" t="s">
        <v>106</v>
      </c>
      <c r="AB1335" s="23">
        <v>44489.0</v>
      </c>
      <c r="AC1335" s="19"/>
      <c r="AD1335" s="19"/>
      <c r="AE1335" s="20"/>
      <c r="AF1335" s="19"/>
      <c r="AG1335" s="20"/>
      <c r="AH1335" s="19"/>
      <c r="AI1335" s="19"/>
      <c r="AJ1335" s="19"/>
      <c r="AK1335" s="22" t="s">
        <v>131</v>
      </c>
      <c r="AL1335" s="19"/>
      <c r="AM1335" s="19"/>
      <c r="AN1335" s="19"/>
      <c r="AO1335" s="19"/>
      <c r="AP1335" s="21" t="s">
        <v>54</v>
      </c>
      <c r="AQ1335" s="19"/>
    </row>
    <row r="1336">
      <c r="A1336" s="11" t="s">
        <v>6269</v>
      </c>
      <c r="B1336" s="11" t="s">
        <v>6270</v>
      </c>
      <c r="C1336" s="11" t="str">
        <f>VLOOKUP(A1336,import!A:C,3,0)</f>
        <v>DOĞRU</v>
      </c>
      <c r="D1336" s="11" t="s">
        <v>110</v>
      </c>
      <c r="E1336" s="12">
        <f>VLOOKUP(A1336,import!A:J,5,0)</f>
        <v>465</v>
      </c>
      <c r="F1336" s="12">
        <f>VLOOKUP(A1336,import!A:J,6,0)</f>
        <v>5</v>
      </c>
      <c r="G1336" s="13">
        <f>VLOOKUP(A1336,import!A:J,7,0)</f>
        <v>21</v>
      </c>
      <c r="H1336" s="13">
        <f>VLOOKUP(A1336,import!A:J,8,0)</f>
        <v>14</v>
      </c>
      <c r="I1336" s="13">
        <f>VLOOKUP(A1336,import!A:J,9,0)</f>
        <v>35</v>
      </c>
      <c r="J1336" s="14">
        <f>VLOOKUP(A1336,import!A:J,10,0)</f>
        <v>0.6</v>
      </c>
      <c r="K1336" s="11" t="s">
        <v>2875</v>
      </c>
      <c r="L1336" s="11">
        <v>2.423441818E9</v>
      </c>
      <c r="M1336" s="11" t="s">
        <v>47</v>
      </c>
      <c r="N1336" s="11" t="s">
        <v>227</v>
      </c>
      <c r="O1336" s="11" t="s">
        <v>2876</v>
      </c>
      <c r="P1336" s="11" t="str">
        <f>VLOOKUP(A1336,import!A:P,16,0)</f>
        <v>Geleneksel</v>
      </c>
      <c r="Q1336" s="15"/>
      <c r="R1336" s="15" t="b">
        <v>1</v>
      </c>
      <c r="S1336" s="16" t="b">
        <v>0</v>
      </c>
      <c r="T1336" s="17" t="s">
        <v>50</v>
      </c>
      <c r="U1336" s="17" t="s">
        <v>87</v>
      </c>
      <c r="V1336" s="22" t="s">
        <v>641</v>
      </c>
      <c r="W1336" s="17" t="s">
        <v>6271</v>
      </c>
      <c r="X1336" s="18">
        <v>44414.0</v>
      </c>
      <c r="Y1336" s="18">
        <v>44420.0</v>
      </c>
      <c r="Z1336" s="18"/>
      <c r="AA1336" s="22" t="s">
        <v>71</v>
      </c>
      <c r="AB1336" s="23">
        <v>44354.0</v>
      </c>
      <c r="AC1336" s="22" t="s">
        <v>71</v>
      </c>
      <c r="AD1336" s="23">
        <v>44391.0</v>
      </c>
      <c r="AE1336" s="22" t="s">
        <v>71</v>
      </c>
      <c r="AF1336" s="23">
        <v>44414.0</v>
      </c>
      <c r="AG1336" s="20"/>
      <c r="AH1336" s="19"/>
      <c r="AI1336" s="19"/>
      <c r="AJ1336" s="19"/>
      <c r="AK1336" s="22" t="s">
        <v>97</v>
      </c>
      <c r="AL1336" s="22" t="s">
        <v>51</v>
      </c>
      <c r="AM1336" s="22" t="s">
        <v>87</v>
      </c>
      <c r="AN1336" s="19"/>
      <c r="AO1336" s="19"/>
      <c r="AP1336" s="21" t="s">
        <v>89</v>
      </c>
      <c r="AQ1336" s="19"/>
    </row>
    <row r="1337">
      <c r="A1337" s="11" t="s">
        <v>6272</v>
      </c>
      <c r="B1337" s="11" t="s">
        <v>6273</v>
      </c>
      <c r="C1337" s="11" t="str">
        <f>VLOOKUP(A1337,import!A:C,3,0)</f>
        <v>DOĞRU</v>
      </c>
      <c r="D1337" s="11" t="s">
        <v>193</v>
      </c>
      <c r="E1337" s="12">
        <f>VLOOKUP(A1337,import!A:J,5,0)</f>
        <v>4067</v>
      </c>
      <c r="F1337" s="12">
        <f>VLOOKUP(A1337,import!A:J,6,0)</f>
        <v>195</v>
      </c>
      <c r="G1337" s="13">
        <f>VLOOKUP(A1337,import!A:J,7,0)</f>
        <v>0</v>
      </c>
      <c r="H1337" s="13">
        <f>VLOOKUP(A1337,import!A:J,8,0)</f>
        <v>38</v>
      </c>
      <c r="I1337" s="13">
        <f>VLOOKUP(A1337,import!A:J,9,0)</f>
        <v>38</v>
      </c>
      <c r="J1337" s="14">
        <f>VLOOKUP(A1337,import!A:J,10,0)</f>
        <v>0</v>
      </c>
      <c r="K1337" s="11" t="s">
        <v>6274</v>
      </c>
      <c r="L1337" s="11">
        <v>5.454403207E9</v>
      </c>
      <c r="M1337" s="11" t="s">
        <v>65</v>
      </c>
      <c r="N1337" s="11" t="s">
        <v>112</v>
      </c>
      <c r="O1337" s="11" t="s">
        <v>6275</v>
      </c>
      <c r="P1337" s="11" t="str">
        <f>VLOOKUP(A1337,import!A:P,16,0)</f>
        <v>Geleneksel</v>
      </c>
      <c r="Q1337" s="15" t="s">
        <v>129</v>
      </c>
      <c r="R1337" s="15" t="b">
        <v>1</v>
      </c>
      <c r="S1337" s="16" t="b">
        <v>0</v>
      </c>
      <c r="T1337" s="25" t="s">
        <v>280</v>
      </c>
      <c r="U1337" s="25" t="s">
        <v>99</v>
      </c>
      <c r="V1337" s="24" t="s">
        <v>69</v>
      </c>
      <c r="W1337" s="25" t="s">
        <v>6276</v>
      </c>
      <c r="X1337" s="27">
        <v>44509.0</v>
      </c>
      <c r="Y1337" s="27">
        <v>44511.0</v>
      </c>
      <c r="Z1337" s="30"/>
      <c r="AA1337" s="22" t="s">
        <v>71</v>
      </c>
      <c r="AB1337" s="23">
        <v>44405.0</v>
      </c>
      <c r="AC1337" s="22" t="s">
        <v>212</v>
      </c>
      <c r="AD1337" s="23">
        <v>44456.0</v>
      </c>
      <c r="AE1337" s="22" t="s">
        <v>71</v>
      </c>
      <c r="AF1337" s="23">
        <v>44509.0</v>
      </c>
      <c r="AG1337" s="22" t="s">
        <v>212</v>
      </c>
      <c r="AH1337" s="23">
        <v>44531.0</v>
      </c>
      <c r="AI1337" s="22" t="s">
        <v>212</v>
      </c>
      <c r="AJ1337" s="23">
        <v>44580.0</v>
      </c>
      <c r="AK1337" s="22" t="s">
        <v>98</v>
      </c>
      <c r="AL1337" s="22" t="s">
        <v>156</v>
      </c>
      <c r="AM1337" s="22" t="s">
        <v>99</v>
      </c>
      <c r="AN1337" s="22" t="s">
        <v>99</v>
      </c>
      <c r="AO1337" s="22" t="s">
        <v>99</v>
      </c>
      <c r="AP1337" s="21" t="s">
        <v>116</v>
      </c>
      <c r="AQ1337" s="22"/>
    </row>
    <row r="1338">
      <c r="A1338" s="11" t="s">
        <v>6277</v>
      </c>
      <c r="B1338" s="11" t="s">
        <v>6278</v>
      </c>
      <c r="C1338" s="11" t="str">
        <f>VLOOKUP(A1338,import!A:C,3,0)</f>
        <v>YANLIŞ</v>
      </c>
      <c r="D1338" s="11" t="s">
        <v>74</v>
      </c>
      <c r="E1338" s="12">
        <f>VLOOKUP(A1338,import!A:J,5,0)</f>
        <v>857</v>
      </c>
      <c r="F1338" s="12" t="str">
        <f>VLOOKUP(A1338,import!A:J,6,0)</f>
        <v/>
      </c>
      <c r="G1338" s="13">
        <f>VLOOKUP(A1338,import!A:J,7,0)</f>
        <v>17</v>
      </c>
      <c r="H1338" s="13">
        <f>VLOOKUP(A1338,import!A:J,8,0)</f>
        <v>12</v>
      </c>
      <c r="I1338" s="13">
        <f>VLOOKUP(A1338,import!A:J,9,0)</f>
        <v>29</v>
      </c>
      <c r="J1338" s="14">
        <f>VLOOKUP(A1338,import!A:J,10,0)</f>
        <v>0.59</v>
      </c>
      <c r="K1338" s="11" t="s">
        <v>6279</v>
      </c>
      <c r="L1338" s="11">
        <v>5.455290007E9</v>
      </c>
      <c r="M1338" s="11" t="s">
        <v>65</v>
      </c>
      <c r="N1338" s="11" t="s">
        <v>66</v>
      </c>
      <c r="O1338" s="11" t="s">
        <v>6280</v>
      </c>
      <c r="P1338" s="11" t="str">
        <f>VLOOKUP(A1338,import!A:P,16,0)</f>
        <v>Geleneksel</v>
      </c>
      <c r="Q1338" s="15"/>
      <c r="R1338" s="15" t="b">
        <v>1</v>
      </c>
      <c r="S1338" s="16" t="b">
        <v>0</v>
      </c>
      <c r="T1338" s="17" t="s">
        <v>50</v>
      </c>
      <c r="U1338" s="17" t="s">
        <v>99</v>
      </c>
      <c r="V1338" s="17" t="s">
        <v>52</v>
      </c>
      <c r="W1338" s="17"/>
      <c r="X1338" s="18">
        <v>44529.0</v>
      </c>
      <c r="Y1338" s="18">
        <v>44530.0</v>
      </c>
      <c r="Z1338" s="18"/>
      <c r="AA1338" s="22" t="s">
        <v>71</v>
      </c>
      <c r="AB1338" s="23">
        <v>44516.0</v>
      </c>
      <c r="AC1338" s="22" t="s">
        <v>71</v>
      </c>
      <c r="AD1338" s="23">
        <v>44529.0</v>
      </c>
      <c r="AE1338" s="20"/>
      <c r="AF1338" s="19"/>
      <c r="AG1338" s="20"/>
      <c r="AH1338" s="19"/>
      <c r="AI1338" s="19"/>
      <c r="AJ1338" s="19"/>
      <c r="AK1338" s="22" t="s">
        <v>230</v>
      </c>
      <c r="AL1338" s="22" t="s">
        <v>99</v>
      </c>
      <c r="AM1338" s="19"/>
      <c r="AN1338" s="19"/>
      <c r="AO1338" s="19"/>
      <c r="AP1338" s="21" t="s">
        <v>54</v>
      </c>
      <c r="AQ1338" s="19"/>
    </row>
    <row r="1339">
      <c r="A1339" s="11" t="s">
        <v>6281</v>
      </c>
      <c r="B1339" s="11" t="s">
        <v>6282</v>
      </c>
      <c r="C1339" s="11" t="str">
        <f>VLOOKUP(A1339,import!A:C,3,0)</f>
        <v>DOĞRU</v>
      </c>
      <c r="D1339" s="11" t="s">
        <v>45</v>
      </c>
      <c r="E1339" s="12" t="str">
        <f>VLOOKUP(A1339,import!A:J,5,0)</f>
        <v/>
      </c>
      <c r="F1339" s="12" t="str">
        <f>VLOOKUP(A1339,import!A:J,6,0)</f>
        <v/>
      </c>
      <c r="G1339" s="13">
        <f>VLOOKUP(A1339,import!A:J,7,0)</f>
        <v>0</v>
      </c>
      <c r="H1339" s="13">
        <f>VLOOKUP(A1339,import!A:J,8,0)</f>
        <v>28</v>
      </c>
      <c r="I1339" s="13">
        <f>VLOOKUP(A1339,import!A:J,9,0)</f>
        <v>28</v>
      </c>
      <c r="J1339" s="14">
        <f>VLOOKUP(A1339,import!A:J,10,0)</f>
        <v>0</v>
      </c>
      <c r="K1339" s="11" t="s">
        <v>6283</v>
      </c>
      <c r="L1339" s="11">
        <v>2.425140555E9</v>
      </c>
      <c r="M1339" s="11" t="s">
        <v>368</v>
      </c>
      <c r="N1339" s="11" t="s">
        <v>5404</v>
      </c>
      <c r="O1339" s="11" t="s">
        <v>6284</v>
      </c>
      <c r="P1339" s="11" t="str">
        <f>VLOOKUP(A1339,import!A:P,16,0)</f>
        <v>Geleneksel</v>
      </c>
      <c r="Q1339" s="15"/>
      <c r="R1339" s="15" t="b">
        <v>0</v>
      </c>
      <c r="S1339" s="16" t="b">
        <v>0</v>
      </c>
      <c r="T1339" s="17"/>
      <c r="U1339" s="17"/>
      <c r="V1339" s="17"/>
      <c r="W1339" s="17"/>
      <c r="X1339" s="18"/>
      <c r="Y1339" s="18"/>
      <c r="Z1339" s="18"/>
      <c r="AA1339" s="22"/>
      <c r="AB1339" s="23"/>
      <c r="AC1339" s="19"/>
      <c r="AD1339" s="19"/>
      <c r="AE1339" s="20"/>
      <c r="AF1339" s="19"/>
      <c r="AG1339" s="20"/>
      <c r="AH1339" s="19"/>
      <c r="AI1339" s="19"/>
      <c r="AJ1339" s="19"/>
      <c r="AK1339" s="22"/>
      <c r="AL1339" s="19"/>
      <c r="AM1339" s="19"/>
      <c r="AN1339" s="19"/>
      <c r="AO1339" s="19"/>
      <c r="AP1339" s="21"/>
      <c r="AQ1339" s="19"/>
    </row>
    <row r="1340">
      <c r="A1340" s="11" t="s">
        <v>6285</v>
      </c>
      <c r="B1340" s="11" t="s">
        <v>6286</v>
      </c>
      <c r="C1340" s="11" t="str">
        <f>VLOOKUP(A1340,import!A:C,3,0)</f>
        <v>DOĞRU</v>
      </c>
      <c r="D1340" s="11" t="s">
        <v>152</v>
      </c>
      <c r="E1340" s="12">
        <f>VLOOKUP(A1340,import!A:J,5,0)</f>
        <v>278</v>
      </c>
      <c r="F1340" s="12">
        <f>VLOOKUP(A1340,import!A:J,6,0)</f>
        <v>38</v>
      </c>
      <c r="G1340" s="13">
        <f>VLOOKUP(A1340,import!A:J,7,0)</f>
        <v>0</v>
      </c>
      <c r="H1340" s="13">
        <f>VLOOKUP(A1340,import!A:J,8,0)</f>
        <v>41</v>
      </c>
      <c r="I1340" s="13">
        <f>VLOOKUP(A1340,import!A:J,9,0)</f>
        <v>41</v>
      </c>
      <c r="J1340" s="14">
        <f>VLOOKUP(A1340,import!A:J,10,0)</f>
        <v>0</v>
      </c>
      <c r="K1340" s="11" t="s">
        <v>6287</v>
      </c>
      <c r="L1340" s="11">
        <v>2.427428088E9</v>
      </c>
      <c r="M1340" s="11" t="s">
        <v>6288</v>
      </c>
      <c r="N1340" s="11" t="s">
        <v>6288</v>
      </c>
      <c r="O1340" s="11" t="s">
        <v>6289</v>
      </c>
      <c r="P1340" s="11" t="str">
        <f>VLOOKUP(A1340,import!A:P,16,0)</f>
        <v>Geleneksel</v>
      </c>
      <c r="Q1340" s="15" t="s">
        <v>103</v>
      </c>
      <c r="R1340" s="33" t="b">
        <v>0</v>
      </c>
      <c r="S1340" s="16" t="b">
        <v>0</v>
      </c>
      <c r="T1340" s="16"/>
      <c r="U1340" s="16"/>
      <c r="V1340" s="16"/>
      <c r="W1340" s="16"/>
      <c r="X1340" s="30"/>
      <c r="Y1340" s="30"/>
      <c r="Z1340" s="30"/>
      <c r="AA1340" s="19"/>
      <c r="AB1340" s="19"/>
      <c r="AC1340" s="19"/>
      <c r="AD1340" s="19"/>
      <c r="AE1340" s="20"/>
      <c r="AF1340" s="19"/>
      <c r="AG1340" s="20"/>
      <c r="AH1340" s="19"/>
      <c r="AI1340" s="19"/>
      <c r="AJ1340" s="19"/>
      <c r="AK1340" s="19"/>
      <c r="AL1340" s="19"/>
      <c r="AM1340" s="19"/>
      <c r="AN1340" s="19"/>
      <c r="AO1340" s="19"/>
      <c r="AP1340" s="21" t="s">
        <v>89</v>
      </c>
      <c r="AQ1340" s="19"/>
    </row>
    <row r="1341">
      <c r="A1341" s="11" t="s">
        <v>6290</v>
      </c>
      <c r="B1341" s="11" t="s">
        <v>6291</v>
      </c>
      <c r="C1341" s="11" t="str">
        <f>VLOOKUP(A1341,import!A:C,3,0)</f>
        <v>DOĞRU</v>
      </c>
      <c r="D1341" s="11" t="s">
        <v>74</v>
      </c>
      <c r="E1341" s="12">
        <f>VLOOKUP(A1341,import!A:J,5,0)</f>
        <v>542</v>
      </c>
      <c r="F1341" s="12">
        <f>VLOOKUP(A1341,import!A:J,6,0)</f>
        <v>21</v>
      </c>
      <c r="G1341" s="13">
        <f>VLOOKUP(A1341,import!A:J,7,0)</f>
        <v>0</v>
      </c>
      <c r="H1341" s="13">
        <f>VLOOKUP(A1341,import!A:J,8,0)</f>
        <v>34</v>
      </c>
      <c r="I1341" s="13">
        <f>VLOOKUP(A1341,import!A:J,9,0)</f>
        <v>34</v>
      </c>
      <c r="J1341" s="14">
        <f>VLOOKUP(A1341,import!A:J,10,0)</f>
        <v>0</v>
      </c>
      <c r="K1341" s="11" t="s">
        <v>6292</v>
      </c>
      <c r="L1341" s="11">
        <v>2.427469646E9</v>
      </c>
      <c r="M1341" s="11" t="s">
        <v>58</v>
      </c>
      <c r="N1341" s="11" t="s">
        <v>1823</v>
      </c>
      <c r="O1341" s="11" t="s">
        <v>6293</v>
      </c>
      <c r="P1341" s="11" t="str">
        <f>VLOOKUP(A1341,import!A:P,16,0)</f>
        <v>Geleneksel</v>
      </c>
      <c r="Q1341" s="15" t="s">
        <v>129</v>
      </c>
      <c r="R1341" s="15" t="b">
        <v>1</v>
      </c>
      <c r="S1341" s="25" t="b">
        <v>0</v>
      </c>
      <c r="T1341" s="25" t="s">
        <v>351</v>
      </c>
      <c r="U1341" s="25" t="s">
        <v>230</v>
      </c>
      <c r="V1341" s="25" t="s">
        <v>371</v>
      </c>
      <c r="W1341" s="25"/>
      <c r="X1341" s="27">
        <v>44503.0</v>
      </c>
      <c r="Y1341" s="27">
        <v>44504.0</v>
      </c>
      <c r="Z1341" s="30"/>
      <c r="AA1341" s="22" t="s">
        <v>71</v>
      </c>
      <c r="AB1341" s="23">
        <v>44503.0</v>
      </c>
      <c r="AC1341" s="19"/>
      <c r="AD1341" s="19"/>
      <c r="AE1341" s="20"/>
      <c r="AF1341" s="19"/>
      <c r="AG1341" s="20"/>
      <c r="AH1341" s="19"/>
      <c r="AI1341" s="19"/>
      <c r="AJ1341" s="19"/>
      <c r="AK1341" s="22" t="s">
        <v>230</v>
      </c>
      <c r="AL1341" s="19"/>
      <c r="AM1341" s="19"/>
      <c r="AN1341" s="19"/>
      <c r="AO1341" s="19"/>
      <c r="AP1341" s="21" t="s">
        <v>89</v>
      </c>
      <c r="AQ1341" s="19"/>
    </row>
    <row r="1342">
      <c r="A1342" s="11" t="s">
        <v>6294</v>
      </c>
      <c r="B1342" s="11" t="s">
        <v>6295</v>
      </c>
      <c r="C1342" s="11" t="str">
        <f>VLOOKUP(A1342,import!A:C,3,0)</f>
        <v>YANLIŞ</v>
      </c>
      <c r="D1342" s="11" t="s">
        <v>325</v>
      </c>
      <c r="E1342" s="12">
        <f>VLOOKUP(A1342,import!A:J,5,0)</f>
        <v>40</v>
      </c>
      <c r="F1342" s="12" t="str">
        <f>VLOOKUP(A1342,import!A:J,6,0)</f>
        <v/>
      </c>
      <c r="G1342" s="13">
        <f>VLOOKUP(A1342,import!A:J,7,0)</f>
        <v>97</v>
      </c>
      <c r="H1342" s="13">
        <f>VLOOKUP(A1342,import!A:J,8,0)</f>
        <v>90</v>
      </c>
      <c r="I1342" s="13">
        <f>VLOOKUP(A1342,import!A:J,9,0)</f>
        <v>187</v>
      </c>
      <c r="J1342" s="14">
        <f>VLOOKUP(A1342,import!A:J,10,0)</f>
        <v>0.52</v>
      </c>
      <c r="K1342" s="11" t="s">
        <v>6296</v>
      </c>
      <c r="L1342" s="11">
        <v>5.366136471E9</v>
      </c>
      <c r="M1342" s="11" t="s">
        <v>368</v>
      </c>
      <c r="N1342" s="11" t="s">
        <v>825</v>
      </c>
      <c r="O1342" s="11" t="s">
        <v>6297</v>
      </c>
      <c r="P1342" s="11" t="str">
        <f>VLOOKUP(A1342,import!A:P,16,0)</f>
        <v>Key</v>
      </c>
      <c r="Q1342" s="15"/>
      <c r="R1342" s="15" t="b">
        <v>0</v>
      </c>
      <c r="S1342" s="16" t="b">
        <v>0</v>
      </c>
      <c r="T1342" s="17" t="s">
        <v>502</v>
      </c>
      <c r="U1342" s="17"/>
      <c r="V1342" s="17"/>
      <c r="W1342" s="17"/>
      <c r="X1342" s="18"/>
      <c r="Y1342" s="18"/>
      <c r="Z1342" s="17"/>
      <c r="AA1342" s="19"/>
      <c r="AB1342" s="19"/>
      <c r="AC1342" s="19"/>
      <c r="AD1342" s="19"/>
      <c r="AE1342" s="20"/>
      <c r="AF1342" s="19"/>
      <c r="AG1342" s="20"/>
      <c r="AH1342" s="19"/>
      <c r="AI1342" s="19"/>
      <c r="AJ1342" s="19"/>
      <c r="AK1342" s="19"/>
      <c r="AL1342" s="19"/>
      <c r="AM1342" s="19"/>
      <c r="AN1342" s="19"/>
      <c r="AO1342" s="19"/>
      <c r="AP1342" s="21" t="s">
        <v>6298</v>
      </c>
      <c r="AQ1342" s="19"/>
    </row>
    <row r="1343">
      <c r="A1343" s="11" t="s">
        <v>6299</v>
      </c>
      <c r="B1343" s="11" t="s">
        <v>6300</v>
      </c>
      <c r="C1343" s="11" t="str">
        <f>VLOOKUP(A1343,import!A:C,3,0)</f>
        <v>DOĞRU</v>
      </c>
      <c r="D1343" s="11" t="s">
        <v>325</v>
      </c>
      <c r="E1343" s="12">
        <f>VLOOKUP(A1343,import!A:J,5,0)</f>
        <v>660</v>
      </c>
      <c r="F1343" s="12">
        <f>VLOOKUP(A1343,import!A:J,6,0)</f>
        <v>28</v>
      </c>
      <c r="G1343" s="13">
        <f>VLOOKUP(A1343,import!A:J,7,0)</f>
        <v>31</v>
      </c>
      <c r="H1343" s="13">
        <f>VLOOKUP(A1343,import!A:J,8,0)</f>
        <v>0</v>
      </c>
      <c r="I1343" s="13">
        <f>VLOOKUP(A1343,import!A:J,9,0)</f>
        <v>31</v>
      </c>
      <c r="J1343" s="14">
        <f>VLOOKUP(A1343,import!A:J,10,0)</f>
        <v>1</v>
      </c>
      <c r="K1343" s="11" t="s">
        <v>6301</v>
      </c>
      <c r="L1343" s="11">
        <v>5.510206335E9</v>
      </c>
      <c r="M1343" s="11" t="s">
        <v>368</v>
      </c>
      <c r="N1343" s="11" t="s">
        <v>848</v>
      </c>
      <c r="O1343" s="11" t="s">
        <v>6302</v>
      </c>
      <c r="P1343" s="11" t="str">
        <f>VLOOKUP(A1343,import!A:P,16,0)</f>
        <v>Key</v>
      </c>
      <c r="Q1343" s="15" t="s">
        <v>129</v>
      </c>
      <c r="R1343" s="33" t="b">
        <v>0</v>
      </c>
      <c r="S1343" s="16" t="b">
        <v>0</v>
      </c>
      <c r="T1343" s="25" t="s">
        <v>502</v>
      </c>
      <c r="U1343" s="16"/>
      <c r="V1343" s="16"/>
      <c r="W1343" s="16"/>
      <c r="X1343" s="30"/>
      <c r="Y1343" s="30"/>
      <c r="Z1343" s="30"/>
      <c r="AA1343" s="19"/>
      <c r="AB1343" s="19"/>
      <c r="AC1343" s="19"/>
      <c r="AD1343" s="19"/>
      <c r="AE1343" s="20"/>
      <c r="AF1343" s="19"/>
      <c r="AG1343" s="20"/>
      <c r="AH1343" s="19"/>
      <c r="AI1343" s="19"/>
      <c r="AJ1343" s="19"/>
      <c r="AK1343" s="19"/>
      <c r="AL1343" s="19"/>
      <c r="AM1343" s="19"/>
      <c r="AN1343" s="19"/>
      <c r="AO1343" s="19"/>
      <c r="AP1343" s="21" t="s">
        <v>6298</v>
      </c>
      <c r="AQ1343" s="19"/>
    </row>
    <row r="1344">
      <c r="A1344" s="11" t="s">
        <v>6303</v>
      </c>
      <c r="B1344" s="11" t="s">
        <v>6304</v>
      </c>
      <c r="C1344" s="11" t="str">
        <f>VLOOKUP(A1344,import!A:C,3,0)</f>
        <v>DOĞRU</v>
      </c>
      <c r="D1344" s="11" t="s">
        <v>325</v>
      </c>
      <c r="E1344" s="12">
        <f>VLOOKUP(A1344,import!A:J,5,0)</f>
        <v>466</v>
      </c>
      <c r="F1344" s="12">
        <f>VLOOKUP(A1344,import!A:J,6,0)</f>
        <v>11</v>
      </c>
      <c r="G1344" s="13">
        <f>VLOOKUP(A1344,import!A:J,7,0)</f>
        <v>68</v>
      </c>
      <c r="H1344" s="13">
        <f>VLOOKUP(A1344,import!A:J,8,0)</f>
        <v>0</v>
      </c>
      <c r="I1344" s="13">
        <f>VLOOKUP(A1344,import!A:J,9,0)</f>
        <v>68</v>
      </c>
      <c r="J1344" s="14">
        <f>VLOOKUP(A1344,import!A:J,10,0)</f>
        <v>1</v>
      </c>
      <c r="K1344" s="11" t="s">
        <v>6305</v>
      </c>
      <c r="L1344" s="11">
        <v>5.050328786E9</v>
      </c>
      <c r="M1344" s="11" t="s">
        <v>368</v>
      </c>
      <c r="N1344" s="11" t="s">
        <v>813</v>
      </c>
      <c r="O1344" s="11" t="s">
        <v>6306</v>
      </c>
      <c r="P1344" s="11" t="str">
        <f>VLOOKUP(A1344,import!A:P,16,0)</f>
        <v>Key</v>
      </c>
      <c r="Q1344" s="15"/>
      <c r="R1344" s="15" t="b">
        <v>0</v>
      </c>
      <c r="S1344" s="16" t="b">
        <v>0</v>
      </c>
      <c r="T1344" s="17" t="s">
        <v>502</v>
      </c>
      <c r="U1344" s="17"/>
      <c r="V1344" s="17"/>
      <c r="W1344" s="17"/>
      <c r="X1344" s="18"/>
      <c r="Y1344" s="18"/>
      <c r="Z1344" s="18"/>
      <c r="AA1344" s="19"/>
      <c r="AB1344" s="19"/>
      <c r="AC1344" s="19"/>
      <c r="AD1344" s="19"/>
      <c r="AE1344" s="20"/>
      <c r="AF1344" s="19"/>
      <c r="AG1344" s="20"/>
      <c r="AH1344" s="19"/>
      <c r="AI1344" s="19"/>
      <c r="AJ1344" s="19"/>
      <c r="AK1344" s="19"/>
      <c r="AL1344" s="19"/>
      <c r="AM1344" s="19"/>
      <c r="AN1344" s="19"/>
      <c r="AO1344" s="19"/>
      <c r="AP1344" s="21" t="s">
        <v>6298</v>
      </c>
      <c r="AQ1344" s="19"/>
    </row>
    <row r="1345">
      <c r="A1345" s="11" t="s">
        <v>6307</v>
      </c>
      <c r="B1345" s="11" t="s">
        <v>6308</v>
      </c>
      <c r="C1345" s="11" t="str">
        <f>VLOOKUP(A1345,import!A:C,3,0)</f>
        <v>YANLIŞ</v>
      </c>
      <c r="D1345" s="11" t="s">
        <v>325</v>
      </c>
      <c r="E1345" s="12">
        <f>VLOOKUP(A1345,import!A:J,5,0)</f>
        <v>508</v>
      </c>
      <c r="F1345" s="12" t="str">
        <f>VLOOKUP(A1345,import!A:J,6,0)</f>
        <v/>
      </c>
      <c r="G1345" s="13">
        <f>VLOOKUP(A1345,import!A:J,7,0)</f>
        <v>65</v>
      </c>
      <c r="H1345" s="13">
        <f>VLOOKUP(A1345,import!A:J,8,0)</f>
        <v>0</v>
      </c>
      <c r="I1345" s="13">
        <f>VLOOKUP(A1345,import!A:J,9,0)</f>
        <v>65</v>
      </c>
      <c r="J1345" s="14">
        <f>VLOOKUP(A1345,import!A:J,10,0)</f>
        <v>1</v>
      </c>
      <c r="K1345" s="11" t="s">
        <v>4309</v>
      </c>
      <c r="L1345" s="11">
        <v>5.461091988E9</v>
      </c>
      <c r="M1345" s="11" t="s">
        <v>65</v>
      </c>
      <c r="N1345" s="11" t="s">
        <v>772</v>
      </c>
      <c r="O1345" s="11" t="s">
        <v>6309</v>
      </c>
      <c r="P1345" s="11" t="str">
        <f>VLOOKUP(A1345,import!A:P,16,0)</f>
        <v>Key</v>
      </c>
      <c r="Q1345" s="15"/>
      <c r="R1345" s="15" t="b">
        <v>1</v>
      </c>
      <c r="S1345" s="25" t="b">
        <v>0</v>
      </c>
      <c r="T1345" s="17" t="s">
        <v>502</v>
      </c>
      <c r="U1345" s="17"/>
      <c r="V1345" s="31"/>
      <c r="W1345" s="17"/>
      <c r="X1345" s="18"/>
      <c r="Y1345" s="18"/>
      <c r="Z1345" s="18"/>
      <c r="AA1345" s="19"/>
      <c r="AB1345" s="19"/>
      <c r="AC1345" s="19"/>
      <c r="AD1345" s="19"/>
      <c r="AE1345" s="20"/>
      <c r="AF1345" s="19"/>
      <c r="AG1345" s="20"/>
      <c r="AH1345" s="19"/>
      <c r="AI1345" s="19"/>
      <c r="AJ1345" s="19"/>
      <c r="AK1345" s="19"/>
      <c r="AL1345" s="19"/>
      <c r="AM1345" s="19"/>
      <c r="AN1345" s="19"/>
      <c r="AO1345" s="19"/>
      <c r="AP1345" s="21" t="s">
        <v>6298</v>
      </c>
      <c r="AQ1345" s="19"/>
    </row>
    <row r="1346">
      <c r="A1346" s="11" t="s">
        <v>6310</v>
      </c>
      <c r="B1346" s="11" t="s">
        <v>6311</v>
      </c>
      <c r="C1346" s="11" t="str">
        <f>VLOOKUP(A1346,import!A:C,3,0)</f>
        <v>DOĞRU</v>
      </c>
      <c r="D1346" s="11" t="s">
        <v>325</v>
      </c>
      <c r="E1346" s="12">
        <f>VLOOKUP(A1346,import!A:J,5,0)</f>
        <v>410</v>
      </c>
      <c r="F1346" s="12" t="str">
        <f>VLOOKUP(A1346,import!A:J,6,0)</f>
        <v/>
      </c>
      <c r="G1346" s="13">
        <f>VLOOKUP(A1346,import!A:J,7,0)</f>
        <v>55</v>
      </c>
      <c r="H1346" s="13">
        <f>VLOOKUP(A1346,import!A:J,8,0)</f>
        <v>0</v>
      </c>
      <c r="I1346" s="13">
        <f>VLOOKUP(A1346,import!A:J,9,0)</f>
        <v>55</v>
      </c>
      <c r="J1346" s="14">
        <f>VLOOKUP(A1346,import!A:J,10,0)</f>
        <v>1</v>
      </c>
      <c r="K1346" s="11" t="s">
        <v>6312</v>
      </c>
      <c r="L1346" s="11">
        <v>5.43430208E9</v>
      </c>
      <c r="M1346" s="11" t="s">
        <v>47</v>
      </c>
      <c r="N1346" s="11" t="s">
        <v>76</v>
      </c>
      <c r="O1346" s="11" t="s">
        <v>6313</v>
      </c>
      <c r="P1346" s="11" t="str">
        <f>VLOOKUP(A1346,import!A:P,16,0)</f>
        <v>Key</v>
      </c>
      <c r="Q1346" s="15"/>
      <c r="R1346" s="15" t="b">
        <v>0</v>
      </c>
      <c r="S1346" s="16" t="b">
        <v>0</v>
      </c>
      <c r="T1346" s="17" t="s">
        <v>502</v>
      </c>
      <c r="U1346" s="17"/>
      <c r="V1346" s="31"/>
      <c r="W1346" s="17"/>
      <c r="X1346" s="18"/>
      <c r="Y1346" s="18"/>
      <c r="Z1346" s="17" t="s">
        <v>373</v>
      </c>
      <c r="AA1346" s="19"/>
      <c r="AB1346" s="19"/>
      <c r="AC1346" s="19"/>
      <c r="AD1346" s="19"/>
      <c r="AE1346" s="20"/>
      <c r="AF1346" s="19"/>
      <c r="AG1346" s="20"/>
      <c r="AH1346" s="19"/>
      <c r="AI1346" s="19"/>
      <c r="AJ1346" s="19"/>
      <c r="AK1346" s="19"/>
      <c r="AL1346" s="19"/>
      <c r="AM1346" s="19"/>
      <c r="AN1346" s="19"/>
      <c r="AO1346" s="19"/>
      <c r="AP1346" s="21" t="s">
        <v>6298</v>
      </c>
      <c r="AQ1346" s="19"/>
    </row>
    <row r="1347">
      <c r="A1347" s="11" t="s">
        <v>6314</v>
      </c>
      <c r="B1347" s="11" t="s">
        <v>6315</v>
      </c>
      <c r="C1347" s="11" t="str">
        <f>VLOOKUP(A1347,import!A:C,3,0)</f>
        <v>DOĞRU</v>
      </c>
      <c r="D1347" s="11" t="s">
        <v>325</v>
      </c>
      <c r="E1347" s="12">
        <f>VLOOKUP(A1347,import!A:J,5,0)</f>
        <v>881</v>
      </c>
      <c r="F1347" s="12">
        <f>VLOOKUP(A1347,import!A:J,6,0)</f>
        <v>19</v>
      </c>
      <c r="G1347" s="13">
        <f>VLOOKUP(A1347,import!A:J,7,0)</f>
        <v>64</v>
      </c>
      <c r="H1347" s="13">
        <f>VLOOKUP(A1347,import!A:J,8,0)</f>
        <v>2</v>
      </c>
      <c r="I1347" s="13">
        <f>VLOOKUP(A1347,import!A:J,9,0)</f>
        <v>66</v>
      </c>
      <c r="J1347" s="14">
        <f>VLOOKUP(A1347,import!A:J,10,0)</f>
        <v>0.97</v>
      </c>
      <c r="K1347" s="11" t="s">
        <v>6316</v>
      </c>
      <c r="L1347" s="11">
        <v>5.323998107E9</v>
      </c>
      <c r="M1347" s="11" t="s">
        <v>47</v>
      </c>
      <c r="N1347" s="11" t="s">
        <v>47</v>
      </c>
      <c r="O1347" s="11" t="s">
        <v>6317</v>
      </c>
      <c r="P1347" s="11" t="str">
        <f>VLOOKUP(A1347,import!A:P,16,0)</f>
        <v>Key</v>
      </c>
      <c r="Q1347" s="15"/>
      <c r="R1347" s="15" t="b">
        <v>1</v>
      </c>
      <c r="S1347" s="16" t="b">
        <v>0</v>
      </c>
      <c r="T1347" s="17" t="s">
        <v>50</v>
      </c>
      <c r="U1347" s="17" t="s">
        <v>51</v>
      </c>
      <c r="V1347" s="17" t="s">
        <v>52</v>
      </c>
      <c r="W1347" s="17" t="s">
        <v>6318</v>
      </c>
      <c r="X1347" s="18">
        <v>44349.0</v>
      </c>
      <c r="Y1347" s="18">
        <v>44354.0</v>
      </c>
      <c r="Z1347" s="18"/>
      <c r="AA1347" s="22" t="s">
        <v>71</v>
      </c>
      <c r="AB1347" s="23">
        <v>44349.0</v>
      </c>
      <c r="AC1347" s="19"/>
      <c r="AD1347" s="19"/>
      <c r="AE1347" s="20"/>
      <c r="AF1347" s="19"/>
      <c r="AG1347" s="20"/>
      <c r="AH1347" s="19"/>
      <c r="AI1347" s="19"/>
      <c r="AJ1347" s="19"/>
      <c r="AK1347" s="22" t="s">
        <v>51</v>
      </c>
      <c r="AL1347" s="19"/>
      <c r="AM1347" s="19"/>
      <c r="AN1347" s="19"/>
      <c r="AO1347" s="19"/>
      <c r="AP1347" s="21" t="s">
        <v>6298</v>
      </c>
      <c r="AQ1347" s="19"/>
    </row>
    <row r="1348">
      <c r="A1348" s="11" t="s">
        <v>6319</v>
      </c>
      <c r="B1348" s="11" t="s">
        <v>6320</v>
      </c>
      <c r="C1348" s="11" t="str">
        <f>VLOOKUP(A1348,import!A:C,3,0)</f>
        <v>DOĞRU</v>
      </c>
      <c r="D1348" s="11" t="s">
        <v>325</v>
      </c>
      <c r="E1348" s="12">
        <f>VLOOKUP(A1348,import!A:J,5,0)</f>
        <v>885</v>
      </c>
      <c r="F1348" s="12">
        <f>VLOOKUP(A1348,import!A:J,6,0)</f>
        <v>17</v>
      </c>
      <c r="G1348" s="13">
        <f>VLOOKUP(A1348,import!A:J,7,0)</f>
        <v>62</v>
      </c>
      <c r="H1348" s="13">
        <f>VLOOKUP(A1348,import!A:J,8,0)</f>
        <v>0</v>
      </c>
      <c r="I1348" s="13">
        <f>VLOOKUP(A1348,import!A:J,9,0)</f>
        <v>62</v>
      </c>
      <c r="J1348" s="14">
        <f>VLOOKUP(A1348,import!A:J,10,0)</f>
        <v>1</v>
      </c>
      <c r="K1348" s="11" t="s">
        <v>6321</v>
      </c>
      <c r="L1348" s="11">
        <v>2.427224242E9</v>
      </c>
      <c r="M1348" s="11" t="s">
        <v>388</v>
      </c>
      <c r="N1348" s="11" t="s">
        <v>647</v>
      </c>
      <c r="O1348" s="11" t="s">
        <v>6322</v>
      </c>
      <c r="P1348" s="11" t="str">
        <f>VLOOKUP(A1348,import!A:P,16,0)</f>
        <v>Key</v>
      </c>
      <c r="Q1348" s="15"/>
      <c r="R1348" s="15" t="b">
        <v>0</v>
      </c>
      <c r="S1348" s="16" t="b">
        <v>0</v>
      </c>
      <c r="T1348" s="17" t="s">
        <v>502</v>
      </c>
      <c r="U1348" s="17"/>
      <c r="V1348" s="17"/>
      <c r="W1348" s="17"/>
      <c r="X1348" s="18"/>
      <c r="Y1348" s="18"/>
      <c r="Z1348" s="18"/>
      <c r="AA1348" s="19"/>
      <c r="AB1348" s="19"/>
      <c r="AC1348" s="19"/>
      <c r="AD1348" s="19"/>
      <c r="AE1348" s="20"/>
      <c r="AF1348" s="19"/>
      <c r="AG1348" s="20"/>
      <c r="AH1348" s="19"/>
      <c r="AI1348" s="19"/>
      <c r="AJ1348" s="19"/>
      <c r="AK1348" s="19"/>
      <c r="AL1348" s="19"/>
      <c r="AM1348" s="19"/>
      <c r="AN1348" s="19"/>
      <c r="AO1348" s="19"/>
      <c r="AP1348" s="21" t="s">
        <v>6298</v>
      </c>
      <c r="AQ1348" s="19"/>
    </row>
    <row r="1349">
      <c r="A1349" s="11" t="s">
        <v>6323</v>
      </c>
      <c r="B1349" s="11" t="s">
        <v>6324</v>
      </c>
      <c r="C1349" s="11" t="str">
        <f>VLOOKUP(A1349,import!A:C,3,0)</f>
        <v>DOĞRU</v>
      </c>
      <c r="D1349" s="11" t="s">
        <v>45</v>
      </c>
      <c r="E1349" s="12">
        <f>VLOOKUP(A1349,import!A:J,5,0)</f>
        <v>470</v>
      </c>
      <c r="F1349" s="12">
        <f>VLOOKUP(A1349,import!A:J,6,0)</f>
        <v>20</v>
      </c>
      <c r="G1349" s="13">
        <f>VLOOKUP(A1349,import!A:J,7,0)</f>
        <v>0</v>
      </c>
      <c r="H1349" s="13">
        <f>VLOOKUP(A1349,import!A:J,8,0)</f>
        <v>16</v>
      </c>
      <c r="I1349" s="13">
        <f>VLOOKUP(A1349,import!A:J,9,0)</f>
        <v>16</v>
      </c>
      <c r="J1349" s="14">
        <f>VLOOKUP(A1349,import!A:J,10,0)</f>
        <v>0</v>
      </c>
      <c r="K1349" s="11" t="s">
        <v>6325</v>
      </c>
      <c r="L1349" s="11">
        <v>5.051175535E9</v>
      </c>
      <c r="M1349" s="11" t="s">
        <v>65</v>
      </c>
      <c r="N1349" s="11" t="s">
        <v>483</v>
      </c>
      <c r="O1349" s="11" t="s">
        <v>6326</v>
      </c>
      <c r="P1349" s="11" t="str">
        <f>VLOOKUP(A1349,import!A:P,16,0)</f>
        <v>Geleneksel</v>
      </c>
      <c r="Q1349" s="15"/>
      <c r="R1349" s="15" t="b">
        <v>1</v>
      </c>
      <c r="S1349" s="16" t="b">
        <v>0</v>
      </c>
      <c r="T1349" s="17" t="s">
        <v>280</v>
      </c>
      <c r="U1349" s="17" t="s">
        <v>51</v>
      </c>
      <c r="V1349" s="17" t="s">
        <v>52</v>
      </c>
      <c r="W1349" s="17" t="s">
        <v>6327</v>
      </c>
      <c r="X1349" s="18">
        <v>44313.0</v>
      </c>
      <c r="Y1349" s="18">
        <v>44314.0</v>
      </c>
      <c r="Z1349" s="18"/>
      <c r="AA1349" s="22" t="s">
        <v>212</v>
      </c>
      <c r="AB1349" s="23">
        <v>44358.0</v>
      </c>
      <c r="AC1349" s="22" t="s">
        <v>85</v>
      </c>
      <c r="AD1349" s="23">
        <v>44376.0</v>
      </c>
      <c r="AE1349" s="22" t="s">
        <v>85</v>
      </c>
      <c r="AF1349" s="23">
        <v>44405.0</v>
      </c>
      <c r="AG1349" s="22" t="s">
        <v>85</v>
      </c>
      <c r="AH1349" s="23">
        <v>44523.0</v>
      </c>
      <c r="AI1349" s="19"/>
      <c r="AJ1349" s="19"/>
      <c r="AK1349" s="22" t="s">
        <v>98</v>
      </c>
      <c r="AL1349" s="22" t="s">
        <v>190</v>
      </c>
      <c r="AM1349" s="22" t="s">
        <v>190</v>
      </c>
      <c r="AN1349" s="22" t="s">
        <v>68</v>
      </c>
      <c r="AO1349" s="19"/>
      <c r="AP1349" s="21" t="s">
        <v>54</v>
      </c>
      <c r="AQ1349" s="19"/>
    </row>
    <row r="1350">
      <c r="A1350" s="11" t="s">
        <v>6328</v>
      </c>
      <c r="B1350" s="11" t="s">
        <v>6329</v>
      </c>
      <c r="C1350" s="11" t="str">
        <f>VLOOKUP(A1350,import!A:C,3,0)</f>
        <v>YANLIŞ</v>
      </c>
      <c r="D1350" s="11" t="s">
        <v>1007</v>
      </c>
      <c r="E1350" s="12">
        <f>VLOOKUP(A1350,import!A:J,5,0)</f>
        <v>647</v>
      </c>
      <c r="F1350" s="12" t="str">
        <f>VLOOKUP(A1350,import!A:J,6,0)</f>
        <v/>
      </c>
      <c r="G1350" s="13">
        <f>VLOOKUP(A1350,import!A:J,7,0)</f>
        <v>8</v>
      </c>
      <c r="H1350" s="13">
        <f>VLOOKUP(A1350,import!A:J,8,0)</f>
        <v>1</v>
      </c>
      <c r="I1350" s="13">
        <f>VLOOKUP(A1350,import!A:J,9,0)</f>
        <v>9</v>
      </c>
      <c r="J1350" s="14">
        <f>VLOOKUP(A1350,import!A:J,10,0)</f>
        <v>0.89</v>
      </c>
      <c r="K1350" s="11" t="s">
        <v>6330</v>
      </c>
      <c r="L1350" s="11">
        <v>2.42999293E9</v>
      </c>
      <c r="M1350" s="11" t="s">
        <v>65</v>
      </c>
      <c r="N1350" s="11" t="s">
        <v>256</v>
      </c>
      <c r="O1350" s="11" t="s">
        <v>6331</v>
      </c>
      <c r="P1350" s="11" t="str">
        <f>VLOOKUP(A1350,import!A:P,16,0)</f>
        <v>Geleneksel</v>
      </c>
      <c r="Q1350" s="15" t="s">
        <v>299</v>
      </c>
      <c r="R1350" s="15" t="b">
        <v>1</v>
      </c>
      <c r="S1350" s="16" t="b">
        <v>0</v>
      </c>
      <c r="T1350" s="25" t="s">
        <v>50</v>
      </c>
      <c r="U1350" s="25" t="s">
        <v>1117</v>
      </c>
      <c r="V1350" s="16"/>
      <c r="W1350" s="16"/>
      <c r="X1350" s="27">
        <v>44271.0</v>
      </c>
      <c r="Y1350" s="27">
        <v>44273.0</v>
      </c>
      <c r="Z1350" s="30"/>
      <c r="AA1350" s="19"/>
      <c r="AB1350" s="19"/>
      <c r="AC1350" s="19"/>
      <c r="AD1350" s="19"/>
      <c r="AE1350" s="20"/>
      <c r="AF1350" s="19"/>
      <c r="AG1350" s="20"/>
      <c r="AH1350" s="19"/>
      <c r="AI1350" s="19"/>
      <c r="AJ1350" s="19"/>
      <c r="AK1350" s="19"/>
      <c r="AL1350" s="19"/>
      <c r="AM1350" s="19"/>
      <c r="AN1350" s="19"/>
      <c r="AO1350" s="19"/>
      <c r="AP1350" s="21" t="s">
        <v>116</v>
      </c>
      <c r="AQ1350" s="19"/>
    </row>
    <row r="1351">
      <c r="A1351" s="11" t="s">
        <v>6332</v>
      </c>
      <c r="B1351" s="11" t="s">
        <v>6333</v>
      </c>
      <c r="C1351" s="11" t="str">
        <f>VLOOKUP(A1351,import!A:C,3,0)</f>
        <v>DOĞRU</v>
      </c>
      <c r="D1351" s="11" t="s">
        <v>74</v>
      </c>
      <c r="E1351" s="12">
        <f>VLOOKUP(A1351,import!A:J,5,0)</f>
        <v>1</v>
      </c>
      <c r="F1351" s="12" t="str">
        <f>VLOOKUP(A1351,import!A:J,6,0)</f>
        <v/>
      </c>
      <c r="G1351" s="13">
        <f>VLOOKUP(A1351,import!A:J,7,0)</f>
        <v>6</v>
      </c>
      <c r="H1351" s="13">
        <f>VLOOKUP(A1351,import!A:J,8,0)</f>
        <v>3</v>
      </c>
      <c r="I1351" s="13">
        <f>VLOOKUP(A1351,import!A:J,9,0)</f>
        <v>9</v>
      </c>
      <c r="J1351" s="14">
        <f>VLOOKUP(A1351,import!A:J,10,0)</f>
        <v>0.67</v>
      </c>
      <c r="K1351" s="11" t="s">
        <v>6334</v>
      </c>
      <c r="L1351" s="11">
        <v>2.422476554E9</v>
      </c>
      <c r="M1351" s="11" t="s">
        <v>47</v>
      </c>
      <c r="N1351" s="11" t="s">
        <v>1047</v>
      </c>
      <c r="O1351" s="11" t="s">
        <v>6335</v>
      </c>
      <c r="P1351" s="11" t="str">
        <f>VLOOKUP(A1351,import!A:P,16,0)</f>
        <v>Geleneksel</v>
      </c>
      <c r="Q1351" s="15"/>
      <c r="R1351" s="15" t="b">
        <v>1</v>
      </c>
      <c r="S1351" s="16" t="b">
        <v>0</v>
      </c>
      <c r="T1351" s="17" t="s">
        <v>50</v>
      </c>
      <c r="U1351" s="17" t="s">
        <v>99</v>
      </c>
      <c r="V1351" s="24" t="s">
        <v>69</v>
      </c>
      <c r="W1351" s="17"/>
      <c r="X1351" s="18">
        <v>44615.0</v>
      </c>
      <c r="Y1351" s="18">
        <v>44616.0</v>
      </c>
      <c r="Z1351" s="18"/>
      <c r="AA1351" s="22" t="s">
        <v>71</v>
      </c>
      <c r="AB1351" s="23">
        <v>44615.0</v>
      </c>
      <c r="AC1351" s="19"/>
      <c r="AD1351" s="19"/>
      <c r="AE1351" s="20"/>
      <c r="AF1351" s="19"/>
      <c r="AG1351" s="20"/>
      <c r="AH1351" s="19"/>
      <c r="AI1351" s="19"/>
      <c r="AJ1351" s="19"/>
      <c r="AK1351" s="22" t="s">
        <v>99</v>
      </c>
      <c r="AL1351" s="19"/>
      <c r="AM1351" s="19"/>
      <c r="AN1351" s="19"/>
      <c r="AO1351" s="19"/>
      <c r="AP1351" s="21"/>
      <c r="AQ1351" s="19"/>
    </row>
    <row r="1352">
      <c r="A1352" s="11" t="s">
        <v>6336</v>
      </c>
      <c r="B1352" s="11" t="s">
        <v>6337</v>
      </c>
      <c r="C1352" s="11" t="str">
        <f>VLOOKUP(A1352,import!A:C,3,0)</f>
        <v>DOĞRU</v>
      </c>
      <c r="D1352" s="11" t="s">
        <v>74</v>
      </c>
      <c r="E1352" s="12">
        <f>VLOOKUP(A1352,import!A:J,5,0)</f>
        <v>566</v>
      </c>
      <c r="F1352" s="12">
        <f>VLOOKUP(A1352,import!A:J,6,0)</f>
        <v>34</v>
      </c>
      <c r="G1352" s="13">
        <f>VLOOKUP(A1352,import!A:J,7,0)</f>
        <v>0</v>
      </c>
      <c r="H1352" s="13">
        <f>VLOOKUP(A1352,import!A:J,8,0)</f>
        <v>44</v>
      </c>
      <c r="I1352" s="13">
        <f>VLOOKUP(A1352,import!A:J,9,0)</f>
        <v>44</v>
      </c>
      <c r="J1352" s="14">
        <f>VLOOKUP(A1352,import!A:J,10,0)</f>
        <v>0</v>
      </c>
      <c r="K1352" s="11" t="s">
        <v>6338</v>
      </c>
      <c r="L1352" s="11">
        <v>2.422272772E9</v>
      </c>
      <c r="M1352" s="11" t="s">
        <v>65</v>
      </c>
      <c r="N1352" s="11" t="s">
        <v>755</v>
      </c>
      <c r="O1352" s="11" t="s">
        <v>6339</v>
      </c>
      <c r="P1352" s="11" t="str">
        <f>VLOOKUP(A1352,import!A:P,16,0)</f>
        <v>Geleneksel</v>
      </c>
      <c r="Q1352" s="15"/>
      <c r="R1352" s="15" t="b">
        <v>1</v>
      </c>
      <c r="S1352" s="25" t="b">
        <v>1</v>
      </c>
      <c r="T1352" s="17"/>
      <c r="U1352" s="17"/>
      <c r="V1352" s="17"/>
      <c r="W1352" s="17" t="s">
        <v>6340</v>
      </c>
      <c r="X1352" s="18"/>
      <c r="Y1352" s="18"/>
      <c r="Z1352" s="18"/>
      <c r="AA1352" s="22" t="s">
        <v>71</v>
      </c>
      <c r="AB1352" s="23">
        <v>44361.0</v>
      </c>
      <c r="AC1352" s="22" t="s">
        <v>85</v>
      </c>
      <c r="AD1352" s="23">
        <v>44386.0</v>
      </c>
      <c r="AE1352" s="22" t="s">
        <v>85</v>
      </c>
      <c r="AF1352" s="23">
        <v>44424.0</v>
      </c>
      <c r="AG1352" s="22" t="s">
        <v>106</v>
      </c>
      <c r="AH1352" s="23">
        <v>44442.0</v>
      </c>
      <c r="AI1352" s="19"/>
      <c r="AJ1352" s="19"/>
      <c r="AK1352" s="22" t="s">
        <v>98</v>
      </c>
      <c r="AL1352" s="22" t="s">
        <v>190</v>
      </c>
      <c r="AM1352" s="22" t="s">
        <v>219</v>
      </c>
      <c r="AN1352" s="22" t="s">
        <v>156</v>
      </c>
      <c r="AO1352" s="19"/>
      <c r="AP1352" s="21" t="s">
        <v>116</v>
      </c>
      <c r="AQ1352" s="19"/>
    </row>
    <row r="1353">
      <c r="A1353" s="11" t="s">
        <v>6341</v>
      </c>
      <c r="B1353" s="11" t="s">
        <v>6342</v>
      </c>
      <c r="C1353" s="11" t="str">
        <f>VLOOKUP(A1353,import!A:C,3,0)</f>
        <v>DOĞRU</v>
      </c>
      <c r="D1353" s="11" t="s">
        <v>110</v>
      </c>
      <c r="E1353" s="12">
        <f>VLOOKUP(A1353,import!A:J,5,0)</f>
        <v>742</v>
      </c>
      <c r="F1353" s="12">
        <f>VLOOKUP(A1353,import!A:J,6,0)</f>
        <v>31</v>
      </c>
      <c r="G1353" s="13">
        <f>VLOOKUP(A1353,import!A:J,7,0)</f>
        <v>15</v>
      </c>
      <c r="H1353" s="13">
        <f>VLOOKUP(A1353,import!A:J,8,0)</f>
        <v>19</v>
      </c>
      <c r="I1353" s="13">
        <f>VLOOKUP(A1353,import!A:J,9,0)</f>
        <v>34</v>
      </c>
      <c r="J1353" s="14">
        <f>VLOOKUP(A1353,import!A:J,10,0)</f>
        <v>0.44</v>
      </c>
      <c r="K1353" s="11" t="s">
        <v>6343</v>
      </c>
      <c r="L1353" s="11">
        <v>2.4234566E9</v>
      </c>
      <c r="M1353" s="11" t="s">
        <v>65</v>
      </c>
      <c r="N1353" s="11" t="s">
        <v>3860</v>
      </c>
      <c r="O1353" s="11" t="s">
        <v>6344</v>
      </c>
      <c r="P1353" s="11" t="str">
        <f>VLOOKUP(A1353,import!A:P,16,0)</f>
        <v>Geleneksel</v>
      </c>
      <c r="Q1353" s="15" t="s">
        <v>135</v>
      </c>
      <c r="R1353" s="15" t="b">
        <v>1</v>
      </c>
      <c r="S1353" s="16" t="b">
        <v>0</v>
      </c>
      <c r="T1353" s="17" t="s">
        <v>121</v>
      </c>
      <c r="U1353" s="17"/>
      <c r="V1353" s="17"/>
      <c r="W1353" s="42"/>
      <c r="X1353" s="18"/>
      <c r="Y1353" s="18"/>
      <c r="Z1353" s="18"/>
      <c r="AA1353" s="19"/>
      <c r="AB1353" s="19"/>
      <c r="AC1353" s="19"/>
      <c r="AD1353" s="19"/>
      <c r="AE1353" s="20"/>
      <c r="AF1353" s="19"/>
      <c r="AG1353" s="20"/>
      <c r="AH1353" s="19"/>
      <c r="AI1353" s="19"/>
      <c r="AJ1353" s="19"/>
      <c r="AK1353" s="19"/>
      <c r="AL1353" s="19"/>
      <c r="AM1353" s="19"/>
      <c r="AN1353" s="19"/>
      <c r="AO1353" s="19"/>
      <c r="AP1353" s="21" t="s">
        <v>54</v>
      </c>
      <c r="AQ1353" s="19"/>
    </row>
    <row r="1354">
      <c r="A1354" s="11" t="s">
        <v>6345</v>
      </c>
      <c r="B1354" s="11" t="s">
        <v>6346</v>
      </c>
      <c r="C1354" s="11" t="str">
        <f>VLOOKUP(A1354,import!A:C,3,0)</f>
        <v>DOĞRU</v>
      </c>
      <c r="D1354" s="11" t="s">
        <v>143</v>
      </c>
      <c r="E1354" s="12">
        <f>VLOOKUP(A1354,import!A:J,5,0)</f>
        <v>138</v>
      </c>
      <c r="F1354" s="12">
        <f>VLOOKUP(A1354,import!A:J,6,0)</f>
        <v>4</v>
      </c>
      <c r="G1354" s="13">
        <f>VLOOKUP(A1354,import!A:J,7,0)</f>
        <v>4</v>
      </c>
      <c r="H1354" s="13">
        <f>VLOOKUP(A1354,import!A:J,8,0)</f>
        <v>13</v>
      </c>
      <c r="I1354" s="13">
        <f>VLOOKUP(A1354,import!A:J,9,0)</f>
        <v>17</v>
      </c>
      <c r="J1354" s="14">
        <f>VLOOKUP(A1354,import!A:J,10,0)</f>
        <v>0.24</v>
      </c>
      <c r="K1354" s="11" t="s">
        <v>6347</v>
      </c>
      <c r="L1354" s="11">
        <v>2.42512099E9</v>
      </c>
      <c r="M1354" s="11" t="s">
        <v>368</v>
      </c>
      <c r="N1354" s="11" t="s">
        <v>825</v>
      </c>
      <c r="O1354" s="11" t="s">
        <v>6348</v>
      </c>
      <c r="P1354" s="11" t="str">
        <f>VLOOKUP(A1354,import!A:P,16,0)</f>
        <v>Geleneksel</v>
      </c>
      <c r="Q1354" s="15"/>
      <c r="R1354" s="15" t="b">
        <v>1</v>
      </c>
      <c r="S1354" s="16" t="b">
        <v>0</v>
      </c>
      <c r="T1354" s="17" t="s">
        <v>50</v>
      </c>
      <c r="U1354" s="17" t="s">
        <v>115</v>
      </c>
      <c r="V1354" s="22" t="s">
        <v>371</v>
      </c>
      <c r="W1354" s="57" t="s">
        <v>6349</v>
      </c>
      <c r="X1354" s="18">
        <v>44476.0</v>
      </c>
      <c r="Y1354" s="18">
        <v>44477.0</v>
      </c>
      <c r="Z1354" s="18"/>
      <c r="AA1354" s="22" t="s">
        <v>106</v>
      </c>
      <c r="AB1354" s="23">
        <v>44468.0</v>
      </c>
      <c r="AC1354" s="22" t="s">
        <v>106</v>
      </c>
      <c r="AD1354" s="23">
        <v>44471.0</v>
      </c>
      <c r="AE1354" s="22" t="s">
        <v>106</v>
      </c>
      <c r="AF1354" s="23">
        <v>44473.0</v>
      </c>
      <c r="AG1354" s="22" t="s">
        <v>106</v>
      </c>
      <c r="AH1354" s="23">
        <v>44475.0</v>
      </c>
      <c r="AI1354" s="22" t="s">
        <v>71</v>
      </c>
      <c r="AJ1354" s="23">
        <v>44476.0</v>
      </c>
      <c r="AK1354" s="22" t="s">
        <v>51</v>
      </c>
      <c r="AL1354" s="22" t="s">
        <v>51</v>
      </c>
      <c r="AM1354" s="22" t="s">
        <v>51</v>
      </c>
      <c r="AN1354" s="22" t="s">
        <v>51</v>
      </c>
      <c r="AO1354" s="22" t="s">
        <v>115</v>
      </c>
      <c r="AP1354" s="21" t="s">
        <v>54</v>
      </c>
      <c r="AQ1354" s="22"/>
    </row>
    <row r="1355">
      <c r="A1355" s="11" t="s">
        <v>6350</v>
      </c>
      <c r="B1355" s="11" t="s">
        <v>6351</v>
      </c>
      <c r="C1355" s="11" t="str">
        <f>VLOOKUP(A1355,import!A:C,3,0)</f>
        <v>DOĞRU</v>
      </c>
      <c r="D1355" s="11" t="s">
        <v>344</v>
      </c>
      <c r="E1355" s="12">
        <f>VLOOKUP(A1355,import!A:J,5,0)</f>
        <v>2252</v>
      </c>
      <c r="F1355" s="12">
        <f>VLOOKUP(A1355,import!A:J,6,0)</f>
        <v>87</v>
      </c>
      <c r="G1355" s="13">
        <f>VLOOKUP(A1355,import!A:J,7,0)</f>
        <v>8</v>
      </c>
      <c r="H1355" s="13">
        <f>VLOOKUP(A1355,import!A:J,8,0)</f>
        <v>26</v>
      </c>
      <c r="I1355" s="13">
        <f>VLOOKUP(A1355,import!A:J,9,0)</f>
        <v>34</v>
      </c>
      <c r="J1355" s="14">
        <f>VLOOKUP(A1355,import!A:J,10,0)</f>
        <v>0.24</v>
      </c>
      <c r="K1355" s="11" t="s">
        <v>6352</v>
      </c>
      <c r="L1355" s="11">
        <v>5.436471816E9</v>
      </c>
      <c r="M1355" s="11" t="s">
        <v>47</v>
      </c>
      <c r="N1355" s="11" t="s">
        <v>740</v>
      </c>
      <c r="O1355" s="11" t="s">
        <v>6353</v>
      </c>
      <c r="P1355" s="11" t="str">
        <f>VLOOKUP(A1355,import!A:P,16,0)</f>
        <v>Geleneksel</v>
      </c>
      <c r="Q1355" s="15"/>
      <c r="R1355" s="15" t="b">
        <v>1</v>
      </c>
      <c r="S1355" s="16" t="b">
        <v>0</v>
      </c>
      <c r="T1355" s="25" t="s">
        <v>50</v>
      </c>
      <c r="U1355" s="25" t="s">
        <v>51</v>
      </c>
      <c r="V1355" s="26"/>
      <c r="W1355" s="64" t="s">
        <v>6354</v>
      </c>
      <c r="X1355" s="27">
        <v>44477.0</v>
      </c>
      <c r="Y1355" s="27">
        <v>44480.0</v>
      </c>
      <c r="Z1355" s="27"/>
      <c r="AA1355" s="22" t="s">
        <v>85</v>
      </c>
      <c r="AB1355" s="23">
        <v>44370.0</v>
      </c>
      <c r="AC1355" s="22" t="s">
        <v>106</v>
      </c>
      <c r="AD1355" s="23">
        <v>44386.0</v>
      </c>
      <c r="AE1355" s="22" t="s">
        <v>212</v>
      </c>
      <c r="AF1355" s="23">
        <v>44386.0</v>
      </c>
      <c r="AG1355" s="22" t="s">
        <v>212</v>
      </c>
      <c r="AH1355" s="23">
        <v>44396.0</v>
      </c>
      <c r="AI1355" s="22" t="s">
        <v>71</v>
      </c>
      <c r="AJ1355" s="23">
        <v>44588.0</v>
      </c>
      <c r="AK1355" s="22" t="s">
        <v>107</v>
      </c>
      <c r="AL1355" s="22" t="s">
        <v>190</v>
      </c>
      <c r="AM1355" s="22" t="s">
        <v>190</v>
      </c>
      <c r="AN1355" s="22" t="s">
        <v>1233</v>
      </c>
      <c r="AO1355" s="22" t="s">
        <v>99</v>
      </c>
      <c r="AP1355" s="21" t="s">
        <v>54</v>
      </c>
      <c r="AQ1355" s="22"/>
    </row>
    <row r="1356">
      <c r="A1356" s="11" t="s">
        <v>6355</v>
      </c>
      <c r="B1356" s="11" t="s">
        <v>6356</v>
      </c>
      <c r="C1356" s="11" t="str">
        <f>VLOOKUP(A1356,import!A:C,3,0)</f>
        <v>YANLIŞ</v>
      </c>
      <c r="D1356" s="11" t="s">
        <v>233</v>
      </c>
      <c r="E1356" s="12">
        <f>VLOOKUP(A1356,import!A:J,5,0)</f>
        <v>102</v>
      </c>
      <c r="F1356" s="12" t="str">
        <f>VLOOKUP(A1356,import!A:J,6,0)</f>
        <v/>
      </c>
      <c r="G1356" s="13">
        <f>VLOOKUP(A1356,import!A:J,7,0)</f>
        <v>6</v>
      </c>
      <c r="H1356" s="13">
        <f>VLOOKUP(A1356,import!A:J,8,0)</f>
        <v>31</v>
      </c>
      <c r="I1356" s="13">
        <f>VLOOKUP(A1356,import!A:J,9,0)</f>
        <v>37</v>
      </c>
      <c r="J1356" s="14">
        <f>VLOOKUP(A1356,import!A:J,10,0)</f>
        <v>0.16</v>
      </c>
      <c r="K1356" s="11" t="s">
        <v>6357</v>
      </c>
      <c r="L1356" s="11">
        <v>5.526464901E9</v>
      </c>
      <c r="M1356" s="11" t="s">
        <v>47</v>
      </c>
      <c r="N1356" s="11" t="s">
        <v>227</v>
      </c>
      <c r="O1356" s="11" t="s">
        <v>6358</v>
      </c>
      <c r="P1356" s="11" t="str">
        <f>VLOOKUP(A1356,import!A:P,16,0)</f>
        <v>Geleneksel</v>
      </c>
      <c r="Q1356" s="15" t="s">
        <v>129</v>
      </c>
      <c r="R1356" s="15" t="b">
        <v>1</v>
      </c>
      <c r="S1356" s="25" t="b">
        <v>1</v>
      </c>
      <c r="T1356" s="25"/>
      <c r="U1356" s="16"/>
      <c r="V1356" s="16"/>
      <c r="W1356" s="25" t="s">
        <v>6359</v>
      </c>
      <c r="X1356" s="30"/>
      <c r="Y1356" s="30"/>
      <c r="Z1356" s="30"/>
      <c r="AA1356" s="22" t="s">
        <v>71</v>
      </c>
      <c r="AB1356" s="23">
        <v>44370.0</v>
      </c>
      <c r="AC1356" s="19"/>
      <c r="AD1356" s="19"/>
      <c r="AE1356" s="20"/>
      <c r="AF1356" s="19"/>
      <c r="AG1356" s="20"/>
      <c r="AH1356" s="19"/>
      <c r="AI1356" s="19"/>
      <c r="AJ1356" s="19"/>
      <c r="AK1356" s="22" t="s">
        <v>107</v>
      </c>
      <c r="AL1356" s="19"/>
      <c r="AM1356" s="19"/>
      <c r="AN1356" s="19"/>
      <c r="AO1356" s="19"/>
      <c r="AP1356" s="21" t="s">
        <v>89</v>
      </c>
      <c r="AQ1356" s="19"/>
    </row>
    <row r="1357">
      <c r="A1357" s="11" t="s">
        <v>6360</v>
      </c>
      <c r="B1357" s="11" t="s">
        <v>6361</v>
      </c>
      <c r="C1357" s="11" t="str">
        <f>VLOOKUP(A1357,import!A:C,3,0)</f>
        <v>DOĞRU</v>
      </c>
      <c r="D1357" s="11" t="s">
        <v>818</v>
      </c>
      <c r="E1357" s="12">
        <f>VLOOKUP(A1357,import!A:J,5,0)</f>
        <v>352</v>
      </c>
      <c r="F1357" s="12">
        <f>VLOOKUP(A1357,import!A:J,6,0)</f>
        <v>9</v>
      </c>
      <c r="G1357" s="13">
        <f>VLOOKUP(A1357,import!A:J,7,0)</f>
        <v>0</v>
      </c>
      <c r="H1357" s="13">
        <f>VLOOKUP(A1357,import!A:J,8,0)</f>
        <v>61</v>
      </c>
      <c r="I1357" s="13">
        <f>VLOOKUP(A1357,import!A:J,9,0)</f>
        <v>61</v>
      </c>
      <c r="J1357" s="14">
        <f>VLOOKUP(A1357,import!A:J,10,0)</f>
        <v>0</v>
      </c>
      <c r="K1357" s="11" t="s">
        <v>6362</v>
      </c>
      <c r="L1357" s="11">
        <v>5.438359244E9</v>
      </c>
      <c r="M1357" s="11" t="s">
        <v>65</v>
      </c>
      <c r="N1357" s="11" t="s">
        <v>772</v>
      </c>
      <c r="O1357" s="11" t="s">
        <v>6363</v>
      </c>
      <c r="P1357" s="11" t="str">
        <f>VLOOKUP(A1357,import!A:P,16,0)</f>
        <v>Geleneksel</v>
      </c>
      <c r="Q1357" s="15"/>
      <c r="R1357" s="15" t="b">
        <v>1</v>
      </c>
      <c r="S1357" s="16" t="b">
        <v>0</v>
      </c>
      <c r="T1357" s="17" t="s">
        <v>83</v>
      </c>
      <c r="U1357" s="17" t="s">
        <v>51</v>
      </c>
      <c r="V1357" s="17" t="s">
        <v>273</v>
      </c>
      <c r="W1357" s="69" t="s">
        <v>6364</v>
      </c>
      <c r="X1357" s="18">
        <v>44327.0</v>
      </c>
      <c r="Y1357" s="18">
        <v>44333.0</v>
      </c>
      <c r="Z1357" s="18"/>
      <c r="AA1357" s="22" t="s">
        <v>71</v>
      </c>
      <c r="AB1357" s="23">
        <v>44376.0</v>
      </c>
      <c r="AC1357" s="22" t="s">
        <v>71</v>
      </c>
      <c r="AD1357" s="23">
        <v>44376.0</v>
      </c>
      <c r="AE1357" s="20"/>
      <c r="AF1357" s="19"/>
      <c r="AG1357" s="20"/>
      <c r="AH1357" s="19"/>
      <c r="AI1357" s="19"/>
      <c r="AJ1357" s="19"/>
      <c r="AK1357" s="22" t="s">
        <v>1233</v>
      </c>
      <c r="AL1357" s="22" t="s">
        <v>190</v>
      </c>
      <c r="AM1357" s="19"/>
      <c r="AN1357" s="19"/>
      <c r="AO1357" s="19"/>
      <c r="AP1357" s="21" t="s">
        <v>54</v>
      </c>
      <c r="AQ1357" s="19"/>
    </row>
    <row r="1358">
      <c r="A1358" s="11" t="s">
        <v>6365</v>
      </c>
      <c r="B1358" s="11" t="s">
        <v>6366</v>
      </c>
      <c r="C1358" s="11" t="str">
        <f>VLOOKUP(A1358,import!A:C,3,0)</f>
        <v>DOĞRU</v>
      </c>
      <c r="D1358" s="11" t="s">
        <v>143</v>
      </c>
      <c r="E1358" s="12">
        <f>VLOOKUP(A1358,import!A:J,5,0)</f>
        <v>14</v>
      </c>
      <c r="F1358" s="12" t="str">
        <f>VLOOKUP(A1358,import!A:J,6,0)</f>
        <v/>
      </c>
      <c r="G1358" s="13">
        <f>VLOOKUP(A1358,import!A:J,7,0)</f>
        <v>0</v>
      </c>
      <c r="H1358" s="13">
        <f>VLOOKUP(A1358,import!A:J,8,0)</f>
        <v>22</v>
      </c>
      <c r="I1358" s="13">
        <f>VLOOKUP(A1358,import!A:J,9,0)</f>
        <v>22</v>
      </c>
      <c r="J1358" s="14">
        <f>VLOOKUP(A1358,import!A:J,10,0)</f>
        <v>0</v>
      </c>
      <c r="K1358" s="11" t="s">
        <v>6367</v>
      </c>
      <c r="L1358" s="11">
        <v>2.422290745E9</v>
      </c>
      <c r="M1358" s="11" t="s">
        <v>138</v>
      </c>
      <c r="N1358" s="11" t="s">
        <v>320</v>
      </c>
      <c r="O1358" s="11" t="s">
        <v>6368</v>
      </c>
      <c r="P1358" s="11" t="str">
        <f>VLOOKUP(A1358,import!A:P,16,0)</f>
        <v>Geleneksel</v>
      </c>
      <c r="Q1358" s="15"/>
      <c r="R1358" s="15" t="b">
        <v>1</v>
      </c>
      <c r="S1358" s="25" t="b">
        <v>1</v>
      </c>
      <c r="T1358" s="17"/>
      <c r="U1358" s="17"/>
      <c r="V1358" s="17"/>
      <c r="W1358" s="17" t="s">
        <v>6369</v>
      </c>
      <c r="X1358" s="18"/>
      <c r="Y1358" s="18"/>
      <c r="Z1358" s="18"/>
      <c r="AA1358" s="22" t="s">
        <v>71</v>
      </c>
      <c r="AB1358" s="23">
        <v>44616.0</v>
      </c>
      <c r="AC1358" s="19"/>
      <c r="AD1358" s="19"/>
      <c r="AE1358" s="20"/>
      <c r="AF1358" s="19"/>
      <c r="AG1358" s="20"/>
      <c r="AH1358" s="19"/>
      <c r="AI1358" s="19"/>
      <c r="AJ1358" s="19"/>
      <c r="AK1358" s="22" t="s">
        <v>131</v>
      </c>
      <c r="AL1358" s="19"/>
      <c r="AM1358" s="19"/>
      <c r="AN1358" s="19"/>
      <c r="AO1358" s="19"/>
      <c r="AP1358" s="21"/>
      <c r="AQ1358" s="19"/>
    </row>
    <row r="1359">
      <c r="A1359" s="11" t="s">
        <v>6370</v>
      </c>
      <c r="B1359" s="11" t="s">
        <v>6371</v>
      </c>
      <c r="C1359" s="11" t="str">
        <f>VLOOKUP(A1359,import!A:C,3,0)</f>
        <v>DOĞRU</v>
      </c>
      <c r="D1359" s="11" t="s">
        <v>1007</v>
      </c>
      <c r="E1359" s="12">
        <f>VLOOKUP(A1359,import!A:J,5,0)</f>
        <v>512</v>
      </c>
      <c r="F1359" s="12">
        <f>VLOOKUP(A1359,import!A:J,6,0)</f>
        <v>19</v>
      </c>
      <c r="G1359" s="13">
        <f>VLOOKUP(A1359,import!A:J,7,0)</f>
        <v>13</v>
      </c>
      <c r="H1359" s="13">
        <f>VLOOKUP(A1359,import!A:J,8,0)</f>
        <v>10</v>
      </c>
      <c r="I1359" s="13">
        <f>VLOOKUP(A1359,import!A:J,9,0)</f>
        <v>23</v>
      </c>
      <c r="J1359" s="14">
        <f>VLOOKUP(A1359,import!A:J,10,0)</f>
        <v>0.57</v>
      </c>
      <c r="K1359" s="11" t="s">
        <v>6372</v>
      </c>
      <c r="L1359" s="11">
        <v>2.423460008E9</v>
      </c>
      <c r="M1359" s="11" t="s">
        <v>47</v>
      </c>
      <c r="N1359" s="11" t="s">
        <v>639</v>
      </c>
      <c r="O1359" s="11" t="s">
        <v>6373</v>
      </c>
      <c r="P1359" s="11" t="str">
        <f>VLOOKUP(A1359,import!A:P,16,0)</f>
        <v>Geleneksel</v>
      </c>
      <c r="Q1359" s="15"/>
      <c r="R1359" s="15" t="b">
        <v>1</v>
      </c>
      <c r="S1359" s="16" t="b">
        <v>0</v>
      </c>
      <c r="T1359" s="17" t="s">
        <v>50</v>
      </c>
      <c r="U1359" s="17" t="s">
        <v>87</v>
      </c>
      <c r="V1359" s="17" t="s">
        <v>52</v>
      </c>
      <c r="W1359" s="17" t="s">
        <v>6374</v>
      </c>
      <c r="X1359" s="18">
        <v>44422.0</v>
      </c>
      <c r="Y1359" s="18">
        <v>44427.0</v>
      </c>
      <c r="Z1359" s="18"/>
      <c r="AA1359" s="22" t="s">
        <v>106</v>
      </c>
      <c r="AB1359" s="23">
        <v>44351.0</v>
      </c>
      <c r="AC1359" s="22" t="s">
        <v>71</v>
      </c>
      <c r="AD1359" s="23">
        <v>44370.0</v>
      </c>
      <c r="AE1359" s="22" t="s">
        <v>71</v>
      </c>
      <c r="AF1359" s="23">
        <v>44407.0</v>
      </c>
      <c r="AG1359" s="22" t="s">
        <v>106</v>
      </c>
      <c r="AH1359" s="23">
        <v>44411.0</v>
      </c>
      <c r="AI1359" s="22" t="s">
        <v>71</v>
      </c>
      <c r="AJ1359" s="23">
        <v>44422.0</v>
      </c>
      <c r="AK1359" s="22" t="s">
        <v>148</v>
      </c>
      <c r="AL1359" s="22" t="s">
        <v>107</v>
      </c>
      <c r="AM1359" s="22" t="s">
        <v>51</v>
      </c>
      <c r="AN1359" s="22" t="s">
        <v>219</v>
      </c>
      <c r="AO1359" s="22" t="s">
        <v>87</v>
      </c>
      <c r="AP1359" s="21" t="s">
        <v>89</v>
      </c>
      <c r="AQ1359" s="22"/>
    </row>
    <row r="1360">
      <c r="A1360" s="11" t="s">
        <v>6375</v>
      </c>
      <c r="B1360" s="11" t="s">
        <v>6376</v>
      </c>
      <c r="C1360" s="11" t="str">
        <f>VLOOKUP(A1360,import!A:C,3,0)</f>
        <v>DOĞRU</v>
      </c>
      <c r="D1360" s="11" t="s">
        <v>200</v>
      </c>
      <c r="E1360" s="12">
        <f>VLOOKUP(A1360,import!A:J,5,0)</f>
        <v>81</v>
      </c>
      <c r="F1360" s="12">
        <f>VLOOKUP(A1360,import!A:J,6,0)</f>
        <v>25</v>
      </c>
      <c r="G1360" s="13">
        <f>VLOOKUP(A1360,import!A:J,7,0)</f>
        <v>0</v>
      </c>
      <c r="H1360" s="13">
        <f>VLOOKUP(A1360,import!A:J,8,0)</f>
        <v>27</v>
      </c>
      <c r="I1360" s="13">
        <f>VLOOKUP(A1360,import!A:J,9,0)</f>
        <v>27</v>
      </c>
      <c r="J1360" s="14">
        <f>VLOOKUP(A1360,import!A:J,10,0)</f>
        <v>0</v>
      </c>
      <c r="K1360" s="11" t="s">
        <v>6377</v>
      </c>
      <c r="L1360" s="11">
        <v>2.423420042E9</v>
      </c>
      <c r="M1360" s="11" t="s">
        <v>65</v>
      </c>
      <c r="N1360" s="11" t="s">
        <v>609</v>
      </c>
      <c r="O1360" s="11" t="s">
        <v>6378</v>
      </c>
      <c r="P1360" s="11" t="str">
        <f>VLOOKUP(A1360,import!A:P,16,0)</f>
        <v>Geleneksel</v>
      </c>
      <c r="Q1360" s="15"/>
      <c r="R1360" s="15" t="b">
        <v>1</v>
      </c>
      <c r="S1360" s="16" t="b">
        <v>0</v>
      </c>
      <c r="T1360" s="17" t="s">
        <v>83</v>
      </c>
      <c r="U1360" s="17"/>
      <c r="V1360" s="17"/>
      <c r="W1360" s="17" t="s">
        <v>6379</v>
      </c>
      <c r="X1360" s="18"/>
      <c r="Y1360" s="18"/>
      <c r="Z1360" s="18"/>
      <c r="AA1360" s="22" t="s">
        <v>71</v>
      </c>
      <c r="AB1360" s="23">
        <v>44638.0</v>
      </c>
      <c r="AC1360" s="19"/>
      <c r="AD1360" s="19"/>
      <c r="AE1360" s="20"/>
      <c r="AF1360" s="19"/>
      <c r="AG1360" s="20"/>
      <c r="AH1360" s="19"/>
      <c r="AI1360" s="19"/>
      <c r="AJ1360" s="19"/>
      <c r="AK1360" s="22" t="s">
        <v>51</v>
      </c>
      <c r="AL1360" s="19"/>
      <c r="AM1360" s="19"/>
      <c r="AN1360" s="19"/>
      <c r="AO1360" s="19"/>
      <c r="AP1360" s="21"/>
      <c r="AQ1360" s="19"/>
    </row>
    <row r="1361">
      <c r="A1361" s="11" t="s">
        <v>6380</v>
      </c>
      <c r="B1361" s="11" t="s">
        <v>6381</v>
      </c>
      <c r="C1361" s="11" t="str">
        <f>VLOOKUP(A1361,import!A:C,3,0)</f>
        <v>DOĞRU</v>
      </c>
      <c r="D1361" s="11" t="s">
        <v>200</v>
      </c>
      <c r="E1361" s="12">
        <f>VLOOKUP(A1361,import!A:J,5,0)</f>
        <v>28</v>
      </c>
      <c r="F1361" s="12">
        <f>VLOOKUP(A1361,import!A:J,6,0)</f>
        <v>12</v>
      </c>
      <c r="G1361" s="13">
        <f>VLOOKUP(A1361,import!A:J,7,0)</f>
        <v>0</v>
      </c>
      <c r="H1361" s="13">
        <f>VLOOKUP(A1361,import!A:J,8,0)</f>
        <v>24</v>
      </c>
      <c r="I1361" s="13">
        <f>VLOOKUP(A1361,import!A:J,9,0)</f>
        <v>24</v>
      </c>
      <c r="J1361" s="14">
        <f>VLOOKUP(A1361,import!A:J,10,0)</f>
        <v>0</v>
      </c>
      <c r="K1361" s="11" t="s">
        <v>6382</v>
      </c>
      <c r="L1361" s="11">
        <v>5.350650074E9</v>
      </c>
      <c r="M1361" s="11" t="s">
        <v>368</v>
      </c>
      <c r="N1361" s="11" t="s">
        <v>682</v>
      </c>
      <c r="O1361" s="11" t="s">
        <v>6383</v>
      </c>
      <c r="P1361" s="11" t="str">
        <f>VLOOKUP(A1361,import!A:P,16,0)</f>
        <v>Geleneksel</v>
      </c>
      <c r="Q1361" s="15"/>
      <c r="R1361" s="15" t="b">
        <v>0</v>
      </c>
      <c r="S1361" s="16" t="b">
        <v>0</v>
      </c>
      <c r="T1361" s="17"/>
      <c r="U1361" s="17"/>
      <c r="V1361" s="17"/>
      <c r="W1361" s="17"/>
      <c r="X1361" s="18"/>
      <c r="Y1361" s="18"/>
      <c r="Z1361" s="18"/>
      <c r="AA1361" s="22"/>
      <c r="AB1361" s="23"/>
      <c r="AC1361" s="19"/>
      <c r="AD1361" s="19"/>
      <c r="AE1361" s="20"/>
      <c r="AF1361" s="19"/>
      <c r="AG1361" s="20"/>
      <c r="AH1361" s="19"/>
      <c r="AI1361" s="19"/>
      <c r="AJ1361" s="19"/>
      <c r="AK1361" s="22"/>
      <c r="AL1361" s="19"/>
      <c r="AM1361" s="19"/>
      <c r="AN1361" s="19"/>
      <c r="AO1361" s="19"/>
      <c r="AP1361" s="21"/>
      <c r="AQ1361" s="19"/>
    </row>
    <row r="1362">
      <c r="A1362" s="11" t="s">
        <v>6384</v>
      </c>
      <c r="B1362" s="11" t="s">
        <v>6385</v>
      </c>
      <c r="C1362" s="11" t="str">
        <f>VLOOKUP(A1362,import!A:C,3,0)</f>
        <v>DOĞRU</v>
      </c>
      <c r="D1362" s="11" t="s">
        <v>45</v>
      </c>
      <c r="E1362" s="12">
        <f>VLOOKUP(A1362,import!A:J,5,0)</f>
        <v>1957</v>
      </c>
      <c r="F1362" s="12">
        <f>VLOOKUP(A1362,import!A:J,6,0)</f>
        <v>91</v>
      </c>
      <c r="G1362" s="13">
        <f>VLOOKUP(A1362,import!A:J,7,0)</f>
        <v>3</v>
      </c>
      <c r="H1362" s="13">
        <f>VLOOKUP(A1362,import!A:J,8,0)</f>
        <v>13</v>
      </c>
      <c r="I1362" s="13">
        <f>VLOOKUP(A1362,import!A:J,9,0)</f>
        <v>16</v>
      </c>
      <c r="J1362" s="14">
        <f>VLOOKUP(A1362,import!A:J,10,0)</f>
        <v>0.19</v>
      </c>
      <c r="K1362" s="11" t="s">
        <v>6386</v>
      </c>
      <c r="L1362" s="11">
        <v>2.425043388E9</v>
      </c>
      <c r="M1362" s="11" t="s">
        <v>65</v>
      </c>
      <c r="N1362" s="11" t="s">
        <v>112</v>
      </c>
      <c r="O1362" s="11" t="s">
        <v>6387</v>
      </c>
      <c r="P1362" s="11" t="str">
        <f>VLOOKUP(A1362,import!A:P,16,0)</f>
        <v>Geleneksel</v>
      </c>
      <c r="Q1362" s="15"/>
      <c r="R1362" s="15" t="b">
        <v>1</v>
      </c>
      <c r="S1362" s="16" t="b">
        <v>0</v>
      </c>
      <c r="T1362" s="17" t="s">
        <v>50</v>
      </c>
      <c r="U1362" s="17" t="s">
        <v>51</v>
      </c>
      <c r="V1362" s="17"/>
      <c r="W1362" s="17" t="s">
        <v>6388</v>
      </c>
      <c r="X1362" s="18">
        <v>44358.0</v>
      </c>
      <c r="Y1362" s="18">
        <v>44363.0</v>
      </c>
      <c r="Z1362" s="18"/>
      <c r="AA1362" s="22" t="s">
        <v>71</v>
      </c>
      <c r="AB1362" s="23">
        <v>44372.0</v>
      </c>
      <c r="AC1362" s="19"/>
      <c r="AD1362" s="19"/>
      <c r="AE1362" s="20"/>
      <c r="AF1362" s="19"/>
      <c r="AG1362" s="20"/>
      <c r="AH1362" s="19"/>
      <c r="AI1362" s="19"/>
      <c r="AJ1362" s="19"/>
      <c r="AK1362" s="22" t="s">
        <v>190</v>
      </c>
      <c r="AL1362" s="19"/>
      <c r="AM1362" s="19"/>
      <c r="AN1362" s="19"/>
      <c r="AO1362" s="19"/>
      <c r="AP1362" s="21" t="s">
        <v>116</v>
      </c>
      <c r="AQ1362" s="19"/>
    </row>
    <row r="1363">
      <c r="A1363" s="11" t="s">
        <v>6389</v>
      </c>
      <c r="B1363" s="11" t="s">
        <v>6390</v>
      </c>
      <c r="C1363" s="11" t="str">
        <f>VLOOKUP(A1363,import!A:C,3,0)</f>
        <v>DOĞRU</v>
      </c>
      <c r="D1363" s="11" t="s">
        <v>152</v>
      </c>
      <c r="E1363" s="12">
        <f>VLOOKUP(A1363,import!A:J,5,0)</f>
        <v>72</v>
      </c>
      <c r="F1363" s="12">
        <f>VLOOKUP(A1363,import!A:J,6,0)</f>
        <v>18</v>
      </c>
      <c r="G1363" s="13">
        <f>VLOOKUP(A1363,import!A:J,7,0)</f>
        <v>0</v>
      </c>
      <c r="H1363" s="13">
        <f>VLOOKUP(A1363,import!A:J,8,0)</f>
        <v>25</v>
      </c>
      <c r="I1363" s="13">
        <f>VLOOKUP(A1363,import!A:J,9,0)</f>
        <v>25</v>
      </c>
      <c r="J1363" s="14">
        <f>VLOOKUP(A1363,import!A:J,10,0)</f>
        <v>0</v>
      </c>
      <c r="K1363" s="11" t="s">
        <v>6391</v>
      </c>
      <c r="L1363" s="11">
        <v>5.070164061E9</v>
      </c>
      <c r="M1363" s="11" t="s">
        <v>327</v>
      </c>
      <c r="N1363" s="11" t="s">
        <v>328</v>
      </c>
      <c r="O1363" s="11" t="s">
        <v>6392</v>
      </c>
      <c r="P1363" s="11" t="str">
        <f>VLOOKUP(A1363,import!A:P,16,0)</f>
        <v>Geleneksel</v>
      </c>
      <c r="Q1363" s="15"/>
      <c r="R1363" s="15" t="b">
        <v>0</v>
      </c>
      <c r="S1363" s="16" t="b">
        <v>0</v>
      </c>
      <c r="T1363" s="17"/>
      <c r="U1363" s="17"/>
      <c r="V1363" s="17"/>
      <c r="W1363" s="17"/>
      <c r="X1363" s="18"/>
      <c r="Y1363" s="18"/>
      <c r="Z1363" s="18"/>
      <c r="AA1363" s="22"/>
      <c r="AB1363" s="23"/>
      <c r="AC1363" s="19"/>
      <c r="AD1363" s="19"/>
      <c r="AE1363" s="20"/>
      <c r="AF1363" s="19"/>
      <c r="AG1363" s="20"/>
      <c r="AH1363" s="19"/>
      <c r="AI1363" s="19"/>
      <c r="AJ1363" s="19"/>
      <c r="AK1363" s="22"/>
      <c r="AL1363" s="19"/>
      <c r="AM1363" s="19"/>
      <c r="AN1363" s="19"/>
      <c r="AO1363" s="19"/>
      <c r="AP1363" s="21"/>
      <c r="AQ1363" s="19"/>
    </row>
    <row r="1364">
      <c r="A1364" s="11" t="s">
        <v>6393</v>
      </c>
      <c r="B1364" s="11" t="s">
        <v>6394</v>
      </c>
      <c r="C1364" s="11" t="str">
        <f>VLOOKUP(A1364,import!A:C,3,0)</f>
        <v>DOĞRU</v>
      </c>
      <c r="D1364" s="11" t="s">
        <v>818</v>
      </c>
      <c r="E1364" s="12">
        <f>VLOOKUP(A1364,import!A:J,5,0)</f>
        <v>137</v>
      </c>
      <c r="F1364" s="12">
        <f>VLOOKUP(A1364,import!A:J,6,0)</f>
        <v>23</v>
      </c>
      <c r="G1364" s="13">
        <f>VLOOKUP(A1364,import!A:J,7,0)</f>
        <v>5</v>
      </c>
      <c r="H1364" s="13">
        <f>VLOOKUP(A1364,import!A:J,8,0)</f>
        <v>7</v>
      </c>
      <c r="I1364" s="13">
        <f>VLOOKUP(A1364,import!A:J,9,0)</f>
        <v>12</v>
      </c>
      <c r="J1364" s="14">
        <f>VLOOKUP(A1364,import!A:J,10,0)</f>
        <v>0.42</v>
      </c>
      <c r="K1364" s="11" t="s">
        <v>6395</v>
      </c>
      <c r="L1364" s="11">
        <v>5.366000713E9</v>
      </c>
      <c r="M1364" s="11" t="s">
        <v>47</v>
      </c>
      <c r="N1364" s="11" t="s">
        <v>81</v>
      </c>
      <c r="O1364" s="11" t="s">
        <v>6396</v>
      </c>
      <c r="P1364" s="11" t="str">
        <f>VLOOKUP(A1364,import!A:P,16,0)</f>
        <v>Geleneksel</v>
      </c>
      <c r="Q1364" s="15"/>
      <c r="R1364" s="15" t="b">
        <v>1</v>
      </c>
      <c r="S1364" s="16" t="b">
        <v>0</v>
      </c>
      <c r="T1364" s="17" t="s">
        <v>50</v>
      </c>
      <c r="U1364" s="17" t="s">
        <v>156</v>
      </c>
      <c r="V1364" s="17" t="s">
        <v>52</v>
      </c>
      <c r="W1364" s="17" t="s">
        <v>6388</v>
      </c>
      <c r="X1364" s="18">
        <v>44469.0</v>
      </c>
      <c r="Y1364" s="18">
        <v>44470.0</v>
      </c>
      <c r="Z1364" s="18"/>
      <c r="AA1364" s="22" t="s">
        <v>71</v>
      </c>
      <c r="AB1364" s="23">
        <v>44469.0</v>
      </c>
      <c r="AC1364" s="22" t="s">
        <v>71</v>
      </c>
      <c r="AD1364" s="23">
        <v>44539.0</v>
      </c>
      <c r="AE1364" s="20"/>
      <c r="AF1364" s="19"/>
      <c r="AG1364" s="20"/>
      <c r="AH1364" s="19"/>
      <c r="AI1364" s="19"/>
      <c r="AJ1364" s="19"/>
      <c r="AK1364" s="22" t="s">
        <v>156</v>
      </c>
      <c r="AL1364" s="22" t="s">
        <v>99</v>
      </c>
      <c r="AM1364" s="19"/>
      <c r="AN1364" s="19"/>
      <c r="AO1364" s="19"/>
      <c r="AP1364" s="21" t="s">
        <v>89</v>
      </c>
      <c r="AQ1364" s="19"/>
    </row>
    <row r="1365">
      <c r="A1365" s="11" t="s">
        <v>6397</v>
      </c>
      <c r="B1365" s="11" t="s">
        <v>6398</v>
      </c>
      <c r="C1365" s="11" t="str">
        <f>VLOOKUP(A1365,import!A:C,3,0)</f>
        <v>DOĞRU</v>
      </c>
      <c r="D1365" s="11" t="s">
        <v>152</v>
      </c>
      <c r="E1365" s="12">
        <f>VLOOKUP(A1365,import!A:J,5,0)</f>
        <v>494</v>
      </c>
      <c r="F1365" s="12">
        <f>VLOOKUP(A1365,import!A:J,6,0)</f>
        <v>66</v>
      </c>
      <c r="G1365" s="13">
        <f>VLOOKUP(A1365,import!A:J,7,0)</f>
        <v>0</v>
      </c>
      <c r="H1365" s="13">
        <f>VLOOKUP(A1365,import!A:J,8,0)</f>
        <v>42</v>
      </c>
      <c r="I1365" s="13">
        <f>VLOOKUP(A1365,import!A:J,9,0)</f>
        <v>42</v>
      </c>
      <c r="J1365" s="14">
        <f>VLOOKUP(A1365,import!A:J,10,0)</f>
        <v>0</v>
      </c>
      <c r="K1365" s="11" t="s">
        <v>3368</v>
      </c>
      <c r="L1365" s="11">
        <v>2.422423212E9</v>
      </c>
      <c r="M1365" s="11" t="s">
        <v>47</v>
      </c>
      <c r="N1365" s="11" t="s">
        <v>719</v>
      </c>
      <c r="O1365" s="11" t="s">
        <v>6399</v>
      </c>
      <c r="P1365" s="11" t="str">
        <f>VLOOKUP(A1365,import!A:P,16,0)</f>
        <v>Geleneksel</v>
      </c>
      <c r="Q1365" s="15"/>
      <c r="R1365" s="15" t="b">
        <v>1</v>
      </c>
      <c r="S1365" s="16" t="b">
        <v>0</v>
      </c>
      <c r="T1365" s="17" t="s">
        <v>236</v>
      </c>
      <c r="U1365" s="17" t="s">
        <v>51</v>
      </c>
      <c r="V1365" s="24" t="s">
        <v>69</v>
      </c>
      <c r="W1365" s="17"/>
      <c r="X1365" s="18">
        <v>44627.0</v>
      </c>
      <c r="Y1365" s="18">
        <v>44628.0</v>
      </c>
      <c r="Z1365" s="18"/>
      <c r="AA1365" s="22" t="s">
        <v>71</v>
      </c>
      <c r="AB1365" s="23">
        <v>44593.0</v>
      </c>
      <c r="AC1365" s="22" t="s">
        <v>71</v>
      </c>
      <c r="AD1365" s="23">
        <v>44627.0</v>
      </c>
      <c r="AE1365" s="20"/>
      <c r="AF1365" s="19"/>
      <c r="AG1365" s="20"/>
      <c r="AH1365" s="19"/>
      <c r="AI1365" s="19"/>
      <c r="AJ1365" s="19"/>
      <c r="AK1365" s="22" t="s">
        <v>131</v>
      </c>
      <c r="AL1365" s="22" t="s">
        <v>51</v>
      </c>
      <c r="AM1365" s="19"/>
      <c r="AN1365" s="19"/>
      <c r="AO1365" s="19"/>
      <c r="AP1365" s="21"/>
      <c r="AQ1365" s="19"/>
    </row>
    <row r="1366">
      <c r="A1366" s="11" t="s">
        <v>6400</v>
      </c>
      <c r="B1366" s="11" t="s">
        <v>6398</v>
      </c>
      <c r="C1366" s="11" t="str">
        <f>VLOOKUP(A1366,import!A:C,3,0)</f>
        <v>DOĞRU</v>
      </c>
      <c r="D1366" s="11" t="s">
        <v>152</v>
      </c>
      <c r="E1366" s="12">
        <f>VLOOKUP(A1366,import!A:J,5,0)</f>
        <v>271</v>
      </c>
      <c r="F1366" s="12">
        <f>VLOOKUP(A1366,import!A:J,6,0)</f>
        <v>80</v>
      </c>
      <c r="G1366" s="13">
        <f>VLOOKUP(A1366,import!A:J,7,0)</f>
        <v>0</v>
      </c>
      <c r="H1366" s="13">
        <f>VLOOKUP(A1366,import!A:J,8,0)</f>
        <v>24</v>
      </c>
      <c r="I1366" s="13">
        <f>VLOOKUP(A1366,import!A:J,9,0)</f>
        <v>24</v>
      </c>
      <c r="J1366" s="14">
        <f>VLOOKUP(A1366,import!A:J,10,0)</f>
        <v>0</v>
      </c>
      <c r="K1366" s="11" t="s">
        <v>6401</v>
      </c>
      <c r="L1366" s="11">
        <v>2.423462033E9</v>
      </c>
      <c r="M1366" s="11" t="s">
        <v>47</v>
      </c>
      <c r="N1366" s="11" t="s">
        <v>719</v>
      </c>
      <c r="O1366" s="11" t="s">
        <v>1237</v>
      </c>
      <c r="P1366" s="11" t="str">
        <f>VLOOKUP(A1366,import!A:P,16,0)</f>
        <v>Geleneksel</v>
      </c>
      <c r="Q1366" s="15"/>
      <c r="R1366" s="15" t="b">
        <v>1</v>
      </c>
      <c r="S1366" s="16" t="b">
        <v>0</v>
      </c>
      <c r="T1366" s="17" t="s">
        <v>50</v>
      </c>
      <c r="U1366" s="17" t="s">
        <v>99</v>
      </c>
      <c r="V1366" s="24" t="s">
        <v>69</v>
      </c>
      <c r="W1366" s="17"/>
      <c r="X1366" s="18">
        <v>44636.0</v>
      </c>
      <c r="Y1366" s="18">
        <v>44639.0</v>
      </c>
      <c r="Z1366" s="18"/>
      <c r="AA1366" s="22" t="s">
        <v>71</v>
      </c>
      <c r="AB1366" s="23">
        <v>44636.0</v>
      </c>
      <c r="AC1366" s="19"/>
      <c r="AD1366" s="19"/>
      <c r="AE1366" s="20"/>
      <c r="AF1366" s="19"/>
      <c r="AG1366" s="20"/>
      <c r="AH1366" s="19"/>
      <c r="AI1366" s="19"/>
      <c r="AJ1366" s="19"/>
      <c r="AK1366" s="22" t="s">
        <v>99</v>
      </c>
      <c r="AL1366" s="19"/>
      <c r="AM1366" s="19"/>
      <c r="AN1366" s="19"/>
      <c r="AO1366" s="19"/>
      <c r="AP1366" s="21"/>
      <c r="AQ1366" s="19"/>
    </row>
    <row r="1367">
      <c r="A1367" s="11" t="s">
        <v>6402</v>
      </c>
      <c r="B1367" s="11" t="s">
        <v>6403</v>
      </c>
      <c r="C1367" s="11" t="str">
        <f>VLOOKUP(A1367,import!A:C,3,0)</f>
        <v>DOĞRU</v>
      </c>
      <c r="D1367" s="11" t="s">
        <v>200</v>
      </c>
      <c r="E1367" s="12">
        <f>VLOOKUP(A1367,import!A:J,5,0)</f>
        <v>512</v>
      </c>
      <c r="F1367" s="12">
        <f>VLOOKUP(A1367,import!A:J,6,0)</f>
        <v>4</v>
      </c>
      <c r="G1367" s="13">
        <f>VLOOKUP(A1367,import!A:J,7,0)</f>
        <v>12</v>
      </c>
      <c r="H1367" s="13">
        <f>VLOOKUP(A1367,import!A:J,8,0)</f>
        <v>3</v>
      </c>
      <c r="I1367" s="13">
        <f>VLOOKUP(A1367,import!A:J,9,0)</f>
        <v>15</v>
      </c>
      <c r="J1367" s="14">
        <f>VLOOKUP(A1367,import!A:J,10,0)</f>
        <v>0.8</v>
      </c>
      <c r="K1367" s="11" t="s">
        <v>6404</v>
      </c>
      <c r="L1367" s="11">
        <v>2.423446858E9</v>
      </c>
      <c r="M1367" s="11" t="s">
        <v>65</v>
      </c>
      <c r="N1367" s="11" t="s">
        <v>707</v>
      </c>
      <c r="O1367" s="11" t="s">
        <v>6405</v>
      </c>
      <c r="P1367" s="11" t="str">
        <f>VLOOKUP(A1367,import!A:P,16,0)</f>
        <v>Geleneksel</v>
      </c>
      <c r="Q1367" s="15" t="s">
        <v>299</v>
      </c>
      <c r="R1367" s="15" t="b">
        <v>1</v>
      </c>
      <c r="S1367" s="16" t="b">
        <v>0</v>
      </c>
      <c r="T1367" s="25" t="s">
        <v>121</v>
      </c>
      <c r="U1367" s="16"/>
      <c r="V1367" s="16"/>
      <c r="W1367" s="16"/>
      <c r="X1367" s="30"/>
      <c r="Y1367" s="30"/>
      <c r="Z1367" s="30"/>
      <c r="AA1367" s="19"/>
      <c r="AB1367" s="19"/>
      <c r="AC1367" s="19"/>
      <c r="AD1367" s="19"/>
      <c r="AE1367" s="20"/>
      <c r="AF1367" s="19"/>
      <c r="AG1367" s="20"/>
      <c r="AH1367" s="19"/>
      <c r="AI1367" s="19"/>
      <c r="AJ1367" s="19"/>
      <c r="AK1367" s="19"/>
      <c r="AL1367" s="19"/>
      <c r="AM1367" s="19"/>
      <c r="AN1367" s="19"/>
      <c r="AO1367" s="19"/>
      <c r="AP1367" s="21" t="s">
        <v>54</v>
      </c>
      <c r="AQ1367" s="19"/>
    </row>
    <row r="1368">
      <c r="A1368" s="11" t="s">
        <v>6406</v>
      </c>
      <c r="B1368" s="11" t="s">
        <v>6407</v>
      </c>
      <c r="C1368" s="11" t="str">
        <f>VLOOKUP(A1368,import!A:C,3,0)</f>
        <v>DOĞRU</v>
      </c>
      <c r="D1368" s="11" t="s">
        <v>200</v>
      </c>
      <c r="E1368" s="12">
        <f>VLOOKUP(A1368,import!A:J,5,0)</f>
        <v>1360</v>
      </c>
      <c r="F1368" s="12">
        <f>VLOOKUP(A1368,import!A:J,6,0)</f>
        <v>12</v>
      </c>
      <c r="G1368" s="13">
        <f>VLOOKUP(A1368,import!A:J,7,0)</f>
        <v>13</v>
      </c>
      <c r="H1368" s="13">
        <f>VLOOKUP(A1368,import!A:J,8,0)</f>
        <v>3</v>
      </c>
      <c r="I1368" s="13">
        <f>VLOOKUP(A1368,import!A:J,9,0)</f>
        <v>16</v>
      </c>
      <c r="J1368" s="14">
        <f>VLOOKUP(A1368,import!A:J,10,0)</f>
        <v>0.81</v>
      </c>
      <c r="K1368" s="11" t="s">
        <v>6408</v>
      </c>
      <c r="L1368" s="11">
        <v>2.423446858E9</v>
      </c>
      <c r="M1368" s="11" t="s">
        <v>65</v>
      </c>
      <c r="N1368" s="11" t="s">
        <v>707</v>
      </c>
      <c r="O1368" s="11" t="s">
        <v>6409</v>
      </c>
      <c r="P1368" s="11" t="str">
        <f>VLOOKUP(A1368,import!A:P,16,0)</f>
        <v>Geleneksel</v>
      </c>
      <c r="Q1368" s="15" t="s">
        <v>299</v>
      </c>
      <c r="R1368" s="15" t="b">
        <v>1</v>
      </c>
      <c r="S1368" s="16" t="b">
        <v>0</v>
      </c>
      <c r="T1368" s="25" t="s">
        <v>50</v>
      </c>
      <c r="U1368" s="25" t="s">
        <v>272</v>
      </c>
      <c r="V1368" s="25" t="s">
        <v>273</v>
      </c>
      <c r="W1368" s="25" t="s">
        <v>6410</v>
      </c>
      <c r="X1368" s="27">
        <v>44286.0</v>
      </c>
      <c r="Y1368" s="27">
        <v>44288.0</v>
      </c>
      <c r="Z1368" s="27"/>
      <c r="AA1368" s="19"/>
      <c r="AB1368" s="19"/>
      <c r="AC1368" s="19"/>
      <c r="AD1368" s="19"/>
      <c r="AE1368" s="20"/>
      <c r="AF1368" s="19"/>
      <c r="AG1368" s="20"/>
      <c r="AH1368" s="19"/>
      <c r="AI1368" s="19"/>
      <c r="AJ1368" s="19"/>
      <c r="AK1368" s="19"/>
      <c r="AL1368" s="19"/>
      <c r="AM1368" s="19"/>
      <c r="AN1368" s="19"/>
      <c r="AO1368" s="19"/>
      <c r="AP1368" s="21" t="s">
        <v>54</v>
      </c>
      <c r="AQ1368" s="19"/>
    </row>
    <row r="1369">
      <c r="A1369" s="11" t="s">
        <v>6411</v>
      </c>
      <c r="B1369" s="11" t="s">
        <v>6412</v>
      </c>
      <c r="C1369" s="11" t="str">
        <f>VLOOKUP(A1369,import!A:C,3,0)</f>
        <v>DOĞRU</v>
      </c>
      <c r="D1369" s="11" t="s">
        <v>200</v>
      </c>
      <c r="E1369" s="12">
        <f>VLOOKUP(A1369,import!A:J,5,0)</f>
        <v>1226</v>
      </c>
      <c r="F1369" s="12">
        <f>VLOOKUP(A1369,import!A:J,6,0)</f>
        <v>97</v>
      </c>
      <c r="G1369" s="13">
        <f>VLOOKUP(A1369,import!A:J,7,0)</f>
        <v>0</v>
      </c>
      <c r="H1369" s="13">
        <f>VLOOKUP(A1369,import!A:J,8,0)</f>
        <v>27</v>
      </c>
      <c r="I1369" s="13">
        <f>VLOOKUP(A1369,import!A:J,9,0)</f>
        <v>27</v>
      </c>
      <c r="J1369" s="14">
        <f>VLOOKUP(A1369,import!A:J,10,0)</f>
        <v>0</v>
      </c>
      <c r="K1369" s="11" t="s">
        <v>6413</v>
      </c>
      <c r="L1369" s="11">
        <v>5.469183761E9</v>
      </c>
      <c r="M1369" s="11" t="s">
        <v>47</v>
      </c>
      <c r="N1369" s="11" t="s">
        <v>740</v>
      </c>
      <c r="O1369" s="11" t="s">
        <v>6414</v>
      </c>
      <c r="P1369" s="11" t="str">
        <f>VLOOKUP(A1369,import!A:P,16,0)</f>
        <v>Geleneksel</v>
      </c>
      <c r="Q1369" s="15"/>
      <c r="R1369" s="15" t="b">
        <v>1</v>
      </c>
      <c r="S1369" s="25" t="b">
        <v>1</v>
      </c>
      <c r="T1369" s="17"/>
      <c r="U1369" s="17"/>
      <c r="V1369" s="17"/>
      <c r="W1369" s="17" t="s">
        <v>6415</v>
      </c>
      <c r="X1369" s="18"/>
      <c r="Y1369" s="18"/>
      <c r="Z1369" s="18"/>
      <c r="AA1369" s="22" t="s">
        <v>71</v>
      </c>
      <c r="AB1369" s="23">
        <v>44351.0</v>
      </c>
      <c r="AC1369" s="22" t="s">
        <v>85</v>
      </c>
      <c r="AD1369" s="23">
        <v>44370.0</v>
      </c>
      <c r="AE1369" s="22" t="s">
        <v>85</v>
      </c>
      <c r="AF1369" s="23">
        <v>44421.0</v>
      </c>
      <c r="AG1369" s="20"/>
      <c r="AH1369" s="19"/>
      <c r="AI1369" s="19"/>
      <c r="AJ1369" s="19"/>
      <c r="AK1369" s="22" t="s">
        <v>148</v>
      </c>
      <c r="AL1369" s="22" t="s">
        <v>107</v>
      </c>
      <c r="AM1369" s="22" t="s">
        <v>88</v>
      </c>
      <c r="AN1369" s="19"/>
      <c r="AO1369" s="19"/>
      <c r="AP1369" s="21" t="s">
        <v>54</v>
      </c>
      <c r="AQ1369" s="19"/>
    </row>
    <row r="1370">
      <c r="A1370" s="11" t="s">
        <v>6416</v>
      </c>
      <c r="B1370" s="11" t="s">
        <v>6417</v>
      </c>
      <c r="C1370" s="11" t="str">
        <f>VLOOKUP(A1370,import!A:C,3,0)</f>
        <v>DOĞRU</v>
      </c>
      <c r="D1370" s="11" t="s">
        <v>152</v>
      </c>
      <c r="E1370" s="12">
        <f>VLOOKUP(A1370,import!A:J,5,0)</f>
        <v>3164</v>
      </c>
      <c r="F1370" s="12">
        <f>VLOOKUP(A1370,import!A:J,6,0)</f>
        <v>111</v>
      </c>
      <c r="G1370" s="13">
        <f>VLOOKUP(A1370,import!A:J,7,0)</f>
        <v>0</v>
      </c>
      <c r="H1370" s="13">
        <f>VLOOKUP(A1370,import!A:J,8,0)</f>
        <v>32</v>
      </c>
      <c r="I1370" s="13">
        <f>VLOOKUP(A1370,import!A:J,9,0)</f>
        <v>32</v>
      </c>
      <c r="J1370" s="14">
        <f>VLOOKUP(A1370,import!A:J,10,0)</f>
        <v>0</v>
      </c>
      <c r="K1370" s="11" t="s">
        <v>6418</v>
      </c>
      <c r="L1370" s="11">
        <v>2.423250732E9</v>
      </c>
      <c r="M1370" s="11" t="s">
        <v>65</v>
      </c>
      <c r="N1370" s="11" t="s">
        <v>614</v>
      </c>
      <c r="O1370" s="11" t="s">
        <v>6419</v>
      </c>
      <c r="P1370" s="11" t="str">
        <f>VLOOKUP(A1370,import!A:P,16,0)</f>
        <v>Geleneksel</v>
      </c>
      <c r="Q1370" s="15" t="s">
        <v>129</v>
      </c>
      <c r="R1370" s="15" t="b">
        <v>1</v>
      </c>
      <c r="S1370" s="25" t="b">
        <v>0</v>
      </c>
      <c r="T1370" s="17" t="s">
        <v>83</v>
      </c>
      <c r="U1370" s="42"/>
      <c r="V1370" s="42"/>
      <c r="W1370" s="17" t="s">
        <v>6420</v>
      </c>
      <c r="X1370" s="43"/>
      <c r="Y1370" s="43"/>
      <c r="Z1370" s="43"/>
      <c r="AA1370" s="22" t="s">
        <v>71</v>
      </c>
      <c r="AB1370" s="23">
        <v>44516.0</v>
      </c>
      <c r="AC1370" s="22" t="s">
        <v>71</v>
      </c>
      <c r="AD1370" s="23">
        <v>44567.0</v>
      </c>
      <c r="AE1370" s="20"/>
      <c r="AF1370" s="19"/>
      <c r="AG1370" s="20"/>
      <c r="AH1370" s="19"/>
      <c r="AI1370" s="19"/>
      <c r="AJ1370" s="19"/>
      <c r="AK1370" s="22" t="s">
        <v>230</v>
      </c>
      <c r="AL1370" s="22" t="s">
        <v>99</v>
      </c>
      <c r="AM1370" s="19"/>
      <c r="AN1370" s="19"/>
      <c r="AO1370" s="19"/>
      <c r="AP1370" s="21" t="s">
        <v>54</v>
      </c>
      <c r="AQ1370" s="19"/>
    </row>
    <row r="1371">
      <c r="A1371" s="11" t="s">
        <v>6421</v>
      </c>
      <c r="B1371" s="11" t="s">
        <v>6422</v>
      </c>
      <c r="C1371" s="11" t="str">
        <f>VLOOKUP(A1371,import!A:C,3,0)</f>
        <v>DOĞRU</v>
      </c>
      <c r="D1371" s="11" t="s">
        <v>102</v>
      </c>
      <c r="E1371" s="12">
        <f>VLOOKUP(A1371,import!A:J,5,0)</f>
        <v>1675</v>
      </c>
      <c r="F1371" s="12">
        <f>VLOOKUP(A1371,import!A:J,6,0)</f>
        <v>410</v>
      </c>
      <c r="G1371" s="13">
        <f>VLOOKUP(A1371,import!A:J,7,0)</f>
        <v>47</v>
      </c>
      <c r="H1371" s="13">
        <f>VLOOKUP(A1371,import!A:J,8,0)</f>
        <v>36</v>
      </c>
      <c r="I1371" s="13">
        <f>VLOOKUP(A1371,import!A:J,9,0)</f>
        <v>83</v>
      </c>
      <c r="J1371" s="14">
        <f>VLOOKUP(A1371,import!A:J,10,0)</f>
        <v>0.57</v>
      </c>
      <c r="K1371" s="11" t="s">
        <v>6423</v>
      </c>
      <c r="L1371" s="11">
        <v>5.358675222E9</v>
      </c>
      <c r="M1371" s="11" t="s">
        <v>65</v>
      </c>
      <c r="N1371" s="11" t="s">
        <v>112</v>
      </c>
      <c r="O1371" s="11" t="s">
        <v>6424</v>
      </c>
      <c r="P1371" s="11" t="str">
        <f>VLOOKUP(A1371,import!A:P,16,0)</f>
        <v>Geleneksel</v>
      </c>
      <c r="Q1371" s="15"/>
      <c r="R1371" s="15" t="b">
        <v>1</v>
      </c>
      <c r="S1371" s="16" t="b">
        <v>0</v>
      </c>
      <c r="T1371" s="17" t="s">
        <v>50</v>
      </c>
      <c r="U1371" s="17" t="s">
        <v>131</v>
      </c>
      <c r="V1371" s="24" t="s">
        <v>69</v>
      </c>
      <c r="W1371" s="17"/>
      <c r="X1371" s="18">
        <v>44628.0</v>
      </c>
      <c r="Y1371" s="18">
        <v>44629.0</v>
      </c>
      <c r="Z1371" s="18"/>
      <c r="AA1371" s="22" t="s">
        <v>71</v>
      </c>
      <c r="AB1371" s="23">
        <v>44628.0</v>
      </c>
      <c r="AC1371" s="19"/>
      <c r="AD1371" s="19"/>
      <c r="AE1371" s="20"/>
      <c r="AF1371" s="19"/>
      <c r="AG1371" s="20"/>
      <c r="AH1371" s="19"/>
      <c r="AI1371" s="19"/>
      <c r="AJ1371" s="19"/>
      <c r="AK1371" s="22" t="s">
        <v>131</v>
      </c>
      <c r="AL1371" s="19"/>
      <c r="AM1371" s="19"/>
      <c r="AN1371" s="19"/>
      <c r="AO1371" s="19"/>
      <c r="AP1371" s="21"/>
      <c r="AQ1371" s="19"/>
    </row>
    <row r="1372">
      <c r="A1372" s="11" t="s">
        <v>6425</v>
      </c>
      <c r="B1372" s="11" t="s">
        <v>6426</v>
      </c>
      <c r="C1372" s="11" t="str">
        <f>VLOOKUP(A1372,import!A:C,3,0)</f>
        <v>DOĞRU</v>
      </c>
      <c r="D1372" s="11" t="s">
        <v>200</v>
      </c>
      <c r="E1372" s="12">
        <f>VLOOKUP(A1372,import!A:J,5,0)</f>
        <v>64</v>
      </c>
      <c r="F1372" s="12" t="str">
        <f>VLOOKUP(A1372,import!A:J,6,0)</f>
        <v/>
      </c>
      <c r="G1372" s="13">
        <f>VLOOKUP(A1372,import!A:J,7,0)</f>
        <v>0</v>
      </c>
      <c r="H1372" s="13">
        <f>VLOOKUP(A1372,import!A:J,8,0)</f>
        <v>11</v>
      </c>
      <c r="I1372" s="13">
        <f>VLOOKUP(A1372,import!A:J,9,0)</f>
        <v>11</v>
      </c>
      <c r="J1372" s="14">
        <f>VLOOKUP(A1372,import!A:J,10,0)</f>
        <v>0</v>
      </c>
      <c r="K1372" s="11" t="s">
        <v>6427</v>
      </c>
      <c r="L1372" s="11">
        <v>2.423268896E9</v>
      </c>
      <c r="M1372" s="11" t="s">
        <v>65</v>
      </c>
      <c r="N1372" s="11" t="s">
        <v>404</v>
      </c>
      <c r="O1372" s="11" t="s">
        <v>6428</v>
      </c>
      <c r="P1372" s="11" t="str">
        <f>VLOOKUP(A1372,import!A:P,16,0)</f>
        <v>Geleneksel</v>
      </c>
      <c r="Q1372" s="15" t="s">
        <v>299</v>
      </c>
      <c r="R1372" s="15" t="b">
        <v>1</v>
      </c>
      <c r="S1372" s="25" t="b">
        <v>1</v>
      </c>
      <c r="T1372" s="25"/>
      <c r="U1372" s="25" t="s">
        <v>51</v>
      </c>
      <c r="V1372" s="25" t="s">
        <v>273</v>
      </c>
      <c r="W1372" s="25" t="s">
        <v>6429</v>
      </c>
      <c r="X1372" s="27">
        <v>44295.0</v>
      </c>
      <c r="Y1372" s="27">
        <v>44302.0</v>
      </c>
      <c r="Z1372" s="27"/>
      <c r="AA1372" s="22" t="s">
        <v>71</v>
      </c>
      <c r="AB1372" s="23">
        <v>44357.0</v>
      </c>
      <c r="AC1372" s="22" t="s">
        <v>85</v>
      </c>
      <c r="AD1372" s="23">
        <v>44376.0</v>
      </c>
      <c r="AE1372" s="22" t="s">
        <v>85</v>
      </c>
      <c r="AF1372" s="23">
        <v>44405.0</v>
      </c>
      <c r="AG1372" s="22" t="s">
        <v>71</v>
      </c>
      <c r="AH1372" s="23">
        <v>44405.0</v>
      </c>
      <c r="AI1372" s="19"/>
      <c r="AJ1372" s="19"/>
      <c r="AK1372" s="22" t="s">
        <v>98</v>
      </c>
      <c r="AL1372" s="22" t="s">
        <v>190</v>
      </c>
      <c r="AM1372" s="22" t="s">
        <v>190</v>
      </c>
      <c r="AN1372" s="22" t="s">
        <v>190</v>
      </c>
      <c r="AO1372" s="19"/>
      <c r="AP1372" s="21" t="s">
        <v>54</v>
      </c>
      <c r="AQ1372" s="19"/>
    </row>
    <row r="1373">
      <c r="A1373" s="11" t="s">
        <v>6430</v>
      </c>
      <c r="B1373" s="11" t="s">
        <v>6431</v>
      </c>
      <c r="C1373" s="11" t="str">
        <f>VLOOKUP(A1373,import!A:C,3,0)</f>
        <v>DOĞRU</v>
      </c>
      <c r="D1373" s="11" t="s">
        <v>45</v>
      </c>
      <c r="E1373" s="12">
        <f>VLOOKUP(A1373,import!A:J,5,0)</f>
        <v>17</v>
      </c>
      <c r="F1373" s="12" t="str">
        <f>VLOOKUP(A1373,import!A:J,6,0)</f>
        <v/>
      </c>
      <c r="G1373" s="13">
        <f>VLOOKUP(A1373,import!A:J,7,0)</f>
        <v>0</v>
      </c>
      <c r="H1373" s="13">
        <f>VLOOKUP(A1373,import!A:J,8,0)</f>
        <v>11</v>
      </c>
      <c r="I1373" s="13">
        <f>VLOOKUP(A1373,import!A:J,9,0)</f>
        <v>11</v>
      </c>
      <c r="J1373" s="14">
        <f>VLOOKUP(A1373,import!A:J,10,0)</f>
        <v>0</v>
      </c>
      <c r="K1373" s="11" t="s">
        <v>6432</v>
      </c>
      <c r="L1373" s="11">
        <v>2.427423935E9</v>
      </c>
      <c r="M1373" s="11" t="s">
        <v>58</v>
      </c>
      <c r="N1373" s="11" t="s">
        <v>1823</v>
      </c>
      <c r="O1373" s="11" t="s">
        <v>6433</v>
      </c>
      <c r="P1373" s="11" t="str">
        <f>VLOOKUP(A1373,import!A:P,16,0)</f>
        <v>Geleneksel</v>
      </c>
      <c r="Q1373" s="15"/>
      <c r="R1373" s="15" t="b">
        <v>1</v>
      </c>
      <c r="S1373" s="16" t="b">
        <v>0</v>
      </c>
      <c r="T1373" s="17" t="s">
        <v>83</v>
      </c>
      <c r="U1373" s="17"/>
      <c r="V1373" s="17"/>
      <c r="W1373" s="17" t="s">
        <v>6434</v>
      </c>
      <c r="X1373" s="18"/>
      <c r="Y1373" s="18"/>
      <c r="Z1373" s="18"/>
      <c r="AA1373" s="22" t="s">
        <v>177</v>
      </c>
      <c r="AB1373" s="23">
        <v>44489.0</v>
      </c>
      <c r="AC1373" s="19"/>
      <c r="AD1373" s="19"/>
      <c r="AE1373" s="20"/>
      <c r="AF1373" s="19"/>
      <c r="AG1373" s="20"/>
      <c r="AH1373" s="19"/>
      <c r="AI1373" s="19"/>
      <c r="AJ1373" s="19"/>
      <c r="AK1373" s="22" t="s">
        <v>156</v>
      </c>
      <c r="AL1373" s="19"/>
      <c r="AM1373" s="19"/>
      <c r="AN1373" s="19"/>
      <c r="AO1373" s="19"/>
      <c r="AP1373" s="21" t="s">
        <v>89</v>
      </c>
      <c r="AQ1373" s="19"/>
    </row>
    <row r="1374">
      <c r="A1374" s="11" t="s">
        <v>6435</v>
      </c>
      <c r="B1374" s="11" t="s">
        <v>6436</v>
      </c>
      <c r="C1374" s="11" t="str">
        <f>VLOOKUP(A1374,import!A:C,3,0)</f>
        <v>DOĞRU</v>
      </c>
      <c r="D1374" s="11" t="s">
        <v>45</v>
      </c>
      <c r="E1374" s="12">
        <f>VLOOKUP(A1374,import!A:J,5,0)</f>
        <v>2075</v>
      </c>
      <c r="F1374" s="12">
        <f>VLOOKUP(A1374,import!A:J,6,0)</f>
        <v>129</v>
      </c>
      <c r="G1374" s="13">
        <f>VLOOKUP(A1374,import!A:J,7,0)</f>
        <v>15</v>
      </c>
      <c r="H1374" s="13">
        <f>VLOOKUP(A1374,import!A:J,8,0)</f>
        <v>21</v>
      </c>
      <c r="I1374" s="13">
        <f>VLOOKUP(A1374,import!A:J,9,0)</f>
        <v>36</v>
      </c>
      <c r="J1374" s="14">
        <f>VLOOKUP(A1374,import!A:J,10,0)</f>
        <v>0.42</v>
      </c>
      <c r="K1374" s="11" t="s">
        <v>6437</v>
      </c>
      <c r="L1374" s="11">
        <v>5.074186578E9</v>
      </c>
      <c r="M1374" s="11" t="s">
        <v>47</v>
      </c>
      <c r="N1374" s="11" t="s">
        <v>145</v>
      </c>
      <c r="O1374" s="11" t="s">
        <v>6438</v>
      </c>
      <c r="P1374" s="11" t="str">
        <f>VLOOKUP(A1374,import!A:P,16,0)</f>
        <v>Geleneksel</v>
      </c>
      <c r="Q1374" s="15" t="s">
        <v>135</v>
      </c>
      <c r="R1374" s="15" t="b">
        <v>1</v>
      </c>
      <c r="S1374" s="16" t="b">
        <v>0</v>
      </c>
      <c r="T1374" s="25" t="s">
        <v>50</v>
      </c>
      <c r="U1374" s="25" t="s">
        <v>1587</v>
      </c>
      <c r="V1374" s="25" t="s">
        <v>52</v>
      </c>
      <c r="W1374" s="25" t="s">
        <v>6439</v>
      </c>
      <c r="X1374" s="27">
        <v>44286.0</v>
      </c>
      <c r="Y1374" s="27">
        <v>44286.0</v>
      </c>
      <c r="Z1374" s="27"/>
      <c r="AA1374" s="22" t="s">
        <v>71</v>
      </c>
      <c r="AB1374" s="23">
        <v>44392.0</v>
      </c>
      <c r="AC1374" s="19"/>
      <c r="AD1374" s="19"/>
      <c r="AE1374" s="20"/>
      <c r="AF1374" s="19"/>
      <c r="AG1374" s="20"/>
      <c r="AH1374" s="19"/>
      <c r="AI1374" s="19"/>
      <c r="AJ1374" s="19"/>
      <c r="AK1374" s="22" t="s">
        <v>149</v>
      </c>
      <c r="AL1374" s="19"/>
      <c r="AM1374" s="19"/>
      <c r="AN1374" s="19"/>
      <c r="AO1374" s="19"/>
      <c r="AP1374" s="21" t="s">
        <v>89</v>
      </c>
      <c r="AQ1374" s="19"/>
    </row>
    <row r="1375">
      <c r="A1375" s="11" t="s">
        <v>6440</v>
      </c>
      <c r="B1375" s="11" t="s">
        <v>6441</v>
      </c>
      <c r="C1375" s="11" t="str">
        <f>VLOOKUP(A1375,import!A:C,3,0)</f>
        <v>DOĞRU</v>
      </c>
      <c r="D1375" s="11" t="s">
        <v>1007</v>
      </c>
      <c r="E1375" s="12">
        <f>VLOOKUP(A1375,import!A:J,5,0)</f>
        <v>967</v>
      </c>
      <c r="F1375" s="12">
        <f>VLOOKUP(A1375,import!A:J,6,0)</f>
        <v>25</v>
      </c>
      <c r="G1375" s="13">
        <f>VLOOKUP(A1375,import!A:J,7,0)</f>
        <v>6</v>
      </c>
      <c r="H1375" s="13">
        <f>VLOOKUP(A1375,import!A:J,8,0)</f>
        <v>9</v>
      </c>
      <c r="I1375" s="13">
        <f>VLOOKUP(A1375,import!A:J,9,0)</f>
        <v>15</v>
      </c>
      <c r="J1375" s="14">
        <f>VLOOKUP(A1375,import!A:J,10,0)</f>
        <v>0.4</v>
      </c>
      <c r="K1375" s="11" t="s">
        <v>6442</v>
      </c>
      <c r="L1375" s="11">
        <v>2.422480217E9</v>
      </c>
      <c r="M1375" s="11" t="s">
        <v>47</v>
      </c>
      <c r="N1375" s="11" t="s">
        <v>48</v>
      </c>
      <c r="O1375" s="11" t="s">
        <v>6443</v>
      </c>
      <c r="P1375" s="11" t="str">
        <f>VLOOKUP(A1375,import!A:P,16,0)</f>
        <v>Geleneksel</v>
      </c>
      <c r="Q1375" s="15" t="s">
        <v>299</v>
      </c>
      <c r="R1375" s="15" t="b">
        <v>1</v>
      </c>
      <c r="S1375" s="16" t="b">
        <v>0</v>
      </c>
      <c r="T1375" s="25" t="s">
        <v>50</v>
      </c>
      <c r="U1375" s="25" t="s">
        <v>436</v>
      </c>
      <c r="V1375" s="25" t="s">
        <v>52</v>
      </c>
      <c r="W1375" s="25" t="s">
        <v>6444</v>
      </c>
      <c r="X1375" s="27">
        <v>44351.0</v>
      </c>
      <c r="Y1375" s="27">
        <v>44355.0</v>
      </c>
      <c r="Z1375" s="27"/>
      <c r="AA1375" s="22" t="s">
        <v>106</v>
      </c>
      <c r="AB1375" s="23">
        <v>44351.0</v>
      </c>
      <c r="AC1375" s="22" t="s">
        <v>71</v>
      </c>
      <c r="AD1375" s="23">
        <v>44351.0</v>
      </c>
      <c r="AE1375" s="20"/>
      <c r="AF1375" s="19"/>
      <c r="AG1375" s="20"/>
      <c r="AH1375" s="19"/>
      <c r="AI1375" s="19"/>
      <c r="AJ1375" s="19"/>
      <c r="AK1375" s="22" t="s">
        <v>148</v>
      </c>
      <c r="AL1375" s="22" t="s">
        <v>436</v>
      </c>
      <c r="AM1375" s="19"/>
      <c r="AN1375" s="19"/>
      <c r="AO1375" s="19"/>
      <c r="AP1375" s="21" t="s">
        <v>89</v>
      </c>
      <c r="AQ1375" s="19"/>
    </row>
    <row r="1376">
      <c r="A1376" s="11" t="s">
        <v>6445</v>
      </c>
      <c r="B1376" s="11" t="s">
        <v>6446</v>
      </c>
      <c r="C1376" s="11" t="str">
        <f>VLOOKUP(A1376,import!A:C,3,0)</f>
        <v>DOĞRU</v>
      </c>
      <c r="D1376" s="11" t="s">
        <v>152</v>
      </c>
      <c r="E1376" s="12">
        <f>VLOOKUP(A1376,import!A:J,5,0)</f>
        <v>390</v>
      </c>
      <c r="F1376" s="12">
        <f>VLOOKUP(A1376,import!A:J,6,0)</f>
        <v>19</v>
      </c>
      <c r="G1376" s="13">
        <f>VLOOKUP(A1376,import!A:J,7,0)</f>
        <v>0</v>
      </c>
      <c r="H1376" s="13">
        <f>VLOOKUP(A1376,import!A:J,8,0)</f>
        <v>40</v>
      </c>
      <c r="I1376" s="13">
        <f>VLOOKUP(A1376,import!A:J,9,0)</f>
        <v>40</v>
      </c>
      <c r="J1376" s="14">
        <f>VLOOKUP(A1376,import!A:J,10,0)</f>
        <v>0</v>
      </c>
      <c r="K1376" s="11" t="s">
        <v>6447</v>
      </c>
      <c r="L1376" s="11">
        <v>2.427430852E9</v>
      </c>
      <c r="M1376" s="11" t="s">
        <v>58</v>
      </c>
      <c r="N1376" s="11" t="s">
        <v>2488</v>
      </c>
      <c r="O1376" s="11" t="s">
        <v>6448</v>
      </c>
      <c r="P1376" s="11" t="str">
        <f>VLOOKUP(A1376,import!A:P,16,0)</f>
        <v>Geleneksel</v>
      </c>
      <c r="Q1376" s="15"/>
      <c r="R1376" s="15" t="b">
        <v>1</v>
      </c>
      <c r="S1376" s="16" t="b">
        <v>0</v>
      </c>
      <c r="T1376" s="17" t="s">
        <v>280</v>
      </c>
      <c r="U1376" s="17"/>
      <c r="V1376" s="17"/>
      <c r="W1376" s="17" t="s">
        <v>6449</v>
      </c>
      <c r="X1376" s="18"/>
      <c r="Y1376" s="18"/>
      <c r="Z1376" s="18"/>
      <c r="AA1376" s="22" t="s">
        <v>177</v>
      </c>
      <c r="AB1376" s="23">
        <v>44489.0</v>
      </c>
      <c r="AC1376" s="22" t="s">
        <v>177</v>
      </c>
      <c r="AD1376" s="23">
        <v>44502.0</v>
      </c>
      <c r="AE1376" s="22" t="s">
        <v>212</v>
      </c>
      <c r="AF1376" s="23">
        <v>44503.0</v>
      </c>
      <c r="AG1376" s="22" t="s">
        <v>177</v>
      </c>
      <c r="AH1376" s="23">
        <v>44503.0</v>
      </c>
      <c r="AI1376" s="19"/>
      <c r="AJ1376" s="19"/>
      <c r="AK1376" s="22" t="s">
        <v>156</v>
      </c>
      <c r="AL1376" s="22" t="s">
        <v>115</v>
      </c>
      <c r="AM1376" s="22" t="s">
        <v>99</v>
      </c>
      <c r="AN1376" s="22" t="s">
        <v>230</v>
      </c>
      <c r="AO1376" s="19"/>
      <c r="AP1376" s="21" t="s">
        <v>89</v>
      </c>
      <c r="AQ1376" s="19"/>
    </row>
    <row r="1377">
      <c r="A1377" s="11" t="s">
        <v>6450</v>
      </c>
      <c r="B1377" s="11" t="s">
        <v>6451</v>
      </c>
      <c r="C1377" s="11" t="str">
        <f>VLOOKUP(A1377,import!A:C,3,0)</f>
        <v>DOĞRU</v>
      </c>
      <c r="D1377" s="11" t="s">
        <v>200</v>
      </c>
      <c r="E1377" s="12">
        <f>VLOOKUP(A1377,import!A:J,5,0)</f>
        <v>900</v>
      </c>
      <c r="F1377" s="12">
        <f>VLOOKUP(A1377,import!A:J,6,0)</f>
        <v>91</v>
      </c>
      <c r="G1377" s="13">
        <f>VLOOKUP(A1377,import!A:J,7,0)</f>
        <v>22</v>
      </c>
      <c r="H1377" s="13">
        <f>VLOOKUP(A1377,import!A:J,8,0)</f>
        <v>9</v>
      </c>
      <c r="I1377" s="13">
        <f>VLOOKUP(A1377,import!A:J,9,0)</f>
        <v>31</v>
      </c>
      <c r="J1377" s="14">
        <f>VLOOKUP(A1377,import!A:J,10,0)</f>
        <v>0.71</v>
      </c>
      <c r="K1377" s="11" t="s">
        <v>6452</v>
      </c>
      <c r="L1377" s="11">
        <v>5.52563881E9</v>
      </c>
      <c r="M1377" s="11" t="s">
        <v>65</v>
      </c>
      <c r="N1377" s="11" t="s">
        <v>1065</v>
      </c>
      <c r="O1377" s="11" t="s">
        <v>6453</v>
      </c>
      <c r="P1377" s="11" t="str">
        <f>VLOOKUP(A1377,import!A:P,16,0)</f>
        <v>Geleneksel</v>
      </c>
      <c r="Q1377" s="15"/>
      <c r="R1377" s="15" t="b">
        <v>1</v>
      </c>
      <c r="S1377" s="16" t="b">
        <v>0</v>
      </c>
      <c r="T1377" s="17" t="s">
        <v>50</v>
      </c>
      <c r="U1377" s="17" t="s">
        <v>131</v>
      </c>
      <c r="V1377" s="17" t="s">
        <v>52</v>
      </c>
      <c r="W1377" s="17" t="s">
        <v>4330</v>
      </c>
      <c r="X1377" s="18">
        <v>44488.0</v>
      </c>
      <c r="Y1377" s="18">
        <v>44489.0</v>
      </c>
      <c r="Z1377" s="18"/>
      <c r="AA1377" s="22" t="s">
        <v>71</v>
      </c>
      <c r="AB1377" s="23">
        <v>44488.0</v>
      </c>
      <c r="AC1377" s="19"/>
      <c r="AD1377" s="19"/>
      <c r="AE1377" s="20"/>
      <c r="AF1377" s="19"/>
      <c r="AG1377" s="20"/>
      <c r="AH1377" s="19"/>
      <c r="AI1377" s="19"/>
      <c r="AJ1377" s="19"/>
      <c r="AK1377" s="22" t="s">
        <v>131</v>
      </c>
      <c r="AL1377" s="19"/>
      <c r="AM1377" s="19"/>
      <c r="AN1377" s="19"/>
      <c r="AO1377" s="19"/>
      <c r="AP1377" s="21" t="s">
        <v>54</v>
      </c>
      <c r="AQ1377" s="19"/>
    </row>
    <row r="1378">
      <c r="A1378" s="11" t="s">
        <v>6454</v>
      </c>
      <c r="B1378" s="11" t="s">
        <v>6455</v>
      </c>
      <c r="C1378" s="11" t="str">
        <f>VLOOKUP(A1378,import!A:C,3,0)</f>
        <v>DOĞRU</v>
      </c>
      <c r="D1378" s="11" t="s">
        <v>126</v>
      </c>
      <c r="E1378" s="12">
        <f>VLOOKUP(A1378,import!A:J,5,0)</f>
        <v>2710</v>
      </c>
      <c r="F1378" s="12">
        <f>VLOOKUP(A1378,import!A:J,6,0)</f>
        <v>29</v>
      </c>
      <c r="G1378" s="13">
        <f>VLOOKUP(A1378,import!A:J,7,0)</f>
        <v>22</v>
      </c>
      <c r="H1378" s="13">
        <f>VLOOKUP(A1378,import!A:J,8,0)</f>
        <v>7</v>
      </c>
      <c r="I1378" s="13">
        <f>VLOOKUP(A1378,import!A:J,9,0)</f>
        <v>29</v>
      </c>
      <c r="J1378" s="14">
        <f>VLOOKUP(A1378,import!A:J,10,0)</f>
        <v>0.76</v>
      </c>
      <c r="K1378" s="11" t="s">
        <v>6456</v>
      </c>
      <c r="L1378" s="11">
        <v>2.422262122E9</v>
      </c>
      <c r="M1378" s="11" t="s">
        <v>65</v>
      </c>
      <c r="N1378" s="11" t="s">
        <v>755</v>
      </c>
      <c r="O1378" s="11" t="s">
        <v>6457</v>
      </c>
      <c r="P1378" s="11" t="str">
        <f>VLOOKUP(A1378,import!A:P,16,0)</f>
        <v>Geleneksel</v>
      </c>
      <c r="Q1378" s="15" t="s">
        <v>135</v>
      </c>
      <c r="R1378" s="15" t="b">
        <v>1</v>
      </c>
      <c r="S1378" s="25" t="b">
        <v>0</v>
      </c>
      <c r="T1378" s="17" t="s">
        <v>50</v>
      </c>
      <c r="U1378" s="17" t="s">
        <v>123</v>
      </c>
      <c r="V1378" s="17" t="s">
        <v>52</v>
      </c>
      <c r="W1378" s="17" t="s">
        <v>6458</v>
      </c>
      <c r="X1378" s="18">
        <v>44518.0</v>
      </c>
      <c r="Y1378" s="18">
        <v>44522.0</v>
      </c>
      <c r="Z1378" s="18"/>
      <c r="AA1378" s="22" t="s">
        <v>71</v>
      </c>
      <c r="AB1378" s="23">
        <v>44418.0</v>
      </c>
      <c r="AC1378" s="22" t="s">
        <v>71</v>
      </c>
      <c r="AD1378" s="23">
        <v>44518.0</v>
      </c>
      <c r="AE1378" s="20"/>
      <c r="AF1378" s="19"/>
      <c r="AG1378" s="20"/>
      <c r="AH1378" s="19"/>
      <c r="AI1378" s="19"/>
      <c r="AJ1378" s="19"/>
      <c r="AK1378" s="22" t="s">
        <v>219</v>
      </c>
      <c r="AL1378" s="22" t="s">
        <v>123</v>
      </c>
      <c r="AM1378" s="19"/>
      <c r="AN1378" s="19"/>
      <c r="AO1378" s="19"/>
      <c r="AP1378" s="21" t="s">
        <v>116</v>
      </c>
      <c r="AQ1378" s="19"/>
    </row>
    <row r="1379">
      <c r="A1379" s="11" t="s">
        <v>6459</v>
      </c>
      <c r="B1379" s="11" t="s">
        <v>6460</v>
      </c>
      <c r="C1379" s="11" t="str">
        <f>VLOOKUP(A1379,import!A:C,3,0)</f>
        <v>DOĞRU</v>
      </c>
      <c r="D1379" s="11" t="s">
        <v>152</v>
      </c>
      <c r="E1379" s="12">
        <f>VLOOKUP(A1379,import!A:J,5,0)</f>
        <v>1019</v>
      </c>
      <c r="F1379" s="12">
        <f>VLOOKUP(A1379,import!A:J,6,0)</f>
        <v>46</v>
      </c>
      <c r="G1379" s="13">
        <f>VLOOKUP(A1379,import!A:J,7,0)</f>
        <v>10</v>
      </c>
      <c r="H1379" s="13">
        <f>VLOOKUP(A1379,import!A:J,8,0)</f>
        <v>4</v>
      </c>
      <c r="I1379" s="13">
        <f>VLOOKUP(A1379,import!A:J,9,0)</f>
        <v>14</v>
      </c>
      <c r="J1379" s="14">
        <f>VLOOKUP(A1379,import!A:J,10,0)</f>
        <v>0.71</v>
      </c>
      <c r="K1379" s="11" t="s">
        <v>6461</v>
      </c>
      <c r="L1379" s="11">
        <v>5.550480763E9</v>
      </c>
      <c r="M1379" s="11" t="s">
        <v>65</v>
      </c>
      <c r="N1379" s="11" t="s">
        <v>614</v>
      </c>
      <c r="O1379" s="11" t="s">
        <v>6462</v>
      </c>
      <c r="P1379" s="11" t="str">
        <f>VLOOKUP(A1379,import!A:P,16,0)</f>
        <v>Geleneksel</v>
      </c>
      <c r="Q1379" s="15"/>
      <c r="R1379" s="15" t="b">
        <v>1</v>
      </c>
      <c r="S1379" s="16" t="b">
        <v>0</v>
      </c>
      <c r="T1379" s="17" t="s">
        <v>50</v>
      </c>
      <c r="U1379" s="17" t="s">
        <v>98</v>
      </c>
      <c r="V1379" s="17" t="s">
        <v>52</v>
      </c>
      <c r="W1379" s="17"/>
      <c r="X1379" s="18">
        <v>44368.0</v>
      </c>
      <c r="Y1379" s="18">
        <v>44370.0</v>
      </c>
      <c r="Z1379" s="18"/>
      <c r="AA1379" s="22" t="s">
        <v>71</v>
      </c>
      <c r="AB1379" s="23">
        <v>44368.0</v>
      </c>
      <c r="AC1379" s="19"/>
      <c r="AD1379" s="19"/>
      <c r="AE1379" s="20"/>
      <c r="AF1379" s="19"/>
      <c r="AG1379" s="20"/>
      <c r="AH1379" s="19"/>
      <c r="AI1379" s="19"/>
      <c r="AJ1379" s="19"/>
      <c r="AK1379" s="22" t="s">
        <v>98</v>
      </c>
      <c r="AL1379" s="19"/>
      <c r="AM1379" s="19"/>
      <c r="AN1379" s="19"/>
      <c r="AO1379" s="19"/>
      <c r="AP1379" s="21" t="s">
        <v>54</v>
      </c>
      <c r="AQ1379" s="19"/>
    </row>
    <row r="1380">
      <c r="A1380" s="11" t="s">
        <v>6463</v>
      </c>
      <c r="B1380" s="11" t="s">
        <v>6464</v>
      </c>
      <c r="C1380" s="11" t="str">
        <f>VLOOKUP(A1380,import!A:C,3,0)</f>
        <v>DOĞRU</v>
      </c>
      <c r="D1380" s="11" t="s">
        <v>200</v>
      </c>
      <c r="E1380" s="12">
        <f>VLOOKUP(A1380,import!A:J,5,0)</f>
        <v>2254</v>
      </c>
      <c r="F1380" s="12">
        <f>VLOOKUP(A1380,import!A:J,6,0)</f>
        <v>69</v>
      </c>
      <c r="G1380" s="13">
        <f>VLOOKUP(A1380,import!A:J,7,0)</f>
        <v>0</v>
      </c>
      <c r="H1380" s="13">
        <f>VLOOKUP(A1380,import!A:J,8,0)</f>
        <v>56</v>
      </c>
      <c r="I1380" s="13">
        <f>VLOOKUP(A1380,import!A:J,9,0)</f>
        <v>56</v>
      </c>
      <c r="J1380" s="14">
        <f>VLOOKUP(A1380,import!A:J,10,0)</f>
        <v>0</v>
      </c>
      <c r="K1380" s="11" t="s">
        <v>6465</v>
      </c>
      <c r="L1380" s="11">
        <v>2.423114811E9</v>
      </c>
      <c r="M1380" s="11" t="s">
        <v>47</v>
      </c>
      <c r="N1380" s="11" t="s">
        <v>445</v>
      </c>
      <c r="O1380" s="11" t="s">
        <v>6466</v>
      </c>
      <c r="P1380" s="11" t="str">
        <f>VLOOKUP(A1380,import!A:P,16,0)</f>
        <v>Geleneksel</v>
      </c>
      <c r="Q1380" s="15" t="s">
        <v>103</v>
      </c>
      <c r="R1380" s="15" t="b">
        <v>1</v>
      </c>
      <c r="S1380" s="16" t="b">
        <v>0</v>
      </c>
      <c r="T1380" s="25" t="s">
        <v>83</v>
      </c>
      <c r="U1380" s="16"/>
      <c r="V1380" s="16"/>
      <c r="W1380" s="25" t="s">
        <v>6467</v>
      </c>
      <c r="X1380" s="27"/>
      <c r="Y1380" s="30"/>
      <c r="Z1380" s="30"/>
      <c r="AA1380" s="22" t="s">
        <v>85</v>
      </c>
      <c r="AB1380" s="23">
        <v>44375.0</v>
      </c>
      <c r="AC1380" s="22" t="s">
        <v>71</v>
      </c>
      <c r="AD1380" s="23">
        <v>44411.0</v>
      </c>
      <c r="AE1380" s="22" t="s">
        <v>71</v>
      </c>
      <c r="AF1380" s="23">
        <v>44413.0</v>
      </c>
      <c r="AG1380" s="22" t="s">
        <v>71</v>
      </c>
      <c r="AH1380" s="23">
        <v>44421.0</v>
      </c>
      <c r="AI1380" s="22" t="s">
        <v>71</v>
      </c>
      <c r="AJ1380" s="23">
        <v>44492.0</v>
      </c>
      <c r="AK1380" s="22" t="s">
        <v>86</v>
      </c>
      <c r="AL1380" s="22" t="s">
        <v>51</v>
      </c>
      <c r="AM1380" s="22" t="s">
        <v>288</v>
      </c>
      <c r="AN1380" s="22" t="s">
        <v>88</v>
      </c>
      <c r="AO1380" s="22" t="s">
        <v>99</v>
      </c>
      <c r="AP1380" s="21" t="s">
        <v>89</v>
      </c>
      <c r="AQ1380" s="22"/>
    </row>
    <row r="1381">
      <c r="A1381" s="11" t="s">
        <v>6468</v>
      </c>
      <c r="B1381" s="11" t="s">
        <v>6469</v>
      </c>
      <c r="C1381" s="11" t="str">
        <f>VLOOKUP(A1381,import!A:C,3,0)</f>
        <v>DOĞRU</v>
      </c>
      <c r="D1381" s="11" t="s">
        <v>45</v>
      </c>
      <c r="E1381" s="12">
        <f>VLOOKUP(A1381,import!A:J,5,0)</f>
        <v>34</v>
      </c>
      <c r="F1381" s="12">
        <f>VLOOKUP(A1381,import!A:J,6,0)</f>
        <v>20</v>
      </c>
      <c r="G1381" s="13">
        <f>VLOOKUP(A1381,import!A:J,7,0)</f>
        <v>0</v>
      </c>
      <c r="H1381" s="13">
        <f>VLOOKUP(A1381,import!A:J,8,0)</f>
        <v>30</v>
      </c>
      <c r="I1381" s="13">
        <f>VLOOKUP(A1381,import!A:J,9,0)</f>
        <v>30</v>
      </c>
      <c r="J1381" s="14">
        <f>VLOOKUP(A1381,import!A:J,10,0)</f>
        <v>0</v>
      </c>
      <c r="K1381" s="11" t="s">
        <v>6470</v>
      </c>
      <c r="L1381" s="11">
        <v>2.422276166E9</v>
      </c>
      <c r="M1381" s="11" t="s">
        <v>138</v>
      </c>
      <c r="N1381" s="11" t="s">
        <v>4879</v>
      </c>
      <c r="O1381" s="11" t="s">
        <v>6471</v>
      </c>
      <c r="P1381" s="11" t="str">
        <f>VLOOKUP(A1381,import!A:P,16,0)</f>
        <v>Geleneksel</v>
      </c>
      <c r="Q1381" s="15"/>
      <c r="R1381" s="15" t="b">
        <v>1</v>
      </c>
      <c r="S1381" s="16" t="b">
        <v>0</v>
      </c>
      <c r="T1381" s="17" t="s">
        <v>280</v>
      </c>
      <c r="U1381" s="17"/>
      <c r="V1381" s="17"/>
      <c r="W1381" s="17" t="s">
        <v>6472</v>
      </c>
      <c r="X1381" s="18"/>
      <c r="Y1381" s="18"/>
      <c r="Z1381" s="18"/>
      <c r="AA1381" s="22" t="s">
        <v>71</v>
      </c>
      <c r="AB1381" s="23">
        <v>44665.0</v>
      </c>
      <c r="AC1381" s="19"/>
      <c r="AD1381" s="19"/>
      <c r="AE1381" s="20"/>
      <c r="AF1381" s="19"/>
      <c r="AG1381" s="20"/>
      <c r="AH1381" s="19"/>
      <c r="AI1381" s="19"/>
      <c r="AJ1381" s="19"/>
      <c r="AK1381" s="22" t="s">
        <v>99</v>
      </c>
      <c r="AL1381" s="19"/>
      <c r="AM1381" s="19"/>
      <c r="AN1381" s="19"/>
      <c r="AO1381" s="19"/>
      <c r="AP1381" s="21"/>
      <c r="AQ1381" s="19"/>
    </row>
    <row r="1382">
      <c r="A1382" s="11" t="s">
        <v>6473</v>
      </c>
      <c r="B1382" s="11" t="s">
        <v>6474</v>
      </c>
      <c r="C1382" s="11" t="str">
        <f>VLOOKUP(A1382,import!A:C,3,0)</f>
        <v>DOĞRU</v>
      </c>
      <c r="D1382" s="11" t="s">
        <v>143</v>
      </c>
      <c r="E1382" s="12">
        <f>VLOOKUP(A1382,import!A:J,5,0)</f>
        <v>1</v>
      </c>
      <c r="F1382" s="12" t="str">
        <f>VLOOKUP(A1382,import!A:J,6,0)</f>
        <v/>
      </c>
      <c r="G1382" s="13">
        <f>VLOOKUP(A1382,import!A:J,7,0)</f>
        <v>15</v>
      </c>
      <c r="H1382" s="13">
        <f>VLOOKUP(A1382,import!A:J,8,0)</f>
        <v>0</v>
      </c>
      <c r="I1382" s="13">
        <f>VLOOKUP(A1382,import!A:J,9,0)</f>
        <v>15</v>
      </c>
      <c r="J1382" s="14">
        <f>VLOOKUP(A1382,import!A:J,10,0)</f>
        <v>1</v>
      </c>
      <c r="K1382" s="11" t="s">
        <v>6475</v>
      </c>
      <c r="L1382" s="11">
        <v>5.437144747E9</v>
      </c>
      <c r="M1382" s="11" t="s">
        <v>47</v>
      </c>
      <c r="N1382" s="11" t="s">
        <v>4777</v>
      </c>
      <c r="O1382" s="11" t="s">
        <v>6476</v>
      </c>
      <c r="P1382" s="11" t="str">
        <f>VLOOKUP(A1382,import!A:P,16,0)</f>
        <v>Geleneksel</v>
      </c>
      <c r="Q1382" s="15"/>
      <c r="R1382" s="15" t="b">
        <v>1</v>
      </c>
      <c r="S1382" s="16" t="b">
        <v>0</v>
      </c>
      <c r="T1382" s="17" t="s">
        <v>50</v>
      </c>
      <c r="U1382" s="17" t="s">
        <v>123</v>
      </c>
      <c r="V1382" s="22" t="s">
        <v>69</v>
      </c>
      <c r="W1382" s="17" t="s">
        <v>2465</v>
      </c>
      <c r="X1382" s="18">
        <v>44502.0</v>
      </c>
      <c r="Y1382" s="18">
        <v>44503.0</v>
      </c>
      <c r="Z1382" s="18"/>
      <c r="AA1382" s="22" t="s">
        <v>71</v>
      </c>
      <c r="AB1382" s="23">
        <v>44494.0</v>
      </c>
      <c r="AC1382" s="22" t="s">
        <v>71</v>
      </c>
      <c r="AD1382" s="23">
        <v>44502.0</v>
      </c>
      <c r="AE1382" s="22" t="s">
        <v>71</v>
      </c>
      <c r="AF1382" s="23">
        <v>44527.0</v>
      </c>
      <c r="AG1382" s="20"/>
      <c r="AH1382" s="19"/>
      <c r="AI1382" s="19"/>
      <c r="AJ1382" s="19"/>
      <c r="AK1382" s="22" t="s">
        <v>123</v>
      </c>
      <c r="AL1382" s="22" t="s">
        <v>123</v>
      </c>
      <c r="AM1382" s="22" t="s">
        <v>99</v>
      </c>
      <c r="AN1382" s="19"/>
      <c r="AO1382" s="19"/>
      <c r="AP1382" s="21" t="s">
        <v>89</v>
      </c>
      <c r="AQ1382" s="19"/>
    </row>
    <row r="1383">
      <c r="A1383" s="11" t="s">
        <v>6477</v>
      </c>
      <c r="B1383" s="11" t="s">
        <v>6478</v>
      </c>
      <c r="C1383" s="11" t="str">
        <f>VLOOKUP(A1383,import!A:C,3,0)</f>
        <v>DOĞRU</v>
      </c>
      <c r="D1383" s="11" t="s">
        <v>200</v>
      </c>
      <c r="E1383" s="12">
        <f>VLOOKUP(A1383,import!A:J,5,0)</f>
        <v>1571</v>
      </c>
      <c r="F1383" s="12">
        <f>VLOOKUP(A1383,import!A:J,6,0)</f>
        <v>85</v>
      </c>
      <c r="G1383" s="13">
        <f>VLOOKUP(A1383,import!A:J,7,0)</f>
        <v>24</v>
      </c>
      <c r="H1383" s="13">
        <f>VLOOKUP(A1383,import!A:J,8,0)</f>
        <v>9</v>
      </c>
      <c r="I1383" s="13">
        <f>VLOOKUP(A1383,import!A:J,9,0)</f>
        <v>33</v>
      </c>
      <c r="J1383" s="14">
        <f>VLOOKUP(A1383,import!A:J,10,0)</f>
        <v>0.73</v>
      </c>
      <c r="K1383" s="11" t="s">
        <v>6479</v>
      </c>
      <c r="L1383" s="11">
        <v>5.38300032E9</v>
      </c>
      <c r="M1383" s="11" t="s">
        <v>65</v>
      </c>
      <c r="N1383" s="11" t="s">
        <v>483</v>
      </c>
      <c r="O1383" s="11" t="s">
        <v>6480</v>
      </c>
      <c r="P1383" s="11" t="str">
        <f>VLOOKUP(A1383,import!A:P,16,0)</f>
        <v>Geleneksel</v>
      </c>
      <c r="Q1383" s="15" t="s">
        <v>129</v>
      </c>
      <c r="R1383" s="15" t="b">
        <v>1</v>
      </c>
      <c r="S1383" s="16" t="b">
        <v>0</v>
      </c>
      <c r="T1383" s="25" t="s">
        <v>50</v>
      </c>
      <c r="U1383" s="25" t="s">
        <v>98</v>
      </c>
      <c r="V1383" s="25" t="s">
        <v>52</v>
      </c>
      <c r="W1383" s="16"/>
      <c r="X1383" s="27">
        <v>44362.0</v>
      </c>
      <c r="Y1383" s="27">
        <v>44365.0</v>
      </c>
      <c r="Z1383" s="30"/>
      <c r="AA1383" s="22" t="s">
        <v>71</v>
      </c>
      <c r="AB1383" s="23">
        <v>44357.0</v>
      </c>
      <c r="AC1383" s="19"/>
      <c r="AD1383" s="19"/>
      <c r="AE1383" s="20"/>
      <c r="AF1383" s="19"/>
      <c r="AG1383" s="20"/>
      <c r="AH1383" s="19"/>
      <c r="AI1383" s="19"/>
      <c r="AJ1383" s="19"/>
      <c r="AK1383" s="22" t="s">
        <v>98</v>
      </c>
      <c r="AL1383" s="19"/>
      <c r="AM1383" s="19"/>
      <c r="AN1383" s="19"/>
      <c r="AO1383" s="19"/>
      <c r="AP1383" s="21" t="s">
        <v>54</v>
      </c>
      <c r="AQ1383" s="19"/>
    </row>
    <row r="1384">
      <c r="A1384" s="11" t="s">
        <v>6481</v>
      </c>
      <c r="B1384" s="11" t="s">
        <v>6482</v>
      </c>
      <c r="C1384" s="11" t="str">
        <f>VLOOKUP(A1384,import!A:C,3,0)</f>
        <v>DOĞRU</v>
      </c>
      <c r="D1384" s="11" t="s">
        <v>110</v>
      </c>
      <c r="E1384" s="12">
        <f>VLOOKUP(A1384,import!A:J,5,0)</f>
        <v>2868</v>
      </c>
      <c r="F1384" s="12">
        <f>VLOOKUP(A1384,import!A:J,6,0)</f>
        <v>88</v>
      </c>
      <c r="G1384" s="13">
        <f>VLOOKUP(A1384,import!A:J,7,0)</f>
        <v>0</v>
      </c>
      <c r="H1384" s="13">
        <f>VLOOKUP(A1384,import!A:J,8,0)</f>
        <v>53</v>
      </c>
      <c r="I1384" s="13">
        <f>VLOOKUP(A1384,import!A:J,9,0)</f>
        <v>53</v>
      </c>
      <c r="J1384" s="14">
        <f>VLOOKUP(A1384,import!A:J,10,0)</f>
        <v>0</v>
      </c>
      <c r="K1384" s="11" t="s">
        <v>6483</v>
      </c>
      <c r="L1384" s="11">
        <v>5.541445093E9</v>
      </c>
      <c r="M1384" s="11" t="s">
        <v>65</v>
      </c>
      <c r="N1384" s="11" t="s">
        <v>66</v>
      </c>
      <c r="O1384" s="11" t="s">
        <v>6484</v>
      </c>
      <c r="P1384" s="11" t="str">
        <f>VLOOKUP(A1384,import!A:P,16,0)</f>
        <v>Geleneksel</v>
      </c>
      <c r="Q1384" s="15" t="s">
        <v>103</v>
      </c>
      <c r="R1384" s="15" t="b">
        <v>1</v>
      </c>
      <c r="S1384" s="25" t="b">
        <v>1</v>
      </c>
      <c r="T1384" s="16"/>
      <c r="U1384" s="16"/>
      <c r="V1384" s="16"/>
      <c r="W1384" s="25" t="s">
        <v>6485</v>
      </c>
      <c r="X1384" s="30"/>
      <c r="Y1384" s="30"/>
      <c r="Z1384" s="30"/>
      <c r="AA1384" s="22" t="s">
        <v>71</v>
      </c>
      <c r="AB1384" s="23">
        <v>44384.0</v>
      </c>
      <c r="AC1384" s="22" t="s">
        <v>106</v>
      </c>
      <c r="AD1384" s="23">
        <v>44442.0</v>
      </c>
      <c r="AE1384" s="20"/>
      <c r="AF1384" s="19"/>
      <c r="AG1384" s="20"/>
      <c r="AH1384" s="19"/>
      <c r="AI1384" s="19"/>
      <c r="AJ1384" s="19"/>
      <c r="AK1384" s="22" t="s">
        <v>86</v>
      </c>
      <c r="AL1384" s="22" t="s">
        <v>156</v>
      </c>
      <c r="AM1384" s="19"/>
      <c r="AN1384" s="19"/>
      <c r="AO1384" s="19"/>
      <c r="AP1384" s="21" t="s">
        <v>54</v>
      </c>
      <c r="AQ1384" s="19"/>
    </row>
    <row r="1385">
      <c r="A1385" s="11" t="s">
        <v>6486</v>
      </c>
      <c r="B1385" s="11" t="s">
        <v>6487</v>
      </c>
      <c r="C1385" s="11" t="str">
        <f>VLOOKUP(A1385,import!A:C,3,0)</f>
        <v>YANLIŞ</v>
      </c>
      <c r="D1385" s="11" t="s">
        <v>102</v>
      </c>
      <c r="E1385" s="12">
        <f>VLOOKUP(A1385,import!A:J,5,0)</f>
        <v>32</v>
      </c>
      <c r="F1385" s="12" t="str">
        <f>VLOOKUP(A1385,import!A:J,6,0)</f>
        <v/>
      </c>
      <c r="G1385" s="13">
        <f>VLOOKUP(A1385,import!A:J,7,0)</f>
        <v>4</v>
      </c>
      <c r="H1385" s="13">
        <f>VLOOKUP(A1385,import!A:J,8,0)</f>
        <v>0</v>
      </c>
      <c r="I1385" s="13">
        <f>VLOOKUP(A1385,import!A:J,9,0)</f>
        <v>4</v>
      </c>
      <c r="J1385" s="14">
        <f>VLOOKUP(A1385,import!A:J,10,0)</f>
        <v>1</v>
      </c>
      <c r="K1385" s="11" t="s">
        <v>6488</v>
      </c>
      <c r="L1385" s="11">
        <v>5.37963315E9</v>
      </c>
      <c r="M1385" s="11" t="s">
        <v>47</v>
      </c>
      <c r="N1385" s="11" t="s">
        <v>766</v>
      </c>
      <c r="O1385" s="11" t="s">
        <v>6489</v>
      </c>
      <c r="P1385" s="11" t="str">
        <f>VLOOKUP(A1385,import!A:P,16,0)</f>
        <v>Geleneksel</v>
      </c>
      <c r="Q1385" s="15"/>
      <c r="R1385" s="15" t="b">
        <v>1</v>
      </c>
      <c r="S1385" s="25" t="b">
        <v>0</v>
      </c>
      <c r="T1385" s="17" t="s">
        <v>50</v>
      </c>
      <c r="U1385" s="17" t="s">
        <v>51</v>
      </c>
      <c r="V1385" s="17" t="s">
        <v>52</v>
      </c>
      <c r="W1385" s="17"/>
      <c r="X1385" s="18">
        <v>44473.0</v>
      </c>
      <c r="Y1385" s="18">
        <v>44474.0</v>
      </c>
      <c r="Z1385" s="18"/>
      <c r="AA1385" s="22" t="s">
        <v>71</v>
      </c>
      <c r="AB1385" s="23">
        <v>44473.0</v>
      </c>
      <c r="AC1385" s="19"/>
      <c r="AD1385" s="19"/>
      <c r="AE1385" s="20"/>
      <c r="AF1385" s="19"/>
      <c r="AG1385" s="20"/>
      <c r="AH1385" s="19"/>
      <c r="AI1385" s="19"/>
      <c r="AJ1385" s="19"/>
      <c r="AK1385" s="22" t="s">
        <v>51</v>
      </c>
      <c r="AL1385" s="19"/>
      <c r="AM1385" s="19"/>
      <c r="AN1385" s="19"/>
      <c r="AO1385" s="19"/>
      <c r="AP1385" s="21" t="s">
        <v>54</v>
      </c>
      <c r="AQ1385" s="19"/>
    </row>
    <row r="1386">
      <c r="A1386" s="11" t="s">
        <v>6490</v>
      </c>
      <c r="B1386" s="11" t="s">
        <v>6491</v>
      </c>
      <c r="C1386" s="11" t="str">
        <f>VLOOKUP(A1386,import!A:C,3,0)</f>
        <v>DOĞRU</v>
      </c>
      <c r="D1386" s="11" t="s">
        <v>818</v>
      </c>
      <c r="E1386" s="12">
        <f>VLOOKUP(A1386,import!A:J,5,0)</f>
        <v>536</v>
      </c>
      <c r="F1386" s="12">
        <f>VLOOKUP(A1386,import!A:J,6,0)</f>
        <v>20</v>
      </c>
      <c r="G1386" s="13">
        <f>VLOOKUP(A1386,import!A:J,7,0)</f>
        <v>0</v>
      </c>
      <c r="H1386" s="13">
        <f>VLOOKUP(A1386,import!A:J,8,0)</f>
        <v>49</v>
      </c>
      <c r="I1386" s="13">
        <f>VLOOKUP(A1386,import!A:J,9,0)</f>
        <v>49</v>
      </c>
      <c r="J1386" s="14">
        <f>VLOOKUP(A1386,import!A:J,10,0)</f>
        <v>0</v>
      </c>
      <c r="K1386" s="11" t="s">
        <v>6492</v>
      </c>
      <c r="L1386" s="11">
        <v>2.423238328E9</v>
      </c>
      <c r="M1386" s="11" t="s">
        <v>47</v>
      </c>
      <c r="N1386" s="11" t="s">
        <v>227</v>
      </c>
      <c r="O1386" s="11" t="s">
        <v>6493</v>
      </c>
      <c r="P1386" s="11" t="str">
        <f>VLOOKUP(A1386,import!A:P,16,0)</f>
        <v>Geleneksel</v>
      </c>
      <c r="Q1386" s="15" t="s">
        <v>103</v>
      </c>
      <c r="R1386" s="15" t="b">
        <v>1</v>
      </c>
      <c r="S1386" s="25" t="b">
        <v>1</v>
      </c>
      <c r="T1386" s="25"/>
      <c r="U1386" s="25"/>
      <c r="V1386" s="25"/>
      <c r="W1386" s="25" t="s">
        <v>6494</v>
      </c>
      <c r="X1386" s="27"/>
      <c r="Y1386" s="27"/>
      <c r="Z1386" s="25" t="s">
        <v>373</v>
      </c>
      <c r="AA1386" s="22" t="s">
        <v>85</v>
      </c>
      <c r="AB1386" s="23">
        <v>44349.0</v>
      </c>
      <c r="AC1386" s="22" t="s">
        <v>71</v>
      </c>
      <c r="AD1386" s="23">
        <v>44349.0</v>
      </c>
      <c r="AE1386" s="22" t="s">
        <v>71</v>
      </c>
      <c r="AF1386" s="23">
        <v>44369.0</v>
      </c>
      <c r="AG1386" s="20"/>
      <c r="AH1386" s="19"/>
      <c r="AI1386" s="19"/>
      <c r="AJ1386" s="19"/>
      <c r="AK1386" s="22" t="s">
        <v>98</v>
      </c>
      <c r="AL1386" s="22" t="s">
        <v>98</v>
      </c>
      <c r="AM1386" s="22" t="s">
        <v>98</v>
      </c>
      <c r="AN1386" s="19"/>
      <c r="AO1386" s="19"/>
      <c r="AP1386" s="21" t="s">
        <v>89</v>
      </c>
      <c r="AQ1386" s="19"/>
    </row>
    <row r="1387">
      <c r="A1387" s="11" t="s">
        <v>6495</v>
      </c>
      <c r="B1387" s="11" t="s">
        <v>6496</v>
      </c>
      <c r="C1387" s="11" t="str">
        <f>VLOOKUP(A1387,import!A:C,3,0)</f>
        <v>DOĞRU</v>
      </c>
      <c r="D1387" s="11" t="s">
        <v>126</v>
      </c>
      <c r="E1387" s="12">
        <f>VLOOKUP(A1387,import!A:J,5,0)</f>
        <v>44</v>
      </c>
      <c r="F1387" s="12">
        <f>VLOOKUP(A1387,import!A:J,6,0)</f>
        <v>12</v>
      </c>
      <c r="G1387" s="13">
        <f>VLOOKUP(A1387,import!A:J,7,0)</f>
        <v>2</v>
      </c>
      <c r="H1387" s="13">
        <f>VLOOKUP(A1387,import!A:J,8,0)</f>
        <v>17</v>
      </c>
      <c r="I1387" s="13">
        <f>VLOOKUP(A1387,import!A:J,9,0)</f>
        <v>19</v>
      </c>
      <c r="J1387" s="14">
        <f>VLOOKUP(A1387,import!A:J,10,0)</f>
        <v>0.11</v>
      </c>
      <c r="K1387" s="11" t="s">
        <v>6497</v>
      </c>
      <c r="L1387" s="11">
        <v>5.494944941E9</v>
      </c>
      <c r="M1387" s="11" t="s">
        <v>47</v>
      </c>
      <c r="N1387" s="11" t="s">
        <v>451</v>
      </c>
      <c r="O1387" s="11" t="s">
        <v>6498</v>
      </c>
      <c r="P1387" s="11" t="str">
        <f>VLOOKUP(A1387,import!A:P,16,0)</f>
        <v>Geleneksel</v>
      </c>
      <c r="Q1387" s="15"/>
      <c r="R1387" s="15" t="b">
        <v>1</v>
      </c>
      <c r="S1387" s="16" t="b">
        <v>0</v>
      </c>
      <c r="T1387" s="17" t="s">
        <v>50</v>
      </c>
      <c r="U1387" s="17" t="s">
        <v>115</v>
      </c>
      <c r="V1387" s="70" t="s">
        <v>69</v>
      </c>
      <c r="W1387" s="17" t="s">
        <v>6499</v>
      </c>
      <c r="X1387" s="18">
        <v>44636.0</v>
      </c>
      <c r="Y1387" s="18">
        <v>44637.0</v>
      </c>
      <c r="Z1387" s="18"/>
      <c r="AA1387" s="22" t="s">
        <v>71</v>
      </c>
      <c r="AB1387" s="23">
        <v>44636.0</v>
      </c>
      <c r="AC1387" s="19"/>
      <c r="AD1387" s="19"/>
      <c r="AE1387" s="20"/>
      <c r="AF1387" s="19"/>
      <c r="AG1387" s="20"/>
      <c r="AH1387" s="19"/>
      <c r="AI1387" s="19"/>
      <c r="AJ1387" s="19"/>
      <c r="AK1387" s="22" t="s">
        <v>115</v>
      </c>
      <c r="AL1387" s="19"/>
      <c r="AM1387" s="19"/>
      <c r="AN1387" s="19"/>
      <c r="AO1387" s="19"/>
      <c r="AP1387" s="21"/>
      <c r="AQ1387" s="19"/>
    </row>
    <row r="1388">
      <c r="A1388" s="11" t="s">
        <v>6500</v>
      </c>
      <c r="B1388" s="11" t="s">
        <v>6501</v>
      </c>
      <c r="C1388" s="11" t="str">
        <f>VLOOKUP(A1388,import!A:C,3,0)</f>
        <v>DOĞRU</v>
      </c>
      <c r="D1388" s="11" t="s">
        <v>200</v>
      </c>
      <c r="E1388" s="12">
        <f>VLOOKUP(A1388,import!A:J,5,0)</f>
        <v>315</v>
      </c>
      <c r="F1388" s="12">
        <f>VLOOKUP(A1388,import!A:J,6,0)</f>
        <v>19</v>
      </c>
      <c r="G1388" s="13">
        <f>VLOOKUP(A1388,import!A:J,7,0)</f>
        <v>17</v>
      </c>
      <c r="H1388" s="13">
        <f>VLOOKUP(A1388,import!A:J,8,0)</f>
        <v>12</v>
      </c>
      <c r="I1388" s="13">
        <f>VLOOKUP(A1388,import!A:J,9,0)</f>
        <v>29</v>
      </c>
      <c r="J1388" s="14">
        <f>VLOOKUP(A1388,import!A:J,10,0)</f>
        <v>0.59</v>
      </c>
      <c r="K1388" s="11" t="s">
        <v>6502</v>
      </c>
      <c r="L1388" s="11">
        <v>2.422412905E9</v>
      </c>
      <c r="M1388" s="11" t="s">
        <v>47</v>
      </c>
      <c r="N1388" s="11" t="s">
        <v>533</v>
      </c>
      <c r="O1388" s="11" t="s">
        <v>6503</v>
      </c>
      <c r="P1388" s="11" t="str">
        <f>VLOOKUP(A1388,import!A:P,16,0)</f>
        <v>Geleneksel</v>
      </c>
      <c r="Q1388" s="15"/>
      <c r="R1388" s="15" t="b">
        <v>1</v>
      </c>
      <c r="S1388" s="25" t="b">
        <v>0</v>
      </c>
      <c r="T1388" s="17" t="s">
        <v>50</v>
      </c>
      <c r="U1388" s="17" t="s">
        <v>51</v>
      </c>
      <c r="V1388" s="17" t="s">
        <v>52</v>
      </c>
      <c r="W1388" s="17" t="s">
        <v>6504</v>
      </c>
      <c r="X1388" s="18">
        <v>44490.0</v>
      </c>
      <c r="Y1388" s="18">
        <v>44491.0</v>
      </c>
      <c r="Z1388" s="18"/>
      <c r="AA1388" s="22" t="s">
        <v>71</v>
      </c>
      <c r="AB1388" s="23">
        <v>44482.0</v>
      </c>
      <c r="AC1388" s="22" t="s">
        <v>71</v>
      </c>
      <c r="AD1388" s="23">
        <v>44490.0</v>
      </c>
      <c r="AE1388" s="20"/>
      <c r="AF1388" s="19"/>
      <c r="AG1388" s="20"/>
      <c r="AH1388" s="19"/>
      <c r="AI1388" s="19"/>
      <c r="AJ1388" s="19"/>
      <c r="AK1388" s="22" t="s">
        <v>123</v>
      </c>
      <c r="AL1388" s="22" t="s">
        <v>51</v>
      </c>
      <c r="AM1388" s="19"/>
      <c r="AN1388" s="19"/>
      <c r="AO1388" s="19"/>
      <c r="AP1388" s="21" t="s">
        <v>54</v>
      </c>
      <c r="AQ1388" s="19"/>
    </row>
    <row r="1389">
      <c r="A1389" s="11" t="s">
        <v>6505</v>
      </c>
      <c r="B1389" s="11" t="s">
        <v>6506</v>
      </c>
      <c r="C1389" s="11" t="str">
        <f>VLOOKUP(A1389,import!A:C,3,0)</f>
        <v>DOĞRU</v>
      </c>
      <c r="D1389" s="11" t="s">
        <v>818</v>
      </c>
      <c r="E1389" s="12">
        <f>VLOOKUP(A1389,import!A:J,5,0)</f>
        <v>467</v>
      </c>
      <c r="F1389" s="12">
        <f>VLOOKUP(A1389,import!A:J,6,0)</f>
        <v>43</v>
      </c>
      <c r="G1389" s="13">
        <f>VLOOKUP(A1389,import!A:J,7,0)</f>
        <v>27</v>
      </c>
      <c r="H1389" s="13">
        <f>VLOOKUP(A1389,import!A:J,8,0)</f>
        <v>118</v>
      </c>
      <c r="I1389" s="13">
        <f>VLOOKUP(A1389,import!A:J,9,0)</f>
        <v>145</v>
      </c>
      <c r="J1389" s="14">
        <f>VLOOKUP(A1389,import!A:J,10,0)</f>
        <v>0.19</v>
      </c>
      <c r="K1389" s="11" t="s">
        <v>6507</v>
      </c>
      <c r="L1389" s="11">
        <v>2.424313232E9</v>
      </c>
      <c r="M1389" s="11" t="s">
        <v>138</v>
      </c>
      <c r="N1389" s="11" t="s">
        <v>333</v>
      </c>
      <c r="O1389" s="11" t="s">
        <v>6508</v>
      </c>
      <c r="P1389" s="11" t="str">
        <f>VLOOKUP(A1389,import!A:P,16,0)</f>
        <v>Geleneksel</v>
      </c>
      <c r="Q1389" s="15"/>
      <c r="R1389" s="15" t="b">
        <v>1</v>
      </c>
      <c r="S1389" s="16" t="b">
        <v>0</v>
      </c>
      <c r="T1389" s="29" t="s">
        <v>502</v>
      </c>
      <c r="U1389" s="17"/>
      <c r="V1389" s="17"/>
      <c r="W1389" s="17"/>
      <c r="X1389" s="18"/>
      <c r="Y1389" s="18"/>
      <c r="Z1389" s="18"/>
      <c r="AA1389" s="19"/>
      <c r="AB1389" s="19"/>
      <c r="AC1389" s="19"/>
      <c r="AD1389" s="19"/>
      <c r="AE1389" s="20"/>
      <c r="AF1389" s="19"/>
      <c r="AG1389" s="20"/>
      <c r="AH1389" s="19"/>
      <c r="AI1389" s="19"/>
      <c r="AJ1389" s="19"/>
      <c r="AK1389" s="19"/>
      <c r="AL1389" s="19"/>
      <c r="AM1389" s="19"/>
      <c r="AN1389" s="19"/>
      <c r="AO1389" s="19"/>
      <c r="AP1389" s="21" t="s">
        <v>116</v>
      </c>
      <c r="AQ1389" s="19"/>
    </row>
    <row r="1390">
      <c r="A1390" s="11" t="s">
        <v>6509</v>
      </c>
      <c r="B1390" s="11" t="s">
        <v>6510</v>
      </c>
      <c r="C1390" s="11" t="str">
        <f>VLOOKUP(A1390,import!A:C,3,0)</f>
        <v>DOĞRU</v>
      </c>
      <c r="D1390" s="11" t="s">
        <v>818</v>
      </c>
      <c r="E1390" s="12">
        <f>VLOOKUP(A1390,import!A:J,5,0)</f>
        <v>169</v>
      </c>
      <c r="F1390" s="12">
        <f>VLOOKUP(A1390,import!A:J,6,0)</f>
        <v>13</v>
      </c>
      <c r="G1390" s="13">
        <f>VLOOKUP(A1390,import!A:J,7,0)</f>
        <v>48</v>
      </c>
      <c r="H1390" s="13">
        <f>VLOOKUP(A1390,import!A:J,8,0)</f>
        <v>12</v>
      </c>
      <c r="I1390" s="13">
        <f>VLOOKUP(A1390,import!A:J,9,0)</f>
        <v>60</v>
      </c>
      <c r="J1390" s="14">
        <f>VLOOKUP(A1390,import!A:J,10,0)</f>
        <v>0.8</v>
      </c>
      <c r="K1390" s="11" t="s">
        <v>6511</v>
      </c>
      <c r="L1390" s="11">
        <v>2.423242202E9</v>
      </c>
      <c r="M1390" s="11" t="s">
        <v>47</v>
      </c>
      <c r="N1390" s="11" t="s">
        <v>227</v>
      </c>
      <c r="O1390" s="11" t="s">
        <v>6512</v>
      </c>
      <c r="P1390" s="11" t="str">
        <f>VLOOKUP(A1390,import!A:P,16,0)</f>
        <v>Geleneksel</v>
      </c>
      <c r="Q1390" s="15"/>
      <c r="R1390" s="15" t="b">
        <v>1</v>
      </c>
      <c r="S1390" s="16" t="b">
        <v>0</v>
      </c>
      <c r="T1390" s="17" t="s">
        <v>50</v>
      </c>
      <c r="U1390" s="17" t="s">
        <v>51</v>
      </c>
      <c r="V1390" s="25" t="s">
        <v>52</v>
      </c>
      <c r="W1390" s="17"/>
      <c r="X1390" s="18">
        <v>44524.0</v>
      </c>
      <c r="Y1390" s="18">
        <v>44529.0</v>
      </c>
      <c r="Z1390" s="18"/>
      <c r="AA1390" s="22" t="s">
        <v>71</v>
      </c>
      <c r="AB1390" s="23">
        <v>44522.0</v>
      </c>
      <c r="AC1390" s="22" t="s">
        <v>71</v>
      </c>
      <c r="AD1390" s="23">
        <v>44524.0</v>
      </c>
      <c r="AE1390" s="20"/>
      <c r="AF1390" s="19"/>
      <c r="AG1390" s="20"/>
      <c r="AH1390" s="19"/>
      <c r="AI1390" s="19"/>
      <c r="AJ1390" s="19"/>
      <c r="AK1390" s="22" t="s">
        <v>51</v>
      </c>
      <c r="AL1390" s="22" t="s">
        <v>51</v>
      </c>
      <c r="AM1390" s="19"/>
      <c r="AN1390" s="19"/>
      <c r="AO1390" s="19"/>
      <c r="AP1390" s="21" t="s">
        <v>89</v>
      </c>
      <c r="AQ1390" s="19"/>
    </row>
    <row r="1391">
      <c r="A1391" s="21" t="s">
        <v>6513</v>
      </c>
      <c r="B1391" s="21" t="s">
        <v>6514</v>
      </c>
      <c r="C1391" s="11" t="str">
        <f>VLOOKUP(A1391,import!A:C,3,0)</f>
        <v>DOĞRU</v>
      </c>
      <c r="D1391" s="21" t="s">
        <v>818</v>
      </c>
      <c r="E1391" s="12">
        <f>VLOOKUP(A1391,import!A:J,5,0)</f>
        <v>67</v>
      </c>
      <c r="F1391" s="12">
        <f>VLOOKUP(A1391,import!A:J,6,0)</f>
        <v>67</v>
      </c>
      <c r="G1391" s="13">
        <f>VLOOKUP(A1391,import!A:J,7,0)</f>
        <v>1</v>
      </c>
      <c r="H1391" s="13">
        <f>VLOOKUP(A1391,import!A:J,8,0)</f>
        <v>86</v>
      </c>
      <c r="I1391" s="13">
        <f>VLOOKUP(A1391,import!A:J,9,0)</f>
        <v>87</v>
      </c>
      <c r="J1391" s="14">
        <f>VLOOKUP(A1391,import!A:J,10,0)</f>
        <v>0.01</v>
      </c>
      <c r="K1391" s="21" t="s">
        <v>6515</v>
      </c>
      <c r="L1391" s="21">
        <v>5.321532133E9</v>
      </c>
      <c r="M1391" s="21" t="s">
        <v>47</v>
      </c>
      <c r="N1391" s="21" t="s">
        <v>1202</v>
      </c>
      <c r="O1391" s="21" t="s">
        <v>6516</v>
      </c>
      <c r="P1391" s="11" t="str">
        <f>VLOOKUP(A1391,import!A:P,16,0)</f>
        <v>Geleneksel</v>
      </c>
      <c r="Q1391" s="15"/>
      <c r="R1391" s="15" t="b">
        <v>0</v>
      </c>
      <c r="S1391" s="16" t="b">
        <v>0</v>
      </c>
      <c r="T1391" s="17" t="s">
        <v>502</v>
      </c>
      <c r="U1391" s="17"/>
      <c r="V1391" s="17"/>
      <c r="W1391" s="17"/>
      <c r="X1391" s="18"/>
      <c r="Y1391" s="18"/>
      <c r="Z1391" s="18"/>
      <c r="AA1391" s="22"/>
      <c r="AB1391" s="23"/>
      <c r="AC1391" s="19"/>
      <c r="AD1391" s="19"/>
      <c r="AE1391" s="20"/>
      <c r="AF1391" s="19"/>
      <c r="AG1391" s="20"/>
      <c r="AH1391" s="19"/>
      <c r="AI1391" s="19"/>
      <c r="AJ1391" s="19"/>
      <c r="AK1391" s="22"/>
      <c r="AL1391" s="19"/>
      <c r="AM1391" s="19"/>
      <c r="AN1391" s="19"/>
      <c r="AO1391" s="19"/>
      <c r="AP1391" s="21"/>
      <c r="AQ1391" s="19"/>
    </row>
    <row r="1392">
      <c r="A1392" s="11" t="s">
        <v>6517</v>
      </c>
      <c r="B1392" s="11" t="s">
        <v>6518</v>
      </c>
      <c r="C1392" s="11" t="str">
        <f>VLOOKUP(A1392,import!A:C,3,0)</f>
        <v>DOĞRU</v>
      </c>
      <c r="D1392" s="11" t="s">
        <v>200</v>
      </c>
      <c r="E1392" s="12">
        <f>VLOOKUP(A1392,import!A:J,5,0)</f>
        <v>311</v>
      </c>
      <c r="F1392" s="12">
        <f>VLOOKUP(A1392,import!A:J,6,0)</f>
        <v>10</v>
      </c>
      <c r="G1392" s="13">
        <f>VLOOKUP(A1392,import!A:J,7,0)</f>
        <v>9</v>
      </c>
      <c r="H1392" s="13">
        <f>VLOOKUP(A1392,import!A:J,8,0)</f>
        <v>43</v>
      </c>
      <c r="I1392" s="13">
        <f>VLOOKUP(A1392,import!A:J,9,0)</f>
        <v>52</v>
      </c>
      <c r="J1392" s="14">
        <f>VLOOKUP(A1392,import!A:J,10,0)</f>
        <v>0.17</v>
      </c>
      <c r="K1392" s="11" t="s">
        <v>6519</v>
      </c>
      <c r="L1392" s="11">
        <v>2.423110062E9</v>
      </c>
      <c r="M1392" s="11" t="s">
        <v>47</v>
      </c>
      <c r="N1392" s="11" t="s">
        <v>195</v>
      </c>
      <c r="O1392" s="11" t="s">
        <v>6520</v>
      </c>
      <c r="P1392" s="11" t="str">
        <f>VLOOKUP(A1392,import!A:P,16,0)</f>
        <v>Geleneksel</v>
      </c>
      <c r="Q1392" s="15" t="s">
        <v>103</v>
      </c>
      <c r="R1392" s="15" t="b">
        <v>1</v>
      </c>
      <c r="S1392" s="16" t="b">
        <v>0</v>
      </c>
      <c r="T1392" s="25" t="s">
        <v>351</v>
      </c>
      <c r="U1392" s="25" t="s">
        <v>87</v>
      </c>
      <c r="V1392" s="22" t="s">
        <v>641</v>
      </c>
      <c r="W1392" s="25" t="s">
        <v>6521</v>
      </c>
      <c r="X1392" s="27">
        <v>44413.0</v>
      </c>
      <c r="Y1392" s="27">
        <v>44419.0</v>
      </c>
      <c r="Z1392" s="27"/>
      <c r="AA1392" s="22" t="s">
        <v>85</v>
      </c>
      <c r="AB1392" s="23">
        <v>44375.0</v>
      </c>
      <c r="AC1392" s="22" t="s">
        <v>71</v>
      </c>
      <c r="AD1392" s="23">
        <v>44413.0</v>
      </c>
      <c r="AE1392" s="22" t="s">
        <v>71</v>
      </c>
      <c r="AF1392" s="23">
        <v>44429.0</v>
      </c>
      <c r="AG1392" s="20"/>
      <c r="AH1392" s="19"/>
      <c r="AI1392" s="19"/>
      <c r="AJ1392" s="19"/>
      <c r="AK1392" s="22" t="s">
        <v>86</v>
      </c>
      <c r="AL1392" s="22" t="s">
        <v>87</v>
      </c>
      <c r="AM1392" s="22" t="s">
        <v>88</v>
      </c>
      <c r="AN1392" s="19"/>
      <c r="AO1392" s="19"/>
      <c r="AP1392" s="21" t="s">
        <v>89</v>
      </c>
      <c r="AQ1392" s="19"/>
    </row>
    <row r="1393">
      <c r="A1393" s="11" t="s">
        <v>6522</v>
      </c>
      <c r="B1393" s="11" t="s">
        <v>6523</v>
      </c>
      <c r="C1393" s="11" t="str">
        <f>VLOOKUP(A1393,import!A:C,3,0)</f>
        <v>DOĞRU</v>
      </c>
      <c r="D1393" s="11" t="s">
        <v>233</v>
      </c>
      <c r="E1393" s="12">
        <f>VLOOKUP(A1393,import!A:J,5,0)</f>
        <v>11</v>
      </c>
      <c r="F1393" s="12" t="str">
        <f>VLOOKUP(A1393,import!A:J,6,0)</f>
        <v/>
      </c>
      <c r="G1393" s="13">
        <f>VLOOKUP(A1393,import!A:J,7,0)</f>
        <v>11</v>
      </c>
      <c r="H1393" s="13">
        <f>VLOOKUP(A1393,import!A:J,8,0)</f>
        <v>8</v>
      </c>
      <c r="I1393" s="13">
        <f>VLOOKUP(A1393,import!A:J,9,0)</f>
        <v>19</v>
      </c>
      <c r="J1393" s="14">
        <f>VLOOKUP(A1393,import!A:J,10,0)</f>
        <v>0.58</v>
      </c>
      <c r="K1393" s="11" t="s">
        <v>6524</v>
      </c>
      <c r="L1393" s="11">
        <v>5.496226294E9</v>
      </c>
      <c r="M1393" s="11" t="s">
        <v>138</v>
      </c>
      <c r="N1393" s="11" t="s">
        <v>382</v>
      </c>
      <c r="O1393" s="11" t="s">
        <v>6525</v>
      </c>
      <c r="P1393" s="11" t="str">
        <f>VLOOKUP(A1393,import!A:P,16,0)</f>
        <v>Geleneksel</v>
      </c>
      <c r="Q1393" s="15"/>
      <c r="R1393" s="15" t="b">
        <v>1</v>
      </c>
      <c r="S1393" s="16" t="b">
        <v>0</v>
      </c>
      <c r="T1393" s="17" t="s">
        <v>50</v>
      </c>
      <c r="U1393" s="17" t="s">
        <v>99</v>
      </c>
      <c r="V1393" s="17" t="s">
        <v>52</v>
      </c>
      <c r="W1393" s="17"/>
      <c r="X1393" s="18">
        <v>44543.0</v>
      </c>
      <c r="Y1393" s="18">
        <v>44544.0</v>
      </c>
      <c r="Z1393" s="18"/>
      <c r="AA1393" s="22" t="s">
        <v>71</v>
      </c>
      <c r="AB1393" s="23">
        <v>44543.0</v>
      </c>
      <c r="AC1393" s="19"/>
      <c r="AD1393" s="19"/>
      <c r="AE1393" s="20"/>
      <c r="AF1393" s="19"/>
      <c r="AG1393" s="20"/>
      <c r="AH1393" s="19"/>
      <c r="AI1393" s="19"/>
      <c r="AJ1393" s="19"/>
      <c r="AK1393" s="22" t="s">
        <v>99</v>
      </c>
      <c r="AL1393" s="19"/>
      <c r="AM1393" s="19"/>
      <c r="AN1393" s="19"/>
      <c r="AO1393" s="19"/>
      <c r="AP1393" s="21" t="s">
        <v>116</v>
      </c>
      <c r="AQ1393" s="19"/>
    </row>
    <row r="1394">
      <c r="A1394" s="21" t="s">
        <v>6526</v>
      </c>
      <c r="B1394" s="21" t="s">
        <v>6527</v>
      </c>
      <c r="C1394" s="11" t="str">
        <f>VLOOKUP(A1394,import!A:C,3,0)</f>
        <v>DOĞRU</v>
      </c>
      <c r="D1394" s="21" t="s">
        <v>63</v>
      </c>
      <c r="E1394" s="12">
        <f>VLOOKUP(A1394,import!A:J,5,0)</f>
        <v>26</v>
      </c>
      <c r="F1394" s="12">
        <f>VLOOKUP(A1394,import!A:J,6,0)</f>
        <v>24</v>
      </c>
      <c r="G1394" s="13">
        <f>VLOOKUP(A1394,import!A:J,7,0)</f>
        <v>0</v>
      </c>
      <c r="H1394" s="13">
        <f>VLOOKUP(A1394,import!A:J,8,0)</f>
        <v>78</v>
      </c>
      <c r="I1394" s="13">
        <f>VLOOKUP(A1394,import!A:J,9,0)</f>
        <v>78</v>
      </c>
      <c r="J1394" s="14">
        <f>VLOOKUP(A1394,import!A:J,10,0)</f>
        <v>0</v>
      </c>
      <c r="K1394" s="21" t="s">
        <v>6528</v>
      </c>
      <c r="L1394" s="21">
        <v>2.423255555E9</v>
      </c>
      <c r="M1394" s="21" t="s">
        <v>47</v>
      </c>
      <c r="N1394" s="21" t="s">
        <v>227</v>
      </c>
      <c r="O1394" s="21" t="s">
        <v>6529</v>
      </c>
      <c r="P1394" s="11" t="str">
        <f>VLOOKUP(A1394,import!A:P,16,0)</f>
        <v>Geleneksel</v>
      </c>
      <c r="Q1394" s="15"/>
      <c r="R1394" s="15" t="b">
        <v>1</v>
      </c>
      <c r="S1394" s="16" t="b">
        <v>0</v>
      </c>
      <c r="T1394" s="17"/>
      <c r="U1394" s="17"/>
      <c r="V1394" s="17"/>
      <c r="W1394" s="17"/>
      <c r="X1394" s="18"/>
      <c r="Y1394" s="18"/>
      <c r="Z1394" s="18"/>
      <c r="AA1394" s="22" t="s">
        <v>177</v>
      </c>
      <c r="AB1394" s="23">
        <v>44671.0</v>
      </c>
      <c r="AC1394" s="22" t="s">
        <v>177</v>
      </c>
      <c r="AD1394" s="23">
        <v>44700.0</v>
      </c>
      <c r="AE1394" s="20"/>
      <c r="AF1394" s="19"/>
      <c r="AG1394" s="20"/>
      <c r="AH1394" s="19"/>
      <c r="AI1394" s="19"/>
      <c r="AJ1394" s="19"/>
      <c r="AK1394" s="22" t="s">
        <v>99</v>
      </c>
      <c r="AL1394" s="22" t="s">
        <v>99</v>
      </c>
      <c r="AM1394" s="19"/>
      <c r="AN1394" s="19"/>
      <c r="AO1394" s="19"/>
      <c r="AP1394" s="21"/>
      <c r="AQ1394" s="19"/>
    </row>
    <row r="1395">
      <c r="A1395" s="11" t="s">
        <v>6530</v>
      </c>
      <c r="B1395" s="11" t="s">
        <v>6531</v>
      </c>
      <c r="C1395" s="11" t="str">
        <f>VLOOKUP(A1395,import!A:C,3,0)</f>
        <v>DOĞRU</v>
      </c>
      <c r="D1395" s="11" t="s">
        <v>200</v>
      </c>
      <c r="E1395" s="12">
        <f>VLOOKUP(A1395,import!A:J,5,0)</f>
        <v>357</v>
      </c>
      <c r="F1395" s="12">
        <f>VLOOKUP(A1395,import!A:J,6,0)</f>
        <v>30</v>
      </c>
      <c r="G1395" s="13">
        <f>VLOOKUP(A1395,import!A:J,7,0)</f>
        <v>13</v>
      </c>
      <c r="H1395" s="13">
        <f>VLOOKUP(A1395,import!A:J,8,0)</f>
        <v>47</v>
      </c>
      <c r="I1395" s="13">
        <f>VLOOKUP(A1395,import!A:J,9,0)</f>
        <v>60</v>
      </c>
      <c r="J1395" s="14">
        <f>VLOOKUP(A1395,import!A:J,10,0)</f>
        <v>0.22</v>
      </c>
      <c r="K1395" s="11" t="s">
        <v>6532</v>
      </c>
      <c r="L1395" s="11">
        <v>2.427462419E9</v>
      </c>
      <c r="M1395" s="11" t="s">
        <v>58</v>
      </c>
      <c r="N1395" s="11" t="s">
        <v>2349</v>
      </c>
      <c r="O1395" s="11" t="s">
        <v>6533</v>
      </c>
      <c r="P1395" s="11" t="str">
        <f>VLOOKUP(A1395,import!A:P,16,0)</f>
        <v>Geleneksel</v>
      </c>
      <c r="Q1395" s="15"/>
      <c r="R1395" s="15" t="b">
        <v>1</v>
      </c>
      <c r="S1395" s="16" t="b">
        <v>0</v>
      </c>
      <c r="T1395" s="17" t="s">
        <v>50</v>
      </c>
      <c r="U1395" s="17" t="s">
        <v>156</v>
      </c>
      <c r="V1395" s="17" t="s">
        <v>371</v>
      </c>
      <c r="W1395" s="17" t="s">
        <v>6534</v>
      </c>
      <c r="X1395" s="18">
        <v>44487.0</v>
      </c>
      <c r="Y1395" s="18">
        <v>44487.0</v>
      </c>
      <c r="Z1395" s="18"/>
      <c r="AA1395" s="22" t="s">
        <v>71</v>
      </c>
      <c r="AB1395" s="23">
        <v>44487.0</v>
      </c>
      <c r="AC1395" s="19"/>
      <c r="AD1395" s="19"/>
      <c r="AE1395" s="20"/>
      <c r="AF1395" s="19"/>
      <c r="AG1395" s="20"/>
      <c r="AH1395" s="19"/>
      <c r="AI1395" s="19"/>
      <c r="AJ1395" s="19"/>
      <c r="AK1395" s="22" t="s">
        <v>156</v>
      </c>
      <c r="AL1395" s="19"/>
      <c r="AM1395" s="19"/>
      <c r="AN1395" s="19"/>
      <c r="AO1395" s="19"/>
      <c r="AP1395" s="21" t="s">
        <v>89</v>
      </c>
      <c r="AQ1395" s="19"/>
    </row>
    <row r="1396">
      <c r="A1396" s="11" t="s">
        <v>6535</v>
      </c>
      <c r="B1396" s="11" t="s">
        <v>6536</v>
      </c>
      <c r="C1396" s="11" t="str">
        <f>VLOOKUP(A1396,import!A:C,3,0)</f>
        <v>DOĞRU</v>
      </c>
      <c r="D1396" s="11" t="s">
        <v>63</v>
      </c>
      <c r="E1396" s="12">
        <f>VLOOKUP(A1396,import!A:J,5,0)</f>
        <v>514</v>
      </c>
      <c r="F1396" s="12">
        <f>VLOOKUP(A1396,import!A:J,6,0)</f>
        <v>101</v>
      </c>
      <c r="G1396" s="13">
        <f>VLOOKUP(A1396,import!A:J,7,0)</f>
        <v>35</v>
      </c>
      <c r="H1396" s="13">
        <f>VLOOKUP(A1396,import!A:J,8,0)</f>
        <v>17</v>
      </c>
      <c r="I1396" s="13">
        <f>VLOOKUP(A1396,import!A:J,9,0)</f>
        <v>52</v>
      </c>
      <c r="J1396" s="14">
        <f>VLOOKUP(A1396,import!A:J,10,0)</f>
        <v>0.67</v>
      </c>
      <c r="K1396" s="11" t="s">
        <v>6537</v>
      </c>
      <c r="L1396" s="11">
        <v>2.429993886E9</v>
      </c>
      <c r="M1396" s="11" t="s">
        <v>138</v>
      </c>
      <c r="N1396" s="11" t="s">
        <v>1756</v>
      </c>
      <c r="O1396" s="11" t="s">
        <v>6538</v>
      </c>
      <c r="P1396" s="11" t="str">
        <f>VLOOKUP(A1396,import!A:P,16,0)</f>
        <v>Geleneksel</v>
      </c>
      <c r="Q1396" s="15"/>
      <c r="R1396" s="15" t="b">
        <v>1</v>
      </c>
      <c r="S1396" s="16" t="b">
        <v>0</v>
      </c>
      <c r="T1396" s="17" t="s">
        <v>50</v>
      </c>
      <c r="U1396" s="17" t="s">
        <v>51</v>
      </c>
      <c r="V1396" s="24" t="s">
        <v>69</v>
      </c>
      <c r="W1396" s="17" t="s">
        <v>6539</v>
      </c>
      <c r="X1396" s="18">
        <v>44588.0</v>
      </c>
      <c r="Y1396" s="18">
        <v>44589.0</v>
      </c>
      <c r="Z1396" s="18"/>
      <c r="AA1396" s="22" t="s">
        <v>106</v>
      </c>
      <c r="AB1396" s="23">
        <v>44588.0</v>
      </c>
      <c r="AC1396" s="22" t="s">
        <v>71</v>
      </c>
      <c r="AD1396" s="23">
        <v>44588.0</v>
      </c>
      <c r="AE1396" s="20"/>
      <c r="AF1396" s="19"/>
      <c r="AG1396" s="20"/>
      <c r="AH1396" s="19"/>
      <c r="AI1396" s="19"/>
      <c r="AJ1396" s="19"/>
      <c r="AK1396" s="22" t="s">
        <v>51</v>
      </c>
      <c r="AL1396" s="22" t="s">
        <v>51</v>
      </c>
      <c r="AM1396" s="19"/>
      <c r="AN1396" s="19"/>
      <c r="AO1396" s="19"/>
      <c r="AP1396" s="21"/>
      <c r="AQ1396" s="19"/>
    </row>
    <row r="1397">
      <c r="A1397" s="11" t="s">
        <v>6540</v>
      </c>
      <c r="B1397" s="11" t="s">
        <v>6541</v>
      </c>
      <c r="C1397" s="11" t="str">
        <f>VLOOKUP(A1397,import!A:C,3,0)</f>
        <v>DOĞRU</v>
      </c>
      <c r="D1397" s="11" t="s">
        <v>143</v>
      </c>
      <c r="E1397" s="12">
        <f>VLOOKUP(A1397,import!A:J,5,0)</f>
        <v>22</v>
      </c>
      <c r="F1397" s="12">
        <f>VLOOKUP(A1397,import!A:J,6,0)</f>
        <v>5</v>
      </c>
      <c r="G1397" s="13">
        <f>VLOOKUP(A1397,import!A:J,7,0)</f>
        <v>0</v>
      </c>
      <c r="H1397" s="13">
        <f>VLOOKUP(A1397,import!A:J,8,0)</f>
        <v>8</v>
      </c>
      <c r="I1397" s="13">
        <f>VLOOKUP(A1397,import!A:J,9,0)</f>
        <v>8</v>
      </c>
      <c r="J1397" s="14">
        <f>VLOOKUP(A1397,import!A:J,10,0)</f>
        <v>0</v>
      </c>
      <c r="K1397" s="11" t="s">
        <v>6542</v>
      </c>
      <c r="L1397" s="11">
        <v>5.059957265E9</v>
      </c>
      <c r="M1397" s="11" t="s">
        <v>47</v>
      </c>
      <c r="N1397" s="11" t="s">
        <v>1059</v>
      </c>
      <c r="O1397" s="11" t="s">
        <v>6543</v>
      </c>
      <c r="P1397" s="11" t="str">
        <f>VLOOKUP(A1397,import!A:P,16,0)</f>
        <v>Geleneksel</v>
      </c>
      <c r="Q1397" s="15"/>
      <c r="R1397" s="15" t="b">
        <v>1</v>
      </c>
      <c r="S1397" s="16" t="b">
        <v>0</v>
      </c>
      <c r="T1397" s="17" t="s">
        <v>50</v>
      </c>
      <c r="U1397" s="17" t="s">
        <v>99</v>
      </c>
      <c r="V1397" s="24" t="s">
        <v>69</v>
      </c>
      <c r="W1397" s="17" t="s">
        <v>1794</v>
      </c>
      <c r="X1397" s="18">
        <v>44699.0</v>
      </c>
      <c r="Y1397" s="18">
        <v>44700.0</v>
      </c>
      <c r="Z1397" s="18"/>
      <c r="AA1397" s="22" t="s">
        <v>106</v>
      </c>
      <c r="AB1397" s="23">
        <v>44699.0</v>
      </c>
      <c r="AC1397" s="22" t="s">
        <v>71</v>
      </c>
      <c r="AD1397" s="23">
        <v>44699.0</v>
      </c>
      <c r="AE1397" s="20"/>
      <c r="AF1397" s="19"/>
      <c r="AG1397" s="20"/>
      <c r="AH1397" s="19"/>
      <c r="AI1397" s="19"/>
      <c r="AJ1397" s="19"/>
      <c r="AK1397" s="22" t="s">
        <v>99</v>
      </c>
      <c r="AL1397" s="22" t="s">
        <v>99</v>
      </c>
      <c r="AM1397" s="19"/>
      <c r="AN1397" s="19"/>
      <c r="AO1397" s="19"/>
      <c r="AP1397" s="21"/>
      <c r="AQ1397" s="19"/>
    </row>
    <row r="1398">
      <c r="A1398" s="11" t="s">
        <v>6544</v>
      </c>
      <c r="B1398" s="11" t="s">
        <v>6545</v>
      </c>
      <c r="C1398" s="11" t="str">
        <f>VLOOKUP(A1398,import!A:C,3,0)</f>
        <v>DOĞRU</v>
      </c>
      <c r="D1398" s="11" t="s">
        <v>143</v>
      </c>
      <c r="E1398" s="12">
        <f>VLOOKUP(A1398,import!A:J,5,0)</f>
        <v>424</v>
      </c>
      <c r="F1398" s="12">
        <f>VLOOKUP(A1398,import!A:J,6,0)</f>
        <v>44</v>
      </c>
      <c r="G1398" s="13">
        <f>VLOOKUP(A1398,import!A:J,7,0)</f>
        <v>32</v>
      </c>
      <c r="H1398" s="13">
        <f>VLOOKUP(A1398,import!A:J,8,0)</f>
        <v>37</v>
      </c>
      <c r="I1398" s="13">
        <f>VLOOKUP(A1398,import!A:J,9,0)</f>
        <v>69</v>
      </c>
      <c r="J1398" s="14">
        <f>VLOOKUP(A1398,import!A:J,10,0)</f>
        <v>0.46</v>
      </c>
      <c r="K1398" s="11" t="s">
        <v>6546</v>
      </c>
      <c r="L1398" s="11">
        <v>2.422280044E9</v>
      </c>
      <c r="M1398" s="11" t="s">
        <v>138</v>
      </c>
      <c r="N1398" s="11" t="s">
        <v>1756</v>
      </c>
      <c r="O1398" s="11" t="s">
        <v>6547</v>
      </c>
      <c r="P1398" s="11" t="str">
        <f>VLOOKUP(A1398,import!A:P,16,0)</f>
        <v>Geleneksel</v>
      </c>
      <c r="Q1398" s="15"/>
      <c r="R1398" s="15" t="b">
        <v>1</v>
      </c>
      <c r="S1398" s="16" t="b">
        <v>0</v>
      </c>
      <c r="T1398" s="29" t="s">
        <v>121</v>
      </c>
      <c r="U1398" s="17"/>
      <c r="V1398" s="17"/>
      <c r="W1398" s="17" t="s">
        <v>6548</v>
      </c>
      <c r="X1398" s="18"/>
      <c r="Y1398" s="18"/>
      <c r="Z1398" s="18"/>
      <c r="AA1398" s="22" t="s">
        <v>71</v>
      </c>
      <c r="AB1398" s="23">
        <v>44533.0</v>
      </c>
      <c r="AC1398" s="19"/>
      <c r="AD1398" s="19"/>
      <c r="AE1398" s="20"/>
      <c r="AF1398" s="19"/>
      <c r="AG1398" s="20"/>
      <c r="AH1398" s="19"/>
      <c r="AI1398" s="19"/>
      <c r="AJ1398" s="19"/>
      <c r="AK1398" s="22" t="s">
        <v>247</v>
      </c>
      <c r="AL1398" s="19"/>
      <c r="AM1398" s="19"/>
      <c r="AN1398" s="19"/>
      <c r="AO1398" s="19"/>
      <c r="AP1398" s="21" t="s">
        <v>89</v>
      </c>
      <c r="AQ1398" s="19"/>
    </row>
    <row r="1399">
      <c r="A1399" s="11" t="s">
        <v>6549</v>
      </c>
      <c r="B1399" s="11" t="s">
        <v>6550</v>
      </c>
      <c r="C1399" s="11" t="str">
        <f>VLOOKUP(A1399,import!A:C,3,0)</f>
        <v>DOĞRU</v>
      </c>
      <c r="D1399" s="11" t="s">
        <v>200</v>
      </c>
      <c r="E1399" s="12">
        <f>VLOOKUP(A1399,import!A:J,5,0)</f>
        <v>536</v>
      </c>
      <c r="F1399" s="12">
        <f>VLOOKUP(A1399,import!A:J,6,0)</f>
        <v>16</v>
      </c>
      <c r="G1399" s="13">
        <f>VLOOKUP(A1399,import!A:J,7,0)</f>
        <v>32</v>
      </c>
      <c r="H1399" s="13">
        <f>VLOOKUP(A1399,import!A:J,8,0)</f>
        <v>34</v>
      </c>
      <c r="I1399" s="13">
        <f>VLOOKUP(A1399,import!A:J,9,0)</f>
        <v>66</v>
      </c>
      <c r="J1399" s="14">
        <f>VLOOKUP(A1399,import!A:J,10,0)</f>
        <v>0.48</v>
      </c>
      <c r="K1399" s="11" t="s">
        <v>6551</v>
      </c>
      <c r="L1399" s="11">
        <v>5.327780563E9</v>
      </c>
      <c r="M1399" s="11" t="s">
        <v>58</v>
      </c>
      <c r="N1399" s="11" t="s">
        <v>566</v>
      </c>
      <c r="O1399" s="11" t="s">
        <v>6552</v>
      </c>
      <c r="P1399" s="11" t="str">
        <f>VLOOKUP(A1399,import!A:P,16,0)</f>
        <v>Geleneksel</v>
      </c>
      <c r="Q1399" s="15"/>
      <c r="R1399" s="15" t="b">
        <v>1</v>
      </c>
      <c r="S1399" s="16" t="b">
        <v>0</v>
      </c>
      <c r="T1399" s="29" t="s">
        <v>121</v>
      </c>
      <c r="U1399" s="17"/>
      <c r="V1399" s="17"/>
      <c r="W1399" s="17" t="s">
        <v>6553</v>
      </c>
      <c r="X1399" s="18"/>
      <c r="Y1399" s="18"/>
      <c r="Z1399" s="18"/>
      <c r="AA1399" s="22" t="s">
        <v>106</v>
      </c>
      <c r="AB1399" s="23">
        <v>44489.0</v>
      </c>
      <c r="AC1399" s="22" t="s">
        <v>71</v>
      </c>
      <c r="AD1399" s="23">
        <v>44490.0</v>
      </c>
      <c r="AE1399" s="20"/>
      <c r="AF1399" s="19"/>
      <c r="AG1399" s="20"/>
      <c r="AH1399" s="19"/>
      <c r="AI1399" s="19"/>
      <c r="AJ1399" s="19"/>
      <c r="AK1399" s="22" t="s">
        <v>156</v>
      </c>
      <c r="AL1399" s="22" t="s">
        <v>115</v>
      </c>
      <c r="AM1399" s="19"/>
      <c r="AN1399" s="19"/>
      <c r="AO1399" s="19"/>
      <c r="AP1399" s="21" t="s">
        <v>89</v>
      </c>
      <c r="AQ1399" s="19"/>
    </row>
    <row r="1400">
      <c r="A1400" s="11" t="s">
        <v>6554</v>
      </c>
      <c r="B1400" s="11" t="s">
        <v>6555</v>
      </c>
      <c r="C1400" s="11" t="str">
        <f>VLOOKUP(A1400,import!A:C,3,0)</f>
        <v>DOĞRU</v>
      </c>
      <c r="D1400" s="11" t="s">
        <v>143</v>
      </c>
      <c r="E1400" s="12">
        <f>VLOOKUP(A1400,import!A:J,5,0)</f>
        <v>1387</v>
      </c>
      <c r="F1400" s="12">
        <f>VLOOKUP(A1400,import!A:J,6,0)</f>
        <v>97</v>
      </c>
      <c r="G1400" s="13">
        <f>VLOOKUP(A1400,import!A:J,7,0)</f>
        <v>42</v>
      </c>
      <c r="H1400" s="13">
        <f>VLOOKUP(A1400,import!A:J,8,0)</f>
        <v>67</v>
      </c>
      <c r="I1400" s="13">
        <f>VLOOKUP(A1400,import!A:J,9,0)</f>
        <v>109</v>
      </c>
      <c r="J1400" s="14">
        <f>VLOOKUP(A1400,import!A:J,10,0)</f>
        <v>0.39</v>
      </c>
      <c r="K1400" s="11" t="s">
        <v>6546</v>
      </c>
      <c r="L1400" s="11">
        <v>2.422475073E9</v>
      </c>
      <c r="M1400" s="11" t="s">
        <v>47</v>
      </c>
      <c r="N1400" s="11" t="s">
        <v>1059</v>
      </c>
      <c r="O1400" s="11" t="s">
        <v>6556</v>
      </c>
      <c r="P1400" s="11" t="str">
        <f>VLOOKUP(A1400,import!A:P,16,0)</f>
        <v>Geleneksel</v>
      </c>
      <c r="Q1400" s="15"/>
      <c r="R1400" s="15" t="b">
        <v>1</v>
      </c>
      <c r="S1400" s="16" t="b">
        <v>0</v>
      </c>
      <c r="T1400" s="17" t="s">
        <v>50</v>
      </c>
      <c r="U1400" s="17" t="s">
        <v>230</v>
      </c>
      <c r="V1400" s="24"/>
      <c r="W1400" s="17" t="s">
        <v>6557</v>
      </c>
      <c r="X1400" s="18">
        <v>44701.0</v>
      </c>
      <c r="Y1400" s="18">
        <v>44701.0</v>
      </c>
      <c r="Z1400" s="18"/>
      <c r="AA1400" s="22" t="s">
        <v>71</v>
      </c>
      <c r="AB1400" s="23">
        <v>44524.0</v>
      </c>
      <c r="AC1400" s="22" t="s">
        <v>71</v>
      </c>
      <c r="AD1400" s="23">
        <v>44527.0</v>
      </c>
      <c r="AE1400" s="20"/>
      <c r="AF1400" s="19"/>
      <c r="AG1400" s="20"/>
      <c r="AH1400" s="19"/>
      <c r="AI1400" s="19"/>
      <c r="AJ1400" s="19"/>
      <c r="AK1400" s="22" t="s">
        <v>99</v>
      </c>
      <c r="AL1400" s="22" t="s">
        <v>99</v>
      </c>
      <c r="AM1400" s="19"/>
      <c r="AN1400" s="19"/>
      <c r="AO1400" s="19"/>
      <c r="AP1400" s="21" t="s">
        <v>89</v>
      </c>
      <c r="AQ1400" s="19"/>
    </row>
    <row r="1401">
      <c r="A1401" s="11" t="s">
        <v>6558</v>
      </c>
      <c r="B1401" s="11" t="s">
        <v>6559</v>
      </c>
      <c r="C1401" s="11" t="str">
        <f>VLOOKUP(A1401,import!A:C,3,0)</f>
        <v>YANLIŞ</v>
      </c>
      <c r="D1401" s="11" t="s">
        <v>74</v>
      </c>
      <c r="E1401" s="12">
        <f>VLOOKUP(A1401,import!A:J,5,0)</f>
        <v>83</v>
      </c>
      <c r="F1401" s="12" t="str">
        <f>VLOOKUP(A1401,import!A:J,6,0)</f>
        <v/>
      </c>
      <c r="G1401" s="13">
        <f>VLOOKUP(A1401,import!A:J,7,0)</f>
        <v>13</v>
      </c>
      <c r="H1401" s="13">
        <f>VLOOKUP(A1401,import!A:J,8,0)</f>
        <v>48</v>
      </c>
      <c r="I1401" s="13">
        <f>VLOOKUP(A1401,import!A:J,9,0)</f>
        <v>61</v>
      </c>
      <c r="J1401" s="14">
        <f>VLOOKUP(A1401,import!A:J,10,0)</f>
        <v>0.21</v>
      </c>
      <c r="K1401" s="11" t="s">
        <v>6560</v>
      </c>
      <c r="L1401" s="11">
        <v>2.423451421E9</v>
      </c>
      <c r="M1401" s="11" t="s">
        <v>65</v>
      </c>
      <c r="N1401" s="11" t="s">
        <v>734</v>
      </c>
      <c r="O1401" s="11" t="s">
        <v>6561</v>
      </c>
      <c r="P1401" s="11" t="str">
        <f>VLOOKUP(A1401,import!A:P,16,0)</f>
        <v>Geleneksel</v>
      </c>
      <c r="Q1401" s="15"/>
      <c r="R1401" s="15" t="b">
        <v>1</v>
      </c>
      <c r="S1401" s="16" t="b">
        <v>0</v>
      </c>
      <c r="T1401" s="25" t="s">
        <v>50</v>
      </c>
      <c r="U1401" s="25" t="s">
        <v>98</v>
      </c>
      <c r="V1401" s="26" t="s">
        <v>273</v>
      </c>
      <c r="W1401" s="25" t="s">
        <v>6562</v>
      </c>
      <c r="X1401" s="27">
        <v>44358.0</v>
      </c>
      <c r="Y1401" s="27">
        <v>44363.0</v>
      </c>
      <c r="Z1401" s="30"/>
      <c r="AA1401" s="22" t="s">
        <v>71</v>
      </c>
      <c r="AB1401" s="23">
        <v>44358.0</v>
      </c>
      <c r="AC1401" s="19"/>
      <c r="AD1401" s="19"/>
      <c r="AE1401" s="20"/>
      <c r="AF1401" s="19"/>
      <c r="AG1401" s="20"/>
      <c r="AH1401" s="19"/>
      <c r="AI1401" s="19"/>
      <c r="AJ1401" s="19"/>
      <c r="AK1401" s="22" t="s">
        <v>98</v>
      </c>
      <c r="AL1401" s="19"/>
      <c r="AM1401" s="19"/>
      <c r="AN1401" s="19"/>
      <c r="AO1401" s="19"/>
      <c r="AP1401" s="21" t="s">
        <v>54</v>
      </c>
      <c r="AQ1401" s="19"/>
    </row>
    <row r="1402">
      <c r="A1402" s="11" t="s">
        <v>6563</v>
      </c>
      <c r="B1402" s="11" t="s">
        <v>6564</v>
      </c>
      <c r="C1402" s="11" t="str">
        <f>VLOOKUP(A1402,import!A:C,3,0)</f>
        <v>DOĞRU</v>
      </c>
      <c r="D1402" s="11" t="s">
        <v>1694</v>
      </c>
      <c r="E1402" s="12">
        <f>VLOOKUP(A1402,import!A:J,5,0)</f>
        <v>26</v>
      </c>
      <c r="F1402" s="12">
        <f>VLOOKUP(A1402,import!A:J,6,0)</f>
        <v>4</v>
      </c>
      <c r="G1402" s="13">
        <f>VLOOKUP(A1402,import!A:J,7,0)</f>
        <v>20</v>
      </c>
      <c r="H1402" s="13">
        <f>VLOOKUP(A1402,import!A:J,8,0)</f>
        <v>7</v>
      </c>
      <c r="I1402" s="13">
        <f>VLOOKUP(A1402,import!A:J,9,0)</f>
        <v>27</v>
      </c>
      <c r="J1402" s="14">
        <f>VLOOKUP(A1402,import!A:J,10,0)</f>
        <v>0.74</v>
      </c>
      <c r="K1402" s="11" t="s">
        <v>6565</v>
      </c>
      <c r="L1402" s="11">
        <v>5.335538646E9</v>
      </c>
      <c r="M1402" s="11" t="s">
        <v>47</v>
      </c>
      <c r="N1402" s="11" t="s">
        <v>94</v>
      </c>
      <c r="O1402" s="11" t="s">
        <v>6566</v>
      </c>
      <c r="P1402" s="11" t="str">
        <f>VLOOKUP(A1402,import!A:P,16,0)</f>
        <v>Geleneksel</v>
      </c>
      <c r="Q1402" s="15"/>
      <c r="R1402" s="15" t="b">
        <v>1</v>
      </c>
      <c r="S1402" s="25" t="b">
        <v>1</v>
      </c>
      <c r="T1402" s="17"/>
      <c r="U1402" s="17"/>
      <c r="V1402" s="17"/>
      <c r="W1402" s="17" t="s">
        <v>6567</v>
      </c>
      <c r="X1402" s="18"/>
      <c r="Y1402" s="18"/>
      <c r="Z1402" s="18"/>
      <c r="AA1402" s="22" t="s">
        <v>71</v>
      </c>
      <c r="AB1402" s="23">
        <v>44376.0</v>
      </c>
      <c r="AC1402" s="22" t="s">
        <v>106</v>
      </c>
      <c r="AD1402" s="23">
        <v>44392.0</v>
      </c>
      <c r="AE1402" s="22"/>
      <c r="AF1402" s="19"/>
      <c r="AG1402" s="20"/>
      <c r="AH1402" s="19"/>
      <c r="AI1402" s="19"/>
      <c r="AJ1402" s="19"/>
      <c r="AK1402" s="22" t="s">
        <v>149</v>
      </c>
      <c r="AL1402" s="22" t="s">
        <v>149</v>
      </c>
      <c r="AM1402" s="19"/>
      <c r="AN1402" s="19"/>
      <c r="AO1402" s="19"/>
      <c r="AP1402" s="21" t="s">
        <v>89</v>
      </c>
      <c r="AQ1402" s="19"/>
    </row>
    <row r="1403">
      <c r="A1403" s="11" t="s">
        <v>6568</v>
      </c>
      <c r="B1403" s="11" t="s">
        <v>6569</v>
      </c>
      <c r="C1403" s="11" t="str">
        <f>VLOOKUP(A1403,import!A:C,3,0)</f>
        <v>DOĞRU</v>
      </c>
      <c r="D1403" s="11" t="s">
        <v>818</v>
      </c>
      <c r="E1403" s="12">
        <f>VLOOKUP(A1403,import!A:J,5,0)</f>
        <v>82</v>
      </c>
      <c r="F1403" s="12">
        <f>VLOOKUP(A1403,import!A:J,6,0)</f>
        <v>4</v>
      </c>
      <c r="G1403" s="13">
        <f>VLOOKUP(A1403,import!A:J,7,0)</f>
        <v>0</v>
      </c>
      <c r="H1403" s="13">
        <f>VLOOKUP(A1403,import!A:J,8,0)</f>
        <v>40</v>
      </c>
      <c r="I1403" s="13">
        <f>VLOOKUP(A1403,import!A:J,9,0)</f>
        <v>40</v>
      </c>
      <c r="J1403" s="14">
        <f>VLOOKUP(A1403,import!A:J,10,0)</f>
        <v>0</v>
      </c>
      <c r="K1403" s="11" t="s">
        <v>6507</v>
      </c>
      <c r="L1403" s="11">
        <v>2.424193232E9</v>
      </c>
      <c r="M1403" s="11" t="s">
        <v>138</v>
      </c>
      <c r="N1403" s="11" t="s">
        <v>333</v>
      </c>
      <c r="O1403" s="11" t="s">
        <v>6570</v>
      </c>
      <c r="P1403" s="11" t="str">
        <f>VLOOKUP(A1403,import!A:P,16,0)</f>
        <v>Geleneksel</v>
      </c>
      <c r="Q1403" s="15"/>
      <c r="R1403" s="15" t="b">
        <v>1</v>
      </c>
      <c r="S1403" s="16" t="b">
        <v>0</v>
      </c>
      <c r="T1403" s="29" t="s">
        <v>502</v>
      </c>
      <c r="U1403" s="17"/>
      <c r="V1403" s="17"/>
      <c r="W1403" s="17" t="s">
        <v>6571</v>
      </c>
      <c r="X1403" s="18"/>
      <c r="Y1403" s="18"/>
      <c r="Z1403" s="18"/>
      <c r="AA1403" s="22" t="s">
        <v>177</v>
      </c>
      <c r="AB1403" s="23">
        <v>44365.0</v>
      </c>
      <c r="AC1403" s="22" t="s">
        <v>177</v>
      </c>
      <c r="AD1403" s="23">
        <v>44371.0</v>
      </c>
      <c r="AE1403" s="22" t="s">
        <v>177</v>
      </c>
      <c r="AF1403" s="23">
        <v>44429.0</v>
      </c>
      <c r="AG1403" s="22" t="s">
        <v>177</v>
      </c>
      <c r="AH1403" s="23">
        <v>44474.0</v>
      </c>
      <c r="AI1403" s="19"/>
      <c r="AJ1403" s="19"/>
      <c r="AK1403" s="22" t="s">
        <v>98</v>
      </c>
      <c r="AL1403" s="22" t="s">
        <v>190</v>
      </c>
      <c r="AM1403" s="22" t="s">
        <v>165</v>
      </c>
      <c r="AN1403" s="22" t="s">
        <v>51</v>
      </c>
      <c r="AO1403" s="19"/>
      <c r="AP1403" s="21" t="s">
        <v>116</v>
      </c>
      <c r="AQ1403" s="19"/>
    </row>
    <row r="1404">
      <c r="A1404" s="11" t="s">
        <v>6572</v>
      </c>
      <c r="B1404" s="11" t="s">
        <v>6573</v>
      </c>
      <c r="C1404" s="11" t="str">
        <f>VLOOKUP(A1404,import!A:C,3,0)</f>
        <v>DOĞRU</v>
      </c>
      <c r="D1404" s="11" t="s">
        <v>200</v>
      </c>
      <c r="E1404" s="12">
        <f>VLOOKUP(A1404,import!A:J,5,0)</f>
        <v>9</v>
      </c>
      <c r="F1404" s="12">
        <f>VLOOKUP(A1404,import!A:J,6,0)</f>
        <v>1</v>
      </c>
      <c r="G1404" s="13">
        <f>VLOOKUP(A1404,import!A:J,7,0)</f>
        <v>0</v>
      </c>
      <c r="H1404" s="13">
        <f>VLOOKUP(A1404,import!A:J,8,0)</f>
        <v>11</v>
      </c>
      <c r="I1404" s="13">
        <f>VLOOKUP(A1404,import!A:J,9,0)</f>
        <v>11</v>
      </c>
      <c r="J1404" s="14">
        <f>VLOOKUP(A1404,import!A:J,10,0)</f>
        <v>0</v>
      </c>
      <c r="K1404" s="11" t="s">
        <v>6574</v>
      </c>
      <c r="L1404" s="11">
        <v>5.313732984E9</v>
      </c>
      <c r="M1404" s="11" t="s">
        <v>544</v>
      </c>
      <c r="N1404" s="11" t="s">
        <v>545</v>
      </c>
      <c r="O1404" s="11" t="s">
        <v>6575</v>
      </c>
      <c r="P1404" s="11" t="str">
        <f>VLOOKUP(A1404,import!A:P,16,0)</f>
        <v>Geleneksel</v>
      </c>
      <c r="Q1404" s="15"/>
      <c r="R1404" s="15" t="b">
        <v>0</v>
      </c>
      <c r="S1404" s="16" t="b">
        <v>0</v>
      </c>
      <c r="T1404" s="17"/>
      <c r="U1404" s="17"/>
      <c r="V1404" s="17"/>
      <c r="W1404" s="17"/>
      <c r="X1404" s="18"/>
      <c r="Y1404" s="18"/>
      <c r="Z1404" s="18"/>
      <c r="AA1404" s="22"/>
      <c r="AB1404" s="23"/>
      <c r="AC1404" s="19"/>
      <c r="AD1404" s="19"/>
      <c r="AE1404" s="20"/>
      <c r="AF1404" s="19"/>
      <c r="AG1404" s="20"/>
      <c r="AH1404" s="19"/>
      <c r="AI1404" s="19"/>
      <c r="AJ1404" s="19"/>
      <c r="AK1404" s="22"/>
      <c r="AL1404" s="19"/>
      <c r="AM1404" s="19"/>
      <c r="AN1404" s="19"/>
      <c r="AO1404" s="19"/>
      <c r="AP1404" s="21"/>
      <c r="AQ1404" s="19"/>
    </row>
    <row r="1405">
      <c r="A1405" s="11" t="s">
        <v>6576</v>
      </c>
      <c r="B1405" s="11" t="s">
        <v>6577</v>
      </c>
      <c r="C1405" s="11" t="str">
        <f>VLOOKUP(A1405,import!A:C,3,0)</f>
        <v>DOĞRU</v>
      </c>
      <c r="D1405" s="11" t="s">
        <v>233</v>
      </c>
      <c r="E1405" s="12">
        <f>VLOOKUP(A1405,import!A:J,5,0)</f>
        <v>156</v>
      </c>
      <c r="F1405" s="12">
        <f>VLOOKUP(A1405,import!A:J,6,0)</f>
        <v>76</v>
      </c>
      <c r="G1405" s="13">
        <f>VLOOKUP(A1405,import!A:J,7,0)</f>
        <v>0</v>
      </c>
      <c r="H1405" s="13">
        <f>VLOOKUP(A1405,import!A:J,8,0)</f>
        <v>24</v>
      </c>
      <c r="I1405" s="13">
        <f>VLOOKUP(A1405,import!A:J,9,0)</f>
        <v>24</v>
      </c>
      <c r="J1405" s="14">
        <f>VLOOKUP(A1405,import!A:J,10,0)</f>
        <v>0</v>
      </c>
      <c r="K1405" s="11" t="s">
        <v>6578</v>
      </c>
      <c r="L1405" s="11">
        <v>2.425110604E9</v>
      </c>
      <c r="M1405" s="11" t="s">
        <v>368</v>
      </c>
      <c r="N1405" s="11" t="s">
        <v>813</v>
      </c>
      <c r="O1405" s="11" t="s">
        <v>6579</v>
      </c>
      <c r="P1405" s="11" t="str">
        <f>VLOOKUP(A1405,import!A:P,16,0)</f>
        <v>Geleneksel</v>
      </c>
      <c r="Q1405" s="15"/>
      <c r="R1405" s="15" t="b">
        <v>0</v>
      </c>
      <c r="S1405" s="16" t="b">
        <v>0</v>
      </c>
      <c r="T1405" s="17"/>
      <c r="U1405" s="17"/>
      <c r="V1405" s="17"/>
      <c r="W1405" s="17"/>
      <c r="X1405" s="18"/>
      <c r="Y1405" s="18"/>
      <c r="Z1405" s="18"/>
      <c r="AA1405" s="22"/>
      <c r="AB1405" s="23"/>
      <c r="AC1405" s="19"/>
      <c r="AD1405" s="19"/>
      <c r="AE1405" s="20"/>
      <c r="AF1405" s="19"/>
      <c r="AG1405" s="20"/>
      <c r="AH1405" s="19"/>
      <c r="AI1405" s="19"/>
      <c r="AJ1405" s="19"/>
      <c r="AK1405" s="22"/>
      <c r="AL1405" s="19"/>
      <c r="AM1405" s="19"/>
      <c r="AN1405" s="19"/>
      <c r="AO1405" s="19"/>
      <c r="AP1405" s="21"/>
      <c r="AQ1405" s="19"/>
    </row>
    <row r="1406">
      <c r="A1406" s="11" t="s">
        <v>6580</v>
      </c>
      <c r="B1406" s="11" t="s">
        <v>6581</v>
      </c>
      <c r="C1406" s="11" t="str">
        <f>VLOOKUP(A1406,import!A:C,3,0)</f>
        <v>DOĞRU</v>
      </c>
      <c r="D1406" s="11" t="s">
        <v>152</v>
      </c>
      <c r="E1406" s="12">
        <f>VLOOKUP(A1406,import!A:J,5,0)</f>
        <v>2655</v>
      </c>
      <c r="F1406" s="12" t="str">
        <f>VLOOKUP(A1406,import!A:J,6,0)</f>
        <v/>
      </c>
      <c r="G1406" s="13">
        <f>VLOOKUP(A1406,import!A:J,7,0)</f>
        <v>121</v>
      </c>
      <c r="H1406" s="13">
        <f>VLOOKUP(A1406,import!A:J,8,0)</f>
        <v>1</v>
      </c>
      <c r="I1406" s="13">
        <f>VLOOKUP(A1406,import!A:J,9,0)</f>
        <v>122</v>
      </c>
      <c r="J1406" s="14">
        <f>VLOOKUP(A1406,import!A:J,10,0)</f>
        <v>0.99</v>
      </c>
      <c r="K1406" s="11" t="s">
        <v>6582</v>
      </c>
      <c r="L1406" s="11">
        <v>2.422291133E9</v>
      </c>
      <c r="M1406" s="11" t="s">
        <v>138</v>
      </c>
      <c r="N1406" s="11" t="s">
        <v>139</v>
      </c>
      <c r="O1406" s="11" t="s">
        <v>6583</v>
      </c>
      <c r="P1406" s="11" t="str">
        <f>VLOOKUP(A1406,import!A:P,16,0)</f>
        <v>Geleneksel</v>
      </c>
      <c r="Q1406" s="15" t="s">
        <v>103</v>
      </c>
      <c r="R1406" s="15" t="b">
        <v>1</v>
      </c>
      <c r="S1406" s="16" t="b">
        <v>0</v>
      </c>
      <c r="T1406" s="25" t="s">
        <v>502</v>
      </c>
      <c r="U1406" s="16"/>
      <c r="V1406" s="16"/>
      <c r="W1406" s="25" t="s">
        <v>4384</v>
      </c>
      <c r="X1406" s="30"/>
      <c r="Y1406" s="30"/>
      <c r="Z1406" s="30"/>
      <c r="AA1406" s="19"/>
      <c r="AB1406" s="19"/>
      <c r="AC1406" s="19"/>
      <c r="AD1406" s="19"/>
      <c r="AE1406" s="20"/>
      <c r="AF1406" s="19"/>
      <c r="AG1406" s="20"/>
      <c r="AH1406" s="19"/>
      <c r="AI1406" s="19"/>
      <c r="AJ1406" s="19"/>
      <c r="AK1406" s="19"/>
      <c r="AL1406" s="19"/>
      <c r="AM1406" s="19"/>
      <c r="AN1406" s="19"/>
      <c r="AO1406" s="19"/>
      <c r="AP1406" s="21" t="s">
        <v>6584</v>
      </c>
      <c r="AQ1406" s="19"/>
    </row>
    <row r="1407">
      <c r="A1407" s="21" t="s">
        <v>6585</v>
      </c>
      <c r="B1407" s="21" t="s">
        <v>6586</v>
      </c>
      <c r="C1407" s="11" t="str">
        <f>VLOOKUP(A1407,import!A:C,3,0)</f>
        <v>DOĞRU</v>
      </c>
      <c r="D1407" s="21" t="s">
        <v>325</v>
      </c>
      <c r="E1407" s="12">
        <f>VLOOKUP(A1407,import!A:J,5,0)</f>
        <v>1</v>
      </c>
      <c r="F1407" s="12">
        <f>VLOOKUP(A1407,import!A:J,6,0)</f>
        <v>1</v>
      </c>
      <c r="G1407" s="13">
        <f>VLOOKUP(A1407,import!A:J,7,0)</f>
        <v>0</v>
      </c>
      <c r="H1407" s="13">
        <f>VLOOKUP(A1407,import!A:J,8,0)</f>
        <v>20</v>
      </c>
      <c r="I1407" s="13">
        <f>VLOOKUP(A1407,import!A:J,9,0)</f>
        <v>20</v>
      </c>
      <c r="J1407" s="14">
        <f>VLOOKUP(A1407,import!A:J,10,0)</f>
        <v>0</v>
      </c>
      <c r="K1407" s="21" t="s">
        <v>6587</v>
      </c>
      <c r="L1407" s="21">
        <v>5.343520959E9</v>
      </c>
      <c r="M1407" s="21" t="s">
        <v>368</v>
      </c>
      <c r="N1407" s="21" t="s">
        <v>6588</v>
      </c>
      <c r="O1407" s="21" t="s">
        <v>6589</v>
      </c>
      <c r="P1407" s="11" t="str">
        <f>VLOOKUP(A1407,import!A:P,16,0)</f>
        <v>Geleneksel</v>
      </c>
      <c r="Q1407" s="15"/>
      <c r="R1407" s="15" t="b">
        <v>0</v>
      </c>
      <c r="S1407" s="16" t="b">
        <v>0</v>
      </c>
      <c r="T1407" s="17"/>
      <c r="U1407" s="17"/>
      <c r="V1407" s="31"/>
      <c r="W1407" s="17"/>
      <c r="X1407" s="18"/>
      <c r="Y1407" s="18"/>
      <c r="Z1407" s="18"/>
      <c r="AA1407" s="22"/>
      <c r="AB1407" s="23"/>
      <c r="AC1407" s="19"/>
      <c r="AD1407" s="19"/>
      <c r="AE1407" s="20"/>
      <c r="AF1407" s="19"/>
      <c r="AG1407" s="20"/>
      <c r="AH1407" s="19"/>
      <c r="AI1407" s="19"/>
      <c r="AJ1407" s="19"/>
      <c r="AK1407" s="22"/>
      <c r="AL1407" s="19"/>
      <c r="AM1407" s="19"/>
      <c r="AN1407" s="19"/>
      <c r="AO1407" s="19"/>
      <c r="AP1407" s="21"/>
      <c r="AQ1407" s="19"/>
    </row>
    <row r="1408">
      <c r="A1408" s="11" t="s">
        <v>6590</v>
      </c>
      <c r="B1408" s="11" t="s">
        <v>6591</v>
      </c>
      <c r="C1408" s="11" t="str">
        <f>VLOOKUP(A1408,import!A:C,3,0)</f>
        <v>DOĞRU</v>
      </c>
      <c r="D1408" s="11" t="s">
        <v>818</v>
      </c>
      <c r="E1408" s="12">
        <f>VLOOKUP(A1408,import!A:J,5,0)</f>
        <v>13</v>
      </c>
      <c r="F1408" s="12" t="str">
        <f>VLOOKUP(A1408,import!A:J,6,0)</f>
        <v/>
      </c>
      <c r="G1408" s="13">
        <f>VLOOKUP(A1408,import!A:J,7,0)</f>
        <v>7</v>
      </c>
      <c r="H1408" s="13">
        <f>VLOOKUP(A1408,import!A:J,8,0)</f>
        <v>2</v>
      </c>
      <c r="I1408" s="13">
        <f>VLOOKUP(A1408,import!A:J,9,0)</f>
        <v>9</v>
      </c>
      <c r="J1408" s="14">
        <f>VLOOKUP(A1408,import!A:J,10,0)</f>
        <v>0.78</v>
      </c>
      <c r="K1408" s="11" t="s">
        <v>6592</v>
      </c>
      <c r="L1408" s="11">
        <v>5.542889489E9</v>
      </c>
      <c r="M1408" s="11" t="s">
        <v>47</v>
      </c>
      <c r="N1408" s="11" t="s">
        <v>1202</v>
      </c>
      <c r="O1408" s="11" t="s">
        <v>6593</v>
      </c>
      <c r="P1408" s="11" t="str">
        <f>VLOOKUP(A1408,import!A:P,16,0)</f>
        <v>Geleneksel</v>
      </c>
      <c r="Q1408" s="15"/>
      <c r="R1408" s="15" t="b">
        <v>1</v>
      </c>
      <c r="S1408" s="16" t="b">
        <v>0</v>
      </c>
      <c r="T1408" s="17" t="s">
        <v>50</v>
      </c>
      <c r="U1408" s="17" t="s">
        <v>247</v>
      </c>
      <c r="V1408" s="24" t="s">
        <v>52</v>
      </c>
      <c r="W1408" s="17"/>
      <c r="X1408" s="18">
        <v>44481.0</v>
      </c>
      <c r="Y1408" s="18">
        <v>44483.0</v>
      </c>
      <c r="Z1408" s="18"/>
      <c r="AA1408" s="22" t="s">
        <v>71</v>
      </c>
      <c r="AB1408" s="23">
        <v>44481.0</v>
      </c>
      <c r="AC1408" s="19"/>
      <c r="AD1408" s="19"/>
      <c r="AE1408" s="20"/>
      <c r="AF1408" s="19"/>
      <c r="AG1408" s="20"/>
      <c r="AH1408" s="19"/>
      <c r="AI1408" s="19"/>
      <c r="AJ1408" s="19"/>
      <c r="AK1408" s="22" t="s">
        <v>247</v>
      </c>
      <c r="AL1408" s="19"/>
      <c r="AM1408" s="19"/>
      <c r="AN1408" s="19"/>
      <c r="AO1408" s="19"/>
      <c r="AP1408" s="21" t="s">
        <v>89</v>
      </c>
      <c r="AQ1408" s="19"/>
    </row>
    <row r="1409">
      <c r="A1409" s="11" t="s">
        <v>6594</v>
      </c>
      <c r="B1409" s="11" t="s">
        <v>6595</v>
      </c>
      <c r="C1409" s="11" t="str">
        <f>VLOOKUP(A1409,import!A:C,3,0)</f>
        <v>DOĞRU</v>
      </c>
      <c r="D1409" s="11" t="s">
        <v>818</v>
      </c>
      <c r="E1409" s="12">
        <f>VLOOKUP(A1409,import!A:J,5,0)</f>
        <v>276</v>
      </c>
      <c r="F1409" s="12" t="str">
        <f>VLOOKUP(A1409,import!A:J,6,0)</f>
        <v/>
      </c>
      <c r="G1409" s="13">
        <f>VLOOKUP(A1409,import!A:J,7,0)</f>
        <v>0</v>
      </c>
      <c r="H1409" s="13">
        <f>VLOOKUP(A1409,import!A:J,8,0)</f>
        <v>117</v>
      </c>
      <c r="I1409" s="13">
        <f>VLOOKUP(A1409,import!A:J,9,0)</f>
        <v>117</v>
      </c>
      <c r="J1409" s="14">
        <f>VLOOKUP(A1409,import!A:J,10,0)</f>
        <v>0</v>
      </c>
      <c r="K1409" s="11" t="s">
        <v>332</v>
      </c>
      <c r="L1409" s="11">
        <v>5.46228071E9</v>
      </c>
      <c r="M1409" s="11" t="s">
        <v>138</v>
      </c>
      <c r="N1409" s="11" t="s">
        <v>333</v>
      </c>
      <c r="O1409" s="11" t="s">
        <v>334</v>
      </c>
      <c r="P1409" s="11" t="str">
        <f>VLOOKUP(A1409,import!A:P,16,0)</f>
        <v>Geleneksel</v>
      </c>
      <c r="Q1409" s="15"/>
      <c r="R1409" s="15" t="b">
        <v>1</v>
      </c>
      <c r="S1409" s="16" t="b">
        <v>0</v>
      </c>
      <c r="T1409" s="17" t="s">
        <v>83</v>
      </c>
      <c r="U1409" s="17"/>
      <c r="V1409" s="17"/>
      <c r="W1409" s="17" t="s">
        <v>6596</v>
      </c>
      <c r="X1409" s="18"/>
      <c r="Y1409" s="18"/>
      <c r="Z1409" s="18"/>
      <c r="AA1409" s="22" t="s">
        <v>106</v>
      </c>
      <c r="AB1409" s="23">
        <v>44354.0</v>
      </c>
      <c r="AC1409" s="22" t="s">
        <v>212</v>
      </c>
      <c r="AD1409" s="23">
        <v>44365.0</v>
      </c>
      <c r="AE1409" s="22" t="s">
        <v>85</v>
      </c>
      <c r="AF1409" s="23">
        <v>44474.0</v>
      </c>
      <c r="AG1409" s="22" t="s">
        <v>177</v>
      </c>
      <c r="AH1409" s="23">
        <v>44481.0</v>
      </c>
      <c r="AI1409" s="22" t="s">
        <v>71</v>
      </c>
      <c r="AJ1409" s="23">
        <v>44543.0</v>
      </c>
      <c r="AK1409" s="22" t="s">
        <v>190</v>
      </c>
      <c r="AL1409" s="22" t="s">
        <v>98</v>
      </c>
      <c r="AM1409" s="22" t="s">
        <v>51</v>
      </c>
      <c r="AN1409" s="22" t="s">
        <v>247</v>
      </c>
      <c r="AO1409" s="22" t="s">
        <v>99</v>
      </c>
      <c r="AP1409" s="21" t="s">
        <v>116</v>
      </c>
      <c r="AQ1409" s="22"/>
    </row>
    <row r="1410">
      <c r="A1410" s="11" t="s">
        <v>6597</v>
      </c>
      <c r="B1410" s="11" t="s">
        <v>6598</v>
      </c>
      <c r="C1410" s="11" t="str">
        <f>VLOOKUP(A1410,import!A:C,3,0)</f>
        <v>DOĞRU</v>
      </c>
      <c r="D1410" s="11" t="s">
        <v>63</v>
      </c>
      <c r="E1410" s="12">
        <f>VLOOKUP(A1410,import!A:J,5,0)</f>
        <v>427</v>
      </c>
      <c r="F1410" s="12">
        <f>VLOOKUP(A1410,import!A:J,6,0)</f>
        <v>12</v>
      </c>
      <c r="G1410" s="13">
        <f>VLOOKUP(A1410,import!A:J,7,0)</f>
        <v>0</v>
      </c>
      <c r="H1410" s="13">
        <f>VLOOKUP(A1410,import!A:J,8,0)</f>
        <v>11</v>
      </c>
      <c r="I1410" s="13">
        <f>VLOOKUP(A1410,import!A:J,9,0)</f>
        <v>11</v>
      </c>
      <c r="J1410" s="14">
        <f>VLOOKUP(A1410,import!A:J,10,0)</f>
        <v>0</v>
      </c>
      <c r="K1410" s="11" t="s">
        <v>6599</v>
      </c>
      <c r="L1410" s="11">
        <v>5.393550302E9</v>
      </c>
      <c r="M1410" s="11" t="s">
        <v>65</v>
      </c>
      <c r="N1410" s="11" t="s">
        <v>3195</v>
      </c>
      <c r="O1410" s="11" t="s">
        <v>6600</v>
      </c>
      <c r="P1410" s="11" t="str">
        <f>VLOOKUP(A1410,import!A:P,16,0)</f>
        <v>Geleneksel</v>
      </c>
      <c r="Q1410" s="15"/>
      <c r="R1410" s="15" t="b">
        <v>1</v>
      </c>
      <c r="S1410" s="16" t="b">
        <v>0</v>
      </c>
      <c r="T1410" s="17" t="s">
        <v>351</v>
      </c>
      <c r="U1410" s="17" t="s">
        <v>99</v>
      </c>
      <c r="V1410" s="17" t="s">
        <v>52</v>
      </c>
      <c r="W1410" s="17"/>
      <c r="X1410" s="18">
        <v>44510.0</v>
      </c>
      <c r="Y1410" s="18">
        <v>44512.0</v>
      </c>
      <c r="Z1410" s="18"/>
      <c r="AA1410" s="22" t="s">
        <v>106</v>
      </c>
      <c r="AB1410" s="23">
        <v>44481.0</v>
      </c>
      <c r="AC1410" s="22" t="s">
        <v>106</v>
      </c>
      <c r="AD1410" s="23">
        <v>44482.0</v>
      </c>
      <c r="AE1410" s="22" t="s">
        <v>71</v>
      </c>
      <c r="AF1410" s="23">
        <v>44510.0</v>
      </c>
      <c r="AG1410" s="22" t="s">
        <v>106</v>
      </c>
      <c r="AH1410" s="23">
        <v>44544.0</v>
      </c>
      <c r="AI1410" s="19"/>
      <c r="AJ1410" s="19"/>
      <c r="AK1410" s="22" t="s">
        <v>247</v>
      </c>
      <c r="AL1410" s="22" t="s">
        <v>115</v>
      </c>
      <c r="AM1410" s="22" t="s">
        <v>99</v>
      </c>
      <c r="AN1410" s="22" t="s">
        <v>247</v>
      </c>
      <c r="AO1410" s="19"/>
      <c r="AP1410" s="21" t="s">
        <v>54</v>
      </c>
      <c r="AQ1410" s="19"/>
    </row>
    <row r="1411">
      <c r="A1411" s="11" t="s">
        <v>6601</v>
      </c>
      <c r="B1411" s="11" t="s">
        <v>6602</v>
      </c>
      <c r="C1411" s="11" t="str">
        <f>VLOOKUP(A1411,import!A:C,3,0)</f>
        <v>DOĞRU</v>
      </c>
      <c r="D1411" s="11" t="s">
        <v>1007</v>
      </c>
      <c r="E1411" s="12">
        <f>VLOOKUP(A1411,import!A:J,5,0)</f>
        <v>395</v>
      </c>
      <c r="F1411" s="12">
        <f>VLOOKUP(A1411,import!A:J,6,0)</f>
        <v>8</v>
      </c>
      <c r="G1411" s="13">
        <f>VLOOKUP(A1411,import!A:J,7,0)</f>
        <v>9</v>
      </c>
      <c r="H1411" s="13">
        <f>VLOOKUP(A1411,import!A:J,8,0)</f>
        <v>3</v>
      </c>
      <c r="I1411" s="13">
        <f>VLOOKUP(A1411,import!A:J,9,0)</f>
        <v>12</v>
      </c>
      <c r="J1411" s="14">
        <f>VLOOKUP(A1411,import!A:J,10,0)</f>
        <v>0.75</v>
      </c>
      <c r="K1411" s="11" t="s">
        <v>6603</v>
      </c>
      <c r="L1411" s="11">
        <v>2.42311607E9</v>
      </c>
      <c r="M1411" s="11" t="s">
        <v>47</v>
      </c>
      <c r="N1411" s="11" t="s">
        <v>445</v>
      </c>
      <c r="O1411" s="11" t="s">
        <v>6604</v>
      </c>
      <c r="P1411" s="11" t="str">
        <f>VLOOKUP(A1411,import!A:P,16,0)</f>
        <v>Geleneksel</v>
      </c>
      <c r="Q1411" s="15"/>
      <c r="R1411" s="15" t="b">
        <v>1</v>
      </c>
      <c r="S1411" s="16" t="b">
        <v>0</v>
      </c>
      <c r="T1411" s="17" t="s">
        <v>50</v>
      </c>
      <c r="U1411" s="17" t="s">
        <v>148</v>
      </c>
      <c r="V1411" s="17" t="s">
        <v>52</v>
      </c>
      <c r="W1411" s="17" t="s">
        <v>53</v>
      </c>
      <c r="X1411" s="18">
        <v>44351.0</v>
      </c>
      <c r="Y1411" s="18">
        <v>44354.0</v>
      </c>
      <c r="Z1411" s="18"/>
      <c r="AA1411" s="22" t="s">
        <v>71</v>
      </c>
      <c r="AB1411" s="23">
        <v>44351.0</v>
      </c>
      <c r="AC1411" s="19"/>
      <c r="AD1411" s="19"/>
      <c r="AE1411" s="20"/>
      <c r="AF1411" s="19"/>
      <c r="AG1411" s="20"/>
      <c r="AH1411" s="19"/>
      <c r="AI1411" s="19"/>
      <c r="AJ1411" s="19"/>
      <c r="AK1411" s="19"/>
      <c r="AL1411" s="19"/>
      <c r="AM1411" s="19"/>
      <c r="AN1411" s="19"/>
      <c r="AO1411" s="19"/>
      <c r="AP1411" s="21" t="s">
        <v>89</v>
      </c>
      <c r="AQ1411" s="19"/>
    </row>
    <row r="1412">
      <c r="A1412" s="11" t="s">
        <v>6605</v>
      </c>
      <c r="B1412" s="11" t="s">
        <v>6606</v>
      </c>
      <c r="C1412" s="11" t="str">
        <f>VLOOKUP(A1412,import!A:C,3,0)</f>
        <v>DOĞRU</v>
      </c>
      <c r="D1412" s="11" t="s">
        <v>63</v>
      </c>
      <c r="E1412" s="12">
        <f>VLOOKUP(A1412,import!A:J,5,0)</f>
        <v>17</v>
      </c>
      <c r="F1412" s="12">
        <f>VLOOKUP(A1412,import!A:J,6,0)</f>
        <v>6</v>
      </c>
      <c r="G1412" s="13">
        <f>VLOOKUP(A1412,import!A:J,7,0)</f>
        <v>16</v>
      </c>
      <c r="H1412" s="13">
        <f>VLOOKUP(A1412,import!A:J,8,0)</f>
        <v>2</v>
      </c>
      <c r="I1412" s="13">
        <f>VLOOKUP(A1412,import!A:J,9,0)</f>
        <v>18</v>
      </c>
      <c r="J1412" s="14">
        <f>VLOOKUP(A1412,import!A:J,10,0)</f>
        <v>0.89</v>
      </c>
      <c r="K1412" s="11" t="s">
        <v>6607</v>
      </c>
      <c r="L1412" s="11">
        <v>2.422473969E9</v>
      </c>
      <c r="M1412" s="11" t="s">
        <v>47</v>
      </c>
      <c r="N1412" s="11" t="s">
        <v>81</v>
      </c>
      <c r="O1412" s="11" t="s">
        <v>6608</v>
      </c>
      <c r="P1412" s="11" t="str">
        <f>VLOOKUP(A1412,import!A:P,16,0)</f>
        <v>Geleneksel</v>
      </c>
      <c r="Q1412" s="15"/>
      <c r="R1412" s="15" t="b">
        <v>1</v>
      </c>
      <c r="S1412" s="16" t="b">
        <v>0</v>
      </c>
      <c r="T1412" s="17" t="s">
        <v>50</v>
      </c>
      <c r="U1412" s="17" t="s">
        <v>99</v>
      </c>
      <c r="V1412" s="24" t="s">
        <v>69</v>
      </c>
      <c r="W1412" s="17"/>
      <c r="X1412" s="18">
        <v>44636.0</v>
      </c>
      <c r="Y1412" s="18">
        <v>44638.0</v>
      </c>
      <c r="Z1412" s="18"/>
      <c r="AA1412" s="22" t="s">
        <v>71</v>
      </c>
      <c r="AB1412" s="23">
        <v>44636.0</v>
      </c>
      <c r="AC1412" s="19"/>
      <c r="AD1412" s="19"/>
      <c r="AE1412" s="20"/>
      <c r="AF1412" s="19"/>
      <c r="AG1412" s="20"/>
      <c r="AH1412" s="19"/>
      <c r="AI1412" s="19"/>
      <c r="AJ1412" s="19"/>
      <c r="AK1412" s="22" t="s">
        <v>99</v>
      </c>
      <c r="AL1412" s="19"/>
      <c r="AM1412" s="19"/>
      <c r="AN1412" s="19"/>
      <c r="AO1412" s="19"/>
      <c r="AP1412" s="21"/>
      <c r="AQ1412" s="19"/>
    </row>
    <row r="1413">
      <c r="A1413" s="21" t="s">
        <v>6609</v>
      </c>
      <c r="B1413" s="21" t="s">
        <v>6610</v>
      </c>
      <c r="C1413" s="11" t="str">
        <f>VLOOKUP(A1413,import!A:C,3,0)</f>
        <v>DOĞRU</v>
      </c>
      <c r="D1413" s="21" t="s">
        <v>45</v>
      </c>
      <c r="E1413" s="12" t="str">
        <f>VLOOKUP(A1413,import!A:J,5,0)</f>
        <v/>
      </c>
      <c r="F1413" s="12" t="str">
        <f>VLOOKUP(A1413,import!A:J,6,0)</f>
        <v/>
      </c>
      <c r="G1413" s="13">
        <f>VLOOKUP(A1413,import!A:J,7,0)</f>
        <v>0</v>
      </c>
      <c r="H1413" s="13">
        <f>VLOOKUP(A1413,import!A:J,8,0)</f>
        <v>7</v>
      </c>
      <c r="I1413" s="13">
        <f>VLOOKUP(A1413,import!A:J,9,0)</f>
        <v>7</v>
      </c>
      <c r="J1413" s="14">
        <f>VLOOKUP(A1413,import!A:J,10,0)</f>
        <v>0</v>
      </c>
      <c r="K1413" s="21" t="s">
        <v>6611</v>
      </c>
      <c r="L1413" s="21">
        <v>5.536670598E9</v>
      </c>
      <c r="M1413" s="21" t="s">
        <v>65</v>
      </c>
      <c r="N1413" s="21" t="s">
        <v>588</v>
      </c>
      <c r="O1413" s="21" t="s">
        <v>6612</v>
      </c>
      <c r="P1413" s="11" t="str">
        <f>VLOOKUP(A1413,import!A:P,16,0)</f>
        <v>Geleneksel</v>
      </c>
      <c r="Q1413" s="15"/>
      <c r="R1413" s="15" t="b">
        <v>1</v>
      </c>
      <c r="S1413" s="16" t="b">
        <v>0</v>
      </c>
      <c r="T1413" s="17" t="s">
        <v>280</v>
      </c>
      <c r="U1413" s="17" t="s">
        <v>115</v>
      </c>
      <c r="V1413" s="20" t="s">
        <v>69</v>
      </c>
      <c r="W1413" s="47"/>
      <c r="X1413" s="18">
        <v>44673.0</v>
      </c>
      <c r="Y1413" s="18">
        <v>44676.0</v>
      </c>
      <c r="Z1413" s="18"/>
      <c r="AA1413" s="22" t="s">
        <v>71</v>
      </c>
      <c r="AB1413" s="23">
        <v>44673.0</v>
      </c>
      <c r="AC1413" s="19"/>
      <c r="AD1413" s="19"/>
      <c r="AE1413" s="20"/>
      <c r="AF1413" s="19"/>
      <c r="AG1413" s="20"/>
      <c r="AH1413" s="19"/>
      <c r="AI1413" s="19"/>
      <c r="AJ1413" s="19"/>
      <c r="AK1413" s="22" t="s">
        <v>115</v>
      </c>
      <c r="AL1413" s="19"/>
      <c r="AM1413" s="19"/>
      <c r="AN1413" s="19"/>
      <c r="AO1413" s="19"/>
      <c r="AP1413" s="21"/>
      <c r="AQ1413" s="19"/>
    </row>
    <row r="1414">
      <c r="A1414" s="11" t="s">
        <v>6613</v>
      </c>
      <c r="B1414" s="11" t="s">
        <v>6614</v>
      </c>
      <c r="C1414" s="11" t="str">
        <f>VLOOKUP(A1414,import!A:C,3,0)</f>
        <v>DOĞRU</v>
      </c>
      <c r="D1414" s="11" t="s">
        <v>4025</v>
      </c>
      <c r="E1414" s="12">
        <f>VLOOKUP(A1414,import!A:J,5,0)</f>
        <v>9</v>
      </c>
      <c r="F1414" s="12">
        <f>VLOOKUP(A1414,import!A:J,6,0)</f>
        <v>4</v>
      </c>
      <c r="G1414" s="13">
        <f>VLOOKUP(A1414,import!A:J,7,0)</f>
        <v>2</v>
      </c>
      <c r="H1414" s="13">
        <f>VLOOKUP(A1414,import!A:J,8,0)</f>
        <v>0</v>
      </c>
      <c r="I1414" s="13">
        <f>VLOOKUP(A1414,import!A:J,9,0)</f>
        <v>2</v>
      </c>
      <c r="J1414" s="14">
        <f>VLOOKUP(A1414,import!A:J,10,0)</f>
        <v>1</v>
      </c>
      <c r="K1414" s="11" t="s">
        <v>6615</v>
      </c>
      <c r="L1414" s="11">
        <v>5.336640093E9</v>
      </c>
      <c r="M1414" s="11" t="s">
        <v>138</v>
      </c>
      <c r="N1414" s="11" t="s">
        <v>1096</v>
      </c>
      <c r="O1414" s="11" t="s">
        <v>6616</v>
      </c>
      <c r="P1414" s="11" t="str">
        <f>VLOOKUP(A1414,import!A:P,16,0)</f>
        <v>Geleneksel</v>
      </c>
      <c r="Q1414" s="15"/>
      <c r="R1414" s="15" t="b">
        <v>1</v>
      </c>
      <c r="S1414" s="16" t="b">
        <v>0</v>
      </c>
      <c r="T1414" s="17" t="s">
        <v>50</v>
      </c>
      <c r="U1414" s="17" t="s">
        <v>99</v>
      </c>
      <c r="V1414" s="24" t="s">
        <v>69</v>
      </c>
      <c r="W1414" s="17"/>
      <c r="X1414" s="18">
        <v>44655.0</v>
      </c>
      <c r="Y1414" s="18">
        <v>44656.0</v>
      </c>
      <c r="Z1414" s="18"/>
      <c r="AA1414" s="22" t="s">
        <v>71</v>
      </c>
      <c r="AB1414" s="23">
        <v>44655.0</v>
      </c>
      <c r="AC1414" s="19"/>
      <c r="AD1414" s="19"/>
      <c r="AE1414" s="20"/>
      <c r="AF1414" s="19"/>
      <c r="AG1414" s="20"/>
      <c r="AH1414" s="19"/>
      <c r="AI1414" s="19"/>
      <c r="AJ1414" s="19"/>
      <c r="AK1414" s="22" t="s">
        <v>99</v>
      </c>
      <c r="AL1414" s="19"/>
      <c r="AM1414" s="19"/>
      <c r="AN1414" s="19"/>
      <c r="AO1414" s="19"/>
      <c r="AP1414" s="21"/>
      <c r="AQ1414" s="19"/>
    </row>
    <row r="1415">
      <c r="A1415" s="21" t="s">
        <v>6617</v>
      </c>
      <c r="B1415" s="21" t="s">
        <v>6618</v>
      </c>
      <c r="C1415" s="11" t="str">
        <f>VLOOKUP(A1415,import!A:C,3,0)</f>
        <v>DOĞRU</v>
      </c>
      <c r="D1415" s="21" t="s">
        <v>818</v>
      </c>
      <c r="E1415" s="12">
        <f>VLOOKUP(A1415,import!A:J,5,0)</f>
        <v>6</v>
      </c>
      <c r="F1415" s="12">
        <f>VLOOKUP(A1415,import!A:J,6,0)</f>
        <v>6</v>
      </c>
      <c r="G1415" s="13">
        <f>VLOOKUP(A1415,import!A:J,7,0)</f>
        <v>0</v>
      </c>
      <c r="H1415" s="13">
        <f>VLOOKUP(A1415,import!A:J,8,0)</f>
        <v>19</v>
      </c>
      <c r="I1415" s="13">
        <f>VLOOKUP(A1415,import!A:J,9,0)</f>
        <v>19</v>
      </c>
      <c r="J1415" s="14">
        <f>VLOOKUP(A1415,import!A:J,10,0)</f>
        <v>0</v>
      </c>
      <c r="K1415" s="21" t="s">
        <v>6611</v>
      </c>
      <c r="L1415" s="21">
        <v>5.536670598E9</v>
      </c>
      <c r="M1415" s="21" t="s">
        <v>65</v>
      </c>
      <c r="N1415" s="21" t="s">
        <v>588</v>
      </c>
      <c r="O1415" s="21" t="s">
        <v>6612</v>
      </c>
      <c r="P1415" s="11" t="str">
        <f>VLOOKUP(A1415,import!A:P,16,0)</f>
        <v>Geleneksel</v>
      </c>
      <c r="Q1415" s="15"/>
      <c r="R1415" s="15" t="b">
        <v>1</v>
      </c>
      <c r="S1415" s="16" t="b">
        <v>0</v>
      </c>
      <c r="T1415" s="17" t="s">
        <v>280</v>
      </c>
      <c r="U1415" s="17" t="s">
        <v>115</v>
      </c>
      <c r="V1415" s="20" t="s">
        <v>69</v>
      </c>
      <c r="W1415" s="17"/>
      <c r="X1415" s="18">
        <v>44673.0</v>
      </c>
      <c r="Y1415" s="18">
        <v>44676.0</v>
      </c>
      <c r="Z1415" s="18"/>
      <c r="AA1415" s="22" t="s">
        <v>71</v>
      </c>
      <c r="AB1415" s="23">
        <v>44673.0</v>
      </c>
      <c r="AC1415" s="19"/>
      <c r="AD1415" s="19"/>
      <c r="AE1415" s="20"/>
      <c r="AF1415" s="19"/>
      <c r="AG1415" s="20"/>
      <c r="AH1415" s="19"/>
      <c r="AI1415" s="19"/>
      <c r="AJ1415" s="19"/>
      <c r="AK1415" s="22" t="s">
        <v>115</v>
      </c>
      <c r="AL1415" s="19"/>
      <c r="AM1415" s="19"/>
      <c r="AN1415" s="19"/>
      <c r="AO1415" s="19"/>
      <c r="AP1415" s="21"/>
      <c r="AQ1415" s="19"/>
    </row>
    <row r="1416">
      <c r="A1416" s="11" t="s">
        <v>6619</v>
      </c>
      <c r="B1416" s="11" t="s">
        <v>6620</v>
      </c>
      <c r="C1416" s="11" t="str">
        <f>VLOOKUP(A1416,import!A:C,3,0)</f>
        <v>DOĞRU</v>
      </c>
      <c r="D1416" s="11" t="s">
        <v>200</v>
      </c>
      <c r="E1416" s="12">
        <f>VLOOKUP(A1416,import!A:J,5,0)</f>
        <v>657</v>
      </c>
      <c r="F1416" s="12">
        <f>VLOOKUP(A1416,import!A:J,6,0)</f>
        <v>10</v>
      </c>
      <c r="G1416" s="13">
        <f>VLOOKUP(A1416,import!A:J,7,0)</f>
        <v>0</v>
      </c>
      <c r="H1416" s="13">
        <f>VLOOKUP(A1416,import!A:J,8,0)</f>
        <v>62</v>
      </c>
      <c r="I1416" s="13">
        <f>VLOOKUP(A1416,import!A:J,9,0)</f>
        <v>62</v>
      </c>
      <c r="J1416" s="14">
        <f>VLOOKUP(A1416,import!A:J,10,0)</f>
        <v>0</v>
      </c>
      <c r="K1416" s="11" t="s">
        <v>6621</v>
      </c>
      <c r="L1416" s="11">
        <v>2.427428333E9</v>
      </c>
      <c r="M1416" s="11" t="s">
        <v>58</v>
      </c>
      <c r="N1416" s="11" t="s">
        <v>5792</v>
      </c>
      <c r="O1416" s="11" t="s">
        <v>6622</v>
      </c>
      <c r="P1416" s="11" t="str">
        <f>VLOOKUP(A1416,import!A:P,16,0)</f>
        <v>Geleneksel</v>
      </c>
      <c r="Q1416" s="15" t="s">
        <v>103</v>
      </c>
      <c r="R1416" s="15" t="b">
        <v>1</v>
      </c>
      <c r="S1416" s="16" t="b">
        <v>0</v>
      </c>
      <c r="T1416" s="25" t="s">
        <v>280</v>
      </c>
      <c r="U1416" s="16"/>
      <c r="V1416" s="16"/>
      <c r="W1416" s="25" t="s">
        <v>6623</v>
      </c>
      <c r="X1416" s="30"/>
      <c r="Y1416" s="30"/>
      <c r="Z1416" s="30"/>
      <c r="AA1416" s="22" t="s">
        <v>71</v>
      </c>
      <c r="AB1416" s="23">
        <v>44490.0</v>
      </c>
      <c r="AC1416" s="19"/>
      <c r="AD1416" s="19"/>
      <c r="AE1416" s="20"/>
      <c r="AF1416" s="19"/>
      <c r="AG1416" s="20"/>
      <c r="AH1416" s="19"/>
      <c r="AI1416" s="19"/>
      <c r="AJ1416" s="19"/>
      <c r="AK1416" s="22" t="s">
        <v>115</v>
      </c>
      <c r="AL1416" s="19"/>
      <c r="AM1416" s="19"/>
      <c r="AN1416" s="19"/>
      <c r="AO1416" s="19"/>
      <c r="AP1416" s="21" t="s">
        <v>89</v>
      </c>
      <c r="AQ1416" s="19"/>
    </row>
    <row r="1417">
      <c r="A1417" s="11" t="s">
        <v>6624</v>
      </c>
      <c r="B1417" s="11" t="s">
        <v>6625</v>
      </c>
      <c r="C1417" s="11" t="str">
        <f>VLOOKUP(A1417,import!A:C,3,0)</f>
        <v>DOĞRU</v>
      </c>
      <c r="D1417" s="11" t="s">
        <v>818</v>
      </c>
      <c r="E1417" s="12">
        <f>VLOOKUP(A1417,import!A:J,5,0)</f>
        <v>262</v>
      </c>
      <c r="F1417" s="12">
        <f>VLOOKUP(A1417,import!A:J,6,0)</f>
        <v>1</v>
      </c>
      <c r="G1417" s="13">
        <f>VLOOKUP(A1417,import!A:J,7,0)</f>
        <v>28</v>
      </c>
      <c r="H1417" s="13">
        <f>VLOOKUP(A1417,import!A:J,8,0)</f>
        <v>18</v>
      </c>
      <c r="I1417" s="13">
        <f>VLOOKUP(A1417,import!A:J,9,0)</f>
        <v>46</v>
      </c>
      <c r="J1417" s="14">
        <f>VLOOKUP(A1417,import!A:J,10,0)</f>
        <v>0.61</v>
      </c>
      <c r="K1417" s="11" t="s">
        <v>6626</v>
      </c>
      <c r="L1417" s="11">
        <v>5.07610304E9</v>
      </c>
      <c r="M1417" s="11" t="s">
        <v>47</v>
      </c>
      <c r="N1417" s="11" t="s">
        <v>445</v>
      </c>
      <c r="O1417" s="11" t="s">
        <v>6627</v>
      </c>
      <c r="P1417" s="11" t="str">
        <f>VLOOKUP(A1417,import!A:P,16,0)</f>
        <v>Geleneksel</v>
      </c>
      <c r="Q1417" s="15" t="s">
        <v>103</v>
      </c>
      <c r="R1417" s="15" t="b">
        <v>1</v>
      </c>
      <c r="S1417" s="16" t="b">
        <v>0</v>
      </c>
      <c r="T1417" s="25" t="s">
        <v>50</v>
      </c>
      <c r="U1417" s="25" t="s">
        <v>87</v>
      </c>
      <c r="V1417" s="22" t="s">
        <v>52</v>
      </c>
      <c r="W1417" s="25" t="s">
        <v>384</v>
      </c>
      <c r="X1417" s="27">
        <v>44427.0</v>
      </c>
      <c r="Y1417" s="27">
        <v>44432.0</v>
      </c>
      <c r="Z1417" s="30"/>
      <c r="AA1417" s="22" t="s">
        <v>71</v>
      </c>
      <c r="AB1417" s="23">
        <v>44370.0</v>
      </c>
      <c r="AC1417" s="22" t="s">
        <v>71</v>
      </c>
      <c r="AD1417" s="23">
        <v>44413.0</v>
      </c>
      <c r="AE1417" s="22" t="s">
        <v>71</v>
      </c>
      <c r="AF1417" s="23">
        <v>44418.0</v>
      </c>
      <c r="AG1417" s="22" t="s">
        <v>71</v>
      </c>
      <c r="AH1417" s="23">
        <v>44427.0</v>
      </c>
      <c r="AI1417" s="19"/>
      <c r="AJ1417" s="19"/>
      <c r="AK1417" s="22" t="s">
        <v>107</v>
      </c>
      <c r="AL1417" s="22" t="s">
        <v>87</v>
      </c>
      <c r="AM1417" s="22" t="s">
        <v>87</v>
      </c>
      <c r="AN1417" s="22" t="s">
        <v>87</v>
      </c>
      <c r="AO1417" s="19"/>
      <c r="AP1417" s="21" t="s">
        <v>89</v>
      </c>
      <c r="AQ1417" s="19"/>
    </row>
    <row r="1418">
      <c r="A1418" s="11" t="s">
        <v>6628</v>
      </c>
      <c r="B1418" s="11" t="s">
        <v>6629</v>
      </c>
      <c r="C1418" s="11" t="str">
        <f>VLOOKUP(A1418,import!A:C,3,0)</f>
        <v>DOĞRU</v>
      </c>
      <c r="D1418" s="11" t="s">
        <v>74</v>
      </c>
      <c r="E1418" s="12">
        <f>VLOOKUP(A1418,import!A:J,5,0)</f>
        <v>9</v>
      </c>
      <c r="F1418" s="12">
        <f>VLOOKUP(A1418,import!A:J,6,0)</f>
        <v>5</v>
      </c>
      <c r="G1418" s="13">
        <f>VLOOKUP(A1418,import!A:J,7,0)</f>
        <v>0</v>
      </c>
      <c r="H1418" s="13">
        <f>VLOOKUP(A1418,import!A:J,8,0)</f>
        <v>11</v>
      </c>
      <c r="I1418" s="13">
        <f>VLOOKUP(A1418,import!A:J,9,0)</f>
        <v>11</v>
      </c>
      <c r="J1418" s="14">
        <f>VLOOKUP(A1418,import!A:J,10,0)</f>
        <v>0</v>
      </c>
      <c r="K1418" s="11" t="s">
        <v>6630</v>
      </c>
      <c r="L1418" s="11">
        <v>5.078312477E9</v>
      </c>
      <c r="M1418" s="11" t="s">
        <v>47</v>
      </c>
      <c r="N1418" s="11" t="s">
        <v>500</v>
      </c>
      <c r="O1418" s="11" t="s">
        <v>6631</v>
      </c>
      <c r="P1418" s="11" t="str">
        <f>VLOOKUP(A1418,import!A:P,16,0)</f>
        <v>Geleneksel</v>
      </c>
      <c r="Q1418" s="15"/>
      <c r="R1418" s="15" t="b">
        <v>1</v>
      </c>
      <c r="S1418" s="16" t="b">
        <v>0</v>
      </c>
      <c r="T1418" s="17" t="s">
        <v>280</v>
      </c>
      <c r="U1418" s="17"/>
      <c r="V1418" s="17"/>
      <c r="W1418" s="17" t="s">
        <v>6632</v>
      </c>
      <c r="X1418" s="18"/>
      <c r="Y1418" s="18"/>
      <c r="Z1418" s="18"/>
      <c r="AA1418" s="22" t="s">
        <v>71</v>
      </c>
      <c r="AB1418" s="23">
        <v>44670.0</v>
      </c>
      <c r="AC1418" s="19"/>
      <c r="AD1418" s="19"/>
      <c r="AE1418" s="20"/>
      <c r="AF1418" s="19"/>
      <c r="AG1418" s="20"/>
      <c r="AH1418" s="19"/>
      <c r="AI1418" s="19"/>
      <c r="AJ1418" s="19"/>
      <c r="AK1418" s="22" t="s">
        <v>99</v>
      </c>
      <c r="AL1418" s="19"/>
      <c r="AM1418" s="19"/>
      <c r="AN1418" s="19"/>
      <c r="AO1418" s="19"/>
      <c r="AP1418" s="21"/>
      <c r="AQ1418" s="19"/>
    </row>
    <row r="1419">
      <c r="A1419" s="11" t="s">
        <v>6633</v>
      </c>
      <c r="B1419" s="11" t="s">
        <v>6634</v>
      </c>
      <c r="C1419" s="11" t="str">
        <f>VLOOKUP(A1419,import!A:C,3,0)</f>
        <v>DOĞRU</v>
      </c>
      <c r="D1419" s="11" t="s">
        <v>152</v>
      </c>
      <c r="E1419" s="12">
        <f>VLOOKUP(A1419,import!A:J,5,0)</f>
        <v>1425</v>
      </c>
      <c r="F1419" s="12">
        <f>VLOOKUP(A1419,import!A:J,6,0)</f>
        <v>68</v>
      </c>
      <c r="G1419" s="13">
        <f>VLOOKUP(A1419,import!A:J,7,0)</f>
        <v>17</v>
      </c>
      <c r="H1419" s="13">
        <f>VLOOKUP(A1419,import!A:J,8,0)</f>
        <v>15</v>
      </c>
      <c r="I1419" s="13">
        <f>VLOOKUP(A1419,import!A:J,9,0)</f>
        <v>32</v>
      </c>
      <c r="J1419" s="14">
        <f>VLOOKUP(A1419,import!A:J,10,0)</f>
        <v>0.53</v>
      </c>
      <c r="K1419" s="11" t="s">
        <v>6635</v>
      </c>
      <c r="L1419" s="11">
        <v>2.423464371E9</v>
      </c>
      <c r="M1419" s="11" t="s">
        <v>47</v>
      </c>
      <c r="N1419" s="11" t="s">
        <v>4210</v>
      </c>
      <c r="O1419" s="11" t="s">
        <v>6636</v>
      </c>
      <c r="P1419" s="11" t="str">
        <f>VLOOKUP(A1419,import!A:P,16,0)</f>
        <v>Geleneksel</v>
      </c>
      <c r="Q1419" s="15" t="s">
        <v>129</v>
      </c>
      <c r="R1419" s="15" t="b">
        <v>1</v>
      </c>
      <c r="S1419" s="16" t="b">
        <v>0</v>
      </c>
      <c r="T1419" s="25" t="s">
        <v>50</v>
      </c>
      <c r="U1419" s="25" t="s">
        <v>107</v>
      </c>
      <c r="V1419" s="26" t="s">
        <v>52</v>
      </c>
      <c r="W1419" s="25" t="s">
        <v>6637</v>
      </c>
      <c r="X1419" s="27">
        <v>44386.0</v>
      </c>
      <c r="Y1419" s="27">
        <v>44391.0</v>
      </c>
      <c r="Z1419" s="27"/>
      <c r="AA1419" s="22" t="s">
        <v>71</v>
      </c>
      <c r="AB1419" s="23">
        <v>44386.0</v>
      </c>
      <c r="AC1419" s="22" t="s">
        <v>71</v>
      </c>
      <c r="AD1419" s="23">
        <v>44432.0</v>
      </c>
      <c r="AE1419" s="20"/>
      <c r="AF1419" s="19"/>
      <c r="AG1419" s="20"/>
      <c r="AH1419" s="19"/>
      <c r="AI1419" s="19"/>
      <c r="AJ1419" s="19"/>
      <c r="AK1419" s="22" t="s">
        <v>107</v>
      </c>
      <c r="AL1419" s="22" t="s">
        <v>163</v>
      </c>
      <c r="AM1419" s="19"/>
      <c r="AN1419" s="19"/>
      <c r="AO1419" s="19"/>
      <c r="AP1419" s="21" t="s">
        <v>89</v>
      </c>
      <c r="AQ1419" s="19"/>
    </row>
    <row r="1420">
      <c r="A1420" s="21" t="s">
        <v>6638</v>
      </c>
      <c r="B1420" s="21" t="s">
        <v>6639</v>
      </c>
      <c r="C1420" s="11" t="str">
        <f>VLOOKUP(A1420,import!A:C,3,0)</f>
        <v>DOĞRU</v>
      </c>
      <c r="D1420" s="21" t="s">
        <v>152</v>
      </c>
      <c r="E1420" s="12" t="str">
        <f>VLOOKUP(A1420,import!A:J,5,0)</f>
        <v/>
      </c>
      <c r="F1420" s="12" t="str">
        <f>VLOOKUP(A1420,import!A:J,6,0)</f>
        <v/>
      </c>
      <c r="G1420" s="13">
        <f>VLOOKUP(A1420,import!A:J,7,0)</f>
        <v>0</v>
      </c>
      <c r="H1420" s="13">
        <f>VLOOKUP(A1420,import!A:J,8,0)</f>
        <v>12</v>
      </c>
      <c r="I1420" s="13">
        <f>VLOOKUP(A1420,import!A:J,9,0)</f>
        <v>12</v>
      </c>
      <c r="J1420" s="14">
        <f>VLOOKUP(A1420,import!A:J,10,0)</f>
        <v>0</v>
      </c>
      <c r="K1420" s="21" t="s">
        <v>745</v>
      </c>
      <c r="L1420" s="21">
        <v>5.388748475E9</v>
      </c>
      <c r="M1420" s="21" t="s">
        <v>47</v>
      </c>
      <c r="N1420" s="21" t="s">
        <v>657</v>
      </c>
      <c r="O1420" s="21" t="s">
        <v>746</v>
      </c>
      <c r="P1420" s="11" t="str">
        <f>VLOOKUP(A1420,import!A:P,16,0)</f>
        <v>Geleneksel</v>
      </c>
      <c r="Q1420" s="15"/>
      <c r="R1420" s="15" t="b">
        <v>1</v>
      </c>
      <c r="S1420" s="16" t="b">
        <v>0</v>
      </c>
      <c r="T1420" s="17" t="s">
        <v>83</v>
      </c>
      <c r="U1420" s="17"/>
      <c r="V1420" s="17"/>
      <c r="W1420" s="17" t="s">
        <v>6640</v>
      </c>
      <c r="X1420" s="18"/>
      <c r="Y1420" s="18"/>
      <c r="Z1420" s="18"/>
      <c r="AA1420" s="22" t="s">
        <v>71</v>
      </c>
      <c r="AB1420" s="23">
        <v>44670.0</v>
      </c>
      <c r="AC1420" s="19"/>
      <c r="AD1420" s="19"/>
      <c r="AE1420" s="20"/>
      <c r="AF1420" s="19"/>
      <c r="AG1420" s="20"/>
      <c r="AH1420" s="19"/>
      <c r="AI1420" s="19"/>
      <c r="AJ1420" s="19"/>
      <c r="AK1420" s="22" t="s">
        <v>99</v>
      </c>
      <c r="AL1420" s="19"/>
      <c r="AM1420" s="19"/>
      <c r="AN1420" s="19"/>
      <c r="AO1420" s="19"/>
      <c r="AP1420" s="21"/>
      <c r="AQ1420" s="19"/>
    </row>
    <row r="1421">
      <c r="A1421" s="11" t="s">
        <v>6641</v>
      </c>
      <c r="B1421" s="11" t="s">
        <v>6642</v>
      </c>
      <c r="C1421" s="11" t="str">
        <f>VLOOKUP(A1421,import!A:C,3,0)</f>
        <v>DOĞRU</v>
      </c>
      <c r="D1421" s="11" t="s">
        <v>152</v>
      </c>
      <c r="E1421" s="12">
        <f>VLOOKUP(A1421,import!A:J,5,0)</f>
        <v>105</v>
      </c>
      <c r="F1421" s="12">
        <f>VLOOKUP(A1421,import!A:J,6,0)</f>
        <v>23</v>
      </c>
      <c r="G1421" s="13">
        <f>VLOOKUP(A1421,import!A:J,7,0)</f>
        <v>0</v>
      </c>
      <c r="H1421" s="13">
        <f>VLOOKUP(A1421,import!A:J,8,0)</f>
        <v>16</v>
      </c>
      <c r="I1421" s="13">
        <f>VLOOKUP(A1421,import!A:J,9,0)</f>
        <v>16</v>
      </c>
      <c r="J1421" s="14">
        <f>VLOOKUP(A1421,import!A:J,10,0)</f>
        <v>0</v>
      </c>
      <c r="K1421" s="11" t="s">
        <v>6643</v>
      </c>
      <c r="L1421" s="11">
        <v>2.42226262E9</v>
      </c>
      <c r="M1421" s="11" t="s">
        <v>138</v>
      </c>
      <c r="N1421" s="11" t="s">
        <v>4879</v>
      </c>
      <c r="O1421" s="11" t="s">
        <v>6644</v>
      </c>
      <c r="P1421" s="11" t="str">
        <f>VLOOKUP(A1421,import!A:P,16,0)</f>
        <v>Geleneksel</v>
      </c>
      <c r="Q1421" s="15"/>
      <c r="R1421" s="15" t="b">
        <v>1</v>
      </c>
      <c r="S1421" s="16" t="b">
        <v>0</v>
      </c>
      <c r="T1421" s="17" t="s">
        <v>280</v>
      </c>
      <c r="U1421" s="17" t="s">
        <v>99</v>
      </c>
      <c r="V1421" s="35" t="s">
        <v>69</v>
      </c>
      <c r="W1421" s="17"/>
      <c r="X1421" s="18">
        <v>44655.0</v>
      </c>
      <c r="Y1421" s="18">
        <v>44656.0</v>
      </c>
      <c r="Z1421" s="18"/>
      <c r="AA1421" s="22" t="s">
        <v>71</v>
      </c>
      <c r="AB1421" s="23">
        <v>44655.0</v>
      </c>
      <c r="AC1421" s="19"/>
      <c r="AD1421" s="19"/>
      <c r="AE1421" s="20"/>
      <c r="AF1421" s="19"/>
      <c r="AG1421" s="20"/>
      <c r="AH1421" s="19"/>
      <c r="AI1421" s="19"/>
      <c r="AJ1421" s="19"/>
      <c r="AK1421" s="22" t="s">
        <v>99</v>
      </c>
      <c r="AL1421" s="19"/>
      <c r="AM1421" s="19"/>
      <c r="AN1421" s="19"/>
      <c r="AO1421" s="19"/>
      <c r="AP1421" s="21"/>
      <c r="AQ1421" s="19"/>
    </row>
    <row r="1422">
      <c r="A1422" s="11" t="s">
        <v>6645</v>
      </c>
      <c r="B1422" s="11" t="s">
        <v>6646</v>
      </c>
      <c r="C1422" s="11" t="str">
        <f>VLOOKUP(A1422,import!A:C,3,0)</f>
        <v>YANLIŞ</v>
      </c>
      <c r="D1422" s="11" t="s">
        <v>152</v>
      </c>
      <c r="E1422" s="12">
        <f>VLOOKUP(A1422,import!A:J,5,0)</f>
        <v>17</v>
      </c>
      <c r="F1422" s="12" t="str">
        <f>VLOOKUP(A1422,import!A:J,6,0)</f>
        <v/>
      </c>
      <c r="G1422" s="13">
        <f>VLOOKUP(A1422,import!A:J,7,0)</f>
        <v>5</v>
      </c>
      <c r="H1422" s="13">
        <f>VLOOKUP(A1422,import!A:J,8,0)</f>
        <v>17</v>
      </c>
      <c r="I1422" s="13">
        <f>VLOOKUP(A1422,import!A:J,9,0)</f>
        <v>22</v>
      </c>
      <c r="J1422" s="14">
        <f>VLOOKUP(A1422,import!A:J,10,0)</f>
        <v>0.23</v>
      </c>
      <c r="K1422" s="11" t="s">
        <v>6647</v>
      </c>
      <c r="L1422" s="11">
        <v>5.525786807E9</v>
      </c>
      <c r="M1422" s="11" t="s">
        <v>47</v>
      </c>
      <c r="N1422" s="11" t="s">
        <v>2153</v>
      </c>
      <c r="O1422" s="11" t="s">
        <v>6648</v>
      </c>
      <c r="P1422" s="11" t="str">
        <f>VLOOKUP(A1422,import!A:P,16,0)</f>
        <v>Geleneksel</v>
      </c>
      <c r="Q1422" s="15"/>
      <c r="R1422" s="15" t="b">
        <v>1</v>
      </c>
      <c r="S1422" s="16" t="b">
        <v>0</v>
      </c>
      <c r="T1422" s="17" t="s">
        <v>50</v>
      </c>
      <c r="U1422" s="17" t="s">
        <v>68</v>
      </c>
      <c r="V1422" s="24" t="s">
        <v>69</v>
      </c>
      <c r="W1422" s="17" t="s">
        <v>6649</v>
      </c>
      <c r="X1422" s="18">
        <v>44568.0</v>
      </c>
      <c r="Y1422" s="18">
        <v>44574.0</v>
      </c>
      <c r="Z1422" s="18"/>
      <c r="AA1422" s="22" t="s">
        <v>71</v>
      </c>
      <c r="AB1422" s="23">
        <v>44564.0</v>
      </c>
      <c r="AC1422" s="22" t="s">
        <v>71</v>
      </c>
      <c r="AD1422" s="23">
        <v>44566.0</v>
      </c>
      <c r="AE1422" s="22" t="s">
        <v>71</v>
      </c>
      <c r="AF1422" s="23">
        <v>44568.0</v>
      </c>
      <c r="AG1422" s="20"/>
      <c r="AH1422" s="19"/>
      <c r="AI1422" s="19"/>
      <c r="AJ1422" s="19"/>
      <c r="AK1422" s="22" t="s">
        <v>68</v>
      </c>
      <c r="AL1422" s="22" t="s">
        <v>68</v>
      </c>
      <c r="AM1422" s="22" t="s">
        <v>68</v>
      </c>
      <c r="AN1422" s="19"/>
      <c r="AO1422" s="19"/>
      <c r="AP1422" s="21"/>
      <c r="AQ1422" s="19"/>
    </row>
    <row r="1423">
      <c r="A1423" s="11" t="s">
        <v>6650</v>
      </c>
      <c r="B1423" s="11" t="s">
        <v>6651</v>
      </c>
      <c r="C1423" s="11" t="str">
        <f>VLOOKUP(A1423,import!A:C,3,0)</f>
        <v>DOĞRU</v>
      </c>
      <c r="D1423" s="11" t="s">
        <v>152</v>
      </c>
      <c r="E1423" s="12">
        <f>VLOOKUP(A1423,import!A:J,5,0)</f>
        <v>2772</v>
      </c>
      <c r="F1423" s="12">
        <f>VLOOKUP(A1423,import!A:J,6,0)</f>
        <v>89</v>
      </c>
      <c r="G1423" s="13">
        <f>VLOOKUP(A1423,import!A:J,7,0)</f>
        <v>1</v>
      </c>
      <c r="H1423" s="13">
        <f>VLOOKUP(A1423,import!A:J,8,0)</f>
        <v>54</v>
      </c>
      <c r="I1423" s="13">
        <f>VLOOKUP(A1423,import!A:J,9,0)</f>
        <v>55</v>
      </c>
      <c r="J1423" s="14">
        <f>VLOOKUP(A1423,import!A:J,10,0)</f>
        <v>0.02</v>
      </c>
      <c r="K1423" s="11" t="s">
        <v>6652</v>
      </c>
      <c r="L1423" s="11">
        <v>5.323061906E9</v>
      </c>
      <c r="M1423" s="11" t="s">
        <v>138</v>
      </c>
      <c r="N1423" s="11" t="s">
        <v>1256</v>
      </c>
      <c r="O1423" s="11" t="s">
        <v>6653</v>
      </c>
      <c r="P1423" s="11" t="str">
        <f>VLOOKUP(A1423,import!A:P,16,0)</f>
        <v>Geleneksel</v>
      </c>
      <c r="Q1423" s="15"/>
      <c r="R1423" s="15" t="b">
        <v>1</v>
      </c>
      <c r="S1423" s="25" t="b">
        <v>1</v>
      </c>
      <c r="T1423" s="17"/>
      <c r="U1423" s="17"/>
      <c r="V1423" s="17"/>
      <c r="W1423" s="17" t="s">
        <v>6654</v>
      </c>
      <c r="X1423" s="18"/>
      <c r="Y1423" s="18"/>
      <c r="Z1423" s="17" t="s">
        <v>373</v>
      </c>
      <c r="AA1423" s="22" t="s">
        <v>85</v>
      </c>
      <c r="AB1423" s="23">
        <v>44348.0</v>
      </c>
      <c r="AC1423" s="22" t="s">
        <v>71</v>
      </c>
      <c r="AD1423" s="23">
        <v>44354.0</v>
      </c>
      <c r="AE1423" s="22" t="s">
        <v>212</v>
      </c>
      <c r="AF1423" s="23">
        <v>44365.0</v>
      </c>
      <c r="AG1423" s="22" t="s">
        <v>71</v>
      </c>
      <c r="AH1423" s="23">
        <v>44543.0</v>
      </c>
      <c r="AI1423" s="19"/>
      <c r="AJ1423" s="19"/>
      <c r="AK1423" s="22" t="s">
        <v>190</v>
      </c>
      <c r="AL1423" s="22" t="s">
        <v>190</v>
      </c>
      <c r="AM1423" s="22" t="s">
        <v>98</v>
      </c>
      <c r="AN1423" s="22" t="s">
        <v>99</v>
      </c>
      <c r="AO1423" s="19"/>
      <c r="AP1423" s="21" t="s">
        <v>116</v>
      </c>
      <c r="AQ1423" s="19"/>
    </row>
    <row r="1424">
      <c r="A1424" s="11" t="s">
        <v>6655</v>
      </c>
      <c r="B1424" s="11" t="s">
        <v>6656</v>
      </c>
      <c r="C1424" s="11" t="str">
        <f>VLOOKUP(A1424,import!A:C,3,0)</f>
        <v>DOĞRU</v>
      </c>
      <c r="D1424" s="11" t="s">
        <v>152</v>
      </c>
      <c r="E1424" s="12">
        <f>VLOOKUP(A1424,import!A:J,5,0)</f>
        <v>1781</v>
      </c>
      <c r="F1424" s="12">
        <f>VLOOKUP(A1424,import!A:J,6,0)</f>
        <v>57</v>
      </c>
      <c r="G1424" s="13">
        <f>VLOOKUP(A1424,import!A:J,7,0)</f>
        <v>28</v>
      </c>
      <c r="H1424" s="13">
        <f>VLOOKUP(A1424,import!A:J,8,0)</f>
        <v>91</v>
      </c>
      <c r="I1424" s="13">
        <f>VLOOKUP(A1424,import!A:J,9,0)</f>
        <v>119</v>
      </c>
      <c r="J1424" s="14">
        <f>VLOOKUP(A1424,import!A:J,10,0)</f>
        <v>0.24</v>
      </c>
      <c r="K1424" s="11" t="s">
        <v>6657</v>
      </c>
      <c r="L1424" s="11">
        <v>2.423220309E9</v>
      </c>
      <c r="M1424" s="11" t="s">
        <v>47</v>
      </c>
      <c r="N1424" s="11" t="s">
        <v>195</v>
      </c>
      <c r="O1424" s="11" t="s">
        <v>6658</v>
      </c>
      <c r="P1424" s="11" t="str">
        <f>VLOOKUP(A1424,import!A:P,16,0)</f>
        <v>Geleneksel</v>
      </c>
      <c r="Q1424" s="15" t="s">
        <v>103</v>
      </c>
      <c r="R1424" s="15" t="b">
        <v>1</v>
      </c>
      <c r="S1424" s="25" t="b">
        <v>1</v>
      </c>
      <c r="T1424" s="25"/>
      <c r="U1424" s="25"/>
      <c r="V1424" s="25"/>
      <c r="W1424" s="25" t="s">
        <v>6659</v>
      </c>
      <c r="X1424" s="27"/>
      <c r="Y1424" s="27"/>
      <c r="Z1424" s="25" t="s">
        <v>1626</v>
      </c>
      <c r="AA1424" s="22" t="s">
        <v>71</v>
      </c>
      <c r="AB1424" s="19"/>
      <c r="AC1424" s="22" t="s">
        <v>177</v>
      </c>
      <c r="AD1424" s="23">
        <v>44418.0</v>
      </c>
      <c r="AE1424" s="20"/>
      <c r="AF1424" s="19"/>
      <c r="AG1424" s="20"/>
      <c r="AH1424" s="19"/>
      <c r="AI1424" s="19"/>
      <c r="AJ1424" s="19"/>
      <c r="AK1424" s="22" t="s">
        <v>190</v>
      </c>
      <c r="AL1424" s="22" t="s">
        <v>219</v>
      </c>
      <c r="AM1424" s="19"/>
      <c r="AN1424" s="19"/>
      <c r="AO1424" s="19"/>
      <c r="AP1424" s="21" t="s">
        <v>89</v>
      </c>
      <c r="AQ1424" s="19"/>
    </row>
    <row r="1425">
      <c r="A1425" s="11" t="s">
        <v>6660</v>
      </c>
      <c r="B1425" s="11" t="s">
        <v>6661</v>
      </c>
      <c r="C1425" s="11" t="str">
        <f>VLOOKUP(A1425,import!A:C,3,0)</f>
        <v>DOĞRU</v>
      </c>
      <c r="D1425" s="11" t="s">
        <v>818</v>
      </c>
      <c r="E1425" s="12">
        <f>VLOOKUP(A1425,import!A:J,5,0)</f>
        <v>8</v>
      </c>
      <c r="F1425" s="12">
        <f>VLOOKUP(A1425,import!A:J,6,0)</f>
        <v>4</v>
      </c>
      <c r="G1425" s="13">
        <f>VLOOKUP(A1425,import!A:J,7,0)</f>
        <v>0</v>
      </c>
      <c r="H1425" s="13">
        <f>VLOOKUP(A1425,import!A:J,8,0)</f>
        <v>36</v>
      </c>
      <c r="I1425" s="13">
        <f>VLOOKUP(A1425,import!A:J,9,0)</f>
        <v>36</v>
      </c>
      <c r="J1425" s="14">
        <f>VLOOKUP(A1425,import!A:J,10,0)</f>
        <v>0</v>
      </c>
      <c r="K1425" s="11" t="s">
        <v>6662</v>
      </c>
      <c r="L1425" s="11">
        <v>5.417163166E9</v>
      </c>
      <c r="M1425" s="11" t="s">
        <v>138</v>
      </c>
      <c r="N1425" s="11" t="s">
        <v>333</v>
      </c>
      <c r="O1425" s="11" t="s">
        <v>6663</v>
      </c>
      <c r="P1425" s="11" t="str">
        <f>VLOOKUP(A1425,import!A:P,16,0)</f>
        <v>Geleneksel</v>
      </c>
      <c r="Q1425" s="15"/>
      <c r="R1425" s="15" t="b">
        <v>1</v>
      </c>
      <c r="S1425" s="16" t="b">
        <v>0</v>
      </c>
      <c r="T1425" s="17"/>
      <c r="U1425" s="17"/>
      <c r="V1425" s="17"/>
      <c r="W1425" s="17" t="s">
        <v>6664</v>
      </c>
      <c r="X1425" s="18"/>
      <c r="Y1425" s="18"/>
      <c r="Z1425" s="18"/>
      <c r="AA1425" s="22" t="s">
        <v>106</v>
      </c>
      <c r="AB1425" s="23">
        <v>44665.0</v>
      </c>
      <c r="AC1425" s="19"/>
      <c r="AD1425" s="19"/>
      <c r="AE1425" s="20"/>
      <c r="AF1425" s="19"/>
      <c r="AG1425" s="20"/>
      <c r="AH1425" s="19"/>
      <c r="AI1425" s="19"/>
      <c r="AJ1425" s="19"/>
      <c r="AK1425" s="22" t="s">
        <v>99</v>
      </c>
      <c r="AL1425" s="19"/>
      <c r="AM1425" s="19"/>
      <c r="AN1425" s="19"/>
      <c r="AO1425" s="19"/>
      <c r="AP1425" s="21"/>
      <c r="AQ1425" s="19"/>
    </row>
    <row r="1426">
      <c r="A1426" s="11" t="s">
        <v>6665</v>
      </c>
      <c r="B1426" s="11" t="s">
        <v>6666</v>
      </c>
      <c r="C1426" s="11" t="str">
        <f>VLOOKUP(A1426,import!A:C,3,0)</f>
        <v>DOĞRU</v>
      </c>
      <c r="D1426" s="11" t="s">
        <v>102</v>
      </c>
      <c r="E1426" s="12">
        <f>VLOOKUP(A1426,import!A:J,5,0)</f>
        <v>22</v>
      </c>
      <c r="F1426" s="12">
        <f>VLOOKUP(A1426,import!A:J,6,0)</f>
        <v>6</v>
      </c>
      <c r="G1426" s="13">
        <f>VLOOKUP(A1426,import!A:J,7,0)</f>
        <v>42</v>
      </c>
      <c r="H1426" s="13">
        <f>VLOOKUP(A1426,import!A:J,8,0)</f>
        <v>13</v>
      </c>
      <c r="I1426" s="13">
        <f>VLOOKUP(A1426,import!A:J,9,0)</f>
        <v>55</v>
      </c>
      <c r="J1426" s="14">
        <f>VLOOKUP(A1426,import!A:J,10,0)</f>
        <v>0.76</v>
      </c>
      <c r="K1426" s="11" t="s">
        <v>6662</v>
      </c>
      <c r="L1426" s="11">
        <v>2.423169909E9</v>
      </c>
      <c r="M1426" s="11" t="s">
        <v>47</v>
      </c>
      <c r="N1426" s="11" t="s">
        <v>145</v>
      </c>
      <c r="O1426" s="11" t="s">
        <v>6667</v>
      </c>
      <c r="P1426" s="11" t="str">
        <f>VLOOKUP(A1426,import!A:P,16,0)</f>
        <v>Geleneksel</v>
      </c>
      <c r="Q1426" s="15"/>
      <c r="R1426" s="15" t="b">
        <v>1</v>
      </c>
      <c r="S1426" s="16" t="b">
        <v>0</v>
      </c>
      <c r="T1426" s="17" t="s">
        <v>50</v>
      </c>
      <c r="U1426" s="17" t="s">
        <v>99</v>
      </c>
      <c r="V1426" s="24" t="s">
        <v>69</v>
      </c>
      <c r="W1426" s="17"/>
      <c r="X1426" s="18">
        <v>44623.0</v>
      </c>
      <c r="Y1426" s="18">
        <v>44624.0</v>
      </c>
      <c r="Z1426" s="18"/>
      <c r="AA1426" s="22" t="s">
        <v>71</v>
      </c>
      <c r="AB1426" s="23">
        <v>44600.0</v>
      </c>
      <c r="AC1426" s="22" t="s">
        <v>71</v>
      </c>
      <c r="AD1426" s="23">
        <v>44623.0</v>
      </c>
      <c r="AE1426" s="20"/>
      <c r="AF1426" s="19"/>
      <c r="AG1426" s="20"/>
      <c r="AH1426" s="19"/>
      <c r="AI1426" s="19"/>
      <c r="AJ1426" s="19"/>
      <c r="AK1426" s="22" t="s">
        <v>99</v>
      </c>
      <c r="AL1426" s="22" t="s">
        <v>99</v>
      </c>
      <c r="AM1426" s="19"/>
      <c r="AN1426" s="19"/>
      <c r="AO1426" s="19"/>
      <c r="AP1426" s="21"/>
      <c r="AQ1426" s="19"/>
    </row>
    <row r="1427">
      <c r="A1427" s="11" t="s">
        <v>6668</v>
      </c>
      <c r="B1427" s="11" t="s">
        <v>6669</v>
      </c>
      <c r="C1427" s="11" t="str">
        <f>VLOOKUP(A1427,import!A:C,3,0)</f>
        <v>DOĞRU</v>
      </c>
      <c r="D1427" s="11" t="s">
        <v>63</v>
      </c>
      <c r="E1427" s="12">
        <f>VLOOKUP(A1427,import!A:J,5,0)</f>
        <v>461</v>
      </c>
      <c r="F1427" s="12">
        <f>VLOOKUP(A1427,import!A:J,6,0)</f>
        <v>37</v>
      </c>
      <c r="G1427" s="13">
        <f>VLOOKUP(A1427,import!A:J,7,0)</f>
        <v>3</v>
      </c>
      <c r="H1427" s="13">
        <f>VLOOKUP(A1427,import!A:J,8,0)</f>
        <v>18</v>
      </c>
      <c r="I1427" s="13">
        <f>VLOOKUP(A1427,import!A:J,9,0)</f>
        <v>21</v>
      </c>
      <c r="J1427" s="14">
        <f>VLOOKUP(A1427,import!A:J,10,0)</f>
        <v>0.14</v>
      </c>
      <c r="K1427" s="11" t="s">
        <v>2301</v>
      </c>
      <c r="L1427" s="11">
        <v>2.422448484E9</v>
      </c>
      <c r="M1427" s="11" t="s">
        <v>47</v>
      </c>
      <c r="N1427" s="11" t="s">
        <v>495</v>
      </c>
      <c r="O1427" s="11" t="s">
        <v>2302</v>
      </c>
      <c r="P1427" s="11" t="str">
        <f>VLOOKUP(A1427,import!A:P,16,0)</f>
        <v>Geleneksel</v>
      </c>
      <c r="Q1427" s="15"/>
      <c r="R1427" s="15" t="b">
        <v>1</v>
      </c>
      <c r="S1427" s="16" t="b">
        <v>0</v>
      </c>
      <c r="T1427" s="17" t="s">
        <v>212</v>
      </c>
      <c r="U1427" s="17" t="s">
        <v>99</v>
      </c>
      <c r="V1427" s="24" t="s">
        <v>69</v>
      </c>
      <c r="W1427" s="17" t="s">
        <v>6670</v>
      </c>
      <c r="X1427" s="18">
        <v>44508.0</v>
      </c>
      <c r="Y1427" s="18">
        <v>44509.0</v>
      </c>
      <c r="Z1427" s="18"/>
      <c r="AA1427" s="22" t="s">
        <v>71</v>
      </c>
      <c r="AB1427" s="23">
        <v>44422.0</v>
      </c>
      <c r="AC1427" s="22" t="s">
        <v>71</v>
      </c>
      <c r="AD1427" s="23">
        <v>44483.0</v>
      </c>
      <c r="AE1427" s="22" t="s">
        <v>106</v>
      </c>
      <c r="AF1427" s="23">
        <v>44492.0</v>
      </c>
      <c r="AG1427" s="22" t="s">
        <v>71</v>
      </c>
      <c r="AH1427" s="23">
        <v>44508.0</v>
      </c>
      <c r="AI1427" s="22" t="s">
        <v>212</v>
      </c>
      <c r="AJ1427" s="23">
        <v>44701.0</v>
      </c>
      <c r="AK1427" s="22" t="s">
        <v>288</v>
      </c>
      <c r="AL1427" s="22" t="s">
        <v>123</v>
      </c>
      <c r="AM1427" s="22" t="s">
        <v>99</v>
      </c>
      <c r="AN1427" s="22" t="s">
        <v>99</v>
      </c>
      <c r="AO1427" s="22" t="s">
        <v>2431</v>
      </c>
      <c r="AP1427" s="21" t="s">
        <v>89</v>
      </c>
      <c r="AQ1427" s="22"/>
    </row>
    <row r="1428">
      <c r="A1428" s="11" t="s">
        <v>6671</v>
      </c>
      <c r="B1428" s="11" t="s">
        <v>6672</v>
      </c>
      <c r="C1428" s="11" t="str">
        <f>VLOOKUP(A1428,import!A:C,3,0)</f>
        <v>DOĞRU</v>
      </c>
      <c r="D1428" s="11" t="s">
        <v>102</v>
      </c>
      <c r="E1428" s="12">
        <f>VLOOKUP(A1428,import!A:J,5,0)</f>
        <v>130</v>
      </c>
      <c r="F1428" s="12">
        <f>VLOOKUP(A1428,import!A:J,6,0)</f>
        <v>12</v>
      </c>
      <c r="G1428" s="13">
        <f>VLOOKUP(A1428,import!A:J,7,0)</f>
        <v>7</v>
      </c>
      <c r="H1428" s="13">
        <f>VLOOKUP(A1428,import!A:J,8,0)</f>
        <v>4</v>
      </c>
      <c r="I1428" s="13">
        <f>VLOOKUP(A1428,import!A:J,9,0)</f>
        <v>11</v>
      </c>
      <c r="J1428" s="14">
        <f>VLOOKUP(A1428,import!A:J,10,0)</f>
        <v>0.64</v>
      </c>
      <c r="K1428" s="11" t="s">
        <v>6673</v>
      </c>
      <c r="L1428" s="11">
        <v>5.414715838E9</v>
      </c>
      <c r="M1428" s="11" t="s">
        <v>138</v>
      </c>
      <c r="N1428" s="11" t="s">
        <v>382</v>
      </c>
      <c r="O1428" s="11" t="s">
        <v>6674</v>
      </c>
      <c r="P1428" s="11" t="str">
        <f>VLOOKUP(A1428,import!A:P,16,0)</f>
        <v>Geleneksel</v>
      </c>
      <c r="Q1428" s="15"/>
      <c r="R1428" s="15" t="b">
        <v>1</v>
      </c>
      <c r="S1428" s="16" t="b">
        <v>0</v>
      </c>
      <c r="T1428" s="17" t="s">
        <v>50</v>
      </c>
      <c r="U1428" s="17" t="s">
        <v>163</v>
      </c>
      <c r="V1428" s="17" t="s">
        <v>52</v>
      </c>
      <c r="W1428" s="17"/>
      <c r="X1428" s="18">
        <v>44429.0</v>
      </c>
      <c r="Y1428" s="18">
        <v>44434.0</v>
      </c>
      <c r="Z1428" s="18"/>
      <c r="AA1428" s="22" t="s">
        <v>71</v>
      </c>
      <c r="AB1428" s="23">
        <v>44429.0</v>
      </c>
      <c r="AC1428" s="19"/>
      <c r="AD1428" s="19"/>
      <c r="AE1428" s="20"/>
      <c r="AF1428" s="19"/>
      <c r="AG1428" s="20"/>
      <c r="AH1428" s="19"/>
      <c r="AI1428" s="19"/>
      <c r="AJ1428" s="19"/>
      <c r="AK1428" s="22" t="s">
        <v>88</v>
      </c>
      <c r="AL1428" s="19"/>
      <c r="AM1428" s="19"/>
      <c r="AN1428" s="19"/>
      <c r="AO1428" s="19"/>
      <c r="AP1428" s="21" t="s">
        <v>116</v>
      </c>
      <c r="AQ1428" s="19"/>
    </row>
    <row r="1429">
      <c r="A1429" s="11" t="s">
        <v>6675</v>
      </c>
      <c r="B1429" s="11" t="s">
        <v>6676</v>
      </c>
      <c r="C1429" s="11" t="str">
        <f>VLOOKUP(A1429,import!A:C,3,0)</f>
        <v>DOĞRU</v>
      </c>
      <c r="D1429" s="11" t="s">
        <v>1007</v>
      </c>
      <c r="E1429" s="12">
        <f>VLOOKUP(A1429,import!A:J,5,0)</f>
        <v>287</v>
      </c>
      <c r="F1429" s="12">
        <f>VLOOKUP(A1429,import!A:J,6,0)</f>
        <v>12</v>
      </c>
      <c r="G1429" s="13">
        <f>VLOOKUP(A1429,import!A:J,7,0)</f>
        <v>5</v>
      </c>
      <c r="H1429" s="13">
        <f>VLOOKUP(A1429,import!A:J,8,0)</f>
        <v>3</v>
      </c>
      <c r="I1429" s="13">
        <f>VLOOKUP(A1429,import!A:J,9,0)</f>
        <v>8</v>
      </c>
      <c r="J1429" s="14">
        <f>VLOOKUP(A1429,import!A:J,10,0)</f>
        <v>0.63</v>
      </c>
      <c r="K1429" s="11" t="s">
        <v>6677</v>
      </c>
      <c r="L1429" s="11">
        <v>5.419870806E9</v>
      </c>
      <c r="M1429" s="11" t="s">
        <v>58</v>
      </c>
      <c r="N1429" s="11" t="s">
        <v>1101</v>
      </c>
      <c r="O1429" s="11" t="s">
        <v>6678</v>
      </c>
      <c r="P1429" s="11" t="str">
        <f>VLOOKUP(A1429,import!A:P,16,0)</f>
        <v>Geleneksel</v>
      </c>
      <c r="Q1429" s="15"/>
      <c r="R1429" s="15" t="b">
        <v>1</v>
      </c>
      <c r="S1429" s="16" t="b">
        <v>0</v>
      </c>
      <c r="T1429" s="17" t="s">
        <v>50</v>
      </c>
      <c r="U1429" s="17" t="s">
        <v>115</v>
      </c>
      <c r="V1429" s="17" t="s">
        <v>371</v>
      </c>
      <c r="W1429" s="17" t="s">
        <v>6679</v>
      </c>
      <c r="X1429" s="18">
        <v>44502.0</v>
      </c>
      <c r="Y1429" s="18">
        <v>44503.0</v>
      </c>
      <c r="Z1429" s="17"/>
      <c r="AA1429" s="22" t="s">
        <v>106</v>
      </c>
      <c r="AB1429" s="23">
        <v>44488.0</v>
      </c>
      <c r="AC1429" s="22" t="s">
        <v>71</v>
      </c>
      <c r="AD1429" s="23">
        <v>44502.0</v>
      </c>
      <c r="AE1429" s="22" t="s">
        <v>71</v>
      </c>
      <c r="AF1429" s="23">
        <v>44527.0</v>
      </c>
      <c r="AG1429" s="20"/>
      <c r="AH1429" s="19"/>
      <c r="AI1429" s="19"/>
      <c r="AJ1429" s="19"/>
      <c r="AK1429" s="22" t="s">
        <v>156</v>
      </c>
      <c r="AL1429" s="22" t="s">
        <v>115</v>
      </c>
      <c r="AM1429" s="22" t="s">
        <v>99</v>
      </c>
      <c r="AN1429" s="19"/>
      <c r="AO1429" s="19"/>
      <c r="AP1429" s="21" t="s">
        <v>89</v>
      </c>
      <c r="AQ1429" s="19"/>
    </row>
    <row r="1430">
      <c r="A1430" s="11" t="s">
        <v>6680</v>
      </c>
      <c r="B1430" s="11" t="s">
        <v>6681</v>
      </c>
      <c r="C1430" s="11" t="str">
        <f>VLOOKUP(A1430,import!A:C,3,0)</f>
        <v>DOĞRU</v>
      </c>
      <c r="D1430" s="11" t="s">
        <v>110</v>
      </c>
      <c r="E1430" s="12">
        <f>VLOOKUP(A1430,import!A:J,5,0)</f>
        <v>1921</v>
      </c>
      <c r="F1430" s="12">
        <f>VLOOKUP(A1430,import!A:J,6,0)</f>
        <v>38</v>
      </c>
      <c r="G1430" s="13">
        <f>VLOOKUP(A1430,import!A:J,7,0)</f>
        <v>0</v>
      </c>
      <c r="H1430" s="13">
        <f>VLOOKUP(A1430,import!A:J,8,0)</f>
        <v>59</v>
      </c>
      <c r="I1430" s="13">
        <f>VLOOKUP(A1430,import!A:J,9,0)</f>
        <v>59</v>
      </c>
      <c r="J1430" s="14">
        <f>VLOOKUP(A1430,import!A:J,10,0)</f>
        <v>0</v>
      </c>
      <c r="K1430" s="11" t="s">
        <v>6682</v>
      </c>
      <c r="L1430" s="11">
        <v>2.423120011E9</v>
      </c>
      <c r="M1430" s="11" t="s">
        <v>47</v>
      </c>
      <c r="N1430" s="11" t="s">
        <v>2153</v>
      </c>
      <c r="O1430" s="11" t="s">
        <v>6683</v>
      </c>
      <c r="P1430" s="11" t="str">
        <f>VLOOKUP(A1430,import!A:P,16,0)</f>
        <v>Geleneksel</v>
      </c>
      <c r="Q1430" s="15" t="s">
        <v>135</v>
      </c>
      <c r="R1430" s="15" t="b">
        <v>1</v>
      </c>
      <c r="S1430" s="16" t="b">
        <v>0</v>
      </c>
      <c r="T1430" s="25" t="s">
        <v>83</v>
      </c>
      <c r="U1430" s="16"/>
      <c r="V1430" s="16"/>
      <c r="W1430" s="25" t="s">
        <v>6684</v>
      </c>
      <c r="X1430" s="30"/>
      <c r="Y1430" s="30"/>
      <c r="Z1430" s="30"/>
      <c r="AA1430" s="22" t="s">
        <v>71</v>
      </c>
      <c r="AB1430" s="23">
        <v>44414.0</v>
      </c>
      <c r="AC1430" s="22" t="s">
        <v>71</v>
      </c>
      <c r="AD1430" s="23">
        <v>44422.0</v>
      </c>
      <c r="AE1430" s="22" t="s">
        <v>71</v>
      </c>
      <c r="AF1430" s="23">
        <v>44432.0</v>
      </c>
      <c r="AG1430" s="22" t="s">
        <v>71</v>
      </c>
      <c r="AH1430" s="23">
        <v>44492.0</v>
      </c>
      <c r="AI1430" s="22" t="s">
        <v>71</v>
      </c>
      <c r="AJ1430" s="23">
        <v>44511.0</v>
      </c>
      <c r="AK1430" s="22" t="s">
        <v>123</v>
      </c>
      <c r="AL1430" s="22" t="s">
        <v>51</v>
      </c>
      <c r="AM1430" s="22" t="s">
        <v>156</v>
      </c>
      <c r="AN1430" s="22" t="s">
        <v>99</v>
      </c>
      <c r="AO1430" s="22" t="s">
        <v>68</v>
      </c>
      <c r="AP1430" s="21" t="s">
        <v>54</v>
      </c>
      <c r="AQ1430" s="22"/>
    </row>
    <row r="1431">
      <c r="A1431" s="11" t="s">
        <v>6685</v>
      </c>
      <c r="B1431" s="11" t="s">
        <v>6686</v>
      </c>
      <c r="C1431" s="11" t="str">
        <f>VLOOKUP(A1431,import!A:C,3,0)</f>
        <v>DOĞRU</v>
      </c>
      <c r="D1431" s="11" t="s">
        <v>110</v>
      </c>
      <c r="E1431" s="12">
        <f>VLOOKUP(A1431,import!A:J,5,0)</f>
        <v>196</v>
      </c>
      <c r="F1431" s="12" t="str">
        <f>VLOOKUP(A1431,import!A:J,6,0)</f>
        <v/>
      </c>
      <c r="G1431" s="13">
        <f>VLOOKUP(A1431,import!A:J,7,0)</f>
        <v>0</v>
      </c>
      <c r="H1431" s="13">
        <f>VLOOKUP(A1431,import!A:J,8,0)</f>
        <v>35</v>
      </c>
      <c r="I1431" s="13">
        <f>VLOOKUP(A1431,import!A:J,9,0)</f>
        <v>35</v>
      </c>
      <c r="J1431" s="14">
        <f>VLOOKUP(A1431,import!A:J,10,0)</f>
        <v>0</v>
      </c>
      <c r="K1431" s="11" t="s">
        <v>6687</v>
      </c>
      <c r="L1431" s="11">
        <v>5.324099743E9</v>
      </c>
      <c r="M1431" s="11" t="s">
        <v>138</v>
      </c>
      <c r="N1431" s="11" t="s">
        <v>333</v>
      </c>
      <c r="O1431" s="11" t="s">
        <v>6688</v>
      </c>
      <c r="P1431" s="11" t="str">
        <f>VLOOKUP(A1431,import!A:P,16,0)</f>
        <v>Geleneksel</v>
      </c>
      <c r="Q1431" s="15"/>
      <c r="R1431" s="15" t="b">
        <v>1</v>
      </c>
      <c r="S1431" s="25"/>
      <c r="T1431" s="17" t="s">
        <v>236</v>
      </c>
      <c r="U1431" s="17"/>
      <c r="V1431" s="17"/>
      <c r="W1431" s="17" t="s">
        <v>6689</v>
      </c>
      <c r="X1431" s="18"/>
      <c r="Y1431" s="18"/>
      <c r="Z1431" s="18"/>
      <c r="AA1431" s="22" t="s">
        <v>106</v>
      </c>
      <c r="AB1431" s="23">
        <v>44445.0</v>
      </c>
      <c r="AC1431" s="22" t="s">
        <v>106</v>
      </c>
      <c r="AD1431" s="23">
        <v>44544.0</v>
      </c>
      <c r="AE1431" s="22" t="s">
        <v>71</v>
      </c>
      <c r="AF1431" s="23">
        <v>44592.0</v>
      </c>
      <c r="AG1431" s="20"/>
      <c r="AH1431" s="19"/>
      <c r="AI1431" s="19"/>
      <c r="AJ1431" s="19"/>
      <c r="AK1431" s="22" t="s">
        <v>156</v>
      </c>
      <c r="AL1431" s="22" t="s">
        <v>247</v>
      </c>
      <c r="AM1431" s="22" t="s">
        <v>99</v>
      </c>
      <c r="AN1431" s="19"/>
      <c r="AO1431" s="19"/>
      <c r="AP1431" s="21" t="s">
        <v>116</v>
      </c>
      <c r="AQ1431" s="19"/>
    </row>
    <row r="1432">
      <c r="A1432" s="11" t="s">
        <v>6690</v>
      </c>
      <c r="B1432" s="11" t="s">
        <v>6691</v>
      </c>
      <c r="C1432" s="11" t="str">
        <f>VLOOKUP(A1432,import!A:C,3,0)</f>
        <v>YANLIŞ</v>
      </c>
      <c r="D1432" s="11" t="s">
        <v>110</v>
      </c>
      <c r="E1432" s="12">
        <f>VLOOKUP(A1432,import!A:J,5,0)</f>
        <v>890</v>
      </c>
      <c r="F1432" s="12" t="str">
        <f>VLOOKUP(A1432,import!A:J,6,0)</f>
        <v/>
      </c>
      <c r="G1432" s="13">
        <f>VLOOKUP(A1432,import!A:J,7,0)</f>
        <v>0</v>
      </c>
      <c r="H1432" s="13">
        <f>VLOOKUP(A1432,import!A:J,8,0)</f>
        <v>53</v>
      </c>
      <c r="I1432" s="13">
        <f>VLOOKUP(A1432,import!A:J,9,0)</f>
        <v>53</v>
      </c>
      <c r="J1432" s="14">
        <f>VLOOKUP(A1432,import!A:J,10,0)</f>
        <v>0</v>
      </c>
      <c r="K1432" s="11" t="s">
        <v>6692</v>
      </c>
      <c r="L1432" s="11">
        <v>2.42237444E9</v>
      </c>
      <c r="M1432" s="11" t="s">
        <v>47</v>
      </c>
      <c r="N1432" s="11" t="s">
        <v>603</v>
      </c>
      <c r="O1432" s="11" t="s">
        <v>6693</v>
      </c>
      <c r="P1432" s="11" t="str">
        <f>VLOOKUP(A1432,import!A:P,16,0)</f>
        <v>Geleneksel</v>
      </c>
      <c r="Q1432" s="15" t="s">
        <v>103</v>
      </c>
      <c r="R1432" s="15" t="b">
        <v>1</v>
      </c>
      <c r="S1432" s="25" t="b">
        <v>1</v>
      </c>
      <c r="T1432" s="16"/>
      <c r="U1432" s="16"/>
      <c r="V1432" s="16"/>
      <c r="W1432" s="25" t="s">
        <v>6694</v>
      </c>
      <c r="X1432" s="30"/>
      <c r="Y1432" s="30"/>
      <c r="Z1432" s="25" t="s">
        <v>569</v>
      </c>
      <c r="AA1432" s="19"/>
      <c r="AB1432" s="19"/>
      <c r="AC1432" s="19"/>
      <c r="AD1432" s="19"/>
      <c r="AE1432" s="20"/>
      <c r="AF1432" s="19"/>
      <c r="AG1432" s="20"/>
      <c r="AH1432" s="19"/>
      <c r="AI1432" s="19"/>
      <c r="AJ1432" s="19"/>
      <c r="AK1432" s="19"/>
      <c r="AL1432" s="19"/>
      <c r="AM1432" s="19"/>
      <c r="AN1432" s="19"/>
      <c r="AO1432" s="19"/>
      <c r="AP1432" s="21" t="s">
        <v>54</v>
      </c>
      <c r="AQ1432" s="19"/>
    </row>
    <row r="1433">
      <c r="A1433" s="11" t="s">
        <v>6695</v>
      </c>
      <c r="B1433" s="11" t="s">
        <v>6696</v>
      </c>
      <c r="C1433" s="11" t="str">
        <f>VLOOKUP(A1433,import!A:C,3,0)</f>
        <v>DOĞRU</v>
      </c>
      <c r="D1433" s="11" t="s">
        <v>110</v>
      </c>
      <c r="E1433" s="12">
        <f>VLOOKUP(A1433,import!A:J,5,0)</f>
        <v>69</v>
      </c>
      <c r="F1433" s="12">
        <f>VLOOKUP(A1433,import!A:J,6,0)</f>
        <v>13</v>
      </c>
      <c r="G1433" s="13">
        <f>VLOOKUP(A1433,import!A:J,7,0)</f>
        <v>0</v>
      </c>
      <c r="H1433" s="13">
        <f>VLOOKUP(A1433,import!A:J,8,0)</f>
        <v>29</v>
      </c>
      <c r="I1433" s="13">
        <f>VLOOKUP(A1433,import!A:J,9,0)</f>
        <v>29</v>
      </c>
      <c r="J1433" s="14">
        <f>VLOOKUP(A1433,import!A:J,10,0)</f>
        <v>0</v>
      </c>
      <c r="K1433" s="11" t="s">
        <v>4874</v>
      </c>
      <c r="L1433" s="11">
        <v>2.422276669E9</v>
      </c>
      <c r="M1433" s="11" t="s">
        <v>65</v>
      </c>
      <c r="N1433" s="11" t="s">
        <v>169</v>
      </c>
      <c r="O1433" s="11" t="s">
        <v>4875</v>
      </c>
      <c r="P1433" s="11" t="str">
        <f>VLOOKUP(A1433,import!A:P,16,0)</f>
        <v>Geleneksel</v>
      </c>
      <c r="Q1433" s="15"/>
      <c r="R1433" s="15" t="b">
        <v>1</v>
      </c>
      <c r="S1433" s="16" t="b">
        <v>0</v>
      </c>
      <c r="T1433" s="17" t="s">
        <v>280</v>
      </c>
      <c r="U1433" s="17"/>
      <c r="V1433" s="17"/>
      <c r="W1433" s="17" t="s">
        <v>6697</v>
      </c>
      <c r="X1433" s="18"/>
      <c r="Y1433" s="18"/>
      <c r="Z1433" s="18"/>
      <c r="AA1433" s="22" t="s">
        <v>71</v>
      </c>
      <c r="AB1433" s="23">
        <v>44607.0</v>
      </c>
      <c r="AC1433" s="19"/>
      <c r="AD1433" s="19"/>
      <c r="AE1433" s="20"/>
      <c r="AF1433" s="19"/>
      <c r="AG1433" s="20"/>
      <c r="AH1433" s="19"/>
      <c r="AI1433" s="19"/>
      <c r="AJ1433" s="19"/>
      <c r="AK1433" s="22" t="s">
        <v>1394</v>
      </c>
      <c r="AL1433" s="19"/>
      <c r="AM1433" s="19"/>
      <c r="AN1433" s="19"/>
      <c r="AO1433" s="19"/>
      <c r="AP1433" s="21"/>
      <c r="AQ1433" s="19"/>
    </row>
    <row r="1434">
      <c r="A1434" s="21" t="s">
        <v>6698</v>
      </c>
      <c r="B1434" s="21" t="s">
        <v>6699</v>
      </c>
      <c r="C1434" s="11" t="str">
        <f>VLOOKUP(A1434,import!A:C,3,0)</f>
        <v>DOĞRU</v>
      </c>
      <c r="D1434" s="21" t="s">
        <v>110</v>
      </c>
      <c r="E1434" s="12" t="str">
        <f>VLOOKUP(A1434,import!A:J,5,0)</f>
        <v/>
      </c>
      <c r="F1434" s="12" t="str">
        <f>VLOOKUP(A1434,import!A:J,6,0)</f>
        <v/>
      </c>
      <c r="G1434" s="13">
        <f>VLOOKUP(A1434,import!A:J,7,0)</f>
        <v>0</v>
      </c>
      <c r="H1434" s="13">
        <f>VLOOKUP(A1434,import!A:J,8,0)</f>
        <v>18</v>
      </c>
      <c r="I1434" s="13">
        <f>VLOOKUP(A1434,import!A:J,9,0)</f>
        <v>18</v>
      </c>
      <c r="J1434" s="14">
        <f>VLOOKUP(A1434,import!A:J,10,0)</f>
        <v>0</v>
      </c>
      <c r="K1434" s="21" t="s">
        <v>4215</v>
      </c>
      <c r="L1434" s="21">
        <v>2.423268101E9</v>
      </c>
      <c r="M1434" s="21" t="s">
        <v>65</v>
      </c>
      <c r="N1434" s="21" t="s">
        <v>2652</v>
      </c>
      <c r="O1434" s="21" t="s">
        <v>6700</v>
      </c>
      <c r="P1434" s="11" t="str">
        <f>VLOOKUP(A1434,import!A:P,16,0)</f>
        <v>Geleneksel</v>
      </c>
      <c r="Q1434" s="15"/>
      <c r="R1434" s="15" t="b">
        <v>0</v>
      </c>
      <c r="S1434" s="16" t="b">
        <v>0</v>
      </c>
      <c r="T1434" s="17"/>
      <c r="U1434" s="17"/>
      <c r="V1434" s="17"/>
      <c r="W1434" s="17"/>
      <c r="X1434" s="18"/>
      <c r="Y1434" s="18"/>
      <c r="Z1434" s="18"/>
      <c r="AA1434" s="22"/>
      <c r="AB1434" s="23"/>
      <c r="AC1434" s="19"/>
      <c r="AD1434" s="19"/>
      <c r="AE1434" s="20"/>
      <c r="AF1434" s="19"/>
      <c r="AG1434" s="20"/>
      <c r="AH1434" s="19"/>
      <c r="AI1434" s="19"/>
      <c r="AJ1434" s="19"/>
      <c r="AK1434" s="22"/>
      <c r="AL1434" s="19"/>
      <c r="AM1434" s="19"/>
      <c r="AN1434" s="19"/>
      <c r="AO1434" s="19"/>
      <c r="AP1434" s="21"/>
      <c r="AQ1434" s="19"/>
    </row>
    <row r="1435">
      <c r="A1435" s="11" t="s">
        <v>6701</v>
      </c>
      <c r="B1435" s="11" t="s">
        <v>6702</v>
      </c>
      <c r="C1435" s="11" t="str">
        <f>VLOOKUP(A1435,import!A:C,3,0)</f>
        <v>DOĞRU</v>
      </c>
      <c r="D1435" s="11" t="s">
        <v>110</v>
      </c>
      <c r="E1435" s="12">
        <f>VLOOKUP(A1435,import!A:J,5,0)</f>
        <v>4111</v>
      </c>
      <c r="F1435" s="12">
        <f>VLOOKUP(A1435,import!A:J,6,0)</f>
        <v>307</v>
      </c>
      <c r="G1435" s="13">
        <f>VLOOKUP(A1435,import!A:J,7,0)</f>
        <v>25</v>
      </c>
      <c r="H1435" s="13">
        <f>VLOOKUP(A1435,import!A:J,8,0)</f>
        <v>79</v>
      </c>
      <c r="I1435" s="13">
        <f>VLOOKUP(A1435,import!A:J,9,0)</f>
        <v>104</v>
      </c>
      <c r="J1435" s="14">
        <f>VLOOKUP(A1435,import!A:J,10,0)</f>
        <v>0.24</v>
      </c>
      <c r="K1435" s="11" t="s">
        <v>345</v>
      </c>
      <c r="L1435" s="11">
        <v>2.422269595E9</v>
      </c>
      <c r="M1435" s="11" t="s">
        <v>65</v>
      </c>
      <c r="N1435" s="11" t="s">
        <v>285</v>
      </c>
      <c r="O1435" s="11" t="s">
        <v>113</v>
      </c>
      <c r="P1435" s="11" t="str">
        <f>VLOOKUP(A1435,import!A:P,16,0)</f>
        <v>Geleneksel</v>
      </c>
      <c r="Q1435" s="15" t="s">
        <v>103</v>
      </c>
      <c r="R1435" s="15" t="b">
        <v>1</v>
      </c>
      <c r="S1435" s="16" t="b">
        <v>0</v>
      </c>
      <c r="T1435" s="25" t="s">
        <v>351</v>
      </c>
      <c r="U1435" s="25" t="s">
        <v>51</v>
      </c>
      <c r="V1435" s="25" t="s">
        <v>273</v>
      </c>
      <c r="W1435" s="25" t="s">
        <v>6703</v>
      </c>
      <c r="X1435" s="27">
        <v>44344.0</v>
      </c>
      <c r="Y1435" s="27">
        <v>44348.0</v>
      </c>
      <c r="Z1435" s="25" t="s">
        <v>373</v>
      </c>
      <c r="AA1435" s="22" t="s">
        <v>71</v>
      </c>
      <c r="AB1435" s="23">
        <v>44463.0</v>
      </c>
      <c r="AC1435" s="19"/>
      <c r="AD1435" s="19"/>
      <c r="AE1435" s="20"/>
      <c r="AF1435" s="19"/>
      <c r="AG1435" s="20"/>
      <c r="AH1435" s="19"/>
      <c r="AI1435" s="19"/>
      <c r="AJ1435" s="19"/>
      <c r="AK1435" s="22" t="s">
        <v>149</v>
      </c>
      <c r="AL1435" s="19"/>
      <c r="AM1435" s="19"/>
      <c r="AN1435" s="19"/>
      <c r="AO1435" s="19"/>
      <c r="AP1435" s="21" t="s">
        <v>116</v>
      </c>
      <c r="AQ1435" s="19"/>
    </row>
    <row r="1436">
      <c r="A1436" s="11" t="s">
        <v>6704</v>
      </c>
      <c r="B1436" s="11" t="s">
        <v>6705</v>
      </c>
      <c r="C1436" s="11" t="str">
        <f>VLOOKUP(A1436,import!A:C,3,0)</f>
        <v>DOĞRU</v>
      </c>
      <c r="D1436" s="11" t="s">
        <v>110</v>
      </c>
      <c r="E1436" s="12">
        <f>VLOOKUP(A1436,import!A:J,5,0)</f>
        <v>394</v>
      </c>
      <c r="F1436" s="12">
        <f>VLOOKUP(A1436,import!A:J,6,0)</f>
        <v>13</v>
      </c>
      <c r="G1436" s="13">
        <f>VLOOKUP(A1436,import!A:J,7,0)</f>
        <v>18</v>
      </c>
      <c r="H1436" s="13">
        <f>VLOOKUP(A1436,import!A:J,8,0)</f>
        <v>77</v>
      </c>
      <c r="I1436" s="13">
        <f>VLOOKUP(A1436,import!A:J,9,0)</f>
        <v>95</v>
      </c>
      <c r="J1436" s="14">
        <f>VLOOKUP(A1436,import!A:J,10,0)</f>
        <v>0.19</v>
      </c>
      <c r="K1436" s="11" t="s">
        <v>345</v>
      </c>
      <c r="L1436" s="11">
        <v>2.422262628E9</v>
      </c>
      <c r="M1436" s="11" t="s">
        <v>47</v>
      </c>
      <c r="N1436" s="11" t="s">
        <v>349</v>
      </c>
      <c r="O1436" s="11" t="s">
        <v>350</v>
      </c>
      <c r="P1436" s="11" t="str">
        <f>VLOOKUP(A1436,import!A:P,16,0)</f>
        <v>Geleneksel</v>
      </c>
      <c r="Q1436" s="15"/>
      <c r="R1436" s="15" t="b">
        <v>1</v>
      </c>
      <c r="S1436" s="16" t="b">
        <v>0</v>
      </c>
      <c r="T1436" s="17" t="s">
        <v>351</v>
      </c>
      <c r="U1436" s="17" t="s">
        <v>230</v>
      </c>
      <c r="V1436" s="17" t="s">
        <v>52</v>
      </c>
      <c r="W1436" s="17" t="s">
        <v>6706</v>
      </c>
      <c r="X1436" s="18">
        <v>44476.0</v>
      </c>
      <c r="Y1436" s="18">
        <v>44480.0</v>
      </c>
      <c r="Z1436" s="18"/>
      <c r="AA1436" s="22" t="s">
        <v>71</v>
      </c>
      <c r="AB1436" s="23">
        <v>44463.0</v>
      </c>
      <c r="AC1436" s="22" t="s">
        <v>71</v>
      </c>
      <c r="AD1436" s="23">
        <v>44388.0</v>
      </c>
      <c r="AE1436" s="22" t="s">
        <v>106</v>
      </c>
      <c r="AF1436" s="23">
        <v>44512.0</v>
      </c>
      <c r="AG1436" s="20"/>
      <c r="AH1436" s="19"/>
      <c r="AI1436" s="19"/>
      <c r="AJ1436" s="19"/>
      <c r="AK1436" s="22" t="s">
        <v>149</v>
      </c>
      <c r="AL1436" s="22" t="s">
        <v>230</v>
      </c>
      <c r="AM1436" s="22" t="s">
        <v>68</v>
      </c>
      <c r="AN1436" s="19"/>
      <c r="AO1436" s="19"/>
      <c r="AP1436" s="21" t="s">
        <v>54</v>
      </c>
      <c r="AQ1436" s="19"/>
    </row>
    <row r="1437">
      <c r="A1437" s="11" t="s">
        <v>6707</v>
      </c>
      <c r="B1437" s="11" t="s">
        <v>6708</v>
      </c>
      <c r="C1437" s="11" t="str">
        <f>VLOOKUP(A1437,import!A:C,3,0)</f>
        <v>DOĞRU</v>
      </c>
      <c r="D1437" s="11" t="s">
        <v>110</v>
      </c>
      <c r="E1437" s="12">
        <f>VLOOKUP(A1437,import!A:J,5,0)</f>
        <v>1209</v>
      </c>
      <c r="F1437" s="12">
        <f>VLOOKUP(A1437,import!A:J,6,0)</f>
        <v>46</v>
      </c>
      <c r="G1437" s="13">
        <f>VLOOKUP(A1437,import!A:J,7,0)</f>
        <v>41</v>
      </c>
      <c r="H1437" s="13">
        <f>VLOOKUP(A1437,import!A:J,8,0)</f>
        <v>42</v>
      </c>
      <c r="I1437" s="13">
        <f>VLOOKUP(A1437,import!A:J,9,0)</f>
        <v>83</v>
      </c>
      <c r="J1437" s="14">
        <f>VLOOKUP(A1437,import!A:J,10,0)</f>
        <v>0.49</v>
      </c>
      <c r="K1437" s="11" t="s">
        <v>6709</v>
      </c>
      <c r="L1437" s="11">
        <v>2.423168414E9</v>
      </c>
      <c r="M1437" s="11" t="s">
        <v>47</v>
      </c>
      <c r="N1437" s="11" t="s">
        <v>145</v>
      </c>
      <c r="O1437" s="11" t="s">
        <v>6710</v>
      </c>
      <c r="P1437" s="11" t="str">
        <f>VLOOKUP(A1437,import!A:P,16,0)</f>
        <v>Geleneksel</v>
      </c>
      <c r="Q1437" s="15" t="s">
        <v>103</v>
      </c>
      <c r="R1437" s="15" t="b">
        <v>1</v>
      </c>
      <c r="S1437" s="25" t="b">
        <v>1</v>
      </c>
      <c r="T1437" s="25"/>
      <c r="U1437" s="16"/>
      <c r="V1437" s="16"/>
      <c r="W1437" s="25" t="s">
        <v>6711</v>
      </c>
      <c r="X1437" s="30"/>
      <c r="Y1437" s="30"/>
      <c r="Z1437" s="30"/>
      <c r="AA1437" s="22" t="s">
        <v>177</v>
      </c>
      <c r="AB1437" s="23">
        <v>44392.0</v>
      </c>
      <c r="AC1437" s="22" t="s">
        <v>177</v>
      </c>
      <c r="AD1437" s="23">
        <v>44403.0</v>
      </c>
      <c r="AE1437" s="22" t="s">
        <v>71</v>
      </c>
      <c r="AF1437" s="23">
        <v>44414.0</v>
      </c>
      <c r="AG1437" s="22" t="s">
        <v>85</v>
      </c>
      <c r="AH1437" s="23">
        <v>44422.0</v>
      </c>
      <c r="AI1437" s="19"/>
      <c r="AJ1437" s="19"/>
      <c r="AK1437" s="22" t="s">
        <v>149</v>
      </c>
      <c r="AL1437" s="22" t="s">
        <v>51</v>
      </c>
      <c r="AM1437" s="22" t="s">
        <v>88</v>
      </c>
      <c r="AN1437" s="22" t="s">
        <v>288</v>
      </c>
      <c r="AO1437" s="19"/>
      <c r="AP1437" s="21" t="s">
        <v>89</v>
      </c>
      <c r="AQ1437" s="19"/>
    </row>
    <row r="1438">
      <c r="A1438" s="11" t="s">
        <v>6712</v>
      </c>
      <c r="B1438" s="11" t="s">
        <v>6713</v>
      </c>
      <c r="C1438" s="11" t="str">
        <f>VLOOKUP(A1438,import!A:C,3,0)</f>
        <v>DOĞRU</v>
      </c>
      <c r="D1438" s="11" t="s">
        <v>110</v>
      </c>
      <c r="E1438" s="12">
        <f>VLOOKUP(A1438,import!A:J,5,0)</f>
        <v>1867</v>
      </c>
      <c r="F1438" s="12">
        <f>VLOOKUP(A1438,import!A:J,6,0)</f>
        <v>44</v>
      </c>
      <c r="G1438" s="13">
        <f>VLOOKUP(A1438,import!A:J,7,0)</f>
        <v>0</v>
      </c>
      <c r="H1438" s="13">
        <f>VLOOKUP(A1438,import!A:J,8,0)</f>
        <v>87</v>
      </c>
      <c r="I1438" s="13">
        <f>VLOOKUP(A1438,import!A:J,9,0)</f>
        <v>87</v>
      </c>
      <c r="J1438" s="14">
        <f>VLOOKUP(A1438,import!A:J,10,0)</f>
        <v>0</v>
      </c>
      <c r="K1438" s="11" t="s">
        <v>6714</v>
      </c>
      <c r="L1438" s="11">
        <v>2.422262222E9</v>
      </c>
      <c r="M1438" s="11" t="s">
        <v>65</v>
      </c>
      <c r="N1438" s="11" t="s">
        <v>112</v>
      </c>
      <c r="O1438" s="11" t="s">
        <v>6715</v>
      </c>
      <c r="P1438" s="11" t="str">
        <f>VLOOKUP(A1438,import!A:P,16,0)</f>
        <v>Geleneksel</v>
      </c>
      <c r="Q1438" s="15" t="s">
        <v>103</v>
      </c>
      <c r="R1438" s="15" t="b">
        <v>1</v>
      </c>
      <c r="S1438" s="25" t="b">
        <v>1</v>
      </c>
      <c r="T1438" s="16"/>
      <c r="U1438" s="16"/>
      <c r="V1438" s="16"/>
      <c r="W1438" s="25" t="s">
        <v>6716</v>
      </c>
      <c r="X1438" s="30"/>
      <c r="Y1438" s="30"/>
      <c r="Z1438" s="30"/>
      <c r="AA1438" s="22" t="s">
        <v>71</v>
      </c>
      <c r="AB1438" s="23">
        <v>44361.0</v>
      </c>
      <c r="AC1438" s="19"/>
      <c r="AD1438" s="19"/>
      <c r="AE1438" s="20"/>
      <c r="AF1438" s="19"/>
      <c r="AG1438" s="20"/>
      <c r="AH1438" s="19"/>
      <c r="AI1438" s="19"/>
      <c r="AJ1438" s="19"/>
      <c r="AK1438" s="22" t="s">
        <v>98</v>
      </c>
      <c r="AL1438" s="19"/>
      <c r="AM1438" s="19"/>
      <c r="AN1438" s="19"/>
      <c r="AO1438" s="19"/>
      <c r="AP1438" s="21" t="s">
        <v>116</v>
      </c>
      <c r="AQ1438" s="19"/>
    </row>
    <row r="1439">
      <c r="A1439" s="11" t="s">
        <v>6717</v>
      </c>
      <c r="B1439" s="11" t="s">
        <v>6718</v>
      </c>
      <c r="C1439" s="11" t="str">
        <f>VLOOKUP(A1439,import!A:C,3,0)</f>
        <v>DOĞRU</v>
      </c>
      <c r="D1439" s="11" t="s">
        <v>110</v>
      </c>
      <c r="E1439" s="12">
        <f>VLOOKUP(A1439,import!A:J,5,0)</f>
        <v>1292</v>
      </c>
      <c r="F1439" s="12">
        <f>VLOOKUP(A1439,import!A:J,6,0)</f>
        <v>28</v>
      </c>
      <c r="G1439" s="13">
        <f>VLOOKUP(A1439,import!A:J,7,0)</f>
        <v>21</v>
      </c>
      <c r="H1439" s="13">
        <f>VLOOKUP(A1439,import!A:J,8,0)</f>
        <v>12</v>
      </c>
      <c r="I1439" s="13">
        <f>VLOOKUP(A1439,import!A:J,9,0)</f>
        <v>33</v>
      </c>
      <c r="J1439" s="14">
        <f>VLOOKUP(A1439,import!A:J,10,0)</f>
        <v>0.64</v>
      </c>
      <c r="K1439" s="11" t="s">
        <v>6719</v>
      </c>
      <c r="L1439" s="11">
        <v>2.422286364E9</v>
      </c>
      <c r="M1439" s="11" t="s">
        <v>138</v>
      </c>
      <c r="N1439" s="11" t="s">
        <v>139</v>
      </c>
      <c r="O1439" s="11" t="s">
        <v>6720</v>
      </c>
      <c r="P1439" s="11" t="str">
        <f>VLOOKUP(A1439,import!A:P,16,0)</f>
        <v>Geleneksel</v>
      </c>
      <c r="Q1439" s="15" t="s">
        <v>103</v>
      </c>
      <c r="R1439" s="15" t="b">
        <v>1</v>
      </c>
      <c r="S1439" s="16" t="b">
        <v>0</v>
      </c>
      <c r="T1439" s="25" t="s">
        <v>50</v>
      </c>
      <c r="U1439" s="25" t="s">
        <v>987</v>
      </c>
      <c r="V1439" s="25" t="s">
        <v>273</v>
      </c>
      <c r="W1439" s="25" t="s">
        <v>6721</v>
      </c>
      <c r="X1439" s="27">
        <v>44277.0</v>
      </c>
      <c r="Y1439" s="27">
        <v>44279.0</v>
      </c>
      <c r="Z1439" s="27"/>
      <c r="AA1439" s="22" t="s">
        <v>71</v>
      </c>
      <c r="AB1439" s="23">
        <v>44433.0</v>
      </c>
      <c r="AC1439" s="19"/>
      <c r="AD1439" s="19"/>
      <c r="AE1439" s="20"/>
      <c r="AF1439" s="19"/>
      <c r="AG1439" s="20"/>
      <c r="AH1439" s="19"/>
      <c r="AI1439" s="19"/>
      <c r="AJ1439" s="19"/>
      <c r="AK1439" s="22" t="s">
        <v>156</v>
      </c>
      <c r="AL1439" s="19"/>
      <c r="AM1439" s="19"/>
      <c r="AN1439" s="19"/>
      <c r="AO1439" s="19"/>
      <c r="AP1439" s="21" t="s">
        <v>116</v>
      </c>
      <c r="AQ1439" s="19"/>
    </row>
    <row r="1440">
      <c r="A1440" s="11" t="s">
        <v>6722</v>
      </c>
      <c r="B1440" s="11" t="s">
        <v>6723</v>
      </c>
      <c r="C1440" s="11" t="str">
        <f>VLOOKUP(A1440,import!A:C,3,0)</f>
        <v>DOĞRU</v>
      </c>
      <c r="D1440" s="11" t="s">
        <v>110</v>
      </c>
      <c r="E1440" s="12">
        <f>VLOOKUP(A1440,import!A:J,5,0)</f>
        <v>71</v>
      </c>
      <c r="F1440" s="12" t="str">
        <f>VLOOKUP(A1440,import!A:J,6,0)</f>
        <v/>
      </c>
      <c r="G1440" s="13">
        <f>VLOOKUP(A1440,import!A:J,7,0)</f>
        <v>0</v>
      </c>
      <c r="H1440" s="13">
        <f>VLOOKUP(A1440,import!A:J,8,0)</f>
        <v>13</v>
      </c>
      <c r="I1440" s="13">
        <f>VLOOKUP(A1440,import!A:J,9,0)</f>
        <v>13</v>
      </c>
      <c r="J1440" s="14">
        <f>VLOOKUP(A1440,import!A:J,10,0)</f>
        <v>0</v>
      </c>
      <c r="K1440" s="11" t="s">
        <v>6724</v>
      </c>
      <c r="L1440" s="11">
        <v>2.423220404E9</v>
      </c>
      <c r="M1440" s="11" t="s">
        <v>47</v>
      </c>
      <c r="N1440" s="11" t="s">
        <v>76</v>
      </c>
      <c r="O1440" s="11" t="s">
        <v>6725</v>
      </c>
      <c r="P1440" s="11" t="str">
        <f>VLOOKUP(A1440,import!A:P,16,0)</f>
        <v>Geleneksel</v>
      </c>
      <c r="Q1440" s="15" t="s">
        <v>299</v>
      </c>
      <c r="R1440" s="15" t="b">
        <v>1</v>
      </c>
      <c r="S1440" s="16" t="b">
        <v>0</v>
      </c>
      <c r="T1440" s="25" t="s">
        <v>83</v>
      </c>
      <c r="U1440" s="16"/>
      <c r="V1440" s="16"/>
      <c r="W1440" s="25" t="s">
        <v>6726</v>
      </c>
      <c r="X1440" s="30"/>
      <c r="Y1440" s="30"/>
      <c r="Z1440" s="30"/>
      <c r="AA1440" s="19"/>
      <c r="AB1440" s="19"/>
      <c r="AC1440" s="19"/>
      <c r="AD1440" s="19"/>
      <c r="AE1440" s="20"/>
      <c r="AF1440" s="19"/>
      <c r="AG1440" s="20"/>
      <c r="AH1440" s="19"/>
      <c r="AI1440" s="19"/>
      <c r="AJ1440" s="19"/>
      <c r="AK1440" s="19"/>
      <c r="AL1440" s="19"/>
      <c r="AM1440" s="19"/>
      <c r="AN1440" s="19"/>
      <c r="AO1440" s="19"/>
      <c r="AP1440" s="21" t="s">
        <v>54</v>
      </c>
      <c r="AQ1440" s="19"/>
    </row>
    <row r="1441">
      <c r="A1441" s="11" t="s">
        <v>6727</v>
      </c>
      <c r="B1441" s="11" t="s">
        <v>6728</v>
      </c>
      <c r="C1441" s="11" t="str">
        <f>VLOOKUP(A1441,import!A:C,3,0)</f>
        <v>DOĞRU</v>
      </c>
      <c r="D1441" s="11" t="s">
        <v>110</v>
      </c>
      <c r="E1441" s="12">
        <f>VLOOKUP(A1441,import!A:J,5,0)</f>
        <v>381</v>
      </c>
      <c r="F1441" s="12">
        <f>VLOOKUP(A1441,import!A:J,6,0)</f>
        <v>24</v>
      </c>
      <c r="G1441" s="13">
        <f>VLOOKUP(A1441,import!A:J,7,0)</f>
        <v>3</v>
      </c>
      <c r="H1441" s="13">
        <f>VLOOKUP(A1441,import!A:J,8,0)</f>
        <v>81</v>
      </c>
      <c r="I1441" s="13">
        <f>VLOOKUP(A1441,import!A:J,9,0)</f>
        <v>84</v>
      </c>
      <c r="J1441" s="14">
        <f>VLOOKUP(A1441,import!A:J,10,0)</f>
        <v>0.04</v>
      </c>
      <c r="K1441" s="11" t="s">
        <v>6729</v>
      </c>
      <c r="L1441" s="11">
        <v>5.417492746E9</v>
      </c>
      <c r="M1441" s="11" t="s">
        <v>1600</v>
      </c>
      <c r="N1441" s="11" t="s">
        <v>1601</v>
      </c>
      <c r="O1441" s="11" t="s">
        <v>6730</v>
      </c>
      <c r="P1441" s="11" t="str">
        <f>VLOOKUP(A1441,import!A:P,16,0)</f>
        <v>Geleneksel</v>
      </c>
      <c r="Q1441" s="15" t="s">
        <v>103</v>
      </c>
      <c r="R1441" s="33" t="b">
        <v>0</v>
      </c>
      <c r="S1441" s="16" t="b">
        <v>0</v>
      </c>
      <c r="T1441" s="16"/>
      <c r="U1441" s="16"/>
      <c r="V1441" s="16"/>
      <c r="W1441" s="16"/>
      <c r="X1441" s="30"/>
      <c r="Y1441" s="30"/>
      <c r="Z1441" s="25" t="s">
        <v>569</v>
      </c>
      <c r="AA1441" s="19"/>
      <c r="AB1441" s="19"/>
      <c r="AC1441" s="19"/>
      <c r="AD1441" s="19"/>
      <c r="AE1441" s="20"/>
      <c r="AF1441" s="19"/>
      <c r="AG1441" s="20"/>
      <c r="AH1441" s="19"/>
      <c r="AI1441" s="19"/>
      <c r="AJ1441" s="19"/>
      <c r="AK1441" s="19"/>
      <c r="AL1441" s="19"/>
      <c r="AM1441" s="19"/>
      <c r="AN1441" s="19"/>
      <c r="AO1441" s="19"/>
      <c r="AP1441" s="21" t="s">
        <v>116</v>
      </c>
      <c r="AQ1441" s="19"/>
    </row>
    <row r="1442">
      <c r="A1442" s="11" t="s">
        <v>6731</v>
      </c>
      <c r="B1442" s="11" t="s">
        <v>6732</v>
      </c>
      <c r="C1442" s="11" t="str">
        <f>VLOOKUP(A1442,import!A:C,3,0)</f>
        <v>DOĞRU</v>
      </c>
      <c r="D1442" s="11" t="s">
        <v>110</v>
      </c>
      <c r="E1442" s="12">
        <f>VLOOKUP(A1442,import!A:J,5,0)</f>
        <v>159</v>
      </c>
      <c r="F1442" s="12">
        <f>VLOOKUP(A1442,import!A:J,6,0)</f>
        <v>48</v>
      </c>
      <c r="G1442" s="13">
        <f>VLOOKUP(A1442,import!A:J,7,0)</f>
        <v>0</v>
      </c>
      <c r="H1442" s="13">
        <f>VLOOKUP(A1442,import!A:J,8,0)</f>
        <v>31</v>
      </c>
      <c r="I1442" s="13">
        <f>VLOOKUP(A1442,import!A:J,9,0)</f>
        <v>31</v>
      </c>
      <c r="J1442" s="14">
        <f>VLOOKUP(A1442,import!A:J,10,0)</f>
        <v>0</v>
      </c>
      <c r="K1442" s="11" t="s">
        <v>2006</v>
      </c>
      <c r="L1442" s="11">
        <v>2.423212424E9</v>
      </c>
      <c r="M1442" s="11" t="s">
        <v>47</v>
      </c>
      <c r="N1442" s="11" t="s">
        <v>119</v>
      </c>
      <c r="O1442" s="11" t="s">
        <v>2007</v>
      </c>
      <c r="P1442" s="11" t="str">
        <f>VLOOKUP(A1442,import!A:P,16,0)</f>
        <v>Geleneksel</v>
      </c>
      <c r="Q1442" s="15"/>
      <c r="R1442" s="15" t="b">
        <v>1</v>
      </c>
      <c r="S1442" s="16" t="b">
        <v>0</v>
      </c>
      <c r="T1442" s="17" t="s">
        <v>280</v>
      </c>
      <c r="U1442" s="17"/>
      <c r="V1442" s="17"/>
      <c r="W1442" s="17" t="s">
        <v>6733</v>
      </c>
      <c r="X1442" s="18"/>
      <c r="Y1442" s="18"/>
      <c r="Z1442" s="18"/>
      <c r="AA1442" s="22" t="s">
        <v>71</v>
      </c>
      <c r="AB1442" s="23">
        <v>44564.0</v>
      </c>
      <c r="AC1442" s="22" t="s">
        <v>71</v>
      </c>
      <c r="AD1442" s="23">
        <v>44589.0</v>
      </c>
      <c r="AE1442" s="22" t="s">
        <v>71</v>
      </c>
      <c r="AF1442" s="23">
        <v>44706.0</v>
      </c>
      <c r="AG1442" s="20"/>
      <c r="AH1442" s="19"/>
      <c r="AI1442" s="19"/>
      <c r="AJ1442" s="19"/>
      <c r="AK1442" s="22" t="s">
        <v>68</v>
      </c>
      <c r="AL1442" s="22" t="s">
        <v>230</v>
      </c>
      <c r="AM1442" s="22" t="s">
        <v>99</v>
      </c>
      <c r="AN1442" s="19"/>
      <c r="AO1442" s="19"/>
      <c r="AP1442" s="21"/>
      <c r="AQ1442" s="19"/>
    </row>
    <row r="1443">
      <c r="A1443" s="11" t="s">
        <v>6734</v>
      </c>
      <c r="B1443" s="11" t="s">
        <v>6735</v>
      </c>
      <c r="C1443" s="11" t="str">
        <f>VLOOKUP(A1443,import!A:C,3,0)</f>
        <v>DOĞRU</v>
      </c>
      <c r="D1443" s="11" t="s">
        <v>110</v>
      </c>
      <c r="E1443" s="12">
        <f>VLOOKUP(A1443,import!A:J,5,0)</f>
        <v>73</v>
      </c>
      <c r="F1443" s="12">
        <f>VLOOKUP(A1443,import!A:J,6,0)</f>
        <v>17</v>
      </c>
      <c r="G1443" s="13">
        <f>VLOOKUP(A1443,import!A:J,7,0)</f>
        <v>0</v>
      </c>
      <c r="H1443" s="13">
        <f>VLOOKUP(A1443,import!A:J,8,0)</f>
        <v>67</v>
      </c>
      <c r="I1443" s="13">
        <f>VLOOKUP(A1443,import!A:J,9,0)</f>
        <v>67</v>
      </c>
      <c r="J1443" s="14">
        <f>VLOOKUP(A1443,import!A:J,10,0)</f>
        <v>0</v>
      </c>
      <c r="K1443" s="11" t="s">
        <v>6736</v>
      </c>
      <c r="L1443" s="11">
        <v>2.422590607E9</v>
      </c>
      <c r="M1443" s="11" t="s">
        <v>138</v>
      </c>
      <c r="N1443" s="11" t="s">
        <v>955</v>
      </c>
      <c r="O1443" s="11" t="s">
        <v>6737</v>
      </c>
      <c r="P1443" s="11" t="str">
        <f>VLOOKUP(A1443,import!A:P,16,0)</f>
        <v>Geleneksel</v>
      </c>
      <c r="Q1443" s="15" t="s">
        <v>103</v>
      </c>
      <c r="R1443" s="15" t="b">
        <v>1</v>
      </c>
      <c r="S1443" s="16" t="b">
        <v>0</v>
      </c>
      <c r="T1443" s="25" t="s">
        <v>83</v>
      </c>
      <c r="U1443" s="25" t="s">
        <v>272</v>
      </c>
      <c r="V1443" s="25" t="s">
        <v>52</v>
      </c>
      <c r="W1443" s="64" t="s">
        <v>6738</v>
      </c>
      <c r="X1443" s="27">
        <v>44285.0</v>
      </c>
      <c r="Y1443" s="27">
        <v>44287.0</v>
      </c>
      <c r="Z1443" s="27"/>
      <c r="AA1443" s="22" t="s">
        <v>71</v>
      </c>
      <c r="AB1443" s="23">
        <v>44349.0</v>
      </c>
      <c r="AC1443" s="19"/>
      <c r="AD1443" s="19"/>
      <c r="AE1443" s="20"/>
      <c r="AF1443" s="19"/>
      <c r="AG1443" s="20"/>
      <c r="AH1443" s="19"/>
      <c r="AI1443" s="19"/>
      <c r="AJ1443" s="19"/>
      <c r="AK1443" s="19"/>
      <c r="AL1443" s="19"/>
      <c r="AM1443" s="19"/>
      <c r="AN1443" s="19"/>
      <c r="AO1443" s="19"/>
      <c r="AP1443" s="21" t="s">
        <v>116</v>
      </c>
      <c r="AQ1443" s="19"/>
    </row>
    <row r="1444">
      <c r="A1444" s="11" t="s">
        <v>6739</v>
      </c>
      <c r="B1444" s="11" t="s">
        <v>6740</v>
      </c>
      <c r="C1444" s="11" t="str">
        <f>VLOOKUP(A1444,import!A:C,3,0)</f>
        <v>DOĞRU</v>
      </c>
      <c r="D1444" s="11" t="s">
        <v>110</v>
      </c>
      <c r="E1444" s="12">
        <f>VLOOKUP(A1444,import!A:J,5,0)</f>
        <v>781</v>
      </c>
      <c r="F1444" s="12">
        <f>VLOOKUP(A1444,import!A:J,6,0)</f>
        <v>29</v>
      </c>
      <c r="G1444" s="13">
        <f>VLOOKUP(A1444,import!A:J,7,0)</f>
        <v>0</v>
      </c>
      <c r="H1444" s="13">
        <f>VLOOKUP(A1444,import!A:J,8,0)</f>
        <v>89</v>
      </c>
      <c r="I1444" s="13">
        <f>VLOOKUP(A1444,import!A:J,9,0)</f>
        <v>89</v>
      </c>
      <c r="J1444" s="14">
        <f>VLOOKUP(A1444,import!A:J,10,0)</f>
        <v>0</v>
      </c>
      <c r="K1444" s="11" t="s">
        <v>6741</v>
      </c>
      <c r="L1444" s="11">
        <v>2.427462626E9</v>
      </c>
      <c r="M1444" s="11" t="s">
        <v>58</v>
      </c>
      <c r="N1444" s="11" t="s">
        <v>6742</v>
      </c>
      <c r="O1444" s="11" t="s">
        <v>6743</v>
      </c>
      <c r="P1444" s="11" t="str">
        <f>VLOOKUP(A1444,import!A:P,16,0)</f>
        <v>Geleneksel</v>
      </c>
      <c r="Q1444" s="15"/>
      <c r="R1444" s="15" t="b">
        <v>1</v>
      </c>
      <c r="S1444" s="16" t="b">
        <v>0</v>
      </c>
      <c r="T1444" s="17" t="s">
        <v>83</v>
      </c>
      <c r="U1444" s="17" t="s">
        <v>156</v>
      </c>
      <c r="V1444" s="31"/>
      <c r="W1444" s="17" t="s">
        <v>6744</v>
      </c>
      <c r="X1444" s="18">
        <v>44489.0</v>
      </c>
      <c r="Y1444" s="18">
        <v>44490.0</v>
      </c>
      <c r="Z1444" s="18"/>
      <c r="AA1444" s="22" t="s">
        <v>71</v>
      </c>
      <c r="AB1444" s="23">
        <v>44489.0</v>
      </c>
      <c r="AC1444" s="22" t="s">
        <v>71</v>
      </c>
      <c r="AD1444" s="23">
        <v>44539.0</v>
      </c>
      <c r="AE1444" s="20"/>
      <c r="AF1444" s="19"/>
      <c r="AG1444" s="20"/>
      <c r="AH1444" s="19"/>
      <c r="AI1444" s="19"/>
      <c r="AJ1444" s="19"/>
      <c r="AK1444" s="22" t="s">
        <v>156</v>
      </c>
      <c r="AL1444" s="22" t="s">
        <v>99</v>
      </c>
      <c r="AM1444" s="19"/>
      <c r="AN1444" s="19"/>
      <c r="AO1444" s="19"/>
      <c r="AP1444" s="21" t="s">
        <v>89</v>
      </c>
      <c r="AQ1444" s="19"/>
    </row>
    <row r="1445">
      <c r="A1445" s="11" t="s">
        <v>6745</v>
      </c>
      <c r="B1445" s="11" t="s">
        <v>6746</v>
      </c>
      <c r="C1445" s="11" t="str">
        <f>VLOOKUP(A1445,import!A:C,3,0)</f>
        <v>DOĞRU</v>
      </c>
      <c r="D1445" s="11" t="s">
        <v>110</v>
      </c>
      <c r="E1445" s="12">
        <f>VLOOKUP(A1445,import!A:J,5,0)</f>
        <v>3649</v>
      </c>
      <c r="F1445" s="12">
        <f>VLOOKUP(A1445,import!A:J,6,0)</f>
        <v>130</v>
      </c>
      <c r="G1445" s="13">
        <f>VLOOKUP(A1445,import!A:J,7,0)</f>
        <v>0</v>
      </c>
      <c r="H1445" s="13">
        <f>VLOOKUP(A1445,import!A:J,8,0)</f>
        <v>97</v>
      </c>
      <c r="I1445" s="13">
        <f>VLOOKUP(A1445,import!A:J,9,0)</f>
        <v>97</v>
      </c>
      <c r="J1445" s="14">
        <f>VLOOKUP(A1445,import!A:J,10,0)</f>
        <v>0</v>
      </c>
      <c r="K1445" s="11" t="s">
        <v>5020</v>
      </c>
      <c r="L1445" s="11">
        <v>2.422283939E9</v>
      </c>
      <c r="M1445" s="11" t="s">
        <v>138</v>
      </c>
      <c r="N1445" s="11" t="s">
        <v>333</v>
      </c>
      <c r="O1445" s="11" t="s">
        <v>5021</v>
      </c>
      <c r="P1445" s="11" t="str">
        <f>VLOOKUP(A1445,import!A:P,16,0)</f>
        <v>Geleneksel</v>
      </c>
      <c r="Q1445" s="15" t="s">
        <v>103</v>
      </c>
      <c r="R1445" s="15" t="b">
        <v>1</v>
      </c>
      <c r="S1445" s="25" t="b">
        <v>1</v>
      </c>
      <c r="T1445" s="25" t="s">
        <v>83</v>
      </c>
      <c r="U1445" s="16"/>
      <c r="V1445" s="16"/>
      <c r="W1445" s="25" t="s">
        <v>6747</v>
      </c>
      <c r="X1445" s="30"/>
      <c r="Y1445" s="30"/>
      <c r="Z1445" s="30"/>
      <c r="AA1445" s="22" t="s">
        <v>71</v>
      </c>
      <c r="AB1445" s="23">
        <v>44508.0</v>
      </c>
      <c r="AC1445" s="19"/>
      <c r="AD1445" s="19"/>
      <c r="AE1445" s="20"/>
      <c r="AF1445" s="19"/>
      <c r="AG1445" s="20"/>
      <c r="AH1445" s="19"/>
      <c r="AI1445" s="19"/>
      <c r="AJ1445" s="19"/>
      <c r="AK1445" s="22" t="s">
        <v>99</v>
      </c>
      <c r="AL1445" s="19"/>
      <c r="AM1445" s="19"/>
      <c r="AN1445" s="19"/>
      <c r="AO1445" s="19"/>
      <c r="AP1445" s="21" t="s">
        <v>116</v>
      </c>
      <c r="AQ1445" s="19"/>
    </row>
    <row r="1446">
      <c r="A1446" s="11" t="s">
        <v>6748</v>
      </c>
      <c r="B1446" s="11" t="s">
        <v>6749</v>
      </c>
      <c r="C1446" s="11" t="str">
        <f>VLOOKUP(A1446,import!A:C,3,0)</f>
        <v>DOĞRU</v>
      </c>
      <c r="D1446" s="11" t="s">
        <v>110</v>
      </c>
      <c r="E1446" s="12">
        <f>VLOOKUP(A1446,import!A:J,5,0)</f>
        <v>2654</v>
      </c>
      <c r="F1446" s="12">
        <f>VLOOKUP(A1446,import!A:J,6,0)</f>
        <v>103</v>
      </c>
      <c r="G1446" s="13">
        <f>VLOOKUP(A1446,import!A:J,7,0)</f>
        <v>89</v>
      </c>
      <c r="H1446" s="13">
        <f>VLOOKUP(A1446,import!A:J,8,0)</f>
        <v>24</v>
      </c>
      <c r="I1446" s="13">
        <f>VLOOKUP(A1446,import!A:J,9,0)</f>
        <v>113</v>
      </c>
      <c r="J1446" s="14">
        <f>VLOOKUP(A1446,import!A:J,10,0)</f>
        <v>0.79</v>
      </c>
      <c r="K1446" s="11" t="s">
        <v>6750</v>
      </c>
      <c r="L1446" s="11">
        <v>2.423250525E9</v>
      </c>
      <c r="M1446" s="11" t="s">
        <v>65</v>
      </c>
      <c r="N1446" s="11" t="s">
        <v>483</v>
      </c>
      <c r="O1446" s="11" t="s">
        <v>6751</v>
      </c>
      <c r="P1446" s="11" t="str">
        <f>VLOOKUP(A1446,import!A:P,16,0)</f>
        <v>Geleneksel</v>
      </c>
      <c r="Q1446" s="15" t="s">
        <v>103</v>
      </c>
      <c r="R1446" s="15" t="b">
        <v>1</v>
      </c>
      <c r="S1446" s="16" t="b">
        <v>0</v>
      </c>
      <c r="T1446" s="25" t="s">
        <v>502</v>
      </c>
      <c r="U1446" s="16"/>
      <c r="V1446" s="16"/>
      <c r="W1446" s="25" t="s">
        <v>5482</v>
      </c>
      <c r="X1446" s="30"/>
      <c r="Y1446" s="30"/>
      <c r="Z1446" s="30"/>
      <c r="AA1446" s="19"/>
      <c r="AB1446" s="19"/>
      <c r="AC1446" s="19"/>
      <c r="AD1446" s="19"/>
      <c r="AE1446" s="20"/>
      <c r="AF1446" s="19"/>
      <c r="AG1446" s="20"/>
      <c r="AH1446" s="19"/>
      <c r="AI1446" s="19"/>
      <c r="AJ1446" s="19"/>
      <c r="AK1446" s="19"/>
      <c r="AL1446" s="19"/>
      <c r="AM1446" s="19"/>
      <c r="AN1446" s="19"/>
      <c r="AO1446" s="19"/>
      <c r="AP1446" s="21" t="s">
        <v>54</v>
      </c>
      <c r="AQ1446" s="19"/>
    </row>
    <row r="1447">
      <c r="A1447" s="11" t="s">
        <v>6752</v>
      </c>
      <c r="B1447" s="11" t="s">
        <v>6753</v>
      </c>
      <c r="C1447" s="11" t="str">
        <f>VLOOKUP(A1447,import!A:C,3,0)</f>
        <v>DOĞRU</v>
      </c>
      <c r="D1447" s="11" t="s">
        <v>110</v>
      </c>
      <c r="E1447" s="12">
        <f>VLOOKUP(A1447,import!A:J,5,0)</f>
        <v>41</v>
      </c>
      <c r="F1447" s="12">
        <f>VLOOKUP(A1447,import!A:J,6,0)</f>
        <v>10</v>
      </c>
      <c r="G1447" s="13">
        <f>VLOOKUP(A1447,import!A:J,7,0)</f>
        <v>6</v>
      </c>
      <c r="H1447" s="13">
        <f>VLOOKUP(A1447,import!A:J,8,0)</f>
        <v>107</v>
      </c>
      <c r="I1447" s="13">
        <f>VLOOKUP(A1447,import!A:J,9,0)</f>
        <v>113</v>
      </c>
      <c r="J1447" s="14">
        <f>VLOOKUP(A1447,import!A:J,10,0)</f>
        <v>0.05</v>
      </c>
      <c r="K1447" s="11" t="s">
        <v>6754</v>
      </c>
      <c r="L1447" s="11">
        <v>5.352622264E9</v>
      </c>
      <c r="M1447" s="11" t="s">
        <v>1047</v>
      </c>
      <c r="N1447" s="11" t="s">
        <v>483</v>
      </c>
      <c r="O1447" s="11" t="s">
        <v>6755</v>
      </c>
      <c r="P1447" s="11" t="str">
        <f>VLOOKUP(A1447,import!A:P,16,0)</f>
        <v>Geleneksel</v>
      </c>
      <c r="Q1447" s="15"/>
      <c r="R1447" s="15" t="b">
        <v>0</v>
      </c>
      <c r="S1447" s="16" t="b">
        <v>0</v>
      </c>
      <c r="T1447" s="17"/>
      <c r="U1447" s="17"/>
      <c r="V1447" s="31"/>
      <c r="W1447" s="17"/>
      <c r="X1447" s="18"/>
      <c r="Y1447" s="18"/>
      <c r="Z1447" s="18"/>
      <c r="AA1447" s="22"/>
      <c r="AB1447" s="23"/>
      <c r="AC1447" s="19"/>
      <c r="AD1447" s="19"/>
      <c r="AE1447" s="20"/>
      <c r="AF1447" s="19"/>
      <c r="AG1447" s="20"/>
      <c r="AH1447" s="19"/>
      <c r="AI1447" s="19"/>
      <c r="AJ1447" s="19"/>
      <c r="AK1447" s="22"/>
      <c r="AL1447" s="19"/>
      <c r="AM1447" s="19"/>
      <c r="AN1447" s="19"/>
      <c r="AO1447" s="19"/>
      <c r="AP1447" s="21"/>
      <c r="AQ1447" s="19"/>
    </row>
    <row r="1448">
      <c r="A1448" s="11" t="s">
        <v>6756</v>
      </c>
      <c r="B1448" s="11" t="s">
        <v>6757</v>
      </c>
      <c r="C1448" s="11" t="str">
        <f>VLOOKUP(A1448,import!A:C,3,0)</f>
        <v>DOĞRU</v>
      </c>
      <c r="D1448" s="11" t="s">
        <v>110</v>
      </c>
      <c r="E1448" s="12">
        <f>VLOOKUP(A1448,import!A:J,5,0)</f>
        <v>371</v>
      </c>
      <c r="F1448" s="12" t="str">
        <f>VLOOKUP(A1448,import!A:J,6,0)</f>
        <v/>
      </c>
      <c r="G1448" s="13">
        <f>VLOOKUP(A1448,import!A:J,7,0)</f>
        <v>101</v>
      </c>
      <c r="H1448" s="13">
        <f>VLOOKUP(A1448,import!A:J,8,0)</f>
        <v>9</v>
      </c>
      <c r="I1448" s="13">
        <f>VLOOKUP(A1448,import!A:J,9,0)</f>
        <v>110</v>
      </c>
      <c r="J1448" s="14">
        <f>VLOOKUP(A1448,import!A:J,10,0)</f>
        <v>0.92</v>
      </c>
      <c r="K1448" s="11" t="s">
        <v>6758</v>
      </c>
      <c r="L1448" s="11">
        <v>2.428879887E9</v>
      </c>
      <c r="M1448" s="11" t="s">
        <v>327</v>
      </c>
      <c r="N1448" s="11" t="s">
        <v>483</v>
      </c>
      <c r="O1448" s="11" t="s">
        <v>6759</v>
      </c>
      <c r="P1448" s="11" t="str">
        <f>VLOOKUP(A1448,import!A:P,16,0)</f>
        <v>Geleneksel</v>
      </c>
      <c r="Q1448" s="15"/>
      <c r="R1448" s="15" t="b">
        <v>0</v>
      </c>
      <c r="S1448" s="16" t="b">
        <v>0</v>
      </c>
      <c r="T1448" s="17" t="s">
        <v>121</v>
      </c>
      <c r="U1448" s="17"/>
      <c r="V1448" s="17"/>
      <c r="W1448" s="17"/>
      <c r="X1448" s="18"/>
      <c r="Y1448" s="18"/>
      <c r="Z1448" s="17"/>
      <c r="AA1448" s="19"/>
      <c r="AB1448" s="19"/>
      <c r="AC1448" s="19"/>
      <c r="AD1448" s="19"/>
      <c r="AE1448" s="20"/>
      <c r="AF1448" s="19"/>
      <c r="AG1448" s="20"/>
      <c r="AH1448" s="19"/>
      <c r="AI1448" s="19"/>
      <c r="AJ1448" s="19"/>
      <c r="AK1448" s="19"/>
      <c r="AL1448" s="19"/>
      <c r="AM1448" s="19"/>
      <c r="AN1448" s="19"/>
      <c r="AO1448" s="19"/>
      <c r="AP1448" s="21" t="s">
        <v>116</v>
      </c>
      <c r="AQ1448" s="19"/>
    </row>
    <row r="1449">
      <c r="A1449" s="11" t="s">
        <v>6760</v>
      </c>
      <c r="B1449" s="11" t="s">
        <v>6761</v>
      </c>
      <c r="C1449" s="11" t="str">
        <f>VLOOKUP(A1449,import!A:C,3,0)</f>
        <v>YANLIŞ</v>
      </c>
      <c r="D1449" s="11" t="s">
        <v>110</v>
      </c>
      <c r="E1449" s="12">
        <f>VLOOKUP(A1449,import!A:J,5,0)</f>
        <v>251</v>
      </c>
      <c r="F1449" s="12" t="str">
        <f>VLOOKUP(A1449,import!A:J,6,0)</f>
        <v/>
      </c>
      <c r="G1449" s="13">
        <f>VLOOKUP(A1449,import!A:J,7,0)</f>
        <v>6</v>
      </c>
      <c r="H1449" s="13">
        <f>VLOOKUP(A1449,import!A:J,8,0)</f>
        <v>34</v>
      </c>
      <c r="I1449" s="13">
        <f>VLOOKUP(A1449,import!A:J,9,0)</f>
        <v>40</v>
      </c>
      <c r="J1449" s="14">
        <f>VLOOKUP(A1449,import!A:J,10,0)</f>
        <v>0.15</v>
      </c>
      <c r="K1449" s="11" t="s">
        <v>6762</v>
      </c>
      <c r="L1449" s="11">
        <v>2.422294867E9</v>
      </c>
      <c r="M1449" s="11" t="s">
        <v>138</v>
      </c>
      <c r="N1449" s="11" t="s">
        <v>333</v>
      </c>
      <c r="O1449" s="11" t="s">
        <v>6763</v>
      </c>
      <c r="P1449" s="11" t="str">
        <f>VLOOKUP(A1449,import!A:P,16,0)</f>
        <v>Geleneksel</v>
      </c>
      <c r="Q1449" s="15"/>
      <c r="R1449" s="15" t="b">
        <v>1</v>
      </c>
      <c r="S1449" s="16" t="b">
        <v>0</v>
      </c>
      <c r="T1449" s="17" t="s">
        <v>50</v>
      </c>
      <c r="U1449" s="17" t="s">
        <v>156</v>
      </c>
      <c r="V1449" s="49" t="s">
        <v>52</v>
      </c>
      <c r="W1449" s="17" t="s">
        <v>6764</v>
      </c>
      <c r="X1449" s="18">
        <v>44445.0</v>
      </c>
      <c r="Y1449" s="18">
        <v>44449.0</v>
      </c>
      <c r="Z1449" s="18"/>
      <c r="AA1449" s="22" t="s">
        <v>71</v>
      </c>
      <c r="AB1449" s="23">
        <v>44438.0</v>
      </c>
      <c r="AC1449" s="22" t="s">
        <v>71</v>
      </c>
      <c r="AD1449" s="23">
        <v>44439.0</v>
      </c>
      <c r="AE1449" s="22" t="s">
        <v>71</v>
      </c>
      <c r="AF1449" s="23">
        <v>44445.0</v>
      </c>
      <c r="AG1449" s="22" t="s">
        <v>177</v>
      </c>
      <c r="AH1449" s="23">
        <v>44481.0</v>
      </c>
      <c r="AI1449" s="22" t="s">
        <v>71</v>
      </c>
      <c r="AJ1449" s="23">
        <v>44573.0</v>
      </c>
      <c r="AK1449" s="22" t="s">
        <v>336</v>
      </c>
      <c r="AL1449" s="22" t="s">
        <v>156</v>
      </c>
      <c r="AM1449" s="22" t="s">
        <v>156</v>
      </c>
      <c r="AN1449" s="22" t="s">
        <v>247</v>
      </c>
      <c r="AO1449" s="22" t="s">
        <v>104</v>
      </c>
      <c r="AP1449" s="21" t="s">
        <v>116</v>
      </c>
      <c r="AQ1449" s="19"/>
    </row>
    <row r="1450">
      <c r="A1450" s="11" t="s">
        <v>6765</v>
      </c>
      <c r="B1450" s="11" t="s">
        <v>6766</v>
      </c>
      <c r="C1450" s="11" t="str">
        <f>VLOOKUP(A1450,import!A:C,3,0)</f>
        <v>DOĞRU</v>
      </c>
      <c r="D1450" s="11" t="s">
        <v>110</v>
      </c>
      <c r="E1450" s="12">
        <f>VLOOKUP(A1450,import!A:J,5,0)</f>
        <v>342</v>
      </c>
      <c r="F1450" s="12">
        <f>VLOOKUP(A1450,import!A:J,6,0)</f>
        <v>20</v>
      </c>
      <c r="G1450" s="13">
        <f>VLOOKUP(A1450,import!A:J,7,0)</f>
        <v>0</v>
      </c>
      <c r="H1450" s="13">
        <f>VLOOKUP(A1450,import!A:J,8,0)</f>
        <v>62</v>
      </c>
      <c r="I1450" s="13">
        <f>VLOOKUP(A1450,import!A:J,9,0)</f>
        <v>62</v>
      </c>
      <c r="J1450" s="14">
        <f>VLOOKUP(A1450,import!A:J,10,0)</f>
        <v>0</v>
      </c>
      <c r="K1450" s="11" t="s">
        <v>6767</v>
      </c>
      <c r="L1450" s="11">
        <v>5.354215353E9</v>
      </c>
      <c r="M1450" s="11" t="s">
        <v>47</v>
      </c>
      <c r="N1450" s="11" t="s">
        <v>657</v>
      </c>
      <c r="O1450" s="11" t="s">
        <v>6768</v>
      </c>
      <c r="P1450" s="11" t="str">
        <f>VLOOKUP(A1450,import!A:P,16,0)</f>
        <v>Geleneksel</v>
      </c>
      <c r="Q1450" s="15"/>
      <c r="R1450" s="15" t="b">
        <v>1</v>
      </c>
      <c r="S1450" s="16" t="b">
        <v>0</v>
      </c>
      <c r="T1450" s="17" t="s">
        <v>83</v>
      </c>
      <c r="U1450" s="17"/>
      <c r="V1450" s="17"/>
      <c r="W1450" s="17" t="s">
        <v>6769</v>
      </c>
      <c r="X1450" s="18"/>
      <c r="Y1450" s="18"/>
      <c r="Z1450" s="18"/>
      <c r="AA1450" s="22" t="s">
        <v>106</v>
      </c>
      <c r="AB1450" s="23">
        <v>44363.0</v>
      </c>
      <c r="AC1450" s="22" t="s">
        <v>106</v>
      </c>
      <c r="AD1450" s="23">
        <v>44370.0</v>
      </c>
      <c r="AE1450" s="22" t="s">
        <v>106</v>
      </c>
      <c r="AF1450" s="23">
        <v>44375.0</v>
      </c>
      <c r="AG1450" s="22" t="s">
        <v>71</v>
      </c>
      <c r="AH1450" s="23">
        <v>44390.0</v>
      </c>
      <c r="AI1450" s="22" t="s">
        <v>106</v>
      </c>
      <c r="AJ1450" s="23">
        <v>44492.0</v>
      </c>
      <c r="AK1450" s="22" t="s">
        <v>98</v>
      </c>
      <c r="AL1450" s="22" t="s">
        <v>107</v>
      </c>
      <c r="AM1450" s="22" t="s">
        <v>86</v>
      </c>
      <c r="AN1450" s="22" t="s">
        <v>190</v>
      </c>
      <c r="AO1450" s="22" t="s">
        <v>99</v>
      </c>
      <c r="AP1450" s="21" t="s">
        <v>54</v>
      </c>
      <c r="AQ1450" s="22"/>
    </row>
    <row r="1451">
      <c r="A1451" s="11" t="s">
        <v>6770</v>
      </c>
      <c r="B1451" s="11" t="s">
        <v>6771</v>
      </c>
      <c r="C1451" s="11" t="str">
        <f>VLOOKUP(A1451,import!A:C,3,0)</f>
        <v>DOĞRU</v>
      </c>
      <c r="D1451" s="11" t="s">
        <v>110</v>
      </c>
      <c r="E1451" s="12">
        <f>VLOOKUP(A1451,import!A:J,5,0)</f>
        <v>1312</v>
      </c>
      <c r="F1451" s="12">
        <f>VLOOKUP(A1451,import!A:J,6,0)</f>
        <v>247</v>
      </c>
      <c r="G1451" s="13">
        <f>VLOOKUP(A1451,import!A:J,7,0)</f>
        <v>19</v>
      </c>
      <c r="H1451" s="13">
        <f>VLOOKUP(A1451,import!A:J,8,0)</f>
        <v>88</v>
      </c>
      <c r="I1451" s="13">
        <f>VLOOKUP(A1451,import!A:J,9,0)</f>
        <v>107</v>
      </c>
      <c r="J1451" s="14">
        <f>VLOOKUP(A1451,import!A:J,10,0)</f>
        <v>0.18</v>
      </c>
      <c r="K1451" s="11" t="s">
        <v>4950</v>
      </c>
      <c r="L1451" s="11">
        <v>5.461820707E9</v>
      </c>
      <c r="M1451" s="11" t="s">
        <v>65</v>
      </c>
      <c r="N1451" s="11" t="s">
        <v>112</v>
      </c>
      <c r="O1451" s="11" t="s">
        <v>4951</v>
      </c>
      <c r="P1451" s="11" t="str">
        <f>VLOOKUP(A1451,import!A:P,16,0)</f>
        <v>Geleneksel</v>
      </c>
      <c r="Q1451" s="15"/>
      <c r="R1451" s="15" t="b">
        <v>1</v>
      </c>
      <c r="S1451" s="16" t="b">
        <v>0</v>
      </c>
      <c r="T1451" s="17"/>
      <c r="U1451" s="17"/>
      <c r="V1451" s="17"/>
      <c r="W1451" s="17" t="s">
        <v>2866</v>
      </c>
      <c r="X1451" s="18"/>
      <c r="Y1451" s="18"/>
      <c r="Z1451" s="18"/>
      <c r="AA1451" s="22" t="s">
        <v>106</v>
      </c>
      <c r="AB1451" s="23">
        <v>44533.0</v>
      </c>
      <c r="AC1451" s="19"/>
      <c r="AD1451" s="19"/>
      <c r="AE1451" s="20"/>
      <c r="AF1451" s="19"/>
      <c r="AG1451" s="20"/>
      <c r="AH1451" s="19"/>
      <c r="AI1451" s="19"/>
      <c r="AJ1451" s="19"/>
      <c r="AK1451" s="22" t="s">
        <v>68</v>
      </c>
      <c r="AL1451" s="19"/>
      <c r="AM1451" s="19"/>
      <c r="AN1451" s="19"/>
      <c r="AO1451" s="19"/>
      <c r="AP1451" s="21" t="s">
        <v>116</v>
      </c>
      <c r="AQ1451" s="19"/>
    </row>
    <row r="1452">
      <c r="A1452" s="11" t="s">
        <v>6772</v>
      </c>
      <c r="B1452" s="11" t="s">
        <v>6773</v>
      </c>
      <c r="C1452" s="11" t="str">
        <f>VLOOKUP(A1452,import!A:C,3,0)</f>
        <v>DOĞRU</v>
      </c>
      <c r="D1452" s="11" t="s">
        <v>110</v>
      </c>
      <c r="E1452" s="12">
        <f>VLOOKUP(A1452,import!A:J,5,0)</f>
        <v>491</v>
      </c>
      <c r="F1452" s="12">
        <f>VLOOKUP(A1452,import!A:J,6,0)</f>
        <v>117</v>
      </c>
      <c r="G1452" s="13">
        <f>VLOOKUP(A1452,import!A:J,7,0)</f>
        <v>1</v>
      </c>
      <c r="H1452" s="13">
        <f>VLOOKUP(A1452,import!A:J,8,0)</f>
        <v>81</v>
      </c>
      <c r="I1452" s="13">
        <f>VLOOKUP(A1452,import!A:J,9,0)</f>
        <v>82</v>
      </c>
      <c r="J1452" s="14">
        <f>VLOOKUP(A1452,import!A:J,10,0)</f>
        <v>0.01</v>
      </c>
      <c r="K1452" s="11" t="s">
        <v>6774</v>
      </c>
      <c r="L1452" s="11">
        <v>5.520727362E9</v>
      </c>
      <c r="M1452" s="11" t="s">
        <v>388</v>
      </c>
      <c r="N1452" s="11" t="s">
        <v>663</v>
      </c>
      <c r="O1452" s="11" t="s">
        <v>6775</v>
      </c>
      <c r="P1452" s="11" t="str">
        <f>VLOOKUP(A1452,import!A:P,16,0)</f>
        <v>Geleneksel</v>
      </c>
      <c r="Q1452" s="15"/>
      <c r="R1452" s="15" t="b">
        <v>0</v>
      </c>
      <c r="S1452" s="16" t="b">
        <v>0</v>
      </c>
      <c r="T1452" s="17"/>
      <c r="U1452" s="17"/>
      <c r="V1452" s="17"/>
      <c r="W1452" s="17"/>
      <c r="X1452" s="18"/>
      <c r="Y1452" s="18"/>
      <c r="Z1452" s="18"/>
      <c r="AA1452" s="22"/>
      <c r="AB1452" s="23"/>
      <c r="AC1452" s="19"/>
      <c r="AD1452" s="19"/>
      <c r="AE1452" s="20"/>
      <c r="AF1452" s="19"/>
      <c r="AG1452" s="20"/>
      <c r="AH1452" s="19"/>
      <c r="AI1452" s="19"/>
      <c r="AJ1452" s="19"/>
      <c r="AK1452" s="22"/>
      <c r="AL1452" s="19"/>
      <c r="AM1452" s="19"/>
      <c r="AN1452" s="19"/>
      <c r="AO1452" s="19"/>
      <c r="AP1452" s="21"/>
      <c r="AQ1452" s="19"/>
    </row>
    <row r="1453">
      <c r="A1453" s="11" t="s">
        <v>6776</v>
      </c>
      <c r="B1453" s="11" t="s">
        <v>6777</v>
      </c>
      <c r="C1453" s="11" t="str">
        <f>VLOOKUP(A1453,import!A:C,3,0)</f>
        <v>DOĞRU</v>
      </c>
      <c r="D1453" s="11" t="s">
        <v>110</v>
      </c>
      <c r="E1453" s="12">
        <f>VLOOKUP(A1453,import!A:J,5,0)</f>
        <v>785</v>
      </c>
      <c r="F1453" s="12">
        <f>VLOOKUP(A1453,import!A:J,6,0)</f>
        <v>86</v>
      </c>
      <c r="G1453" s="13">
        <f>VLOOKUP(A1453,import!A:J,7,0)</f>
        <v>0</v>
      </c>
      <c r="H1453" s="13">
        <f>VLOOKUP(A1453,import!A:J,8,0)</f>
        <v>42</v>
      </c>
      <c r="I1453" s="13">
        <f>VLOOKUP(A1453,import!A:J,9,0)</f>
        <v>42</v>
      </c>
      <c r="J1453" s="14">
        <f>VLOOKUP(A1453,import!A:J,10,0)</f>
        <v>0</v>
      </c>
      <c r="K1453" s="11" t="s">
        <v>6778</v>
      </c>
      <c r="L1453" s="11">
        <v>2.423141212E9</v>
      </c>
      <c r="M1453" s="11" t="s">
        <v>47</v>
      </c>
      <c r="N1453" s="11" t="s">
        <v>657</v>
      </c>
      <c r="O1453" s="11" t="s">
        <v>658</v>
      </c>
      <c r="P1453" s="11" t="str">
        <f>VLOOKUP(A1453,import!A:P,16,0)</f>
        <v>Geleneksel</v>
      </c>
      <c r="Q1453" s="15"/>
      <c r="R1453" s="15" t="b">
        <v>1</v>
      </c>
      <c r="S1453" s="16" t="b">
        <v>0</v>
      </c>
      <c r="T1453" s="17" t="s">
        <v>212</v>
      </c>
      <c r="U1453" s="17"/>
      <c r="V1453" s="17"/>
      <c r="W1453" s="17" t="s">
        <v>6779</v>
      </c>
      <c r="X1453" s="18"/>
      <c r="Y1453" s="18"/>
      <c r="Z1453" s="18"/>
      <c r="AA1453" s="22" t="s">
        <v>212</v>
      </c>
      <c r="AB1453" s="23">
        <v>44544.0</v>
      </c>
      <c r="AC1453" s="22" t="s">
        <v>106</v>
      </c>
      <c r="AD1453" s="23">
        <v>44706.0</v>
      </c>
      <c r="AE1453" s="20"/>
      <c r="AF1453" s="19"/>
      <c r="AG1453" s="20"/>
      <c r="AH1453" s="19"/>
      <c r="AI1453" s="19"/>
      <c r="AJ1453" s="19"/>
      <c r="AK1453" s="22" t="s">
        <v>247</v>
      </c>
      <c r="AL1453" s="22" t="s">
        <v>99</v>
      </c>
      <c r="AM1453" s="19"/>
      <c r="AN1453" s="19"/>
      <c r="AO1453" s="19"/>
      <c r="AP1453" s="21" t="s">
        <v>54</v>
      </c>
      <c r="AQ1453" s="19"/>
    </row>
    <row r="1454">
      <c r="A1454" s="11" t="s">
        <v>6780</v>
      </c>
      <c r="B1454" s="11" t="s">
        <v>6781</v>
      </c>
      <c r="C1454" s="11" t="str">
        <f>VLOOKUP(A1454,import!A:C,3,0)</f>
        <v>DOĞRU</v>
      </c>
      <c r="D1454" s="11" t="s">
        <v>110</v>
      </c>
      <c r="E1454" s="12">
        <f>VLOOKUP(A1454,import!A:J,5,0)</f>
        <v>445</v>
      </c>
      <c r="F1454" s="12">
        <f>VLOOKUP(A1454,import!A:J,6,0)</f>
        <v>20</v>
      </c>
      <c r="G1454" s="13">
        <f>VLOOKUP(A1454,import!A:J,7,0)</f>
        <v>0</v>
      </c>
      <c r="H1454" s="13">
        <f>VLOOKUP(A1454,import!A:J,8,0)</f>
        <v>43</v>
      </c>
      <c r="I1454" s="13">
        <f>VLOOKUP(A1454,import!A:J,9,0)</f>
        <v>43</v>
      </c>
      <c r="J1454" s="14">
        <f>VLOOKUP(A1454,import!A:J,10,0)</f>
        <v>0</v>
      </c>
      <c r="K1454" s="11" t="s">
        <v>3963</v>
      </c>
      <c r="L1454" s="11">
        <v>2.423181004E9</v>
      </c>
      <c r="M1454" s="11" t="s">
        <v>47</v>
      </c>
      <c r="N1454" s="11" t="s">
        <v>227</v>
      </c>
      <c r="O1454" s="11" t="s">
        <v>6782</v>
      </c>
      <c r="P1454" s="11" t="str">
        <f>VLOOKUP(A1454,import!A:P,16,0)</f>
        <v>Geleneksel</v>
      </c>
      <c r="Q1454" s="15"/>
      <c r="R1454" s="15" t="b">
        <v>1</v>
      </c>
      <c r="S1454" s="25" t="b">
        <v>0</v>
      </c>
      <c r="T1454" s="17" t="s">
        <v>293</v>
      </c>
      <c r="U1454" s="17"/>
      <c r="V1454" s="17"/>
      <c r="W1454" s="25" t="s">
        <v>3965</v>
      </c>
      <c r="X1454" s="18"/>
      <c r="Y1454" s="18"/>
      <c r="Z1454" s="18"/>
      <c r="AA1454" s="22" t="s">
        <v>71</v>
      </c>
      <c r="AB1454" s="23">
        <v>44391.0</v>
      </c>
      <c r="AC1454" s="22" t="s">
        <v>71</v>
      </c>
      <c r="AD1454" s="23">
        <v>44421.0</v>
      </c>
      <c r="AE1454" s="20"/>
      <c r="AF1454" s="19"/>
      <c r="AG1454" s="20"/>
      <c r="AH1454" s="19"/>
      <c r="AI1454" s="19"/>
      <c r="AJ1454" s="19"/>
      <c r="AK1454" s="22" t="s">
        <v>149</v>
      </c>
      <c r="AL1454" s="22" t="s">
        <v>88</v>
      </c>
      <c r="AM1454" s="19"/>
      <c r="AN1454" s="19"/>
      <c r="AO1454" s="19"/>
      <c r="AP1454" s="21" t="s">
        <v>89</v>
      </c>
      <c r="AQ1454" s="19"/>
    </row>
    <row r="1455">
      <c r="A1455" s="11" t="s">
        <v>6783</v>
      </c>
      <c r="B1455" s="11" t="s">
        <v>6784</v>
      </c>
      <c r="C1455" s="11" t="str">
        <f>VLOOKUP(A1455,import!A:C,3,0)</f>
        <v>YANLIŞ</v>
      </c>
      <c r="D1455" s="11" t="s">
        <v>110</v>
      </c>
      <c r="E1455" s="12">
        <f>VLOOKUP(A1455,import!A:J,5,0)</f>
        <v>63</v>
      </c>
      <c r="F1455" s="12" t="str">
        <f>VLOOKUP(A1455,import!A:J,6,0)</f>
        <v/>
      </c>
      <c r="G1455" s="13">
        <f>VLOOKUP(A1455,import!A:J,7,0)</f>
        <v>0</v>
      </c>
      <c r="H1455" s="13">
        <f>VLOOKUP(A1455,import!A:J,8,0)</f>
        <v>37</v>
      </c>
      <c r="I1455" s="13">
        <f>VLOOKUP(A1455,import!A:J,9,0)</f>
        <v>37</v>
      </c>
      <c r="J1455" s="14">
        <f>VLOOKUP(A1455,import!A:J,10,0)</f>
        <v>0</v>
      </c>
      <c r="K1455" s="11" t="s">
        <v>6785</v>
      </c>
      <c r="L1455" s="11">
        <v>5.55877834E9</v>
      </c>
      <c r="M1455" s="11" t="s">
        <v>388</v>
      </c>
      <c r="N1455" s="11" t="s">
        <v>663</v>
      </c>
      <c r="O1455" s="11" t="s">
        <v>6786</v>
      </c>
      <c r="P1455" s="11" t="str">
        <f>VLOOKUP(A1455,import!A:P,16,0)</f>
        <v>Geleneksel</v>
      </c>
      <c r="Q1455" s="15"/>
      <c r="R1455" s="15" t="b">
        <v>0</v>
      </c>
      <c r="S1455" s="16" t="b">
        <v>0</v>
      </c>
      <c r="T1455" s="17"/>
      <c r="U1455" s="17"/>
      <c r="V1455" s="17"/>
      <c r="W1455" s="17"/>
      <c r="X1455" s="18"/>
      <c r="Y1455" s="18"/>
      <c r="Z1455" s="18"/>
      <c r="AA1455" s="22"/>
      <c r="AB1455" s="23"/>
      <c r="AC1455" s="19"/>
      <c r="AD1455" s="19"/>
      <c r="AE1455" s="20"/>
      <c r="AF1455" s="19"/>
      <c r="AG1455" s="20"/>
      <c r="AH1455" s="19"/>
      <c r="AI1455" s="19"/>
      <c r="AJ1455" s="19"/>
      <c r="AK1455" s="22"/>
      <c r="AL1455" s="19"/>
      <c r="AM1455" s="19"/>
      <c r="AN1455" s="19"/>
      <c r="AO1455" s="19"/>
      <c r="AP1455" s="21" t="s">
        <v>89</v>
      </c>
      <c r="AQ1455" s="19"/>
    </row>
    <row r="1456">
      <c r="A1456" s="11" t="s">
        <v>6787</v>
      </c>
      <c r="B1456" s="11" t="s">
        <v>6788</v>
      </c>
      <c r="C1456" s="11" t="str">
        <f>VLOOKUP(A1456,import!A:C,3,0)</f>
        <v>DOĞRU</v>
      </c>
      <c r="D1456" s="11" t="s">
        <v>110</v>
      </c>
      <c r="E1456" s="12">
        <f>VLOOKUP(A1456,import!A:J,5,0)</f>
        <v>1</v>
      </c>
      <c r="F1456" s="12" t="str">
        <f>VLOOKUP(A1456,import!A:J,6,0)</f>
        <v/>
      </c>
      <c r="G1456" s="13">
        <f>VLOOKUP(A1456,import!A:J,7,0)</f>
        <v>0</v>
      </c>
      <c r="H1456" s="13">
        <f>VLOOKUP(A1456,import!A:J,8,0)</f>
        <v>5</v>
      </c>
      <c r="I1456" s="13">
        <f>VLOOKUP(A1456,import!A:J,9,0)</f>
        <v>5</v>
      </c>
      <c r="J1456" s="14">
        <f>VLOOKUP(A1456,import!A:J,10,0)</f>
        <v>0</v>
      </c>
      <c r="K1456" s="11" t="s">
        <v>319</v>
      </c>
      <c r="L1456" s="11">
        <v>2.422291234E9</v>
      </c>
      <c r="M1456" s="11" t="s">
        <v>138</v>
      </c>
      <c r="N1456" s="11" t="s">
        <v>320</v>
      </c>
      <c r="O1456" s="11" t="s">
        <v>5258</v>
      </c>
      <c r="P1456" s="11" t="str">
        <f>VLOOKUP(A1456,import!A:P,16,0)</f>
        <v>Geleneksel</v>
      </c>
      <c r="Q1456" s="15"/>
      <c r="R1456" s="15" t="b">
        <v>1</v>
      </c>
      <c r="S1456" s="16" t="b">
        <v>0</v>
      </c>
      <c r="T1456" s="17" t="s">
        <v>280</v>
      </c>
      <c r="U1456" s="17"/>
      <c r="V1456" s="17"/>
      <c r="W1456" s="17" t="s">
        <v>6789</v>
      </c>
      <c r="X1456" s="18"/>
      <c r="Y1456" s="18"/>
      <c r="Z1456" s="18"/>
      <c r="AA1456" s="22" t="s">
        <v>71</v>
      </c>
      <c r="AB1456" s="23">
        <v>44533.0</v>
      </c>
      <c r="AC1456" s="22" t="s">
        <v>71</v>
      </c>
      <c r="AD1456" s="23">
        <v>44665.0</v>
      </c>
      <c r="AE1456" s="20"/>
      <c r="AF1456" s="19"/>
      <c r="AG1456" s="20"/>
      <c r="AH1456" s="19"/>
      <c r="AI1456" s="19"/>
      <c r="AJ1456" s="19"/>
      <c r="AK1456" s="22" t="s">
        <v>247</v>
      </c>
      <c r="AL1456" s="22" t="s">
        <v>99</v>
      </c>
      <c r="AM1456" s="19"/>
      <c r="AN1456" s="19"/>
      <c r="AO1456" s="19"/>
      <c r="AP1456" s="21" t="s">
        <v>116</v>
      </c>
      <c r="AQ1456" s="19"/>
    </row>
    <row r="1457">
      <c r="A1457" s="11" t="s">
        <v>6790</v>
      </c>
      <c r="B1457" s="11" t="s">
        <v>6791</v>
      </c>
      <c r="C1457" s="11" t="str">
        <f>VLOOKUP(A1457,import!A:C,3,0)</f>
        <v>DOĞRU</v>
      </c>
      <c r="D1457" s="11" t="s">
        <v>110</v>
      </c>
      <c r="E1457" s="12">
        <f>VLOOKUP(A1457,import!A:J,5,0)</f>
        <v>756</v>
      </c>
      <c r="F1457" s="12">
        <f>VLOOKUP(A1457,import!A:J,6,0)</f>
        <v>35</v>
      </c>
      <c r="G1457" s="13">
        <f>VLOOKUP(A1457,import!A:J,7,0)</f>
        <v>0</v>
      </c>
      <c r="H1457" s="13">
        <f>VLOOKUP(A1457,import!A:J,8,0)</f>
        <v>46</v>
      </c>
      <c r="I1457" s="13">
        <f>VLOOKUP(A1457,import!A:J,9,0)</f>
        <v>46</v>
      </c>
      <c r="J1457" s="14">
        <f>VLOOKUP(A1457,import!A:J,10,0)</f>
        <v>0</v>
      </c>
      <c r="K1457" s="11" t="s">
        <v>6792</v>
      </c>
      <c r="L1457" s="11">
        <v>2.422414445E9</v>
      </c>
      <c r="M1457" s="11" t="s">
        <v>65</v>
      </c>
      <c r="N1457" s="11" t="s">
        <v>112</v>
      </c>
      <c r="O1457" s="11" t="s">
        <v>6793</v>
      </c>
      <c r="P1457" s="11" t="str">
        <f>VLOOKUP(A1457,import!A:P,16,0)</f>
        <v>Geleneksel</v>
      </c>
      <c r="Q1457" s="15" t="s">
        <v>103</v>
      </c>
      <c r="R1457" s="15" t="b">
        <v>1</v>
      </c>
      <c r="S1457" s="25" t="b">
        <v>1</v>
      </c>
      <c r="T1457" s="16"/>
      <c r="U1457" s="16"/>
      <c r="V1457" s="16"/>
      <c r="W1457" s="25" t="s">
        <v>6794</v>
      </c>
      <c r="X1457" s="30"/>
      <c r="Y1457" s="30"/>
      <c r="Z1457" s="30"/>
      <c r="AA1457" s="22" t="s">
        <v>106</v>
      </c>
      <c r="AB1457" s="23">
        <v>44442.0</v>
      </c>
      <c r="AC1457" s="19"/>
      <c r="AD1457" s="19"/>
      <c r="AE1457" s="20"/>
      <c r="AF1457" s="19"/>
      <c r="AG1457" s="20"/>
      <c r="AH1457" s="19"/>
      <c r="AI1457" s="19"/>
      <c r="AJ1457" s="19"/>
      <c r="AK1457" s="22" t="s">
        <v>156</v>
      </c>
      <c r="AL1457" s="19"/>
      <c r="AM1457" s="19"/>
      <c r="AN1457" s="19"/>
      <c r="AO1457" s="19"/>
      <c r="AP1457" s="21" t="s">
        <v>116</v>
      </c>
      <c r="AQ1457" s="19"/>
    </row>
    <row r="1458">
      <c r="A1458" s="11" t="s">
        <v>6795</v>
      </c>
      <c r="B1458" s="11" t="s">
        <v>6796</v>
      </c>
      <c r="C1458" s="11" t="str">
        <f>VLOOKUP(A1458,import!A:C,3,0)</f>
        <v>DOĞRU</v>
      </c>
      <c r="D1458" s="11" t="s">
        <v>110</v>
      </c>
      <c r="E1458" s="12">
        <f>VLOOKUP(A1458,import!A:J,5,0)</f>
        <v>1099</v>
      </c>
      <c r="F1458" s="12">
        <f>VLOOKUP(A1458,import!A:J,6,0)</f>
        <v>36</v>
      </c>
      <c r="G1458" s="13">
        <f>VLOOKUP(A1458,import!A:J,7,0)</f>
        <v>0</v>
      </c>
      <c r="H1458" s="13">
        <f>VLOOKUP(A1458,import!A:J,8,0)</f>
        <v>38</v>
      </c>
      <c r="I1458" s="13">
        <f>VLOOKUP(A1458,import!A:J,9,0)</f>
        <v>38</v>
      </c>
      <c r="J1458" s="14">
        <f>VLOOKUP(A1458,import!A:J,10,0)</f>
        <v>0</v>
      </c>
      <c r="K1458" s="11" t="s">
        <v>6792</v>
      </c>
      <c r="L1458" s="11">
        <v>2.422414445E9</v>
      </c>
      <c r="M1458" s="11" t="s">
        <v>47</v>
      </c>
      <c r="N1458" s="11" t="s">
        <v>639</v>
      </c>
      <c r="O1458" s="11" t="s">
        <v>6797</v>
      </c>
      <c r="P1458" s="11" t="str">
        <f>VLOOKUP(A1458,import!A:P,16,0)</f>
        <v>Geleneksel</v>
      </c>
      <c r="Q1458" s="15" t="s">
        <v>103</v>
      </c>
      <c r="R1458" s="15" t="b">
        <v>1</v>
      </c>
      <c r="S1458" s="25" t="b">
        <v>1</v>
      </c>
      <c r="T1458" s="25"/>
      <c r="U1458" s="16"/>
      <c r="V1458" s="16"/>
      <c r="W1458" s="25" t="s">
        <v>6798</v>
      </c>
      <c r="X1458" s="30"/>
      <c r="Y1458" s="30"/>
      <c r="Z1458" s="30"/>
      <c r="AA1458" s="22" t="s">
        <v>212</v>
      </c>
      <c r="AB1458" s="23">
        <v>44370.0</v>
      </c>
      <c r="AC1458" s="22" t="s">
        <v>106</v>
      </c>
      <c r="AD1458" s="23">
        <v>44404.0</v>
      </c>
      <c r="AE1458" s="22" t="s">
        <v>212</v>
      </c>
      <c r="AF1458" s="23">
        <v>44411.0</v>
      </c>
      <c r="AG1458" s="22" t="s">
        <v>106</v>
      </c>
      <c r="AH1458" s="23">
        <v>44426.0</v>
      </c>
      <c r="AI1458" s="22" t="s">
        <v>71</v>
      </c>
      <c r="AJ1458" s="23">
        <v>44508.0</v>
      </c>
      <c r="AK1458" s="22" t="s">
        <v>107</v>
      </c>
      <c r="AL1458" s="19"/>
      <c r="AM1458" s="22" t="s">
        <v>288</v>
      </c>
      <c r="AN1458" s="22" t="s">
        <v>288</v>
      </c>
      <c r="AO1458" s="22" t="s">
        <v>99</v>
      </c>
      <c r="AP1458" s="21" t="s">
        <v>89</v>
      </c>
      <c r="AQ1458" s="22"/>
    </row>
    <row r="1459">
      <c r="A1459" s="11" t="s">
        <v>6799</v>
      </c>
      <c r="B1459" s="11" t="s">
        <v>6800</v>
      </c>
      <c r="C1459" s="11" t="str">
        <f>VLOOKUP(A1459,import!A:C,3,0)</f>
        <v>DOĞRU</v>
      </c>
      <c r="D1459" s="11" t="s">
        <v>110</v>
      </c>
      <c r="E1459" s="12">
        <f>VLOOKUP(A1459,import!A:J,5,0)</f>
        <v>1126</v>
      </c>
      <c r="F1459" s="12">
        <f>VLOOKUP(A1459,import!A:J,6,0)</f>
        <v>11</v>
      </c>
      <c r="G1459" s="13">
        <f>VLOOKUP(A1459,import!A:J,7,0)</f>
        <v>26</v>
      </c>
      <c r="H1459" s="13">
        <f>VLOOKUP(A1459,import!A:J,8,0)</f>
        <v>22</v>
      </c>
      <c r="I1459" s="13">
        <f>VLOOKUP(A1459,import!A:J,9,0)</f>
        <v>48</v>
      </c>
      <c r="J1459" s="14">
        <f>VLOOKUP(A1459,import!A:J,10,0)</f>
        <v>0.54</v>
      </c>
      <c r="K1459" s="11" t="s">
        <v>6801</v>
      </c>
      <c r="L1459" s="11">
        <v>2.425134392E9</v>
      </c>
      <c r="M1459" s="11" t="s">
        <v>368</v>
      </c>
      <c r="N1459" s="11" t="s">
        <v>682</v>
      </c>
      <c r="O1459" s="11" t="s">
        <v>6802</v>
      </c>
      <c r="P1459" s="11" t="str">
        <f>VLOOKUP(A1459,import!A:P,16,0)</f>
        <v>Geleneksel</v>
      </c>
      <c r="Q1459" s="15" t="s">
        <v>103</v>
      </c>
      <c r="R1459" s="15" t="b">
        <v>1</v>
      </c>
      <c r="S1459" s="25" t="b">
        <v>1</v>
      </c>
      <c r="T1459" s="25"/>
      <c r="U1459" s="25"/>
      <c r="V1459" s="16"/>
      <c r="W1459" s="25" t="s">
        <v>6803</v>
      </c>
      <c r="X1459" s="27"/>
      <c r="Y1459" s="27"/>
      <c r="Z1459" s="27"/>
      <c r="AA1459" s="22" t="s">
        <v>106</v>
      </c>
      <c r="AB1459" s="23">
        <v>44471.0</v>
      </c>
      <c r="AC1459" s="22" t="s">
        <v>71</v>
      </c>
      <c r="AD1459" s="23">
        <v>44476.0</v>
      </c>
      <c r="AE1459" s="20"/>
      <c r="AF1459" s="19"/>
      <c r="AG1459" s="20"/>
      <c r="AH1459" s="19"/>
      <c r="AI1459" s="19"/>
      <c r="AJ1459" s="19"/>
      <c r="AK1459" s="22" t="s">
        <v>51</v>
      </c>
      <c r="AL1459" s="22" t="s">
        <v>115</v>
      </c>
      <c r="AM1459" s="19"/>
      <c r="AN1459" s="19"/>
      <c r="AO1459" s="19"/>
      <c r="AP1459" s="21" t="s">
        <v>116</v>
      </c>
      <c r="AQ1459" s="19"/>
    </row>
    <row r="1460">
      <c r="A1460" s="21" t="s">
        <v>6804</v>
      </c>
      <c r="B1460" s="21" t="s">
        <v>6805</v>
      </c>
      <c r="C1460" s="11" t="str">
        <f>VLOOKUP(A1460,import!A:C,3,0)</f>
        <v>DOĞRU</v>
      </c>
      <c r="D1460" s="21" t="s">
        <v>74</v>
      </c>
      <c r="E1460" s="12" t="str">
        <f>VLOOKUP(A1460,import!A:J,5,0)</f>
        <v/>
      </c>
      <c r="F1460" s="12" t="str">
        <f>VLOOKUP(A1460,import!A:J,6,0)</f>
        <v/>
      </c>
      <c r="G1460" s="13">
        <f>VLOOKUP(A1460,import!A:J,7,0)</f>
        <v>0</v>
      </c>
      <c r="H1460" s="13">
        <f>VLOOKUP(A1460,import!A:J,8,0)</f>
        <v>72</v>
      </c>
      <c r="I1460" s="13">
        <f>VLOOKUP(A1460,import!A:J,9,0)</f>
        <v>72</v>
      </c>
      <c r="J1460" s="14">
        <f>VLOOKUP(A1460,import!A:J,10,0)</f>
        <v>0</v>
      </c>
      <c r="K1460" s="21" t="s">
        <v>6806</v>
      </c>
      <c r="L1460" s="21">
        <v>2.425020006E9</v>
      </c>
      <c r="M1460" s="21" t="s">
        <v>65</v>
      </c>
      <c r="N1460" s="21" t="s">
        <v>772</v>
      </c>
      <c r="O1460" s="21" t="s">
        <v>6807</v>
      </c>
      <c r="P1460" s="11" t="str">
        <f>VLOOKUP(A1460,import!A:P,16,0)</f>
        <v>Geleneksel</v>
      </c>
      <c r="Q1460" s="15"/>
      <c r="R1460" s="15" t="b">
        <v>0</v>
      </c>
      <c r="S1460" s="16" t="b">
        <v>0</v>
      </c>
      <c r="T1460" s="17"/>
      <c r="U1460" s="17"/>
      <c r="V1460" s="17"/>
      <c r="W1460" s="17" t="s">
        <v>6808</v>
      </c>
      <c r="X1460" s="18"/>
      <c r="Y1460" s="18"/>
      <c r="Z1460" s="18"/>
      <c r="AA1460" s="22"/>
      <c r="AB1460" s="23"/>
      <c r="AC1460" s="19"/>
      <c r="AD1460" s="19"/>
      <c r="AE1460" s="20"/>
      <c r="AF1460" s="19"/>
      <c r="AG1460" s="20"/>
      <c r="AH1460" s="19"/>
      <c r="AI1460" s="19"/>
      <c r="AJ1460" s="19"/>
      <c r="AK1460" s="22"/>
      <c r="AL1460" s="19"/>
      <c r="AM1460" s="19"/>
      <c r="AN1460" s="19"/>
      <c r="AO1460" s="19"/>
      <c r="AP1460" s="21"/>
      <c r="AQ1460" s="19"/>
    </row>
    <row r="1461">
      <c r="A1461" s="11" t="s">
        <v>6809</v>
      </c>
      <c r="B1461" s="11" t="s">
        <v>6810</v>
      </c>
      <c r="C1461" s="11" t="str">
        <f>VLOOKUP(A1461,import!A:C,3,0)</f>
        <v>DOĞRU</v>
      </c>
      <c r="D1461" s="11" t="s">
        <v>63</v>
      </c>
      <c r="E1461" s="12">
        <f>VLOOKUP(A1461,import!A:J,5,0)</f>
        <v>57</v>
      </c>
      <c r="F1461" s="12" t="str">
        <f>VLOOKUP(A1461,import!A:J,6,0)</f>
        <v/>
      </c>
      <c r="G1461" s="13">
        <f>VLOOKUP(A1461,import!A:J,7,0)</f>
        <v>0</v>
      </c>
      <c r="H1461" s="13">
        <f>VLOOKUP(A1461,import!A:J,8,0)</f>
        <v>10</v>
      </c>
      <c r="I1461" s="13">
        <f>VLOOKUP(A1461,import!A:J,9,0)</f>
        <v>10</v>
      </c>
      <c r="J1461" s="14">
        <f>VLOOKUP(A1461,import!A:J,10,0)</f>
        <v>0</v>
      </c>
      <c r="K1461" s="11" t="s">
        <v>6811</v>
      </c>
      <c r="L1461" s="11">
        <v>5.536443322E9</v>
      </c>
      <c r="M1461" s="11" t="s">
        <v>304</v>
      </c>
      <c r="N1461" s="11" t="s">
        <v>4118</v>
      </c>
      <c r="O1461" s="11" t="s">
        <v>6812</v>
      </c>
      <c r="P1461" s="11" t="str">
        <f>VLOOKUP(A1461,import!A:P,16,0)</f>
        <v>Geleneksel</v>
      </c>
      <c r="Q1461" s="15"/>
      <c r="R1461" s="15" t="b">
        <v>0</v>
      </c>
      <c r="S1461" s="16" t="b">
        <v>0</v>
      </c>
      <c r="T1461" s="17"/>
      <c r="U1461" s="17"/>
      <c r="V1461" s="17"/>
      <c r="W1461" s="17"/>
      <c r="X1461" s="18"/>
      <c r="Y1461" s="18"/>
      <c r="Z1461" s="18"/>
      <c r="AA1461" s="19"/>
      <c r="AB1461" s="19"/>
      <c r="AC1461" s="19"/>
      <c r="AD1461" s="19"/>
      <c r="AE1461" s="20"/>
      <c r="AF1461" s="19"/>
      <c r="AG1461" s="20"/>
      <c r="AH1461" s="19"/>
      <c r="AI1461" s="19"/>
      <c r="AJ1461" s="19"/>
      <c r="AK1461" s="19"/>
      <c r="AL1461" s="19"/>
      <c r="AM1461" s="19"/>
      <c r="AN1461" s="19"/>
      <c r="AO1461" s="19"/>
      <c r="AP1461" s="21" t="s">
        <v>116</v>
      </c>
      <c r="AQ1461" s="19"/>
    </row>
    <row r="1462">
      <c r="A1462" s="11" t="s">
        <v>6813</v>
      </c>
      <c r="B1462" s="11" t="s">
        <v>6814</v>
      </c>
      <c r="C1462" s="11" t="str">
        <f>VLOOKUP(A1462,import!A:C,3,0)</f>
        <v>DOĞRU</v>
      </c>
      <c r="D1462" s="11" t="s">
        <v>143</v>
      </c>
      <c r="E1462" s="12">
        <f>VLOOKUP(A1462,import!A:J,5,0)</f>
        <v>7</v>
      </c>
      <c r="F1462" s="12" t="str">
        <f>VLOOKUP(A1462,import!A:J,6,0)</f>
        <v/>
      </c>
      <c r="G1462" s="13">
        <f>VLOOKUP(A1462,import!A:J,7,0)</f>
        <v>0</v>
      </c>
      <c r="H1462" s="13">
        <f>VLOOKUP(A1462,import!A:J,8,0)</f>
        <v>15</v>
      </c>
      <c r="I1462" s="13">
        <f>VLOOKUP(A1462,import!A:J,9,0)</f>
        <v>15</v>
      </c>
      <c r="J1462" s="14">
        <f>VLOOKUP(A1462,import!A:J,10,0)</f>
        <v>0</v>
      </c>
      <c r="K1462" s="11" t="s">
        <v>6815</v>
      </c>
      <c r="L1462" s="11">
        <v>2.422260609E9</v>
      </c>
      <c r="M1462" s="11" t="s">
        <v>138</v>
      </c>
      <c r="N1462" s="11" t="s">
        <v>202</v>
      </c>
      <c r="O1462" s="11" t="s">
        <v>6816</v>
      </c>
      <c r="P1462" s="11" t="str">
        <f>VLOOKUP(A1462,import!A:P,16,0)</f>
        <v>Geleneksel</v>
      </c>
      <c r="Q1462" s="15"/>
      <c r="R1462" s="15" t="b">
        <v>1</v>
      </c>
      <c r="S1462" s="16" t="b">
        <v>0</v>
      </c>
      <c r="T1462" s="17" t="s">
        <v>106</v>
      </c>
      <c r="U1462" s="17"/>
      <c r="V1462" s="17"/>
      <c r="W1462" s="17" t="s">
        <v>6817</v>
      </c>
      <c r="X1462" s="18"/>
      <c r="Y1462" s="18"/>
      <c r="Z1462" s="18"/>
      <c r="AA1462" s="22" t="s">
        <v>106</v>
      </c>
      <c r="AB1462" s="23">
        <v>44588.0</v>
      </c>
      <c r="AC1462" s="19"/>
      <c r="AD1462" s="19"/>
      <c r="AE1462" s="20"/>
      <c r="AF1462" s="19"/>
      <c r="AG1462" s="20"/>
      <c r="AH1462" s="19"/>
      <c r="AI1462" s="19"/>
      <c r="AJ1462" s="19"/>
      <c r="AK1462" s="22" t="s">
        <v>51</v>
      </c>
      <c r="AL1462" s="19"/>
      <c r="AM1462" s="19"/>
      <c r="AN1462" s="19"/>
      <c r="AO1462" s="19"/>
      <c r="AP1462" s="21"/>
      <c r="AQ1462" s="19"/>
    </row>
    <row r="1463">
      <c r="A1463" s="11" t="s">
        <v>6818</v>
      </c>
      <c r="B1463" s="11" t="s">
        <v>6819</v>
      </c>
      <c r="C1463" s="11" t="str">
        <f>VLOOKUP(A1463,import!A:C,3,0)</f>
        <v>DOĞRU</v>
      </c>
      <c r="D1463" s="11" t="s">
        <v>818</v>
      </c>
      <c r="E1463" s="12">
        <f>VLOOKUP(A1463,import!A:J,5,0)</f>
        <v>138</v>
      </c>
      <c r="F1463" s="12">
        <f>VLOOKUP(A1463,import!A:J,6,0)</f>
        <v>8</v>
      </c>
      <c r="G1463" s="13">
        <f>VLOOKUP(A1463,import!A:J,7,0)</f>
        <v>18</v>
      </c>
      <c r="H1463" s="13">
        <f>VLOOKUP(A1463,import!A:J,8,0)</f>
        <v>4</v>
      </c>
      <c r="I1463" s="13">
        <f>VLOOKUP(A1463,import!A:J,9,0)</f>
        <v>22</v>
      </c>
      <c r="J1463" s="14">
        <f>VLOOKUP(A1463,import!A:J,10,0)</f>
        <v>0.82</v>
      </c>
      <c r="K1463" s="11" t="s">
        <v>6820</v>
      </c>
      <c r="L1463" s="11">
        <v>5.52570969E9</v>
      </c>
      <c r="M1463" s="11" t="s">
        <v>47</v>
      </c>
      <c r="N1463" s="11" t="s">
        <v>145</v>
      </c>
      <c r="O1463" s="11" t="s">
        <v>6821</v>
      </c>
      <c r="P1463" s="11" t="str">
        <f>VLOOKUP(A1463,import!A:P,16,0)</f>
        <v>Geleneksel</v>
      </c>
      <c r="Q1463" s="15"/>
      <c r="R1463" s="15" t="b">
        <v>1</v>
      </c>
      <c r="S1463" s="16" t="b">
        <v>0</v>
      </c>
      <c r="T1463" s="17" t="s">
        <v>50</v>
      </c>
      <c r="U1463" s="17" t="s">
        <v>156</v>
      </c>
      <c r="V1463" s="17" t="s">
        <v>52</v>
      </c>
      <c r="W1463" s="17" t="s">
        <v>6822</v>
      </c>
      <c r="X1463" s="18">
        <v>44469.0</v>
      </c>
      <c r="Y1463" s="18">
        <v>44473.0</v>
      </c>
      <c r="Z1463" s="18"/>
      <c r="AA1463" s="22" t="s">
        <v>71</v>
      </c>
      <c r="AB1463" s="23">
        <v>44469.0</v>
      </c>
      <c r="AC1463" s="22" t="s">
        <v>71</v>
      </c>
      <c r="AD1463" s="23">
        <v>44554.0</v>
      </c>
      <c r="AE1463" s="20"/>
      <c r="AF1463" s="19"/>
      <c r="AG1463" s="20"/>
      <c r="AH1463" s="19"/>
      <c r="AI1463" s="19"/>
      <c r="AJ1463" s="19"/>
      <c r="AK1463" s="22" t="s">
        <v>156</v>
      </c>
      <c r="AL1463" s="22" t="s">
        <v>99</v>
      </c>
      <c r="AM1463" s="19"/>
      <c r="AN1463" s="19"/>
      <c r="AO1463" s="19"/>
      <c r="AP1463" s="21" t="s">
        <v>89</v>
      </c>
      <c r="AQ1463" s="19"/>
    </row>
    <row r="1464">
      <c r="A1464" s="11" t="s">
        <v>6823</v>
      </c>
      <c r="B1464" s="11" t="s">
        <v>6824</v>
      </c>
      <c r="C1464" s="11" t="str">
        <f>VLOOKUP(A1464,import!A:C,3,0)</f>
        <v>DOĞRU</v>
      </c>
      <c r="D1464" s="11" t="s">
        <v>818</v>
      </c>
      <c r="E1464" s="12" t="str">
        <f>VLOOKUP(A1464,import!A:J,5,0)</f>
        <v/>
      </c>
      <c r="F1464" s="12" t="str">
        <f>VLOOKUP(A1464,import!A:J,6,0)</f>
        <v/>
      </c>
      <c r="G1464" s="13">
        <f>VLOOKUP(A1464,import!A:J,7,0)</f>
        <v>7</v>
      </c>
      <c r="H1464" s="13">
        <f>VLOOKUP(A1464,import!A:J,8,0)</f>
        <v>9</v>
      </c>
      <c r="I1464" s="13">
        <f>VLOOKUP(A1464,import!A:J,9,0)</f>
        <v>16</v>
      </c>
      <c r="J1464" s="14">
        <f>VLOOKUP(A1464,import!A:J,10,0)</f>
        <v>0.44</v>
      </c>
      <c r="K1464" s="11" t="s">
        <v>6825</v>
      </c>
      <c r="L1464" s="11">
        <v>5.320574696E9</v>
      </c>
      <c r="M1464" s="11" t="s">
        <v>138</v>
      </c>
      <c r="N1464" s="11" t="s">
        <v>1256</v>
      </c>
      <c r="O1464" s="11" t="s">
        <v>6826</v>
      </c>
      <c r="P1464" s="11" t="str">
        <f>VLOOKUP(A1464,import!A:P,16,0)</f>
        <v>Geleneksel</v>
      </c>
      <c r="Q1464" s="15"/>
      <c r="R1464" s="15" t="b">
        <v>1</v>
      </c>
      <c r="S1464" s="16" t="b">
        <v>0</v>
      </c>
      <c r="T1464" s="17" t="s">
        <v>50</v>
      </c>
      <c r="U1464" s="17" t="s">
        <v>99</v>
      </c>
      <c r="V1464" s="24" t="s">
        <v>69</v>
      </c>
      <c r="W1464" s="17"/>
      <c r="X1464" s="18">
        <v>44543.0</v>
      </c>
      <c r="Y1464" s="18">
        <v>44545.0</v>
      </c>
      <c r="Z1464" s="18"/>
      <c r="AA1464" s="22" t="s">
        <v>71</v>
      </c>
      <c r="AB1464" s="23">
        <v>44543.0</v>
      </c>
      <c r="AC1464" s="19"/>
      <c r="AD1464" s="19"/>
      <c r="AE1464" s="20"/>
      <c r="AF1464" s="19"/>
      <c r="AG1464" s="20"/>
      <c r="AH1464" s="19"/>
      <c r="AI1464" s="19"/>
      <c r="AJ1464" s="19"/>
      <c r="AK1464" s="22" t="s">
        <v>99</v>
      </c>
      <c r="AL1464" s="19"/>
      <c r="AM1464" s="19"/>
      <c r="AN1464" s="19"/>
      <c r="AO1464" s="19"/>
      <c r="AP1464" s="21" t="s">
        <v>116</v>
      </c>
      <c r="AQ1464" s="19"/>
    </row>
    <row r="1465">
      <c r="A1465" s="11" t="s">
        <v>6827</v>
      </c>
      <c r="B1465" s="11" t="s">
        <v>6828</v>
      </c>
      <c r="C1465" s="11" t="str">
        <f>VLOOKUP(A1465,import!A:C,3,0)</f>
        <v>DOĞRU</v>
      </c>
      <c r="D1465" s="11" t="s">
        <v>818</v>
      </c>
      <c r="E1465" s="12">
        <f>VLOOKUP(A1465,import!A:J,5,0)</f>
        <v>1428</v>
      </c>
      <c r="F1465" s="12">
        <f>VLOOKUP(A1465,import!A:J,6,0)</f>
        <v>103</v>
      </c>
      <c r="G1465" s="13">
        <f>VLOOKUP(A1465,import!A:J,7,0)</f>
        <v>22</v>
      </c>
      <c r="H1465" s="13">
        <f>VLOOKUP(A1465,import!A:J,8,0)</f>
        <v>10</v>
      </c>
      <c r="I1465" s="13">
        <f>VLOOKUP(A1465,import!A:J,9,0)</f>
        <v>32</v>
      </c>
      <c r="J1465" s="14">
        <f>VLOOKUP(A1465,import!A:J,10,0)</f>
        <v>0.69</v>
      </c>
      <c r="K1465" s="11" t="s">
        <v>6829</v>
      </c>
      <c r="L1465" s="11">
        <v>5.550980768E9</v>
      </c>
      <c r="M1465" s="11" t="s">
        <v>138</v>
      </c>
      <c r="N1465" s="11" t="s">
        <v>320</v>
      </c>
      <c r="O1465" s="11" t="s">
        <v>6830</v>
      </c>
      <c r="P1465" s="11" t="str">
        <f>VLOOKUP(A1465,import!A:P,16,0)</f>
        <v>Geleneksel</v>
      </c>
      <c r="Q1465" s="15"/>
      <c r="R1465" s="15" t="b">
        <v>1</v>
      </c>
      <c r="S1465" s="16" t="b">
        <v>0</v>
      </c>
      <c r="T1465" s="25" t="s">
        <v>50</v>
      </c>
      <c r="U1465" s="25" t="s">
        <v>204</v>
      </c>
      <c r="V1465" s="25" t="s">
        <v>52</v>
      </c>
      <c r="W1465" s="25" t="s">
        <v>6831</v>
      </c>
      <c r="X1465" s="27">
        <v>44284.0</v>
      </c>
      <c r="Y1465" s="27">
        <v>44284.0</v>
      </c>
      <c r="Z1465" s="27"/>
      <c r="AA1465" s="19"/>
      <c r="AB1465" s="19"/>
      <c r="AC1465" s="19"/>
      <c r="AD1465" s="19"/>
      <c r="AE1465" s="20"/>
      <c r="AF1465" s="19"/>
      <c r="AG1465" s="20"/>
      <c r="AH1465" s="19"/>
      <c r="AI1465" s="19"/>
      <c r="AJ1465" s="19"/>
      <c r="AK1465" s="19"/>
      <c r="AL1465" s="19"/>
      <c r="AM1465" s="19"/>
      <c r="AN1465" s="19"/>
      <c r="AO1465" s="19"/>
      <c r="AP1465" s="21" t="s">
        <v>116</v>
      </c>
      <c r="AQ1465" s="19"/>
    </row>
    <row r="1466">
      <c r="A1466" s="11" t="s">
        <v>6832</v>
      </c>
      <c r="B1466" s="11" t="s">
        <v>6833</v>
      </c>
      <c r="C1466" s="11" t="str">
        <f>VLOOKUP(A1466,import!A:C,3,0)</f>
        <v>DOĞRU</v>
      </c>
      <c r="D1466" s="11" t="s">
        <v>74</v>
      </c>
      <c r="E1466" s="12">
        <f>VLOOKUP(A1466,import!A:J,5,0)</f>
        <v>68</v>
      </c>
      <c r="F1466" s="12">
        <f>VLOOKUP(A1466,import!A:J,6,0)</f>
        <v>5</v>
      </c>
      <c r="G1466" s="13">
        <f>VLOOKUP(A1466,import!A:J,7,0)</f>
        <v>0</v>
      </c>
      <c r="H1466" s="13">
        <f>VLOOKUP(A1466,import!A:J,8,0)</f>
        <v>7</v>
      </c>
      <c r="I1466" s="13">
        <f>VLOOKUP(A1466,import!A:J,9,0)</f>
        <v>7</v>
      </c>
      <c r="J1466" s="14">
        <f>VLOOKUP(A1466,import!A:J,10,0)</f>
        <v>0</v>
      </c>
      <c r="K1466" s="11" t="s">
        <v>6834</v>
      </c>
      <c r="L1466" s="11">
        <v>5.078103135E9</v>
      </c>
      <c r="M1466" s="11" t="s">
        <v>47</v>
      </c>
      <c r="N1466" s="11" t="s">
        <v>495</v>
      </c>
      <c r="O1466" s="11" t="s">
        <v>6835</v>
      </c>
      <c r="P1466" s="11" t="str">
        <f>VLOOKUP(A1466,import!A:P,16,0)</f>
        <v>Geleneksel</v>
      </c>
      <c r="Q1466" s="15"/>
      <c r="R1466" s="15" t="b">
        <v>1</v>
      </c>
      <c r="S1466" s="16" t="b">
        <v>0</v>
      </c>
      <c r="T1466" s="17" t="s">
        <v>83</v>
      </c>
      <c r="U1466" s="17"/>
      <c r="V1466" s="31"/>
      <c r="W1466" s="17" t="s">
        <v>6836</v>
      </c>
      <c r="X1466" s="18"/>
      <c r="Y1466" s="18"/>
      <c r="Z1466" s="18"/>
      <c r="AA1466" s="22" t="s">
        <v>85</v>
      </c>
      <c r="AB1466" s="23">
        <v>44487.0</v>
      </c>
      <c r="AC1466" s="22" t="s">
        <v>212</v>
      </c>
      <c r="AD1466" s="23">
        <v>44492.0</v>
      </c>
      <c r="AE1466" s="22" t="s">
        <v>71</v>
      </c>
      <c r="AF1466" s="23">
        <v>44508.0</v>
      </c>
      <c r="AG1466" s="20"/>
      <c r="AH1466" s="19"/>
      <c r="AI1466" s="19"/>
      <c r="AJ1466" s="19"/>
      <c r="AK1466" s="22" t="s">
        <v>230</v>
      </c>
      <c r="AL1466" s="22" t="s">
        <v>99</v>
      </c>
      <c r="AM1466" s="22" t="s">
        <v>99</v>
      </c>
      <c r="AN1466" s="19"/>
      <c r="AO1466" s="19"/>
      <c r="AP1466" s="21" t="s">
        <v>89</v>
      </c>
      <c r="AQ1466" s="19"/>
    </row>
    <row r="1467">
      <c r="A1467" s="11" t="s">
        <v>6837</v>
      </c>
      <c r="B1467" s="11" t="s">
        <v>6838</v>
      </c>
      <c r="C1467" s="11" t="str">
        <f>VLOOKUP(A1467,import!A:C,3,0)</f>
        <v>DOĞRU</v>
      </c>
      <c r="D1467" s="11" t="s">
        <v>200</v>
      </c>
      <c r="E1467" s="12">
        <f>VLOOKUP(A1467,import!A:J,5,0)</f>
        <v>6</v>
      </c>
      <c r="F1467" s="12" t="str">
        <f>VLOOKUP(A1467,import!A:J,6,0)</f>
        <v/>
      </c>
      <c r="G1467" s="13">
        <f>VLOOKUP(A1467,import!A:J,7,0)</f>
        <v>0</v>
      </c>
      <c r="H1467" s="13">
        <f>VLOOKUP(A1467,import!A:J,8,0)</f>
        <v>37</v>
      </c>
      <c r="I1467" s="13">
        <f>VLOOKUP(A1467,import!A:J,9,0)</f>
        <v>37</v>
      </c>
      <c r="J1467" s="14">
        <f>VLOOKUP(A1467,import!A:J,10,0)</f>
        <v>0</v>
      </c>
      <c r="K1467" s="11" t="s">
        <v>6839</v>
      </c>
      <c r="L1467" s="11">
        <v>5.356205455E9</v>
      </c>
      <c r="M1467" s="11" t="s">
        <v>47</v>
      </c>
      <c r="N1467" s="11" t="s">
        <v>187</v>
      </c>
      <c r="O1467" s="11" t="s">
        <v>6840</v>
      </c>
      <c r="P1467" s="11" t="str">
        <f>VLOOKUP(A1467,import!A:P,16,0)</f>
        <v>Geleneksel</v>
      </c>
      <c r="Q1467" s="15"/>
      <c r="R1467" s="15" t="b">
        <v>1</v>
      </c>
      <c r="S1467" s="16" t="b">
        <v>0</v>
      </c>
      <c r="T1467" s="17" t="s">
        <v>280</v>
      </c>
      <c r="U1467" s="17"/>
      <c r="V1467" s="17"/>
      <c r="W1467" s="17" t="s">
        <v>6841</v>
      </c>
      <c r="X1467" s="18"/>
      <c r="Y1467" s="18"/>
      <c r="Z1467" s="18"/>
      <c r="AA1467" s="22" t="s">
        <v>71</v>
      </c>
      <c r="AB1467" s="23">
        <v>44420.0</v>
      </c>
      <c r="AC1467" s="22" t="s">
        <v>71</v>
      </c>
      <c r="AD1467" s="23">
        <v>44456.0</v>
      </c>
      <c r="AE1467" s="22" t="s">
        <v>212</v>
      </c>
      <c r="AF1467" s="23">
        <v>44492.0</v>
      </c>
      <c r="AG1467" s="22" t="s">
        <v>106</v>
      </c>
      <c r="AH1467" s="23">
        <v>44706.0</v>
      </c>
      <c r="AI1467" s="19"/>
      <c r="AJ1467" s="19"/>
      <c r="AK1467" s="22" t="s">
        <v>88</v>
      </c>
      <c r="AL1467" s="22" t="s">
        <v>156</v>
      </c>
      <c r="AM1467" s="22" t="s">
        <v>99</v>
      </c>
      <c r="AN1467" s="22" t="s">
        <v>99</v>
      </c>
      <c r="AO1467" s="19"/>
      <c r="AP1467" s="21" t="s">
        <v>89</v>
      </c>
      <c r="AQ1467" s="19"/>
    </row>
    <row r="1468">
      <c r="A1468" s="11" t="s">
        <v>6842</v>
      </c>
      <c r="B1468" s="11" t="s">
        <v>6843</v>
      </c>
      <c r="C1468" s="11" t="str">
        <f>VLOOKUP(A1468,import!A:C,3,0)</f>
        <v>YANLIŞ</v>
      </c>
      <c r="D1468" s="11" t="s">
        <v>92</v>
      </c>
      <c r="E1468" s="12">
        <f>VLOOKUP(A1468,import!A:J,5,0)</f>
        <v>21</v>
      </c>
      <c r="F1468" s="12" t="str">
        <f>VLOOKUP(A1468,import!A:J,6,0)</f>
        <v/>
      </c>
      <c r="G1468" s="13">
        <f>VLOOKUP(A1468,import!A:J,7,0)</f>
        <v>14</v>
      </c>
      <c r="H1468" s="13">
        <f>VLOOKUP(A1468,import!A:J,8,0)</f>
        <v>4</v>
      </c>
      <c r="I1468" s="13">
        <f>VLOOKUP(A1468,import!A:J,9,0)</f>
        <v>18</v>
      </c>
      <c r="J1468" s="14">
        <f>VLOOKUP(A1468,import!A:J,10,0)</f>
        <v>0.78</v>
      </c>
      <c r="K1468" s="11" t="s">
        <v>6844</v>
      </c>
      <c r="L1468" s="11">
        <v>2.422297979E9</v>
      </c>
      <c r="M1468" s="11" t="s">
        <v>138</v>
      </c>
      <c r="N1468" s="11" t="s">
        <v>320</v>
      </c>
      <c r="O1468" s="11" t="s">
        <v>6845</v>
      </c>
      <c r="P1468" s="11" t="str">
        <f>VLOOKUP(A1468,import!A:P,16,0)</f>
        <v>Geleneksel</v>
      </c>
      <c r="Q1468" s="15"/>
      <c r="R1468" s="15" t="b">
        <v>1</v>
      </c>
      <c r="S1468" s="25" t="b">
        <v>1</v>
      </c>
      <c r="T1468" s="17"/>
      <c r="U1468" s="17"/>
      <c r="V1468" s="17"/>
      <c r="W1468" s="17" t="s">
        <v>6846</v>
      </c>
      <c r="X1468" s="18"/>
      <c r="Y1468" s="18"/>
      <c r="Z1468" s="18"/>
      <c r="AA1468" s="22" t="s">
        <v>106</v>
      </c>
      <c r="AB1468" s="23">
        <v>44481.0</v>
      </c>
      <c r="AC1468" s="22" t="s">
        <v>71</v>
      </c>
      <c r="AD1468" s="23">
        <v>44490.0</v>
      </c>
      <c r="AE1468" s="20"/>
      <c r="AF1468" s="19"/>
      <c r="AG1468" s="20"/>
      <c r="AH1468" s="19"/>
      <c r="AI1468" s="19"/>
      <c r="AJ1468" s="19"/>
      <c r="AK1468" s="22" t="s">
        <v>247</v>
      </c>
      <c r="AL1468" s="22" t="s">
        <v>131</v>
      </c>
      <c r="AM1468" s="19"/>
      <c r="AN1468" s="19"/>
      <c r="AO1468" s="19"/>
      <c r="AP1468" s="21" t="s">
        <v>116</v>
      </c>
      <c r="AQ1468" s="19"/>
    </row>
    <row r="1469">
      <c r="A1469" s="11" t="s">
        <v>6847</v>
      </c>
      <c r="B1469" s="11" t="s">
        <v>6848</v>
      </c>
      <c r="C1469" s="11" t="str">
        <f>VLOOKUP(A1469,import!A:C,3,0)</f>
        <v>DOĞRU</v>
      </c>
      <c r="D1469" s="11" t="s">
        <v>63</v>
      </c>
      <c r="E1469" s="12">
        <f>VLOOKUP(A1469,import!A:J,5,0)</f>
        <v>601</v>
      </c>
      <c r="F1469" s="12" t="str">
        <f>VLOOKUP(A1469,import!A:J,6,0)</f>
        <v/>
      </c>
      <c r="G1469" s="13">
        <f>VLOOKUP(A1469,import!A:J,7,0)</f>
        <v>11</v>
      </c>
      <c r="H1469" s="13">
        <f>VLOOKUP(A1469,import!A:J,8,0)</f>
        <v>17</v>
      </c>
      <c r="I1469" s="13">
        <f>VLOOKUP(A1469,import!A:J,9,0)</f>
        <v>28</v>
      </c>
      <c r="J1469" s="14">
        <f>VLOOKUP(A1469,import!A:J,10,0)</f>
        <v>0.39</v>
      </c>
      <c r="K1469" s="11" t="s">
        <v>6849</v>
      </c>
      <c r="L1469" s="11">
        <v>2.429991554E9</v>
      </c>
      <c r="M1469" s="11" t="s">
        <v>138</v>
      </c>
      <c r="N1469" s="11" t="s">
        <v>161</v>
      </c>
      <c r="O1469" s="11" t="s">
        <v>6850</v>
      </c>
      <c r="P1469" s="11" t="str">
        <f>VLOOKUP(A1469,import!A:P,16,0)</f>
        <v>Geleneksel</v>
      </c>
      <c r="Q1469" s="15" t="s">
        <v>129</v>
      </c>
      <c r="R1469" s="15" t="b">
        <v>1</v>
      </c>
      <c r="S1469" s="16" t="b">
        <v>0</v>
      </c>
      <c r="T1469" s="25" t="s">
        <v>50</v>
      </c>
      <c r="U1469" s="25" t="s">
        <v>204</v>
      </c>
      <c r="V1469" s="25" t="s">
        <v>52</v>
      </c>
      <c r="W1469" s="25" t="s">
        <v>6851</v>
      </c>
      <c r="X1469" s="30"/>
      <c r="Y1469" s="27">
        <v>44285.0</v>
      </c>
      <c r="Z1469" s="27"/>
      <c r="AA1469" s="19"/>
      <c r="AB1469" s="19"/>
      <c r="AC1469" s="19"/>
      <c r="AD1469" s="19"/>
      <c r="AE1469" s="20"/>
      <c r="AF1469" s="19"/>
      <c r="AG1469" s="20"/>
      <c r="AH1469" s="19"/>
      <c r="AI1469" s="19"/>
      <c r="AJ1469" s="19"/>
      <c r="AK1469" s="19"/>
      <c r="AL1469" s="19"/>
      <c r="AM1469" s="19"/>
      <c r="AN1469" s="19"/>
      <c r="AO1469" s="19"/>
      <c r="AP1469" s="21" t="s">
        <v>116</v>
      </c>
      <c r="AQ1469" s="19"/>
    </row>
    <row r="1470">
      <c r="A1470" s="11" t="s">
        <v>6852</v>
      </c>
      <c r="B1470" s="11" t="s">
        <v>6853</v>
      </c>
      <c r="C1470" s="11" t="str">
        <f>VLOOKUP(A1470,import!A:C,3,0)</f>
        <v>DOĞRU</v>
      </c>
      <c r="D1470" s="11" t="s">
        <v>233</v>
      </c>
      <c r="E1470" s="12">
        <f>VLOOKUP(A1470,import!A:J,5,0)</f>
        <v>1537</v>
      </c>
      <c r="F1470" s="12">
        <f>VLOOKUP(A1470,import!A:J,6,0)</f>
        <v>57</v>
      </c>
      <c r="G1470" s="13">
        <f>VLOOKUP(A1470,import!A:J,7,0)</f>
        <v>56</v>
      </c>
      <c r="H1470" s="13">
        <f>VLOOKUP(A1470,import!A:J,8,0)</f>
        <v>46</v>
      </c>
      <c r="I1470" s="13">
        <f>VLOOKUP(A1470,import!A:J,9,0)</f>
        <v>102</v>
      </c>
      <c r="J1470" s="14">
        <f>VLOOKUP(A1470,import!A:J,10,0)</f>
        <v>0.55</v>
      </c>
      <c r="K1470" s="11" t="s">
        <v>6854</v>
      </c>
      <c r="L1470" s="11">
        <v>2.423265858E9</v>
      </c>
      <c r="M1470" s="11" t="s">
        <v>65</v>
      </c>
      <c r="N1470" s="11" t="s">
        <v>778</v>
      </c>
      <c r="O1470" s="11" t="s">
        <v>6855</v>
      </c>
      <c r="P1470" s="11" t="str">
        <f>VLOOKUP(A1470,import!A:P,16,0)</f>
        <v>Geleneksel</v>
      </c>
      <c r="Q1470" s="15" t="s">
        <v>103</v>
      </c>
      <c r="R1470" s="15" t="b">
        <v>1</v>
      </c>
      <c r="S1470" s="16" t="b">
        <v>0</v>
      </c>
      <c r="T1470" s="25" t="s">
        <v>50</v>
      </c>
      <c r="U1470" s="25" t="s">
        <v>230</v>
      </c>
      <c r="V1470" s="26" t="s">
        <v>52</v>
      </c>
      <c r="W1470" s="25" t="s">
        <v>6856</v>
      </c>
      <c r="X1470" s="27">
        <v>44511.0</v>
      </c>
      <c r="Y1470" s="27">
        <v>44512.0</v>
      </c>
      <c r="Z1470" s="27"/>
      <c r="AA1470" s="22" t="s">
        <v>71</v>
      </c>
      <c r="AB1470" s="23">
        <v>44358.0</v>
      </c>
      <c r="AC1470" s="22" t="s">
        <v>106</v>
      </c>
      <c r="AD1470" s="23">
        <v>44497.0</v>
      </c>
      <c r="AE1470" s="22" t="s">
        <v>71</v>
      </c>
      <c r="AF1470" s="23">
        <v>44511.0</v>
      </c>
      <c r="AG1470" s="20"/>
      <c r="AH1470" s="19"/>
      <c r="AI1470" s="19"/>
      <c r="AJ1470" s="19"/>
      <c r="AK1470" s="22" t="s">
        <v>98</v>
      </c>
      <c r="AL1470" s="22" t="s">
        <v>230</v>
      </c>
      <c r="AM1470" s="22" t="s">
        <v>230</v>
      </c>
      <c r="AN1470" s="19"/>
      <c r="AO1470" s="19"/>
      <c r="AP1470" s="21" t="s">
        <v>54</v>
      </c>
      <c r="AQ1470" s="19"/>
    </row>
    <row r="1471">
      <c r="A1471" s="21" t="s">
        <v>6857</v>
      </c>
      <c r="B1471" s="21" t="s">
        <v>6858</v>
      </c>
      <c r="C1471" s="11" t="str">
        <f>VLOOKUP(A1471,import!A:C,3,0)</f>
        <v>DOĞRU</v>
      </c>
      <c r="D1471" s="21" t="s">
        <v>233</v>
      </c>
      <c r="E1471" s="12">
        <f>VLOOKUP(A1471,import!A:J,5,0)</f>
        <v>11</v>
      </c>
      <c r="F1471" s="12">
        <f>VLOOKUP(A1471,import!A:J,6,0)</f>
        <v>11</v>
      </c>
      <c r="G1471" s="13">
        <f>VLOOKUP(A1471,import!A:J,7,0)</f>
        <v>0</v>
      </c>
      <c r="H1471" s="13">
        <f>VLOOKUP(A1471,import!A:J,8,0)</f>
        <v>30</v>
      </c>
      <c r="I1471" s="13">
        <f>VLOOKUP(A1471,import!A:J,9,0)</f>
        <v>30</v>
      </c>
      <c r="J1471" s="14">
        <f>VLOOKUP(A1471,import!A:J,10,0)</f>
        <v>0</v>
      </c>
      <c r="K1471" s="21" t="s">
        <v>6859</v>
      </c>
      <c r="L1471" s="21">
        <v>2.42259404E9</v>
      </c>
      <c r="M1471" s="21" t="s">
        <v>138</v>
      </c>
      <c r="N1471" s="21" t="s">
        <v>181</v>
      </c>
      <c r="O1471" s="21" t="s">
        <v>6860</v>
      </c>
      <c r="P1471" s="11" t="str">
        <f>VLOOKUP(A1471,import!A:P,16,0)</f>
        <v>Geleneksel</v>
      </c>
      <c r="Q1471" s="15"/>
      <c r="R1471" s="15" t="b">
        <v>1</v>
      </c>
      <c r="S1471" s="16" t="b">
        <v>0</v>
      </c>
      <c r="T1471" s="17" t="s">
        <v>2017</v>
      </c>
      <c r="U1471" s="17"/>
      <c r="V1471" s="31"/>
      <c r="W1471" s="17" t="s">
        <v>6861</v>
      </c>
      <c r="X1471" s="18"/>
      <c r="Y1471" s="18"/>
      <c r="Z1471" s="18"/>
      <c r="AA1471" s="22" t="s">
        <v>71</v>
      </c>
      <c r="AB1471" s="23">
        <v>44665.0</v>
      </c>
      <c r="AC1471" s="19"/>
      <c r="AD1471" s="19"/>
      <c r="AE1471" s="20"/>
      <c r="AF1471" s="19"/>
      <c r="AG1471" s="20"/>
      <c r="AH1471" s="19"/>
      <c r="AI1471" s="19"/>
      <c r="AJ1471" s="19"/>
      <c r="AK1471" s="22" t="s">
        <v>99</v>
      </c>
      <c r="AL1471" s="19"/>
      <c r="AM1471" s="19"/>
      <c r="AN1471" s="19"/>
      <c r="AO1471" s="19"/>
      <c r="AP1471" s="21"/>
      <c r="AQ1471" s="19"/>
    </row>
    <row r="1472">
      <c r="A1472" s="11" t="s">
        <v>6862</v>
      </c>
      <c r="B1472" s="11" t="s">
        <v>6863</v>
      </c>
      <c r="C1472" s="11" t="str">
        <f>VLOOKUP(A1472,import!A:C,3,0)</f>
        <v>DOĞRU</v>
      </c>
      <c r="D1472" s="11" t="s">
        <v>233</v>
      </c>
      <c r="E1472" s="12" t="str">
        <f>VLOOKUP(A1472,import!A:J,5,0)</f>
        <v/>
      </c>
      <c r="F1472" s="12" t="str">
        <f>VLOOKUP(A1472,import!A:J,6,0)</f>
        <v/>
      </c>
      <c r="G1472" s="13">
        <f>VLOOKUP(A1472,import!A:J,7,0)</f>
        <v>0</v>
      </c>
      <c r="H1472" s="13">
        <f>VLOOKUP(A1472,import!A:J,8,0)</f>
        <v>124</v>
      </c>
      <c r="I1472" s="13">
        <f>VLOOKUP(A1472,import!A:J,9,0)</f>
        <v>124</v>
      </c>
      <c r="J1472" s="14">
        <f>VLOOKUP(A1472,import!A:J,10,0)</f>
        <v>0</v>
      </c>
      <c r="K1472" s="11" t="s">
        <v>6864</v>
      </c>
      <c r="L1472" s="11">
        <v>5.550653595E9</v>
      </c>
      <c r="M1472" s="11" t="s">
        <v>138</v>
      </c>
      <c r="N1472" s="11" t="s">
        <v>333</v>
      </c>
      <c r="O1472" s="11" t="s">
        <v>6865</v>
      </c>
      <c r="P1472" s="11" t="str">
        <f>VLOOKUP(A1472,import!A:P,16,0)</f>
        <v>Geleneksel</v>
      </c>
      <c r="Q1472" s="15"/>
      <c r="R1472" s="15" t="b">
        <v>1</v>
      </c>
      <c r="S1472" s="16" t="b">
        <v>0</v>
      </c>
      <c r="T1472" s="17" t="s">
        <v>106</v>
      </c>
      <c r="U1472" s="17"/>
      <c r="V1472" s="17"/>
      <c r="W1472" s="17"/>
      <c r="X1472" s="18"/>
      <c r="Y1472" s="18"/>
      <c r="Z1472" s="18"/>
      <c r="AA1472" s="22" t="s">
        <v>177</v>
      </c>
      <c r="AB1472" s="23">
        <v>44636.0</v>
      </c>
      <c r="AC1472" s="19"/>
      <c r="AD1472" s="19"/>
      <c r="AE1472" s="20"/>
      <c r="AF1472" s="19"/>
      <c r="AG1472" s="20"/>
      <c r="AH1472" s="19"/>
      <c r="AI1472" s="19"/>
      <c r="AJ1472" s="19"/>
      <c r="AK1472" s="22" t="s">
        <v>99</v>
      </c>
      <c r="AL1472" s="19"/>
      <c r="AM1472" s="19"/>
      <c r="AN1472" s="19"/>
      <c r="AO1472" s="19"/>
      <c r="AP1472" s="21"/>
      <c r="AQ1472" s="19"/>
    </row>
    <row r="1473">
      <c r="A1473" s="11" t="s">
        <v>6866</v>
      </c>
      <c r="B1473" s="11" t="s">
        <v>6867</v>
      </c>
      <c r="C1473" s="11" t="str">
        <f>VLOOKUP(A1473,import!A:C,3,0)</f>
        <v>DOĞRU</v>
      </c>
      <c r="D1473" s="11" t="s">
        <v>45</v>
      </c>
      <c r="E1473" s="12">
        <f>VLOOKUP(A1473,import!A:J,5,0)</f>
        <v>2335</v>
      </c>
      <c r="F1473" s="12">
        <f>VLOOKUP(A1473,import!A:J,6,0)</f>
        <v>203</v>
      </c>
      <c r="G1473" s="13">
        <f>VLOOKUP(A1473,import!A:J,7,0)</f>
        <v>1</v>
      </c>
      <c r="H1473" s="13">
        <f>VLOOKUP(A1473,import!A:J,8,0)</f>
        <v>0</v>
      </c>
      <c r="I1473" s="13">
        <f>VLOOKUP(A1473,import!A:J,9,0)</f>
        <v>1</v>
      </c>
      <c r="J1473" s="14">
        <f>VLOOKUP(A1473,import!A:J,10,0)</f>
        <v>1</v>
      </c>
      <c r="K1473" s="11" t="s">
        <v>2443</v>
      </c>
      <c r="L1473" s="11">
        <v>2.425025252E9</v>
      </c>
      <c r="M1473" s="11" t="s">
        <v>65</v>
      </c>
      <c r="N1473" s="11" t="s">
        <v>427</v>
      </c>
      <c r="O1473" s="11" t="s">
        <v>6868</v>
      </c>
      <c r="P1473" s="11" t="str">
        <f>VLOOKUP(A1473,import!A:P,16,0)</f>
        <v>Geleneksel</v>
      </c>
      <c r="Q1473" s="15"/>
      <c r="R1473" s="15" t="b">
        <v>1</v>
      </c>
      <c r="S1473" s="16" t="b">
        <v>0</v>
      </c>
      <c r="T1473" s="29" t="s">
        <v>121</v>
      </c>
      <c r="U1473" s="17"/>
      <c r="V1473" s="17"/>
      <c r="W1473" s="17" t="s">
        <v>6869</v>
      </c>
      <c r="X1473" s="18"/>
      <c r="Y1473" s="18"/>
      <c r="Z1473" s="18"/>
      <c r="AA1473" s="22" t="s">
        <v>71</v>
      </c>
      <c r="AB1473" s="23">
        <v>44442.0</v>
      </c>
      <c r="AC1473" s="19"/>
      <c r="AD1473" s="19"/>
      <c r="AE1473" s="20"/>
      <c r="AF1473" s="19"/>
      <c r="AG1473" s="20"/>
      <c r="AH1473" s="19"/>
      <c r="AI1473" s="19"/>
      <c r="AJ1473" s="19"/>
      <c r="AK1473" s="22" t="s">
        <v>156</v>
      </c>
      <c r="AL1473" s="19"/>
      <c r="AM1473" s="19"/>
      <c r="AN1473" s="19"/>
      <c r="AO1473" s="19"/>
      <c r="AP1473" s="21" t="s">
        <v>116</v>
      </c>
      <c r="AQ1473" s="19"/>
    </row>
    <row r="1474">
      <c r="A1474" s="11" t="s">
        <v>6870</v>
      </c>
      <c r="B1474" s="11" t="s">
        <v>6871</v>
      </c>
      <c r="C1474" s="11" t="str">
        <f>VLOOKUP(A1474,import!A:C,3,0)</f>
        <v>DOĞRU</v>
      </c>
      <c r="D1474" s="11" t="s">
        <v>45</v>
      </c>
      <c r="E1474" s="12">
        <f>VLOOKUP(A1474,import!A:J,5,0)</f>
        <v>3382</v>
      </c>
      <c r="F1474" s="12">
        <f>VLOOKUP(A1474,import!A:J,6,0)</f>
        <v>123</v>
      </c>
      <c r="G1474" s="13">
        <f>VLOOKUP(A1474,import!A:J,7,0)</f>
        <v>15</v>
      </c>
      <c r="H1474" s="13">
        <f>VLOOKUP(A1474,import!A:J,8,0)</f>
        <v>18</v>
      </c>
      <c r="I1474" s="13">
        <f>VLOOKUP(A1474,import!A:J,9,0)</f>
        <v>33</v>
      </c>
      <c r="J1474" s="14">
        <f>VLOOKUP(A1474,import!A:J,10,0)</f>
        <v>0.45</v>
      </c>
      <c r="K1474" s="11" t="s">
        <v>6872</v>
      </c>
      <c r="L1474" s="11">
        <v>2.422415577E9</v>
      </c>
      <c r="M1474" s="11" t="s">
        <v>47</v>
      </c>
      <c r="N1474" s="11" t="s">
        <v>81</v>
      </c>
      <c r="O1474" s="11" t="s">
        <v>6873</v>
      </c>
      <c r="P1474" s="11" t="str">
        <f>VLOOKUP(A1474,import!A:P,16,0)</f>
        <v>Geleneksel</v>
      </c>
      <c r="Q1474" s="15" t="s">
        <v>135</v>
      </c>
      <c r="R1474" s="15" t="b">
        <v>1</v>
      </c>
      <c r="S1474" s="16" t="b">
        <v>0</v>
      </c>
      <c r="T1474" s="17" t="s">
        <v>50</v>
      </c>
      <c r="U1474" s="17" t="s">
        <v>219</v>
      </c>
      <c r="V1474" s="17" t="s">
        <v>52</v>
      </c>
      <c r="W1474" s="17" t="s">
        <v>6874</v>
      </c>
      <c r="X1474" s="43"/>
      <c r="Y1474" s="43"/>
      <c r="Z1474" s="43"/>
      <c r="AA1474" s="22" t="s">
        <v>106</v>
      </c>
      <c r="AB1474" s="23">
        <v>44428.0</v>
      </c>
      <c r="AC1474" s="22" t="s">
        <v>71</v>
      </c>
      <c r="AD1474" s="23">
        <v>44428.0</v>
      </c>
      <c r="AE1474" s="20"/>
      <c r="AF1474" s="19"/>
      <c r="AG1474" s="20"/>
      <c r="AH1474" s="19"/>
      <c r="AI1474" s="19"/>
      <c r="AJ1474" s="19"/>
      <c r="AK1474" s="22" t="s">
        <v>219</v>
      </c>
      <c r="AL1474" s="22" t="s">
        <v>219</v>
      </c>
      <c r="AM1474" s="19"/>
      <c r="AN1474" s="19"/>
      <c r="AO1474" s="19"/>
      <c r="AP1474" s="21" t="s">
        <v>89</v>
      </c>
      <c r="AQ1474" s="19"/>
    </row>
    <row r="1475">
      <c r="A1475" s="11" t="s">
        <v>6875</v>
      </c>
      <c r="B1475" s="11" t="s">
        <v>6876</v>
      </c>
      <c r="C1475" s="11" t="str">
        <f>VLOOKUP(A1475,import!A:C,3,0)</f>
        <v>DOĞRU</v>
      </c>
      <c r="D1475" s="11" t="s">
        <v>45</v>
      </c>
      <c r="E1475" s="12">
        <f>VLOOKUP(A1475,import!A:J,5,0)</f>
        <v>3742</v>
      </c>
      <c r="F1475" s="12">
        <f>VLOOKUP(A1475,import!A:J,6,0)</f>
        <v>195</v>
      </c>
      <c r="G1475" s="13">
        <f>VLOOKUP(A1475,import!A:J,7,0)</f>
        <v>8</v>
      </c>
      <c r="H1475" s="13">
        <f>VLOOKUP(A1475,import!A:J,8,0)</f>
        <v>28</v>
      </c>
      <c r="I1475" s="13">
        <f>VLOOKUP(A1475,import!A:J,9,0)</f>
        <v>36</v>
      </c>
      <c r="J1475" s="14">
        <f>VLOOKUP(A1475,import!A:J,10,0)</f>
        <v>0.22</v>
      </c>
      <c r="K1475" s="11" t="s">
        <v>6877</v>
      </c>
      <c r="L1475" s="11">
        <v>2.422415577E9</v>
      </c>
      <c r="M1475" s="11" t="s">
        <v>47</v>
      </c>
      <c r="N1475" s="11" t="s">
        <v>766</v>
      </c>
      <c r="O1475" s="11" t="s">
        <v>6878</v>
      </c>
      <c r="P1475" s="11" t="str">
        <f>VLOOKUP(A1475,import!A:P,16,0)</f>
        <v>Geleneksel</v>
      </c>
      <c r="Q1475" s="15" t="s">
        <v>129</v>
      </c>
      <c r="R1475" s="15" t="b">
        <v>1</v>
      </c>
      <c r="S1475" s="16" t="b">
        <v>0</v>
      </c>
      <c r="T1475" s="25" t="s">
        <v>50</v>
      </c>
      <c r="U1475" s="25" t="s">
        <v>219</v>
      </c>
      <c r="V1475" s="49" t="s">
        <v>6879</v>
      </c>
      <c r="W1475" s="25" t="s">
        <v>6880</v>
      </c>
      <c r="X1475" s="27">
        <v>44421.0</v>
      </c>
      <c r="Y1475" s="27">
        <v>44426.0</v>
      </c>
      <c r="Z1475" s="27"/>
      <c r="AA1475" s="22" t="s">
        <v>71</v>
      </c>
      <c r="AB1475" s="23">
        <v>44413.0</v>
      </c>
      <c r="AC1475" s="22" t="s">
        <v>71</v>
      </c>
      <c r="AD1475" s="23">
        <v>44419.0</v>
      </c>
      <c r="AE1475" s="22" t="s">
        <v>85</v>
      </c>
      <c r="AF1475" s="23">
        <v>44421.0</v>
      </c>
      <c r="AG1475" s="22" t="s">
        <v>71</v>
      </c>
      <c r="AH1475" s="23">
        <v>44421.0</v>
      </c>
      <c r="AI1475" s="19"/>
      <c r="AJ1475" s="19"/>
      <c r="AK1475" s="22" t="s">
        <v>87</v>
      </c>
      <c r="AL1475" s="22" t="s">
        <v>219</v>
      </c>
      <c r="AM1475" s="22" t="s">
        <v>219</v>
      </c>
      <c r="AN1475" s="22" t="s">
        <v>219</v>
      </c>
      <c r="AO1475" s="19"/>
      <c r="AP1475" s="21" t="s">
        <v>54</v>
      </c>
      <c r="AQ1475" s="19"/>
    </row>
    <row r="1476">
      <c r="A1476" s="21" t="s">
        <v>6881</v>
      </c>
      <c r="B1476" s="21" t="s">
        <v>6882</v>
      </c>
      <c r="C1476" s="11" t="str">
        <f>VLOOKUP(A1476,import!A:C,3,0)</f>
        <v>DOĞRU</v>
      </c>
      <c r="D1476" s="21" t="s">
        <v>45</v>
      </c>
      <c r="E1476" s="12">
        <f>VLOOKUP(A1476,import!A:J,5,0)</f>
        <v>110</v>
      </c>
      <c r="F1476" s="12">
        <f>VLOOKUP(A1476,import!A:J,6,0)</f>
        <v>110</v>
      </c>
      <c r="G1476" s="13">
        <f>VLOOKUP(A1476,import!A:J,7,0)</f>
        <v>0</v>
      </c>
      <c r="H1476" s="13">
        <f>VLOOKUP(A1476,import!A:J,8,0)</f>
        <v>32</v>
      </c>
      <c r="I1476" s="13">
        <f>VLOOKUP(A1476,import!A:J,9,0)</f>
        <v>32</v>
      </c>
      <c r="J1476" s="14">
        <f>VLOOKUP(A1476,import!A:J,10,0)</f>
        <v>0</v>
      </c>
      <c r="K1476" s="21" t="s">
        <v>6883</v>
      </c>
      <c r="L1476" s="21">
        <v>2.423346969E9</v>
      </c>
      <c r="M1476" s="21" t="s">
        <v>47</v>
      </c>
      <c r="N1476" s="21" t="s">
        <v>6884</v>
      </c>
      <c r="O1476" s="21" t="s">
        <v>6885</v>
      </c>
      <c r="P1476" s="11" t="str">
        <f>VLOOKUP(A1476,import!A:P,16,0)</f>
        <v>Geleneksel</v>
      </c>
      <c r="Q1476" s="15"/>
      <c r="R1476" s="15" t="b">
        <v>1</v>
      </c>
      <c r="S1476" s="16" t="b">
        <v>0</v>
      </c>
      <c r="T1476" s="17" t="s">
        <v>50</v>
      </c>
      <c r="U1476" s="17" t="s">
        <v>51</v>
      </c>
      <c r="V1476" s="17" t="s">
        <v>69</v>
      </c>
      <c r="W1476" s="17" t="s">
        <v>6886</v>
      </c>
      <c r="X1476" s="18">
        <v>44664.0</v>
      </c>
      <c r="Y1476" s="18">
        <v>44665.0</v>
      </c>
      <c r="Z1476" s="18"/>
      <c r="AA1476" s="22" t="s">
        <v>71</v>
      </c>
      <c r="AB1476" s="23">
        <v>44664.0</v>
      </c>
      <c r="AC1476" s="19"/>
      <c r="AD1476" s="19"/>
      <c r="AE1476" s="20"/>
      <c r="AF1476" s="19"/>
      <c r="AG1476" s="20"/>
      <c r="AH1476" s="19"/>
      <c r="AI1476" s="19"/>
      <c r="AJ1476" s="19"/>
      <c r="AK1476" s="22" t="s">
        <v>51</v>
      </c>
      <c r="AL1476" s="19"/>
      <c r="AM1476" s="19"/>
      <c r="AN1476" s="19"/>
      <c r="AO1476" s="19"/>
      <c r="AP1476" s="21"/>
      <c r="AQ1476" s="19"/>
    </row>
    <row r="1477">
      <c r="A1477" s="11" t="s">
        <v>6887</v>
      </c>
      <c r="B1477" s="11" t="s">
        <v>6888</v>
      </c>
      <c r="C1477" s="11" t="str">
        <f>VLOOKUP(A1477,import!A:C,3,0)</f>
        <v>DOĞRU</v>
      </c>
      <c r="D1477" s="11" t="s">
        <v>45</v>
      </c>
      <c r="E1477" s="12">
        <f>VLOOKUP(A1477,import!A:J,5,0)</f>
        <v>3712</v>
      </c>
      <c r="F1477" s="12">
        <f>VLOOKUP(A1477,import!A:J,6,0)</f>
        <v>279</v>
      </c>
      <c r="G1477" s="13">
        <f>VLOOKUP(A1477,import!A:J,7,0)</f>
        <v>1</v>
      </c>
      <c r="H1477" s="13">
        <f>VLOOKUP(A1477,import!A:J,8,0)</f>
        <v>10</v>
      </c>
      <c r="I1477" s="13">
        <f>VLOOKUP(A1477,import!A:J,9,0)</f>
        <v>11</v>
      </c>
      <c r="J1477" s="14">
        <f>VLOOKUP(A1477,import!A:J,10,0)</f>
        <v>0.09</v>
      </c>
      <c r="K1477" s="11" t="s">
        <v>6889</v>
      </c>
      <c r="L1477" s="11">
        <v>2.422272201E9</v>
      </c>
      <c r="M1477" s="11" t="s">
        <v>65</v>
      </c>
      <c r="N1477" s="11" t="s">
        <v>112</v>
      </c>
      <c r="O1477" s="11" t="s">
        <v>6890</v>
      </c>
      <c r="P1477" s="11" t="str">
        <f>VLOOKUP(A1477,import!A:P,16,0)</f>
        <v>Geleneksel</v>
      </c>
      <c r="Q1477" s="15"/>
      <c r="R1477" s="15" t="b">
        <v>1</v>
      </c>
      <c r="S1477" s="16" t="b">
        <v>0</v>
      </c>
      <c r="T1477" s="29" t="s">
        <v>121</v>
      </c>
      <c r="U1477" s="17"/>
      <c r="V1477" s="17"/>
      <c r="W1477" s="17" t="s">
        <v>6891</v>
      </c>
      <c r="X1477" s="18"/>
      <c r="Y1477" s="18"/>
      <c r="Z1477" s="18"/>
      <c r="AA1477" s="22" t="s">
        <v>106</v>
      </c>
      <c r="AB1477" s="23">
        <v>44502.0</v>
      </c>
      <c r="AC1477" s="22" t="s">
        <v>71</v>
      </c>
      <c r="AD1477" s="23">
        <v>44504.0</v>
      </c>
      <c r="AE1477" s="20"/>
      <c r="AF1477" s="19"/>
      <c r="AG1477" s="20"/>
      <c r="AH1477" s="19"/>
      <c r="AI1477" s="19"/>
      <c r="AJ1477" s="19"/>
      <c r="AK1477" s="22" t="s">
        <v>51</v>
      </c>
      <c r="AL1477" s="22" t="s">
        <v>230</v>
      </c>
      <c r="AM1477" s="19"/>
      <c r="AN1477" s="19"/>
      <c r="AO1477" s="19"/>
      <c r="AP1477" s="21" t="s">
        <v>116</v>
      </c>
      <c r="AQ1477" s="19"/>
    </row>
    <row r="1478">
      <c r="A1478" s="11" t="s">
        <v>6892</v>
      </c>
      <c r="B1478" s="11" t="s">
        <v>6893</v>
      </c>
      <c r="C1478" s="11" t="str">
        <f>VLOOKUP(A1478,import!A:C,3,0)</f>
        <v>DOĞRU</v>
      </c>
      <c r="D1478" s="11" t="s">
        <v>152</v>
      </c>
      <c r="E1478" s="12">
        <f>VLOOKUP(A1478,import!A:J,5,0)</f>
        <v>39</v>
      </c>
      <c r="F1478" s="12" t="str">
        <f>VLOOKUP(A1478,import!A:J,6,0)</f>
        <v/>
      </c>
      <c r="G1478" s="13">
        <f>VLOOKUP(A1478,import!A:J,7,0)</f>
        <v>0</v>
      </c>
      <c r="H1478" s="13">
        <f>VLOOKUP(A1478,import!A:J,8,0)</f>
        <v>3</v>
      </c>
      <c r="I1478" s="13">
        <f>VLOOKUP(A1478,import!A:J,9,0)</f>
        <v>3</v>
      </c>
      <c r="J1478" s="14">
        <f>VLOOKUP(A1478,import!A:J,10,0)</f>
        <v>0</v>
      </c>
      <c r="K1478" s="11" t="s">
        <v>6894</v>
      </c>
      <c r="L1478" s="11">
        <v>3.325013389E9</v>
      </c>
      <c r="M1478" s="11" t="s">
        <v>58</v>
      </c>
      <c r="N1478" s="11" t="s">
        <v>566</v>
      </c>
      <c r="O1478" s="11" t="s">
        <v>6895</v>
      </c>
      <c r="P1478" s="11" t="str">
        <f>VLOOKUP(A1478,import!A:P,16,0)</f>
        <v>Geleneksel</v>
      </c>
      <c r="Q1478" s="15"/>
      <c r="R1478" s="15" t="b">
        <v>0</v>
      </c>
      <c r="S1478" s="16" t="b">
        <v>0</v>
      </c>
      <c r="T1478" s="17"/>
      <c r="U1478" s="17"/>
      <c r="V1478" s="17"/>
      <c r="W1478" s="17"/>
      <c r="X1478" s="18"/>
      <c r="Y1478" s="18"/>
      <c r="Z1478" s="18"/>
      <c r="AA1478" s="22"/>
      <c r="AB1478" s="23"/>
      <c r="AC1478" s="19"/>
      <c r="AD1478" s="19"/>
      <c r="AE1478" s="20"/>
      <c r="AF1478" s="19"/>
      <c r="AG1478" s="20"/>
      <c r="AH1478" s="19"/>
      <c r="AI1478" s="19"/>
      <c r="AJ1478" s="19"/>
      <c r="AK1478" s="22"/>
      <c r="AL1478" s="19"/>
      <c r="AM1478" s="19"/>
      <c r="AN1478" s="19"/>
      <c r="AO1478" s="19"/>
      <c r="AP1478" s="21"/>
      <c r="AQ1478" s="19"/>
    </row>
    <row r="1479">
      <c r="A1479" s="11" t="s">
        <v>6896</v>
      </c>
      <c r="B1479" s="11" t="s">
        <v>6897</v>
      </c>
      <c r="C1479" s="11" t="str">
        <f>VLOOKUP(A1479,import!A:C,3,0)</f>
        <v>DOĞRU</v>
      </c>
      <c r="D1479" s="11" t="s">
        <v>233</v>
      </c>
      <c r="E1479" s="12" t="str">
        <f>VLOOKUP(A1479,import!A:J,5,0)</f>
        <v/>
      </c>
      <c r="F1479" s="12" t="str">
        <f>VLOOKUP(A1479,import!A:J,6,0)</f>
        <v/>
      </c>
      <c r="G1479" s="13">
        <f>VLOOKUP(A1479,import!A:J,7,0)</f>
        <v>0</v>
      </c>
      <c r="H1479" s="13">
        <f>VLOOKUP(A1479,import!A:J,8,0)</f>
        <v>43</v>
      </c>
      <c r="I1479" s="13">
        <f>VLOOKUP(A1479,import!A:J,9,0)</f>
        <v>43</v>
      </c>
      <c r="J1479" s="14">
        <f>VLOOKUP(A1479,import!A:J,10,0)</f>
        <v>0</v>
      </c>
      <c r="K1479" s="11" t="s">
        <v>6898</v>
      </c>
      <c r="L1479" s="11">
        <v>5.419359995E9</v>
      </c>
      <c r="M1479" s="11" t="s">
        <v>47</v>
      </c>
      <c r="N1479" s="11" t="s">
        <v>603</v>
      </c>
      <c r="O1479" s="11" t="s">
        <v>6899</v>
      </c>
      <c r="P1479" s="11" t="str">
        <f>VLOOKUP(A1479,import!A:P,16,0)</f>
        <v>Geleneksel</v>
      </c>
      <c r="Q1479" s="15"/>
      <c r="R1479" s="15" t="b">
        <v>1</v>
      </c>
      <c r="S1479" s="16" t="b">
        <v>0</v>
      </c>
      <c r="T1479" s="17" t="s">
        <v>50</v>
      </c>
      <c r="U1479" s="17" t="s">
        <v>99</v>
      </c>
      <c r="V1479" s="24" t="s">
        <v>69</v>
      </c>
      <c r="W1479" s="17"/>
      <c r="X1479" s="18">
        <v>44625.0</v>
      </c>
      <c r="Y1479" s="18">
        <v>44628.0</v>
      </c>
      <c r="Z1479" s="18"/>
      <c r="AA1479" s="22" t="s">
        <v>71</v>
      </c>
      <c r="AB1479" s="23">
        <v>44623.0</v>
      </c>
      <c r="AC1479" s="22" t="s">
        <v>71</v>
      </c>
      <c r="AD1479" s="18">
        <v>44625.0</v>
      </c>
      <c r="AE1479" s="20"/>
      <c r="AF1479" s="19"/>
      <c r="AG1479" s="20"/>
      <c r="AH1479" s="19"/>
      <c r="AI1479" s="19"/>
      <c r="AJ1479" s="19"/>
      <c r="AK1479" s="22" t="s">
        <v>99</v>
      </c>
      <c r="AL1479" s="22" t="s">
        <v>99</v>
      </c>
      <c r="AM1479" s="19"/>
      <c r="AN1479" s="19"/>
      <c r="AO1479" s="19"/>
      <c r="AP1479" s="21"/>
      <c r="AQ1479" s="19"/>
    </row>
    <row r="1480">
      <c r="A1480" s="11" t="s">
        <v>6900</v>
      </c>
      <c r="B1480" s="11" t="s">
        <v>6897</v>
      </c>
      <c r="C1480" s="11" t="str">
        <f>VLOOKUP(A1480,import!A:C,3,0)</f>
        <v>DOĞRU</v>
      </c>
      <c r="D1480" s="11" t="s">
        <v>233</v>
      </c>
      <c r="E1480" s="12">
        <f>VLOOKUP(A1480,import!A:J,5,0)</f>
        <v>71</v>
      </c>
      <c r="F1480" s="12">
        <f>VLOOKUP(A1480,import!A:J,6,0)</f>
        <v>32</v>
      </c>
      <c r="G1480" s="13">
        <f>VLOOKUP(A1480,import!A:J,7,0)</f>
        <v>9</v>
      </c>
      <c r="H1480" s="13">
        <f>VLOOKUP(A1480,import!A:J,8,0)</f>
        <v>94</v>
      </c>
      <c r="I1480" s="13">
        <f>VLOOKUP(A1480,import!A:J,9,0)</f>
        <v>103</v>
      </c>
      <c r="J1480" s="14">
        <f>VLOOKUP(A1480,import!A:J,10,0)</f>
        <v>0.09</v>
      </c>
      <c r="K1480" s="11" t="s">
        <v>6901</v>
      </c>
      <c r="L1480" s="11">
        <v>2.4223816E9</v>
      </c>
      <c r="M1480" s="11" t="s">
        <v>47</v>
      </c>
      <c r="N1480" s="11" t="s">
        <v>603</v>
      </c>
      <c r="O1480" s="11" t="s">
        <v>6902</v>
      </c>
      <c r="P1480" s="11" t="str">
        <f>VLOOKUP(A1480,import!A:P,16,0)</f>
        <v>Geleneksel</v>
      </c>
      <c r="Q1480" s="15"/>
      <c r="R1480" s="15" t="b">
        <v>1</v>
      </c>
      <c r="S1480" s="16" t="b">
        <v>0</v>
      </c>
      <c r="T1480" s="17" t="s">
        <v>50</v>
      </c>
      <c r="U1480" s="17" t="s">
        <v>99</v>
      </c>
      <c r="V1480" s="24" t="s">
        <v>69</v>
      </c>
      <c r="W1480" s="17" t="s">
        <v>6903</v>
      </c>
      <c r="X1480" s="18">
        <v>44623.0</v>
      </c>
      <c r="Y1480" s="18">
        <v>44625.0</v>
      </c>
      <c r="Z1480" s="18"/>
      <c r="AA1480" s="22" t="s">
        <v>71</v>
      </c>
      <c r="AB1480" s="23">
        <v>44623.0</v>
      </c>
      <c r="AC1480" s="19"/>
      <c r="AD1480" s="19"/>
      <c r="AE1480" s="20"/>
      <c r="AF1480" s="19"/>
      <c r="AG1480" s="20"/>
      <c r="AH1480" s="19"/>
      <c r="AI1480" s="19"/>
      <c r="AJ1480" s="19"/>
      <c r="AK1480" s="22" t="s">
        <v>99</v>
      </c>
      <c r="AL1480" s="19"/>
      <c r="AM1480" s="19"/>
      <c r="AN1480" s="19"/>
      <c r="AO1480" s="19"/>
      <c r="AP1480" s="21"/>
      <c r="AQ1480" s="19"/>
    </row>
    <row r="1481">
      <c r="A1481" s="11" t="s">
        <v>6904</v>
      </c>
      <c r="B1481" s="11" t="s">
        <v>6905</v>
      </c>
      <c r="C1481" s="11" t="str">
        <f>VLOOKUP(A1481,import!A:C,3,0)</f>
        <v>DOĞRU</v>
      </c>
      <c r="D1481" s="11" t="s">
        <v>45</v>
      </c>
      <c r="E1481" s="12">
        <f>VLOOKUP(A1481,import!A:J,5,0)</f>
        <v>308</v>
      </c>
      <c r="F1481" s="12" t="str">
        <f>VLOOKUP(A1481,import!A:J,6,0)</f>
        <v/>
      </c>
      <c r="G1481" s="13">
        <f>VLOOKUP(A1481,import!A:J,7,0)</f>
        <v>0</v>
      </c>
      <c r="H1481" s="13">
        <f>VLOOKUP(A1481,import!A:J,8,0)</f>
        <v>34</v>
      </c>
      <c r="I1481" s="13">
        <f>VLOOKUP(A1481,import!A:J,9,0)</f>
        <v>34</v>
      </c>
      <c r="J1481" s="14">
        <f>VLOOKUP(A1481,import!A:J,10,0)</f>
        <v>0</v>
      </c>
      <c r="K1481" s="11" t="s">
        <v>6906</v>
      </c>
      <c r="L1481" s="11">
        <v>5.524836409E9</v>
      </c>
      <c r="M1481" s="11" t="s">
        <v>388</v>
      </c>
      <c r="N1481" s="11" t="s">
        <v>6907</v>
      </c>
      <c r="O1481" s="11" t="s">
        <v>6908</v>
      </c>
      <c r="P1481" s="11" t="str">
        <f>VLOOKUP(A1481,import!A:P,16,0)</f>
        <v>Geleneksel</v>
      </c>
      <c r="Q1481" s="15"/>
      <c r="R1481" s="15" t="b">
        <v>0</v>
      </c>
      <c r="S1481" s="16" t="b">
        <v>0</v>
      </c>
      <c r="T1481" s="17"/>
      <c r="U1481" s="17"/>
      <c r="V1481" s="17"/>
      <c r="W1481" s="17"/>
      <c r="X1481" s="18"/>
      <c r="Y1481" s="18"/>
      <c r="Z1481" s="18"/>
      <c r="AA1481" s="22"/>
      <c r="AB1481" s="23"/>
      <c r="AC1481" s="19"/>
      <c r="AD1481" s="19"/>
      <c r="AE1481" s="20"/>
      <c r="AF1481" s="19"/>
      <c r="AG1481" s="20"/>
      <c r="AH1481" s="19"/>
      <c r="AI1481" s="19"/>
      <c r="AJ1481" s="19"/>
      <c r="AK1481" s="22"/>
      <c r="AL1481" s="19"/>
      <c r="AM1481" s="19"/>
      <c r="AN1481" s="19"/>
      <c r="AO1481" s="19"/>
      <c r="AP1481" s="21" t="s">
        <v>89</v>
      </c>
      <c r="AQ1481" s="19"/>
    </row>
    <row r="1482">
      <c r="A1482" s="21" t="s">
        <v>6909</v>
      </c>
      <c r="B1482" s="21" t="s">
        <v>6910</v>
      </c>
      <c r="C1482" s="11" t="str">
        <f>VLOOKUP(A1482,import!A:C,3,0)</f>
        <v>DOĞRU</v>
      </c>
      <c r="D1482" s="21" t="s">
        <v>344</v>
      </c>
      <c r="E1482" s="12">
        <f>VLOOKUP(A1482,import!A:J,5,0)</f>
        <v>5</v>
      </c>
      <c r="F1482" s="12" t="str">
        <f>VLOOKUP(A1482,import!A:J,6,0)</f>
        <v/>
      </c>
      <c r="G1482" s="13">
        <f>VLOOKUP(A1482,import!A:J,7,0)</f>
        <v>0</v>
      </c>
      <c r="H1482" s="13">
        <f>VLOOKUP(A1482,import!A:J,8,0)</f>
        <v>7</v>
      </c>
      <c r="I1482" s="13">
        <f>VLOOKUP(A1482,import!A:J,9,0)</f>
        <v>7</v>
      </c>
      <c r="J1482" s="14">
        <f>VLOOKUP(A1482,import!A:J,10,0)</f>
        <v>0</v>
      </c>
      <c r="K1482" s="21" t="s">
        <v>6911</v>
      </c>
      <c r="L1482" s="21">
        <v>5.546608723E9</v>
      </c>
      <c r="M1482" s="21" t="s">
        <v>58</v>
      </c>
      <c r="N1482" s="21" t="s">
        <v>1823</v>
      </c>
      <c r="O1482" s="21" t="s">
        <v>6912</v>
      </c>
      <c r="P1482" s="11" t="str">
        <f>VLOOKUP(A1482,import!A:P,16,0)</f>
        <v>Geleneksel</v>
      </c>
      <c r="Q1482" s="15"/>
      <c r="R1482" s="15" t="b">
        <v>0</v>
      </c>
      <c r="S1482" s="16" t="b">
        <v>0</v>
      </c>
      <c r="T1482" s="17"/>
      <c r="U1482" s="17"/>
      <c r="V1482" s="17"/>
      <c r="W1482" s="17"/>
      <c r="X1482" s="18"/>
      <c r="Y1482" s="18"/>
      <c r="Z1482" s="18"/>
      <c r="AA1482" s="22"/>
      <c r="AB1482" s="23"/>
      <c r="AC1482" s="19"/>
      <c r="AD1482" s="19"/>
      <c r="AE1482" s="20"/>
      <c r="AF1482" s="19"/>
      <c r="AG1482" s="20"/>
      <c r="AH1482" s="19"/>
      <c r="AI1482" s="19"/>
      <c r="AJ1482" s="19"/>
      <c r="AK1482" s="22"/>
      <c r="AL1482" s="19"/>
      <c r="AM1482" s="19"/>
      <c r="AN1482" s="19"/>
      <c r="AO1482" s="19"/>
      <c r="AP1482" s="21"/>
      <c r="AQ1482" s="19"/>
    </row>
    <row r="1483">
      <c r="A1483" s="11" t="s">
        <v>6913</v>
      </c>
      <c r="B1483" s="11" t="s">
        <v>6914</v>
      </c>
      <c r="C1483" s="11" t="str">
        <f>VLOOKUP(A1483,import!A:C,3,0)</f>
        <v>DOĞRU</v>
      </c>
      <c r="D1483" s="11" t="s">
        <v>110</v>
      </c>
      <c r="E1483" s="12">
        <f>VLOOKUP(A1483,import!A:J,5,0)</f>
        <v>7071</v>
      </c>
      <c r="F1483" s="12">
        <f>VLOOKUP(A1483,import!A:J,6,0)</f>
        <v>211</v>
      </c>
      <c r="G1483" s="13">
        <f>VLOOKUP(A1483,import!A:J,7,0)</f>
        <v>0</v>
      </c>
      <c r="H1483" s="13">
        <f>VLOOKUP(A1483,import!A:J,8,0)</f>
        <v>54</v>
      </c>
      <c r="I1483" s="13">
        <f>VLOOKUP(A1483,import!A:J,9,0)</f>
        <v>54</v>
      </c>
      <c r="J1483" s="14">
        <f>VLOOKUP(A1483,import!A:J,10,0)</f>
        <v>0</v>
      </c>
      <c r="K1483" s="11" t="s">
        <v>2224</v>
      </c>
      <c r="L1483" s="11">
        <v>5.301765733E9</v>
      </c>
      <c r="M1483" s="11" t="s">
        <v>65</v>
      </c>
      <c r="N1483" s="11" t="s">
        <v>285</v>
      </c>
      <c r="O1483" s="11" t="s">
        <v>2225</v>
      </c>
      <c r="P1483" s="11" t="str">
        <f>VLOOKUP(A1483,import!A:P,16,0)</f>
        <v>Geleneksel</v>
      </c>
      <c r="Q1483" s="15" t="s">
        <v>103</v>
      </c>
      <c r="R1483" s="15" t="b">
        <v>1</v>
      </c>
      <c r="S1483" s="16" t="b">
        <v>0</v>
      </c>
      <c r="T1483" s="25" t="s">
        <v>83</v>
      </c>
      <c r="U1483" s="16"/>
      <c r="V1483" s="16"/>
      <c r="W1483" s="25" t="s">
        <v>6915</v>
      </c>
      <c r="X1483" s="30"/>
      <c r="Y1483" s="30"/>
      <c r="Z1483" s="30"/>
      <c r="AA1483" s="22" t="s">
        <v>71</v>
      </c>
      <c r="AB1483" s="23">
        <v>44372.0</v>
      </c>
      <c r="AC1483" s="22" t="s">
        <v>71</v>
      </c>
      <c r="AD1483" s="23">
        <v>44492.0</v>
      </c>
      <c r="AE1483" s="20"/>
      <c r="AF1483" s="19"/>
      <c r="AG1483" s="20"/>
      <c r="AH1483" s="19"/>
      <c r="AI1483" s="19"/>
      <c r="AJ1483" s="19"/>
      <c r="AK1483" s="22" t="s">
        <v>436</v>
      </c>
      <c r="AL1483" s="22" t="s">
        <v>99</v>
      </c>
      <c r="AM1483" s="19"/>
      <c r="AN1483" s="19"/>
      <c r="AO1483" s="19"/>
      <c r="AP1483" s="21" t="s">
        <v>116</v>
      </c>
      <c r="AQ1483" s="19"/>
    </row>
    <row r="1484">
      <c r="A1484" s="11" t="s">
        <v>6916</v>
      </c>
      <c r="B1484" s="11" t="s">
        <v>6917</v>
      </c>
      <c r="C1484" s="11" t="str">
        <f>VLOOKUP(A1484,import!A:C,3,0)</f>
        <v>YANLIŞ</v>
      </c>
      <c r="D1484" s="11" t="s">
        <v>110</v>
      </c>
      <c r="E1484" s="12">
        <f>VLOOKUP(A1484,import!A:J,5,0)</f>
        <v>1342</v>
      </c>
      <c r="F1484" s="12" t="str">
        <f>VLOOKUP(A1484,import!A:J,6,0)</f>
        <v/>
      </c>
      <c r="G1484" s="13">
        <f>VLOOKUP(A1484,import!A:J,7,0)</f>
        <v>0</v>
      </c>
      <c r="H1484" s="13">
        <f>VLOOKUP(A1484,import!A:J,8,0)</f>
        <v>55</v>
      </c>
      <c r="I1484" s="13">
        <f>VLOOKUP(A1484,import!A:J,9,0)</f>
        <v>55</v>
      </c>
      <c r="J1484" s="14">
        <f>VLOOKUP(A1484,import!A:J,10,0)</f>
        <v>0</v>
      </c>
      <c r="K1484" s="11" t="s">
        <v>6918</v>
      </c>
      <c r="L1484" s="11">
        <v>2.422483848E9</v>
      </c>
      <c r="M1484" s="11" t="s">
        <v>47</v>
      </c>
      <c r="N1484" s="11" t="s">
        <v>278</v>
      </c>
      <c r="O1484" s="11" t="s">
        <v>6919</v>
      </c>
      <c r="P1484" s="11" t="str">
        <f>VLOOKUP(A1484,import!A:P,16,0)</f>
        <v>Geleneksel</v>
      </c>
      <c r="Q1484" s="15" t="s">
        <v>103</v>
      </c>
      <c r="R1484" s="15" t="b">
        <v>1</v>
      </c>
      <c r="S1484" s="25" t="b">
        <v>1</v>
      </c>
      <c r="T1484" s="25"/>
      <c r="U1484" s="25"/>
      <c r="V1484" s="25"/>
      <c r="W1484" s="25" t="s">
        <v>6920</v>
      </c>
      <c r="X1484" s="27"/>
      <c r="Y1484" s="27"/>
      <c r="Z1484" s="27"/>
      <c r="AA1484" s="22" t="s">
        <v>85</v>
      </c>
      <c r="AB1484" s="23">
        <v>44386.0</v>
      </c>
      <c r="AC1484" s="22" t="s">
        <v>106</v>
      </c>
      <c r="AD1484" s="23">
        <v>44406.0</v>
      </c>
      <c r="AE1484" s="22" t="s">
        <v>71</v>
      </c>
      <c r="AF1484" s="23">
        <v>44421.0</v>
      </c>
      <c r="AG1484" s="22" t="s">
        <v>71</v>
      </c>
      <c r="AH1484" s="23">
        <v>44427.0</v>
      </c>
      <c r="AI1484" s="22" t="s">
        <v>71</v>
      </c>
      <c r="AJ1484" s="23">
        <v>44462.0</v>
      </c>
      <c r="AK1484" s="22" t="s">
        <v>190</v>
      </c>
      <c r="AL1484" s="22" t="s">
        <v>190</v>
      </c>
      <c r="AM1484" s="22" t="s">
        <v>88</v>
      </c>
      <c r="AN1484" s="22" t="s">
        <v>87</v>
      </c>
      <c r="AO1484" s="22" t="s">
        <v>156</v>
      </c>
      <c r="AP1484" s="21" t="s">
        <v>89</v>
      </c>
      <c r="AQ1484" s="22"/>
    </row>
    <row r="1485">
      <c r="A1485" s="11" t="s">
        <v>6921</v>
      </c>
      <c r="B1485" s="11" t="s">
        <v>6917</v>
      </c>
      <c r="C1485" s="11" t="str">
        <f>VLOOKUP(A1485,import!A:C,3,0)</f>
        <v>DOĞRU</v>
      </c>
      <c r="D1485" s="11" t="s">
        <v>110</v>
      </c>
      <c r="E1485" s="12">
        <f>VLOOKUP(A1485,import!A:J,5,0)</f>
        <v>107</v>
      </c>
      <c r="F1485" s="12">
        <f>VLOOKUP(A1485,import!A:J,6,0)</f>
        <v>41</v>
      </c>
      <c r="G1485" s="13">
        <f>VLOOKUP(A1485,import!A:J,7,0)</f>
        <v>0</v>
      </c>
      <c r="H1485" s="13">
        <f>VLOOKUP(A1485,import!A:J,8,0)</f>
        <v>56</v>
      </c>
      <c r="I1485" s="13">
        <f>VLOOKUP(A1485,import!A:J,9,0)</f>
        <v>56</v>
      </c>
      <c r="J1485" s="14">
        <f>VLOOKUP(A1485,import!A:J,10,0)</f>
        <v>0</v>
      </c>
      <c r="K1485" s="11" t="s">
        <v>6922</v>
      </c>
      <c r="L1485" s="11">
        <v>2.422483848E9</v>
      </c>
      <c r="M1485" s="11" t="s">
        <v>47</v>
      </c>
      <c r="N1485" s="11" t="s">
        <v>278</v>
      </c>
      <c r="O1485" s="11" t="s">
        <v>6919</v>
      </c>
      <c r="P1485" s="11" t="str">
        <f>VLOOKUP(A1485,import!A:P,16,0)</f>
        <v>Geleneksel</v>
      </c>
      <c r="Q1485" s="15"/>
      <c r="R1485" s="15" t="b">
        <v>1</v>
      </c>
      <c r="S1485" s="16" t="b">
        <v>0</v>
      </c>
      <c r="T1485" s="17" t="s">
        <v>212</v>
      </c>
      <c r="U1485" s="17"/>
      <c r="V1485" s="17"/>
      <c r="W1485" s="17" t="s">
        <v>6923</v>
      </c>
      <c r="X1485" s="18"/>
      <c r="Y1485" s="18"/>
      <c r="Z1485" s="18"/>
      <c r="AA1485" s="22" t="s">
        <v>71</v>
      </c>
      <c r="AB1485" s="23">
        <v>44641.0</v>
      </c>
      <c r="AC1485" s="22" t="s">
        <v>71</v>
      </c>
      <c r="AD1485" s="23">
        <v>44197.0</v>
      </c>
      <c r="AE1485" s="20"/>
      <c r="AF1485" s="19"/>
      <c r="AG1485" s="20"/>
      <c r="AH1485" s="19"/>
      <c r="AI1485" s="19"/>
      <c r="AJ1485" s="19"/>
      <c r="AK1485" s="22" t="s">
        <v>51</v>
      </c>
      <c r="AL1485" s="19"/>
      <c r="AM1485" s="19"/>
      <c r="AN1485" s="19"/>
      <c r="AO1485" s="19"/>
      <c r="AP1485" s="21"/>
      <c r="AQ1485" s="19"/>
    </row>
    <row r="1486">
      <c r="A1486" s="11" t="s">
        <v>6924</v>
      </c>
      <c r="B1486" s="11" t="s">
        <v>6925</v>
      </c>
      <c r="C1486" s="11" t="str">
        <f>VLOOKUP(A1486,import!A:C,3,0)</f>
        <v>DOĞRU</v>
      </c>
      <c r="D1486" s="11" t="s">
        <v>233</v>
      </c>
      <c r="E1486" s="12">
        <f>VLOOKUP(A1486,import!A:J,5,0)</f>
        <v>2299</v>
      </c>
      <c r="F1486" s="12">
        <f>VLOOKUP(A1486,import!A:J,6,0)</f>
        <v>128</v>
      </c>
      <c r="G1486" s="13">
        <f>VLOOKUP(A1486,import!A:J,7,0)</f>
        <v>34</v>
      </c>
      <c r="H1486" s="13">
        <f>VLOOKUP(A1486,import!A:J,8,0)</f>
        <v>6</v>
      </c>
      <c r="I1486" s="13">
        <f>VLOOKUP(A1486,import!A:J,9,0)</f>
        <v>40</v>
      </c>
      <c r="J1486" s="14">
        <f>VLOOKUP(A1486,import!A:J,10,0)</f>
        <v>0.85</v>
      </c>
      <c r="K1486" s="11" t="s">
        <v>6926</v>
      </c>
      <c r="L1486" s="11">
        <v>2.422293322E9</v>
      </c>
      <c r="M1486" s="11" t="s">
        <v>138</v>
      </c>
      <c r="N1486" s="11" t="s">
        <v>320</v>
      </c>
      <c r="O1486" s="11" t="s">
        <v>6927</v>
      </c>
      <c r="P1486" s="11" t="str">
        <f>VLOOKUP(A1486,import!A:P,16,0)</f>
        <v>Geleneksel</v>
      </c>
      <c r="Q1486" s="15" t="s">
        <v>129</v>
      </c>
      <c r="R1486" s="15" t="b">
        <v>1</v>
      </c>
      <c r="S1486" s="25" t="b">
        <v>0</v>
      </c>
      <c r="T1486" s="25" t="s">
        <v>50</v>
      </c>
      <c r="U1486" s="25" t="s">
        <v>99</v>
      </c>
      <c r="V1486" s="24" t="s">
        <v>69</v>
      </c>
      <c r="W1486" s="25" t="s">
        <v>6928</v>
      </c>
      <c r="X1486" s="27">
        <v>44589.0</v>
      </c>
      <c r="Y1486" s="27">
        <v>44592.0</v>
      </c>
      <c r="Z1486" s="27"/>
      <c r="AA1486" s="22" t="s">
        <v>106</v>
      </c>
      <c r="AB1486" s="23">
        <v>44358.0</v>
      </c>
      <c r="AC1486" s="22" t="s">
        <v>71</v>
      </c>
      <c r="AD1486" s="23">
        <v>44364.0</v>
      </c>
      <c r="AE1486" s="22" t="s">
        <v>71</v>
      </c>
      <c r="AF1486" s="23">
        <v>44582.0</v>
      </c>
      <c r="AG1486" s="22" t="s">
        <v>71</v>
      </c>
      <c r="AH1486" s="23">
        <v>44585.0</v>
      </c>
      <c r="AI1486" s="22" t="s">
        <v>71</v>
      </c>
      <c r="AJ1486" s="23">
        <v>44589.0</v>
      </c>
      <c r="AK1486" s="22" t="s">
        <v>148</v>
      </c>
      <c r="AL1486" s="22" t="s">
        <v>99</v>
      </c>
      <c r="AM1486" s="22" t="s">
        <v>99</v>
      </c>
      <c r="AN1486" s="22" t="s">
        <v>99</v>
      </c>
      <c r="AO1486" s="19"/>
      <c r="AP1486" s="21" t="s">
        <v>116</v>
      </c>
      <c r="AQ1486" s="19"/>
    </row>
    <row r="1487">
      <c r="A1487" s="11" t="s">
        <v>6929</v>
      </c>
      <c r="B1487" s="11" t="s">
        <v>6930</v>
      </c>
      <c r="C1487" s="11" t="str">
        <f>VLOOKUP(A1487,import!A:C,3,0)</f>
        <v>DOĞRU</v>
      </c>
      <c r="D1487" s="11" t="s">
        <v>233</v>
      </c>
      <c r="E1487" s="12">
        <f>VLOOKUP(A1487,import!A:J,5,0)</f>
        <v>4588</v>
      </c>
      <c r="F1487" s="12">
        <f>VLOOKUP(A1487,import!A:J,6,0)</f>
        <v>181</v>
      </c>
      <c r="G1487" s="13">
        <f>VLOOKUP(A1487,import!A:J,7,0)</f>
        <v>27</v>
      </c>
      <c r="H1487" s="13">
        <f>VLOOKUP(A1487,import!A:J,8,0)</f>
        <v>34</v>
      </c>
      <c r="I1487" s="13">
        <f>VLOOKUP(A1487,import!A:J,9,0)</f>
        <v>61</v>
      </c>
      <c r="J1487" s="14">
        <f>VLOOKUP(A1487,import!A:J,10,0)</f>
        <v>0.44</v>
      </c>
      <c r="K1487" s="11" t="s">
        <v>6931</v>
      </c>
      <c r="L1487" s="11">
        <v>2.425029606E9</v>
      </c>
      <c r="M1487" s="11" t="s">
        <v>47</v>
      </c>
      <c r="N1487" s="11" t="s">
        <v>187</v>
      </c>
      <c r="O1487" s="11" t="s">
        <v>2281</v>
      </c>
      <c r="P1487" s="11" t="str">
        <f>VLOOKUP(A1487,import!A:P,16,0)</f>
        <v>Geleneksel</v>
      </c>
      <c r="Q1487" s="15" t="s">
        <v>103</v>
      </c>
      <c r="R1487" s="15" t="b">
        <v>1</v>
      </c>
      <c r="S1487" s="16" t="b">
        <v>0</v>
      </c>
      <c r="T1487" s="25" t="s">
        <v>50</v>
      </c>
      <c r="U1487" s="25" t="s">
        <v>51</v>
      </c>
      <c r="V1487" s="25" t="s">
        <v>535</v>
      </c>
      <c r="W1487" s="25" t="s">
        <v>6932</v>
      </c>
      <c r="X1487" s="27">
        <v>44391.0</v>
      </c>
      <c r="Y1487" s="27">
        <v>44393.0</v>
      </c>
      <c r="Z1487" s="30"/>
      <c r="AA1487" s="22" t="s">
        <v>106</v>
      </c>
      <c r="AB1487" s="23">
        <v>44363.0</v>
      </c>
      <c r="AC1487" s="22" t="s">
        <v>71</v>
      </c>
      <c r="AD1487" s="23">
        <v>44391.0</v>
      </c>
      <c r="AE1487" s="22" t="s">
        <v>71</v>
      </c>
      <c r="AF1487" s="23">
        <v>44434.0</v>
      </c>
      <c r="AG1487" s="20"/>
      <c r="AH1487" s="19"/>
      <c r="AI1487" s="19"/>
      <c r="AJ1487" s="19"/>
      <c r="AK1487" s="22" t="s">
        <v>98</v>
      </c>
      <c r="AL1487" s="22" t="s">
        <v>51</v>
      </c>
      <c r="AM1487" s="22" t="s">
        <v>51</v>
      </c>
      <c r="AN1487" s="22" t="s">
        <v>163</v>
      </c>
      <c r="AO1487" s="19"/>
      <c r="AP1487" s="21" t="s">
        <v>89</v>
      </c>
      <c r="AQ1487" s="19"/>
    </row>
    <row r="1488">
      <c r="A1488" s="11" t="s">
        <v>6933</v>
      </c>
      <c r="B1488" s="11" t="s">
        <v>6934</v>
      </c>
      <c r="C1488" s="11" t="str">
        <f>VLOOKUP(A1488,import!A:C,3,0)</f>
        <v>DOĞRU</v>
      </c>
      <c r="D1488" s="11" t="s">
        <v>233</v>
      </c>
      <c r="E1488" s="12">
        <f>VLOOKUP(A1488,import!A:J,5,0)</f>
        <v>1361</v>
      </c>
      <c r="F1488" s="12">
        <f>VLOOKUP(A1488,import!A:J,6,0)</f>
        <v>77</v>
      </c>
      <c r="G1488" s="13">
        <f>VLOOKUP(A1488,import!A:J,7,0)</f>
        <v>0</v>
      </c>
      <c r="H1488" s="13">
        <f>VLOOKUP(A1488,import!A:J,8,0)</f>
        <v>23</v>
      </c>
      <c r="I1488" s="13">
        <f>VLOOKUP(A1488,import!A:J,9,0)</f>
        <v>23</v>
      </c>
      <c r="J1488" s="14">
        <f>VLOOKUP(A1488,import!A:J,10,0)</f>
        <v>0</v>
      </c>
      <c r="K1488" s="11" t="s">
        <v>5871</v>
      </c>
      <c r="L1488" s="11">
        <v>2.423169606E9</v>
      </c>
      <c r="M1488" s="11" t="s">
        <v>47</v>
      </c>
      <c r="N1488" s="11" t="s">
        <v>145</v>
      </c>
      <c r="O1488" s="11" t="s">
        <v>5872</v>
      </c>
      <c r="P1488" s="11" t="str">
        <f>VLOOKUP(A1488,import!A:P,16,0)</f>
        <v>Geleneksel</v>
      </c>
      <c r="Q1488" s="15" t="s">
        <v>129</v>
      </c>
      <c r="R1488" s="15" t="b">
        <v>1</v>
      </c>
      <c r="S1488" s="25" t="b">
        <v>1</v>
      </c>
      <c r="T1488" s="25"/>
      <c r="U1488" s="25"/>
      <c r="V1488" s="25"/>
      <c r="W1488" s="25" t="s">
        <v>6935</v>
      </c>
      <c r="X1488" s="27"/>
      <c r="Y1488" s="27"/>
      <c r="Z1488" s="27"/>
      <c r="AA1488" s="22" t="s">
        <v>177</v>
      </c>
      <c r="AB1488" s="23">
        <v>44375.0</v>
      </c>
      <c r="AC1488" s="22" t="s">
        <v>177</v>
      </c>
      <c r="AD1488" s="23">
        <v>44386.0</v>
      </c>
      <c r="AE1488" s="20"/>
      <c r="AF1488" s="19"/>
      <c r="AG1488" s="20"/>
      <c r="AH1488" s="19"/>
      <c r="AI1488" s="19"/>
      <c r="AJ1488" s="19"/>
      <c r="AK1488" s="22" t="s">
        <v>190</v>
      </c>
      <c r="AL1488" s="22" t="s">
        <v>190</v>
      </c>
      <c r="AM1488" s="19"/>
      <c r="AN1488" s="19"/>
      <c r="AO1488" s="19"/>
      <c r="AP1488" s="21" t="s">
        <v>89</v>
      </c>
      <c r="AQ1488" s="19"/>
    </row>
    <row r="1489">
      <c r="A1489" s="11" t="s">
        <v>6936</v>
      </c>
      <c r="B1489" s="11" t="s">
        <v>6937</v>
      </c>
      <c r="C1489" s="11" t="str">
        <f>VLOOKUP(A1489,import!A:C,3,0)</f>
        <v>DOĞRU</v>
      </c>
      <c r="D1489" s="11" t="s">
        <v>45</v>
      </c>
      <c r="E1489" s="12">
        <f>VLOOKUP(A1489,import!A:J,5,0)</f>
        <v>1172</v>
      </c>
      <c r="F1489" s="12">
        <f>VLOOKUP(A1489,import!A:J,6,0)</f>
        <v>76</v>
      </c>
      <c r="G1489" s="13">
        <f>VLOOKUP(A1489,import!A:J,7,0)</f>
        <v>0</v>
      </c>
      <c r="H1489" s="13">
        <f>VLOOKUP(A1489,import!A:J,8,0)</f>
        <v>22</v>
      </c>
      <c r="I1489" s="13">
        <f>VLOOKUP(A1489,import!A:J,9,0)</f>
        <v>22</v>
      </c>
      <c r="J1489" s="14">
        <f>VLOOKUP(A1489,import!A:J,10,0)</f>
        <v>0</v>
      </c>
      <c r="K1489" s="11" t="s">
        <v>6938</v>
      </c>
      <c r="L1489" s="11">
        <v>5.395737833E9</v>
      </c>
      <c r="M1489" s="11" t="s">
        <v>65</v>
      </c>
      <c r="N1489" s="11" t="s">
        <v>112</v>
      </c>
      <c r="O1489" s="11" t="s">
        <v>6939</v>
      </c>
      <c r="P1489" s="11" t="str">
        <f>VLOOKUP(A1489,import!A:P,16,0)</f>
        <v>Geleneksel</v>
      </c>
      <c r="Q1489" s="15"/>
      <c r="R1489" s="15" t="b">
        <v>1</v>
      </c>
      <c r="S1489" s="16" t="b">
        <v>0</v>
      </c>
      <c r="T1489" s="17" t="s">
        <v>212</v>
      </c>
      <c r="U1489" s="17"/>
      <c r="V1489" s="17"/>
      <c r="W1489" s="17" t="s">
        <v>6940</v>
      </c>
      <c r="X1489" s="18"/>
      <c r="Y1489" s="18"/>
      <c r="Z1489" s="18"/>
      <c r="AA1489" s="22" t="s">
        <v>106</v>
      </c>
      <c r="AB1489" s="23">
        <v>44358.0</v>
      </c>
      <c r="AC1489" s="22" t="s">
        <v>85</v>
      </c>
      <c r="AD1489" s="23">
        <v>44372.0</v>
      </c>
      <c r="AE1489" s="22" t="s">
        <v>212</v>
      </c>
      <c r="AF1489" s="23">
        <v>44405.0</v>
      </c>
      <c r="AG1489" s="22" t="s">
        <v>177</v>
      </c>
      <c r="AH1489" s="23">
        <v>44505.0</v>
      </c>
      <c r="AI1489" s="22" t="s">
        <v>177</v>
      </c>
      <c r="AJ1489" s="23">
        <v>44701.0</v>
      </c>
      <c r="AK1489" s="22" t="s">
        <v>51</v>
      </c>
      <c r="AL1489" s="22" t="s">
        <v>190</v>
      </c>
      <c r="AM1489" s="22" t="s">
        <v>190</v>
      </c>
      <c r="AN1489" s="22" t="s">
        <v>99</v>
      </c>
      <c r="AO1489" s="22" t="s">
        <v>99</v>
      </c>
      <c r="AP1489" s="21" t="s">
        <v>116</v>
      </c>
      <c r="AQ1489" s="22"/>
    </row>
    <row r="1490">
      <c r="A1490" s="11" t="s">
        <v>6941</v>
      </c>
      <c r="B1490" s="11" t="s">
        <v>6942</v>
      </c>
      <c r="C1490" s="11" t="str">
        <f>VLOOKUP(A1490,import!A:C,3,0)</f>
        <v>DOĞRU</v>
      </c>
      <c r="D1490" s="11" t="s">
        <v>143</v>
      </c>
      <c r="E1490" s="12">
        <f>VLOOKUP(A1490,import!A:J,5,0)</f>
        <v>312</v>
      </c>
      <c r="F1490" s="12">
        <f>VLOOKUP(A1490,import!A:J,6,0)</f>
        <v>151</v>
      </c>
      <c r="G1490" s="13">
        <f>VLOOKUP(A1490,import!A:J,7,0)</f>
        <v>1</v>
      </c>
      <c r="H1490" s="13">
        <f>VLOOKUP(A1490,import!A:J,8,0)</f>
        <v>24</v>
      </c>
      <c r="I1490" s="13">
        <f>VLOOKUP(A1490,import!A:J,9,0)</f>
        <v>25</v>
      </c>
      <c r="J1490" s="14">
        <f>VLOOKUP(A1490,import!A:J,10,0)</f>
        <v>0.04</v>
      </c>
      <c r="K1490" s="11" t="s">
        <v>6943</v>
      </c>
      <c r="L1490" s="11">
        <v>2.425030108E9</v>
      </c>
      <c r="M1490" s="11" t="s">
        <v>47</v>
      </c>
      <c r="N1490" s="11" t="s">
        <v>603</v>
      </c>
      <c r="O1490" s="11" t="s">
        <v>6944</v>
      </c>
      <c r="P1490" s="11" t="str">
        <f>VLOOKUP(A1490,import!A:P,16,0)</f>
        <v>Geleneksel</v>
      </c>
      <c r="Q1490" s="15"/>
      <c r="R1490" s="15" t="b">
        <v>1</v>
      </c>
      <c r="S1490" s="16" t="b">
        <v>0</v>
      </c>
      <c r="T1490" s="17" t="s">
        <v>212</v>
      </c>
      <c r="U1490" s="17"/>
      <c r="V1490" s="17"/>
      <c r="W1490" s="17" t="s">
        <v>6945</v>
      </c>
      <c r="X1490" s="18"/>
      <c r="Y1490" s="18"/>
      <c r="Z1490" s="18"/>
      <c r="AA1490" s="22" t="s">
        <v>71</v>
      </c>
      <c r="AB1490" s="23">
        <v>44659.0</v>
      </c>
      <c r="AC1490" s="19"/>
      <c r="AD1490" s="19"/>
      <c r="AE1490" s="20"/>
      <c r="AF1490" s="19"/>
      <c r="AG1490" s="20"/>
      <c r="AH1490" s="19"/>
      <c r="AI1490" s="19"/>
      <c r="AJ1490" s="19"/>
      <c r="AK1490" s="22" t="s">
        <v>104</v>
      </c>
      <c r="AL1490" s="19"/>
      <c r="AM1490" s="19"/>
      <c r="AN1490" s="19"/>
      <c r="AO1490" s="19"/>
      <c r="AP1490" s="21"/>
      <c r="AQ1490" s="19"/>
    </row>
    <row r="1491">
      <c r="A1491" s="21" t="s">
        <v>6946</v>
      </c>
      <c r="B1491" s="21" t="s">
        <v>6947</v>
      </c>
      <c r="C1491" s="11" t="str">
        <f>VLOOKUP(A1491,import!A:C,3,0)</f>
        <v>DOĞRU</v>
      </c>
      <c r="D1491" s="21" t="s">
        <v>45</v>
      </c>
      <c r="E1491" s="12">
        <f>VLOOKUP(A1491,import!A:J,5,0)</f>
        <v>79</v>
      </c>
      <c r="F1491" s="12">
        <f>VLOOKUP(A1491,import!A:J,6,0)</f>
        <v>79</v>
      </c>
      <c r="G1491" s="13">
        <f>VLOOKUP(A1491,import!A:J,7,0)</f>
        <v>0</v>
      </c>
      <c r="H1491" s="13">
        <f>VLOOKUP(A1491,import!A:J,8,0)</f>
        <v>20</v>
      </c>
      <c r="I1491" s="13">
        <f>VLOOKUP(A1491,import!A:J,9,0)</f>
        <v>20</v>
      </c>
      <c r="J1491" s="14">
        <f>VLOOKUP(A1491,import!A:J,10,0)</f>
        <v>0</v>
      </c>
      <c r="K1491" s="21" t="s">
        <v>6948</v>
      </c>
      <c r="L1491" s="21">
        <v>2.425721001E9</v>
      </c>
      <c r="M1491" s="21" t="s">
        <v>2128</v>
      </c>
      <c r="N1491" s="21" t="s">
        <v>2129</v>
      </c>
      <c r="O1491" s="21" t="s">
        <v>6949</v>
      </c>
      <c r="P1491" s="11" t="str">
        <f>VLOOKUP(A1491,import!A:P,16,0)</f>
        <v>Geleneksel</v>
      </c>
      <c r="Q1491" s="15"/>
      <c r="R1491" s="15" t="b">
        <v>0</v>
      </c>
      <c r="S1491" s="16" t="b">
        <v>0</v>
      </c>
      <c r="T1491" s="17"/>
      <c r="U1491" s="17"/>
      <c r="V1491" s="17"/>
      <c r="W1491" s="17"/>
      <c r="X1491" s="18"/>
      <c r="Y1491" s="18"/>
      <c r="Z1491" s="18"/>
      <c r="AA1491" s="22"/>
      <c r="AB1491" s="23"/>
      <c r="AC1491" s="19"/>
      <c r="AD1491" s="19"/>
      <c r="AE1491" s="20"/>
      <c r="AF1491" s="19"/>
      <c r="AG1491" s="20"/>
      <c r="AH1491" s="19"/>
      <c r="AI1491" s="19"/>
      <c r="AJ1491" s="19"/>
      <c r="AK1491" s="22"/>
      <c r="AL1491" s="19"/>
      <c r="AM1491" s="19"/>
      <c r="AN1491" s="19"/>
      <c r="AO1491" s="19"/>
      <c r="AP1491" s="21"/>
      <c r="AQ1491" s="19"/>
    </row>
    <row r="1492">
      <c r="A1492" s="21" t="s">
        <v>6950</v>
      </c>
      <c r="B1492" s="21" t="s">
        <v>6951</v>
      </c>
      <c r="C1492" s="11" t="str">
        <f>VLOOKUP(A1492,import!A:C,3,0)</f>
        <v>DOĞRU</v>
      </c>
      <c r="D1492" s="21" t="s">
        <v>74</v>
      </c>
      <c r="E1492" s="12">
        <f>VLOOKUP(A1492,import!A:J,5,0)</f>
        <v>12</v>
      </c>
      <c r="F1492" s="12">
        <f>VLOOKUP(A1492,import!A:J,6,0)</f>
        <v>12</v>
      </c>
      <c r="G1492" s="13">
        <f>VLOOKUP(A1492,import!A:J,7,0)</f>
        <v>0</v>
      </c>
      <c r="H1492" s="13">
        <f>VLOOKUP(A1492,import!A:J,8,0)</f>
        <v>30</v>
      </c>
      <c r="I1492" s="13">
        <f>VLOOKUP(A1492,import!A:J,9,0)</f>
        <v>30</v>
      </c>
      <c r="J1492" s="14">
        <f>VLOOKUP(A1492,import!A:J,10,0)</f>
        <v>0</v>
      </c>
      <c r="K1492" s="21" t="s">
        <v>6952</v>
      </c>
      <c r="L1492" s="21">
        <v>5.434084743E9</v>
      </c>
      <c r="M1492" s="21" t="s">
        <v>47</v>
      </c>
      <c r="N1492" s="21" t="s">
        <v>657</v>
      </c>
      <c r="O1492" s="21" t="s">
        <v>6953</v>
      </c>
      <c r="P1492" s="11" t="str">
        <f>VLOOKUP(A1492,import!A:P,16,0)</f>
        <v>Geleneksel</v>
      </c>
      <c r="Q1492" s="15"/>
      <c r="R1492" s="15" t="b">
        <v>1</v>
      </c>
      <c r="S1492" s="16" t="b">
        <v>0</v>
      </c>
      <c r="T1492" s="17" t="s">
        <v>50</v>
      </c>
      <c r="U1492" s="17" t="s">
        <v>99</v>
      </c>
      <c r="V1492" s="71" t="s">
        <v>69</v>
      </c>
      <c r="W1492" s="17"/>
      <c r="X1492" s="18">
        <v>44671.0</v>
      </c>
      <c r="Y1492" s="18">
        <v>44673.0</v>
      </c>
      <c r="Z1492" s="18"/>
      <c r="AA1492" s="22" t="s">
        <v>71</v>
      </c>
      <c r="AB1492" s="23">
        <v>44671.0</v>
      </c>
      <c r="AC1492" s="19"/>
      <c r="AD1492" s="19"/>
      <c r="AE1492" s="20"/>
      <c r="AF1492" s="19"/>
      <c r="AG1492" s="20"/>
      <c r="AH1492" s="19"/>
      <c r="AI1492" s="19"/>
      <c r="AJ1492" s="19"/>
      <c r="AK1492" s="22" t="s">
        <v>99</v>
      </c>
      <c r="AL1492" s="19"/>
      <c r="AM1492" s="19"/>
      <c r="AN1492" s="19"/>
      <c r="AO1492" s="19"/>
      <c r="AP1492" s="21"/>
      <c r="AQ1492" s="19"/>
    </row>
    <row r="1493">
      <c r="A1493" s="11" t="s">
        <v>6954</v>
      </c>
      <c r="B1493" s="11" t="s">
        <v>6955</v>
      </c>
      <c r="C1493" s="11" t="str">
        <f>VLOOKUP(A1493,import!A:C,3,0)</f>
        <v>DOĞRU</v>
      </c>
      <c r="D1493" s="11" t="s">
        <v>1007</v>
      </c>
      <c r="E1493" s="12">
        <f>VLOOKUP(A1493,import!A:J,5,0)</f>
        <v>229</v>
      </c>
      <c r="F1493" s="12">
        <f>VLOOKUP(A1493,import!A:J,6,0)</f>
        <v>11</v>
      </c>
      <c r="G1493" s="13">
        <f>VLOOKUP(A1493,import!A:J,7,0)</f>
        <v>23</v>
      </c>
      <c r="H1493" s="13">
        <f>VLOOKUP(A1493,import!A:J,8,0)</f>
        <v>15</v>
      </c>
      <c r="I1493" s="13">
        <f>VLOOKUP(A1493,import!A:J,9,0)</f>
        <v>38</v>
      </c>
      <c r="J1493" s="14">
        <f>VLOOKUP(A1493,import!A:J,10,0)</f>
        <v>0.61</v>
      </c>
      <c r="K1493" s="11" t="s">
        <v>6956</v>
      </c>
      <c r="L1493" s="11">
        <v>5.395673447E9</v>
      </c>
      <c r="M1493" s="11" t="s">
        <v>47</v>
      </c>
      <c r="N1493" s="11" t="s">
        <v>2360</v>
      </c>
      <c r="O1493" s="11" t="s">
        <v>6957</v>
      </c>
      <c r="P1493" s="11" t="str">
        <f>VLOOKUP(A1493,import!A:P,16,0)</f>
        <v>Geleneksel</v>
      </c>
      <c r="Q1493" s="15"/>
      <c r="R1493" s="15" t="b">
        <v>1</v>
      </c>
      <c r="S1493" s="16" t="b">
        <v>0</v>
      </c>
      <c r="T1493" s="17" t="s">
        <v>50</v>
      </c>
      <c r="U1493" s="17" t="s">
        <v>99</v>
      </c>
      <c r="V1493" s="17" t="s">
        <v>52</v>
      </c>
      <c r="W1493" s="17"/>
      <c r="X1493" s="18">
        <v>44543.0</v>
      </c>
      <c r="Y1493" s="18">
        <v>44545.0</v>
      </c>
      <c r="Z1493" s="18"/>
      <c r="AA1493" s="22" t="s">
        <v>71</v>
      </c>
      <c r="AB1493" s="23">
        <v>44543.0</v>
      </c>
      <c r="AC1493" s="19"/>
      <c r="AD1493" s="19"/>
      <c r="AE1493" s="20"/>
      <c r="AF1493" s="19"/>
      <c r="AG1493" s="20"/>
      <c r="AH1493" s="19"/>
      <c r="AI1493" s="19"/>
      <c r="AJ1493" s="19"/>
      <c r="AK1493" s="22" t="s">
        <v>99</v>
      </c>
      <c r="AL1493" s="19"/>
      <c r="AM1493" s="19"/>
      <c r="AN1493" s="19"/>
      <c r="AO1493" s="19"/>
      <c r="AP1493" s="21" t="s">
        <v>54</v>
      </c>
      <c r="AQ1493" s="19"/>
    </row>
    <row r="1494">
      <c r="A1494" s="11" t="s">
        <v>6958</v>
      </c>
      <c r="B1494" s="11" t="s">
        <v>6959</v>
      </c>
      <c r="C1494" s="11" t="str">
        <f>VLOOKUP(A1494,import!A:C,3,0)</f>
        <v>DOĞRU</v>
      </c>
      <c r="D1494" s="11" t="s">
        <v>818</v>
      </c>
      <c r="E1494" s="12">
        <f>VLOOKUP(A1494,import!A:J,5,0)</f>
        <v>693</v>
      </c>
      <c r="F1494" s="12">
        <f>VLOOKUP(A1494,import!A:J,6,0)</f>
        <v>63</v>
      </c>
      <c r="G1494" s="13">
        <f>VLOOKUP(A1494,import!A:J,7,0)</f>
        <v>0</v>
      </c>
      <c r="H1494" s="13">
        <f>VLOOKUP(A1494,import!A:J,8,0)</f>
        <v>20</v>
      </c>
      <c r="I1494" s="13">
        <f>VLOOKUP(A1494,import!A:J,9,0)</f>
        <v>20</v>
      </c>
      <c r="J1494" s="14">
        <f>VLOOKUP(A1494,import!A:J,10,0)</f>
        <v>0</v>
      </c>
      <c r="K1494" s="11" t="s">
        <v>6960</v>
      </c>
      <c r="L1494" s="11">
        <v>5.528963026E9</v>
      </c>
      <c r="M1494" s="11" t="s">
        <v>47</v>
      </c>
      <c r="N1494" s="11" t="s">
        <v>1202</v>
      </c>
      <c r="O1494" s="11" t="s">
        <v>6961</v>
      </c>
      <c r="P1494" s="11" t="str">
        <f>VLOOKUP(A1494,import!A:P,16,0)</f>
        <v>Geleneksel</v>
      </c>
      <c r="Q1494" s="15"/>
      <c r="R1494" s="15" t="b">
        <v>1</v>
      </c>
      <c r="S1494" s="25" t="b">
        <v>1</v>
      </c>
      <c r="T1494" s="17"/>
      <c r="U1494" s="17"/>
      <c r="V1494" s="31"/>
      <c r="W1494" s="17" t="s">
        <v>6962</v>
      </c>
      <c r="X1494" s="18"/>
      <c r="Y1494" s="18"/>
      <c r="Z1494" s="18"/>
      <c r="AA1494" s="22" t="s">
        <v>71</v>
      </c>
      <c r="AB1494" s="23">
        <v>44459.0</v>
      </c>
      <c r="AC1494" s="22" t="s">
        <v>106</v>
      </c>
      <c r="AD1494" s="23">
        <v>44464.0</v>
      </c>
      <c r="AE1494" s="20"/>
      <c r="AF1494" s="19"/>
      <c r="AG1494" s="20"/>
      <c r="AH1494" s="19"/>
      <c r="AI1494" s="19"/>
      <c r="AJ1494" s="19"/>
      <c r="AK1494" s="22" t="s">
        <v>51</v>
      </c>
      <c r="AL1494" s="22" t="s">
        <v>156</v>
      </c>
      <c r="AM1494" s="19"/>
      <c r="AN1494" s="19"/>
      <c r="AO1494" s="19"/>
      <c r="AP1494" s="21" t="s">
        <v>89</v>
      </c>
      <c r="AQ1494" s="19"/>
    </row>
    <row r="1495">
      <c r="A1495" s="11" t="s">
        <v>6963</v>
      </c>
      <c r="B1495" s="11" t="s">
        <v>6964</v>
      </c>
      <c r="C1495" s="11" t="str">
        <f>VLOOKUP(A1495,import!A:C,3,0)</f>
        <v>DOĞRU</v>
      </c>
      <c r="D1495" s="11" t="s">
        <v>152</v>
      </c>
      <c r="E1495" s="12">
        <f>VLOOKUP(A1495,import!A:J,5,0)</f>
        <v>994</v>
      </c>
      <c r="F1495" s="12">
        <f>VLOOKUP(A1495,import!A:J,6,0)</f>
        <v>26</v>
      </c>
      <c r="G1495" s="13">
        <f>VLOOKUP(A1495,import!A:J,7,0)</f>
        <v>37</v>
      </c>
      <c r="H1495" s="13">
        <f>VLOOKUP(A1495,import!A:J,8,0)</f>
        <v>7</v>
      </c>
      <c r="I1495" s="13">
        <f>VLOOKUP(A1495,import!A:J,9,0)</f>
        <v>44</v>
      </c>
      <c r="J1495" s="14">
        <f>VLOOKUP(A1495,import!A:J,10,0)</f>
        <v>0.84</v>
      </c>
      <c r="K1495" s="11" t="s">
        <v>6965</v>
      </c>
      <c r="L1495" s="11">
        <v>5.362336928E9</v>
      </c>
      <c r="M1495" s="11" t="s">
        <v>65</v>
      </c>
      <c r="N1495" s="11" t="s">
        <v>734</v>
      </c>
      <c r="O1495" s="11" t="s">
        <v>6966</v>
      </c>
      <c r="P1495" s="11" t="str">
        <f>VLOOKUP(A1495,import!A:P,16,0)</f>
        <v>Geleneksel</v>
      </c>
      <c r="Q1495" s="15"/>
      <c r="R1495" s="15" t="b">
        <v>1</v>
      </c>
      <c r="S1495" s="16" t="b">
        <v>0</v>
      </c>
      <c r="T1495" s="17" t="s">
        <v>50</v>
      </c>
      <c r="U1495" s="17" t="s">
        <v>51</v>
      </c>
      <c r="V1495" s="17" t="s">
        <v>52</v>
      </c>
      <c r="W1495" s="17" t="s">
        <v>6967</v>
      </c>
      <c r="X1495" s="18">
        <v>44498.0</v>
      </c>
      <c r="Y1495" s="18">
        <v>44508.0</v>
      </c>
      <c r="Z1495" s="18"/>
      <c r="AA1495" s="22" t="s">
        <v>85</v>
      </c>
      <c r="AB1495" s="23">
        <v>44358.0</v>
      </c>
      <c r="AC1495" s="22" t="s">
        <v>85</v>
      </c>
      <c r="AD1495" s="23">
        <v>44378.0</v>
      </c>
      <c r="AE1495" s="22" t="s">
        <v>71</v>
      </c>
      <c r="AF1495" s="23">
        <v>44495.0</v>
      </c>
      <c r="AG1495" s="22" t="s">
        <v>71</v>
      </c>
      <c r="AH1495" s="23">
        <v>44498.0</v>
      </c>
      <c r="AI1495" s="19"/>
      <c r="AJ1495" s="19"/>
      <c r="AK1495" s="22" t="s">
        <v>51</v>
      </c>
      <c r="AL1495" s="22" t="s">
        <v>86</v>
      </c>
      <c r="AM1495" s="22" t="s">
        <v>123</v>
      </c>
      <c r="AN1495" s="22" t="s">
        <v>51</v>
      </c>
      <c r="AO1495" s="19"/>
      <c r="AP1495" s="21" t="s">
        <v>54</v>
      </c>
      <c r="AQ1495" s="19"/>
    </row>
    <row r="1496">
      <c r="A1496" s="11" t="s">
        <v>6968</v>
      </c>
      <c r="B1496" s="11" t="s">
        <v>6969</v>
      </c>
      <c r="C1496" s="11" t="str">
        <f>VLOOKUP(A1496,import!A:C,3,0)</f>
        <v>DOĞRU</v>
      </c>
      <c r="D1496" s="11" t="s">
        <v>200</v>
      </c>
      <c r="E1496" s="12">
        <f>VLOOKUP(A1496,import!A:J,5,0)</f>
        <v>597</v>
      </c>
      <c r="F1496" s="12">
        <f>VLOOKUP(A1496,import!A:J,6,0)</f>
        <v>16</v>
      </c>
      <c r="G1496" s="13">
        <f>VLOOKUP(A1496,import!A:J,7,0)</f>
        <v>34</v>
      </c>
      <c r="H1496" s="13">
        <f>VLOOKUP(A1496,import!A:J,8,0)</f>
        <v>7</v>
      </c>
      <c r="I1496" s="13">
        <f>VLOOKUP(A1496,import!A:J,9,0)</f>
        <v>41</v>
      </c>
      <c r="J1496" s="14">
        <f>VLOOKUP(A1496,import!A:J,10,0)</f>
        <v>0.83</v>
      </c>
      <c r="K1496" s="11" t="s">
        <v>6970</v>
      </c>
      <c r="L1496" s="11">
        <v>2.42323505E9</v>
      </c>
      <c r="M1496" s="11" t="s">
        <v>138</v>
      </c>
      <c r="N1496" s="11" t="s">
        <v>320</v>
      </c>
      <c r="O1496" s="11" t="s">
        <v>6971</v>
      </c>
      <c r="P1496" s="11" t="str">
        <f>VLOOKUP(A1496,import!A:P,16,0)</f>
        <v>Geleneksel</v>
      </c>
      <c r="Q1496" s="15"/>
      <c r="R1496" s="15" t="b">
        <v>1</v>
      </c>
      <c r="S1496" s="25" t="b">
        <v>1</v>
      </c>
      <c r="T1496" s="17"/>
      <c r="U1496" s="17"/>
      <c r="V1496" s="17"/>
      <c r="W1496" s="17" t="s">
        <v>6972</v>
      </c>
      <c r="X1496" s="18"/>
      <c r="Y1496" s="18"/>
      <c r="Z1496" s="18"/>
      <c r="AA1496" s="22" t="s">
        <v>71</v>
      </c>
      <c r="AB1496" s="23">
        <v>44533.0</v>
      </c>
      <c r="AC1496" s="19"/>
      <c r="AD1496" s="19"/>
      <c r="AE1496" s="20"/>
      <c r="AF1496" s="19"/>
      <c r="AG1496" s="20"/>
      <c r="AH1496" s="19"/>
      <c r="AI1496" s="19"/>
      <c r="AJ1496" s="19"/>
      <c r="AK1496" s="22" t="s">
        <v>99</v>
      </c>
      <c r="AL1496" s="19"/>
      <c r="AM1496" s="19"/>
      <c r="AN1496" s="19"/>
      <c r="AO1496" s="19"/>
      <c r="AP1496" s="21" t="s">
        <v>116</v>
      </c>
      <c r="AQ1496" s="19"/>
    </row>
    <row r="1497">
      <c r="A1497" s="11" t="s">
        <v>6973</v>
      </c>
      <c r="B1497" s="11" t="s">
        <v>6974</v>
      </c>
      <c r="C1497" s="11" t="str">
        <f>VLOOKUP(A1497,import!A:C,3,0)</f>
        <v>DOĞRU</v>
      </c>
      <c r="D1497" s="11" t="s">
        <v>233</v>
      </c>
      <c r="E1497" s="12">
        <f>VLOOKUP(A1497,import!A:J,5,0)</f>
        <v>2317</v>
      </c>
      <c r="F1497" s="12" t="str">
        <f>VLOOKUP(A1497,import!A:J,6,0)</f>
        <v/>
      </c>
      <c r="G1497" s="13">
        <f>VLOOKUP(A1497,import!A:J,7,0)</f>
        <v>15</v>
      </c>
      <c r="H1497" s="13">
        <f>VLOOKUP(A1497,import!A:J,8,0)</f>
        <v>69</v>
      </c>
      <c r="I1497" s="13">
        <f>VLOOKUP(A1497,import!A:J,9,0)</f>
        <v>84</v>
      </c>
      <c r="J1497" s="14">
        <f>VLOOKUP(A1497,import!A:J,10,0)</f>
        <v>0.18</v>
      </c>
      <c r="K1497" s="11" t="s">
        <v>6975</v>
      </c>
      <c r="L1497" s="11">
        <v>2.425200013E9</v>
      </c>
      <c r="M1497" s="11" t="s">
        <v>368</v>
      </c>
      <c r="N1497" s="11" t="s">
        <v>813</v>
      </c>
      <c r="O1497" s="11" t="s">
        <v>6976</v>
      </c>
      <c r="P1497" s="11" t="str">
        <f>VLOOKUP(A1497,import!A:P,16,0)</f>
        <v>Geleneksel</v>
      </c>
      <c r="Q1497" s="15"/>
      <c r="R1497" s="15" t="b">
        <v>1</v>
      </c>
      <c r="S1497" s="16" t="b">
        <v>0</v>
      </c>
      <c r="T1497" s="17" t="s">
        <v>351</v>
      </c>
      <c r="U1497" s="17" t="s">
        <v>51</v>
      </c>
      <c r="V1497" s="24" t="s">
        <v>371</v>
      </c>
      <c r="W1497" s="17">
        <v>5.342736729E9</v>
      </c>
      <c r="X1497" s="18">
        <v>44475.0</v>
      </c>
      <c r="Y1497" s="18">
        <v>44476.0</v>
      </c>
      <c r="Z1497" s="18"/>
      <c r="AA1497" s="22" t="s">
        <v>71</v>
      </c>
      <c r="AB1497" s="23">
        <v>44463.0</v>
      </c>
      <c r="AC1497" s="22" t="s">
        <v>71</v>
      </c>
      <c r="AD1497" s="23">
        <v>44475.0</v>
      </c>
      <c r="AE1497" s="20"/>
      <c r="AF1497" s="19"/>
      <c r="AG1497" s="20"/>
      <c r="AH1497" s="19"/>
      <c r="AI1497" s="19"/>
      <c r="AJ1497" s="19"/>
      <c r="AK1497" s="22" t="s">
        <v>149</v>
      </c>
      <c r="AL1497" s="22" t="s">
        <v>51</v>
      </c>
      <c r="AM1497" s="19"/>
      <c r="AN1497" s="19"/>
      <c r="AO1497" s="19"/>
      <c r="AP1497" s="21" t="s">
        <v>116</v>
      </c>
      <c r="AQ1497" s="19"/>
    </row>
    <row r="1498">
      <c r="A1498" s="11" t="s">
        <v>6977</v>
      </c>
      <c r="B1498" s="11" t="s">
        <v>6978</v>
      </c>
      <c r="C1498" s="11" t="str">
        <f>VLOOKUP(A1498,import!A:C,3,0)</f>
        <v>DOĞRU</v>
      </c>
      <c r="D1498" s="11" t="s">
        <v>63</v>
      </c>
      <c r="E1498" s="12">
        <f>VLOOKUP(A1498,import!A:J,5,0)</f>
        <v>2293</v>
      </c>
      <c r="F1498" s="12">
        <f>VLOOKUP(A1498,import!A:J,6,0)</f>
        <v>133</v>
      </c>
      <c r="G1498" s="13">
        <f>VLOOKUP(A1498,import!A:J,7,0)</f>
        <v>0</v>
      </c>
      <c r="H1498" s="13">
        <f>VLOOKUP(A1498,import!A:J,8,0)</f>
        <v>22</v>
      </c>
      <c r="I1498" s="13">
        <f>VLOOKUP(A1498,import!A:J,9,0)</f>
        <v>22</v>
      </c>
      <c r="J1498" s="14">
        <f>VLOOKUP(A1498,import!A:J,10,0)</f>
        <v>0</v>
      </c>
      <c r="K1498" s="11" t="s">
        <v>6979</v>
      </c>
      <c r="L1498" s="11">
        <v>2.423231035E9</v>
      </c>
      <c r="M1498" s="11" t="s">
        <v>47</v>
      </c>
      <c r="N1498" s="11" t="s">
        <v>94</v>
      </c>
      <c r="O1498" s="11" t="s">
        <v>6980</v>
      </c>
      <c r="P1498" s="11" t="str">
        <f>VLOOKUP(A1498,import!A:P,16,0)</f>
        <v>Geleneksel</v>
      </c>
      <c r="Q1498" s="15" t="s">
        <v>103</v>
      </c>
      <c r="R1498" s="15" t="b">
        <v>1</v>
      </c>
      <c r="S1498" s="16" t="b">
        <v>0</v>
      </c>
      <c r="T1498" s="25" t="s">
        <v>83</v>
      </c>
      <c r="U1498" s="25" t="s">
        <v>86</v>
      </c>
      <c r="V1498" s="25" t="s">
        <v>52</v>
      </c>
      <c r="W1498" s="25" t="s">
        <v>6981</v>
      </c>
      <c r="X1498" s="27">
        <v>44378.0</v>
      </c>
      <c r="Y1498" s="27">
        <v>44383.0</v>
      </c>
      <c r="Z1498" s="27"/>
      <c r="AA1498" s="22" t="s">
        <v>71</v>
      </c>
      <c r="AB1498" s="23">
        <v>44376.0</v>
      </c>
      <c r="AC1498" s="22" t="s">
        <v>71</v>
      </c>
      <c r="AD1498" s="23">
        <v>44378.0</v>
      </c>
      <c r="AE1498" s="22" t="s">
        <v>71</v>
      </c>
      <c r="AF1498" s="23">
        <v>44383.0</v>
      </c>
      <c r="AG1498" s="22" t="s">
        <v>106</v>
      </c>
      <c r="AH1498" s="23">
        <v>44392.0</v>
      </c>
      <c r="AI1498" s="22" t="s">
        <v>71</v>
      </c>
      <c r="AJ1498" s="23">
        <v>44571.0</v>
      </c>
      <c r="AK1498" s="22" t="s">
        <v>1486</v>
      </c>
      <c r="AL1498" s="22" t="s">
        <v>86</v>
      </c>
      <c r="AM1498" s="22" t="s">
        <v>86</v>
      </c>
      <c r="AN1498" s="22" t="s">
        <v>149</v>
      </c>
      <c r="AO1498" s="22" t="s">
        <v>99</v>
      </c>
      <c r="AP1498" s="21" t="s">
        <v>89</v>
      </c>
      <c r="AQ1498" s="22"/>
    </row>
    <row r="1499">
      <c r="A1499" s="11" t="s">
        <v>6982</v>
      </c>
      <c r="B1499" s="11" t="s">
        <v>6983</v>
      </c>
      <c r="C1499" s="11" t="str">
        <f>VLOOKUP(A1499,import!A:C,3,0)</f>
        <v>DOĞRU</v>
      </c>
      <c r="D1499" s="11" t="s">
        <v>5859</v>
      </c>
      <c r="E1499" s="12">
        <f>VLOOKUP(A1499,import!A:J,5,0)</f>
        <v>727</v>
      </c>
      <c r="F1499" s="12">
        <f>VLOOKUP(A1499,import!A:J,6,0)</f>
        <v>26</v>
      </c>
      <c r="G1499" s="13">
        <f>VLOOKUP(A1499,import!A:J,7,0)</f>
        <v>15</v>
      </c>
      <c r="H1499" s="13">
        <f>VLOOKUP(A1499,import!A:J,8,0)</f>
        <v>2</v>
      </c>
      <c r="I1499" s="13">
        <f>VLOOKUP(A1499,import!A:J,9,0)</f>
        <v>17</v>
      </c>
      <c r="J1499" s="14">
        <f>VLOOKUP(A1499,import!A:J,10,0)</f>
        <v>0.88</v>
      </c>
      <c r="K1499" s="11" t="s">
        <v>215</v>
      </c>
      <c r="L1499" s="11">
        <v>2.423230002E9</v>
      </c>
      <c r="M1499" s="11" t="s">
        <v>47</v>
      </c>
      <c r="N1499" s="11" t="s">
        <v>94</v>
      </c>
      <c r="O1499" s="11" t="s">
        <v>6984</v>
      </c>
      <c r="P1499" s="11" t="str">
        <f>VLOOKUP(A1499,import!A:P,16,0)</f>
        <v>Geleneksel</v>
      </c>
      <c r="Q1499" s="15" t="s">
        <v>135</v>
      </c>
      <c r="R1499" s="15" t="b">
        <v>1</v>
      </c>
      <c r="S1499" s="25" t="b">
        <v>1</v>
      </c>
      <c r="T1499" s="25" t="s">
        <v>50</v>
      </c>
      <c r="U1499" s="25" t="s">
        <v>156</v>
      </c>
      <c r="V1499" s="16"/>
      <c r="W1499" s="17" t="s">
        <v>6985</v>
      </c>
      <c r="X1499" s="27">
        <v>44459.0</v>
      </c>
      <c r="Y1499" s="27">
        <v>44459.0</v>
      </c>
      <c r="Z1499" s="30"/>
      <c r="AA1499" s="22" t="s">
        <v>71</v>
      </c>
      <c r="AB1499" s="23">
        <v>44391.0</v>
      </c>
      <c r="AC1499" s="19"/>
      <c r="AD1499" s="19"/>
      <c r="AE1499" s="20"/>
      <c r="AF1499" s="19"/>
      <c r="AG1499" s="20"/>
      <c r="AH1499" s="19"/>
      <c r="AI1499" s="19"/>
      <c r="AJ1499" s="19"/>
      <c r="AK1499" s="22" t="s">
        <v>149</v>
      </c>
      <c r="AL1499" s="19"/>
      <c r="AM1499" s="19"/>
      <c r="AN1499" s="19"/>
      <c r="AO1499" s="19"/>
      <c r="AP1499" s="21" t="s">
        <v>89</v>
      </c>
      <c r="AQ1499" s="19"/>
    </row>
    <row r="1500">
      <c r="A1500" s="11" t="s">
        <v>6986</v>
      </c>
      <c r="B1500" s="11" t="s">
        <v>6987</v>
      </c>
      <c r="C1500" s="11" t="str">
        <f>VLOOKUP(A1500,import!A:C,3,0)</f>
        <v>DOĞRU</v>
      </c>
      <c r="D1500" s="11" t="s">
        <v>5859</v>
      </c>
      <c r="E1500" s="12">
        <f>VLOOKUP(A1500,import!A:J,5,0)</f>
        <v>240</v>
      </c>
      <c r="F1500" s="12">
        <f>VLOOKUP(A1500,import!A:J,6,0)</f>
        <v>37</v>
      </c>
      <c r="G1500" s="13">
        <f>VLOOKUP(A1500,import!A:J,7,0)</f>
        <v>19</v>
      </c>
      <c r="H1500" s="13">
        <f>VLOOKUP(A1500,import!A:J,8,0)</f>
        <v>1</v>
      </c>
      <c r="I1500" s="13">
        <f>VLOOKUP(A1500,import!A:J,9,0)</f>
        <v>20</v>
      </c>
      <c r="J1500" s="14">
        <f>VLOOKUP(A1500,import!A:J,10,0)</f>
        <v>0.95</v>
      </c>
      <c r="K1500" s="11" t="s">
        <v>215</v>
      </c>
      <c r="L1500" s="11">
        <v>2.423230002E9</v>
      </c>
      <c r="M1500" s="11" t="s">
        <v>47</v>
      </c>
      <c r="N1500" s="11" t="s">
        <v>187</v>
      </c>
      <c r="O1500" s="11" t="s">
        <v>6988</v>
      </c>
      <c r="P1500" s="11" t="str">
        <f>VLOOKUP(A1500,import!A:P,16,0)</f>
        <v>Geleneksel</v>
      </c>
      <c r="Q1500" s="15"/>
      <c r="R1500" s="15" t="b">
        <v>1</v>
      </c>
      <c r="S1500" s="25" t="b">
        <v>1</v>
      </c>
      <c r="T1500" s="17"/>
      <c r="U1500" s="17"/>
      <c r="V1500" s="17"/>
      <c r="W1500" s="17" t="s">
        <v>6989</v>
      </c>
      <c r="X1500" s="18"/>
      <c r="Y1500" s="18"/>
      <c r="Z1500" s="18"/>
      <c r="AA1500" s="22" t="s">
        <v>177</v>
      </c>
      <c r="AB1500" s="23">
        <v>44432.0</v>
      </c>
      <c r="AC1500" s="22" t="s">
        <v>71</v>
      </c>
      <c r="AD1500" s="23">
        <v>44434.0</v>
      </c>
      <c r="AE1500" s="20"/>
      <c r="AF1500" s="19"/>
      <c r="AG1500" s="20"/>
      <c r="AH1500" s="19"/>
      <c r="AI1500" s="19"/>
      <c r="AJ1500" s="19"/>
      <c r="AK1500" s="22" t="s">
        <v>163</v>
      </c>
      <c r="AL1500" s="22" t="s">
        <v>163</v>
      </c>
      <c r="AM1500" s="19"/>
      <c r="AN1500" s="19"/>
      <c r="AO1500" s="19"/>
      <c r="AP1500" s="21" t="s">
        <v>89</v>
      </c>
      <c r="AQ1500" s="19"/>
    </row>
    <row r="1501">
      <c r="A1501" s="11" t="s">
        <v>6990</v>
      </c>
      <c r="B1501" s="11" t="s">
        <v>6991</v>
      </c>
      <c r="C1501" s="11" t="str">
        <f>VLOOKUP(A1501,import!A:C,3,0)</f>
        <v>DOĞRU</v>
      </c>
      <c r="D1501" s="11" t="s">
        <v>5859</v>
      </c>
      <c r="E1501" s="12">
        <f>VLOOKUP(A1501,import!A:J,5,0)</f>
        <v>383</v>
      </c>
      <c r="F1501" s="12">
        <f>VLOOKUP(A1501,import!A:J,6,0)</f>
        <v>70</v>
      </c>
      <c r="G1501" s="13">
        <f>VLOOKUP(A1501,import!A:J,7,0)</f>
        <v>19</v>
      </c>
      <c r="H1501" s="13">
        <f>VLOOKUP(A1501,import!A:J,8,0)</f>
        <v>8</v>
      </c>
      <c r="I1501" s="13">
        <f>VLOOKUP(A1501,import!A:J,9,0)</f>
        <v>27</v>
      </c>
      <c r="J1501" s="14">
        <f>VLOOKUP(A1501,import!A:J,10,0)</f>
        <v>0.7</v>
      </c>
      <c r="K1501" s="11" t="s">
        <v>215</v>
      </c>
      <c r="L1501" s="11">
        <v>2.423230002E9</v>
      </c>
      <c r="M1501" s="11" t="s">
        <v>138</v>
      </c>
      <c r="N1501" s="11" t="s">
        <v>333</v>
      </c>
      <c r="O1501" s="11" t="s">
        <v>6992</v>
      </c>
      <c r="P1501" s="11" t="str">
        <f>VLOOKUP(A1501,import!A:P,16,0)</f>
        <v>Geleneksel</v>
      </c>
      <c r="Q1501" s="15"/>
      <c r="R1501" s="15" t="b">
        <v>0</v>
      </c>
      <c r="S1501" s="16" t="b">
        <v>0</v>
      </c>
      <c r="T1501" s="17"/>
      <c r="U1501" s="17"/>
      <c r="V1501" s="17"/>
      <c r="W1501" s="17"/>
      <c r="X1501" s="18"/>
      <c r="Y1501" s="18"/>
      <c r="Z1501" s="18"/>
      <c r="AA1501" s="22"/>
      <c r="AB1501" s="23"/>
      <c r="AC1501" s="19"/>
      <c r="AD1501" s="19"/>
      <c r="AE1501" s="20"/>
      <c r="AF1501" s="19"/>
      <c r="AG1501" s="20"/>
      <c r="AH1501" s="19"/>
      <c r="AI1501" s="19"/>
      <c r="AJ1501" s="19"/>
      <c r="AK1501" s="22"/>
      <c r="AL1501" s="19"/>
      <c r="AM1501" s="19"/>
      <c r="AN1501" s="19"/>
      <c r="AO1501" s="19"/>
      <c r="AP1501" s="21" t="s">
        <v>89</v>
      </c>
      <c r="AQ1501" s="19"/>
    </row>
    <row r="1502">
      <c r="A1502" s="11" t="s">
        <v>6993</v>
      </c>
      <c r="B1502" s="11" t="s">
        <v>6994</v>
      </c>
      <c r="C1502" s="11" t="str">
        <f>VLOOKUP(A1502,import!A:C,3,0)</f>
        <v>DOĞRU</v>
      </c>
      <c r="D1502" s="11" t="s">
        <v>74</v>
      </c>
      <c r="E1502" s="12">
        <f>VLOOKUP(A1502,import!A:J,5,0)</f>
        <v>61</v>
      </c>
      <c r="F1502" s="12">
        <f>VLOOKUP(A1502,import!A:J,6,0)</f>
        <v>12</v>
      </c>
      <c r="G1502" s="13">
        <f>VLOOKUP(A1502,import!A:J,7,0)</f>
        <v>0</v>
      </c>
      <c r="H1502" s="13">
        <f>VLOOKUP(A1502,import!A:J,8,0)</f>
        <v>69</v>
      </c>
      <c r="I1502" s="13">
        <f>VLOOKUP(A1502,import!A:J,9,0)</f>
        <v>69</v>
      </c>
      <c r="J1502" s="14">
        <f>VLOOKUP(A1502,import!A:J,10,0)</f>
        <v>0</v>
      </c>
      <c r="K1502" s="11" t="s">
        <v>6995</v>
      </c>
      <c r="L1502" s="11">
        <v>5.346102581E9</v>
      </c>
      <c r="M1502" s="11" t="s">
        <v>368</v>
      </c>
      <c r="N1502" s="11" t="s">
        <v>813</v>
      </c>
      <c r="O1502" s="11" t="s">
        <v>6996</v>
      </c>
      <c r="P1502" s="11" t="str">
        <f>VLOOKUP(A1502,import!A:P,16,0)</f>
        <v>Geleneksel</v>
      </c>
      <c r="Q1502" s="15"/>
      <c r="R1502" s="15" t="b">
        <v>0</v>
      </c>
      <c r="S1502" s="16" t="b">
        <v>0</v>
      </c>
      <c r="T1502" s="17"/>
      <c r="U1502" s="17"/>
      <c r="V1502" s="17"/>
      <c r="W1502" s="17"/>
      <c r="X1502" s="18"/>
      <c r="Y1502" s="18"/>
      <c r="Z1502" s="18"/>
      <c r="AA1502" s="22"/>
      <c r="AB1502" s="23"/>
      <c r="AC1502" s="19"/>
      <c r="AD1502" s="19"/>
      <c r="AE1502" s="20"/>
      <c r="AF1502" s="19"/>
      <c r="AG1502" s="20"/>
      <c r="AH1502" s="19"/>
      <c r="AI1502" s="19"/>
      <c r="AJ1502" s="19"/>
      <c r="AK1502" s="22"/>
      <c r="AL1502" s="19"/>
      <c r="AM1502" s="19"/>
      <c r="AN1502" s="19"/>
      <c r="AO1502" s="19"/>
      <c r="AP1502" s="21"/>
      <c r="AQ1502" s="19"/>
    </row>
    <row r="1503">
      <c r="A1503" s="11" t="s">
        <v>6997</v>
      </c>
      <c r="B1503" s="11" t="s">
        <v>6998</v>
      </c>
      <c r="C1503" s="11" t="str">
        <f>VLOOKUP(A1503,import!A:C,3,0)</f>
        <v>DOĞRU</v>
      </c>
      <c r="D1503" s="11" t="s">
        <v>74</v>
      </c>
      <c r="E1503" s="12">
        <f>VLOOKUP(A1503,import!A:J,5,0)</f>
        <v>34</v>
      </c>
      <c r="F1503" s="12">
        <f>VLOOKUP(A1503,import!A:J,6,0)</f>
        <v>19</v>
      </c>
      <c r="G1503" s="13">
        <f>VLOOKUP(A1503,import!A:J,7,0)</f>
        <v>0</v>
      </c>
      <c r="H1503" s="13">
        <f>VLOOKUP(A1503,import!A:J,8,0)</f>
        <v>43</v>
      </c>
      <c r="I1503" s="13">
        <f>VLOOKUP(A1503,import!A:J,9,0)</f>
        <v>43</v>
      </c>
      <c r="J1503" s="14">
        <f>VLOOKUP(A1503,import!A:J,10,0)</f>
        <v>0</v>
      </c>
      <c r="K1503" s="11" t="s">
        <v>6999</v>
      </c>
      <c r="L1503" s="11">
        <v>5.358807258E9</v>
      </c>
      <c r="M1503" s="11" t="s">
        <v>47</v>
      </c>
      <c r="N1503" s="11" t="s">
        <v>94</v>
      </c>
      <c r="O1503" s="11" t="s">
        <v>7000</v>
      </c>
      <c r="P1503" s="11" t="str">
        <f>VLOOKUP(A1503,import!A:P,16,0)</f>
        <v>Geleneksel</v>
      </c>
      <c r="Q1503" s="15"/>
      <c r="R1503" s="15" t="b">
        <v>1</v>
      </c>
      <c r="S1503" s="25" t="b">
        <v>1</v>
      </c>
      <c r="T1503" s="17"/>
      <c r="U1503" s="17"/>
      <c r="V1503" s="17"/>
      <c r="W1503" s="17" t="s">
        <v>7001</v>
      </c>
      <c r="X1503" s="18"/>
      <c r="Y1503" s="18"/>
      <c r="Z1503" s="18"/>
      <c r="AA1503" s="22" t="s">
        <v>71</v>
      </c>
      <c r="AB1503" s="23">
        <v>44636.0</v>
      </c>
      <c r="AC1503" s="19"/>
      <c r="AD1503" s="19"/>
      <c r="AE1503" s="20"/>
      <c r="AF1503" s="19"/>
      <c r="AG1503" s="20"/>
      <c r="AH1503" s="19"/>
      <c r="AI1503" s="19"/>
      <c r="AJ1503" s="19"/>
      <c r="AK1503" s="22" t="s">
        <v>99</v>
      </c>
      <c r="AL1503" s="19"/>
      <c r="AM1503" s="19"/>
      <c r="AN1503" s="19"/>
      <c r="AO1503" s="19"/>
      <c r="AP1503" s="21"/>
      <c r="AQ1503" s="19"/>
    </row>
    <row r="1504">
      <c r="A1504" s="11" t="s">
        <v>7002</v>
      </c>
      <c r="B1504" s="11" t="s">
        <v>7003</v>
      </c>
      <c r="C1504" s="11" t="str">
        <f>VLOOKUP(A1504,import!A:C,3,0)</f>
        <v>DOĞRU</v>
      </c>
      <c r="D1504" s="11" t="s">
        <v>325</v>
      </c>
      <c r="E1504" s="12">
        <f>VLOOKUP(A1504,import!A:J,5,0)</f>
        <v>252</v>
      </c>
      <c r="F1504" s="12">
        <f>VLOOKUP(A1504,import!A:J,6,0)</f>
        <v>10</v>
      </c>
      <c r="G1504" s="13">
        <f>VLOOKUP(A1504,import!A:J,7,0)</f>
        <v>11</v>
      </c>
      <c r="H1504" s="13">
        <f>VLOOKUP(A1504,import!A:J,8,0)</f>
        <v>12</v>
      </c>
      <c r="I1504" s="13">
        <f>VLOOKUP(A1504,import!A:J,9,0)</f>
        <v>23</v>
      </c>
      <c r="J1504" s="14">
        <f>VLOOKUP(A1504,import!A:J,10,0)</f>
        <v>0.48</v>
      </c>
      <c r="K1504" s="11" t="s">
        <v>7004</v>
      </c>
      <c r="L1504" s="11">
        <v>5.45244089E9</v>
      </c>
      <c r="M1504" s="11" t="s">
        <v>65</v>
      </c>
      <c r="N1504" s="11" t="s">
        <v>2065</v>
      </c>
      <c r="O1504" s="11" t="s">
        <v>7005</v>
      </c>
      <c r="P1504" s="11" t="str">
        <f>VLOOKUP(A1504,import!A:P,16,0)</f>
        <v>Geleneksel</v>
      </c>
      <c r="Q1504" s="15"/>
      <c r="R1504" s="15" t="b">
        <v>1</v>
      </c>
      <c r="S1504" s="16" t="b">
        <v>0</v>
      </c>
      <c r="T1504" s="29" t="s">
        <v>502</v>
      </c>
      <c r="U1504" s="17"/>
      <c r="V1504" s="17"/>
      <c r="W1504" s="17" t="s">
        <v>7006</v>
      </c>
      <c r="X1504" s="18"/>
      <c r="Y1504" s="18"/>
      <c r="Z1504" s="18"/>
      <c r="AA1504" s="22" t="s">
        <v>85</v>
      </c>
      <c r="AB1504" s="23">
        <v>44368.0</v>
      </c>
      <c r="AC1504" s="22" t="s">
        <v>177</v>
      </c>
      <c r="AD1504" s="23">
        <v>44440.0</v>
      </c>
      <c r="AE1504" s="22" t="s">
        <v>71</v>
      </c>
      <c r="AF1504" s="23">
        <v>44539.0</v>
      </c>
      <c r="AG1504" s="20"/>
      <c r="AH1504" s="19"/>
      <c r="AI1504" s="19"/>
      <c r="AJ1504" s="19"/>
      <c r="AK1504" s="22" t="s">
        <v>98</v>
      </c>
      <c r="AL1504" s="22" t="s">
        <v>51</v>
      </c>
      <c r="AM1504" s="22" t="s">
        <v>99</v>
      </c>
      <c r="AN1504" s="19"/>
      <c r="AO1504" s="19"/>
      <c r="AP1504" s="21" t="s">
        <v>54</v>
      </c>
      <c r="AQ1504" s="19"/>
    </row>
    <row r="1505">
      <c r="A1505" s="11" t="s">
        <v>7007</v>
      </c>
      <c r="B1505" s="11" t="s">
        <v>7008</v>
      </c>
      <c r="C1505" s="11" t="str">
        <f>VLOOKUP(A1505,import!A:C,3,0)</f>
        <v>DOĞRU</v>
      </c>
      <c r="D1505" s="11" t="s">
        <v>325</v>
      </c>
      <c r="E1505" s="12">
        <f>VLOOKUP(A1505,import!A:J,5,0)</f>
        <v>15</v>
      </c>
      <c r="F1505" s="12">
        <f>VLOOKUP(A1505,import!A:J,6,0)</f>
        <v>5</v>
      </c>
      <c r="G1505" s="13">
        <f>VLOOKUP(A1505,import!A:J,7,0)</f>
        <v>0</v>
      </c>
      <c r="H1505" s="13">
        <f>VLOOKUP(A1505,import!A:J,8,0)</f>
        <v>7</v>
      </c>
      <c r="I1505" s="13">
        <f>VLOOKUP(A1505,import!A:J,9,0)</f>
        <v>7</v>
      </c>
      <c r="J1505" s="14">
        <f>VLOOKUP(A1505,import!A:J,10,0)</f>
        <v>0</v>
      </c>
      <c r="K1505" s="11" t="s">
        <v>7009</v>
      </c>
      <c r="L1505" s="11">
        <v>5.415502993E9</v>
      </c>
      <c r="M1505" s="11" t="s">
        <v>47</v>
      </c>
      <c r="N1505" s="11" t="s">
        <v>2153</v>
      </c>
      <c r="O1505" s="11" t="s">
        <v>7010</v>
      </c>
      <c r="P1505" s="11" t="str">
        <f>VLOOKUP(A1505,import!A:P,16,0)</f>
        <v>Geleneksel</v>
      </c>
      <c r="Q1505" s="15"/>
      <c r="R1505" s="15" t="b">
        <v>0</v>
      </c>
      <c r="S1505" s="16" t="b">
        <v>0</v>
      </c>
      <c r="T1505" s="17" t="s">
        <v>502</v>
      </c>
      <c r="U1505" s="17"/>
      <c r="V1505" s="17"/>
      <c r="W1505" s="17"/>
      <c r="X1505" s="18"/>
      <c r="Y1505" s="18"/>
      <c r="Z1505" s="18"/>
      <c r="AA1505" s="22"/>
      <c r="AB1505" s="23"/>
      <c r="AC1505" s="19"/>
      <c r="AD1505" s="19"/>
      <c r="AE1505" s="20"/>
      <c r="AF1505" s="19"/>
      <c r="AG1505" s="20"/>
      <c r="AH1505" s="19"/>
      <c r="AI1505" s="19"/>
      <c r="AJ1505" s="19"/>
      <c r="AK1505" s="22"/>
      <c r="AL1505" s="19"/>
      <c r="AM1505" s="19"/>
      <c r="AN1505" s="19"/>
      <c r="AO1505" s="19"/>
      <c r="AP1505" s="21"/>
      <c r="AQ1505" s="19"/>
    </row>
    <row r="1506">
      <c r="A1506" s="11" t="s">
        <v>7011</v>
      </c>
      <c r="B1506" s="11" t="s">
        <v>7012</v>
      </c>
      <c r="C1506" s="11" t="str">
        <f>VLOOKUP(A1506,import!A:C,3,0)</f>
        <v>YANLIŞ</v>
      </c>
      <c r="D1506" s="11" t="s">
        <v>325</v>
      </c>
      <c r="E1506" s="12">
        <f>VLOOKUP(A1506,import!A:J,5,0)</f>
        <v>59</v>
      </c>
      <c r="F1506" s="12" t="str">
        <f>VLOOKUP(A1506,import!A:J,6,0)</f>
        <v/>
      </c>
      <c r="G1506" s="13">
        <f>VLOOKUP(A1506,import!A:J,7,0)</f>
        <v>9</v>
      </c>
      <c r="H1506" s="13">
        <f>VLOOKUP(A1506,import!A:J,8,0)</f>
        <v>16</v>
      </c>
      <c r="I1506" s="13">
        <f>VLOOKUP(A1506,import!A:J,9,0)</f>
        <v>25</v>
      </c>
      <c r="J1506" s="14">
        <f>VLOOKUP(A1506,import!A:J,10,0)</f>
        <v>0.36</v>
      </c>
      <c r="K1506" s="11" t="s">
        <v>7013</v>
      </c>
      <c r="L1506" s="11">
        <v>5.467658203E9</v>
      </c>
      <c r="M1506" s="11" t="s">
        <v>65</v>
      </c>
      <c r="N1506" s="11" t="s">
        <v>772</v>
      </c>
      <c r="O1506" s="11" t="s">
        <v>7014</v>
      </c>
      <c r="P1506" s="11" t="str">
        <f>VLOOKUP(A1506,import!A:P,16,0)</f>
        <v>Geleneksel</v>
      </c>
      <c r="Q1506" s="15"/>
      <c r="R1506" s="15" t="b">
        <v>1</v>
      </c>
      <c r="S1506" s="16" t="b">
        <v>0</v>
      </c>
      <c r="T1506" s="29" t="s">
        <v>502</v>
      </c>
      <c r="U1506" s="17"/>
      <c r="V1506" s="17"/>
      <c r="W1506" s="17" t="s">
        <v>7015</v>
      </c>
      <c r="X1506" s="18"/>
      <c r="Y1506" s="18"/>
      <c r="Z1506" s="18"/>
      <c r="AA1506" s="22" t="s">
        <v>212</v>
      </c>
      <c r="AB1506" s="23">
        <v>44358.0</v>
      </c>
      <c r="AC1506" s="22" t="s">
        <v>212</v>
      </c>
      <c r="AD1506" s="23">
        <v>44376.0</v>
      </c>
      <c r="AE1506" s="22" t="s">
        <v>71</v>
      </c>
      <c r="AF1506" s="23">
        <v>44405.0</v>
      </c>
      <c r="AG1506" s="22" t="s">
        <v>71</v>
      </c>
      <c r="AH1506" s="23">
        <v>44492.0</v>
      </c>
      <c r="AI1506" s="22" t="s">
        <v>85</v>
      </c>
      <c r="AJ1506" s="23">
        <v>44529.0</v>
      </c>
      <c r="AK1506" s="22" t="s">
        <v>98</v>
      </c>
      <c r="AL1506" s="22" t="s">
        <v>1233</v>
      </c>
      <c r="AM1506" s="22" t="s">
        <v>190</v>
      </c>
      <c r="AN1506" s="22" t="s">
        <v>99</v>
      </c>
      <c r="AO1506" s="22" t="s">
        <v>99</v>
      </c>
      <c r="AP1506" s="21" t="s">
        <v>54</v>
      </c>
      <c r="AQ1506" s="22"/>
    </row>
    <row r="1507">
      <c r="A1507" s="11" t="s">
        <v>7016</v>
      </c>
      <c r="B1507" s="11" t="s">
        <v>7017</v>
      </c>
      <c r="C1507" s="11" t="str">
        <f>VLOOKUP(A1507,import!A:C,3,0)</f>
        <v>DOĞRU</v>
      </c>
      <c r="D1507" s="11" t="s">
        <v>143</v>
      </c>
      <c r="E1507" s="12">
        <f>VLOOKUP(A1507,import!A:J,5,0)</f>
        <v>345</v>
      </c>
      <c r="F1507" s="12">
        <f>VLOOKUP(A1507,import!A:J,6,0)</f>
        <v>16</v>
      </c>
      <c r="G1507" s="13">
        <f>VLOOKUP(A1507,import!A:J,7,0)</f>
        <v>17</v>
      </c>
      <c r="H1507" s="13">
        <f>VLOOKUP(A1507,import!A:J,8,0)</f>
        <v>5</v>
      </c>
      <c r="I1507" s="13">
        <f>VLOOKUP(A1507,import!A:J,9,0)</f>
        <v>22</v>
      </c>
      <c r="J1507" s="14">
        <f>VLOOKUP(A1507,import!A:J,10,0)</f>
        <v>0.77</v>
      </c>
      <c r="K1507" s="11" t="s">
        <v>602</v>
      </c>
      <c r="L1507" s="11">
        <v>5.32277499E9</v>
      </c>
      <c r="M1507" s="11" t="s">
        <v>47</v>
      </c>
      <c r="N1507" s="11" t="s">
        <v>603</v>
      </c>
      <c r="O1507" s="11" t="s">
        <v>604</v>
      </c>
      <c r="P1507" s="11" t="str">
        <f>VLOOKUP(A1507,import!A:P,16,0)</f>
        <v>Geleneksel</v>
      </c>
      <c r="Q1507" s="15" t="s">
        <v>135</v>
      </c>
      <c r="R1507" s="15" t="b">
        <v>1</v>
      </c>
      <c r="S1507" s="16" t="b">
        <v>0</v>
      </c>
      <c r="T1507" s="25" t="s">
        <v>50</v>
      </c>
      <c r="U1507" s="25" t="s">
        <v>86</v>
      </c>
      <c r="V1507" s="25" t="s">
        <v>52</v>
      </c>
      <c r="W1507" s="25" t="s">
        <v>7018</v>
      </c>
      <c r="X1507" s="27">
        <v>44379.0</v>
      </c>
      <c r="Y1507" s="27">
        <v>44384.0</v>
      </c>
      <c r="Z1507" s="30"/>
      <c r="AA1507" s="22" t="s">
        <v>71</v>
      </c>
      <c r="AB1507" s="23">
        <v>44370.0</v>
      </c>
      <c r="AC1507" s="22" t="s">
        <v>71</v>
      </c>
      <c r="AD1507" s="23">
        <v>44379.0</v>
      </c>
      <c r="AE1507" s="20"/>
      <c r="AF1507" s="19"/>
      <c r="AG1507" s="20"/>
      <c r="AH1507" s="19"/>
      <c r="AI1507" s="19"/>
      <c r="AJ1507" s="19"/>
      <c r="AK1507" s="22" t="s">
        <v>107</v>
      </c>
      <c r="AL1507" s="22" t="s">
        <v>86</v>
      </c>
      <c r="AM1507" s="19"/>
      <c r="AN1507" s="19"/>
      <c r="AO1507" s="19"/>
      <c r="AP1507" s="21" t="s">
        <v>54</v>
      </c>
      <c r="AQ1507" s="19"/>
    </row>
    <row r="1508">
      <c r="A1508" s="11" t="s">
        <v>7019</v>
      </c>
      <c r="B1508" s="11" t="s">
        <v>7020</v>
      </c>
      <c r="C1508" s="11" t="str">
        <f>VLOOKUP(A1508,import!A:C,3,0)</f>
        <v>DOĞRU</v>
      </c>
      <c r="D1508" s="11" t="s">
        <v>63</v>
      </c>
      <c r="E1508" s="12">
        <f>VLOOKUP(A1508,import!A:J,5,0)</f>
        <v>827</v>
      </c>
      <c r="F1508" s="12">
        <f>VLOOKUP(A1508,import!A:J,6,0)</f>
        <v>40</v>
      </c>
      <c r="G1508" s="13">
        <f>VLOOKUP(A1508,import!A:J,7,0)</f>
        <v>0</v>
      </c>
      <c r="H1508" s="13">
        <f>VLOOKUP(A1508,import!A:J,8,0)</f>
        <v>14</v>
      </c>
      <c r="I1508" s="13">
        <f>VLOOKUP(A1508,import!A:J,9,0)</f>
        <v>14</v>
      </c>
      <c r="J1508" s="14">
        <f>VLOOKUP(A1508,import!A:J,10,0)</f>
        <v>0</v>
      </c>
      <c r="K1508" s="11" t="s">
        <v>1792</v>
      </c>
      <c r="L1508" s="11">
        <v>2.422445424E9</v>
      </c>
      <c r="M1508" s="11" t="s">
        <v>47</v>
      </c>
      <c r="N1508" s="11" t="s">
        <v>278</v>
      </c>
      <c r="O1508" s="11" t="s">
        <v>1793</v>
      </c>
      <c r="P1508" s="11" t="str">
        <f>VLOOKUP(A1508,import!A:P,16,0)</f>
        <v>Geleneksel</v>
      </c>
      <c r="Q1508" s="15" t="s">
        <v>299</v>
      </c>
      <c r="R1508" s="15" t="b">
        <v>1</v>
      </c>
      <c r="S1508" s="16" t="b">
        <v>0</v>
      </c>
      <c r="T1508" s="25" t="s">
        <v>280</v>
      </c>
      <c r="U1508" s="16"/>
      <c r="V1508" s="16"/>
      <c r="W1508" s="25" t="s">
        <v>7021</v>
      </c>
      <c r="X1508" s="30"/>
      <c r="Y1508" s="30"/>
      <c r="Z1508" s="30"/>
      <c r="AA1508" s="22" t="s">
        <v>106</v>
      </c>
      <c r="AB1508" s="23">
        <v>44370.0</v>
      </c>
      <c r="AC1508" s="22" t="s">
        <v>177</v>
      </c>
      <c r="AD1508" s="23">
        <v>44393.0</v>
      </c>
      <c r="AE1508" s="22" t="s">
        <v>106</v>
      </c>
      <c r="AF1508" s="23">
        <v>44406.0</v>
      </c>
      <c r="AG1508" s="22" t="s">
        <v>85</v>
      </c>
      <c r="AH1508" s="23">
        <v>44484.0</v>
      </c>
      <c r="AI1508" s="22" t="s">
        <v>106</v>
      </c>
      <c r="AJ1508" s="23">
        <v>44544.0</v>
      </c>
      <c r="AK1508" s="22" t="s">
        <v>107</v>
      </c>
      <c r="AL1508" s="22" t="s">
        <v>51</v>
      </c>
      <c r="AM1508" s="22" t="s">
        <v>51</v>
      </c>
      <c r="AN1508" s="22" t="s">
        <v>51</v>
      </c>
      <c r="AO1508" s="22" t="s">
        <v>247</v>
      </c>
      <c r="AP1508" s="21" t="s">
        <v>89</v>
      </c>
      <c r="AQ1508" s="22"/>
    </row>
    <row r="1509">
      <c r="A1509" s="11" t="s">
        <v>7022</v>
      </c>
      <c r="B1509" s="11" t="s">
        <v>7023</v>
      </c>
      <c r="C1509" s="11" t="str">
        <f>VLOOKUP(A1509,import!A:C,3,0)</f>
        <v>DOĞRU</v>
      </c>
      <c r="D1509" s="11" t="s">
        <v>233</v>
      </c>
      <c r="E1509" s="12">
        <f>VLOOKUP(A1509,import!A:J,5,0)</f>
        <v>31</v>
      </c>
      <c r="F1509" s="12">
        <f>VLOOKUP(A1509,import!A:J,6,0)</f>
        <v>5</v>
      </c>
      <c r="G1509" s="13">
        <f>VLOOKUP(A1509,import!A:J,7,0)</f>
        <v>0</v>
      </c>
      <c r="H1509" s="13">
        <f>VLOOKUP(A1509,import!A:J,8,0)</f>
        <v>33</v>
      </c>
      <c r="I1509" s="13">
        <f>VLOOKUP(A1509,import!A:J,9,0)</f>
        <v>33</v>
      </c>
      <c r="J1509" s="14">
        <f>VLOOKUP(A1509,import!A:J,10,0)</f>
        <v>0</v>
      </c>
      <c r="K1509" s="11" t="s">
        <v>7024</v>
      </c>
      <c r="L1509" s="11">
        <v>2.428257349E9</v>
      </c>
      <c r="M1509" s="11" t="s">
        <v>327</v>
      </c>
      <c r="N1509" s="11" t="s">
        <v>483</v>
      </c>
      <c r="O1509" s="11" t="s">
        <v>7025</v>
      </c>
      <c r="P1509" s="11" t="str">
        <f>VLOOKUP(A1509,import!A:P,16,0)</f>
        <v>Geleneksel</v>
      </c>
      <c r="Q1509" s="15"/>
      <c r="R1509" s="15" t="b">
        <v>0</v>
      </c>
      <c r="S1509" s="16" t="b">
        <v>0</v>
      </c>
      <c r="T1509" s="17"/>
      <c r="U1509" s="17"/>
      <c r="V1509" s="17"/>
      <c r="W1509" s="17"/>
      <c r="X1509" s="18"/>
      <c r="Y1509" s="18"/>
      <c r="Z1509" s="18"/>
      <c r="AA1509" s="22"/>
      <c r="AB1509" s="23"/>
      <c r="AC1509" s="19"/>
      <c r="AD1509" s="19"/>
      <c r="AE1509" s="20"/>
      <c r="AF1509" s="19"/>
      <c r="AG1509" s="20"/>
      <c r="AH1509" s="19"/>
      <c r="AI1509" s="19"/>
      <c r="AJ1509" s="19"/>
      <c r="AK1509" s="22"/>
      <c r="AL1509" s="19"/>
      <c r="AM1509" s="19"/>
      <c r="AN1509" s="19"/>
      <c r="AO1509" s="19"/>
      <c r="AP1509" s="21"/>
      <c r="AQ1509" s="19"/>
    </row>
    <row r="1510">
      <c r="A1510" s="11" t="s">
        <v>7026</v>
      </c>
      <c r="B1510" s="11" t="s">
        <v>7027</v>
      </c>
      <c r="C1510" s="11" t="str">
        <f>VLOOKUP(A1510,import!A:C,3,0)</f>
        <v>DOĞRU</v>
      </c>
      <c r="D1510" s="11" t="s">
        <v>74</v>
      </c>
      <c r="E1510" s="12">
        <f>VLOOKUP(A1510,import!A:J,5,0)</f>
        <v>125</v>
      </c>
      <c r="F1510" s="12">
        <f>VLOOKUP(A1510,import!A:J,6,0)</f>
        <v>12</v>
      </c>
      <c r="G1510" s="13">
        <f>VLOOKUP(A1510,import!A:J,7,0)</f>
        <v>0</v>
      </c>
      <c r="H1510" s="13">
        <f>VLOOKUP(A1510,import!A:J,8,0)</f>
        <v>4</v>
      </c>
      <c r="I1510" s="13">
        <f>VLOOKUP(A1510,import!A:J,9,0)</f>
        <v>4</v>
      </c>
      <c r="J1510" s="14">
        <f>VLOOKUP(A1510,import!A:J,10,0)</f>
        <v>0</v>
      </c>
      <c r="K1510" s="11" t="s">
        <v>4959</v>
      </c>
      <c r="L1510" s="11">
        <v>5.464654989E9</v>
      </c>
      <c r="M1510" s="11" t="s">
        <v>368</v>
      </c>
      <c r="N1510" s="11" t="s">
        <v>369</v>
      </c>
      <c r="O1510" s="11" t="s">
        <v>4960</v>
      </c>
      <c r="P1510" s="11" t="str">
        <f>VLOOKUP(A1510,import!A:P,16,0)</f>
        <v>Geleneksel</v>
      </c>
      <c r="Q1510" s="15"/>
      <c r="R1510" s="15" t="b">
        <v>0</v>
      </c>
      <c r="S1510" s="16" t="b">
        <v>0</v>
      </c>
      <c r="T1510" s="17"/>
      <c r="U1510" s="17"/>
      <c r="V1510" s="17"/>
      <c r="W1510" s="17"/>
      <c r="X1510" s="18"/>
      <c r="Y1510" s="18"/>
      <c r="Z1510" s="18"/>
      <c r="AA1510" s="22"/>
      <c r="AB1510" s="23"/>
      <c r="AC1510" s="19"/>
      <c r="AD1510" s="19"/>
      <c r="AE1510" s="20"/>
      <c r="AF1510" s="19"/>
      <c r="AG1510" s="20"/>
      <c r="AH1510" s="19"/>
      <c r="AI1510" s="19"/>
      <c r="AJ1510" s="19"/>
      <c r="AK1510" s="22"/>
      <c r="AL1510" s="19"/>
      <c r="AM1510" s="19"/>
      <c r="AN1510" s="19"/>
      <c r="AO1510" s="19"/>
      <c r="AP1510" s="21"/>
      <c r="AQ1510" s="19"/>
    </row>
    <row r="1511">
      <c r="A1511" s="11" t="s">
        <v>7028</v>
      </c>
      <c r="B1511" s="11" t="s">
        <v>7029</v>
      </c>
      <c r="C1511" s="11" t="str">
        <f>VLOOKUP(A1511,import!A:C,3,0)</f>
        <v>DOĞRU</v>
      </c>
      <c r="D1511" s="11" t="s">
        <v>233</v>
      </c>
      <c r="E1511" s="12">
        <f>VLOOKUP(A1511,import!A:J,5,0)</f>
        <v>6275</v>
      </c>
      <c r="F1511" s="12">
        <f>VLOOKUP(A1511,import!A:J,6,0)</f>
        <v>210</v>
      </c>
      <c r="G1511" s="13">
        <f>VLOOKUP(A1511,import!A:J,7,0)</f>
        <v>50</v>
      </c>
      <c r="H1511" s="13">
        <f>VLOOKUP(A1511,import!A:J,8,0)</f>
        <v>41</v>
      </c>
      <c r="I1511" s="13">
        <f>VLOOKUP(A1511,import!A:J,9,0)</f>
        <v>91</v>
      </c>
      <c r="J1511" s="14">
        <f>VLOOKUP(A1511,import!A:J,10,0)</f>
        <v>0.55</v>
      </c>
      <c r="K1511" s="11" t="s">
        <v>5104</v>
      </c>
      <c r="L1511" s="11">
        <v>2.423113311E9</v>
      </c>
      <c r="M1511" s="11" t="s">
        <v>47</v>
      </c>
      <c r="N1511" s="11" t="s">
        <v>94</v>
      </c>
      <c r="O1511" s="11" t="s">
        <v>5105</v>
      </c>
      <c r="P1511" s="11" t="str">
        <f>VLOOKUP(A1511,import!A:P,16,0)</f>
        <v>Geleneksel</v>
      </c>
      <c r="Q1511" s="15" t="s">
        <v>103</v>
      </c>
      <c r="R1511" s="15" t="b">
        <v>1</v>
      </c>
      <c r="S1511" s="16" t="b">
        <v>0</v>
      </c>
      <c r="T1511" s="25" t="s">
        <v>50</v>
      </c>
      <c r="U1511" s="25" t="s">
        <v>230</v>
      </c>
      <c r="V1511" s="25"/>
      <c r="W1511" s="25" t="s">
        <v>7030</v>
      </c>
      <c r="X1511" s="27">
        <v>44618.0</v>
      </c>
      <c r="Y1511" s="27">
        <v>44622.0</v>
      </c>
      <c r="Z1511" s="27"/>
      <c r="AA1511" s="22" t="s">
        <v>106</v>
      </c>
      <c r="AB1511" s="23">
        <v>44392.0</v>
      </c>
      <c r="AC1511" s="22" t="s">
        <v>71</v>
      </c>
      <c r="AD1511" s="23">
        <v>44393.0</v>
      </c>
      <c r="AE1511" s="22" t="s">
        <v>71</v>
      </c>
      <c r="AF1511" s="23">
        <v>44427.0</v>
      </c>
      <c r="AG1511" s="22" t="s">
        <v>71</v>
      </c>
      <c r="AH1511" s="23">
        <v>44618.0</v>
      </c>
      <c r="AI1511" s="19"/>
      <c r="AJ1511" s="19"/>
      <c r="AK1511" s="22" t="s">
        <v>149</v>
      </c>
      <c r="AL1511" s="22" t="s">
        <v>218</v>
      </c>
      <c r="AM1511" s="22" t="s">
        <v>87</v>
      </c>
      <c r="AN1511" s="22" t="s">
        <v>230</v>
      </c>
      <c r="AO1511" s="19"/>
      <c r="AP1511" s="21" t="s">
        <v>5260</v>
      </c>
      <c r="AQ1511" s="19"/>
    </row>
    <row r="1512">
      <c r="A1512" s="21" t="s">
        <v>7031</v>
      </c>
      <c r="B1512" s="21" t="s">
        <v>7032</v>
      </c>
      <c r="C1512" s="11" t="str">
        <f>VLOOKUP(A1512,import!A:C,3,0)</f>
        <v>DOĞRU</v>
      </c>
      <c r="D1512" s="21" t="s">
        <v>233</v>
      </c>
      <c r="E1512" s="12">
        <f>VLOOKUP(A1512,import!A:J,5,0)</f>
        <v>1</v>
      </c>
      <c r="F1512" s="12">
        <f>VLOOKUP(A1512,import!A:J,6,0)</f>
        <v>1</v>
      </c>
      <c r="G1512" s="13">
        <f>VLOOKUP(A1512,import!A:J,7,0)</f>
        <v>0</v>
      </c>
      <c r="H1512" s="13">
        <f>VLOOKUP(A1512,import!A:J,8,0)</f>
        <v>71</v>
      </c>
      <c r="I1512" s="13">
        <f>VLOOKUP(A1512,import!A:J,9,0)</f>
        <v>71</v>
      </c>
      <c r="J1512" s="14">
        <f>VLOOKUP(A1512,import!A:J,10,0)</f>
        <v>0</v>
      </c>
      <c r="K1512" s="21" t="s">
        <v>2914</v>
      </c>
      <c r="L1512" s="21">
        <v>5.436461007E9</v>
      </c>
      <c r="M1512" s="21" t="s">
        <v>58</v>
      </c>
      <c r="N1512" s="21" t="s">
        <v>2915</v>
      </c>
      <c r="O1512" s="21" t="s">
        <v>2916</v>
      </c>
      <c r="P1512" s="11" t="str">
        <f>VLOOKUP(A1512,import!A:P,16,0)</f>
        <v>Geleneksel</v>
      </c>
      <c r="Q1512" s="15"/>
      <c r="R1512" s="15" t="b">
        <v>0</v>
      </c>
      <c r="S1512" s="16" t="b">
        <v>0</v>
      </c>
      <c r="T1512" s="17"/>
      <c r="U1512" s="17"/>
      <c r="V1512" s="17"/>
      <c r="W1512" s="17"/>
      <c r="X1512" s="18"/>
      <c r="Y1512" s="18"/>
      <c r="Z1512" s="18"/>
      <c r="AA1512" s="22"/>
      <c r="AB1512" s="23"/>
      <c r="AC1512" s="19"/>
      <c r="AD1512" s="19"/>
      <c r="AE1512" s="20"/>
      <c r="AF1512" s="19"/>
      <c r="AG1512" s="20"/>
      <c r="AH1512" s="19"/>
      <c r="AI1512" s="19"/>
      <c r="AJ1512" s="19"/>
      <c r="AK1512" s="22"/>
      <c r="AL1512" s="19"/>
      <c r="AM1512" s="19"/>
      <c r="AN1512" s="19"/>
      <c r="AO1512" s="19"/>
      <c r="AP1512" s="21"/>
      <c r="AQ1512" s="19"/>
    </row>
    <row r="1513">
      <c r="A1513" s="11" t="s">
        <v>7033</v>
      </c>
      <c r="B1513" s="11" t="s">
        <v>7034</v>
      </c>
      <c r="C1513" s="11" t="str">
        <f>VLOOKUP(A1513,import!A:C,3,0)</f>
        <v>DOĞRU</v>
      </c>
      <c r="D1513" s="11" t="s">
        <v>110</v>
      </c>
      <c r="E1513" s="12">
        <f>VLOOKUP(A1513,import!A:J,5,0)</f>
        <v>615</v>
      </c>
      <c r="F1513" s="12">
        <f>VLOOKUP(A1513,import!A:J,6,0)</f>
        <v>15</v>
      </c>
      <c r="G1513" s="13">
        <f>VLOOKUP(A1513,import!A:J,7,0)</f>
        <v>0</v>
      </c>
      <c r="H1513" s="13">
        <f>VLOOKUP(A1513,import!A:J,8,0)</f>
        <v>19</v>
      </c>
      <c r="I1513" s="13">
        <f>VLOOKUP(A1513,import!A:J,9,0)</f>
        <v>19</v>
      </c>
      <c r="J1513" s="14">
        <f>VLOOKUP(A1513,import!A:J,10,0)</f>
        <v>0</v>
      </c>
      <c r="K1513" s="11" t="s">
        <v>6767</v>
      </c>
      <c r="L1513" s="11">
        <v>5.354215353E9</v>
      </c>
      <c r="M1513" s="11" t="s">
        <v>47</v>
      </c>
      <c r="N1513" s="11" t="s">
        <v>1053</v>
      </c>
      <c r="O1513" s="11" t="s">
        <v>7035</v>
      </c>
      <c r="P1513" s="11" t="str">
        <f>VLOOKUP(A1513,import!A:P,16,0)</f>
        <v>Geleneksel</v>
      </c>
      <c r="Q1513" s="15" t="s">
        <v>129</v>
      </c>
      <c r="R1513" s="15" t="b">
        <v>1</v>
      </c>
      <c r="S1513" s="16" t="b">
        <v>0</v>
      </c>
      <c r="T1513" s="25" t="s">
        <v>83</v>
      </c>
      <c r="U1513" s="16"/>
      <c r="V1513" s="32"/>
      <c r="W1513" s="25" t="s">
        <v>7036</v>
      </c>
      <c r="X1513" s="30"/>
      <c r="Y1513" s="30"/>
      <c r="Z1513" s="30"/>
      <c r="AA1513" s="22" t="s">
        <v>106</v>
      </c>
      <c r="AB1513" s="23">
        <v>44370.0</v>
      </c>
      <c r="AC1513" s="22" t="s">
        <v>177</v>
      </c>
      <c r="AD1513" s="23">
        <v>44412.0</v>
      </c>
      <c r="AE1513" s="20"/>
      <c r="AF1513" s="19"/>
      <c r="AG1513" s="20"/>
      <c r="AH1513" s="19"/>
      <c r="AI1513" s="19"/>
      <c r="AJ1513" s="19"/>
      <c r="AK1513" s="22" t="s">
        <v>107</v>
      </c>
      <c r="AL1513" s="22" t="s">
        <v>247</v>
      </c>
      <c r="AM1513" s="19"/>
      <c r="AN1513" s="19"/>
      <c r="AO1513" s="19"/>
      <c r="AP1513" s="21" t="s">
        <v>54</v>
      </c>
      <c r="AQ1513" s="19"/>
    </row>
    <row r="1514">
      <c r="A1514" s="11" t="s">
        <v>7037</v>
      </c>
      <c r="B1514" s="11" t="s">
        <v>7038</v>
      </c>
      <c r="C1514" s="11" t="str">
        <f>VLOOKUP(A1514,import!A:C,3,0)</f>
        <v>YANLIŞ</v>
      </c>
      <c r="D1514" s="11" t="s">
        <v>200</v>
      </c>
      <c r="E1514" s="12">
        <f>VLOOKUP(A1514,import!A:J,5,0)</f>
        <v>77</v>
      </c>
      <c r="F1514" s="12" t="str">
        <f>VLOOKUP(A1514,import!A:J,6,0)</f>
        <v/>
      </c>
      <c r="G1514" s="13">
        <f>VLOOKUP(A1514,import!A:J,7,0)</f>
        <v>0</v>
      </c>
      <c r="H1514" s="13">
        <f>VLOOKUP(A1514,import!A:J,8,0)</f>
        <v>77</v>
      </c>
      <c r="I1514" s="13">
        <f>VLOOKUP(A1514,import!A:J,9,0)</f>
        <v>77</v>
      </c>
      <c r="J1514" s="14">
        <f>VLOOKUP(A1514,import!A:J,10,0)</f>
        <v>0</v>
      </c>
      <c r="K1514" s="11" t="s">
        <v>7039</v>
      </c>
      <c r="L1514" s="11">
        <v>5.301733915E9</v>
      </c>
      <c r="M1514" s="11" t="s">
        <v>47</v>
      </c>
      <c r="N1514" s="11" t="s">
        <v>94</v>
      </c>
      <c r="O1514" s="11" t="s">
        <v>7040</v>
      </c>
      <c r="P1514" s="11" t="str">
        <f>VLOOKUP(A1514,import!A:P,16,0)</f>
        <v>Geleneksel</v>
      </c>
      <c r="Q1514" s="15" t="s">
        <v>135</v>
      </c>
      <c r="R1514" s="15" t="b">
        <v>1</v>
      </c>
      <c r="S1514" s="25" t="b">
        <v>1</v>
      </c>
      <c r="T1514" s="25"/>
      <c r="U1514" s="16"/>
      <c r="V1514" s="16"/>
      <c r="W1514" s="25" t="s">
        <v>7041</v>
      </c>
      <c r="X1514" s="30"/>
      <c r="Y1514" s="30"/>
      <c r="Z1514" s="30"/>
      <c r="AA1514" s="22" t="s">
        <v>177</v>
      </c>
      <c r="AB1514" s="23">
        <v>44375.0</v>
      </c>
      <c r="AC1514" s="22" t="s">
        <v>106</v>
      </c>
      <c r="AD1514" s="23">
        <v>44383.0</v>
      </c>
      <c r="AE1514" s="22" t="s">
        <v>71</v>
      </c>
      <c r="AF1514" s="23">
        <v>44392.0</v>
      </c>
      <c r="AG1514" s="22" t="s">
        <v>106</v>
      </c>
      <c r="AH1514" s="23">
        <v>44406.0</v>
      </c>
      <c r="AI1514" s="22" t="s">
        <v>106</v>
      </c>
      <c r="AJ1514" s="23">
        <v>44419.0</v>
      </c>
      <c r="AK1514" s="22" t="s">
        <v>190</v>
      </c>
      <c r="AL1514" s="22" t="s">
        <v>86</v>
      </c>
      <c r="AM1514" s="22" t="s">
        <v>149</v>
      </c>
      <c r="AN1514" s="22" t="s">
        <v>51</v>
      </c>
      <c r="AO1514" s="22" t="s">
        <v>219</v>
      </c>
      <c r="AP1514" s="21" t="s">
        <v>89</v>
      </c>
      <c r="AQ1514" s="22"/>
    </row>
    <row r="1515">
      <c r="A1515" s="11" t="s">
        <v>7042</v>
      </c>
      <c r="B1515" s="11" t="s">
        <v>7043</v>
      </c>
      <c r="C1515" s="11" t="str">
        <f>VLOOKUP(A1515,import!A:C,3,0)</f>
        <v>DOĞRU</v>
      </c>
      <c r="D1515" s="11" t="s">
        <v>419</v>
      </c>
      <c r="E1515" s="12">
        <f>VLOOKUP(A1515,import!A:J,5,0)</f>
        <v>55</v>
      </c>
      <c r="F1515" s="12">
        <f>VLOOKUP(A1515,import!A:J,6,0)</f>
        <v>31</v>
      </c>
      <c r="G1515" s="13">
        <f>VLOOKUP(A1515,import!A:J,7,0)</f>
        <v>0</v>
      </c>
      <c r="H1515" s="13">
        <f>VLOOKUP(A1515,import!A:J,8,0)</f>
        <v>67</v>
      </c>
      <c r="I1515" s="13">
        <f>VLOOKUP(A1515,import!A:J,9,0)</f>
        <v>67</v>
      </c>
      <c r="J1515" s="14">
        <f>VLOOKUP(A1515,import!A:J,10,0)</f>
        <v>0</v>
      </c>
      <c r="K1515" s="11" t="s">
        <v>7044</v>
      </c>
      <c r="L1515" s="11">
        <v>2.423235393E9</v>
      </c>
      <c r="M1515" s="11" t="s">
        <v>47</v>
      </c>
      <c r="N1515" s="11" t="s">
        <v>145</v>
      </c>
      <c r="O1515" s="11" t="s">
        <v>7045</v>
      </c>
      <c r="P1515" s="11" t="str">
        <f>VLOOKUP(A1515,import!A:P,16,0)</f>
        <v>Geleneksel</v>
      </c>
      <c r="Q1515" s="15"/>
      <c r="R1515" s="15" t="b">
        <v>1</v>
      </c>
      <c r="S1515" s="25" t="b">
        <v>1</v>
      </c>
      <c r="T1515" s="17"/>
      <c r="U1515" s="17"/>
      <c r="V1515" s="31"/>
      <c r="W1515" s="17" t="s">
        <v>7046</v>
      </c>
      <c r="X1515" s="18"/>
      <c r="Y1515" s="18"/>
      <c r="Z1515" s="18"/>
      <c r="AA1515" s="22" t="s">
        <v>177</v>
      </c>
      <c r="AB1515" s="23">
        <v>44659.0</v>
      </c>
      <c r="AC1515" s="22" t="s">
        <v>177</v>
      </c>
      <c r="AD1515" s="23">
        <v>44701.0</v>
      </c>
      <c r="AE1515" s="22" t="s">
        <v>71</v>
      </c>
      <c r="AF1515" s="23">
        <v>44706.0</v>
      </c>
      <c r="AG1515" s="20"/>
      <c r="AH1515" s="19"/>
      <c r="AI1515" s="19"/>
      <c r="AJ1515" s="19"/>
      <c r="AK1515" s="22" t="s">
        <v>104</v>
      </c>
      <c r="AL1515" s="22" t="s">
        <v>99</v>
      </c>
      <c r="AM1515" s="22" t="s">
        <v>99</v>
      </c>
      <c r="AN1515" s="19"/>
      <c r="AO1515" s="19"/>
      <c r="AP1515" s="21"/>
      <c r="AQ1515" s="19"/>
    </row>
    <row r="1516">
      <c r="A1516" s="11" t="s">
        <v>7047</v>
      </c>
      <c r="B1516" s="11" t="s">
        <v>7048</v>
      </c>
      <c r="C1516" s="11" t="str">
        <f>VLOOKUP(A1516,import!A:C,3,0)</f>
        <v>DOĞRU</v>
      </c>
      <c r="D1516" s="11" t="s">
        <v>200</v>
      </c>
      <c r="E1516" s="12">
        <f>VLOOKUP(A1516,import!A:J,5,0)</f>
        <v>949</v>
      </c>
      <c r="F1516" s="12">
        <f>VLOOKUP(A1516,import!A:J,6,0)</f>
        <v>63</v>
      </c>
      <c r="G1516" s="13">
        <f>VLOOKUP(A1516,import!A:J,7,0)</f>
        <v>16</v>
      </c>
      <c r="H1516" s="13">
        <f>VLOOKUP(A1516,import!A:J,8,0)</f>
        <v>16</v>
      </c>
      <c r="I1516" s="13">
        <f>VLOOKUP(A1516,import!A:J,9,0)</f>
        <v>32</v>
      </c>
      <c r="J1516" s="14">
        <f>VLOOKUP(A1516,import!A:J,10,0)</f>
        <v>0.5</v>
      </c>
      <c r="K1516" s="11" t="s">
        <v>7049</v>
      </c>
      <c r="L1516" s="11">
        <v>2.422447296E9</v>
      </c>
      <c r="M1516" s="11" t="s">
        <v>47</v>
      </c>
      <c r="N1516" s="11" t="s">
        <v>270</v>
      </c>
      <c r="O1516" s="11" t="s">
        <v>7050</v>
      </c>
      <c r="P1516" s="11" t="str">
        <f>VLOOKUP(A1516,import!A:P,16,0)</f>
        <v>Geleneksel</v>
      </c>
      <c r="Q1516" s="15" t="s">
        <v>129</v>
      </c>
      <c r="R1516" s="15" t="b">
        <v>1</v>
      </c>
      <c r="S1516" s="16" t="b">
        <v>0</v>
      </c>
      <c r="T1516" s="25" t="s">
        <v>50</v>
      </c>
      <c r="U1516" s="25" t="s">
        <v>123</v>
      </c>
      <c r="V1516" s="25"/>
      <c r="W1516" s="25" t="s">
        <v>7051</v>
      </c>
      <c r="X1516" s="27">
        <v>44273.0</v>
      </c>
      <c r="Y1516" s="27">
        <v>44277.0</v>
      </c>
      <c r="Z1516" s="27"/>
      <c r="AA1516" s="22" t="s">
        <v>71</v>
      </c>
      <c r="AB1516" s="23">
        <v>44355.0</v>
      </c>
      <c r="AC1516" s="22" t="s">
        <v>177</v>
      </c>
      <c r="AD1516" s="23">
        <v>44370.0</v>
      </c>
      <c r="AE1516" s="22" t="s">
        <v>71</v>
      </c>
      <c r="AF1516" s="23">
        <v>44376.0</v>
      </c>
      <c r="AG1516" s="22" t="s">
        <v>71</v>
      </c>
      <c r="AH1516" s="23">
        <v>44378.0</v>
      </c>
      <c r="AI1516" s="19"/>
      <c r="AJ1516" s="19"/>
      <c r="AK1516" s="22" t="s">
        <v>190</v>
      </c>
      <c r="AL1516" s="22" t="s">
        <v>107</v>
      </c>
      <c r="AM1516" s="22" t="s">
        <v>3066</v>
      </c>
      <c r="AN1516" s="22" t="s">
        <v>86</v>
      </c>
      <c r="AO1516" s="19"/>
      <c r="AP1516" s="21" t="s">
        <v>89</v>
      </c>
      <c r="AQ1516" s="19"/>
    </row>
    <row r="1517">
      <c r="A1517" s="11" t="s">
        <v>7052</v>
      </c>
      <c r="B1517" s="11" t="s">
        <v>7053</v>
      </c>
      <c r="C1517" s="11" t="str">
        <f>VLOOKUP(A1517,import!A:C,3,0)</f>
        <v>DOĞRU</v>
      </c>
      <c r="D1517" s="11" t="s">
        <v>152</v>
      </c>
      <c r="E1517" s="12">
        <f>VLOOKUP(A1517,import!A:J,5,0)</f>
        <v>2642</v>
      </c>
      <c r="F1517" s="12">
        <f>VLOOKUP(A1517,import!A:J,6,0)</f>
        <v>164</v>
      </c>
      <c r="G1517" s="13">
        <f>VLOOKUP(A1517,import!A:J,7,0)</f>
        <v>0</v>
      </c>
      <c r="H1517" s="13">
        <f>VLOOKUP(A1517,import!A:J,8,0)</f>
        <v>53</v>
      </c>
      <c r="I1517" s="13">
        <f>VLOOKUP(A1517,import!A:J,9,0)</f>
        <v>53</v>
      </c>
      <c r="J1517" s="14">
        <f>VLOOKUP(A1517,import!A:J,10,0)</f>
        <v>0</v>
      </c>
      <c r="K1517" s="11" t="s">
        <v>7054</v>
      </c>
      <c r="L1517" s="11">
        <v>2.423220068E9</v>
      </c>
      <c r="M1517" s="11" t="s">
        <v>47</v>
      </c>
      <c r="N1517" s="11" t="s">
        <v>445</v>
      </c>
      <c r="O1517" s="11" t="s">
        <v>7055</v>
      </c>
      <c r="P1517" s="11" t="str">
        <f>VLOOKUP(A1517,import!A:P,16,0)</f>
        <v>Geleneksel</v>
      </c>
      <c r="Q1517" s="15" t="s">
        <v>103</v>
      </c>
      <c r="R1517" s="15" t="b">
        <v>1</v>
      </c>
      <c r="S1517" s="16" t="b">
        <v>0</v>
      </c>
      <c r="T1517" s="25" t="s">
        <v>83</v>
      </c>
      <c r="U1517" s="25" t="s">
        <v>272</v>
      </c>
      <c r="V1517" s="25" t="s">
        <v>52</v>
      </c>
      <c r="W1517" s="25" t="s">
        <v>7056</v>
      </c>
      <c r="X1517" s="27">
        <v>44287.0</v>
      </c>
      <c r="Y1517" s="27">
        <v>44291.0</v>
      </c>
      <c r="Z1517" s="27"/>
      <c r="AA1517" s="22" t="s">
        <v>85</v>
      </c>
      <c r="AB1517" s="23">
        <v>44370.0</v>
      </c>
      <c r="AC1517" s="22" t="s">
        <v>212</v>
      </c>
      <c r="AD1517" s="23">
        <v>44375.0</v>
      </c>
      <c r="AE1517" s="22" t="s">
        <v>71</v>
      </c>
      <c r="AF1517" s="23">
        <v>44413.0</v>
      </c>
      <c r="AG1517" s="22" t="s">
        <v>71</v>
      </c>
      <c r="AH1517" s="23">
        <v>44422.0</v>
      </c>
      <c r="AI1517" s="22" t="s">
        <v>71</v>
      </c>
      <c r="AJ1517" s="23">
        <v>44492.0</v>
      </c>
      <c r="AK1517" s="22" t="s">
        <v>107</v>
      </c>
      <c r="AL1517" s="22" t="s">
        <v>190</v>
      </c>
      <c r="AM1517" s="22" t="s">
        <v>219</v>
      </c>
      <c r="AN1517" s="22" t="s">
        <v>288</v>
      </c>
      <c r="AO1517" s="22" t="s">
        <v>99</v>
      </c>
      <c r="AP1517" s="21" t="s">
        <v>89</v>
      </c>
      <c r="AQ1517" s="22"/>
    </row>
    <row r="1518">
      <c r="A1518" s="11" t="s">
        <v>7057</v>
      </c>
      <c r="B1518" s="11" t="s">
        <v>7058</v>
      </c>
      <c r="C1518" s="11" t="str">
        <f>VLOOKUP(A1518,import!A:C,3,0)</f>
        <v>DOĞRU</v>
      </c>
      <c r="D1518" s="11" t="s">
        <v>152</v>
      </c>
      <c r="E1518" s="12">
        <f>VLOOKUP(A1518,import!A:J,5,0)</f>
        <v>486</v>
      </c>
      <c r="F1518" s="12">
        <f>VLOOKUP(A1518,import!A:J,6,0)</f>
        <v>9</v>
      </c>
      <c r="G1518" s="13">
        <f>VLOOKUP(A1518,import!A:J,7,0)</f>
        <v>15</v>
      </c>
      <c r="H1518" s="13">
        <f>VLOOKUP(A1518,import!A:J,8,0)</f>
        <v>8</v>
      </c>
      <c r="I1518" s="13">
        <f>VLOOKUP(A1518,import!A:J,9,0)</f>
        <v>23</v>
      </c>
      <c r="J1518" s="14">
        <f>VLOOKUP(A1518,import!A:J,10,0)</f>
        <v>0.65</v>
      </c>
      <c r="K1518" s="11" t="s">
        <v>7059</v>
      </c>
      <c r="L1518" s="11">
        <v>2.423400732E9</v>
      </c>
      <c r="M1518" s="11" t="s">
        <v>65</v>
      </c>
      <c r="N1518" s="11" t="s">
        <v>314</v>
      </c>
      <c r="O1518" s="11" t="s">
        <v>7060</v>
      </c>
      <c r="P1518" s="11" t="str">
        <f>VLOOKUP(A1518,import!A:P,16,0)</f>
        <v>Geleneksel</v>
      </c>
      <c r="Q1518" s="15"/>
      <c r="R1518" s="15" t="b">
        <v>1</v>
      </c>
      <c r="S1518" s="16" t="b">
        <v>0</v>
      </c>
      <c r="T1518" s="17" t="s">
        <v>50</v>
      </c>
      <c r="U1518" s="17" t="s">
        <v>51</v>
      </c>
      <c r="V1518" s="17" t="s">
        <v>1192</v>
      </c>
      <c r="W1518" s="17"/>
      <c r="X1518" s="18">
        <v>44372.0</v>
      </c>
      <c r="Y1518" s="18">
        <v>44376.0</v>
      </c>
      <c r="Z1518" s="18"/>
      <c r="AA1518" s="22" t="s">
        <v>71</v>
      </c>
      <c r="AB1518" s="23">
        <v>44372.0</v>
      </c>
      <c r="AC1518" s="19"/>
      <c r="AD1518" s="19"/>
      <c r="AE1518" s="20"/>
      <c r="AF1518" s="19"/>
      <c r="AG1518" s="20"/>
      <c r="AH1518" s="19"/>
      <c r="AI1518" s="19"/>
      <c r="AJ1518" s="19"/>
      <c r="AK1518" s="22" t="s">
        <v>51</v>
      </c>
      <c r="AL1518" s="19"/>
      <c r="AM1518" s="19"/>
      <c r="AN1518" s="19"/>
      <c r="AO1518" s="19"/>
      <c r="AP1518" s="21" t="s">
        <v>54</v>
      </c>
      <c r="AQ1518" s="19"/>
    </row>
    <row r="1519">
      <c r="A1519" s="11" t="s">
        <v>7061</v>
      </c>
      <c r="B1519" s="11" t="s">
        <v>7062</v>
      </c>
      <c r="C1519" s="11" t="str">
        <f>VLOOKUP(A1519,import!A:C,3,0)</f>
        <v>DOĞRU</v>
      </c>
      <c r="D1519" s="11" t="s">
        <v>74</v>
      </c>
      <c r="E1519" s="12">
        <f>VLOOKUP(A1519,import!A:J,5,0)</f>
        <v>1050</v>
      </c>
      <c r="F1519" s="12">
        <f>VLOOKUP(A1519,import!A:J,6,0)</f>
        <v>87</v>
      </c>
      <c r="G1519" s="13">
        <f>VLOOKUP(A1519,import!A:J,7,0)</f>
        <v>0</v>
      </c>
      <c r="H1519" s="13">
        <f>VLOOKUP(A1519,import!A:J,8,0)</f>
        <v>32</v>
      </c>
      <c r="I1519" s="13">
        <f>VLOOKUP(A1519,import!A:J,9,0)</f>
        <v>32</v>
      </c>
      <c r="J1519" s="14">
        <f>VLOOKUP(A1519,import!A:J,10,0)</f>
        <v>0</v>
      </c>
      <c r="K1519" s="11" t="s">
        <v>7063</v>
      </c>
      <c r="L1519" s="11">
        <v>2.425029502E9</v>
      </c>
      <c r="M1519" s="11" t="s">
        <v>327</v>
      </c>
      <c r="N1519" s="11" t="s">
        <v>2320</v>
      </c>
      <c r="O1519" s="11" t="s">
        <v>7064</v>
      </c>
      <c r="P1519" s="11" t="str">
        <f>VLOOKUP(A1519,import!A:P,16,0)</f>
        <v>Geleneksel</v>
      </c>
      <c r="Q1519" s="15"/>
      <c r="R1519" s="15" t="b">
        <v>0</v>
      </c>
      <c r="S1519" s="16" t="b">
        <v>0</v>
      </c>
      <c r="T1519" s="17"/>
      <c r="U1519" s="17"/>
      <c r="V1519" s="17"/>
      <c r="W1519" s="17"/>
      <c r="X1519" s="18"/>
      <c r="Y1519" s="18"/>
      <c r="Z1519" s="18"/>
      <c r="AA1519" s="19"/>
      <c r="AB1519" s="19"/>
      <c r="AC1519" s="19"/>
      <c r="AD1519" s="19"/>
      <c r="AE1519" s="20"/>
      <c r="AF1519" s="19"/>
      <c r="AG1519" s="20"/>
      <c r="AH1519" s="19"/>
      <c r="AI1519" s="19"/>
      <c r="AJ1519" s="19"/>
      <c r="AK1519" s="19"/>
      <c r="AL1519" s="19"/>
      <c r="AM1519" s="19"/>
      <c r="AN1519" s="19"/>
      <c r="AO1519" s="19"/>
      <c r="AP1519" s="21" t="s">
        <v>116</v>
      </c>
      <c r="AQ1519" s="19"/>
    </row>
    <row r="1520">
      <c r="A1520" s="11" t="s">
        <v>7065</v>
      </c>
      <c r="B1520" s="11" t="s">
        <v>7066</v>
      </c>
      <c r="C1520" s="11" t="str">
        <f>VLOOKUP(A1520,import!A:C,3,0)</f>
        <v>DOĞRU</v>
      </c>
      <c r="D1520" s="11" t="s">
        <v>45</v>
      </c>
      <c r="E1520" s="12">
        <f>VLOOKUP(A1520,import!A:J,5,0)</f>
        <v>952</v>
      </c>
      <c r="F1520" s="12">
        <f>VLOOKUP(A1520,import!A:J,6,0)</f>
        <v>64</v>
      </c>
      <c r="G1520" s="13">
        <f>VLOOKUP(A1520,import!A:J,7,0)</f>
        <v>0</v>
      </c>
      <c r="H1520" s="13">
        <f>VLOOKUP(A1520,import!A:J,8,0)</f>
        <v>18</v>
      </c>
      <c r="I1520" s="13">
        <f>VLOOKUP(A1520,import!A:J,9,0)</f>
        <v>18</v>
      </c>
      <c r="J1520" s="14">
        <f>VLOOKUP(A1520,import!A:J,10,0)</f>
        <v>0</v>
      </c>
      <c r="K1520" s="11" t="s">
        <v>7067</v>
      </c>
      <c r="L1520" s="11">
        <v>5.46931039E9</v>
      </c>
      <c r="M1520" s="11" t="s">
        <v>368</v>
      </c>
      <c r="N1520" s="11" t="s">
        <v>784</v>
      </c>
      <c r="O1520" s="11" t="s">
        <v>7068</v>
      </c>
      <c r="P1520" s="11" t="str">
        <f>VLOOKUP(A1520,import!A:P,16,0)</f>
        <v>Geleneksel</v>
      </c>
      <c r="Q1520" s="15"/>
      <c r="R1520" s="15" t="b">
        <v>0</v>
      </c>
      <c r="S1520" s="16" t="b">
        <v>0</v>
      </c>
      <c r="T1520" s="17"/>
      <c r="U1520" s="17"/>
      <c r="V1520" s="17"/>
      <c r="W1520" s="17"/>
      <c r="X1520" s="18"/>
      <c r="Y1520" s="18"/>
      <c r="Z1520" s="18"/>
      <c r="AA1520" s="22"/>
      <c r="AB1520" s="23"/>
      <c r="AC1520" s="19"/>
      <c r="AD1520" s="19"/>
      <c r="AE1520" s="20"/>
      <c r="AF1520" s="19"/>
      <c r="AG1520" s="20"/>
      <c r="AH1520" s="19"/>
      <c r="AI1520" s="19"/>
      <c r="AJ1520" s="19"/>
      <c r="AK1520" s="22"/>
      <c r="AL1520" s="19"/>
      <c r="AM1520" s="19"/>
      <c r="AN1520" s="19"/>
      <c r="AO1520" s="19"/>
      <c r="AP1520" s="21" t="s">
        <v>116</v>
      </c>
      <c r="AQ1520" s="19"/>
    </row>
    <row r="1521">
      <c r="A1521" s="11" t="s">
        <v>7069</v>
      </c>
      <c r="B1521" s="11" t="s">
        <v>7070</v>
      </c>
      <c r="C1521" s="11" t="str">
        <f>VLOOKUP(A1521,import!A:C,3,0)</f>
        <v>DOĞRU</v>
      </c>
      <c r="D1521" s="11" t="s">
        <v>233</v>
      </c>
      <c r="E1521" s="12">
        <f>VLOOKUP(A1521,import!A:J,5,0)</f>
        <v>2823</v>
      </c>
      <c r="F1521" s="12">
        <f>VLOOKUP(A1521,import!A:J,6,0)</f>
        <v>205</v>
      </c>
      <c r="G1521" s="13">
        <f>VLOOKUP(A1521,import!A:J,7,0)</f>
        <v>0</v>
      </c>
      <c r="H1521" s="13">
        <f>VLOOKUP(A1521,import!A:J,8,0)</f>
        <v>35</v>
      </c>
      <c r="I1521" s="13">
        <f>VLOOKUP(A1521,import!A:J,9,0)</f>
        <v>35</v>
      </c>
      <c r="J1521" s="14">
        <f>VLOOKUP(A1521,import!A:J,10,0)</f>
        <v>0</v>
      </c>
      <c r="K1521" s="11" t="s">
        <v>7071</v>
      </c>
      <c r="L1521" s="11">
        <v>5.300284507E9</v>
      </c>
      <c r="M1521" s="11" t="s">
        <v>65</v>
      </c>
      <c r="N1521" s="11" t="s">
        <v>112</v>
      </c>
      <c r="O1521" s="11" t="s">
        <v>4951</v>
      </c>
      <c r="P1521" s="11" t="str">
        <f>VLOOKUP(A1521,import!A:P,16,0)</f>
        <v>Geleneksel</v>
      </c>
      <c r="Q1521" s="15"/>
      <c r="R1521" s="15" t="b">
        <v>1</v>
      </c>
      <c r="S1521" s="16" t="b">
        <v>0</v>
      </c>
      <c r="T1521" s="17" t="s">
        <v>121</v>
      </c>
      <c r="U1521" s="17"/>
      <c r="V1521" s="17"/>
      <c r="W1521" s="17" t="s">
        <v>7072</v>
      </c>
      <c r="X1521" s="18"/>
      <c r="Y1521" s="18"/>
      <c r="Z1521" s="18"/>
      <c r="AA1521" s="22"/>
      <c r="AB1521" s="23"/>
      <c r="AC1521" s="19"/>
      <c r="AD1521" s="19"/>
      <c r="AE1521" s="20"/>
      <c r="AF1521" s="19"/>
      <c r="AG1521" s="20"/>
      <c r="AH1521" s="19"/>
      <c r="AI1521" s="19"/>
      <c r="AJ1521" s="19"/>
      <c r="AK1521" s="22"/>
      <c r="AL1521" s="19"/>
      <c r="AM1521" s="19"/>
      <c r="AN1521" s="19"/>
      <c r="AO1521" s="19"/>
      <c r="AP1521" s="21"/>
      <c r="AQ1521" s="19"/>
    </row>
    <row r="1522">
      <c r="A1522" s="11" t="s">
        <v>7073</v>
      </c>
      <c r="B1522" s="11" t="s">
        <v>7074</v>
      </c>
      <c r="C1522" s="11" t="str">
        <f>VLOOKUP(A1522,import!A:C,3,0)</f>
        <v>DOĞRU</v>
      </c>
      <c r="D1522" s="11" t="s">
        <v>233</v>
      </c>
      <c r="E1522" s="12">
        <f>VLOOKUP(A1522,import!A:J,5,0)</f>
        <v>1234</v>
      </c>
      <c r="F1522" s="12">
        <f>VLOOKUP(A1522,import!A:J,6,0)</f>
        <v>116</v>
      </c>
      <c r="G1522" s="13">
        <f>VLOOKUP(A1522,import!A:J,7,0)</f>
        <v>0</v>
      </c>
      <c r="H1522" s="13">
        <f>VLOOKUP(A1522,import!A:J,8,0)</f>
        <v>49</v>
      </c>
      <c r="I1522" s="13">
        <f>VLOOKUP(A1522,import!A:J,9,0)</f>
        <v>49</v>
      </c>
      <c r="J1522" s="14">
        <f>VLOOKUP(A1522,import!A:J,10,0)</f>
        <v>0</v>
      </c>
      <c r="K1522" s="11" t="s">
        <v>7071</v>
      </c>
      <c r="L1522" s="11">
        <v>5.456898086E9</v>
      </c>
      <c r="M1522" s="11" t="s">
        <v>138</v>
      </c>
      <c r="N1522" s="11" t="s">
        <v>1256</v>
      </c>
      <c r="O1522" s="11" t="s">
        <v>7075</v>
      </c>
      <c r="P1522" s="11" t="str">
        <f>VLOOKUP(A1522,import!A:P,16,0)</f>
        <v>Geleneksel</v>
      </c>
      <c r="Q1522" s="15"/>
      <c r="R1522" s="15" t="b">
        <v>1</v>
      </c>
      <c r="S1522" s="16" t="b">
        <v>0</v>
      </c>
      <c r="T1522" s="17" t="s">
        <v>106</v>
      </c>
      <c r="U1522" s="17"/>
      <c r="V1522" s="17"/>
      <c r="W1522" s="17"/>
      <c r="X1522" s="18"/>
      <c r="Y1522" s="18"/>
      <c r="Z1522" s="18"/>
      <c r="AA1522" s="22" t="s">
        <v>106</v>
      </c>
      <c r="AB1522" s="23">
        <v>44599.0</v>
      </c>
      <c r="AC1522" s="19"/>
      <c r="AD1522" s="19"/>
      <c r="AE1522" s="20"/>
      <c r="AF1522" s="19"/>
      <c r="AG1522" s="20"/>
      <c r="AH1522" s="19"/>
      <c r="AI1522" s="19"/>
      <c r="AJ1522" s="19"/>
      <c r="AK1522" s="22" t="s">
        <v>99</v>
      </c>
      <c r="AL1522" s="19"/>
      <c r="AM1522" s="19"/>
      <c r="AN1522" s="19"/>
      <c r="AO1522" s="19"/>
      <c r="AP1522" s="21"/>
      <c r="AQ1522" s="19"/>
    </row>
    <row r="1523">
      <c r="A1523" s="11" t="s">
        <v>7076</v>
      </c>
      <c r="B1523" s="11" t="s">
        <v>7077</v>
      </c>
      <c r="C1523" s="11" t="str">
        <f>VLOOKUP(A1523,import!A:C,3,0)</f>
        <v>DOĞRU</v>
      </c>
      <c r="D1523" s="11" t="s">
        <v>1694</v>
      </c>
      <c r="E1523" s="12">
        <f>VLOOKUP(A1523,import!A:J,5,0)</f>
        <v>62</v>
      </c>
      <c r="F1523" s="12">
        <f>VLOOKUP(A1523,import!A:J,6,0)</f>
        <v>4</v>
      </c>
      <c r="G1523" s="13">
        <f>VLOOKUP(A1523,import!A:J,7,0)</f>
        <v>0</v>
      </c>
      <c r="H1523" s="13">
        <f>VLOOKUP(A1523,import!A:J,8,0)</f>
        <v>79</v>
      </c>
      <c r="I1523" s="13">
        <f>VLOOKUP(A1523,import!A:J,9,0)</f>
        <v>79</v>
      </c>
      <c r="J1523" s="14">
        <f>VLOOKUP(A1523,import!A:J,10,0)</f>
        <v>0</v>
      </c>
      <c r="K1523" s="11" t="s">
        <v>7078</v>
      </c>
      <c r="L1523" s="11">
        <v>5.493249325E9</v>
      </c>
      <c r="M1523" s="11" t="s">
        <v>47</v>
      </c>
      <c r="N1523" s="11" t="s">
        <v>1202</v>
      </c>
      <c r="O1523" s="11" t="s">
        <v>7079</v>
      </c>
      <c r="P1523" s="11" t="str">
        <f>VLOOKUP(A1523,import!A:P,16,0)</f>
        <v>Geleneksel</v>
      </c>
      <c r="Q1523" s="15"/>
      <c r="R1523" s="15" t="b">
        <v>1</v>
      </c>
      <c r="S1523" s="25" t="b">
        <v>1</v>
      </c>
      <c r="T1523" s="17"/>
      <c r="U1523" s="17"/>
      <c r="V1523" s="17"/>
      <c r="W1523" s="17" t="s">
        <v>7080</v>
      </c>
      <c r="X1523" s="18"/>
      <c r="Y1523" s="18"/>
      <c r="Z1523" s="18"/>
      <c r="AA1523" s="22" t="s">
        <v>71</v>
      </c>
      <c r="AB1523" s="23">
        <v>44351.0</v>
      </c>
      <c r="AC1523" s="22" t="s">
        <v>71</v>
      </c>
      <c r="AD1523" s="23">
        <v>44421.0</v>
      </c>
      <c r="AE1523" s="20"/>
      <c r="AF1523" s="19"/>
      <c r="AG1523" s="20"/>
      <c r="AH1523" s="19"/>
      <c r="AI1523" s="19"/>
      <c r="AJ1523" s="19"/>
      <c r="AK1523" s="22" t="s">
        <v>148</v>
      </c>
      <c r="AL1523" s="22" t="s">
        <v>219</v>
      </c>
      <c r="AM1523" s="19"/>
      <c r="AN1523" s="19"/>
      <c r="AO1523" s="19"/>
      <c r="AP1523" s="21" t="s">
        <v>89</v>
      </c>
      <c r="AQ1523" s="19"/>
    </row>
    <row r="1524">
      <c r="A1524" s="11" t="s">
        <v>7081</v>
      </c>
      <c r="B1524" s="11" t="s">
        <v>7082</v>
      </c>
      <c r="C1524" s="11" t="str">
        <f>VLOOKUP(A1524,import!A:C,3,0)</f>
        <v>DOĞRU</v>
      </c>
      <c r="D1524" s="11" t="s">
        <v>818</v>
      </c>
      <c r="E1524" s="12">
        <f>VLOOKUP(A1524,import!A:J,5,0)</f>
        <v>2867</v>
      </c>
      <c r="F1524" s="12">
        <f>VLOOKUP(A1524,import!A:J,6,0)</f>
        <v>138</v>
      </c>
      <c r="G1524" s="13">
        <f>VLOOKUP(A1524,import!A:J,7,0)</f>
        <v>0</v>
      </c>
      <c r="H1524" s="13">
        <f>VLOOKUP(A1524,import!A:J,8,0)</f>
        <v>194</v>
      </c>
      <c r="I1524" s="13">
        <f>VLOOKUP(A1524,import!A:J,9,0)</f>
        <v>194</v>
      </c>
      <c r="J1524" s="14">
        <f>VLOOKUP(A1524,import!A:J,10,0)</f>
        <v>0</v>
      </c>
      <c r="K1524" s="11" t="s">
        <v>7083</v>
      </c>
      <c r="L1524" s="11">
        <v>2.423249324E9</v>
      </c>
      <c r="M1524" s="11" t="s">
        <v>47</v>
      </c>
      <c r="N1524" s="11" t="s">
        <v>187</v>
      </c>
      <c r="O1524" s="11" t="s">
        <v>7084</v>
      </c>
      <c r="P1524" s="11" t="str">
        <f>VLOOKUP(A1524,import!A:P,16,0)</f>
        <v>Geleneksel</v>
      </c>
      <c r="Q1524" s="15"/>
      <c r="R1524" s="15" t="b">
        <v>1</v>
      </c>
      <c r="S1524" s="25" t="b">
        <v>1</v>
      </c>
      <c r="T1524" s="17"/>
      <c r="U1524" s="17"/>
      <c r="V1524" s="17"/>
      <c r="W1524" s="17" t="s">
        <v>7085</v>
      </c>
      <c r="X1524" s="18"/>
      <c r="Y1524" s="18"/>
      <c r="Z1524" s="18"/>
      <c r="AA1524" s="22"/>
      <c r="AB1524" s="23"/>
      <c r="AC1524" s="22" t="s">
        <v>71</v>
      </c>
      <c r="AD1524" s="23">
        <v>44391.0</v>
      </c>
      <c r="AE1524" s="22" t="s">
        <v>177</v>
      </c>
      <c r="AF1524" s="23">
        <v>44420.0</v>
      </c>
      <c r="AG1524" s="20"/>
      <c r="AH1524" s="19"/>
      <c r="AI1524" s="19"/>
      <c r="AJ1524" s="19"/>
      <c r="AK1524" s="19"/>
      <c r="AL1524" s="22" t="s">
        <v>51</v>
      </c>
      <c r="AM1524" s="22" t="s">
        <v>87</v>
      </c>
      <c r="AN1524" s="19"/>
      <c r="AO1524" s="19"/>
      <c r="AP1524" s="21" t="s">
        <v>89</v>
      </c>
      <c r="AQ1524" s="19"/>
    </row>
    <row r="1525">
      <c r="A1525" s="11" t="s">
        <v>7086</v>
      </c>
      <c r="B1525" s="11" t="s">
        <v>7087</v>
      </c>
      <c r="C1525" s="11" t="str">
        <f>VLOOKUP(A1525,import!A:C,3,0)</f>
        <v>DOĞRU</v>
      </c>
      <c r="D1525" s="11" t="s">
        <v>1694</v>
      </c>
      <c r="E1525" s="12">
        <f>VLOOKUP(A1525,import!A:J,5,0)</f>
        <v>1080</v>
      </c>
      <c r="F1525" s="12">
        <f>VLOOKUP(A1525,import!A:J,6,0)</f>
        <v>62</v>
      </c>
      <c r="G1525" s="13">
        <f>VLOOKUP(A1525,import!A:J,7,0)</f>
        <v>0</v>
      </c>
      <c r="H1525" s="13">
        <f>VLOOKUP(A1525,import!A:J,8,0)</f>
        <v>213</v>
      </c>
      <c r="I1525" s="13">
        <f>VLOOKUP(A1525,import!A:J,9,0)</f>
        <v>213</v>
      </c>
      <c r="J1525" s="14">
        <f>VLOOKUP(A1525,import!A:J,10,0)</f>
        <v>0</v>
      </c>
      <c r="K1525" s="11" t="s">
        <v>7078</v>
      </c>
      <c r="L1525" s="11">
        <v>2.422595566E9</v>
      </c>
      <c r="M1525" s="11" t="s">
        <v>138</v>
      </c>
      <c r="N1525" s="11" t="s">
        <v>181</v>
      </c>
      <c r="O1525" s="11" t="s">
        <v>7088</v>
      </c>
      <c r="P1525" s="11" t="str">
        <f>VLOOKUP(A1525,import!A:P,16,0)</f>
        <v>Geleneksel</v>
      </c>
      <c r="Q1525" s="15"/>
      <c r="R1525" s="15" t="b">
        <v>1</v>
      </c>
      <c r="S1525" s="16" t="b">
        <v>0</v>
      </c>
      <c r="T1525" s="17"/>
      <c r="U1525" s="17"/>
      <c r="V1525" s="17"/>
      <c r="W1525" s="17" t="s">
        <v>7089</v>
      </c>
      <c r="X1525" s="18"/>
      <c r="Y1525" s="18"/>
      <c r="Z1525" s="18"/>
      <c r="AA1525" s="22" t="s">
        <v>71</v>
      </c>
      <c r="AB1525" s="23">
        <v>44358.0</v>
      </c>
      <c r="AC1525" s="19"/>
      <c r="AD1525" s="19"/>
      <c r="AE1525" s="20"/>
      <c r="AF1525" s="19"/>
      <c r="AG1525" s="20"/>
      <c r="AH1525" s="19"/>
      <c r="AI1525" s="19"/>
      <c r="AJ1525" s="19"/>
      <c r="AK1525" s="22" t="s">
        <v>148</v>
      </c>
      <c r="AL1525" s="19"/>
      <c r="AM1525" s="19"/>
      <c r="AN1525" s="19"/>
      <c r="AO1525" s="19"/>
      <c r="AP1525" s="21" t="s">
        <v>116</v>
      </c>
      <c r="AQ1525" s="19"/>
    </row>
    <row r="1526">
      <c r="A1526" s="11" t="s">
        <v>7090</v>
      </c>
      <c r="B1526" s="11" t="s">
        <v>7091</v>
      </c>
      <c r="C1526" s="11" t="str">
        <f>VLOOKUP(A1526,import!A:C,3,0)</f>
        <v>DOĞRU</v>
      </c>
      <c r="D1526" s="11" t="s">
        <v>818</v>
      </c>
      <c r="E1526" s="12">
        <f>VLOOKUP(A1526,import!A:J,5,0)</f>
        <v>175</v>
      </c>
      <c r="F1526" s="12" t="str">
        <f>VLOOKUP(A1526,import!A:J,6,0)</f>
        <v/>
      </c>
      <c r="G1526" s="13">
        <f>VLOOKUP(A1526,import!A:J,7,0)</f>
        <v>24</v>
      </c>
      <c r="H1526" s="13">
        <f>VLOOKUP(A1526,import!A:J,8,0)</f>
        <v>8</v>
      </c>
      <c r="I1526" s="13">
        <f>VLOOKUP(A1526,import!A:J,9,0)</f>
        <v>32</v>
      </c>
      <c r="J1526" s="14">
        <f>VLOOKUP(A1526,import!A:J,10,0)</f>
        <v>0.75</v>
      </c>
      <c r="K1526" s="11" t="s">
        <v>7092</v>
      </c>
      <c r="L1526" s="11">
        <v>5.396830707E9</v>
      </c>
      <c r="M1526" s="11" t="s">
        <v>47</v>
      </c>
      <c r="N1526" s="11" t="s">
        <v>278</v>
      </c>
      <c r="O1526" s="11" t="s">
        <v>7093</v>
      </c>
      <c r="P1526" s="11" t="str">
        <f>VLOOKUP(A1526,import!A:P,16,0)</f>
        <v>Geleneksel</v>
      </c>
      <c r="Q1526" s="15" t="s">
        <v>299</v>
      </c>
      <c r="R1526" s="15" t="b">
        <v>1</v>
      </c>
      <c r="S1526" s="25" t="b">
        <v>0</v>
      </c>
      <c r="T1526" s="25" t="s">
        <v>50</v>
      </c>
      <c r="U1526" s="25" t="s">
        <v>219</v>
      </c>
      <c r="V1526" s="25" t="s">
        <v>52</v>
      </c>
      <c r="W1526" s="25" t="s">
        <v>384</v>
      </c>
      <c r="X1526" s="27">
        <v>44422.0</v>
      </c>
      <c r="Y1526" s="27">
        <v>44427.0</v>
      </c>
      <c r="Z1526" s="27"/>
      <c r="AA1526" s="22" t="s">
        <v>106</v>
      </c>
      <c r="AB1526" s="23">
        <v>44406.0</v>
      </c>
      <c r="AC1526" s="22" t="s">
        <v>71</v>
      </c>
      <c r="AD1526" s="23">
        <v>44422.0</v>
      </c>
      <c r="AE1526" s="20"/>
      <c r="AF1526" s="19"/>
      <c r="AG1526" s="20"/>
      <c r="AH1526" s="19"/>
      <c r="AI1526" s="19"/>
      <c r="AJ1526" s="19"/>
      <c r="AK1526" s="22" t="s">
        <v>190</v>
      </c>
      <c r="AL1526" s="22" t="s">
        <v>219</v>
      </c>
      <c r="AM1526" s="19"/>
      <c r="AN1526" s="19"/>
      <c r="AO1526" s="19"/>
      <c r="AP1526" s="21" t="s">
        <v>89</v>
      </c>
      <c r="AQ1526" s="19"/>
    </row>
    <row r="1527">
      <c r="A1527" s="11" t="s">
        <v>7094</v>
      </c>
      <c r="B1527" s="11" t="s">
        <v>7095</v>
      </c>
      <c r="C1527" s="11" t="str">
        <f>VLOOKUP(A1527,import!A:C,3,0)</f>
        <v>DOĞRU</v>
      </c>
      <c r="D1527" s="11" t="s">
        <v>152</v>
      </c>
      <c r="E1527" s="12">
        <f>VLOOKUP(A1527,import!A:J,5,0)</f>
        <v>868</v>
      </c>
      <c r="F1527" s="12">
        <f>VLOOKUP(A1527,import!A:J,6,0)</f>
        <v>46</v>
      </c>
      <c r="G1527" s="13">
        <f>VLOOKUP(A1527,import!A:J,7,0)</f>
        <v>36</v>
      </c>
      <c r="H1527" s="13">
        <f>VLOOKUP(A1527,import!A:J,8,0)</f>
        <v>11</v>
      </c>
      <c r="I1527" s="13">
        <f>VLOOKUP(A1527,import!A:J,9,0)</f>
        <v>47</v>
      </c>
      <c r="J1527" s="14">
        <f>VLOOKUP(A1527,import!A:J,10,0)</f>
        <v>0.77</v>
      </c>
      <c r="K1527" s="11" t="s">
        <v>7096</v>
      </c>
      <c r="L1527" s="11">
        <v>2.422121111E9</v>
      </c>
      <c r="M1527" s="11" t="s">
        <v>138</v>
      </c>
      <c r="N1527" s="11" t="s">
        <v>1756</v>
      </c>
      <c r="O1527" s="11" t="s">
        <v>7097</v>
      </c>
      <c r="P1527" s="11" t="str">
        <f>VLOOKUP(A1527,import!A:P,16,0)</f>
        <v>Geleneksel</v>
      </c>
      <c r="Q1527" s="15" t="s">
        <v>103</v>
      </c>
      <c r="R1527" s="15" t="b">
        <v>1</v>
      </c>
      <c r="S1527" s="16" t="b">
        <v>0</v>
      </c>
      <c r="T1527" s="25" t="s">
        <v>50</v>
      </c>
      <c r="U1527" s="25" t="s">
        <v>163</v>
      </c>
      <c r="V1527" s="24" t="s">
        <v>641</v>
      </c>
      <c r="W1527" s="25" t="s">
        <v>384</v>
      </c>
      <c r="X1527" s="27">
        <v>44431.0</v>
      </c>
      <c r="Y1527" s="27">
        <v>44434.0</v>
      </c>
      <c r="Z1527" s="27"/>
      <c r="AA1527" s="22" t="s">
        <v>85</v>
      </c>
      <c r="AB1527" s="23">
        <v>44368.0</v>
      </c>
      <c r="AC1527" s="22" t="s">
        <v>71</v>
      </c>
      <c r="AD1527" s="23">
        <v>44431.0</v>
      </c>
      <c r="AE1527" s="20"/>
      <c r="AF1527" s="19"/>
      <c r="AG1527" s="20"/>
      <c r="AH1527" s="19"/>
      <c r="AI1527" s="19"/>
      <c r="AJ1527" s="19"/>
      <c r="AK1527" s="19"/>
      <c r="AL1527" s="22" t="s">
        <v>163</v>
      </c>
      <c r="AM1527" s="19"/>
      <c r="AN1527" s="19"/>
      <c r="AO1527" s="19"/>
      <c r="AP1527" s="21" t="s">
        <v>116</v>
      </c>
      <c r="AQ1527" s="19"/>
    </row>
    <row r="1528">
      <c r="A1528" s="11" t="s">
        <v>7098</v>
      </c>
      <c r="B1528" s="11" t="s">
        <v>7099</v>
      </c>
      <c r="C1528" s="11" t="str">
        <f>VLOOKUP(A1528,import!A:C,3,0)</f>
        <v>DOĞRU</v>
      </c>
      <c r="D1528" s="11" t="s">
        <v>200</v>
      </c>
      <c r="E1528" s="12">
        <f>VLOOKUP(A1528,import!A:J,5,0)</f>
        <v>980</v>
      </c>
      <c r="F1528" s="12">
        <f>VLOOKUP(A1528,import!A:J,6,0)</f>
        <v>30</v>
      </c>
      <c r="G1528" s="13">
        <f>VLOOKUP(A1528,import!A:J,7,0)</f>
        <v>30</v>
      </c>
      <c r="H1528" s="13">
        <f>VLOOKUP(A1528,import!A:J,8,0)</f>
        <v>12</v>
      </c>
      <c r="I1528" s="13">
        <f>VLOOKUP(A1528,import!A:J,9,0)</f>
        <v>42</v>
      </c>
      <c r="J1528" s="14">
        <f>VLOOKUP(A1528,import!A:J,10,0)</f>
        <v>0.71</v>
      </c>
      <c r="K1528" s="11" t="s">
        <v>7100</v>
      </c>
      <c r="L1528" s="11">
        <v>2.423246655E9</v>
      </c>
      <c r="M1528" s="11" t="s">
        <v>47</v>
      </c>
      <c r="N1528" s="11" t="s">
        <v>227</v>
      </c>
      <c r="O1528" s="11" t="s">
        <v>7101</v>
      </c>
      <c r="P1528" s="11" t="str">
        <f>VLOOKUP(A1528,import!A:P,16,0)</f>
        <v>Geleneksel</v>
      </c>
      <c r="Q1528" s="15" t="s">
        <v>103</v>
      </c>
      <c r="R1528" s="15" t="b">
        <v>1</v>
      </c>
      <c r="S1528" s="16" t="b">
        <v>0</v>
      </c>
      <c r="T1528" s="25" t="s">
        <v>50</v>
      </c>
      <c r="U1528" s="25" t="s">
        <v>149</v>
      </c>
      <c r="V1528" s="25" t="s">
        <v>535</v>
      </c>
      <c r="W1528" s="25" t="s">
        <v>7102</v>
      </c>
      <c r="X1528" s="27">
        <v>44392.0</v>
      </c>
      <c r="Y1528" s="27">
        <v>44393.0</v>
      </c>
      <c r="Z1528" s="30"/>
      <c r="AA1528" s="22" t="s">
        <v>106</v>
      </c>
      <c r="AB1528" s="23">
        <v>44391.0</v>
      </c>
      <c r="AC1528" s="22" t="s">
        <v>71</v>
      </c>
      <c r="AD1528" s="23">
        <v>44392.0</v>
      </c>
      <c r="AE1528" s="20"/>
      <c r="AF1528" s="19"/>
      <c r="AG1528" s="20"/>
      <c r="AH1528" s="19"/>
      <c r="AI1528" s="19"/>
      <c r="AJ1528" s="19"/>
      <c r="AK1528" s="22" t="s">
        <v>149</v>
      </c>
      <c r="AL1528" s="22" t="s">
        <v>149</v>
      </c>
      <c r="AM1528" s="19"/>
      <c r="AN1528" s="19"/>
      <c r="AO1528" s="19"/>
      <c r="AP1528" s="21" t="s">
        <v>89</v>
      </c>
      <c r="AQ1528" s="19"/>
    </row>
    <row r="1529">
      <c r="A1529" s="11" t="s">
        <v>7103</v>
      </c>
      <c r="B1529" s="11" t="s">
        <v>7104</v>
      </c>
      <c r="C1529" s="11" t="str">
        <f>VLOOKUP(A1529,import!A:C,3,0)</f>
        <v>DOĞRU</v>
      </c>
      <c r="D1529" s="11" t="s">
        <v>74</v>
      </c>
      <c r="E1529" s="12">
        <f>VLOOKUP(A1529,import!A:J,5,0)</f>
        <v>320</v>
      </c>
      <c r="F1529" s="12">
        <f>VLOOKUP(A1529,import!A:J,6,0)</f>
        <v>29</v>
      </c>
      <c r="G1529" s="13">
        <f>VLOOKUP(A1529,import!A:J,7,0)</f>
        <v>11</v>
      </c>
      <c r="H1529" s="13">
        <f>VLOOKUP(A1529,import!A:J,8,0)</f>
        <v>15</v>
      </c>
      <c r="I1529" s="13">
        <f>VLOOKUP(A1529,import!A:J,9,0)</f>
        <v>26</v>
      </c>
      <c r="J1529" s="14">
        <f>VLOOKUP(A1529,import!A:J,10,0)</f>
        <v>0.42</v>
      </c>
      <c r="K1529" s="11" t="s">
        <v>7105</v>
      </c>
      <c r="L1529" s="11">
        <v>5.524657607E9</v>
      </c>
      <c r="M1529" s="11" t="s">
        <v>65</v>
      </c>
      <c r="N1529" s="11" t="s">
        <v>755</v>
      </c>
      <c r="O1529" s="11" t="s">
        <v>7106</v>
      </c>
      <c r="P1529" s="11" t="str">
        <f>VLOOKUP(A1529,import!A:P,16,0)</f>
        <v>Geleneksel</v>
      </c>
      <c r="Q1529" s="15"/>
      <c r="R1529" s="15" t="b">
        <v>1</v>
      </c>
      <c r="S1529" s="16" t="b">
        <v>0</v>
      </c>
      <c r="T1529" s="17" t="s">
        <v>83</v>
      </c>
      <c r="U1529" s="17" t="s">
        <v>165</v>
      </c>
      <c r="V1529" s="17" t="s">
        <v>52</v>
      </c>
      <c r="W1529" s="17" t="s">
        <v>7107</v>
      </c>
      <c r="X1529" s="18">
        <v>44420.0</v>
      </c>
      <c r="Y1529" s="18">
        <v>44425.0</v>
      </c>
      <c r="Z1529" s="17"/>
      <c r="AA1529" s="22" t="s">
        <v>177</v>
      </c>
      <c r="AB1529" s="23">
        <v>44368.0</v>
      </c>
      <c r="AC1529" s="22" t="s">
        <v>71</v>
      </c>
      <c r="AD1529" s="23">
        <v>44420.0</v>
      </c>
      <c r="AE1529" s="22" t="s">
        <v>71</v>
      </c>
      <c r="AF1529" s="23">
        <v>44497.0</v>
      </c>
      <c r="AG1529" s="20"/>
      <c r="AH1529" s="19"/>
      <c r="AI1529" s="19"/>
      <c r="AJ1529" s="19"/>
      <c r="AK1529" s="22" t="s">
        <v>98</v>
      </c>
      <c r="AL1529" s="22" t="s">
        <v>165</v>
      </c>
      <c r="AM1529" s="22" t="s">
        <v>131</v>
      </c>
      <c r="AN1529" s="19"/>
      <c r="AO1529" s="19"/>
      <c r="AP1529" s="21" t="s">
        <v>116</v>
      </c>
      <c r="AQ1529" s="19"/>
    </row>
    <row r="1530">
      <c r="A1530" s="11" t="s">
        <v>7108</v>
      </c>
      <c r="B1530" s="11" t="s">
        <v>7109</v>
      </c>
      <c r="C1530" s="11" t="str">
        <f>VLOOKUP(A1530,import!A:C,3,0)</f>
        <v>DOĞRU</v>
      </c>
      <c r="D1530" s="11" t="s">
        <v>152</v>
      </c>
      <c r="E1530" s="12">
        <f>VLOOKUP(A1530,import!A:J,5,0)</f>
        <v>538</v>
      </c>
      <c r="F1530" s="12">
        <f>VLOOKUP(A1530,import!A:J,6,0)</f>
        <v>13</v>
      </c>
      <c r="G1530" s="13">
        <f>VLOOKUP(A1530,import!A:J,7,0)</f>
        <v>8</v>
      </c>
      <c r="H1530" s="13">
        <f>VLOOKUP(A1530,import!A:J,8,0)</f>
        <v>12</v>
      </c>
      <c r="I1530" s="13">
        <f>VLOOKUP(A1530,import!A:J,9,0)</f>
        <v>20</v>
      </c>
      <c r="J1530" s="14">
        <f>VLOOKUP(A1530,import!A:J,10,0)</f>
        <v>0.4</v>
      </c>
      <c r="K1530" s="11" t="s">
        <v>7110</v>
      </c>
      <c r="L1530" s="11">
        <v>5.370632345E9</v>
      </c>
      <c r="M1530" s="11" t="s">
        <v>65</v>
      </c>
      <c r="N1530" s="11" t="s">
        <v>483</v>
      </c>
      <c r="O1530" s="11" t="s">
        <v>7111</v>
      </c>
      <c r="P1530" s="11" t="str">
        <f>VLOOKUP(A1530,import!A:P,16,0)</f>
        <v>Geleneksel</v>
      </c>
      <c r="Q1530" s="15"/>
      <c r="R1530" s="15" t="b">
        <v>1</v>
      </c>
      <c r="S1530" s="16" t="b">
        <v>0</v>
      </c>
      <c r="T1530" s="17" t="s">
        <v>50</v>
      </c>
      <c r="U1530" s="17" t="s">
        <v>99</v>
      </c>
      <c r="V1530" s="22" t="s">
        <v>7112</v>
      </c>
      <c r="W1530" s="17" t="s">
        <v>7113</v>
      </c>
      <c r="X1530" s="18">
        <v>44513.0</v>
      </c>
      <c r="Y1530" s="18">
        <v>44516.0</v>
      </c>
      <c r="Z1530" s="18"/>
      <c r="AA1530" s="22" t="s">
        <v>85</v>
      </c>
      <c r="AB1530" s="23">
        <v>44358.0</v>
      </c>
      <c r="AC1530" s="22" t="s">
        <v>85</v>
      </c>
      <c r="AD1530" s="23">
        <v>44358.0</v>
      </c>
      <c r="AE1530" s="22" t="s">
        <v>212</v>
      </c>
      <c r="AF1530" s="23">
        <v>44376.0</v>
      </c>
      <c r="AG1530" s="22" t="s">
        <v>106</v>
      </c>
      <c r="AH1530" s="23">
        <v>44405.0</v>
      </c>
      <c r="AI1530" s="22" t="s">
        <v>71</v>
      </c>
      <c r="AJ1530" s="23">
        <v>44513.0</v>
      </c>
      <c r="AK1530" s="22" t="s">
        <v>98</v>
      </c>
      <c r="AL1530" s="22" t="s">
        <v>98</v>
      </c>
      <c r="AM1530" s="22" t="s">
        <v>1233</v>
      </c>
      <c r="AN1530" s="22" t="s">
        <v>190</v>
      </c>
      <c r="AO1530" s="22" t="s">
        <v>99</v>
      </c>
      <c r="AP1530" s="21" t="s">
        <v>54</v>
      </c>
      <c r="AQ1530" s="22"/>
    </row>
    <row r="1531">
      <c r="A1531" s="11" t="s">
        <v>7114</v>
      </c>
      <c r="B1531" s="11" t="s">
        <v>7115</v>
      </c>
      <c r="C1531" s="11" t="str">
        <f>VLOOKUP(A1531,import!A:C,3,0)</f>
        <v>DOĞRU</v>
      </c>
      <c r="D1531" s="11" t="s">
        <v>818</v>
      </c>
      <c r="E1531" s="12">
        <f>VLOOKUP(A1531,import!A:J,5,0)</f>
        <v>13</v>
      </c>
      <c r="F1531" s="12">
        <f>VLOOKUP(A1531,import!A:J,6,0)</f>
        <v>2</v>
      </c>
      <c r="G1531" s="13">
        <f>VLOOKUP(A1531,import!A:J,7,0)</f>
        <v>0</v>
      </c>
      <c r="H1531" s="13">
        <f>VLOOKUP(A1531,import!A:J,8,0)</f>
        <v>45</v>
      </c>
      <c r="I1531" s="13">
        <f>VLOOKUP(A1531,import!A:J,9,0)</f>
        <v>45</v>
      </c>
      <c r="J1531" s="14">
        <f>VLOOKUP(A1531,import!A:J,10,0)</f>
        <v>0</v>
      </c>
      <c r="K1531" s="11" t="s">
        <v>7116</v>
      </c>
      <c r="L1531" s="11">
        <v>2.423494111E9</v>
      </c>
      <c r="M1531" s="11" t="s">
        <v>47</v>
      </c>
      <c r="N1531" s="11" t="s">
        <v>187</v>
      </c>
      <c r="O1531" s="11" t="s">
        <v>7117</v>
      </c>
      <c r="P1531" s="11" t="str">
        <f>VLOOKUP(A1531,import!A:P,16,0)</f>
        <v>Geleneksel</v>
      </c>
      <c r="Q1531" s="15"/>
      <c r="R1531" s="15" t="b">
        <v>1</v>
      </c>
      <c r="S1531" s="16" t="b">
        <v>0</v>
      </c>
      <c r="T1531" s="17" t="s">
        <v>212</v>
      </c>
      <c r="U1531" s="17"/>
      <c r="V1531" s="31"/>
      <c r="W1531" s="17" t="s">
        <v>7118</v>
      </c>
      <c r="X1531" s="18"/>
      <c r="Y1531" s="18"/>
      <c r="Z1531" s="18"/>
      <c r="AA1531" s="22" t="s">
        <v>177</v>
      </c>
      <c r="AB1531" s="23">
        <v>44564.0</v>
      </c>
      <c r="AC1531" s="19"/>
      <c r="AD1531" s="19"/>
      <c r="AE1531" s="20"/>
      <c r="AF1531" s="19"/>
      <c r="AG1531" s="20"/>
      <c r="AH1531" s="19"/>
      <c r="AI1531" s="19"/>
      <c r="AJ1531" s="19"/>
      <c r="AK1531" s="22" t="s">
        <v>68</v>
      </c>
      <c r="AL1531" s="19"/>
      <c r="AM1531" s="19"/>
      <c r="AN1531" s="19"/>
      <c r="AO1531" s="19"/>
      <c r="AP1531" s="21"/>
      <c r="AQ1531" s="19"/>
    </row>
    <row r="1532">
      <c r="A1532" s="11" t="s">
        <v>7119</v>
      </c>
      <c r="B1532" s="11" t="s">
        <v>7120</v>
      </c>
      <c r="C1532" s="11" t="str">
        <f>VLOOKUP(A1532,import!A:C,3,0)</f>
        <v>YANLIŞ</v>
      </c>
      <c r="D1532" s="11" t="s">
        <v>818</v>
      </c>
      <c r="E1532" s="12" t="str">
        <f>VLOOKUP(A1532,import!A:J,5,0)</f>
        <v/>
      </c>
      <c r="F1532" s="12" t="str">
        <f>VLOOKUP(A1532,import!A:J,6,0)</f>
        <v/>
      </c>
      <c r="G1532" s="13">
        <f>VLOOKUP(A1532,import!A:J,7,0)</f>
        <v>0</v>
      </c>
      <c r="H1532" s="13">
        <f>VLOOKUP(A1532,import!A:J,8,0)</f>
        <v>66</v>
      </c>
      <c r="I1532" s="13">
        <f>VLOOKUP(A1532,import!A:J,9,0)</f>
        <v>66</v>
      </c>
      <c r="J1532" s="14">
        <f>VLOOKUP(A1532,import!A:J,10,0)</f>
        <v>0</v>
      </c>
      <c r="K1532" s="11" t="s">
        <v>7116</v>
      </c>
      <c r="L1532" s="11">
        <v>2.422481947E9</v>
      </c>
      <c r="M1532" s="11" t="s">
        <v>47</v>
      </c>
      <c r="N1532" s="11" t="s">
        <v>48</v>
      </c>
      <c r="O1532" s="11" t="s">
        <v>7121</v>
      </c>
      <c r="P1532" s="11" t="str">
        <f>VLOOKUP(A1532,import!A:P,16,0)</f>
        <v>Geleneksel</v>
      </c>
      <c r="Q1532" s="15"/>
      <c r="R1532" s="15" t="b">
        <v>1</v>
      </c>
      <c r="S1532" s="16" t="b">
        <v>0</v>
      </c>
      <c r="T1532" s="17" t="s">
        <v>212</v>
      </c>
      <c r="U1532" s="17"/>
      <c r="V1532" s="17"/>
      <c r="W1532" s="17" t="s">
        <v>7122</v>
      </c>
      <c r="X1532" s="18"/>
      <c r="Y1532" s="18"/>
      <c r="Z1532" s="18"/>
      <c r="AA1532" s="22" t="s">
        <v>212</v>
      </c>
      <c r="AB1532" s="23">
        <v>44609.0</v>
      </c>
      <c r="AC1532" s="19"/>
      <c r="AD1532" s="19"/>
      <c r="AE1532" s="20"/>
      <c r="AF1532" s="19"/>
      <c r="AG1532" s="20"/>
      <c r="AH1532" s="19"/>
      <c r="AI1532" s="19"/>
      <c r="AJ1532" s="19"/>
      <c r="AK1532" s="22" t="s">
        <v>51</v>
      </c>
      <c r="AL1532" s="19"/>
      <c r="AM1532" s="19"/>
      <c r="AN1532" s="19"/>
      <c r="AO1532" s="19"/>
      <c r="AP1532" s="21"/>
      <c r="AQ1532" s="19"/>
    </row>
    <row r="1533">
      <c r="A1533" s="11" t="s">
        <v>7123</v>
      </c>
      <c r="B1533" s="11" t="s">
        <v>7124</v>
      </c>
      <c r="C1533" s="11" t="str">
        <f>VLOOKUP(A1533,import!A:C,3,0)</f>
        <v>DOĞRU</v>
      </c>
      <c r="D1533" s="11" t="s">
        <v>74</v>
      </c>
      <c r="E1533" s="12">
        <f>VLOOKUP(A1533,import!A:J,5,0)</f>
        <v>278</v>
      </c>
      <c r="F1533" s="12">
        <f>VLOOKUP(A1533,import!A:J,6,0)</f>
        <v>2</v>
      </c>
      <c r="G1533" s="13">
        <f>VLOOKUP(A1533,import!A:J,7,0)</f>
        <v>10</v>
      </c>
      <c r="H1533" s="13">
        <f>VLOOKUP(A1533,import!A:J,8,0)</f>
        <v>4</v>
      </c>
      <c r="I1533" s="13">
        <f>VLOOKUP(A1533,import!A:J,9,0)</f>
        <v>14</v>
      </c>
      <c r="J1533" s="14">
        <f>VLOOKUP(A1533,import!A:J,10,0)</f>
        <v>0.71</v>
      </c>
      <c r="K1533" s="11" t="s">
        <v>587</v>
      </c>
      <c r="L1533" s="11">
        <v>5.495250032E9</v>
      </c>
      <c r="M1533" s="11" t="s">
        <v>65</v>
      </c>
      <c r="N1533" s="11" t="s">
        <v>588</v>
      </c>
      <c r="O1533" s="11" t="s">
        <v>7125</v>
      </c>
      <c r="P1533" s="11" t="str">
        <f>VLOOKUP(A1533,import!A:P,16,0)</f>
        <v>Geleneksel</v>
      </c>
      <c r="Q1533" s="15"/>
      <c r="R1533" s="15" t="b">
        <v>1</v>
      </c>
      <c r="S1533" s="16" t="b">
        <v>0</v>
      </c>
      <c r="T1533" s="17" t="s">
        <v>83</v>
      </c>
      <c r="U1533" s="17" t="s">
        <v>247</v>
      </c>
      <c r="V1533" s="25" t="s">
        <v>52</v>
      </c>
      <c r="W1533" s="17" t="s">
        <v>7126</v>
      </c>
      <c r="X1533" s="18">
        <v>44518.0</v>
      </c>
      <c r="Y1533" s="18">
        <v>44522.0</v>
      </c>
      <c r="Z1533" s="18"/>
      <c r="AA1533" s="22" t="s">
        <v>85</v>
      </c>
      <c r="AB1533" s="23">
        <v>44385.0</v>
      </c>
      <c r="AC1533" s="22" t="s">
        <v>106</v>
      </c>
      <c r="AD1533" s="23">
        <v>44405.0</v>
      </c>
      <c r="AE1533" s="22" t="s">
        <v>85</v>
      </c>
      <c r="AF1533" s="23">
        <v>44405.0</v>
      </c>
      <c r="AG1533" s="22" t="s">
        <v>85</v>
      </c>
      <c r="AH1533" s="23">
        <v>44443.0</v>
      </c>
      <c r="AI1533" s="22" t="s">
        <v>71</v>
      </c>
      <c r="AJ1533" s="23">
        <v>44543.0</v>
      </c>
      <c r="AK1533" s="22" t="s">
        <v>107</v>
      </c>
      <c r="AL1533" s="22" t="s">
        <v>190</v>
      </c>
      <c r="AM1533" s="22" t="s">
        <v>190</v>
      </c>
      <c r="AN1533" s="22" t="s">
        <v>358</v>
      </c>
      <c r="AO1533" s="22" t="s">
        <v>99</v>
      </c>
      <c r="AP1533" s="21" t="s">
        <v>54</v>
      </c>
      <c r="AQ1533" s="22"/>
    </row>
    <row r="1534">
      <c r="A1534" s="11" t="s">
        <v>7127</v>
      </c>
      <c r="B1534" s="11" t="s">
        <v>7128</v>
      </c>
      <c r="C1534" s="11" t="str">
        <f>VLOOKUP(A1534,import!A:C,3,0)</f>
        <v>DOĞRU</v>
      </c>
      <c r="D1534" s="11" t="s">
        <v>419</v>
      </c>
      <c r="E1534" s="12">
        <f>VLOOKUP(A1534,import!A:J,5,0)</f>
        <v>975</v>
      </c>
      <c r="F1534" s="12">
        <f>VLOOKUP(A1534,import!A:J,6,0)</f>
        <v>30</v>
      </c>
      <c r="G1534" s="13">
        <f>VLOOKUP(A1534,import!A:J,7,0)</f>
        <v>14</v>
      </c>
      <c r="H1534" s="13">
        <f>VLOOKUP(A1534,import!A:J,8,0)</f>
        <v>14</v>
      </c>
      <c r="I1534" s="13">
        <f>VLOOKUP(A1534,import!A:J,9,0)</f>
        <v>28</v>
      </c>
      <c r="J1534" s="14">
        <f>VLOOKUP(A1534,import!A:J,10,0)</f>
        <v>0.5</v>
      </c>
      <c r="K1534" s="11" t="s">
        <v>7129</v>
      </c>
      <c r="L1534" s="11">
        <v>2.422262263E9</v>
      </c>
      <c r="M1534" s="11" t="s">
        <v>138</v>
      </c>
      <c r="N1534" s="11" t="s">
        <v>382</v>
      </c>
      <c r="O1534" s="11" t="s">
        <v>7130</v>
      </c>
      <c r="P1534" s="11" t="str">
        <f>VLOOKUP(A1534,import!A:P,16,0)</f>
        <v>Geleneksel</v>
      </c>
      <c r="Q1534" s="15" t="s">
        <v>135</v>
      </c>
      <c r="R1534" s="15" t="b">
        <v>1</v>
      </c>
      <c r="S1534" s="16" t="b">
        <v>0</v>
      </c>
      <c r="T1534" s="25" t="s">
        <v>50</v>
      </c>
      <c r="U1534" s="25" t="s">
        <v>7131</v>
      </c>
      <c r="V1534" s="25" t="s">
        <v>5761</v>
      </c>
      <c r="W1534" s="25" t="s">
        <v>7132</v>
      </c>
      <c r="X1534" s="27">
        <v>44266.0</v>
      </c>
      <c r="Y1534" s="27">
        <v>44271.0</v>
      </c>
      <c r="Z1534" s="27"/>
      <c r="AA1534" s="22" t="s">
        <v>71</v>
      </c>
      <c r="AB1534" s="23">
        <v>44583.0</v>
      </c>
      <c r="AC1534" s="19"/>
      <c r="AD1534" s="19"/>
      <c r="AE1534" s="20"/>
      <c r="AF1534" s="19"/>
      <c r="AG1534" s="20"/>
      <c r="AH1534" s="19"/>
      <c r="AI1534" s="19"/>
      <c r="AJ1534" s="19"/>
      <c r="AK1534" s="22" t="s">
        <v>99</v>
      </c>
      <c r="AL1534" s="19"/>
      <c r="AM1534" s="19"/>
      <c r="AN1534" s="19"/>
      <c r="AO1534" s="19"/>
      <c r="AP1534" s="21" t="s">
        <v>116</v>
      </c>
      <c r="AQ1534" s="19"/>
    </row>
    <row r="1535">
      <c r="A1535" s="11" t="s">
        <v>7133</v>
      </c>
      <c r="B1535" s="11" t="s">
        <v>7134</v>
      </c>
      <c r="C1535" s="11" t="str">
        <f>VLOOKUP(A1535,import!A:C,3,0)</f>
        <v>DOĞRU</v>
      </c>
      <c r="D1535" s="11" t="s">
        <v>74</v>
      </c>
      <c r="E1535" s="12">
        <f>VLOOKUP(A1535,import!A:J,5,0)</f>
        <v>652</v>
      </c>
      <c r="F1535" s="12">
        <f>VLOOKUP(A1535,import!A:J,6,0)</f>
        <v>18</v>
      </c>
      <c r="G1535" s="13">
        <f>VLOOKUP(A1535,import!A:J,7,0)</f>
        <v>0</v>
      </c>
      <c r="H1535" s="13">
        <f>VLOOKUP(A1535,import!A:J,8,0)</f>
        <v>19</v>
      </c>
      <c r="I1535" s="13">
        <f>VLOOKUP(A1535,import!A:J,9,0)</f>
        <v>19</v>
      </c>
      <c r="J1535" s="14">
        <f>VLOOKUP(A1535,import!A:J,10,0)</f>
        <v>0</v>
      </c>
      <c r="K1535" s="11" t="s">
        <v>5409</v>
      </c>
      <c r="L1535" s="11">
        <v>2.422434738E9</v>
      </c>
      <c r="M1535" s="11" t="s">
        <v>47</v>
      </c>
      <c r="N1535" s="11" t="s">
        <v>270</v>
      </c>
      <c r="O1535" s="11" t="s">
        <v>5410</v>
      </c>
      <c r="P1535" s="11" t="str">
        <f>VLOOKUP(A1535,import!A:P,16,0)</f>
        <v>Geleneksel</v>
      </c>
      <c r="Q1535" s="15"/>
      <c r="R1535" s="15" t="b">
        <v>1</v>
      </c>
      <c r="S1535" s="16" t="b">
        <v>0</v>
      </c>
      <c r="T1535" s="17" t="s">
        <v>2017</v>
      </c>
      <c r="U1535" s="17"/>
      <c r="V1535" s="17"/>
      <c r="W1535" s="17" t="s">
        <v>7135</v>
      </c>
      <c r="X1535" s="18"/>
      <c r="Y1535" s="18"/>
      <c r="Z1535" s="18"/>
      <c r="AA1535" s="22" t="s">
        <v>85</v>
      </c>
      <c r="AB1535" s="23">
        <v>44370.0</v>
      </c>
      <c r="AC1535" s="22" t="s">
        <v>71</v>
      </c>
      <c r="AD1535" s="23">
        <v>44370.0</v>
      </c>
      <c r="AE1535" s="22" t="s">
        <v>71</v>
      </c>
      <c r="AF1535" s="23">
        <v>44428.0</v>
      </c>
      <c r="AG1535" s="20"/>
      <c r="AH1535" s="19"/>
      <c r="AI1535" s="19"/>
      <c r="AJ1535" s="19"/>
      <c r="AK1535" s="22" t="s">
        <v>107</v>
      </c>
      <c r="AL1535" s="22" t="s">
        <v>107</v>
      </c>
      <c r="AM1535" s="22" t="s">
        <v>88</v>
      </c>
      <c r="AN1535" s="19"/>
      <c r="AO1535" s="19"/>
      <c r="AP1535" s="21" t="s">
        <v>89</v>
      </c>
      <c r="AQ1535" s="19"/>
    </row>
    <row r="1536">
      <c r="A1536" s="11" t="s">
        <v>7136</v>
      </c>
      <c r="B1536" s="11" t="s">
        <v>7137</v>
      </c>
      <c r="C1536" s="11" t="str">
        <f>VLOOKUP(A1536,import!A:C,3,0)</f>
        <v>YANLIŞ</v>
      </c>
      <c r="D1536" s="11" t="s">
        <v>200</v>
      </c>
      <c r="E1536" s="12" t="str">
        <f>VLOOKUP(A1536,import!A:J,5,0)</f>
        <v/>
      </c>
      <c r="F1536" s="12" t="str">
        <f>VLOOKUP(A1536,import!A:J,6,0)</f>
        <v/>
      </c>
      <c r="G1536" s="13">
        <f>VLOOKUP(A1536,import!A:J,7,0)</f>
        <v>0</v>
      </c>
      <c r="H1536" s="13">
        <f>VLOOKUP(A1536,import!A:J,8,0)</f>
        <v>31</v>
      </c>
      <c r="I1536" s="13">
        <f>VLOOKUP(A1536,import!A:J,9,0)</f>
        <v>31</v>
      </c>
      <c r="J1536" s="14">
        <f>VLOOKUP(A1536,import!A:J,10,0)</f>
        <v>0</v>
      </c>
      <c r="K1536" s="11" t="s">
        <v>7138</v>
      </c>
      <c r="L1536" s="11">
        <v>5.447935007E9</v>
      </c>
      <c r="M1536" s="11" t="s">
        <v>47</v>
      </c>
      <c r="N1536" s="11" t="s">
        <v>1923</v>
      </c>
      <c r="O1536" s="11" t="s">
        <v>7139</v>
      </c>
      <c r="P1536" s="11" t="str">
        <f>VLOOKUP(A1536,import!A:P,16,0)</f>
        <v>Geleneksel</v>
      </c>
      <c r="Q1536" s="15"/>
      <c r="R1536" s="15" t="b">
        <v>1</v>
      </c>
      <c r="S1536" s="16" t="b">
        <v>0</v>
      </c>
      <c r="T1536" s="17" t="s">
        <v>280</v>
      </c>
      <c r="U1536" s="17"/>
      <c r="V1536" s="17"/>
      <c r="W1536" s="17" t="s">
        <v>7140</v>
      </c>
      <c r="X1536" s="18"/>
      <c r="Y1536" s="18"/>
      <c r="Z1536" s="18"/>
      <c r="AA1536" s="22" t="s">
        <v>85</v>
      </c>
      <c r="AB1536" s="23">
        <v>44609.0</v>
      </c>
      <c r="AC1536" s="22" t="s">
        <v>71</v>
      </c>
      <c r="AD1536" s="23">
        <v>44617.0</v>
      </c>
      <c r="AE1536" s="20"/>
      <c r="AF1536" s="19"/>
      <c r="AG1536" s="20"/>
      <c r="AH1536" s="19"/>
      <c r="AI1536" s="19"/>
      <c r="AJ1536" s="19"/>
      <c r="AK1536" s="22" t="s">
        <v>51</v>
      </c>
      <c r="AL1536" s="22" t="s">
        <v>131</v>
      </c>
      <c r="AM1536" s="19"/>
      <c r="AN1536" s="19"/>
      <c r="AO1536" s="19"/>
      <c r="AP1536" s="21"/>
      <c r="AQ1536" s="19"/>
    </row>
    <row r="1537">
      <c r="A1537" s="11" t="s">
        <v>7141</v>
      </c>
      <c r="B1537" s="11" t="s">
        <v>7142</v>
      </c>
      <c r="C1537" s="11" t="str">
        <f>VLOOKUP(A1537,import!A:C,3,0)</f>
        <v>DOĞRU</v>
      </c>
      <c r="D1537" s="11" t="s">
        <v>1694</v>
      </c>
      <c r="E1537" s="12">
        <f>VLOOKUP(A1537,import!A:J,5,0)</f>
        <v>1</v>
      </c>
      <c r="F1537" s="12" t="str">
        <f>VLOOKUP(A1537,import!A:J,6,0)</f>
        <v/>
      </c>
      <c r="G1537" s="13">
        <f>VLOOKUP(A1537,import!A:J,7,0)</f>
        <v>15</v>
      </c>
      <c r="H1537" s="13">
        <f>VLOOKUP(A1537,import!A:J,8,0)</f>
        <v>25</v>
      </c>
      <c r="I1537" s="13">
        <f>VLOOKUP(A1537,import!A:J,9,0)</f>
        <v>40</v>
      </c>
      <c r="J1537" s="14">
        <f>VLOOKUP(A1537,import!A:J,10,0)</f>
        <v>0.38</v>
      </c>
      <c r="K1537" s="11" t="s">
        <v>7143</v>
      </c>
      <c r="L1537" s="11">
        <v>5.317824794E9</v>
      </c>
      <c r="M1537" s="11" t="s">
        <v>65</v>
      </c>
      <c r="N1537" s="11" t="s">
        <v>609</v>
      </c>
      <c r="O1537" s="11" t="s">
        <v>7144</v>
      </c>
      <c r="P1537" s="11" t="str">
        <f>VLOOKUP(A1537,import!A:P,16,0)</f>
        <v>Geleneksel</v>
      </c>
      <c r="Q1537" s="15"/>
      <c r="R1537" s="15" t="b">
        <v>1</v>
      </c>
      <c r="S1537" s="16" t="b">
        <v>0</v>
      </c>
      <c r="T1537" s="17" t="s">
        <v>50</v>
      </c>
      <c r="U1537" s="17" t="s">
        <v>51</v>
      </c>
      <c r="V1537" s="17" t="s">
        <v>69</v>
      </c>
      <c r="W1537" s="57" t="s">
        <v>7145</v>
      </c>
      <c r="X1537" s="18">
        <v>44641.0</v>
      </c>
      <c r="Y1537" s="18">
        <v>44645.0</v>
      </c>
      <c r="Z1537" s="18"/>
      <c r="AA1537" s="22" t="s">
        <v>71</v>
      </c>
      <c r="AB1537" s="23">
        <v>44638.0</v>
      </c>
      <c r="AC1537" s="22" t="s">
        <v>71</v>
      </c>
      <c r="AD1537" s="23">
        <v>44641.0</v>
      </c>
      <c r="AE1537" s="20"/>
      <c r="AF1537" s="19"/>
      <c r="AG1537" s="20"/>
      <c r="AH1537" s="19"/>
      <c r="AI1537" s="19"/>
      <c r="AJ1537" s="19"/>
      <c r="AK1537" s="22" t="s">
        <v>51</v>
      </c>
      <c r="AL1537" s="22" t="s">
        <v>51</v>
      </c>
      <c r="AM1537" s="19"/>
      <c r="AN1537" s="19"/>
      <c r="AO1537" s="19"/>
      <c r="AP1537" s="21"/>
      <c r="AQ1537" s="19"/>
    </row>
    <row r="1538">
      <c r="A1538" s="11" t="s">
        <v>7146</v>
      </c>
      <c r="B1538" s="11" t="s">
        <v>7147</v>
      </c>
      <c r="C1538" s="11" t="str">
        <f>VLOOKUP(A1538,import!A:C,3,0)</f>
        <v>DOĞRU</v>
      </c>
      <c r="D1538" s="11" t="s">
        <v>818</v>
      </c>
      <c r="E1538" s="12">
        <f>VLOOKUP(A1538,import!A:J,5,0)</f>
        <v>8</v>
      </c>
      <c r="F1538" s="12">
        <f>VLOOKUP(A1538,import!A:J,6,0)</f>
        <v>4</v>
      </c>
      <c r="G1538" s="13">
        <f>VLOOKUP(A1538,import!A:J,7,0)</f>
        <v>0</v>
      </c>
      <c r="H1538" s="13">
        <f>VLOOKUP(A1538,import!A:J,8,0)</f>
        <v>18</v>
      </c>
      <c r="I1538" s="13">
        <f>VLOOKUP(A1538,import!A:J,9,0)</f>
        <v>18</v>
      </c>
      <c r="J1538" s="14">
        <f>VLOOKUP(A1538,import!A:J,10,0)</f>
        <v>0</v>
      </c>
      <c r="K1538" s="11" t="s">
        <v>7148</v>
      </c>
      <c r="L1538" s="11">
        <v>5.448667956E9</v>
      </c>
      <c r="M1538" s="11" t="s">
        <v>65</v>
      </c>
      <c r="N1538" s="11" t="s">
        <v>1002</v>
      </c>
      <c r="O1538" s="11" t="s">
        <v>7149</v>
      </c>
      <c r="P1538" s="11" t="str">
        <f>VLOOKUP(A1538,import!A:P,16,0)</f>
        <v>Geleneksel</v>
      </c>
      <c r="Q1538" s="15"/>
      <c r="R1538" s="15" t="b">
        <v>0</v>
      </c>
      <c r="S1538" s="16" t="b">
        <v>0</v>
      </c>
      <c r="T1538" s="17" t="s">
        <v>83</v>
      </c>
      <c r="U1538" s="17"/>
      <c r="V1538" s="17"/>
      <c r="W1538" s="17"/>
      <c r="X1538" s="18"/>
      <c r="Y1538" s="18"/>
      <c r="Z1538" s="18"/>
      <c r="AA1538" s="22"/>
      <c r="AB1538" s="23"/>
      <c r="AC1538" s="19"/>
      <c r="AD1538" s="19"/>
      <c r="AE1538" s="20"/>
      <c r="AF1538" s="19"/>
      <c r="AG1538" s="20"/>
      <c r="AH1538" s="19"/>
      <c r="AI1538" s="19"/>
      <c r="AJ1538" s="19"/>
      <c r="AK1538" s="22"/>
      <c r="AL1538" s="19"/>
      <c r="AM1538" s="19"/>
      <c r="AN1538" s="19"/>
      <c r="AO1538" s="19"/>
      <c r="AP1538" s="21"/>
      <c r="AQ1538" s="19"/>
    </row>
    <row r="1539">
      <c r="A1539" s="11" t="s">
        <v>7150</v>
      </c>
      <c r="B1539" s="11" t="s">
        <v>7151</v>
      </c>
      <c r="C1539" s="11" t="str">
        <f>VLOOKUP(A1539,import!A:C,3,0)</f>
        <v>DOĞRU</v>
      </c>
      <c r="D1539" s="11" t="s">
        <v>818</v>
      </c>
      <c r="E1539" s="12" t="str">
        <f>VLOOKUP(A1539,import!A:J,5,0)</f>
        <v/>
      </c>
      <c r="F1539" s="12" t="str">
        <f>VLOOKUP(A1539,import!A:J,6,0)</f>
        <v/>
      </c>
      <c r="G1539" s="13">
        <f>VLOOKUP(A1539,import!A:J,7,0)</f>
        <v>0</v>
      </c>
      <c r="H1539" s="13">
        <f>VLOOKUP(A1539,import!A:J,8,0)</f>
        <v>18</v>
      </c>
      <c r="I1539" s="13">
        <f>VLOOKUP(A1539,import!A:J,9,0)</f>
        <v>18</v>
      </c>
      <c r="J1539" s="14">
        <f>VLOOKUP(A1539,import!A:J,10,0)</f>
        <v>0</v>
      </c>
      <c r="K1539" s="11" t="s">
        <v>5443</v>
      </c>
      <c r="L1539" s="11">
        <v>5.510560327E9</v>
      </c>
      <c r="M1539" s="11" t="s">
        <v>65</v>
      </c>
      <c r="N1539" s="11" t="s">
        <v>772</v>
      </c>
      <c r="O1539" s="11" t="s">
        <v>7152</v>
      </c>
      <c r="P1539" s="11" t="str">
        <f>VLOOKUP(A1539,import!A:P,16,0)</f>
        <v>Geleneksel</v>
      </c>
      <c r="Q1539" s="15"/>
      <c r="R1539" s="15" t="b">
        <v>1</v>
      </c>
      <c r="S1539" s="16" t="b">
        <v>0</v>
      </c>
      <c r="T1539" s="17" t="s">
        <v>280</v>
      </c>
      <c r="U1539" s="17"/>
      <c r="V1539" s="17"/>
      <c r="W1539" s="17" t="s">
        <v>7153</v>
      </c>
      <c r="X1539" s="18"/>
      <c r="Y1539" s="18"/>
      <c r="Z1539" s="18"/>
      <c r="AA1539" s="22" t="s">
        <v>85</v>
      </c>
      <c r="AB1539" s="23">
        <v>44645.0</v>
      </c>
      <c r="AC1539" s="19"/>
      <c r="AD1539" s="19"/>
      <c r="AE1539" s="20"/>
      <c r="AF1539" s="19"/>
      <c r="AG1539" s="20"/>
      <c r="AH1539" s="19"/>
      <c r="AI1539" s="19"/>
      <c r="AJ1539" s="19"/>
      <c r="AK1539" s="22" t="s">
        <v>51</v>
      </c>
      <c r="AL1539" s="19"/>
      <c r="AM1539" s="19"/>
      <c r="AN1539" s="19"/>
      <c r="AO1539" s="19"/>
      <c r="AP1539" s="21"/>
      <c r="AQ1539" s="19"/>
    </row>
    <row r="1540">
      <c r="A1540" s="11" t="s">
        <v>7154</v>
      </c>
      <c r="B1540" s="11" t="s">
        <v>7155</v>
      </c>
      <c r="C1540" s="11" t="str">
        <f>VLOOKUP(A1540,import!A:C,3,0)</f>
        <v>DOĞRU</v>
      </c>
      <c r="D1540" s="11" t="s">
        <v>45</v>
      </c>
      <c r="E1540" s="12">
        <f>VLOOKUP(A1540,import!A:J,5,0)</f>
        <v>861</v>
      </c>
      <c r="F1540" s="12">
        <f>VLOOKUP(A1540,import!A:J,6,0)</f>
        <v>68</v>
      </c>
      <c r="G1540" s="13">
        <f>VLOOKUP(A1540,import!A:J,7,0)</f>
        <v>0</v>
      </c>
      <c r="H1540" s="13">
        <f>VLOOKUP(A1540,import!A:J,8,0)</f>
        <v>8</v>
      </c>
      <c r="I1540" s="13">
        <f>VLOOKUP(A1540,import!A:J,9,0)</f>
        <v>8</v>
      </c>
      <c r="J1540" s="14">
        <f>VLOOKUP(A1540,import!A:J,10,0)</f>
        <v>0</v>
      </c>
      <c r="K1540" s="11" t="s">
        <v>7156</v>
      </c>
      <c r="L1540" s="11">
        <v>2.425153033E9</v>
      </c>
      <c r="M1540" s="11" t="s">
        <v>368</v>
      </c>
      <c r="N1540" s="11" t="s">
        <v>719</v>
      </c>
      <c r="O1540" s="11" t="s">
        <v>7157</v>
      </c>
      <c r="P1540" s="11" t="str">
        <f>VLOOKUP(A1540,import!A:P,16,0)</f>
        <v>Geleneksel</v>
      </c>
      <c r="Q1540" s="15"/>
      <c r="R1540" s="15" t="b">
        <v>1</v>
      </c>
      <c r="S1540" s="25" t="b">
        <v>1</v>
      </c>
      <c r="T1540" s="16"/>
      <c r="U1540" s="16"/>
      <c r="V1540" s="16"/>
      <c r="W1540" s="25" t="s">
        <v>7158</v>
      </c>
      <c r="X1540" s="30"/>
      <c r="Y1540" s="30"/>
      <c r="Z1540" s="30"/>
      <c r="AA1540" s="22" t="s">
        <v>71</v>
      </c>
      <c r="AB1540" s="23">
        <v>44471.0</v>
      </c>
      <c r="AC1540" s="19"/>
      <c r="AD1540" s="19"/>
      <c r="AE1540" s="20"/>
      <c r="AF1540" s="19"/>
      <c r="AG1540" s="20"/>
      <c r="AH1540" s="19"/>
      <c r="AI1540" s="19"/>
      <c r="AJ1540" s="19"/>
      <c r="AK1540" s="22" t="s">
        <v>51</v>
      </c>
      <c r="AL1540" s="19"/>
      <c r="AM1540" s="19"/>
      <c r="AN1540" s="19"/>
      <c r="AO1540" s="19"/>
      <c r="AP1540" s="21" t="s">
        <v>54</v>
      </c>
      <c r="AQ1540" s="19"/>
    </row>
    <row r="1541">
      <c r="A1541" s="11" t="s">
        <v>7159</v>
      </c>
      <c r="B1541" s="11" t="s">
        <v>7160</v>
      </c>
      <c r="C1541" s="11" t="str">
        <f>VLOOKUP(A1541,import!A:C,3,0)</f>
        <v>DOĞRU</v>
      </c>
      <c r="D1541" s="11" t="s">
        <v>74</v>
      </c>
      <c r="E1541" s="12">
        <f>VLOOKUP(A1541,import!A:J,5,0)</f>
        <v>1</v>
      </c>
      <c r="F1541" s="12">
        <f>VLOOKUP(A1541,import!A:J,6,0)</f>
        <v>1</v>
      </c>
      <c r="G1541" s="13">
        <f>VLOOKUP(A1541,import!A:J,7,0)</f>
        <v>19</v>
      </c>
      <c r="H1541" s="13">
        <f>VLOOKUP(A1541,import!A:J,8,0)</f>
        <v>22</v>
      </c>
      <c r="I1541" s="13">
        <f>VLOOKUP(A1541,import!A:J,9,0)</f>
        <v>41</v>
      </c>
      <c r="J1541" s="14">
        <f>VLOOKUP(A1541,import!A:J,10,0)</f>
        <v>0.46</v>
      </c>
      <c r="K1541" s="11" t="s">
        <v>7161</v>
      </c>
      <c r="L1541" s="11">
        <v>5.543150776E9</v>
      </c>
      <c r="M1541" s="11" t="s">
        <v>65</v>
      </c>
      <c r="N1541" s="11" t="s">
        <v>112</v>
      </c>
      <c r="O1541" s="11" t="s">
        <v>7162</v>
      </c>
      <c r="P1541" s="11" t="str">
        <f>VLOOKUP(A1541,import!A:P,16,0)</f>
        <v>Geleneksel</v>
      </c>
      <c r="Q1541" s="15"/>
      <c r="R1541" s="15" t="b">
        <v>1</v>
      </c>
      <c r="S1541" s="16" t="b">
        <v>0</v>
      </c>
      <c r="T1541" s="17" t="s">
        <v>50</v>
      </c>
      <c r="U1541" s="17" t="s">
        <v>51</v>
      </c>
      <c r="V1541" s="17" t="s">
        <v>69</v>
      </c>
      <c r="W1541" s="17" t="s">
        <v>7163</v>
      </c>
      <c r="X1541" s="18">
        <v>44635.0</v>
      </c>
      <c r="Y1541" s="18">
        <v>44636.0</v>
      </c>
      <c r="Z1541" s="18"/>
      <c r="AA1541" s="22" t="s">
        <v>71</v>
      </c>
      <c r="AB1541" s="23">
        <v>44635.0</v>
      </c>
      <c r="AC1541" s="19"/>
      <c r="AD1541" s="19"/>
      <c r="AE1541" s="20"/>
      <c r="AF1541" s="19"/>
      <c r="AG1541" s="20"/>
      <c r="AH1541" s="19"/>
      <c r="AI1541" s="19"/>
      <c r="AJ1541" s="19"/>
      <c r="AK1541" s="22" t="s">
        <v>51</v>
      </c>
      <c r="AL1541" s="19"/>
      <c r="AM1541" s="19"/>
      <c r="AN1541" s="19"/>
      <c r="AO1541" s="19"/>
      <c r="AP1541" s="21"/>
      <c r="AQ1541" s="19"/>
    </row>
    <row r="1542">
      <c r="A1542" s="11" t="s">
        <v>7164</v>
      </c>
      <c r="B1542" s="11" t="s">
        <v>7165</v>
      </c>
      <c r="C1542" s="11" t="str">
        <f>VLOOKUP(A1542,import!A:C,3,0)</f>
        <v>DOĞRU</v>
      </c>
      <c r="D1542" s="11" t="s">
        <v>92</v>
      </c>
      <c r="E1542" s="12">
        <f>VLOOKUP(A1542,import!A:J,5,0)</f>
        <v>1636</v>
      </c>
      <c r="F1542" s="12">
        <f>VLOOKUP(A1542,import!A:J,6,0)</f>
        <v>103</v>
      </c>
      <c r="G1542" s="13">
        <f>VLOOKUP(A1542,import!A:J,7,0)</f>
        <v>0</v>
      </c>
      <c r="H1542" s="13">
        <f>VLOOKUP(A1542,import!A:J,8,0)</f>
        <v>69</v>
      </c>
      <c r="I1542" s="13">
        <f>VLOOKUP(A1542,import!A:J,9,0)</f>
        <v>69</v>
      </c>
      <c r="J1542" s="14">
        <f>VLOOKUP(A1542,import!A:J,10,0)</f>
        <v>0</v>
      </c>
      <c r="K1542" s="11" t="s">
        <v>6662</v>
      </c>
      <c r="L1542" s="11">
        <v>2.42230227E9</v>
      </c>
      <c r="M1542" s="11" t="s">
        <v>138</v>
      </c>
      <c r="N1542" s="11" t="s">
        <v>333</v>
      </c>
      <c r="O1542" s="11" t="s">
        <v>7166</v>
      </c>
      <c r="P1542" s="11" t="str">
        <f>VLOOKUP(A1542,import!A:P,16,0)</f>
        <v>Geleneksel</v>
      </c>
      <c r="Q1542" s="15" t="s">
        <v>103</v>
      </c>
      <c r="R1542" s="15" t="b">
        <v>1</v>
      </c>
      <c r="S1542" s="25" t="b">
        <v>1</v>
      </c>
      <c r="T1542" s="25"/>
      <c r="U1542" s="16"/>
      <c r="V1542" s="16"/>
      <c r="W1542" s="25" t="s">
        <v>7167</v>
      </c>
      <c r="X1542" s="30"/>
      <c r="Y1542" s="30"/>
      <c r="Z1542" s="30"/>
      <c r="AA1542" s="22" t="s">
        <v>106</v>
      </c>
      <c r="AB1542" s="23">
        <v>44365.0</v>
      </c>
      <c r="AC1542" s="22" t="s">
        <v>106</v>
      </c>
      <c r="AD1542" s="23">
        <v>44481.0</v>
      </c>
      <c r="AE1542" s="20"/>
      <c r="AF1542" s="19"/>
      <c r="AG1542" s="20"/>
      <c r="AH1542" s="19"/>
      <c r="AI1542" s="19"/>
      <c r="AJ1542" s="19"/>
      <c r="AK1542" s="22" t="s">
        <v>98</v>
      </c>
      <c r="AL1542" s="22" t="s">
        <v>247</v>
      </c>
      <c r="AM1542" s="19"/>
      <c r="AN1542" s="19"/>
      <c r="AO1542" s="19"/>
      <c r="AP1542" s="21" t="s">
        <v>116</v>
      </c>
      <c r="AQ1542" s="19"/>
    </row>
    <row r="1543">
      <c r="A1543" s="11" t="s">
        <v>7168</v>
      </c>
      <c r="B1543" s="11" t="s">
        <v>7169</v>
      </c>
      <c r="C1543" s="11" t="str">
        <f>VLOOKUP(A1543,import!A:C,3,0)</f>
        <v>DOĞRU</v>
      </c>
      <c r="D1543" s="11" t="s">
        <v>92</v>
      </c>
      <c r="E1543" s="12">
        <f>VLOOKUP(A1543,import!A:J,5,0)</f>
        <v>1520</v>
      </c>
      <c r="F1543" s="12">
        <f>VLOOKUP(A1543,import!A:J,6,0)</f>
        <v>66</v>
      </c>
      <c r="G1543" s="13">
        <f>VLOOKUP(A1543,import!A:J,7,0)</f>
        <v>0</v>
      </c>
      <c r="H1543" s="13">
        <f>VLOOKUP(A1543,import!A:J,8,0)</f>
        <v>86</v>
      </c>
      <c r="I1543" s="13">
        <f>VLOOKUP(A1543,import!A:J,9,0)</f>
        <v>86</v>
      </c>
      <c r="J1543" s="14">
        <f>VLOOKUP(A1543,import!A:J,10,0)</f>
        <v>0</v>
      </c>
      <c r="K1543" s="11" t="s">
        <v>6662</v>
      </c>
      <c r="L1543" s="11">
        <v>2.423246464E9</v>
      </c>
      <c r="M1543" s="11" t="s">
        <v>47</v>
      </c>
      <c r="N1543" s="11" t="s">
        <v>227</v>
      </c>
      <c r="O1543" s="11" t="s">
        <v>7170</v>
      </c>
      <c r="P1543" s="11" t="str">
        <f>VLOOKUP(A1543,import!A:P,16,0)</f>
        <v>Geleneksel</v>
      </c>
      <c r="Q1543" s="15" t="s">
        <v>103</v>
      </c>
      <c r="R1543" s="15" t="b">
        <v>1</v>
      </c>
      <c r="S1543" s="25" t="b">
        <v>1</v>
      </c>
      <c r="T1543" s="16"/>
      <c r="U1543" s="16"/>
      <c r="V1543" s="16"/>
      <c r="W1543" s="25" t="s">
        <v>7171</v>
      </c>
      <c r="X1543" s="30"/>
      <c r="Y1543" s="30"/>
      <c r="Z1543" s="30"/>
      <c r="AA1543" s="22" t="s">
        <v>71</v>
      </c>
      <c r="AB1543" s="23">
        <v>44375.0</v>
      </c>
      <c r="AC1543" s="22" t="s">
        <v>106</v>
      </c>
      <c r="AD1543" s="23">
        <v>44376.0</v>
      </c>
      <c r="AE1543" s="22" t="s">
        <v>71</v>
      </c>
      <c r="AF1543" s="23">
        <v>44386.0</v>
      </c>
      <c r="AG1543" s="22" t="s">
        <v>177</v>
      </c>
      <c r="AH1543" s="23">
        <v>44403.0</v>
      </c>
      <c r="AI1543" s="19"/>
      <c r="AJ1543" s="19"/>
      <c r="AK1543" s="22" t="s">
        <v>190</v>
      </c>
      <c r="AL1543" s="22" t="s">
        <v>149</v>
      </c>
      <c r="AM1543" s="22" t="s">
        <v>190</v>
      </c>
      <c r="AN1543" s="22" t="s">
        <v>51</v>
      </c>
      <c r="AO1543" s="19"/>
      <c r="AP1543" s="21" t="s">
        <v>89</v>
      </c>
      <c r="AQ1543" s="19"/>
    </row>
    <row r="1544">
      <c r="A1544" s="11" t="s">
        <v>7172</v>
      </c>
      <c r="B1544" s="11" t="s">
        <v>7173</v>
      </c>
      <c r="C1544" s="11" t="str">
        <f>VLOOKUP(A1544,import!A:C,3,0)</f>
        <v>DOĞRU</v>
      </c>
      <c r="D1544" s="11" t="s">
        <v>233</v>
      </c>
      <c r="E1544" s="12">
        <f>VLOOKUP(A1544,import!A:J,5,0)</f>
        <v>21</v>
      </c>
      <c r="F1544" s="12">
        <f>VLOOKUP(A1544,import!A:J,6,0)</f>
        <v>15</v>
      </c>
      <c r="G1544" s="13">
        <f>VLOOKUP(A1544,import!A:J,7,0)</f>
        <v>0</v>
      </c>
      <c r="H1544" s="13">
        <f>VLOOKUP(A1544,import!A:J,8,0)</f>
        <v>69</v>
      </c>
      <c r="I1544" s="13">
        <f>VLOOKUP(A1544,import!A:J,9,0)</f>
        <v>69</v>
      </c>
      <c r="J1544" s="14">
        <f>VLOOKUP(A1544,import!A:J,10,0)</f>
        <v>0</v>
      </c>
      <c r="K1544" s="11" t="s">
        <v>6662</v>
      </c>
      <c r="L1544" s="11">
        <v>2.425116676E9</v>
      </c>
      <c r="M1544" s="11" t="s">
        <v>368</v>
      </c>
      <c r="N1544" s="11" t="s">
        <v>784</v>
      </c>
      <c r="O1544" s="11" t="s">
        <v>7174</v>
      </c>
      <c r="P1544" s="11" t="str">
        <f>VLOOKUP(A1544,import!A:P,16,0)</f>
        <v>Geleneksel</v>
      </c>
      <c r="Q1544" s="15"/>
      <c r="R1544" s="15" t="b">
        <v>0</v>
      </c>
      <c r="S1544" s="16" t="b">
        <v>0</v>
      </c>
      <c r="T1544" s="17"/>
      <c r="U1544" s="17"/>
      <c r="V1544" s="17"/>
      <c r="W1544" s="17"/>
      <c r="X1544" s="18"/>
      <c r="Y1544" s="18"/>
      <c r="Z1544" s="18"/>
      <c r="AA1544" s="22"/>
      <c r="AB1544" s="23"/>
      <c r="AC1544" s="19"/>
      <c r="AD1544" s="19"/>
      <c r="AE1544" s="20"/>
      <c r="AF1544" s="19"/>
      <c r="AG1544" s="20"/>
      <c r="AH1544" s="19"/>
      <c r="AI1544" s="19"/>
      <c r="AJ1544" s="19"/>
      <c r="AK1544" s="22"/>
      <c r="AL1544" s="19"/>
      <c r="AM1544" s="19"/>
      <c r="AN1544" s="19"/>
      <c r="AO1544" s="19"/>
      <c r="AP1544" s="21"/>
      <c r="AQ1544" s="19"/>
    </row>
    <row r="1545">
      <c r="A1545" s="21" t="s">
        <v>7175</v>
      </c>
      <c r="B1545" s="21" t="s">
        <v>7176</v>
      </c>
      <c r="C1545" s="11" t="str">
        <f>VLOOKUP(A1545,import!A:C,3,0)</f>
        <v>DOĞRU</v>
      </c>
      <c r="D1545" s="21" t="s">
        <v>92</v>
      </c>
      <c r="E1545" s="12">
        <f>VLOOKUP(A1545,import!A:J,5,0)</f>
        <v>24</v>
      </c>
      <c r="F1545" s="12">
        <f>VLOOKUP(A1545,import!A:J,6,0)</f>
        <v>16</v>
      </c>
      <c r="G1545" s="13">
        <f>VLOOKUP(A1545,import!A:J,7,0)</f>
        <v>0</v>
      </c>
      <c r="H1545" s="13">
        <f>VLOOKUP(A1545,import!A:J,8,0)</f>
        <v>61</v>
      </c>
      <c r="I1545" s="13">
        <f>VLOOKUP(A1545,import!A:J,9,0)</f>
        <v>61</v>
      </c>
      <c r="J1545" s="14">
        <f>VLOOKUP(A1545,import!A:J,10,0)</f>
        <v>0</v>
      </c>
      <c r="K1545" s="21" t="s">
        <v>6662</v>
      </c>
      <c r="L1545" s="21">
        <v>2.42340584E9</v>
      </c>
      <c r="M1545" s="21" t="s">
        <v>65</v>
      </c>
      <c r="N1545" s="21" t="s">
        <v>609</v>
      </c>
      <c r="O1545" s="21" t="s">
        <v>7177</v>
      </c>
      <c r="P1545" s="11" t="str">
        <f>VLOOKUP(A1545,import!A:P,16,0)</f>
        <v>Geleneksel</v>
      </c>
      <c r="Q1545" s="15"/>
      <c r="R1545" s="15" t="b">
        <v>0</v>
      </c>
      <c r="S1545" s="16" t="b">
        <v>0</v>
      </c>
      <c r="T1545" s="17"/>
      <c r="U1545" s="17"/>
      <c r="V1545" s="17"/>
      <c r="W1545" s="17" t="s">
        <v>7178</v>
      </c>
      <c r="X1545" s="18"/>
      <c r="Y1545" s="18"/>
      <c r="Z1545" s="18"/>
      <c r="AA1545" s="22"/>
      <c r="AB1545" s="23"/>
      <c r="AC1545" s="19"/>
      <c r="AD1545" s="19"/>
      <c r="AE1545" s="20"/>
      <c r="AF1545" s="19"/>
      <c r="AG1545" s="20"/>
      <c r="AH1545" s="19"/>
      <c r="AI1545" s="19"/>
      <c r="AJ1545" s="19"/>
      <c r="AK1545" s="22"/>
      <c r="AL1545" s="19"/>
      <c r="AM1545" s="19"/>
      <c r="AN1545" s="19"/>
      <c r="AO1545" s="19"/>
      <c r="AP1545" s="21"/>
      <c r="AQ1545" s="19"/>
    </row>
    <row r="1546">
      <c r="A1546" s="11" t="s">
        <v>7179</v>
      </c>
      <c r="B1546" s="11" t="s">
        <v>7180</v>
      </c>
      <c r="C1546" s="11" t="str">
        <f>VLOOKUP(A1546,import!A:C,3,0)</f>
        <v>DOĞRU</v>
      </c>
      <c r="D1546" s="11" t="s">
        <v>92</v>
      </c>
      <c r="E1546" s="12">
        <f>VLOOKUP(A1546,import!A:J,5,0)</f>
        <v>99</v>
      </c>
      <c r="F1546" s="12">
        <f>VLOOKUP(A1546,import!A:J,6,0)</f>
        <v>23</v>
      </c>
      <c r="G1546" s="13">
        <f>VLOOKUP(A1546,import!A:J,7,0)</f>
        <v>0</v>
      </c>
      <c r="H1546" s="13">
        <f>VLOOKUP(A1546,import!A:J,8,0)</f>
        <v>67</v>
      </c>
      <c r="I1546" s="13">
        <f>VLOOKUP(A1546,import!A:J,9,0)</f>
        <v>67</v>
      </c>
      <c r="J1546" s="14">
        <f>VLOOKUP(A1546,import!A:J,10,0)</f>
        <v>0</v>
      </c>
      <c r="K1546" s="11" t="s">
        <v>6662</v>
      </c>
      <c r="L1546" s="11">
        <v>2.423162929E9</v>
      </c>
      <c r="M1546" s="11" t="s">
        <v>47</v>
      </c>
      <c r="N1546" s="11" t="s">
        <v>145</v>
      </c>
      <c r="O1546" s="11" t="s">
        <v>7181</v>
      </c>
      <c r="P1546" s="11" t="str">
        <f>VLOOKUP(A1546,import!A:P,16,0)</f>
        <v>Geleneksel</v>
      </c>
      <c r="Q1546" s="15"/>
      <c r="R1546" s="15" t="b">
        <v>1</v>
      </c>
      <c r="S1546" s="25" t="b">
        <v>1</v>
      </c>
      <c r="T1546" s="17"/>
      <c r="U1546" s="17"/>
      <c r="V1546" s="24"/>
      <c r="W1546" s="17" t="s">
        <v>7182</v>
      </c>
      <c r="X1546" s="18"/>
      <c r="Y1546" s="18"/>
      <c r="Z1546" s="18"/>
      <c r="AA1546" s="22" t="s">
        <v>71</v>
      </c>
      <c r="AB1546" s="23">
        <v>44600.0</v>
      </c>
      <c r="AC1546" s="22" t="s">
        <v>71</v>
      </c>
      <c r="AD1546" s="23">
        <v>44693.0</v>
      </c>
      <c r="AE1546" s="20"/>
      <c r="AF1546" s="19"/>
      <c r="AG1546" s="20"/>
      <c r="AH1546" s="19"/>
      <c r="AI1546" s="19"/>
      <c r="AJ1546" s="19"/>
      <c r="AK1546" s="22" t="s">
        <v>99</v>
      </c>
      <c r="AL1546" s="22" t="s">
        <v>99</v>
      </c>
      <c r="AM1546" s="19"/>
      <c r="AN1546" s="19"/>
      <c r="AO1546" s="19"/>
      <c r="AP1546" s="21"/>
      <c r="AQ1546" s="19"/>
    </row>
    <row r="1547">
      <c r="A1547" s="11" t="s">
        <v>7183</v>
      </c>
      <c r="B1547" s="11" t="s">
        <v>7184</v>
      </c>
      <c r="C1547" s="11" t="str">
        <f>VLOOKUP(A1547,import!A:C,3,0)</f>
        <v>DOĞRU</v>
      </c>
      <c r="D1547" s="11" t="s">
        <v>45</v>
      </c>
      <c r="E1547" s="12">
        <f>VLOOKUP(A1547,import!A:J,5,0)</f>
        <v>2216</v>
      </c>
      <c r="F1547" s="12">
        <f>VLOOKUP(A1547,import!A:J,6,0)</f>
        <v>340</v>
      </c>
      <c r="G1547" s="13">
        <f>VLOOKUP(A1547,import!A:J,7,0)</f>
        <v>4</v>
      </c>
      <c r="H1547" s="13">
        <f>VLOOKUP(A1547,import!A:J,8,0)</f>
        <v>0</v>
      </c>
      <c r="I1547" s="13">
        <f>VLOOKUP(A1547,import!A:J,9,0)</f>
        <v>4</v>
      </c>
      <c r="J1547" s="14">
        <f>VLOOKUP(A1547,import!A:J,10,0)</f>
        <v>1</v>
      </c>
      <c r="K1547" s="11" t="s">
        <v>7185</v>
      </c>
      <c r="L1547" s="11">
        <v>5.012082239E9</v>
      </c>
      <c r="M1547" s="11" t="s">
        <v>65</v>
      </c>
      <c r="N1547" s="11" t="s">
        <v>112</v>
      </c>
      <c r="O1547" s="11" t="s">
        <v>7186</v>
      </c>
      <c r="P1547" s="11" t="str">
        <f>VLOOKUP(A1547,import!A:P,16,0)</f>
        <v>Geleneksel</v>
      </c>
      <c r="Q1547" s="15"/>
      <c r="R1547" s="15" t="b">
        <v>1</v>
      </c>
      <c r="S1547" s="16" t="b">
        <v>0</v>
      </c>
      <c r="T1547" s="17" t="s">
        <v>50</v>
      </c>
      <c r="U1547" s="17" t="s">
        <v>99</v>
      </c>
      <c r="V1547" s="24" t="s">
        <v>69</v>
      </c>
      <c r="W1547" s="17"/>
      <c r="X1547" s="18">
        <v>44582.0</v>
      </c>
      <c r="Y1547" s="18">
        <v>44588.0</v>
      </c>
      <c r="Z1547" s="18"/>
      <c r="AA1547" s="22" t="s">
        <v>71</v>
      </c>
      <c r="AB1547" s="23">
        <v>44580.0</v>
      </c>
      <c r="AC1547" s="22" t="s">
        <v>71</v>
      </c>
      <c r="AD1547" s="23">
        <v>44582.0</v>
      </c>
      <c r="AE1547" s="20"/>
      <c r="AF1547" s="19"/>
      <c r="AG1547" s="20"/>
      <c r="AH1547" s="19"/>
      <c r="AI1547" s="19"/>
      <c r="AJ1547" s="19"/>
      <c r="AK1547" s="22" t="s">
        <v>99</v>
      </c>
      <c r="AL1547" s="22" t="s">
        <v>99</v>
      </c>
      <c r="AM1547" s="19"/>
      <c r="AN1547" s="19"/>
      <c r="AO1547" s="19"/>
      <c r="AP1547" s="21"/>
      <c r="AQ1547" s="19"/>
    </row>
    <row r="1548">
      <c r="A1548" s="11" t="s">
        <v>7187</v>
      </c>
      <c r="B1548" s="11" t="s">
        <v>7188</v>
      </c>
      <c r="C1548" s="11" t="str">
        <f>VLOOKUP(A1548,import!A:C,3,0)</f>
        <v>DOĞRU</v>
      </c>
      <c r="D1548" s="11" t="s">
        <v>5859</v>
      </c>
      <c r="E1548" s="12">
        <f>VLOOKUP(A1548,import!A:J,5,0)</f>
        <v>138</v>
      </c>
      <c r="F1548" s="12">
        <f>VLOOKUP(A1548,import!A:J,6,0)</f>
        <v>28</v>
      </c>
      <c r="G1548" s="13">
        <f>VLOOKUP(A1548,import!A:J,7,0)</f>
        <v>0</v>
      </c>
      <c r="H1548" s="13">
        <f>VLOOKUP(A1548,import!A:J,8,0)</f>
        <v>18</v>
      </c>
      <c r="I1548" s="13">
        <f>VLOOKUP(A1548,import!A:J,9,0)</f>
        <v>18</v>
      </c>
      <c r="J1548" s="14">
        <f>VLOOKUP(A1548,import!A:J,10,0)</f>
        <v>0</v>
      </c>
      <c r="K1548" s="11" t="s">
        <v>7189</v>
      </c>
      <c r="L1548" s="11">
        <v>2.425046667E9</v>
      </c>
      <c r="M1548" s="11" t="s">
        <v>138</v>
      </c>
      <c r="N1548" s="11" t="s">
        <v>320</v>
      </c>
      <c r="O1548" s="11" t="s">
        <v>2766</v>
      </c>
      <c r="P1548" s="11" t="str">
        <f>VLOOKUP(A1548,import!A:P,16,0)</f>
        <v>Geleneksel</v>
      </c>
      <c r="Q1548" s="15"/>
      <c r="R1548" s="15" t="b">
        <v>1</v>
      </c>
      <c r="S1548" s="16" t="b">
        <v>0</v>
      </c>
      <c r="T1548" s="17" t="s">
        <v>83</v>
      </c>
      <c r="U1548" s="17"/>
      <c r="V1548" s="17"/>
      <c r="W1548" s="17" t="s">
        <v>7190</v>
      </c>
      <c r="X1548" s="18"/>
      <c r="Y1548" s="18"/>
      <c r="Z1548" s="18"/>
      <c r="AA1548" s="22" t="s">
        <v>85</v>
      </c>
      <c r="AB1548" s="23">
        <v>44533.0</v>
      </c>
      <c r="AC1548" s="22" t="s">
        <v>85</v>
      </c>
      <c r="AD1548" s="23">
        <v>44572.0</v>
      </c>
      <c r="AE1548" s="22" t="s">
        <v>71</v>
      </c>
      <c r="AF1548" s="23">
        <v>44573.0</v>
      </c>
      <c r="AG1548" s="22" t="s">
        <v>106</v>
      </c>
      <c r="AH1548" s="23">
        <v>44582.0</v>
      </c>
      <c r="AI1548" s="22" t="s">
        <v>71</v>
      </c>
      <c r="AJ1548" s="23">
        <v>44599.0</v>
      </c>
      <c r="AK1548" s="22" t="s">
        <v>247</v>
      </c>
      <c r="AL1548" s="22" t="s">
        <v>99</v>
      </c>
      <c r="AM1548" s="22" t="s">
        <v>104</v>
      </c>
      <c r="AN1548" s="22" t="s">
        <v>247</v>
      </c>
      <c r="AO1548" s="22" t="s">
        <v>99</v>
      </c>
      <c r="AP1548" s="21" t="s">
        <v>116</v>
      </c>
      <c r="AQ1548" s="19"/>
    </row>
    <row r="1549">
      <c r="A1549" s="11" t="s">
        <v>7191</v>
      </c>
      <c r="B1549" s="11" t="s">
        <v>7192</v>
      </c>
      <c r="C1549" s="11" t="str">
        <f>VLOOKUP(A1549,import!A:C,3,0)</f>
        <v>YANLIŞ</v>
      </c>
      <c r="D1549" s="11" t="s">
        <v>233</v>
      </c>
      <c r="E1549" s="12">
        <f>VLOOKUP(A1549,import!A:J,5,0)</f>
        <v>116</v>
      </c>
      <c r="F1549" s="12" t="str">
        <f>VLOOKUP(A1549,import!A:J,6,0)</f>
        <v/>
      </c>
      <c r="G1549" s="13">
        <f>VLOOKUP(A1549,import!A:J,7,0)</f>
        <v>20</v>
      </c>
      <c r="H1549" s="13">
        <f>VLOOKUP(A1549,import!A:J,8,0)</f>
        <v>7</v>
      </c>
      <c r="I1549" s="13">
        <f>VLOOKUP(A1549,import!A:J,9,0)</f>
        <v>27</v>
      </c>
      <c r="J1549" s="14">
        <f>VLOOKUP(A1549,import!A:J,10,0)</f>
        <v>0.74</v>
      </c>
      <c r="K1549" s="11" t="s">
        <v>7193</v>
      </c>
      <c r="L1549" s="11">
        <v>5.441134445E9</v>
      </c>
      <c r="M1549" s="11" t="s">
        <v>58</v>
      </c>
      <c r="N1549" s="11" t="s">
        <v>59</v>
      </c>
      <c r="O1549" s="11" t="s">
        <v>7194</v>
      </c>
      <c r="P1549" s="11" t="str">
        <f>VLOOKUP(A1549,import!A:P,16,0)</f>
        <v>Geleneksel</v>
      </c>
      <c r="Q1549" s="15"/>
      <c r="R1549" s="15" t="b">
        <v>1</v>
      </c>
      <c r="S1549" s="25" t="b">
        <v>1</v>
      </c>
      <c r="T1549" s="17" t="s">
        <v>351</v>
      </c>
      <c r="U1549" s="17" t="s">
        <v>115</v>
      </c>
      <c r="V1549" s="17" t="s">
        <v>371</v>
      </c>
      <c r="W1549" s="17" t="s">
        <v>7195</v>
      </c>
      <c r="X1549" s="18">
        <v>44502.0</v>
      </c>
      <c r="Y1549" s="18">
        <v>44503.0</v>
      </c>
      <c r="Z1549" s="18"/>
      <c r="AA1549" s="22" t="s">
        <v>177</v>
      </c>
      <c r="AB1549" s="23">
        <v>44489.0</v>
      </c>
      <c r="AC1549" s="22" t="s">
        <v>71</v>
      </c>
      <c r="AD1549" s="23">
        <v>44502.0</v>
      </c>
      <c r="AE1549" s="20"/>
      <c r="AF1549" s="19"/>
      <c r="AG1549" s="20"/>
      <c r="AH1549" s="19"/>
      <c r="AI1549" s="19"/>
      <c r="AJ1549" s="19"/>
      <c r="AK1549" s="22" t="s">
        <v>156</v>
      </c>
      <c r="AL1549" s="22" t="s">
        <v>115</v>
      </c>
      <c r="AM1549" s="19"/>
      <c r="AN1549" s="19"/>
      <c r="AO1549" s="19"/>
      <c r="AP1549" s="21" t="s">
        <v>89</v>
      </c>
      <c r="AQ1549" s="19"/>
    </row>
    <row r="1550">
      <c r="A1550" s="11" t="s">
        <v>7196</v>
      </c>
      <c r="B1550" s="11" t="s">
        <v>7197</v>
      </c>
      <c r="C1550" s="11" t="str">
        <f>VLOOKUP(A1550,import!A:C,3,0)</f>
        <v>DOĞRU</v>
      </c>
      <c r="D1550" s="11" t="s">
        <v>818</v>
      </c>
      <c r="E1550" s="12">
        <f>VLOOKUP(A1550,import!A:J,5,0)</f>
        <v>220</v>
      </c>
      <c r="F1550" s="12">
        <f>VLOOKUP(A1550,import!A:J,6,0)</f>
        <v>11</v>
      </c>
      <c r="G1550" s="13">
        <f>VLOOKUP(A1550,import!A:J,7,0)</f>
        <v>4</v>
      </c>
      <c r="H1550" s="13">
        <f>VLOOKUP(A1550,import!A:J,8,0)</f>
        <v>2</v>
      </c>
      <c r="I1550" s="13">
        <f>VLOOKUP(A1550,import!A:J,9,0)</f>
        <v>6</v>
      </c>
      <c r="J1550" s="14">
        <f>VLOOKUP(A1550,import!A:J,10,0)</f>
        <v>0.67</v>
      </c>
      <c r="K1550" s="11" t="s">
        <v>7198</v>
      </c>
      <c r="L1550" s="11">
        <v>2.422485656E9</v>
      </c>
      <c r="M1550" s="11" t="s">
        <v>47</v>
      </c>
      <c r="N1550" s="11" t="s">
        <v>4210</v>
      </c>
      <c r="O1550" s="11" t="s">
        <v>7199</v>
      </c>
      <c r="P1550" s="11" t="str">
        <f>VLOOKUP(A1550,import!A:P,16,0)</f>
        <v>Geleneksel</v>
      </c>
      <c r="Q1550" s="15"/>
      <c r="R1550" s="15" t="b">
        <v>1</v>
      </c>
      <c r="S1550" s="16" t="b">
        <v>0</v>
      </c>
      <c r="T1550" s="17" t="s">
        <v>50</v>
      </c>
      <c r="U1550" s="17" t="s">
        <v>99</v>
      </c>
      <c r="V1550" s="24" t="s">
        <v>69</v>
      </c>
      <c r="W1550" s="17" t="s">
        <v>7200</v>
      </c>
      <c r="X1550" s="18">
        <v>44508.0</v>
      </c>
      <c r="Y1550" s="18">
        <v>44509.0</v>
      </c>
      <c r="Z1550" s="18"/>
      <c r="AA1550" s="22" t="s">
        <v>106</v>
      </c>
      <c r="AB1550" s="23">
        <v>44357.0</v>
      </c>
      <c r="AC1550" s="22" t="s">
        <v>71</v>
      </c>
      <c r="AD1550" s="23">
        <v>44357.0</v>
      </c>
      <c r="AE1550" s="22" t="s">
        <v>71</v>
      </c>
      <c r="AF1550" s="23">
        <v>44358.0</v>
      </c>
      <c r="AG1550" s="22" t="s">
        <v>85</v>
      </c>
      <c r="AH1550" s="23">
        <v>44426.0</v>
      </c>
      <c r="AI1550" s="22" t="s">
        <v>71</v>
      </c>
      <c r="AJ1550" s="23">
        <v>44527.0</v>
      </c>
      <c r="AK1550" s="22" t="s">
        <v>190</v>
      </c>
      <c r="AL1550" s="22" t="s">
        <v>98</v>
      </c>
      <c r="AM1550" s="22" t="s">
        <v>98</v>
      </c>
      <c r="AN1550" s="22" t="s">
        <v>288</v>
      </c>
      <c r="AO1550" s="22" t="s">
        <v>99</v>
      </c>
      <c r="AP1550" s="21" t="s">
        <v>89</v>
      </c>
      <c r="AQ1550" s="22"/>
    </row>
    <row r="1551">
      <c r="A1551" s="21" t="s">
        <v>7201</v>
      </c>
      <c r="B1551" s="21" t="s">
        <v>7202</v>
      </c>
      <c r="C1551" s="11" t="str">
        <f>VLOOKUP(A1551,import!A:C,3,0)</f>
        <v>DOĞRU</v>
      </c>
      <c r="D1551" s="21" t="s">
        <v>45</v>
      </c>
      <c r="E1551" s="12">
        <f>VLOOKUP(A1551,import!A:J,5,0)</f>
        <v>14</v>
      </c>
      <c r="F1551" s="12">
        <f>VLOOKUP(A1551,import!A:J,6,0)</f>
        <v>14</v>
      </c>
      <c r="G1551" s="13">
        <f>VLOOKUP(A1551,import!A:J,7,0)</f>
        <v>0</v>
      </c>
      <c r="H1551" s="13">
        <f>VLOOKUP(A1551,import!A:J,8,0)</f>
        <v>3</v>
      </c>
      <c r="I1551" s="13">
        <f>VLOOKUP(A1551,import!A:J,9,0)</f>
        <v>3</v>
      </c>
      <c r="J1551" s="14">
        <f>VLOOKUP(A1551,import!A:J,10,0)</f>
        <v>0</v>
      </c>
      <c r="K1551" s="21" t="s">
        <v>7203</v>
      </c>
      <c r="L1551" s="21">
        <v>2.4251724E9</v>
      </c>
      <c r="M1551" s="21" t="s">
        <v>368</v>
      </c>
      <c r="N1551" s="21" t="s">
        <v>3448</v>
      </c>
      <c r="O1551" s="21" t="s">
        <v>7204</v>
      </c>
      <c r="P1551" s="11" t="str">
        <f>VLOOKUP(A1551,import!A:P,16,0)</f>
        <v>Geleneksel</v>
      </c>
      <c r="Q1551" s="15"/>
      <c r="R1551" s="15" t="b">
        <v>0</v>
      </c>
      <c r="S1551" s="16" t="b">
        <v>0</v>
      </c>
      <c r="T1551" s="17"/>
      <c r="U1551" s="17"/>
      <c r="V1551" s="17"/>
      <c r="W1551" s="17"/>
      <c r="X1551" s="18"/>
      <c r="Y1551" s="18"/>
      <c r="Z1551" s="18"/>
      <c r="AA1551" s="22"/>
      <c r="AB1551" s="23"/>
      <c r="AC1551" s="19"/>
      <c r="AD1551" s="19"/>
      <c r="AE1551" s="20"/>
      <c r="AF1551" s="19"/>
      <c r="AG1551" s="20"/>
      <c r="AH1551" s="19"/>
      <c r="AI1551" s="19"/>
      <c r="AJ1551" s="19"/>
      <c r="AK1551" s="22"/>
      <c r="AL1551" s="19"/>
      <c r="AM1551" s="19"/>
      <c r="AN1551" s="19"/>
      <c r="AO1551" s="19"/>
      <c r="AP1551" s="21"/>
      <c r="AQ1551" s="19"/>
    </row>
    <row r="1552">
      <c r="A1552" s="11" t="s">
        <v>7205</v>
      </c>
      <c r="B1552" s="11" t="s">
        <v>7206</v>
      </c>
      <c r="C1552" s="11" t="str">
        <f>VLOOKUP(A1552,import!A:C,3,0)</f>
        <v>DOĞRU</v>
      </c>
      <c r="D1552" s="11" t="s">
        <v>110</v>
      </c>
      <c r="E1552" s="12">
        <f>VLOOKUP(A1552,import!A:J,5,0)</f>
        <v>730</v>
      </c>
      <c r="F1552" s="12">
        <f>VLOOKUP(A1552,import!A:J,6,0)</f>
        <v>39</v>
      </c>
      <c r="G1552" s="13">
        <f>VLOOKUP(A1552,import!A:J,7,0)</f>
        <v>19</v>
      </c>
      <c r="H1552" s="13">
        <f>VLOOKUP(A1552,import!A:J,8,0)</f>
        <v>67</v>
      </c>
      <c r="I1552" s="13">
        <f>VLOOKUP(A1552,import!A:J,9,0)</f>
        <v>86</v>
      </c>
      <c r="J1552" s="14">
        <f>VLOOKUP(A1552,import!A:J,10,0)</f>
        <v>0.22</v>
      </c>
      <c r="K1552" s="11" t="s">
        <v>7207</v>
      </c>
      <c r="L1552" s="11">
        <v>2.427535356E9</v>
      </c>
      <c r="M1552" s="11" t="s">
        <v>58</v>
      </c>
      <c r="N1552" s="11" t="s">
        <v>5792</v>
      </c>
      <c r="O1552" s="11" t="s">
        <v>7208</v>
      </c>
      <c r="P1552" s="11" t="str">
        <f>VLOOKUP(A1552,import!A:P,16,0)</f>
        <v>Geleneksel</v>
      </c>
      <c r="Q1552" s="15" t="s">
        <v>103</v>
      </c>
      <c r="R1552" s="15" t="b">
        <v>1</v>
      </c>
      <c r="S1552" s="16" t="b">
        <v>0</v>
      </c>
      <c r="T1552" s="25" t="s">
        <v>50</v>
      </c>
      <c r="U1552" s="25" t="s">
        <v>99</v>
      </c>
      <c r="V1552" s="25" t="s">
        <v>371</v>
      </c>
      <c r="W1552" s="16"/>
      <c r="X1552" s="27">
        <v>44497.0</v>
      </c>
      <c r="Y1552" s="27">
        <v>44498.0</v>
      </c>
      <c r="Z1552" s="25"/>
      <c r="AA1552" s="22" t="s">
        <v>71</v>
      </c>
      <c r="AB1552" s="23">
        <v>44490.0</v>
      </c>
      <c r="AC1552" s="22" t="s">
        <v>71</v>
      </c>
      <c r="AD1552" s="23">
        <v>44497.0</v>
      </c>
      <c r="AE1552" s="20"/>
      <c r="AF1552" s="19"/>
      <c r="AG1552" s="20"/>
      <c r="AH1552" s="19"/>
      <c r="AI1552" s="19"/>
      <c r="AJ1552" s="19"/>
      <c r="AK1552" s="22" t="s">
        <v>115</v>
      </c>
      <c r="AL1552" s="22" t="s">
        <v>99</v>
      </c>
      <c r="AM1552" s="19"/>
      <c r="AN1552" s="19"/>
      <c r="AO1552" s="19"/>
      <c r="AP1552" s="21" t="s">
        <v>89</v>
      </c>
      <c r="AQ1552" s="19"/>
    </row>
    <row r="1553">
      <c r="A1553" s="11" t="s">
        <v>7209</v>
      </c>
      <c r="B1553" s="11" t="s">
        <v>7210</v>
      </c>
      <c r="C1553" s="11" t="str">
        <f>VLOOKUP(A1553,import!A:C,3,0)</f>
        <v>DOĞRU</v>
      </c>
      <c r="D1553" s="11" t="s">
        <v>102</v>
      </c>
      <c r="E1553" s="12">
        <f>VLOOKUP(A1553,import!A:J,5,0)</f>
        <v>842</v>
      </c>
      <c r="F1553" s="12">
        <f>VLOOKUP(A1553,import!A:J,6,0)</f>
        <v>85</v>
      </c>
      <c r="G1553" s="13">
        <f>VLOOKUP(A1553,import!A:J,7,0)</f>
        <v>0</v>
      </c>
      <c r="H1553" s="13">
        <f>VLOOKUP(A1553,import!A:J,8,0)</f>
        <v>35</v>
      </c>
      <c r="I1553" s="13">
        <f>VLOOKUP(A1553,import!A:J,9,0)</f>
        <v>35</v>
      </c>
      <c r="J1553" s="14">
        <f>VLOOKUP(A1553,import!A:J,10,0)</f>
        <v>0</v>
      </c>
      <c r="K1553" s="11" t="s">
        <v>7211</v>
      </c>
      <c r="L1553" s="11">
        <v>5.374887273E9</v>
      </c>
      <c r="M1553" s="11" t="s">
        <v>47</v>
      </c>
      <c r="N1553" s="11" t="s">
        <v>451</v>
      </c>
      <c r="O1553" s="11" t="s">
        <v>7212</v>
      </c>
      <c r="P1553" s="11" t="str">
        <f>VLOOKUP(A1553,import!A:P,16,0)</f>
        <v>Geleneksel</v>
      </c>
      <c r="Q1553" s="15"/>
      <c r="R1553" s="15" t="b">
        <v>1</v>
      </c>
      <c r="S1553" s="16" t="b">
        <v>0</v>
      </c>
      <c r="T1553" s="17" t="s">
        <v>50</v>
      </c>
      <c r="U1553" s="17" t="s">
        <v>230</v>
      </c>
      <c r="V1553" s="17"/>
      <c r="W1553" s="17" t="s">
        <v>7213</v>
      </c>
      <c r="X1553" s="18">
        <v>44487.0</v>
      </c>
      <c r="Y1553" s="18">
        <v>44488.0</v>
      </c>
      <c r="Z1553" s="18"/>
      <c r="AA1553" s="22" t="s">
        <v>71</v>
      </c>
      <c r="AB1553" s="23">
        <v>44487.0</v>
      </c>
      <c r="AC1553" s="22" t="s">
        <v>106</v>
      </c>
      <c r="AD1553" s="23">
        <v>44512.0</v>
      </c>
      <c r="AE1553" s="22" t="s">
        <v>71</v>
      </c>
      <c r="AF1553" s="23">
        <v>44575.0</v>
      </c>
      <c r="AG1553" s="20"/>
      <c r="AH1553" s="19"/>
      <c r="AI1553" s="19"/>
      <c r="AJ1553" s="19"/>
      <c r="AK1553" s="22" t="s">
        <v>163</v>
      </c>
      <c r="AL1553" s="22" t="s">
        <v>68</v>
      </c>
      <c r="AM1553" s="22" t="s">
        <v>104</v>
      </c>
      <c r="AN1553" s="19"/>
      <c r="AO1553" s="19"/>
      <c r="AP1553" s="21" t="s">
        <v>89</v>
      </c>
      <c r="AQ1553" s="19"/>
    </row>
    <row r="1554">
      <c r="A1554" s="11" t="s">
        <v>7214</v>
      </c>
      <c r="B1554" s="11" t="s">
        <v>7215</v>
      </c>
      <c r="C1554" s="11" t="str">
        <f>VLOOKUP(A1554,import!A:C,3,0)</f>
        <v>DOĞRU</v>
      </c>
      <c r="D1554" s="11" t="s">
        <v>152</v>
      </c>
      <c r="E1554" s="12">
        <f>VLOOKUP(A1554,import!A:J,5,0)</f>
        <v>88</v>
      </c>
      <c r="F1554" s="12" t="str">
        <f>VLOOKUP(A1554,import!A:J,6,0)</f>
        <v/>
      </c>
      <c r="G1554" s="13">
        <f>VLOOKUP(A1554,import!A:J,7,0)</f>
        <v>0</v>
      </c>
      <c r="H1554" s="13">
        <f>VLOOKUP(A1554,import!A:J,8,0)</f>
        <v>94</v>
      </c>
      <c r="I1554" s="13">
        <f>VLOOKUP(A1554,import!A:J,9,0)</f>
        <v>94</v>
      </c>
      <c r="J1554" s="14">
        <f>VLOOKUP(A1554,import!A:J,10,0)</f>
        <v>0</v>
      </c>
      <c r="K1554" s="11" t="s">
        <v>7216</v>
      </c>
      <c r="L1554" s="11">
        <v>2.428442019E9</v>
      </c>
      <c r="M1554" s="11" t="s">
        <v>304</v>
      </c>
      <c r="N1554" s="11" t="s">
        <v>305</v>
      </c>
      <c r="O1554" s="11" t="s">
        <v>7217</v>
      </c>
      <c r="P1554" s="11" t="str">
        <f>VLOOKUP(A1554,import!A:P,16,0)</f>
        <v>Geleneksel</v>
      </c>
      <c r="Q1554" s="15"/>
      <c r="R1554" s="15" t="b">
        <v>0</v>
      </c>
      <c r="S1554" s="16" t="b">
        <v>0</v>
      </c>
      <c r="T1554" s="17"/>
      <c r="U1554" s="17"/>
      <c r="V1554" s="17"/>
      <c r="W1554" s="17"/>
      <c r="X1554" s="18"/>
      <c r="Y1554" s="18"/>
      <c r="Z1554" s="18"/>
      <c r="AA1554" s="19"/>
      <c r="AB1554" s="19"/>
      <c r="AC1554" s="19"/>
      <c r="AD1554" s="19"/>
      <c r="AE1554" s="20"/>
      <c r="AF1554" s="19"/>
      <c r="AG1554" s="20"/>
      <c r="AH1554" s="19"/>
      <c r="AI1554" s="19"/>
      <c r="AJ1554" s="19"/>
      <c r="AK1554" s="19"/>
      <c r="AL1554" s="19"/>
      <c r="AM1554" s="19"/>
      <c r="AN1554" s="19"/>
      <c r="AO1554" s="19"/>
      <c r="AP1554" s="21" t="s">
        <v>116</v>
      </c>
      <c r="AQ1554" s="19"/>
    </row>
    <row r="1555">
      <c r="A1555" s="11" t="s">
        <v>7218</v>
      </c>
      <c r="B1555" s="11" t="s">
        <v>7219</v>
      </c>
      <c r="C1555" s="11" t="str">
        <f>VLOOKUP(A1555,import!A:C,3,0)</f>
        <v>DOĞRU</v>
      </c>
      <c r="D1555" s="11" t="s">
        <v>152</v>
      </c>
      <c r="E1555" s="12">
        <f>VLOOKUP(A1555,import!A:J,5,0)</f>
        <v>3708</v>
      </c>
      <c r="F1555" s="12">
        <f>VLOOKUP(A1555,import!A:J,6,0)</f>
        <v>91</v>
      </c>
      <c r="G1555" s="13">
        <f>VLOOKUP(A1555,import!A:J,7,0)</f>
        <v>14</v>
      </c>
      <c r="H1555" s="13">
        <f>VLOOKUP(A1555,import!A:J,8,0)</f>
        <v>16</v>
      </c>
      <c r="I1555" s="13">
        <f>VLOOKUP(A1555,import!A:J,9,0)</f>
        <v>30</v>
      </c>
      <c r="J1555" s="14">
        <f>VLOOKUP(A1555,import!A:J,10,0)</f>
        <v>0.47</v>
      </c>
      <c r="K1555" s="11" t="s">
        <v>7220</v>
      </c>
      <c r="L1555" s="11">
        <v>2.422380758E9</v>
      </c>
      <c r="M1555" s="11" t="s">
        <v>47</v>
      </c>
      <c r="N1555" s="11" t="s">
        <v>603</v>
      </c>
      <c r="O1555" s="11" t="s">
        <v>7221</v>
      </c>
      <c r="P1555" s="11" t="str">
        <f>VLOOKUP(A1555,import!A:P,16,0)</f>
        <v>Geleneksel</v>
      </c>
      <c r="Q1555" s="15" t="s">
        <v>135</v>
      </c>
      <c r="R1555" s="15" t="b">
        <v>1</v>
      </c>
      <c r="S1555" s="16" t="b">
        <v>0</v>
      </c>
      <c r="T1555" s="25" t="s">
        <v>351</v>
      </c>
      <c r="U1555" s="25" t="s">
        <v>358</v>
      </c>
      <c r="V1555" s="25" t="s">
        <v>5761</v>
      </c>
      <c r="W1555" s="25" t="s">
        <v>7222</v>
      </c>
      <c r="X1555" s="27">
        <v>44273.0</v>
      </c>
      <c r="Y1555" s="27">
        <v>44278.0</v>
      </c>
      <c r="Z1555" s="27"/>
      <c r="AA1555" s="19"/>
      <c r="AB1555" s="19"/>
      <c r="AC1555" s="19"/>
      <c r="AD1555" s="19"/>
      <c r="AE1555" s="20"/>
      <c r="AF1555" s="19"/>
      <c r="AG1555" s="20"/>
      <c r="AH1555" s="19"/>
      <c r="AI1555" s="19"/>
      <c r="AJ1555" s="19"/>
      <c r="AK1555" s="19"/>
      <c r="AL1555" s="19"/>
      <c r="AM1555" s="19"/>
      <c r="AN1555" s="19"/>
      <c r="AO1555" s="19"/>
      <c r="AP1555" s="21" t="s">
        <v>89</v>
      </c>
      <c r="AQ1555" s="19"/>
    </row>
    <row r="1556">
      <c r="A1556" s="11" t="s">
        <v>7223</v>
      </c>
      <c r="B1556" s="11" t="s">
        <v>7224</v>
      </c>
      <c r="C1556" s="11" t="str">
        <f>VLOOKUP(A1556,import!A:C,3,0)</f>
        <v>DOĞRU</v>
      </c>
      <c r="D1556" s="11" t="s">
        <v>152</v>
      </c>
      <c r="E1556" s="12">
        <f>VLOOKUP(A1556,import!A:J,5,0)</f>
        <v>1096</v>
      </c>
      <c r="F1556" s="12">
        <f>VLOOKUP(A1556,import!A:J,6,0)</f>
        <v>17</v>
      </c>
      <c r="G1556" s="13">
        <f>VLOOKUP(A1556,import!A:J,7,0)</f>
        <v>9</v>
      </c>
      <c r="H1556" s="13">
        <f>VLOOKUP(A1556,import!A:J,8,0)</f>
        <v>13</v>
      </c>
      <c r="I1556" s="13">
        <f>VLOOKUP(A1556,import!A:J,9,0)</f>
        <v>22</v>
      </c>
      <c r="J1556" s="14">
        <f>VLOOKUP(A1556,import!A:J,10,0)</f>
        <v>0.41</v>
      </c>
      <c r="K1556" s="11" t="s">
        <v>7225</v>
      </c>
      <c r="L1556" s="11">
        <v>2.42244386E9</v>
      </c>
      <c r="M1556" s="11" t="s">
        <v>47</v>
      </c>
      <c r="N1556" s="11" t="s">
        <v>410</v>
      </c>
      <c r="O1556" s="11" t="s">
        <v>7226</v>
      </c>
      <c r="P1556" s="11" t="str">
        <f>VLOOKUP(A1556,import!A:P,16,0)</f>
        <v>Geleneksel</v>
      </c>
      <c r="Q1556" s="15" t="s">
        <v>135</v>
      </c>
      <c r="R1556" s="15" t="b">
        <v>1</v>
      </c>
      <c r="S1556" s="16" t="b">
        <v>0</v>
      </c>
      <c r="T1556" s="25" t="s">
        <v>50</v>
      </c>
      <c r="U1556" s="25" t="s">
        <v>51</v>
      </c>
      <c r="V1556" s="25" t="s">
        <v>52</v>
      </c>
      <c r="W1556" s="25" t="s">
        <v>7227</v>
      </c>
      <c r="X1556" s="27">
        <v>44393.0</v>
      </c>
      <c r="Y1556" s="27">
        <v>44404.0</v>
      </c>
      <c r="Z1556" s="27"/>
      <c r="AA1556" s="22" t="s">
        <v>85</v>
      </c>
      <c r="AB1556" s="23">
        <v>44386.0</v>
      </c>
      <c r="AC1556" s="22" t="s">
        <v>71</v>
      </c>
      <c r="AD1556" s="23">
        <v>44393.0</v>
      </c>
      <c r="AE1556" s="22" t="s">
        <v>71</v>
      </c>
      <c r="AF1556" s="23">
        <v>44413.0</v>
      </c>
      <c r="AG1556" s="22" t="s">
        <v>85</v>
      </c>
      <c r="AH1556" s="23">
        <v>44414.0</v>
      </c>
      <c r="AI1556" s="22" t="s">
        <v>71</v>
      </c>
      <c r="AJ1556" s="23">
        <v>44429.0</v>
      </c>
      <c r="AK1556" s="22" t="s">
        <v>107</v>
      </c>
      <c r="AL1556" s="22" t="s">
        <v>51</v>
      </c>
      <c r="AM1556" s="22" t="s">
        <v>87</v>
      </c>
      <c r="AN1556" s="22" t="s">
        <v>88</v>
      </c>
      <c r="AO1556" s="22" t="s">
        <v>87</v>
      </c>
      <c r="AP1556" s="21" t="s">
        <v>89</v>
      </c>
      <c r="AQ1556" s="22"/>
    </row>
    <row r="1557">
      <c r="A1557" s="11" t="s">
        <v>7228</v>
      </c>
      <c r="B1557" s="11" t="s">
        <v>7229</v>
      </c>
      <c r="C1557" s="11" t="str">
        <f>VLOOKUP(A1557,import!A:C,3,0)</f>
        <v>DOĞRU</v>
      </c>
      <c r="D1557" s="11" t="s">
        <v>152</v>
      </c>
      <c r="E1557" s="12">
        <f>VLOOKUP(A1557,import!A:J,5,0)</f>
        <v>207</v>
      </c>
      <c r="F1557" s="12">
        <f>VLOOKUP(A1557,import!A:J,6,0)</f>
        <v>11</v>
      </c>
      <c r="G1557" s="13">
        <f>VLOOKUP(A1557,import!A:J,7,0)</f>
        <v>0</v>
      </c>
      <c r="H1557" s="13">
        <f>VLOOKUP(A1557,import!A:J,8,0)</f>
        <v>32</v>
      </c>
      <c r="I1557" s="13">
        <f>VLOOKUP(A1557,import!A:J,9,0)</f>
        <v>32</v>
      </c>
      <c r="J1557" s="14">
        <f>VLOOKUP(A1557,import!A:J,10,0)</f>
        <v>0</v>
      </c>
      <c r="K1557" s="11" t="s">
        <v>7230</v>
      </c>
      <c r="L1557" s="11">
        <v>5.455285758E9</v>
      </c>
      <c r="M1557" s="11" t="s">
        <v>47</v>
      </c>
      <c r="N1557" s="11" t="s">
        <v>633</v>
      </c>
      <c r="O1557" s="11" t="s">
        <v>7231</v>
      </c>
      <c r="P1557" s="11" t="str">
        <f>VLOOKUP(A1557,import!A:P,16,0)</f>
        <v>Geleneksel</v>
      </c>
      <c r="Q1557" s="15"/>
      <c r="R1557" s="15" t="b">
        <v>1</v>
      </c>
      <c r="S1557" s="16" t="b">
        <v>0</v>
      </c>
      <c r="T1557" s="17" t="s">
        <v>351</v>
      </c>
      <c r="U1557" s="17"/>
      <c r="V1557" s="17"/>
      <c r="W1557" s="17" t="s">
        <v>7232</v>
      </c>
      <c r="X1557" s="18"/>
      <c r="Y1557" s="18"/>
      <c r="Z1557" s="18"/>
      <c r="AA1557" s="22" t="s">
        <v>106</v>
      </c>
      <c r="AB1557" s="23">
        <v>44386.0</v>
      </c>
      <c r="AC1557" s="22" t="s">
        <v>106</v>
      </c>
      <c r="AD1557" s="23">
        <v>44455.0</v>
      </c>
      <c r="AE1557" s="22" t="s">
        <v>71</v>
      </c>
      <c r="AF1557" s="23">
        <v>44477.0</v>
      </c>
      <c r="AG1557" s="20"/>
      <c r="AH1557" s="19"/>
      <c r="AI1557" s="19"/>
      <c r="AJ1557" s="19"/>
      <c r="AK1557" s="22" t="s">
        <v>107</v>
      </c>
      <c r="AL1557" s="22" t="s">
        <v>156</v>
      </c>
      <c r="AM1557" s="22" t="s">
        <v>51</v>
      </c>
      <c r="AN1557" s="19"/>
      <c r="AO1557" s="19"/>
      <c r="AP1557" s="21" t="s">
        <v>54</v>
      </c>
      <c r="AQ1557" s="19"/>
    </row>
    <row r="1558">
      <c r="A1558" s="11" t="s">
        <v>7233</v>
      </c>
      <c r="B1558" s="11" t="s">
        <v>7234</v>
      </c>
      <c r="C1558" s="11" t="str">
        <f>VLOOKUP(A1558,import!A:C,3,0)</f>
        <v>DOĞRU</v>
      </c>
      <c r="D1558" s="11" t="s">
        <v>152</v>
      </c>
      <c r="E1558" s="12">
        <f>VLOOKUP(A1558,import!A:J,5,0)</f>
        <v>148</v>
      </c>
      <c r="F1558" s="12">
        <f>VLOOKUP(A1558,import!A:J,6,0)</f>
        <v>4</v>
      </c>
      <c r="G1558" s="13">
        <f>VLOOKUP(A1558,import!A:J,7,0)</f>
        <v>17</v>
      </c>
      <c r="H1558" s="13">
        <f>VLOOKUP(A1558,import!A:J,8,0)</f>
        <v>7</v>
      </c>
      <c r="I1558" s="13">
        <f>VLOOKUP(A1558,import!A:J,9,0)</f>
        <v>24</v>
      </c>
      <c r="J1558" s="14">
        <f>VLOOKUP(A1558,import!A:J,10,0)</f>
        <v>0.71</v>
      </c>
      <c r="K1558" s="11" t="s">
        <v>7235</v>
      </c>
      <c r="L1558" s="11">
        <v>2.422291226E9</v>
      </c>
      <c r="M1558" s="11" t="s">
        <v>138</v>
      </c>
      <c r="N1558" s="11" t="s">
        <v>382</v>
      </c>
      <c r="O1558" s="11" t="s">
        <v>7236</v>
      </c>
      <c r="P1558" s="11" t="str">
        <f>VLOOKUP(A1558,import!A:P,16,0)</f>
        <v>Geleneksel</v>
      </c>
      <c r="Q1558" s="15" t="s">
        <v>135</v>
      </c>
      <c r="R1558" s="15" t="b">
        <v>1</v>
      </c>
      <c r="S1558" s="16" t="b">
        <v>0</v>
      </c>
      <c r="T1558" s="25" t="s">
        <v>50</v>
      </c>
      <c r="U1558" s="25" t="s">
        <v>163</v>
      </c>
      <c r="V1558" s="25" t="s">
        <v>52</v>
      </c>
      <c r="W1558" s="25" t="s">
        <v>7237</v>
      </c>
      <c r="X1558" s="27">
        <v>44434.0</v>
      </c>
      <c r="Y1558" s="27">
        <v>44438.0</v>
      </c>
      <c r="Z1558" s="27"/>
      <c r="AA1558" s="22" t="s">
        <v>71</v>
      </c>
      <c r="AB1558" s="23">
        <v>44433.0</v>
      </c>
      <c r="AC1558" s="22" t="s">
        <v>71</v>
      </c>
      <c r="AD1558" s="23">
        <v>44434.0</v>
      </c>
      <c r="AE1558" s="22" t="s">
        <v>71</v>
      </c>
      <c r="AF1558" s="23">
        <v>44583.0</v>
      </c>
      <c r="AG1558" s="20"/>
      <c r="AH1558" s="19"/>
      <c r="AI1558" s="19"/>
      <c r="AJ1558" s="19"/>
      <c r="AK1558" s="22" t="s">
        <v>219</v>
      </c>
      <c r="AL1558" s="22" t="s">
        <v>163</v>
      </c>
      <c r="AM1558" s="22" t="s">
        <v>99</v>
      </c>
      <c r="AN1558" s="19"/>
      <c r="AO1558" s="19"/>
      <c r="AP1558" s="21" t="s">
        <v>116</v>
      </c>
      <c r="AQ1558" s="19"/>
    </row>
    <row r="1559">
      <c r="A1559" s="11" t="s">
        <v>7238</v>
      </c>
      <c r="B1559" s="11" t="s">
        <v>7239</v>
      </c>
      <c r="C1559" s="11" t="str">
        <f>VLOOKUP(A1559,import!A:C,3,0)</f>
        <v>DOĞRU</v>
      </c>
      <c r="D1559" s="11" t="s">
        <v>152</v>
      </c>
      <c r="E1559" s="12">
        <f>VLOOKUP(A1559,import!A:J,5,0)</f>
        <v>3360</v>
      </c>
      <c r="F1559" s="12">
        <f>VLOOKUP(A1559,import!A:J,6,0)</f>
        <v>30</v>
      </c>
      <c r="G1559" s="13">
        <f>VLOOKUP(A1559,import!A:J,7,0)</f>
        <v>0</v>
      </c>
      <c r="H1559" s="13">
        <f>VLOOKUP(A1559,import!A:J,8,0)</f>
        <v>67</v>
      </c>
      <c r="I1559" s="13">
        <f>VLOOKUP(A1559,import!A:J,9,0)</f>
        <v>67</v>
      </c>
      <c r="J1559" s="14">
        <f>VLOOKUP(A1559,import!A:J,10,0)</f>
        <v>0</v>
      </c>
      <c r="K1559" s="11" t="s">
        <v>7240</v>
      </c>
      <c r="L1559" s="11">
        <v>2.422430758E9</v>
      </c>
      <c r="M1559" s="11" t="s">
        <v>47</v>
      </c>
      <c r="N1559" s="11" t="s">
        <v>81</v>
      </c>
      <c r="O1559" s="11" t="s">
        <v>7241</v>
      </c>
      <c r="P1559" s="11" t="str">
        <f>VLOOKUP(A1559,import!A:P,16,0)</f>
        <v>Geleneksel</v>
      </c>
      <c r="Q1559" s="15" t="s">
        <v>103</v>
      </c>
      <c r="R1559" s="15" t="b">
        <v>1</v>
      </c>
      <c r="S1559" s="16" t="b">
        <v>0</v>
      </c>
      <c r="T1559" s="25" t="s">
        <v>83</v>
      </c>
      <c r="U1559" s="16"/>
      <c r="V1559" s="16"/>
      <c r="W1559" s="25" t="s">
        <v>7242</v>
      </c>
      <c r="X1559" s="30"/>
      <c r="Y1559" s="30"/>
      <c r="Z1559" s="30"/>
      <c r="AA1559" s="22" t="s">
        <v>177</v>
      </c>
      <c r="AB1559" s="23">
        <v>44357.0</v>
      </c>
      <c r="AC1559" s="22" t="s">
        <v>177</v>
      </c>
      <c r="AD1559" s="23">
        <v>44370.0</v>
      </c>
      <c r="AE1559" s="22" t="s">
        <v>71</v>
      </c>
      <c r="AF1559" s="23">
        <v>44377.0</v>
      </c>
      <c r="AG1559" s="22" t="s">
        <v>71</v>
      </c>
      <c r="AH1559" s="23">
        <v>44406.0</v>
      </c>
      <c r="AI1559" s="22" t="s">
        <v>177</v>
      </c>
      <c r="AJ1559" s="23">
        <v>44421.0</v>
      </c>
      <c r="AK1559" s="22" t="s">
        <v>98</v>
      </c>
      <c r="AL1559" s="22" t="s">
        <v>107</v>
      </c>
      <c r="AM1559" s="22" t="s">
        <v>86</v>
      </c>
      <c r="AN1559" s="22" t="s">
        <v>51</v>
      </c>
      <c r="AO1559" s="22" t="s">
        <v>88</v>
      </c>
      <c r="AP1559" s="21" t="s">
        <v>89</v>
      </c>
      <c r="AQ1559" s="22"/>
    </row>
    <row r="1560">
      <c r="A1560" s="11" t="s">
        <v>7243</v>
      </c>
      <c r="B1560" s="11" t="s">
        <v>7244</v>
      </c>
      <c r="C1560" s="11" t="str">
        <f>VLOOKUP(A1560,import!A:C,3,0)</f>
        <v>DOĞRU</v>
      </c>
      <c r="D1560" s="11" t="s">
        <v>233</v>
      </c>
      <c r="E1560" s="12">
        <f>VLOOKUP(A1560,import!A:J,5,0)</f>
        <v>136</v>
      </c>
      <c r="F1560" s="12">
        <f>VLOOKUP(A1560,import!A:J,6,0)</f>
        <v>27</v>
      </c>
      <c r="G1560" s="13">
        <f>VLOOKUP(A1560,import!A:J,7,0)</f>
        <v>0</v>
      </c>
      <c r="H1560" s="13">
        <f>VLOOKUP(A1560,import!A:J,8,0)</f>
        <v>30</v>
      </c>
      <c r="I1560" s="13">
        <f>VLOOKUP(A1560,import!A:J,9,0)</f>
        <v>30</v>
      </c>
      <c r="J1560" s="14">
        <f>VLOOKUP(A1560,import!A:J,10,0)</f>
        <v>0</v>
      </c>
      <c r="K1560" s="11" t="s">
        <v>1301</v>
      </c>
      <c r="L1560" s="11">
        <v>2.429992757E9</v>
      </c>
      <c r="M1560" s="11" t="s">
        <v>47</v>
      </c>
      <c r="N1560" s="11" t="s">
        <v>94</v>
      </c>
      <c r="O1560" s="11" t="s">
        <v>1302</v>
      </c>
      <c r="P1560" s="11" t="str">
        <f>VLOOKUP(A1560,import!A:P,16,0)</f>
        <v>Geleneksel</v>
      </c>
      <c r="Q1560" s="15"/>
      <c r="R1560" s="15" t="b">
        <v>1</v>
      </c>
      <c r="S1560" s="25" t="b">
        <v>1</v>
      </c>
      <c r="T1560" s="17"/>
      <c r="U1560" s="17"/>
      <c r="V1560" s="22"/>
      <c r="W1560" s="17" t="s">
        <v>7245</v>
      </c>
      <c r="X1560" s="18"/>
      <c r="Y1560" s="18"/>
      <c r="Z1560" s="18"/>
      <c r="AA1560" s="22" t="s">
        <v>85</v>
      </c>
      <c r="AB1560" s="23">
        <v>44609.0</v>
      </c>
      <c r="AC1560" s="22" t="s">
        <v>71</v>
      </c>
      <c r="AD1560" s="23">
        <v>44617.0</v>
      </c>
      <c r="AE1560" s="20"/>
      <c r="AF1560" s="19"/>
      <c r="AG1560" s="20"/>
      <c r="AH1560" s="19"/>
      <c r="AI1560" s="19"/>
      <c r="AJ1560" s="19"/>
      <c r="AK1560" s="22" t="s">
        <v>51</v>
      </c>
      <c r="AL1560" s="22" t="s">
        <v>131</v>
      </c>
      <c r="AM1560" s="19"/>
      <c r="AN1560" s="19"/>
      <c r="AO1560" s="19"/>
      <c r="AP1560" s="21"/>
      <c r="AQ1560" s="19"/>
    </row>
    <row r="1561">
      <c r="A1561" s="11" t="s">
        <v>7246</v>
      </c>
      <c r="B1561" s="11" t="s">
        <v>7247</v>
      </c>
      <c r="C1561" s="11" t="str">
        <f>VLOOKUP(A1561,import!A:C,3,0)</f>
        <v>DOĞRU</v>
      </c>
      <c r="D1561" s="11" t="s">
        <v>1694</v>
      </c>
      <c r="E1561" s="12">
        <f>VLOOKUP(A1561,import!A:J,5,0)</f>
        <v>16</v>
      </c>
      <c r="F1561" s="12">
        <f>VLOOKUP(A1561,import!A:J,6,0)</f>
        <v>8</v>
      </c>
      <c r="G1561" s="13">
        <f>VLOOKUP(A1561,import!A:J,7,0)</f>
        <v>0</v>
      </c>
      <c r="H1561" s="13">
        <f>VLOOKUP(A1561,import!A:J,8,0)</f>
        <v>36</v>
      </c>
      <c r="I1561" s="13">
        <f>VLOOKUP(A1561,import!A:J,9,0)</f>
        <v>36</v>
      </c>
      <c r="J1561" s="14">
        <f>VLOOKUP(A1561,import!A:J,10,0)</f>
        <v>0</v>
      </c>
      <c r="K1561" s="11" t="s">
        <v>7248</v>
      </c>
      <c r="L1561" s="11">
        <v>5.076184824E9</v>
      </c>
      <c r="M1561" s="11" t="s">
        <v>138</v>
      </c>
      <c r="N1561" s="11" t="s">
        <v>202</v>
      </c>
      <c r="O1561" s="11" t="s">
        <v>7249</v>
      </c>
      <c r="P1561" s="11" t="str">
        <f>VLOOKUP(A1561,import!A:P,16,0)</f>
        <v>Geleneksel</v>
      </c>
      <c r="Q1561" s="15"/>
      <c r="R1561" s="15" t="b">
        <v>1</v>
      </c>
      <c r="S1561" s="25" t="b">
        <v>1</v>
      </c>
      <c r="T1561" s="17"/>
      <c r="U1561" s="17"/>
      <c r="V1561" s="17"/>
      <c r="W1561" s="17" t="s">
        <v>4371</v>
      </c>
      <c r="X1561" s="18"/>
      <c r="Y1561" s="18"/>
      <c r="Z1561" s="18"/>
      <c r="AA1561" s="22" t="s">
        <v>71</v>
      </c>
      <c r="AB1561" s="23">
        <v>44494.0</v>
      </c>
      <c r="AC1561" s="19"/>
      <c r="AD1561" s="19"/>
      <c r="AE1561" s="20"/>
      <c r="AF1561" s="19"/>
      <c r="AG1561" s="20"/>
      <c r="AH1561" s="19"/>
      <c r="AI1561" s="19"/>
      <c r="AJ1561" s="19"/>
      <c r="AK1561" s="22" t="s">
        <v>51</v>
      </c>
      <c r="AL1561" s="19"/>
      <c r="AM1561" s="19"/>
      <c r="AN1561" s="19"/>
      <c r="AO1561" s="19"/>
      <c r="AP1561" s="21" t="s">
        <v>116</v>
      </c>
      <c r="AQ1561" s="19"/>
    </row>
    <row r="1562">
      <c r="A1562" s="11" t="s">
        <v>7250</v>
      </c>
      <c r="B1562" s="11" t="s">
        <v>7251</v>
      </c>
      <c r="C1562" s="11" t="str">
        <f>VLOOKUP(A1562,import!A:C,3,0)</f>
        <v>DOĞRU</v>
      </c>
      <c r="D1562" s="11" t="s">
        <v>1694</v>
      </c>
      <c r="E1562" s="12">
        <f>VLOOKUP(A1562,import!A:J,5,0)</f>
        <v>66</v>
      </c>
      <c r="F1562" s="12" t="str">
        <f>VLOOKUP(A1562,import!A:J,6,0)</f>
        <v/>
      </c>
      <c r="G1562" s="13">
        <f>VLOOKUP(A1562,import!A:J,7,0)</f>
        <v>0</v>
      </c>
      <c r="H1562" s="13">
        <f>VLOOKUP(A1562,import!A:J,8,0)</f>
        <v>52</v>
      </c>
      <c r="I1562" s="13">
        <f>VLOOKUP(A1562,import!A:J,9,0)</f>
        <v>52</v>
      </c>
      <c r="J1562" s="14">
        <f>VLOOKUP(A1562,import!A:J,10,0)</f>
        <v>0</v>
      </c>
      <c r="K1562" s="11" t="s">
        <v>7252</v>
      </c>
      <c r="L1562" s="11">
        <v>5.384544637E9</v>
      </c>
      <c r="M1562" s="11" t="s">
        <v>47</v>
      </c>
      <c r="N1562" s="11" t="s">
        <v>1202</v>
      </c>
      <c r="O1562" s="11" t="s">
        <v>7253</v>
      </c>
      <c r="P1562" s="11" t="str">
        <f>VLOOKUP(A1562,import!A:P,16,0)</f>
        <v>Geleneksel</v>
      </c>
      <c r="Q1562" s="15"/>
      <c r="R1562" s="15" t="b">
        <v>1</v>
      </c>
      <c r="S1562" s="16" t="b">
        <v>0</v>
      </c>
      <c r="T1562" s="17" t="s">
        <v>83</v>
      </c>
      <c r="U1562" s="17" t="s">
        <v>51</v>
      </c>
      <c r="V1562" s="17" t="s">
        <v>52</v>
      </c>
      <c r="W1562" s="17" t="s">
        <v>7254</v>
      </c>
      <c r="X1562" s="18"/>
      <c r="Y1562" s="18">
        <v>44461.0</v>
      </c>
      <c r="Z1562" s="18"/>
      <c r="AA1562" s="22" t="s">
        <v>71</v>
      </c>
      <c r="AB1562" s="23">
        <v>44470.0</v>
      </c>
      <c r="AC1562" s="22" t="s">
        <v>71</v>
      </c>
      <c r="AD1562" s="23">
        <v>44527.0</v>
      </c>
      <c r="AE1562" s="20"/>
      <c r="AF1562" s="19"/>
      <c r="AG1562" s="20"/>
      <c r="AH1562" s="19"/>
      <c r="AI1562" s="19"/>
      <c r="AJ1562" s="19"/>
      <c r="AK1562" s="22" t="s">
        <v>51</v>
      </c>
      <c r="AL1562" s="22" t="s">
        <v>99</v>
      </c>
      <c r="AM1562" s="19"/>
      <c r="AN1562" s="19"/>
      <c r="AO1562" s="19"/>
      <c r="AP1562" s="21" t="s">
        <v>89</v>
      </c>
      <c r="AQ1562" s="19"/>
    </row>
    <row r="1563">
      <c r="A1563" s="11" t="s">
        <v>7255</v>
      </c>
      <c r="B1563" s="11" t="s">
        <v>7256</v>
      </c>
      <c r="C1563" s="11" t="str">
        <f>VLOOKUP(A1563,import!A:C,3,0)</f>
        <v>YANLIŞ</v>
      </c>
      <c r="D1563" s="11" t="s">
        <v>818</v>
      </c>
      <c r="E1563" s="12" t="str">
        <f>VLOOKUP(A1563,import!A:J,5,0)</f>
        <v/>
      </c>
      <c r="F1563" s="12" t="str">
        <f>VLOOKUP(A1563,import!A:J,6,0)</f>
        <v/>
      </c>
      <c r="G1563" s="13">
        <f>VLOOKUP(A1563,import!A:J,7,0)</f>
        <v>0</v>
      </c>
      <c r="H1563" s="13">
        <f>VLOOKUP(A1563,import!A:J,8,0)</f>
        <v>28</v>
      </c>
      <c r="I1563" s="13">
        <f>VLOOKUP(A1563,import!A:J,9,0)</f>
        <v>28</v>
      </c>
      <c r="J1563" s="14">
        <f>VLOOKUP(A1563,import!A:J,10,0)</f>
        <v>0</v>
      </c>
      <c r="K1563" s="11" t="s">
        <v>7257</v>
      </c>
      <c r="L1563" s="11">
        <v>5.359449424E9</v>
      </c>
      <c r="M1563" s="11" t="s">
        <v>47</v>
      </c>
      <c r="N1563" s="11" t="s">
        <v>1202</v>
      </c>
      <c r="O1563" s="11" t="s">
        <v>7258</v>
      </c>
      <c r="P1563" s="11" t="str">
        <f>VLOOKUP(A1563,import!A:P,16,0)</f>
        <v>Geleneksel</v>
      </c>
      <c r="Q1563" s="15"/>
      <c r="R1563" s="15" t="b">
        <v>1</v>
      </c>
      <c r="S1563" s="16" t="b">
        <v>0</v>
      </c>
      <c r="T1563" s="17" t="s">
        <v>280</v>
      </c>
      <c r="U1563" s="17"/>
      <c r="V1563" s="17"/>
      <c r="W1563" s="17" t="s">
        <v>7259</v>
      </c>
      <c r="X1563" s="18"/>
      <c r="Y1563" s="18"/>
      <c r="Z1563" s="18"/>
      <c r="AA1563" s="22" t="s">
        <v>71</v>
      </c>
      <c r="AB1563" s="23">
        <v>44558.0</v>
      </c>
      <c r="AC1563" s="22" t="s">
        <v>71</v>
      </c>
      <c r="AD1563" s="23">
        <v>44610.0</v>
      </c>
      <c r="AE1563" s="22" t="s">
        <v>71</v>
      </c>
      <c r="AF1563" s="23">
        <v>44617.0</v>
      </c>
      <c r="AG1563" s="20"/>
      <c r="AH1563" s="19"/>
      <c r="AI1563" s="19"/>
      <c r="AJ1563" s="19"/>
      <c r="AK1563" s="22" t="s">
        <v>115</v>
      </c>
      <c r="AL1563" s="22" t="s">
        <v>1394</v>
      </c>
      <c r="AM1563" s="22" t="s">
        <v>131</v>
      </c>
      <c r="AN1563" s="19"/>
      <c r="AO1563" s="19"/>
      <c r="AP1563" s="21"/>
      <c r="AQ1563" s="19"/>
    </row>
    <row r="1564">
      <c r="A1564" s="11" t="s">
        <v>7260</v>
      </c>
      <c r="B1564" s="11" t="s">
        <v>7261</v>
      </c>
      <c r="C1564" s="11" t="str">
        <f>VLOOKUP(A1564,import!A:C,3,0)</f>
        <v>DOĞRU</v>
      </c>
      <c r="D1564" s="11" t="s">
        <v>419</v>
      </c>
      <c r="E1564" s="12">
        <f>VLOOKUP(A1564,import!A:J,5,0)</f>
        <v>549</v>
      </c>
      <c r="F1564" s="12">
        <f>VLOOKUP(A1564,import!A:J,6,0)</f>
        <v>18</v>
      </c>
      <c r="G1564" s="13">
        <f>VLOOKUP(A1564,import!A:J,7,0)</f>
        <v>7</v>
      </c>
      <c r="H1564" s="13">
        <f>VLOOKUP(A1564,import!A:J,8,0)</f>
        <v>43</v>
      </c>
      <c r="I1564" s="13">
        <f>VLOOKUP(A1564,import!A:J,9,0)</f>
        <v>50</v>
      </c>
      <c r="J1564" s="14">
        <f>VLOOKUP(A1564,import!A:J,10,0)</f>
        <v>0.14</v>
      </c>
      <c r="K1564" s="11" t="s">
        <v>7262</v>
      </c>
      <c r="L1564" s="11">
        <v>5.013210303E9</v>
      </c>
      <c r="M1564" s="11" t="s">
        <v>368</v>
      </c>
      <c r="N1564" s="11" t="s">
        <v>3448</v>
      </c>
      <c r="O1564" s="11" t="s">
        <v>7263</v>
      </c>
      <c r="P1564" s="11" t="str">
        <f>VLOOKUP(A1564,import!A:P,16,0)</f>
        <v>Geleneksel</v>
      </c>
      <c r="Q1564" s="15"/>
      <c r="R1564" s="15" t="b">
        <v>1</v>
      </c>
      <c r="S1564" s="25" t="b">
        <v>1</v>
      </c>
      <c r="T1564" s="17"/>
      <c r="U1564" s="17"/>
      <c r="V1564" s="17"/>
      <c r="W1564" s="17" t="s">
        <v>7264</v>
      </c>
      <c r="X1564" s="18"/>
      <c r="Y1564" s="18"/>
      <c r="Z1564" s="17" t="s">
        <v>373</v>
      </c>
      <c r="AA1564" s="22" t="s">
        <v>212</v>
      </c>
      <c r="AB1564" s="23">
        <v>44480.0</v>
      </c>
      <c r="AC1564" s="22" t="s">
        <v>106</v>
      </c>
      <c r="AD1564" s="23">
        <v>44494.0</v>
      </c>
      <c r="AE1564" s="22" t="s">
        <v>71</v>
      </c>
      <c r="AF1564" s="23">
        <v>44496.0</v>
      </c>
      <c r="AG1564" s="20"/>
      <c r="AH1564" s="19"/>
      <c r="AI1564" s="19"/>
      <c r="AJ1564" s="19"/>
      <c r="AK1564" s="22" t="s">
        <v>123</v>
      </c>
      <c r="AL1564" s="22" t="s">
        <v>156</v>
      </c>
      <c r="AM1564" s="22" t="s">
        <v>99</v>
      </c>
      <c r="AN1564" s="19"/>
      <c r="AO1564" s="19"/>
      <c r="AP1564" s="21" t="s">
        <v>54</v>
      </c>
      <c r="AQ1564" s="19"/>
    </row>
    <row r="1565">
      <c r="A1565" s="11" t="s">
        <v>7265</v>
      </c>
      <c r="B1565" s="11" t="s">
        <v>7266</v>
      </c>
      <c r="C1565" s="11" t="str">
        <f>VLOOKUP(A1565,import!A:C,3,0)</f>
        <v>DOĞRU</v>
      </c>
      <c r="D1565" s="11" t="s">
        <v>45</v>
      </c>
      <c r="E1565" s="12">
        <f>VLOOKUP(A1565,import!A:J,5,0)</f>
        <v>1919</v>
      </c>
      <c r="F1565" s="12">
        <f>VLOOKUP(A1565,import!A:J,6,0)</f>
        <v>117</v>
      </c>
      <c r="G1565" s="13">
        <f>VLOOKUP(A1565,import!A:J,7,0)</f>
        <v>0</v>
      </c>
      <c r="H1565" s="13">
        <f>VLOOKUP(A1565,import!A:J,8,0)</f>
        <v>6</v>
      </c>
      <c r="I1565" s="13">
        <f>VLOOKUP(A1565,import!A:J,9,0)</f>
        <v>6</v>
      </c>
      <c r="J1565" s="14">
        <f>VLOOKUP(A1565,import!A:J,10,0)</f>
        <v>0</v>
      </c>
      <c r="K1565" s="11" t="s">
        <v>7267</v>
      </c>
      <c r="L1565" s="11">
        <v>5.373209031E9</v>
      </c>
      <c r="M1565" s="11" t="s">
        <v>65</v>
      </c>
      <c r="N1565" s="11" t="s">
        <v>112</v>
      </c>
      <c r="O1565" s="11" t="s">
        <v>7268</v>
      </c>
      <c r="P1565" s="11" t="str">
        <f>VLOOKUP(A1565,import!A:P,16,0)</f>
        <v>Geleneksel</v>
      </c>
      <c r="Q1565" s="15" t="s">
        <v>299</v>
      </c>
      <c r="R1565" s="15" t="b">
        <v>1</v>
      </c>
      <c r="S1565" s="16" t="b">
        <v>0</v>
      </c>
      <c r="T1565" s="25" t="s">
        <v>236</v>
      </c>
      <c r="U1565" s="25" t="s">
        <v>99</v>
      </c>
      <c r="V1565" s="22" t="s">
        <v>69</v>
      </c>
      <c r="W1565" s="25" t="s">
        <v>7269</v>
      </c>
      <c r="X1565" s="27">
        <v>44492.0</v>
      </c>
      <c r="Y1565" s="27">
        <v>44495.0</v>
      </c>
      <c r="Z1565" s="30"/>
      <c r="AA1565" s="22" t="s">
        <v>71</v>
      </c>
      <c r="AB1565" s="23">
        <v>44372.0</v>
      </c>
      <c r="AC1565" s="22" t="s">
        <v>71</v>
      </c>
      <c r="AD1565" s="23">
        <v>44492.0</v>
      </c>
      <c r="AE1565" s="22" t="s">
        <v>71</v>
      </c>
      <c r="AF1565" s="23">
        <v>44531.0</v>
      </c>
      <c r="AG1565" s="20"/>
      <c r="AH1565" s="19"/>
      <c r="AI1565" s="19"/>
      <c r="AJ1565" s="19"/>
      <c r="AK1565" s="22" t="s">
        <v>190</v>
      </c>
      <c r="AL1565" s="22" t="s">
        <v>99</v>
      </c>
      <c r="AM1565" s="22" t="s">
        <v>99</v>
      </c>
      <c r="AN1565" s="19"/>
      <c r="AO1565" s="19"/>
      <c r="AP1565" s="21" t="s">
        <v>116</v>
      </c>
      <c r="AQ1565" s="19"/>
    </row>
    <row r="1566">
      <c r="A1566" s="11" t="s">
        <v>7270</v>
      </c>
      <c r="B1566" s="11" t="s">
        <v>7271</v>
      </c>
      <c r="C1566" s="11" t="str">
        <f>VLOOKUP(A1566,import!A:C,3,0)</f>
        <v>YANLIŞ</v>
      </c>
      <c r="D1566" s="11" t="s">
        <v>152</v>
      </c>
      <c r="E1566" s="12">
        <f>VLOOKUP(A1566,import!A:J,5,0)</f>
        <v>1077</v>
      </c>
      <c r="F1566" s="12" t="str">
        <f>VLOOKUP(A1566,import!A:J,6,0)</f>
        <v/>
      </c>
      <c r="G1566" s="13">
        <f>VLOOKUP(A1566,import!A:J,7,0)</f>
        <v>0</v>
      </c>
      <c r="H1566" s="13">
        <f>VLOOKUP(A1566,import!A:J,8,0)</f>
        <v>25</v>
      </c>
      <c r="I1566" s="13">
        <f>VLOOKUP(A1566,import!A:J,9,0)</f>
        <v>25</v>
      </c>
      <c r="J1566" s="14">
        <f>VLOOKUP(A1566,import!A:J,10,0)</f>
        <v>0</v>
      </c>
      <c r="K1566" s="11" t="s">
        <v>7272</v>
      </c>
      <c r="L1566" s="11">
        <v>2.429997739E9</v>
      </c>
      <c r="M1566" s="11" t="s">
        <v>65</v>
      </c>
      <c r="N1566" s="11" t="s">
        <v>427</v>
      </c>
      <c r="O1566" s="11" t="s">
        <v>1013</v>
      </c>
      <c r="P1566" s="11" t="str">
        <f>VLOOKUP(A1566,import!A:P,16,0)</f>
        <v>Geleneksel</v>
      </c>
      <c r="Q1566" s="15" t="s">
        <v>135</v>
      </c>
      <c r="R1566" s="15" t="b">
        <v>1</v>
      </c>
      <c r="S1566" s="16" t="b">
        <v>0</v>
      </c>
      <c r="T1566" s="25" t="s">
        <v>83</v>
      </c>
      <c r="U1566" s="16"/>
      <c r="V1566" s="16"/>
      <c r="W1566" s="25" t="s">
        <v>7273</v>
      </c>
      <c r="X1566" s="30"/>
      <c r="Y1566" s="30"/>
      <c r="Z1566" s="30"/>
      <c r="AA1566" s="22" t="s">
        <v>106</v>
      </c>
      <c r="AB1566" s="23">
        <v>44427.0</v>
      </c>
      <c r="AC1566" s="22" t="s">
        <v>85</v>
      </c>
      <c r="AD1566" s="23">
        <v>44492.0</v>
      </c>
      <c r="AE1566" s="22" t="s">
        <v>106</v>
      </c>
      <c r="AF1566" s="23">
        <v>44497.0</v>
      </c>
      <c r="AG1566" s="20"/>
      <c r="AH1566" s="19"/>
      <c r="AI1566" s="19"/>
      <c r="AJ1566" s="19"/>
      <c r="AK1566" s="22" t="s">
        <v>288</v>
      </c>
      <c r="AL1566" s="22" t="s">
        <v>99</v>
      </c>
      <c r="AM1566" s="22" t="s">
        <v>247</v>
      </c>
      <c r="AN1566" s="19"/>
      <c r="AO1566" s="19"/>
      <c r="AP1566" s="21" t="s">
        <v>116</v>
      </c>
      <c r="AQ1566" s="19"/>
    </row>
    <row r="1567">
      <c r="A1567" s="11" t="s">
        <v>7274</v>
      </c>
      <c r="B1567" s="11" t="s">
        <v>7275</v>
      </c>
      <c r="C1567" s="11" t="str">
        <f>VLOOKUP(A1567,import!A:C,3,0)</f>
        <v>DOĞRU</v>
      </c>
      <c r="D1567" s="11" t="s">
        <v>110</v>
      </c>
      <c r="E1567" s="12">
        <f>VLOOKUP(A1567,import!A:J,5,0)</f>
        <v>78</v>
      </c>
      <c r="F1567" s="12">
        <f>VLOOKUP(A1567,import!A:J,6,0)</f>
        <v>23</v>
      </c>
      <c r="G1567" s="13">
        <f>VLOOKUP(A1567,import!A:J,7,0)</f>
        <v>0</v>
      </c>
      <c r="H1567" s="13">
        <f>VLOOKUP(A1567,import!A:J,8,0)</f>
        <v>57</v>
      </c>
      <c r="I1567" s="13">
        <f>VLOOKUP(A1567,import!A:J,9,0)</f>
        <v>57</v>
      </c>
      <c r="J1567" s="14">
        <f>VLOOKUP(A1567,import!A:J,10,0)</f>
        <v>0</v>
      </c>
      <c r="K1567" s="11" t="s">
        <v>1012</v>
      </c>
      <c r="L1567" s="11">
        <v>2.429997739E9</v>
      </c>
      <c r="M1567" s="11" t="s">
        <v>65</v>
      </c>
      <c r="N1567" s="11" t="s">
        <v>427</v>
      </c>
      <c r="O1567" s="11" t="s">
        <v>1013</v>
      </c>
      <c r="P1567" s="11" t="str">
        <f>VLOOKUP(A1567,import!A:P,16,0)</f>
        <v>Geleneksel</v>
      </c>
      <c r="Q1567" s="15"/>
      <c r="R1567" s="15" t="b">
        <v>1</v>
      </c>
      <c r="S1567" s="16" t="b">
        <v>0</v>
      </c>
      <c r="T1567" s="17" t="s">
        <v>106</v>
      </c>
      <c r="U1567" s="17"/>
      <c r="V1567" s="17"/>
      <c r="W1567" s="17" t="s">
        <v>574</v>
      </c>
      <c r="X1567" s="18"/>
      <c r="Y1567" s="18"/>
      <c r="Z1567" s="18"/>
      <c r="AA1567" s="22" t="s">
        <v>106</v>
      </c>
      <c r="AB1567" s="23">
        <v>44613.0</v>
      </c>
      <c r="AC1567" s="19"/>
      <c r="AD1567" s="19"/>
      <c r="AE1567" s="20"/>
      <c r="AF1567" s="19"/>
      <c r="AG1567" s="20"/>
      <c r="AH1567" s="19"/>
      <c r="AI1567" s="19"/>
      <c r="AJ1567" s="19"/>
      <c r="AK1567" s="22" t="s">
        <v>51</v>
      </c>
      <c r="AL1567" s="19"/>
      <c r="AM1567" s="19"/>
      <c r="AN1567" s="19"/>
      <c r="AO1567" s="19"/>
      <c r="AP1567" s="21"/>
      <c r="AQ1567" s="19"/>
    </row>
    <row r="1568">
      <c r="A1568" s="11" t="s">
        <v>7276</v>
      </c>
      <c r="B1568" s="11" t="s">
        <v>7277</v>
      </c>
      <c r="C1568" s="11" t="str">
        <f>VLOOKUP(A1568,import!A:C,3,0)</f>
        <v>DOĞRU</v>
      </c>
      <c r="D1568" s="11" t="s">
        <v>325</v>
      </c>
      <c r="E1568" s="12">
        <f>VLOOKUP(A1568,import!A:J,5,0)</f>
        <v>1050</v>
      </c>
      <c r="F1568" s="12">
        <f>VLOOKUP(A1568,import!A:J,6,0)</f>
        <v>99</v>
      </c>
      <c r="G1568" s="13">
        <f>VLOOKUP(A1568,import!A:J,7,0)</f>
        <v>10</v>
      </c>
      <c r="H1568" s="13">
        <f>VLOOKUP(A1568,import!A:J,8,0)</f>
        <v>11</v>
      </c>
      <c r="I1568" s="13">
        <f>VLOOKUP(A1568,import!A:J,9,0)</f>
        <v>21</v>
      </c>
      <c r="J1568" s="14">
        <f>VLOOKUP(A1568,import!A:J,10,0)</f>
        <v>0.48</v>
      </c>
      <c r="K1568" s="11" t="s">
        <v>7278</v>
      </c>
      <c r="L1568" s="11">
        <v>5.419376234E9</v>
      </c>
      <c r="M1568" s="11" t="s">
        <v>368</v>
      </c>
      <c r="N1568" s="11" t="s">
        <v>784</v>
      </c>
      <c r="O1568" s="11" t="s">
        <v>7279</v>
      </c>
      <c r="P1568" s="11" t="str">
        <f>VLOOKUP(A1568,import!A:P,16,0)</f>
        <v>Geleneksel</v>
      </c>
      <c r="Q1568" s="15"/>
      <c r="R1568" s="15" t="b">
        <v>1</v>
      </c>
      <c r="S1568" s="16" t="b">
        <v>0</v>
      </c>
      <c r="T1568" s="17" t="s">
        <v>50</v>
      </c>
      <c r="U1568" s="17" t="s">
        <v>156</v>
      </c>
      <c r="V1568" s="17"/>
      <c r="W1568" s="17" t="s">
        <v>3931</v>
      </c>
      <c r="X1568" s="18">
        <v>44462.0</v>
      </c>
      <c r="Y1568" s="18">
        <v>44463.0</v>
      </c>
      <c r="Z1568" s="18"/>
      <c r="AA1568" s="22" t="s">
        <v>71</v>
      </c>
      <c r="AB1568" s="23">
        <v>44462.0</v>
      </c>
      <c r="AC1568" s="19"/>
      <c r="AD1568" s="19"/>
      <c r="AE1568" s="20"/>
      <c r="AF1568" s="19"/>
      <c r="AG1568" s="20"/>
      <c r="AH1568" s="19"/>
      <c r="AI1568" s="19"/>
      <c r="AJ1568" s="19"/>
      <c r="AK1568" s="22" t="s">
        <v>156</v>
      </c>
      <c r="AL1568" s="19"/>
      <c r="AM1568" s="19"/>
      <c r="AN1568" s="19"/>
      <c r="AO1568" s="19"/>
      <c r="AP1568" s="21" t="s">
        <v>116</v>
      </c>
      <c r="AQ1568" s="19"/>
    </row>
    <row r="1569">
      <c r="A1569" s="11" t="s">
        <v>7280</v>
      </c>
      <c r="B1569" s="11" t="s">
        <v>7281</v>
      </c>
      <c r="C1569" s="11" t="str">
        <f>VLOOKUP(A1569,import!A:C,3,0)</f>
        <v>DOĞRU</v>
      </c>
      <c r="D1569" s="11" t="s">
        <v>325</v>
      </c>
      <c r="E1569" s="12" t="str">
        <f>VLOOKUP(A1569,import!A:J,5,0)</f>
        <v/>
      </c>
      <c r="F1569" s="12" t="str">
        <f>VLOOKUP(A1569,import!A:J,6,0)</f>
        <v/>
      </c>
      <c r="G1569" s="13">
        <f>VLOOKUP(A1569,import!A:J,7,0)</f>
        <v>0</v>
      </c>
      <c r="H1569" s="13">
        <f>VLOOKUP(A1569,import!A:J,8,0)</f>
        <v>16</v>
      </c>
      <c r="I1569" s="13">
        <f>VLOOKUP(A1569,import!A:J,9,0)</f>
        <v>16</v>
      </c>
      <c r="J1569" s="14">
        <f>VLOOKUP(A1569,import!A:J,10,0)</f>
        <v>0</v>
      </c>
      <c r="K1569" s="11" t="s">
        <v>7282</v>
      </c>
      <c r="L1569" s="11">
        <v>5.419376234E9</v>
      </c>
      <c r="M1569" s="11" t="s">
        <v>368</v>
      </c>
      <c r="N1569" s="11" t="s">
        <v>719</v>
      </c>
      <c r="O1569" s="11" t="s">
        <v>7279</v>
      </c>
      <c r="P1569" s="11" t="str">
        <f>VLOOKUP(A1569,import!A:P,16,0)</f>
        <v>Geleneksel</v>
      </c>
      <c r="Q1569" s="15"/>
      <c r="R1569" s="15" t="b">
        <v>0</v>
      </c>
      <c r="S1569" s="16" t="b">
        <v>0</v>
      </c>
      <c r="T1569" s="17"/>
      <c r="U1569" s="17"/>
      <c r="V1569" s="17"/>
      <c r="W1569" s="17"/>
      <c r="X1569" s="18"/>
      <c r="Y1569" s="18"/>
      <c r="Z1569" s="18"/>
      <c r="AA1569" s="22"/>
      <c r="AB1569" s="23"/>
      <c r="AC1569" s="19"/>
      <c r="AD1569" s="19"/>
      <c r="AE1569" s="20"/>
      <c r="AF1569" s="19"/>
      <c r="AG1569" s="20"/>
      <c r="AH1569" s="19"/>
      <c r="AI1569" s="19"/>
      <c r="AJ1569" s="19"/>
      <c r="AK1569" s="22"/>
      <c r="AL1569" s="19"/>
      <c r="AM1569" s="19"/>
      <c r="AN1569" s="19"/>
      <c r="AO1569" s="19"/>
      <c r="AP1569" s="21"/>
      <c r="AQ1569" s="19"/>
    </row>
    <row r="1570">
      <c r="A1570" s="11" t="s">
        <v>7283</v>
      </c>
      <c r="B1570" s="11" t="s">
        <v>7284</v>
      </c>
      <c r="C1570" s="11" t="str">
        <f>VLOOKUP(A1570,import!A:C,3,0)</f>
        <v>DOĞRU</v>
      </c>
      <c r="D1570" s="11" t="s">
        <v>152</v>
      </c>
      <c r="E1570" s="12">
        <f>VLOOKUP(A1570,import!A:J,5,0)</f>
        <v>576</v>
      </c>
      <c r="F1570" s="12">
        <f>VLOOKUP(A1570,import!A:J,6,0)</f>
        <v>59</v>
      </c>
      <c r="G1570" s="13">
        <f>VLOOKUP(A1570,import!A:J,7,0)</f>
        <v>0</v>
      </c>
      <c r="H1570" s="13">
        <f>VLOOKUP(A1570,import!A:J,8,0)</f>
        <v>28</v>
      </c>
      <c r="I1570" s="13">
        <f>VLOOKUP(A1570,import!A:J,9,0)</f>
        <v>28</v>
      </c>
      <c r="J1570" s="14">
        <f>VLOOKUP(A1570,import!A:J,10,0)</f>
        <v>0</v>
      </c>
      <c r="K1570" s="11" t="s">
        <v>7285</v>
      </c>
      <c r="L1570" s="11">
        <v>2.42326306E9</v>
      </c>
      <c r="M1570" s="11" t="s">
        <v>65</v>
      </c>
      <c r="N1570" s="11" t="s">
        <v>483</v>
      </c>
      <c r="O1570" s="11" t="s">
        <v>7286</v>
      </c>
      <c r="P1570" s="11" t="str">
        <f>VLOOKUP(A1570,import!A:P,16,0)</f>
        <v>Geleneksel</v>
      </c>
      <c r="Q1570" s="15"/>
      <c r="R1570" s="15" t="b">
        <v>1</v>
      </c>
      <c r="S1570" s="16" t="b">
        <v>0</v>
      </c>
      <c r="T1570" s="17" t="s">
        <v>83</v>
      </c>
      <c r="U1570" s="17"/>
      <c r="V1570" s="17"/>
      <c r="W1570" s="17" t="s">
        <v>7287</v>
      </c>
      <c r="X1570" s="18"/>
      <c r="Y1570" s="18"/>
      <c r="Z1570" s="18"/>
      <c r="AA1570" s="22" t="s">
        <v>71</v>
      </c>
      <c r="AB1570" s="23">
        <v>44580.0</v>
      </c>
      <c r="AC1570" s="19"/>
      <c r="AD1570" s="19"/>
      <c r="AE1570" s="20"/>
      <c r="AF1570" s="19"/>
      <c r="AG1570" s="20"/>
      <c r="AH1570" s="19"/>
      <c r="AI1570" s="19"/>
      <c r="AJ1570" s="19"/>
      <c r="AK1570" s="22" t="s">
        <v>99</v>
      </c>
      <c r="AL1570" s="19"/>
      <c r="AM1570" s="19"/>
      <c r="AN1570" s="19"/>
      <c r="AO1570" s="19"/>
      <c r="AP1570" s="21"/>
      <c r="AQ1570" s="19"/>
    </row>
    <row r="1571">
      <c r="A1571" s="11" t="s">
        <v>7288</v>
      </c>
      <c r="B1571" s="11" t="s">
        <v>7289</v>
      </c>
      <c r="C1571" s="11" t="str">
        <f>VLOOKUP(A1571,import!A:C,3,0)</f>
        <v>DOĞRU</v>
      </c>
      <c r="D1571" s="11" t="s">
        <v>200</v>
      </c>
      <c r="E1571" s="12">
        <f>VLOOKUP(A1571,import!A:J,5,0)</f>
        <v>193</v>
      </c>
      <c r="F1571" s="12">
        <f>VLOOKUP(A1571,import!A:J,6,0)</f>
        <v>10</v>
      </c>
      <c r="G1571" s="13">
        <f>VLOOKUP(A1571,import!A:J,7,0)</f>
        <v>8</v>
      </c>
      <c r="H1571" s="13">
        <f>VLOOKUP(A1571,import!A:J,8,0)</f>
        <v>31</v>
      </c>
      <c r="I1571" s="13">
        <f>VLOOKUP(A1571,import!A:J,9,0)</f>
        <v>39</v>
      </c>
      <c r="J1571" s="14">
        <f>VLOOKUP(A1571,import!A:J,10,0)</f>
        <v>0.21</v>
      </c>
      <c r="K1571" s="11" t="s">
        <v>7290</v>
      </c>
      <c r="L1571" s="11">
        <v>5.541585164E9</v>
      </c>
      <c r="M1571" s="11" t="s">
        <v>65</v>
      </c>
      <c r="N1571" s="11" t="s">
        <v>1536</v>
      </c>
      <c r="O1571" s="11" t="s">
        <v>7291</v>
      </c>
      <c r="P1571" s="11" t="str">
        <f>VLOOKUP(A1571,import!A:P,16,0)</f>
        <v>Geleneksel</v>
      </c>
      <c r="Q1571" s="15"/>
      <c r="R1571" s="15" t="b">
        <v>1</v>
      </c>
      <c r="S1571" s="16" t="b">
        <v>0</v>
      </c>
      <c r="T1571" s="17" t="s">
        <v>50</v>
      </c>
      <c r="U1571" s="17" t="s">
        <v>190</v>
      </c>
      <c r="V1571" s="17" t="s">
        <v>273</v>
      </c>
      <c r="W1571" s="17" t="s">
        <v>7292</v>
      </c>
      <c r="X1571" s="18">
        <v>44354.0</v>
      </c>
      <c r="Y1571" s="18">
        <v>44355.0</v>
      </c>
      <c r="Z1571" s="18"/>
      <c r="AA1571" s="22" t="s">
        <v>106</v>
      </c>
      <c r="AB1571" s="23">
        <v>44488.0</v>
      </c>
      <c r="AC1571" s="22" t="s">
        <v>71</v>
      </c>
      <c r="AD1571" s="23">
        <v>44489.0</v>
      </c>
      <c r="AE1571" s="20"/>
      <c r="AF1571" s="19"/>
      <c r="AG1571" s="20"/>
      <c r="AH1571" s="19"/>
      <c r="AI1571" s="19"/>
      <c r="AJ1571" s="19"/>
      <c r="AK1571" s="22" t="s">
        <v>131</v>
      </c>
      <c r="AL1571" s="22" t="s">
        <v>131</v>
      </c>
      <c r="AM1571" s="19"/>
      <c r="AN1571" s="19"/>
      <c r="AO1571" s="19"/>
      <c r="AP1571" s="21" t="s">
        <v>54</v>
      </c>
      <c r="AQ1571" s="19"/>
    </row>
    <row r="1572">
      <c r="A1572" s="11" t="s">
        <v>7293</v>
      </c>
      <c r="B1572" s="11" t="s">
        <v>7294</v>
      </c>
      <c r="C1572" s="11" t="str">
        <f>VLOOKUP(A1572,import!A:C,3,0)</f>
        <v>DOĞRU</v>
      </c>
      <c r="D1572" s="11" t="s">
        <v>63</v>
      </c>
      <c r="E1572" s="12">
        <f>VLOOKUP(A1572,import!A:J,5,0)</f>
        <v>135</v>
      </c>
      <c r="F1572" s="12">
        <f>VLOOKUP(A1572,import!A:J,6,0)</f>
        <v>30</v>
      </c>
      <c r="G1572" s="13">
        <f>VLOOKUP(A1572,import!A:J,7,0)</f>
        <v>5</v>
      </c>
      <c r="H1572" s="13">
        <f>VLOOKUP(A1572,import!A:J,8,0)</f>
        <v>1</v>
      </c>
      <c r="I1572" s="13">
        <f>VLOOKUP(A1572,import!A:J,9,0)</f>
        <v>6</v>
      </c>
      <c r="J1572" s="14">
        <f>VLOOKUP(A1572,import!A:J,10,0)</f>
        <v>0.83</v>
      </c>
      <c r="K1572" s="11" t="s">
        <v>7295</v>
      </c>
      <c r="L1572" s="11">
        <v>5.426696661E9</v>
      </c>
      <c r="M1572" s="11" t="s">
        <v>138</v>
      </c>
      <c r="N1572" s="11" t="s">
        <v>333</v>
      </c>
      <c r="O1572" s="11" t="s">
        <v>7296</v>
      </c>
      <c r="P1572" s="11" t="str">
        <f>VLOOKUP(A1572,import!A:P,16,0)</f>
        <v>Geleneksel</v>
      </c>
      <c r="Q1572" s="15"/>
      <c r="R1572" s="15" t="b">
        <v>1</v>
      </c>
      <c r="S1572" s="16" t="b">
        <v>0</v>
      </c>
      <c r="T1572" s="17" t="s">
        <v>50</v>
      </c>
      <c r="U1572" s="17" t="s">
        <v>247</v>
      </c>
      <c r="V1572" s="17" t="s">
        <v>52</v>
      </c>
      <c r="W1572" s="17"/>
      <c r="X1572" s="18">
        <v>44538.0</v>
      </c>
      <c r="Y1572" s="18">
        <v>44544.0</v>
      </c>
      <c r="Z1572" s="18"/>
      <c r="AA1572" s="22" t="s">
        <v>71</v>
      </c>
      <c r="AB1572" s="23">
        <v>44533.0</v>
      </c>
      <c r="AC1572" s="22" t="s">
        <v>71</v>
      </c>
      <c r="AD1572" s="23">
        <v>44538.0</v>
      </c>
      <c r="AE1572" s="20"/>
      <c r="AF1572" s="19"/>
      <c r="AG1572" s="20"/>
      <c r="AH1572" s="19"/>
      <c r="AI1572" s="19"/>
      <c r="AJ1572" s="19"/>
      <c r="AK1572" s="22" t="s">
        <v>247</v>
      </c>
      <c r="AL1572" s="22" t="s">
        <v>247</v>
      </c>
      <c r="AM1572" s="19"/>
      <c r="AN1572" s="19"/>
      <c r="AO1572" s="19"/>
      <c r="AP1572" s="21" t="s">
        <v>116</v>
      </c>
      <c r="AQ1572" s="19"/>
    </row>
    <row r="1573">
      <c r="A1573" s="11" t="s">
        <v>7297</v>
      </c>
      <c r="B1573" s="11" t="s">
        <v>7298</v>
      </c>
      <c r="C1573" s="11" t="str">
        <f>VLOOKUP(A1573,import!A:C,3,0)</f>
        <v>DOĞRU</v>
      </c>
      <c r="D1573" s="11" t="s">
        <v>152</v>
      </c>
      <c r="E1573" s="12" t="str">
        <f>VLOOKUP(A1573,import!A:J,5,0)</f>
        <v/>
      </c>
      <c r="F1573" s="12" t="str">
        <f>VLOOKUP(A1573,import!A:J,6,0)</f>
        <v/>
      </c>
      <c r="G1573" s="13">
        <f>VLOOKUP(A1573,import!A:J,7,0)</f>
        <v>0</v>
      </c>
      <c r="H1573" s="13">
        <f>VLOOKUP(A1573,import!A:J,8,0)</f>
        <v>14</v>
      </c>
      <c r="I1573" s="13">
        <f>VLOOKUP(A1573,import!A:J,9,0)</f>
        <v>14</v>
      </c>
      <c r="J1573" s="14">
        <f>VLOOKUP(A1573,import!A:J,10,0)</f>
        <v>0</v>
      </c>
      <c r="K1573" s="11" t="s">
        <v>7299</v>
      </c>
      <c r="L1573" s="11">
        <v>5.362234903E9</v>
      </c>
      <c r="M1573" s="11" t="s">
        <v>368</v>
      </c>
      <c r="N1573" s="11" t="s">
        <v>7300</v>
      </c>
      <c r="O1573" s="11" t="s">
        <v>7301</v>
      </c>
      <c r="P1573" s="11" t="str">
        <f>VLOOKUP(A1573,import!A:P,16,0)</f>
        <v>Geleneksel</v>
      </c>
      <c r="Q1573" s="15"/>
      <c r="R1573" s="15" t="b">
        <v>0</v>
      </c>
      <c r="S1573" s="16" t="b">
        <v>0</v>
      </c>
      <c r="T1573" s="17"/>
      <c r="U1573" s="17"/>
      <c r="V1573" s="17"/>
      <c r="W1573" s="17"/>
      <c r="X1573" s="18"/>
      <c r="Y1573" s="18"/>
      <c r="Z1573" s="18"/>
      <c r="AA1573" s="22"/>
      <c r="AB1573" s="23"/>
      <c r="AC1573" s="19"/>
      <c r="AD1573" s="19"/>
      <c r="AE1573" s="20"/>
      <c r="AF1573" s="19"/>
      <c r="AG1573" s="20"/>
      <c r="AH1573" s="19"/>
      <c r="AI1573" s="19"/>
      <c r="AJ1573" s="19"/>
      <c r="AK1573" s="22"/>
      <c r="AL1573" s="19"/>
      <c r="AM1573" s="19"/>
      <c r="AN1573" s="19"/>
      <c r="AO1573" s="19"/>
      <c r="AP1573" s="21"/>
      <c r="AQ1573" s="19"/>
    </row>
    <row r="1574">
      <c r="A1574" s="11" t="s">
        <v>7302</v>
      </c>
      <c r="B1574" s="11" t="s">
        <v>7303</v>
      </c>
      <c r="C1574" s="11" t="str">
        <f>VLOOKUP(A1574,import!A:C,3,0)</f>
        <v>DOĞRU</v>
      </c>
      <c r="D1574" s="11" t="s">
        <v>45</v>
      </c>
      <c r="E1574" s="12">
        <f>VLOOKUP(A1574,import!A:J,5,0)</f>
        <v>620</v>
      </c>
      <c r="F1574" s="12">
        <f>VLOOKUP(A1574,import!A:J,6,0)</f>
        <v>14</v>
      </c>
      <c r="G1574" s="13">
        <f>VLOOKUP(A1574,import!A:J,7,0)</f>
        <v>9</v>
      </c>
      <c r="H1574" s="13">
        <f>VLOOKUP(A1574,import!A:J,8,0)</f>
        <v>0</v>
      </c>
      <c r="I1574" s="13">
        <f>VLOOKUP(A1574,import!A:J,9,0)</f>
        <v>9</v>
      </c>
      <c r="J1574" s="14">
        <f>VLOOKUP(A1574,import!A:J,10,0)</f>
        <v>1</v>
      </c>
      <c r="K1574" s="11" t="s">
        <v>7304</v>
      </c>
      <c r="L1574" s="11">
        <v>5.317669956E9</v>
      </c>
      <c r="M1574" s="11" t="s">
        <v>65</v>
      </c>
      <c r="N1574" s="11" t="s">
        <v>4043</v>
      </c>
      <c r="O1574" s="11" t="s">
        <v>7305</v>
      </c>
      <c r="P1574" s="11" t="str">
        <f>VLOOKUP(A1574,import!A:P,16,0)</f>
        <v>Geleneksel</v>
      </c>
      <c r="Q1574" s="15"/>
      <c r="R1574" s="15" t="b">
        <v>1</v>
      </c>
      <c r="S1574" s="16" t="b">
        <v>0</v>
      </c>
      <c r="T1574" s="17" t="s">
        <v>50</v>
      </c>
      <c r="U1574" s="17" t="s">
        <v>131</v>
      </c>
      <c r="V1574" s="17"/>
      <c r="W1574" s="17" t="s">
        <v>2465</v>
      </c>
      <c r="X1574" s="18"/>
      <c r="Y1574" s="18"/>
      <c r="Z1574" s="18"/>
      <c r="AA1574" s="22" t="s">
        <v>71</v>
      </c>
      <c r="AB1574" s="23">
        <v>44516.0</v>
      </c>
      <c r="AC1574" s="22" t="s">
        <v>71</v>
      </c>
      <c r="AD1574" s="23">
        <v>44527.0</v>
      </c>
      <c r="AE1574" s="20"/>
      <c r="AF1574" s="19"/>
      <c r="AG1574" s="20"/>
      <c r="AH1574" s="19"/>
      <c r="AI1574" s="19"/>
      <c r="AJ1574" s="19"/>
      <c r="AK1574" s="22" t="s">
        <v>131</v>
      </c>
      <c r="AL1574" s="22" t="s">
        <v>99</v>
      </c>
      <c r="AM1574" s="19"/>
      <c r="AN1574" s="19"/>
      <c r="AO1574" s="19"/>
      <c r="AP1574" s="21" t="s">
        <v>54</v>
      </c>
      <c r="AQ1574" s="19"/>
    </row>
    <row r="1575">
      <c r="A1575" s="11" t="s">
        <v>7306</v>
      </c>
      <c r="B1575" s="11" t="s">
        <v>7307</v>
      </c>
      <c r="C1575" s="11" t="str">
        <f>VLOOKUP(A1575,import!A:C,3,0)</f>
        <v>DOĞRU</v>
      </c>
      <c r="D1575" s="11" t="s">
        <v>45</v>
      </c>
      <c r="E1575" s="12">
        <f>VLOOKUP(A1575,import!A:J,5,0)</f>
        <v>25</v>
      </c>
      <c r="F1575" s="12" t="str">
        <f>VLOOKUP(A1575,import!A:J,6,0)</f>
        <v/>
      </c>
      <c r="G1575" s="13">
        <f>VLOOKUP(A1575,import!A:J,7,0)</f>
        <v>0</v>
      </c>
      <c r="H1575" s="13">
        <f>VLOOKUP(A1575,import!A:J,8,0)</f>
        <v>10</v>
      </c>
      <c r="I1575" s="13">
        <f>VLOOKUP(A1575,import!A:J,9,0)</f>
        <v>10</v>
      </c>
      <c r="J1575" s="14">
        <f>VLOOKUP(A1575,import!A:J,10,0)</f>
        <v>0</v>
      </c>
      <c r="K1575" s="11" t="s">
        <v>7308</v>
      </c>
      <c r="L1575" s="11">
        <v>2.427427279E9</v>
      </c>
      <c r="M1575" s="11" t="s">
        <v>58</v>
      </c>
      <c r="N1575" s="11" t="s">
        <v>6742</v>
      </c>
      <c r="O1575" s="11" t="s">
        <v>7309</v>
      </c>
      <c r="P1575" s="11" t="str">
        <f>VLOOKUP(A1575,import!A:P,16,0)</f>
        <v>Geleneksel</v>
      </c>
      <c r="Q1575" s="15"/>
      <c r="R1575" s="15" t="b">
        <v>1</v>
      </c>
      <c r="S1575" s="25" t="b">
        <v>1</v>
      </c>
      <c r="T1575" s="17" t="s">
        <v>351</v>
      </c>
      <c r="U1575" s="17" t="s">
        <v>51</v>
      </c>
      <c r="V1575" s="24" t="s">
        <v>371</v>
      </c>
      <c r="W1575" s="17"/>
      <c r="X1575" s="18">
        <v>44484.0</v>
      </c>
      <c r="Y1575" s="18">
        <v>44487.0</v>
      </c>
      <c r="Z1575" s="18"/>
      <c r="AA1575" s="22" t="s">
        <v>71</v>
      </c>
      <c r="AB1575" s="23">
        <v>44484.0</v>
      </c>
      <c r="AC1575" s="19"/>
      <c r="AD1575" s="19"/>
      <c r="AE1575" s="20"/>
      <c r="AF1575" s="19"/>
      <c r="AG1575" s="20"/>
      <c r="AH1575" s="19"/>
      <c r="AI1575" s="19"/>
      <c r="AJ1575" s="19"/>
      <c r="AK1575" s="22" t="s">
        <v>51</v>
      </c>
      <c r="AL1575" s="19"/>
      <c r="AM1575" s="19"/>
      <c r="AN1575" s="19"/>
      <c r="AO1575" s="19"/>
      <c r="AP1575" s="21" t="s">
        <v>89</v>
      </c>
      <c r="AQ1575" s="19"/>
    </row>
    <row r="1576">
      <c r="A1576" s="11" t="s">
        <v>7310</v>
      </c>
      <c r="B1576" s="11" t="s">
        <v>7311</v>
      </c>
      <c r="C1576" s="11" t="str">
        <f>VLOOKUP(A1576,import!A:C,3,0)</f>
        <v>DOĞRU</v>
      </c>
      <c r="D1576" s="11" t="s">
        <v>126</v>
      </c>
      <c r="E1576" s="12">
        <f>VLOOKUP(A1576,import!A:J,5,0)</f>
        <v>505</v>
      </c>
      <c r="F1576" s="12">
        <f>VLOOKUP(A1576,import!A:J,6,0)</f>
        <v>33</v>
      </c>
      <c r="G1576" s="13">
        <f>VLOOKUP(A1576,import!A:J,7,0)</f>
        <v>0</v>
      </c>
      <c r="H1576" s="13">
        <f>VLOOKUP(A1576,import!A:J,8,0)</f>
        <v>57</v>
      </c>
      <c r="I1576" s="13">
        <f>VLOOKUP(A1576,import!A:J,9,0)</f>
        <v>57</v>
      </c>
      <c r="J1576" s="14">
        <f>VLOOKUP(A1576,import!A:J,10,0)</f>
        <v>0</v>
      </c>
      <c r="K1576" s="11" t="s">
        <v>7240</v>
      </c>
      <c r="L1576" s="11">
        <v>2.422430758E9</v>
      </c>
      <c r="M1576" s="11" t="s">
        <v>47</v>
      </c>
      <c r="N1576" s="11" t="s">
        <v>1059</v>
      </c>
      <c r="O1576" s="11" t="s">
        <v>7241</v>
      </c>
      <c r="P1576" s="11" t="str">
        <f>VLOOKUP(A1576,import!A:P,16,0)</f>
        <v>Geleneksel</v>
      </c>
      <c r="Q1576" s="15"/>
      <c r="R1576" s="15" t="b">
        <v>1</v>
      </c>
      <c r="S1576" s="16" t="b">
        <v>0</v>
      </c>
      <c r="T1576" s="17" t="s">
        <v>83</v>
      </c>
      <c r="U1576" s="17"/>
      <c r="V1576" s="17"/>
      <c r="W1576" s="17" t="s">
        <v>7312</v>
      </c>
      <c r="X1576" s="18"/>
      <c r="Y1576" s="18"/>
      <c r="Z1576" s="18"/>
      <c r="AA1576" s="22" t="s">
        <v>177</v>
      </c>
      <c r="AB1576" s="23">
        <v>44354.0</v>
      </c>
      <c r="AC1576" s="22" t="s">
        <v>106</v>
      </c>
      <c r="AD1576" s="23">
        <v>44379.0</v>
      </c>
      <c r="AE1576" s="22" t="s">
        <v>177</v>
      </c>
      <c r="AF1576" s="23">
        <v>44421.0</v>
      </c>
      <c r="AG1576" s="22" t="s">
        <v>71</v>
      </c>
      <c r="AH1576" s="23">
        <v>44428.0</v>
      </c>
      <c r="AI1576" s="19"/>
      <c r="AJ1576" s="19"/>
      <c r="AK1576" s="22" t="s">
        <v>190</v>
      </c>
      <c r="AL1576" s="22" t="s">
        <v>86</v>
      </c>
      <c r="AM1576" s="22" t="s">
        <v>219</v>
      </c>
      <c r="AN1576" s="22" t="s">
        <v>219</v>
      </c>
      <c r="AO1576" s="19"/>
      <c r="AP1576" s="21" t="s">
        <v>89</v>
      </c>
      <c r="AQ1576" s="19"/>
    </row>
    <row r="1577">
      <c r="A1577" s="11" t="s">
        <v>7313</v>
      </c>
      <c r="B1577" s="11" t="s">
        <v>7314</v>
      </c>
      <c r="C1577" s="11" t="str">
        <f>VLOOKUP(A1577,import!A:C,3,0)</f>
        <v>DOĞRU</v>
      </c>
      <c r="D1577" s="11" t="s">
        <v>1828</v>
      </c>
      <c r="E1577" s="12">
        <f>VLOOKUP(A1577,import!A:J,5,0)</f>
        <v>106</v>
      </c>
      <c r="F1577" s="12">
        <f>VLOOKUP(A1577,import!A:J,6,0)</f>
        <v>42</v>
      </c>
      <c r="G1577" s="13">
        <f>VLOOKUP(A1577,import!A:J,7,0)</f>
        <v>1</v>
      </c>
      <c r="H1577" s="13">
        <f>VLOOKUP(A1577,import!A:J,8,0)</f>
        <v>30</v>
      </c>
      <c r="I1577" s="13">
        <f>VLOOKUP(A1577,import!A:J,9,0)</f>
        <v>31</v>
      </c>
      <c r="J1577" s="14">
        <f>VLOOKUP(A1577,import!A:J,10,0)</f>
        <v>0.03</v>
      </c>
      <c r="K1577" s="11" t="s">
        <v>662</v>
      </c>
      <c r="L1577" s="11">
        <v>2.427125488E9</v>
      </c>
      <c r="M1577" s="11" t="s">
        <v>388</v>
      </c>
      <c r="N1577" s="11" t="s">
        <v>663</v>
      </c>
      <c r="O1577" s="11" t="s">
        <v>664</v>
      </c>
      <c r="P1577" s="11" t="str">
        <f>VLOOKUP(A1577,import!A:P,16,0)</f>
        <v>Geleneksel</v>
      </c>
      <c r="Q1577" s="15"/>
      <c r="R1577" s="15" t="b">
        <v>0</v>
      </c>
      <c r="S1577" s="16" t="b">
        <v>0</v>
      </c>
      <c r="T1577" s="17"/>
      <c r="U1577" s="17"/>
      <c r="V1577" s="17"/>
      <c r="W1577" s="17"/>
      <c r="X1577" s="18"/>
      <c r="Y1577" s="18"/>
      <c r="Z1577" s="18"/>
      <c r="AA1577" s="22"/>
      <c r="AB1577" s="23"/>
      <c r="AC1577" s="19"/>
      <c r="AD1577" s="19"/>
      <c r="AE1577" s="20"/>
      <c r="AF1577" s="19"/>
      <c r="AG1577" s="20"/>
      <c r="AH1577" s="19"/>
      <c r="AI1577" s="19"/>
      <c r="AJ1577" s="19"/>
      <c r="AK1577" s="22"/>
      <c r="AL1577" s="19"/>
      <c r="AM1577" s="19"/>
      <c r="AN1577" s="19"/>
      <c r="AO1577" s="19"/>
      <c r="AP1577" s="21"/>
      <c r="AQ1577" s="19"/>
    </row>
    <row r="1578">
      <c r="A1578" s="11" t="s">
        <v>7315</v>
      </c>
      <c r="B1578" s="11" t="s">
        <v>7316</v>
      </c>
      <c r="C1578" s="11" t="str">
        <f>VLOOKUP(A1578,import!A:C,3,0)</f>
        <v>DOĞRU</v>
      </c>
      <c r="D1578" s="11" t="s">
        <v>1449</v>
      </c>
      <c r="E1578" s="12">
        <f>VLOOKUP(A1578,import!A:J,5,0)</f>
        <v>26</v>
      </c>
      <c r="F1578" s="12">
        <f>VLOOKUP(A1578,import!A:J,6,0)</f>
        <v>9</v>
      </c>
      <c r="G1578" s="13">
        <f>VLOOKUP(A1578,import!A:J,7,0)</f>
        <v>60</v>
      </c>
      <c r="H1578" s="13">
        <f>VLOOKUP(A1578,import!A:J,8,0)</f>
        <v>41</v>
      </c>
      <c r="I1578" s="13">
        <f>VLOOKUP(A1578,import!A:J,9,0)</f>
        <v>101</v>
      </c>
      <c r="J1578" s="14">
        <f>VLOOKUP(A1578,import!A:J,10,0)</f>
        <v>0.59</v>
      </c>
      <c r="K1578" s="11" t="s">
        <v>7317</v>
      </c>
      <c r="L1578" s="11">
        <v>5.32263508E9</v>
      </c>
      <c r="M1578" s="11" t="s">
        <v>138</v>
      </c>
      <c r="N1578" s="11" t="s">
        <v>139</v>
      </c>
      <c r="O1578" s="11" t="s">
        <v>7318</v>
      </c>
      <c r="P1578" s="11" t="str">
        <f>VLOOKUP(A1578,import!A:P,16,0)</f>
        <v>Geleneksel</v>
      </c>
      <c r="Q1578" s="15"/>
      <c r="R1578" s="15" t="b">
        <v>0</v>
      </c>
      <c r="S1578" s="16" t="b">
        <v>0</v>
      </c>
      <c r="T1578" s="17"/>
      <c r="U1578" s="17"/>
      <c r="V1578" s="17"/>
      <c r="W1578" s="17"/>
      <c r="X1578" s="18"/>
      <c r="Y1578" s="18"/>
      <c r="Z1578" s="18"/>
      <c r="AA1578" s="22"/>
      <c r="AB1578" s="23"/>
      <c r="AC1578" s="19"/>
      <c r="AD1578" s="19"/>
      <c r="AE1578" s="20"/>
      <c r="AF1578" s="19"/>
      <c r="AG1578" s="20"/>
      <c r="AH1578" s="19"/>
      <c r="AI1578" s="19"/>
      <c r="AJ1578" s="19"/>
      <c r="AK1578" s="22"/>
      <c r="AL1578" s="19"/>
      <c r="AM1578" s="19"/>
      <c r="AN1578" s="19"/>
      <c r="AO1578" s="19"/>
      <c r="AP1578" s="21"/>
      <c r="AQ1578" s="19"/>
    </row>
    <row r="1579">
      <c r="A1579" s="11" t="s">
        <v>7319</v>
      </c>
      <c r="B1579" s="11" t="s">
        <v>7320</v>
      </c>
      <c r="C1579" s="11" t="str">
        <f>VLOOKUP(A1579,import!A:C,3,0)</f>
        <v>DOĞRU</v>
      </c>
      <c r="D1579" s="11" t="s">
        <v>1449</v>
      </c>
      <c r="E1579" s="12">
        <f>VLOOKUP(A1579,import!A:J,5,0)</f>
        <v>28</v>
      </c>
      <c r="F1579" s="12">
        <f>VLOOKUP(A1579,import!A:J,6,0)</f>
        <v>13</v>
      </c>
      <c r="G1579" s="13">
        <f>VLOOKUP(A1579,import!A:J,7,0)</f>
        <v>0</v>
      </c>
      <c r="H1579" s="13">
        <f>VLOOKUP(A1579,import!A:J,8,0)</f>
        <v>84</v>
      </c>
      <c r="I1579" s="13">
        <f>VLOOKUP(A1579,import!A:J,9,0)</f>
        <v>84</v>
      </c>
      <c r="J1579" s="14">
        <f>VLOOKUP(A1579,import!A:J,10,0)</f>
        <v>0</v>
      </c>
      <c r="K1579" s="11" t="s">
        <v>7317</v>
      </c>
      <c r="L1579" s="11">
        <v>5.431260707E9</v>
      </c>
      <c r="M1579" s="11" t="s">
        <v>138</v>
      </c>
      <c r="N1579" s="11" t="s">
        <v>333</v>
      </c>
      <c r="O1579" s="11" t="s">
        <v>7321</v>
      </c>
      <c r="P1579" s="11" t="str">
        <f>VLOOKUP(A1579,import!A:P,16,0)</f>
        <v>Geleneksel</v>
      </c>
      <c r="Q1579" s="15"/>
      <c r="R1579" s="15" t="b">
        <v>1</v>
      </c>
      <c r="S1579" s="16" t="b">
        <v>0</v>
      </c>
      <c r="T1579" s="17"/>
      <c r="U1579" s="17"/>
      <c r="V1579" s="17"/>
      <c r="W1579" s="17" t="s">
        <v>7322</v>
      </c>
      <c r="X1579" s="18"/>
      <c r="Y1579" s="18"/>
      <c r="Z1579" s="18"/>
      <c r="AA1579" s="22" t="s">
        <v>212</v>
      </c>
      <c r="AB1579" s="23">
        <v>44655.0</v>
      </c>
      <c r="AC1579" s="19"/>
      <c r="AD1579" s="19"/>
      <c r="AE1579" s="20"/>
      <c r="AF1579" s="19"/>
      <c r="AG1579" s="20"/>
      <c r="AH1579" s="19"/>
      <c r="AI1579" s="19"/>
      <c r="AJ1579" s="19"/>
      <c r="AK1579" s="22" t="s">
        <v>99</v>
      </c>
      <c r="AL1579" s="19"/>
      <c r="AM1579" s="19"/>
      <c r="AN1579" s="19"/>
      <c r="AO1579" s="19"/>
      <c r="AP1579" s="21"/>
      <c r="AQ1579" s="19"/>
    </row>
    <row r="1580">
      <c r="A1580" s="11" t="s">
        <v>7323</v>
      </c>
      <c r="B1580" s="11" t="s">
        <v>7324</v>
      </c>
      <c r="C1580" s="11" t="str">
        <f>VLOOKUP(A1580,import!A:C,3,0)</f>
        <v>DOĞRU</v>
      </c>
      <c r="D1580" s="11" t="s">
        <v>1449</v>
      </c>
      <c r="E1580" s="12">
        <f>VLOOKUP(A1580,import!A:J,5,0)</f>
        <v>124</v>
      </c>
      <c r="F1580" s="12">
        <f>VLOOKUP(A1580,import!A:J,6,0)</f>
        <v>32</v>
      </c>
      <c r="G1580" s="13">
        <f>VLOOKUP(A1580,import!A:J,7,0)</f>
        <v>7</v>
      </c>
      <c r="H1580" s="13">
        <f>VLOOKUP(A1580,import!A:J,8,0)</f>
        <v>14</v>
      </c>
      <c r="I1580" s="13">
        <f>VLOOKUP(A1580,import!A:J,9,0)</f>
        <v>21</v>
      </c>
      <c r="J1580" s="14">
        <f>VLOOKUP(A1580,import!A:J,10,0)</f>
        <v>0.33</v>
      </c>
      <c r="K1580" s="11" t="s">
        <v>7325</v>
      </c>
      <c r="L1580" s="11">
        <v>5.365969223E9</v>
      </c>
      <c r="M1580" s="11" t="s">
        <v>47</v>
      </c>
      <c r="N1580" s="11" t="s">
        <v>187</v>
      </c>
      <c r="O1580" s="11" t="s">
        <v>7326</v>
      </c>
      <c r="P1580" s="11" t="str">
        <f>VLOOKUP(A1580,import!A:P,16,0)</f>
        <v>Geleneksel</v>
      </c>
      <c r="Q1580" s="15"/>
      <c r="R1580" s="15" t="b">
        <v>1</v>
      </c>
      <c r="S1580" s="16" t="b">
        <v>0</v>
      </c>
      <c r="T1580" s="17" t="s">
        <v>50</v>
      </c>
      <c r="U1580" s="17" t="s">
        <v>230</v>
      </c>
      <c r="V1580" s="17"/>
      <c r="W1580" s="17"/>
      <c r="X1580" s="18">
        <v>44629.0</v>
      </c>
      <c r="Y1580" s="18">
        <v>44630.0</v>
      </c>
      <c r="Z1580" s="18"/>
      <c r="AA1580" s="22" t="s">
        <v>71</v>
      </c>
      <c r="AB1580" s="23">
        <v>44629.0</v>
      </c>
      <c r="AC1580" s="19"/>
      <c r="AD1580" s="19"/>
      <c r="AE1580" s="20"/>
      <c r="AF1580" s="19"/>
      <c r="AG1580" s="20"/>
      <c r="AH1580" s="19"/>
      <c r="AI1580" s="19"/>
      <c r="AJ1580" s="19"/>
      <c r="AK1580" s="22" t="s">
        <v>230</v>
      </c>
      <c r="AL1580" s="19"/>
      <c r="AM1580" s="19"/>
      <c r="AN1580" s="19"/>
      <c r="AO1580" s="19"/>
      <c r="AP1580" s="21"/>
      <c r="AQ1580" s="19"/>
    </row>
    <row r="1581">
      <c r="A1581" s="21" t="s">
        <v>7327</v>
      </c>
      <c r="B1581" s="21" t="s">
        <v>7328</v>
      </c>
      <c r="C1581" s="11" t="str">
        <f>VLOOKUP(A1581,import!A:C,3,0)</f>
        <v>DOĞRU</v>
      </c>
      <c r="D1581" s="21" t="s">
        <v>200</v>
      </c>
      <c r="E1581" s="12">
        <f>VLOOKUP(A1581,import!A:J,5,0)</f>
        <v>86</v>
      </c>
      <c r="F1581" s="12">
        <f>VLOOKUP(A1581,import!A:J,6,0)</f>
        <v>66</v>
      </c>
      <c r="G1581" s="13">
        <f>VLOOKUP(A1581,import!A:J,7,0)</f>
        <v>0</v>
      </c>
      <c r="H1581" s="13">
        <f>VLOOKUP(A1581,import!A:J,8,0)</f>
        <v>34</v>
      </c>
      <c r="I1581" s="13">
        <f>VLOOKUP(A1581,import!A:J,9,0)</f>
        <v>34</v>
      </c>
      <c r="J1581" s="14">
        <f>VLOOKUP(A1581,import!A:J,10,0)</f>
        <v>0</v>
      </c>
      <c r="K1581" s="21" t="s">
        <v>7329</v>
      </c>
      <c r="L1581" s="21">
        <v>2.428141064E9</v>
      </c>
      <c r="M1581" s="21" t="s">
        <v>544</v>
      </c>
      <c r="N1581" s="21" t="s">
        <v>545</v>
      </c>
      <c r="O1581" s="21" t="s">
        <v>7330</v>
      </c>
      <c r="P1581" s="11" t="str">
        <f>VLOOKUP(A1581,import!A:P,16,0)</f>
        <v>Geleneksel</v>
      </c>
      <c r="Q1581" s="15"/>
      <c r="R1581" s="15" t="b">
        <v>0</v>
      </c>
      <c r="S1581" s="16" t="b">
        <v>0</v>
      </c>
      <c r="T1581" s="17"/>
      <c r="U1581" s="17"/>
      <c r="V1581" s="17"/>
      <c r="W1581" s="17"/>
      <c r="X1581" s="18"/>
      <c r="Y1581" s="18"/>
      <c r="Z1581" s="18"/>
      <c r="AA1581" s="22"/>
      <c r="AB1581" s="23"/>
      <c r="AC1581" s="19"/>
      <c r="AD1581" s="19"/>
      <c r="AE1581" s="20"/>
      <c r="AF1581" s="19"/>
      <c r="AG1581" s="20"/>
      <c r="AH1581" s="19"/>
      <c r="AI1581" s="19"/>
      <c r="AJ1581" s="19"/>
      <c r="AK1581" s="22"/>
      <c r="AL1581" s="19"/>
      <c r="AM1581" s="19"/>
      <c r="AN1581" s="19"/>
      <c r="AO1581" s="19"/>
      <c r="AP1581" s="21"/>
      <c r="AQ1581" s="19"/>
    </row>
    <row r="1582">
      <c r="A1582" s="11" t="s">
        <v>7331</v>
      </c>
      <c r="B1582" s="11" t="s">
        <v>7332</v>
      </c>
      <c r="C1582" s="11" t="str">
        <f>VLOOKUP(A1582,import!A:C,3,0)</f>
        <v>DOĞRU</v>
      </c>
      <c r="D1582" s="11" t="s">
        <v>126</v>
      </c>
      <c r="E1582" s="12">
        <f>VLOOKUP(A1582,import!A:J,5,0)</f>
        <v>745</v>
      </c>
      <c r="F1582" s="12">
        <f>VLOOKUP(A1582,import!A:J,6,0)</f>
        <v>76</v>
      </c>
      <c r="G1582" s="13">
        <f>VLOOKUP(A1582,import!A:J,7,0)</f>
        <v>14</v>
      </c>
      <c r="H1582" s="13">
        <f>VLOOKUP(A1582,import!A:J,8,0)</f>
        <v>16</v>
      </c>
      <c r="I1582" s="13">
        <f>VLOOKUP(A1582,import!A:J,9,0)</f>
        <v>30</v>
      </c>
      <c r="J1582" s="14">
        <f>VLOOKUP(A1582,import!A:J,10,0)</f>
        <v>0.47</v>
      </c>
      <c r="K1582" s="11" t="s">
        <v>7333</v>
      </c>
      <c r="L1582" s="11">
        <v>5.442665018E9</v>
      </c>
      <c r="M1582" s="11" t="s">
        <v>368</v>
      </c>
      <c r="N1582" s="11" t="s">
        <v>719</v>
      </c>
      <c r="O1582" s="11" t="s">
        <v>1580</v>
      </c>
      <c r="P1582" s="11" t="str">
        <f>VLOOKUP(A1582,import!A:P,16,0)</f>
        <v>Geleneksel</v>
      </c>
      <c r="Q1582" s="15"/>
      <c r="R1582" s="15" t="b">
        <v>1</v>
      </c>
      <c r="S1582" s="16" t="b">
        <v>0</v>
      </c>
      <c r="T1582" s="17" t="s">
        <v>50</v>
      </c>
      <c r="U1582" s="17" t="s">
        <v>156</v>
      </c>
      <c r="V1582" s="17" t="s">
        <v>371</v>
      </c>
      <c r="W1582" s="17" t="s">
        <v>7334</v>
      </c>
      <c r="X1582" s="18">
        <v>44469.0</v>
      </c>
      <c r="Y1582" s="18">
        <v>44470.0</v>
      </c>
      <c r="Z1582" s="18"/>
      <c r="AA1582" s="22" t="s">
        <v>71</v>
      </c>
      <c r="AB1582" s="23">
        <v>44469.0</v>
      </c>
      <c r="AC1582" s="22" t="s">
        <v>71</v>
      </c>
      <c r="AD1582" s="23">
        <v>44482.0</v>
      </c>
      <c r="AE1582" s="22" t="s">
        <v>71</v>
      </c>
      <c r="AF1582" s="23">
        <v>44539.0</v>
      </c>
      <c r="AG1582" s="20"/>
      <c r="AH1582" s="19"/>
      <c r="AI1582" s="19"/>
      <c r="AJ1582" s="19"/>
      <c r="AK1582" s="22" t="s">
        <v>156</v>
      </c>
      <c r="AL1582" s="22" t="s">
        <v>123</v>
      </c>
      <c r="AM1582" s="22" t="s">
        <v>99</v>
      </c>
      <c r="AN1582" s="19"/>
      <c r="AO1582" s="19"/>
      <c r="AP1582" s="21" t="s">
        <v>54</v>
      </c>
      <c r="AQ1582" s="19"/>
    </row>
    <row r="1583">
      <c r="A1583" s="11" t="s">
        <v>7335</v>
      </c>
      <c r="B1583" s="11" t="s">
        <v>7336</v>
      </c>
      <c r="C1583" s="11" t="str">
        <f>VLOOKUP(A1583,import!A:C,3,0)</f>
        <v>DOĞRU</v>
      </c>
      <c r="D1583" s="11" t="s">
        <v>143</v>
      </c>
      <c r="E1583" s="12">
        <f>VLOOKUP(A1583,import!A:J,5,0)</f>
        <v>253</v>
      </c>
      <c r="F1583" s="12">
        <f>VLOOKUP(A1583,import!A:J,6,0)</f>
        <v>14</v>
      </c>
      <c r="G1583" s="13">
        <f>VLOOKUP(A1583,import!A:J,7,0)</f>
        <v>0</v>
      </c>
      <c r="H1583" s="13">
        <f>VLOOKUP(A1583,import!A:J,8,0)</f>
        <v>12</v>
      </c>
      <c r="I1583" s="13">
        <f>VLOOKUP(A1583,import!A:J,9,0)</f>
        <v>12</v>
      </c>
      <c r="J1583" s="14">
        <f>VLOOKUP(A1583,import!A:J,10,0)</f>
        <v>0</v>
      </c>
      <c r="K1583" s="11" t="s">
        <v>7337</v>
      </c>
      <c r="L1583" s="11">
        <v>2.425286454E9</v>
      </c>
      <c r="M1583" s="11" t="s">
        <v>368</v>
      </c>
      <c r="N1583" s="11" t="s">
        <v>369</v>
      </c>
      <c r="O1583" s="11" t="s">
        <v>7338</v>
      </c>
      <c r="P1583" s="11" t="str">
        <f>VLOOKUP(A1583,import!A:P,16,0)</f>
        <v>Geleneksel</v>
      </c>
      <c r="Q1583" s="15"/>
      <c r="R1583" s="15" t="b">
        <v>1</v>
      </c>
      <c r="S1583" s="16" t="b">
        <v>0</v>
      </c>
      <c r="T1583" s="17" t="s">
        <v>351</v>
      </c>
      <c r="U1583" s="17" t="s">
        <v>99</v>
      </c>
      <c r="V1583" s="17" t="s">
        <v>371</v>
      </c>
      <c r="W1583" s="17" t="s">
        <v>7339</v>
      </c>
      <c r="X1583" s="18">
        <v>44504.0</v>
      </c>
      <c r="Y1583" s="18">
        <v>44505.0</v>
      </c>
      <c r="Z1583" s="17"/>
      <c r="AA1583" s="22" t="s">
        <v>85</v>
      </c>
      <c r="AB1583" s="23">
        <v>44474.0</v>
      </c>
      <c r="AC1583" s="22" t="s">
        <v>212</v>
      </c>
      <c r="AD1583" s="23">
        <v>44480.0</v>
      </c>
      <c r="AE1583" s="22" t="s">
        <v>85</v>
      </c>
      <c r="AF1583" s="23">
        <v>44496.0</v>
      </c>
      <c r="AG1583" s="22" t="s">
        <v>71</v>
      </c>
      <c r="AH1583" s="23">
        <v>44504.0</v>
      </c>
      <c r="AI1583" s="22" t="s">
        <v>71</v>
      </c>
      <c r="AJ1583" s="23">
        <v>44522.0</v>
      </c>
      <c r="AK1583" s="22" t="s">
        <v>51</v>
      </c>
      <c r="AL1583" s="22" t="s">
        <v>123</v>
      </c>
      <c r="AM1583" s="22" t="s">
        <v>99</v>
      </c>
      <c r="AN1583" s="22" t="s">
        <v>99</v>
      </c>
      <c r="AO1583" s="22" t="s">
        <v>123</v>
      </c>
      <c r="AP1583" s="21" t="s">
        <v>54</v>
      </c>
      <c r="AQ1583" s="22"/>
    </row>
    <row r="1584">
      <c r="A1584" s="11" t="s">
        <v>7340</v>
      </c>
      <c r="B1584" s="11" t="s">
        <v>7341</v>
      </c>
      <c r="C1584" s="11" t="str">
        <f>VLOOKUP(A1584,import!A:C,3,0)</f>
        <v>YANLIŞ</v>
      </c>
      <c r="D1584" s="11" t="s">
        <v>74</v>
      </c>
      <c r="E1584" s="12">
        <f>VLOOKUP(A1584,import!A:J,5,0)</f>
        <v>88</v>
      </c>
      <c r="F1584" s="12" t="str">
        <f>VLOOKUP(A1584,import!A:J,6,0)</f>
        <v/>
      </c>
      <c r="G1584" s="13">
        <f>VLOOKUP(A1584,import!A:J,7,0)</f>
        <v>0</v>
      </c>
      <c r="H1584" s="13">
        <f>VLOOKUP(A1584,import!A:J,8,0)</f>
        <v>27</v>
      </c>
      <c r="I1584" s="13">
        <f>VLOOKUP(A1584,import!A:J,9,0)</f>
        <v>27</v>
      </c>
      <c r="J1584" s="14">
        <f>VLOOKUP(A1584,import!A:J,10,0)</f>
        <v>0</v>
      </c>
      <c r="K1584" s="11" t="s">
        <v>3020</v>
      </c>
      <c r="L1584" s="11">
        <v>5.320520719E9</v>
      </c>
      <c r="M1584" s="11" t="s">
        <v>58</v>
      </c>
      <c r="N1584" s="11" t="s">
        <v>1101</v>
      </c>
      <c r="O1584" s="11" t="s">
        <v>3021</v>
      </c>
      <c r="P1584" s="11" t="str">
        <f>VLOOKUP(A1584,import!A:P,16,0)</f>
        <v>Geleneksel</v>
      </c>
      <c r="Q1584" s="15" t="s">
        <v>103</v>
      </c>
      <c r="R1584" s="15" t="b">
        <v>1</v>
      </c>
      <c r="S1584" s="16" t="b">
        <v>0</v>
      </c>
      <c r="T1584" s="25" t="s">
        <v>280</v>
      </c>
      <c r="U1584" s="25"/>
      <c r="V1584" s="25"/>
      <c r="W1584" s="25" t="s">
        <v>7342</v>
      </c>
      <c r="X1584" s="27"/>
      <c r="Y1584" s="27"/>
      <c r="Z1584" s="27"/>
      <c r="AA1584" s="22" t="s">
        <v>71</v>
      </c>
      <c r="AB1584" s="23">
        <v>44488.0</v>
      </c>
      <c r="AC1584" s="22" t="s">
        <v>71</v>
      </c>
      <c r="AD1584" s="23">
        <v>44502.0</v>
      </c>
      <c r="AE1584" s="20"/>
      <c r="AF1584" s="19"/>
      <c r="AG1584" s="20"/>
      <c r="AH1584" s="19"/>
      <c r="AI1584" s="19"/>
      <c r="AJ1584" s="19"/>
      <c r="AK1584" s="22" t="s">
        <v>156</v>
      </c>
      <c r="AL1584" s="22" t="s">
        <v>115</v>
      </c>
      <c r="AM1584" s="19"/>
      <c r="AN1584" s="19"/>
      <c r="AO1584" s="19"/>
      <c r="AP1584" s="21" t="s">
        <v>89</v>
      </c>
      <c r="AQ1584" s="19"/>
    </row>
    <row r="1585">
      <c r="A1585" s="21" t="s">
        <v>7343</v>
      </c>
      <c r="B1585" s="21" t="s">
        <v>7344</v>
      </c>
      <c r="C1585" s="11" t="str">
        <f>VLOOKUP(A1585,import!A:C,3,0)</f>
        <v>DOĞRU</v>
      </c>
      <c r="D1585" s="21" t="s">
        <v>143</v>
      </c>
      <c r="E1585" s="12">
        <f>VLOOKUP(A1585,import!A:J,5,0)</f>
        <v>4</v>
      </c>
      <c r="F1585" s="12">
        <f>VLOOKUP(A1585,import!A:J,6,0)</f>
        <v>4</v>
      </c>
      <c r="G1585" s="13">
        <f>VLOOKUP(A1585,import!A:J,7,0)</f>
        <v>0</v>
      </c>
      <c r="H1585" s="13">
        <f>VLOOKUP(A1585,import!A:J,8,0)</f>
        <v>17</v>
      </c>
      <c r="I1585" s="13">
        <f>VLOOKUP(A1585,import!A:J,9,0)</f>
        <v>17</v>
      </c>
      <c r="J1585" s="14">
        <f>VLOOKUP(A1585,import!A:J,10,0)</f>
        <v>0</v>
      </c>
      <c r="K1585" s="21" t="s">
        <v>7345</v>
      </c>
      <c r="L1585" s="21">
        <v>5.452550766E9</v>
      </c>
      <c r="M1585" s="21" t="s">
        <v>47</v>
      </c>
      <c r="N1585" s="21" t="s">
        <v>145</v>
      </c>
      <c r="O1585" s="21" t="s">
        <v>7346</v>
      </c>
      <c r="P1585" s="11" t="str">
        <f>VLOOKUP(A1585,import!A:P,16,0)</f>
        <v>Geleneksel</v>
      </c>
      <c r="Q1585" s="15"/>
      <c r="R1585" s="15" t="b">
        <v>1</v>
      </c>
      <c r="S1585" s="16" t="b">
        <v>0</v>
      </c>
      <c r="T1585" s="17" t="s">
        <v>50</v>
      </c>
      <c r="U1585" s="17" t="s">
        <v>99</v>
      </c>
      <c r="V1585" s="55" t="s">
        <v>69</v>
      </c>
      <c r="W1585" s="17"/>
      <c r="X1585" s="18">
        <v>44679.0</v>
      </c>
      <c r="Y1585" s="18">
        <v>44680.0</v>
      </c>
      <c r="Z1585" s="18"/>
      <c r="AA1585" s="22" t="s">
        <v>71</v>
      </c>
      <c r="AB1585" s="23">
        <v>44679.0</v>
      </c>
      <c r="AC1585" s="19"/>
      <c r="AD1585" s="19"/>
      <c r="AE1585" s="20"/>
      <c r="AF1585" s="19"/>
      <c r="AG1585" s="20"/>
      <c r="AH1585" s="19"/>
      <c r="AI1585" s="19"/>
      <c r="AJ1585" s="19"/>
      <c r="AK1585" s="22" t="s">
        <v>99</v>
      </c>
      <c r="AL1585" s="19"/>
      <c r="AM1585" s="19"/>
      <c r="AN1585" s="19"/>
      <c r="AO1585" s="19"/>
      <c r="AP1585" s="21"/>
      <c r="AQ1585" s="19"/>
    </row>
    <row r="1586">
      <c r="A1586" s="11" t="s">
        <v>7347</v>
      </c>
      <c r="B1586" s="11" t="s">
        <v>7348</v>
      </c>
      <c r="C1586" s="11" t="str">
        <f>VLOOKUP(A1586,import!A:C,3,0)</f>
        <v>DOĞRU</v>
      </c>
      <c r="D1586" s="11" t="s">
        <v>110</v>
      </c>
      <c r="E1586" s="12">
        <f>VLOOKUP(A1586,import!A:J,5,0)</f>
        <v>354</v>
      </c>
      <c r="F1586" s="12">
        <f>VLOOKUP(A1586,import!A:J,6,0)</f>
        <v>22</v>
      </c>
      <c r="G1586" s="13">
        <f>VLOOKUP(A1586,import!A:J,7,0)</f>
        <v>0</v>
      </c>
      <c r="H1586" s="13">
        <f>VLOOKUP(A1586,import!A:J,8,0)</f>
        <v>65</v>
      </c>
      <c r="I1586" s="13">
        <f>VLOOKUP(A1586,import!A:J,9,0)</f>
        <v>65</v>
      </c>
      <c r="J1586" s="14">
        <f>VLOOKUP(A1586,import!A:J,10,0)</f>
        <v>0</v>
      </c>
      <c r="K1586" s="11" t="s">
        <v>5109</v>
      </c>
      <c r="L1586" s="11">
        <v>2.422372267E9</v>
      </c>
      <c r="M1586" s="11" t="s">
        <v>47</v>
      </c>
      <c r="N1586" s="11" t="s">
        <v>603</v>
      </c>
      <c r="O1586" s="11" t="s">
        <v>5110</v>
      </c>
      <c r="P1586" s="11" t="str">
        <f>VLOOKUP(A1586,import!A:P,16,0)</f>
        <v>Geleneksel</v>
      </c>
      <c r="Q1586" s="15"/>
      <c r="R1586" s="15" t="b">
        <v>1</v>
      </c>
      <c r="S1586" s="25" t="b">
        <v>1</v>
      </c>
      <c r="T1586" s="17"/>
      <c r="U1586" s="17"/>
      <c r="V1586" s="17"/>
      <c r="W1586" s="17"/>
      <c r="X1586" s="18"/>
      <c r="Y1586" s="18"/>
      <c r="Z1586" s="18"/>
      <c r="AA1586" s="22"/>
      <c r="AB1586" s="23"/>
      <c r="AC1586" s="19"/>
      <c r="AD1586" s="19"/>
      <c r="AE1586" s="20"/>
      <c r="AF1586" s="19"/>
      <c r="AG1586" s="20"/>
      <c r="AH1586" s="19"/>
      <c r="AI1586" s="19"/>
      <c r="AJ1586" s="19"/>
      <c r="AK1586" s="22"/>
      <c r="AL1586" s="19"/>
      <c r="AM1586" s="19"/>
      <c r="AN1586" s="19"/>
      <c r="AO1586" s="19"/>
      <c r="AP1586" s="21" t="s">
        <v>54</v>
      </c>
      <c r="AQ1586" s="19"/>
    </row>
    <row r="1587">
      <c r="A1587" s="11" t="s">
        <v>7349</v>
      </c>
      <c r="B1587" s="11" t="s">
        <v>7350</v>
      </c>
      <c r="C1587" s="11" t="str">
        <f>VLOOKUP(A1587,import!A:C,3,0)</f>
        <v>DOĞRU</v>
      </c>
      <c r="D1587" s="11" t="s">
        <v>233</v>
      </c>
      <c r="E1587" s="12">
        <f>VLOOKUP(A1587,import!A:J,5,0)</f>
        <v>594</v>
      </c>
      <c r="F1587" s="12">
        <f>VLOOKUP(A1587,import!A:J,6,0)</f>
        <v>55</v>
      </c>
      <c r="G1587" s="13">
        <f>VLOOKUP(A1587,import!A:J,7,0)</f>
        <v>0</v>
      </c>
      <c r="H1587" s="13">
        <f>VLOOKUP(A1587,import!A:J,8,0)</f>
        <v>30</v>
      </c>
      <c r="I1587" s="13">
        <f>VLOOKUP(A1587,import!A:J,9,0)</f>
        <v>30</v>
      </c>
      <c r="J1587" s="14">
        <f>VLOOKUP(A1587,import!A:J,10,0)</f>
        <v>0</v>
      </c>
      <c r="K1587" s="11" t="s">
        <v>7351</v>
      </c>
      <c r="L1587" s="11">
        <v>2.423161818E9</v>
      </c>
      <c r="M1587" s="11" t="s">
        <v>47</v>
      </c>
      <c r="N1587" s="11" t="s">
        <v>145</v>
      </c>
      <c r="O1587" s="11" t="s">
        <v>7352</v>
      </c>
      <c r="P1587" s="11" t="str">
        <f>VLOOKUP(A1587,import!A:P,16,0)</f>
        <v>Geleneksel</v>
      </c>
      <c r="Q1587" s="15"/>
      <c r="R1587" s="15" t="b">
        <v>1</v>
      </c>
      <c r="S1587" s="25" t="b">
        <v>1</v>
      </c>
      <c r="T1587" s="17"/>
      <c r="U1587" s="17"/>
      <c r="V1587" s="17"/>
      <c r="W1587" s="17" t="s">
        <v>7353</v>
      </c>
      <c r="X1587" s="18"/>
      <c r="Y1587" s="18"/>
      <c r="Z1587" s="18"/>
      <c r="AA1587" s="22"/>
      <c r="AB1587" s="23"/>
      <c r="AC1587" s="22" t="s">
        <v>71</v>
      </c>
      <c r="AD1587" s="23">
        <v>44351.0</v>
      </c>
      <c r="AE1587" s="22" t="s">
        <v>71</v>
      </c>
      <c r="AF1587" s="23">
        <v>44370.0</v>
      </c>
      <c r="AG1587" s="22" t="s">
        <v>71</v>
      </c>
      <c r="AH1587" s="23">
        <v>44411.0</v>
      </c>
      <c r="AI1587" s="19"/>
      <c r="AJ1587" s="19"/>
      <c r="AK1587" s="19"/>
      <c r="AL1587" s="22" t="s">
        <v>148</v>
      </c>
      <c r="AM1587" s="22" t="s">
        <v>107</v>
      </c>
      <c r="AN1587" s="22" t="s">
        <v>219</v>
      </c>
      <c r="AO1587" s="19"/>
      <c r="AP1587" s="21" t="s">
        <v>89</v>
      </c>
      <c r="AQ1587" s="19"/>
    </row>
    <row r="1588">
      <c r="A1588" s="11" t="s">
        <v>7354</v>
      </c>
      <c r="B1588" s="11" t="s">
        <v>7355</v>
      </c>
      <c r="C1588" s="11" t="str">
        <f>VLOOKUP(A1588,import!A:C,3,0)</f>
        <v>DOĞRU</v>
      </c>
      <c r="D1588" s="11" t="s">
        <v>4281</v>
      </c>
      <c r="E1588" s="12">
        <f>VLOOKUP(A1588,import!A:J,5,0)</f>
        <v>1036</v>
      </c>
      <c r="F1588" s="12">
        <f>VLOOKUP(A1588,import!A:J,6,0)</f>
        <v>28</v>
      </c>
      <c r="G1588" s="13">
        <f>VLOOKUP(A1588,import!A:J,7,0)</f>
        <v>17</v>
      </c>
      <c r="H1588" s="13">
        <f>VLOOKUP(A1588,import!A:J,8,0)</f>
        <v>90</v>
      </c>
      <c r="I1588" s="13">
        <f>VLOOKUP(A1588,import!A:J,9,0)</f>
        <v>107</v>
      </c>
      <c r="J1588" s="14">
        <f>VLOOKUP(A1588,import!A:J,10,0)</f>
        <v>0.16</v>
      </c>
      <c r="K1588" s="11" t="s">
        <v>7356</v>
      </c>
      <c r="L1588" s="11">
        <v>5.436472877E9</v>
      </c>
      <c r="M1588" s="11" t="s">
        <v>138</v>
      </c>
      <c r="N1588" s="11" t="s">
        <v>382</v>
      </c>
      <c r="O1588" s="11" t="s">
        <v>7357</v>
      </c>
      <c r="P1588" s="11" t="str">
        <f>VLOOKUP(A1588,import!A:P,16,0)</f>
        <v>Geleneksel</v>
      </c>
      <c r="Q1588" s="15" t="s">
        <v>103</v>
      </c>
      <c r="R1588" s="15" t="b">
        <v>1</v>
      </c>
      <c r="S1588" s="25" t="b">
        <v>0</v>
      </c>
      <c r="T1588" s="17" t="s">
        <v>50</v>
      </c>
      <c r="U1588" s="17" t="s">
        <v>7358</v>
      </c>
      <c r="V1588" s="17" t="s">
        <v>52</v>
      </c>
      <c r="W1588" s="67" t="s">
        <v>7359</v>
      </c>
      <c r="X1588" s="18"/>
      <c r="Y1588" s="18">
        <v>44299.0</v>
      </c>
      <c r="Z1588" s="18"/>
      <c r="AA1588" s="22" t="s">
        <v>106</v>
      </c>
      <c r="AB1588" s="23">
        <v>44429.0</v>
      </c>
      <c r="AC1588" s="22" t="s">
        <v>106</v>
      </c>
      <c r="AD1588" s="23">
        <v>44431.0</v>
      </c>
      <c r="AE1588" s="22" t="s">
        <v>71</v>
      </c>
      <c r="AF1588" s="23">
        <v>44433.0</v>
      </c>
      <c r="AG1588" s="22" t="s">
        <v>106</v>
      </c>
      <c r="AH1588" s="23">
        <v>44497.0</v>
      </c>
      <c r="AI1588" s="19"/>
      <c r="AJ1588" s="19"/>
      <c r="AK1588" s="22" t="s">
        <v>288</v>
      </c>
      <c r="AL1588" s="22" t="s">
        <v>163</v>
      </c>
      <c r="AM1588" s="22" t="s">
        <v>156</v>
      </c>
      <c r="AN1588" s="22" t="s">
        <v>156</v>
      </c>
      <c r="AO1588" s="19"/>
      <c r="AP1588" s="21" t="s">
        <v>116</v>
      </c>
      <c r="AQ1588" s="19"/>
    </row>
    <row r="1589">
      <c r="A1589" s="11" t="s">
        <v>7360</v>
      </c>
      <c r="B1589" s="11" t="s">
        <v>7361</v>
      </c>
      <c r="C1589" s="11" t="str">
        <f>VLOOKUP(A1589,import!A:C,3,0)</f>
        <v>DOĞRU</v>
      </c>
      <c r="D1589" s="11" t="s">
        <v>4281</v>
      </c>
      <c r="E1589" s="12">
        <f>VLOOKUP(A1589,import!A:J,5,0)</f>
        <v>541</v>
      </c>
      <c r="F1589" s="12">
        <f>VLOOKUP(A1589,import!A:J,6,0)</f>
        <v>29</v>
      </c>
      <c r="G1589" s="13">
        <f>VLOOKUP(A1589,import!A:J,7,0)</f>
        <v>15</v>
      </c>
      <c r="H1589" s="13">
        <f>VLOOKUP(A1589,import!A:J,8,0)</f>
        <v>115</v>
      </c>
      <c r="I1589" s="13">
        <f>VLOOKUP(A1589,import!A:J,9,0)</f>
        <v>130</v>
      </c>
      <c r="J1589" s="14">
        <f>VLOOKUP(A1589,import!A:J,10,0)</f>
        <v>0.12</v>
      </c>
      <c r="K1589" s="11" t="s">
        <v>7362</v>
      </c>
      <c r="L1589" s="11">
        <v>5.352509313E9</v>
      </c>
      <c r="M1589" s="11" t="s">
        <v>47</v>
      </c>
      <c r="N1589" s="11" t="s">
        <v>145</v>
      </c>
      <c r="O1589" s="11" t="s">
        <v>7363</v>
      </c>
      <c r="P1589" s="11" t="str">
        <f>VLOOKUP(A1589,import!A:P,16,0)</f>
        <v>Geleneksel</v>
      </c>
      <c r="Q1589" s="15"/>
      <c r="R1589" s="15" t="b">
        <v>1</v>
      </c>
      <c r="S1589" s="16" t="b">
        <v>0</v>
      </c>
      <c r="T1589" s="29" t="s">
        <v>121</v>
      </c>
      <c r="U1589" s="17"/>
      <c r="V1589" s="17"/>
      <c r="W1589" s="17" t="s">
        <v>7364</v>
      </c>
      <c r="X1589" s="18"/>
      <c r="Y1589" s="18"/>
      <c r="Z1589" s="18"/>
      <c r="AA1589" s="22" t="s">
        <v>106</v>
      </c>
      <c r="AB1589" s="23">
        <v>44413.0</v>
      </c>
      <c r="AC1589" s="22" t="s">
        <v>106</v>
      </c>
      <c r="AD1589" s="23">
        <v>44414.0</v>
      </c>
      <c r="AE1589" s="22" t="s">
        <v>106</v>
      </c>
      <c r="AF1589" s="23">
        <v>44414.0</v>
      </c>
      <c r="AG1589" s="22" t="s">
        <v>71</v>
      </c>
      <c r="AH1589" s="23">
        <v>44420.0</v>
      </c>
      <c r="AI1589" s="19"/>
      <c r="AJ1589" s="19"/>
      <c r="AK1589" s="22" t="s">
        <v>288</v>
      </c>
      <c r="AL1589" s="22" t="s">
        <v>87</v>
      </c>
      <c r="AM1589" s="22" t="s">
        <v>88</v>
      </c>
      <c r="AN1589" s="22" t="s">
        <v>88</v>
      </c>
      <c r="AO1589" s="19"/>
      <c r="AP1589" s="21" t="s">
        <v>89</v>
      </c>
      <c r="AQ1589" s="19"/>
    </row>
    <row r="1590">
      <c r="A1590" s="11" t="s">
        <v>7365</v>
      </c>
      <c r="B1590" s="11" t="s">
        <v>7366</v>
      </c>
      <c r="C1590" s="11" t="str">
        <f>VLOOKUP(A1590,import!A:C,3,0)</f>
        <v>DOĞRU</v>
      </c>
      <c r="D1590" s="11" t="s">
        <v>4281</v>
      </c>
      <c r="E1590" s="12">
        <f>VLOOKUP(A1590,import!A:J,5,0)</f>
        <v>381</v>
      </c>
      <c r="F1590" s="12">
        <f>VLOOKUP(A1590,import!A:J,6,0)</f>
        <v>18</v>
      </c>
      <c r="G1590" s="13">
        <f>VLOOKUP(A1590,import!A:J,7,0)</f>
        <v>15</v>
      </c>
      <c r="H1590" s="13">
        <f>VLOOKUP(A1590,import!A:J,8,0)</f>
        <v>111</v>
      </c>
      <c r="I1590" s="13">
        <f>VLOOKUP(A1590,import!A:J,9,0)</f>
        <v>126</v>
      </c>
      <c r="J1590" s="14">
        <f>VLOOKUP(A1590,import!A:J,10,0)</f>
        <v>0.12</v>
      </c>
      <c r="K1590" s="11" t="s">
        <v>7367</v>
      </c>
      <c r="L1590" s="11">
        <v>2.422595998E9</v>
      </c>
      <c r="M1590" s="11" t="s">
        <v>138</v>
      </c>
      <c r="N1590" s="11" t="s">
        <v>181</v>
      </c>
      <c r="O1590" s="11" t="s">
        <v>7368</v>
      </c>
      <c r="P1590" s="11" t="str">
        <f>VLOOKUP(A1590,import!A:P,16,0)</f>
        <v>Geleneksel</v>
      </c>
      <c r="Q1590" s="15"/>
      <c r="R1590" s="15" t="b">
        <v>1</v>
      </c>
      <c r="S1590" s="16" t="b">
        <v>0</v>
      </c>
      <c r="T1590" s="29" t="s">
        <v>121</v>
      </c>
      <c r="U1590" s="17"/>
      <c r="V1590" s="17"/>
      <c r="W1590" s="17" t="s">
        <v>7369</v>
      </c>
      <c r="X1590" s="18"/>
      <c r="Y1590" s="18"/>
      <c r="Z1590" s="18"/>
      <c r="AA1590" s="22" t="s">
        <v>106</v>
      </c>
      <c r="AB1590" s="23">
        <v>44431.0</v>
      </c>
      <c r="AC1590" s="22" t="s">
        <v>85</v>
      </c>
      <c r="AD1590" s="23">
        <v>44474.0</v>
      </c>
      <c r="AE1590" s="22" t="s">
        <v>85</v>
      </c>
      <c r="AF1590" s="23">
        <v>44481.0</v>
      </c>
      <c r="AG1590" s="22" t="s">
        <v>106</v>
      </c>
      <c r="AH1590" s="23">
        <v>44497.0</v>
      </c>
      <c r="AI1590" s="22" t="s">
        <v>106</v>
      </c>
      <c r="AJ1590" s="23">
        <v>44533.0</v>
      </c>
      <c r="AK1590" s="22" t="s">
        <v>87</v>
      </c>
      <c r="AL1590" s="22" t="s">
        <v>51</v>
      </c>
      <c r="AM1590" s="22" t="s">
        <v>247</v>
      </c>
      <c r="AN1590" s="22" t="s">
        <v>156</v>
      </c>
      <c r="AO1590" s="22" t="s">
        <v>247</v>
      </c>
      <c r="AP1590" s="21" t="s">
        <v>116</v>
      </c>
      <c r="AQ1590" s="22"/>
    </row>
    <row r="1591">
      <c r="A1591" s="11" t="s">
        <v>7370</v>
      </c>
      <c r="B1591" s="11" t="s">
        <v>7371</v>
      </c>
      <c r="C1591" s="11" t="str">
        <f>VLOOKUP(A1591,import!A:C,3,0)</f>
        <v>DOĞRU</v>
      </c>
      <c r="D1591" s="11" t="s">
        <v>4281</v>
      </c>
      <c r="E1591" s="12">
        <f>VLOOKUP(A1591,import!A:J,5,0)</f>
        <v>41</v>
      </c>
      <c r="F1591" s="12">
        <f>VLOOKUP(A1591,import!A:J,6,0)</f>
        <v>2</v>
      </c>
      <c r="G1591" s="13">
        <f>VLOOKUP(A1591,import!A:J,7,0)</f>
        <v>0</v>
      </c>
      <c r="H1591" s="13">
        <f>VLOOKUP(A1591,import!A:J,8,0)</f>
        <v>73</v>
      </c>
      <c r="I1591" s="13">
        <f>VLOOKUP(A1591,import!A:J,9,0)</f>
        <v>73</v>
      </c>
      <c r="J1591" s="14">
        <f>VLOOKUP(A1591,import!A:J,10,0)</f>
        <v>0</v>
      </c>
      <c r="K1591" s="11" t="s">
        <v>7372</v>
      </c>
      <c r="L1591" s="11">
        <v>2.4232419E9</v>
      </c>
      <c r="M1591" s="11" t="s">
        <v>47</v>
      </c>
      <c r="N1591" s="11" t="s">
        <v>94</v>
      </c>
      <c r="O1591" s="11" t="s">
        <v>7373</v>
      </c>
      <c r="P1591" s="11" t="str">
        <f>VLOOKUP(A1591,import!A:P,16,0)</f>
        <v>Geleneksel</v>
      </c>
      <c r="Q1591" s="15"/>
      <c r="R1591" s="15" t="b">
        <v>1</v>
      </c>
      <c r="S1591" s="25" t="b">
        <v>1</v>
      </c>
      <c r="T1591" s="17"/>
      <c r="U1591" s="17"/>
      <c r="V1591" s="17"/>
      <c r="W1591" s="17" t="s">
        <v>7374</v>
      </c>
      <c r="X1591" s="18"/>
      <c r="Y1591" s="18"/>
      <c r="Z1591" s="18"/>
      <c r="AA1591" s="22"/>
      <c r="AB1591" s="23"/>
      <c r="AC1591" s="22" t="s">
        <v>106</v>
      </c>
      <c r="AD1591" s="23">
        <v>44351.0</v>
      </c>
      <c r="AE1591" s="22" t="s">
        <v>71</v>
      </c>
      <c r="AF1591" s="23">
        <v>44379.0</v>
      </c>
      <c r="AG1591" s="22" t="s">
        <v>106</v>
      </c>
      <c r="AH1591" s="23">
        <v>44392.0</v>
      </c>
      <c r="AI1591" s="22" t="s">
        <v>71</v>
      </c>
      <c r="AJ1591" s="23">
        <v>44421.0</v>
      </c>
      <c r="AK1591" s="19"/>
      <c r="AL1591" s="22" t="s">
        <v>148</v>
      </c>
      <c r="AM1591" s="22" t="s">
        <v>86</v>
      </c>
      <c r="AN1591" s="22" t="s">
        <v>86</v>
      </c>
      <c r="AO1591" s="22" t="s">
        <v>88</v>
      </c>
      <c r="AP1591" s="21" t="s">
        <v>89</v>
      </c>
      <c r="AQ1591" s="22"/>
    </row>
    <row r="1592">
      <c r="A1592" s="11" t="s">
        <v>7375</v>
      </c>
      <c r="B1592" s="11" t="s">
        <v>7376</v>
      </c>
      <c r="C1592" s="11" t="str">
        <f>VLOOKUP(A1592,import!A:C,3,0)</f>
        <v>DOĞRU</v>
      </c>
      <c r="D1592" s="11" t="s">
        <v>7377</v>
      </c>
      <c r="E1592" s="12">
        <f>VLOOKUP(A1592,import!A:J,5,0)</f>
        <v>2</v>
      </c>
      <c r="F1592" s="12">
        <f>VLOOKUP(A1592,import!A:J,6,0)</f>
        <v>1</v>
      </c>
      <c r="G1592" s="13">
        <f>VLOOKUP(A1592,import!A:J,7,0)</f>
        <v>0</v>
      </c>
      <c r="H1592" s="13">
        <f>VLOOKUP(A1592,import!A:J,8,0)</f>
        <v>81</v>
      </c>
      <c r="I1592" s="13">
        <f>VLOOKUP(A1592,import!A:J,9,0)</f>
        <v>81</v>
      </c>
      <c r="J1592" s="14">
        <f>VLOOKUP(A1592,import!A:J,10,0)</f>
        <v>0</v>
      </c>
      <c r="K1592" s="11" t="s">
        <v>7378</v>
      </c>
      <c r="L1592" s="11">
        <v>5.013325441E9</v>
      </c>
      <c r="M1592" s="11" t="s">
        <v>368</v>
      </c>
      <c r="N1592" s="11" t="s">
        <v>1803</v>
      </c>
      <c r="O1592" s="11" t="s">
        <v>7379</v>
      </c>
      <c r="P1592" s="11" t="str">
        <f>VLOOKUP(A1592,import!A:P,16,0)</f>
        <v>Geleneksel</v>
      </c>
      <c r="Q1592" s="15"/>
      <c r="R1592" s="15" t="b">
        <v>0</v>
      </c>
      <c r="S1592" s="16" t="b">
        <v>0</v>
      </c>
      <c r="T1592" s="17"/>
      <c r="U1592" s="17"/>
      <c r="V1592" s="17"/>
      <c r="W1592" s="17"/>
      <c r="X1592" s="18"/>
      <c r="Y1592" s="18"/>
      <c r="Z1592" s="18"/>
      <c r="AA1592" s="22"/>
      <c r="AB1592" s="23"/>
      <c r="AC1592" s="19"/>
      <c r="AD1592" s="19"/>
      <c r="AE1592" s="20"/>
      <c r="AF1592" s="19"/>
      <c r="AG1592" s="20"/>
      <c r="AH1592" s="19"/>
      <c r="AI1592" s="19"/>
      <c r="AJ1592" s="19"/>
      <c r="AK1592" s="22"/>
      <c r="AL1592" s="19"/>
      <c r="AM1592" s="19"/>
      <c r="AN1592" s="19"/>
      <c r="AO1592" s="19"/>
      <c r="AP1592" s="21"/>
      <c r="AQ1592" s="19"/>
    </row>
    <row r="1593">
      <c r="A1593" s="11" t="s">
        <v>7380</v>
      </c>
      <c r="B1593" s="11" t="s">
        <v>7381</v>
      </c>
      <c r="C1593" s="11" t="str">
        <f>VLOOKUP(A1593,import!A:C,3,0)</f>
        <v>DOĞRU</v>
      </c>
      <c r="D1593" s="11" t="s">
        <v>7377</v>
      </c>
      <c r="E1593" s="12">
        <f>VLOOKUP(A1593,import!A:J,5,0)</f>
        <v>1</v>
      </c>
      <c r="F1593" s="12">
        <f>VLOOKUP(A1593,import!A:J,6,0)</f>
        <v>1</v>
      </c>
      <c r="G1593" s="13">
        <f>VLOOKUP(A1593,import!A:J,7,0)</f>
        <v>0</v>
      </c>
      <c r="H1593" s="13">
        <f>VLOOKUP(A1593,import!A:J,8,0)</f>
        <v>80</v>
      </c>
      <c r="I1593" s="13">
        <f>VLOOKUP(A1593,import!A:J,9,0)</f>
        <v>80</v>
      </c>
      <c r="J1593" s="14">
        <f>VLOOKUP(A1593,import!A:J,10,0)</f>
        <v>0</v>
      </c>
      <c r="K1593" s="11" t="s">
        <v>7378</v>
      </c>
      <c r="L1593" s="11">
        <v>5.013325441E9</v>
      </c>
      <c r="M1593" s="11" t="s">
        <v>138</v>
      </c>
      <c r="N1593" s="11" t="s">
        <v>955</v>
      </c>
      <c r="O1593" s="11" t="s">
        <v>7382</v>
      </c>
      <c r="P1593" s="11" t="str">
        <f>VLOOKUP(A1593,import!A:P,16,0)</f>
        <v>Geleneksel</v>
      </c>
      <c r="Q1593" s="15"/>
      <c r="R1593" s="15" t="b">
        <v>1</v>
      </c>
      <c r="S1593" s="16" t="b">
        <v>0</v>
      </c>
      <c r="T1593" s="17" t="s">
        <v>83</v>
      </c>
      <c r="U1593" s="17" t="s">
        <v>99</v>
      </c>
      <c r="V1593" s="22" t="s">
        <v>69</v>
      </c>
      <c r="W1593" s="17"/>
      <c r="X1593" s="18">
        <v>44665.0</v>
      </c>
      <c r="Y1593" s="18">
        <v>44666.0</v>
      </c>
      <c r="Z1593" s="18"/>
      <c r="AA1593" s="22" t="s">
        <v>71</v>
      </c>
      <c r="AB1593" s="23">
        <v>44665.0</v>
      </c>
      <c r="AC1593" s="19"/>
      <c r="AD1593" s="19"/>
      <c r="AE1593" s="20"/>
      <c r="AF1593" s="19"/>
      <c r="AG1593" s="20"/>
      <c r="AH1593" s="19"/>
      <c r="AI1593" s="19"/>
      <c r="AJ1593" s="19"/>
      <c r="AK1593" s="22" t="s">
        <v>99</v>
      </c>
      <c r="AL1593" s="19"/>
      <c r="AM1593" s="19"/>
      <c r="AN1593" s="19"/>
      <c r="AO1593" s="19"/>
      <c r="AP1593" s="21"/>
      <c r="AQ1593" s="19"/>
    </row>
    <row r="1594">
      <c r="A1594" s="11" t="s">
        <v>7383</v>
      </c>
      <c r="B1594" s="11" t="s">
        <v>7384</v>
      </c>
      <c r="C1594" s="11" t="str">
        <f>VLOOKUP(A1594,import!A:C,3,0)</f>
        <v>DOĞRU</v>
      </c>
      <c r="D1594" s="11" t="s">
        <v>92</v>
      </c>
      <c r="E1594" s="12">
        <f>VLOOKUP(A1594,import!A:J,5,0)</f>
        <v>20</v>
      </c>
      <c r="F1594" s="12">
        <f>VLOOKUP(A1594,import!A:J,6,0)</f>
        <v>7</v>
      </c>
      <c r="G1594" s="13">
        <f>VLOOKUP(A1594,import!A:J,7,0)</f>
        <v>0</v>
      </c>
      <c r="H1594" s="13">
        <f>VLOOKUP(A1594,import!A:J,8,0)</f>
        <v>146</v>
      </c>
      <c r="I1594" s="13">
        <f>VLOOKUP(A1594,import!A:J,9,0)</f>
        <v>146</v>
      </c>
      <c r="J1594" s="14">
        <f>VLOOKUP(A1594,import!A:J,10,0)</f>
        <v>0</v>
      </c>
      <c r="K1594" s="11" t="s">
        <v>7385</v>
      </c>
      <c r="L1594" s="11">
        <v>5.446893142E9</v>
      </c>
      <c r="M1594" s="11" t="s">
        <v>368</v>
      </c>
      <c r="N1594" s="11" t="s">
        <v>369</v>
      </c>
      <c r="O1594" s="11" t="s">
        <v>7386</v>
      </c>
      <c r="P1594" s="11" t="str">
        <f>VLOOKUP(A1594,import!A:P,16,0)</f>
        <v>Geleneksel</v>
      </c>
      <c r="Q1594" s="15"/>
      <c r="R1594" s="15" t="b">
        <v>0</v>
      </c>
      <c r="S1594" s="16" t="b">
        <v>0</v>
      </c>
      <c r="T1594" s="17"/>
      <c r="U1594" s="17"/>
      <c r="V1594" s="17"/>
      <c r="W1594" s="17"/>
      <c r="X1594" s="18"/>
      <c r="Y1594" s="18"/>
      <c r="Z1594" s="18"/>
      <c r="AA1594" s="22"/>
      <c r="AB1594" s="23"/>
      <c r="AC1594" s="19"/>
      <c r="AD1594" s="19"/>
      <c r="AE1594" s="20"/>
      <c r="AF1594" s="19"/>
      <c r="AG1594" s="20"/>
      <c r="AH1594" s="19"/>
      <c r="AI1594" s="19"/>
      <c r="AJ1594" s="19"/>
      <c r="AK1594" s="22"/>
      <c r="AL1594" s="19"/>
      <c r="AM1594" s="19"/>
      <c r="AN1594" s="19"/>
      <c r="AO1594" s="19"/>
      <c r="AP1594" s="21"/>
      <c r="AQ1594" s="19"/>
    </row>
    <row r="1595">
      <c r="A1595" s="11" t="s">
        <v>7387</v>
      </c>
      <c r="B1595" s="11" t="s">
        <v>7388</v>
      </c>
      <c r="C1595" s="11" t="str">
        <f>VLOOKUP(A1595,import!A:C,3,0)</f>
        <v>DOĞRU</v>
      </c>
      <c r="D1595" s="11" t="s">
        <v>7377</v>
      </c>
      <c r="E1595" s="12">
        <f>VLOOKUP(A1595,import!A:J,5,0)</f>
        <v>6</v>
      </c>
      <c r="F1595" s="12">
        <f>VLOOKUP(A1595,import!A:J,6,0)</f>
        <v>1</v>
      </c>
      <c r="G1595" s="13">
        <f>VLOOKUP(A1595,import!A:J,7,0)</f>
        <v>4</v>
      </c>
      <c r="H1595" s="13">
        <f>VLOOKUP(A1595,import!A:J,8,0)</f>
        <v>0</v>
      </c>
      <c r="I1595" s="13">
        <f>VLOOKUP(A1595,import!A:J,9,0)</f>
        <v>4</v>
      </c>
      <c r="J1595" s="14">
        <f>VLOOKUP(A1595,import!A:J,10,0)</f>
        <v>1</v>
      </c>
      <c r="K1595" s="11" t="s">
        <v>7389</v>
      </c>
      <c r="L1595" s="11">
        <v>5.013141111E9</v>
      </c>
      <c r="M1595" s="11" t="s">
        <v>47</v>
      </c>
      <c r="N1595" s="11" t="s">
        <v>145</v>
      </c>
      <c r="O1595" s="11" t="s">
        <v>7390</v>
      </c>
      <c r="P1595" s="11" t="str">
        <f>VLOOKUP(A1595,import!A:P,16,0)</f>
        <v>Geleneksel</v>
      </c>
      <c r="Q1595" s="15"/>
      <c r="R1595" s="15" t="b">
        <v>1</v>
      </c>
      <c r="S1595" s="16" t="b">
        <v>0</v>
      </c>
      <c r="T1595" s="17" t="s">
        <v>50</v>
      </c>
      <c r="U1595" s="17" t="s">
        <v>51</v>
      </c>
      <c r="V1595" s="24" t="s">
        <v>69</v>
      </c>
      <c r="W1595" s="17" t="s">
        <v>7391</v>
      </c>
      <c r="X1595" s="18">
        <v>44610.0</v>
      </c>
      <c r="Y1595" s="18">
        <v>44613.0</v>
      </c>
      <c r="Z1595" s="18"/>
      <c r="AA1595" s="22" t="s">
        <v>85</v>
      </c>
      <c r="AB1595" s="23">
        <v>44609.0</v>
      </c>
      <c r="AC1595" s="22" t="s">
        <v>71</v>
      </c>
      <c r="AD1595" s="23">
        <v>44610.0</v>
      </c>
      <c r="AE1595" s="20"/>
      <c r="AF1595" s="19"/>
      <c r="AG1595" s="20"/>
      <c r="AH1595" s="19"/>
      <c r="AI1595" s="19"/>
      <c r="AJ1595" s="19"/>
      <c r="AK1595" s="22" t="s">
        <v>51</v>
      </c>
      <c r="AL1595" s="22" t="s">
        <v>51</v>
      </c>
      <c r="AM1595" s="19"/>
      <c r="AN1595" s="19"/>
      <c r="AO1595" s="19"/>
      <c r="AP1595" s="21"/>
      <c r="AQ1595" s="19"/>
    </row>
    <row r="1596">
      <c r="A1596" s="11" t="s">
        <v>7392</v>
      </c>
      <c r="B1596" s="11" t="s">
        <v>7393</v>
      </c>
      <c r="C1596" s="11" t="str">
        <f>VLOOKUP(A1596,import!A:C,3,0)</f>
        <v>DOĞRU</v>
      </c>
      <c r="D1596" s="11" t="s">
        <v>45</v>
      </c>
      <c r="E1596" s="12">
        <f>VLOOKUP(A1596,import!A:J,5,0)</f>
        <v>4</v>
      </c>
      <c r="F1596" s="12" t="str">
        <f>VLOOKUP(A1596,import!A:J,6,0)</f>
        <v/>
      </c>
      <c r="G1596" s="13">
        <f>VLOOKUP(A1596,import!A:J,7,0)</f>
        <v>0</v>
      </c>
      <c r="H1596" s="13">
        <f>VLOOKUP(A1596,import!A:J,8,0)</f>
        <v>10</v>
      </c>
      <c r="I1596" s="13">
        <f>VLOOKUP(A1596,import!A:J,9,0)</f>
        <v>10</v>
      </c>
      <c r="J1596" s="14">
        <f>VLOOKUP(A1596,import!A:J,10,0)</f>
        <v>0</v>
      </c>
      <c r="K1596" s="11" t="s">
        <v>7394</v>
      </c>
      <c r="L1596" s="11">
        <v>5.336635081E9</v>
      </c>
      <c r="M1596" s="11" t="s">
        <v>388</v>
      </c>
      <c r="N1596" s="11" t="s">
        <v>389</v>
      </c>
      <c r="O1596" s="11" t="s">
        <v>7395</v>
      </c>
      <c r="P1596" s="11" t="str">
        <f>VLOOKUP(A1596,import!A:P,16,0)</f>
        <v>Geleneksel</v>
      </c>
      <c r="Q1596" s="15"/>
      <c r="R1596" s="15" t="b">
        <v>0</v>
      </c>
      <c r="S1596" s="16" t="b">
        <v>0</v>
      </c>
      <c r="T1596" s="17"/>
      <c r="U1596" s="17"/>
      <c r="V1596" s="17"/>
      <c r="W1596" s="17"/>
      <c r="X1596" s="18"/>
      <c r="Y1596" s="18"/>
      <c r="Z1596" s="18"/>
      <c r="AA1596" s="22"/>
      <c r="AB1596" s="23"/>
      <c r="AC1596" s="19"/>
      <c r="AD1596" s="19"/>
      <c r="AE1596" s="20"/>
      <c r="AF1596" s="19"/>
      <c r="AG1596" s="20"/>
      <c r="AH1596" s="19"/>
      <c r="AI1596" s="19"/>
      <c r="AJ1596" s="19"/>
      <c r="AK1596" s="22"/>
      <c r="AL1596" s="19"/>
      <c r="AM1596" s="19"/>
      <c r="AN1596" s="19"/>
      <c r="AO1596" s="19"/>
      <c r="AP1596" s="21"/>
      <c r="AQ1596" s="19"/>
    </row>
    <row r="1597">
      <c r="A1597" s="11" t="s">
        <v>7396</v>
      </c>
      <c r="B1597" s="11" t="s">
        <v>7397</v>
      </c>
      <c r="C1597" s="11" t="str">
        <f>VLOOKUP(A1597,import!A:C,3,0)</f>
        <v>DOĞRU</v>
      </c>
      <c r="D1597" s="11" t="s">
        <v>818</v>
      </c>
      <c r="E1597" s="12">
        <f>VLOOKUP(A1597,import!A:J,5,0)</f>
        <v>15</v>
      </c>
      <c r="F1597" s="12">
        <f>VLOOKUP(A1597,import!A:J,6,0)</f>
        <v>9</v>
      </c>
      <c r="G1597" s="13">
        <f>VLOOKUP(A1597,import!A:J,7,0)</f>
        <v>27</v>
      </c>
      <c r="H1597" s="13">
        <f>VLOOKUP(A1597,import!A:J,8,0)</f>
        <v>14</v>
      </c>
      <c r="I1597" s="13">
        <f>VLOOKUP(A1597,import!A:J,9,0)</f>
        <v>41</v>
      </c>
      <c r="J1597" s="14">
        <f>VLOOKUP(A1597,import!A:J,10,0)</f>
        <v>0.66</v>
      </c>
      <c r="K1597" s="11" t="s">
        <v>5800</v>
      </c>
      <c r="L1597" s="11">
        <v>5.322754182E9</v>
      </c>
      <c r="M1597" s="11" t="s">
        <v>47</v>
      </c>
      <c r="N1597" s="11" t="s">
        <v>145</v>
      </c>
      <c r="O1597" s="11" t="s">
        <v>5801</v>
      </c>
      <c r="P1597" s="11" t="str">
        <f>VLOOKUP(A1597,import!A:P,16,0)</f>
        <v>Geleneksel</v>
      </c>
      <c r="Q1597" s="15"/>
      <c r="R1597" s="15" t="b">
        <v>1</v>
      </c>
      <c r="S1597" s="16" t="b">
        <v>0</v>
      </c>
      <c r="T1597" s="17" t="s">
        <v>50</v>
      </c>
      <c r="U1597" s="17" t="s">
        <v>115</v>
      </c>
      <c r="V1597" s="24" t="s">
        <v>69</v>
      </c>
      <c r="W1597" s="17"/>
      <c r="X1597" s="18">
        <v>44636.0</v>
      </c>
      <c r="Y1597" s="18">
        <v>44609.0</v>
      </c>
      <c r="Z1597" s="18"/>
      <c r="AA1597" s="22" t="s">
        <v>71</v>
      </c>
      <c r="AB1597" s="23">
        <v>44636.0</v>
      </c>
      <c r="AC1597" s="19"/>
      <c r="AD1597" s="19"/>
      <c r="AE1597" s="20"/>
      <c r="AF1597" s="19"/>
      <c r="AG1597" s="20"/>
      <c r="AH1597" s="19"/>
      <c r="AI1597" s="19"/>
      <c r="AJ1597" s="19"/>
      <c r="AK1597" s="22" t="s">
        <v>115</v>
      </c>
      <c r="AL1597" s="19"/>
      <c r="AM1597" s="19"/>
      <c r="AN1597" s="19"/>
      <c r="AO1597" s="19"/>
      <c r="AP1597" s="21"/>
      <c r="AQ1597" s="19"/>
    </row>
    <row r="1598">
      <c r="A1598" s="11" t="s">
        <v>7398</v>
      </c>
      <c r="B1598" s="11" t="s">
        <v>7399</v>
      </c>
      <c r="C1598" s="11" t="str">
        <f>VLOOKUP(A1598,import!A:C,3,0)</f>
        <v>DOĞRU</v>
      </c>
      <c r="D1598" s="11" t="s">
        <v>818</v>
      </c>
      <c r="E1598" s="12">
        <f>VLOOKUP(A1598,import!A:J,5,0)</f>
        <v>2536</v>
      </c>
      <c r="F1598" s="12">
        <f>VLOOKUP(A1598,import!A:J,6,0)</f>
        <v>232</v>
      </c>
      <c r="G1598" s="13">
        <f>VLOOKUP(A1598,import!A:J,7,0)</f>
        <v>72</v>
      </c>
      <c r="H1598" s="13">
        <f>VLOOKUP(A1598,import!A:J,8,0)</f>
        <v>65</v>
      </c>
      <c r="I1598" s="13">
        <f>VLOOKUP(A1598,import!A:J,9,0)</f>
        <v>137</v>
      </c>
      <c r="J1598" s="14">
        <f>VLOOKUP(A1598,import!A:J,10,0)</f>
        <v>0.53</v>
      </c>
      <c r="K1598" s="11" t="s">
        <v>7400</v>
      </c>
      <c r="L1598" s="11">
        <v>2.423181661E9</v>
      </c>
      <c r="M1598" s="11" t="s">
        <v>47</v>
      </c>
      <c r="N1598" s="11" t="s">
        <v>227</v>
      </c>
      <c r="O1598" s="11" t="s">
        <v>7401</v>
      </c>
      <c r="P1598" s="11" t="str">
        <f>VLOOKUP(A1598,import!A:P,16,0)</f>
        <v>Geleneksel</v>
      </c>
      <c r="Q1598" s="15" t="s">
        <v>103</v>
      </c>
      <c r="R1598" s="15" t="b">
        <v>1</v>
      </c>
      <c r="S1598" s="16" t="b">
        <v>0</v>
      </c>
      <c r="T1598" s="25" t="s">
        <v>50</v>
      </c>
      <c r="U1598" s="25" t="s">
        <v>230</v>
      </c>
      <c r="V1598" s="22"/>
      <c r="W1598" s="25" t="s">
        <v>7402</v>
      </c>
      <c r="X1598" s="27">
        <v>44629.0</v>
      </c>
      <c r="Y1598" s="46">
        <v>44630.0</v>
      </c>
      <c r="Z1598" s="27"/>
      <c r="AA1598" s="22" t="s">
        <v>106</v>
      </c>
      <c r="AB1598" s="23">
        <v>44350.0</v>
      </c>
      <c r="AC1598" s="22" t="s">
        <v>106</v>
      </c>
      <c r="AD1598" s="23">
        <v>44354.0</v>
      </c>
      <c r="AE1598" s="22" t="s">
        <v>106</v>
      </c>
      <c r="AF1598" s="23">
        <v>44369.0</v>
      </c>
      <c r="AG1598" s="22" t="s">
        <v>106</v>
      </c>
      <c r="AH1598" s="23">
        <v>44375.0</v>
      </c>
      <c r="AI1598" s="22" t="s">
        <v>71</v>
      </c>
      <c r="AJ1598" s="23">
        <v>44558.0</v>
      </c>
      <c r="AK1598" s="22" t="s">
        <v>148</v>
      </c>
      <c r="AL1598" s="22" t="s">
        <v>190</v>
      </c>
      <c r="AM1598" s="22" t="s">
        <v>98</v>
      </c>
      <c r="AN1598" s="22" t="s">
        <v>86</v>
      </c>
      <c r="AO1598" s="22" t="s">
        <v>104</v>
      </c>
      <c r="AP1598" s="21" t="s">
        <v>89</v>
      </c>
      <c r="AQ1598" s="22"/>
    </row>
    <row r="1599">
      <c r="A1599" s="11" t="s">
        <v>7403</v>
      </c>
      <c r="B1599" s="11" t="s">
        <v>7404</v>
      </c>
      <c r="C1599" s="11" t="str">
        <f>VLOOKUP(A1599,import!A:C,3,0)</f>
        <v>DOĞRU</v>
      </c>
      <c r="D1599" s="11" t="s">
        <v>74</v>
      </c>
      <c r="E1599" s="12">
        <f>VLOOKUP(A1599,import!A:J,5,0)</f>
        <v>50</v>
      </c>
      <c r="F1599" s="12">
        <f>VLOOKUP(A1599,import!A:J,6,0)</f>
        <v>46</v>
      </c>
      <c r="G1599" s="13">
        <f>VLOOKUP(A1599,import!A:J,7,0)</f>
        <v>18</v>
      </c>
      <c r="H1599" s="13">
        <f>VLOOKUP(A1599,import!A:J,8,0)</f>
        <v>23</v>
      </c>
      <c r="I1599" s="13">
        <f>VLOOKUP(A1599,import!A:J,9,0)</f>
        <v>41</v>
      </c>
      <c r="J1599" s="14">
        <f>VLOOKUP(A1599,import!A:J,10,0)</f>
        <v>0.44</v>
      </c>
      <c r="K1599" s="11" t="s">
        <v>3236</v>
      </c>
      <c r="L1599" s="11">
        <v>2.422277727E9</v>
      </c>
      <c r="M1599" s="11" t="s">
        <v>65</v>
      </c>
      <c r="N1599" s="11" t="s">
        <v>66</v>
      </c>
      <c r="O1599" s="11" t="s">
        <v>7405</v>
      </c>
      <c r="P1599" s="11" t="str">
        <f>VLOOKUP(A1599,import!A:P,16,0)</f>
        <v>Geleneksel</v>
      </c>
      <c r="Q1599" s="15"/>
      <c r="R1599" s="15" t="b">
        <v>1</v>
      </c>
      <c r="S1599" s="16" t="b">
        <v>0</v>
      </c>
      <c r="T1599" s="17" t="s">
        <v>50</v>
      </c>
      <c r="U1599" s="17" t="s">
        <v>131</v>
      </c>
      <c r="V1599" s="24" t="s">
        <v>69</v>
      </c>
      <c r="W1599" s="17">
        <v>5.32431394E9</v>
      </c>
      <c r="X1599" s="18">
        <v>44649.0</v>
      </c>
      <c r="Y1599" s="18">
        <v>44653.0</v>
      </c>
      <c r="Z1599" s="18"/>
      <c r="AA1599" s="22" t="s">
        <v>71</v>
      </c>
      <c r="AB1599" s="23">
        <v>44649.0</v>
      </c>
      <c r="AC1599" s="19"/>
      <c r="AD1599" s="19"/>
      <c r="AE1599" s="20"/>
      <c r="AF1599" s="19"/>
      <c r="AG1599" s="20"/>
      <c r="AH1599" s="19"/>
      <c r="AI1599" s="19"/>
      <c r="AJ1599" s="19"/>
      <c r="AK1599" s="22" t="s">
        <v>131</v>
      </c>
      <c r="AL1599" s="19"/>
      <c r="AM1599" s="19"/>
      <c r="AN1599" s="19"/>
      <c r="AO1599" s="19"/>
      <c r="AP1599" s="21"/>
      <c r="AQ1599" s="19"/>
    </row>
    <row r="1600">
      <c r="A1600" s="11" t="s">
        <v>7406</v>
      </c>
      <c r="B1600" s="11" t="s">
        <v>7407</v>
      </c>
      <c r="C1600" s="11" t="str">
        <f>VLOOKUP(A1600,import!A:C,3,0)</f>
        <v>DOĞRU</v>
      </c>
      <c r="D1600" s="11" t="s">
        <v>45</v>
      </c>
      <c r="E1600" s="12">
        <f>VLOOKUP(A1600,import!A:J,5,0)</f>
        <v>1</v>
      </c>
      <c r="F1600" s="12" t="str">
        <f>VLOOKUP(A1600,import!A:J,6,0)</f>
        <v/>
      </c>
      <c r="G1600" s="13">
        <f>VLOOKUP(A1600,import!A:J,7,0)</f>
        <v>0</v>
      </c>
      <c r="H1600" s="13">
        <f>VLOOKUP(A1600,import!A:J,8,0)</f>
        <v>12</v>
      </c>
      <c r="I1600" s="13">
        <f>VLOOKUP(A1600,import!A:J,9,0)</f>
        <v>12</v>
      </c>
      <c r="J1600" s="14">
        <f>VLOOKUP(A1600,import!A:J,10,0)</f>
        <v>0</v>
      </c>
      <c r="K1600" s="11" t="s">
        <v>7408</v>
      </c>
      <c r="L1600" s="11">
        <v>5.061767472E9</v>
      </c>
      <c r="M1600" s="11" t="s">
        <v>47</v>
      </c>
      <c r="N1600" s="11" t="s">
        <v>81</v>
      </c>
      <c r="O1600" s="11" t="s">
        <v>7409</v>
      </c>
      <c r="P1600" s="11" t="str">
        <f>VLOOKUP(A1600,import!A:P,16,0)</f>
        <v>Geleneksel</v>
      </c>
      <c r="Q1600" s="15"/>
      <c r="R1600" s="15" t="b">
        <v>1</v>
      </c>
      <c r="S1600" s="16" t="b">
        <v>0</v>
      </c>
      <c r="T1600" s="17" t="s">
        <v>106</v>
      </c>
      <c r="U1600" s="17"/>
      <c r="V1600" s="31"/>
      <c r="W1600" s="17" t="s">
        <v>7410</v>
      </c>
      <c r="X1600" s="18"/>
      <c r="Y1600" s="18"/>
      <c r="Z1600" s="18"/>
      <c r="AA1600" s="22" t="s">
        <v>85</v>
      </c>
      <c r="AB1600" s="23">
        <v>44585.0</v>
      </c>
      <c r="AC1600" s="19"/>
      <c r="AD1600" s="19"/>
      <c r="AE1600" s="20"/>
      <c r="AF1600" s="19"/>
      <c r="AG1600" s="20"/>
      <c r="AH1600" s="19"/>
      <c r="AI1600" s="19"/>
      <c r="AJ1600" s="19"/>
      <c r="AK1600" s="22" t="s">
        <v>99</v>
      </c>
      <c r="AL1600" s="19"/>
      <c r="AM1600" s="19"/>
      <c r="AN1600" s="19"/>
      <c r="AO1600" s="19"/>
      <c r="AP1600" s="21"/>
      <c r="AQ1600" s="19"/>
    </row>
    <row r="1601">
      <c r="A1601" s="11" t="s">
        <v>7411</v>
      </c>
      <c r="B1601" s="11" t="s">
        <v>7412</v>
      </c>
      <c r="C1601" s="11" t="str">
        <f>VLOOKUP(A1601,import!A:C,3,0)</f>
        <v>DOĞRU</v>
      </c>
      <c r="D1601" s="11" t="s">
        <v>45</v>
      </c>
      <c r="E1601" s="12">
        <f>VLOOKUP(A1601,import!A:J,5,0)</f>
        <v>488</v>
      </c>
      <c r="F1601" s="12">
        <f>VLOOKUP(A1601,import!A:J,6,0)</f>
        <v>19</v>
      </c>
      <c r="G1601" s="13">
        <f>VLOOKUP(A1601,import!A:J,7,0)</f>
        <v>3</v>
      </c>
      <c r="H1601" s="13">
        <f>VLOOKUP(A1601,import!A:J,8,0)</f>
        <v>6</v>
      </c>
      <c r="I1601" s="13">
        <f>VLOOKUP(A1601,import!A:J,9,0)</f>
        <v>9</v>
      </c>
      <c r="J1601" s="14">
        <f>VLOOKUP(A1601,import!A:J,10,0)</f>
        <v>0.33</v>
      </c>
      <c r="K1601" s="11" t="s">
        <v>7413</v>
      </c>
      <c r="L1601" s="11">
        <v>5.323283244E9</v>
      </c>
      <c r="M1601" s="11" t="s">
        <v>47</v>
      </c>
      <c r="N1601" s="11" t="s">
        <v>410</v>
      </c>
      <c r="O1601" s="11" t="s">
        <v>7414</v>
      </c>
      <c r="P1601" s="11" t="str">
        <f>VLOOKUP(A1601,import!A:P,16,0)</f>
        <v>Geleneksel</v>
      </c>
      <c r="Q1601" s="15"/>
      <c r="R1601" s="15" t="b">
        <v>1</v>
      </c>
      <c r="S1601" s="16" t="b">
        <v>0</v>
      </c>
      <c r="T1601" s="17" t="s">
        <v>50</v>
      </c>
      <c r="U1601" s="17" t="s">
        <v>1587</v>
      </c>
      <c r="V1601" s="17" t="s">
        <v>273</v>
      </c>
      <c r="W1601" s="17" t="s">
        <v>7415</v>
      </c>
      <c r="X1601" s="18">
        <v>44305.0</v>
      </c>
      <c r="Y1601" s="18">
        <v>44307.0</v>
      </c>
      <c r="Z1601" s="18"/>
      <c r="AA1601" s="19"/>
      <c r="AB1601" s="19"/>
      <c r="AC1601" s="19"/>
      <c r="AD1601" s="19"/>
      <c r="AE1601" s="20"/>
      <c r="AF1601" s="19"/>
      <c r="AG1601" s="20"/>
      <c r="AH1601" s="19"/>
      <c r="AI1601" s="19"/>
      <c r="AJ1601" s="19"/>
      <c r="AK1601" s="19"/>
      <c r="AL1601" s="19"/>
      <c r="AM1601" s="19"/>
      <c r="AN1601" s="19"/>
      <c r="AO1601" s="19"/>
      <c r="AP1601" s="21" t="s">
        <v>54</v>
      </c>
      <c r="AQ1601" s="19"/>
    </row>
    <row r="1602">
      <c r="A1602" s="11" t="s">
        <v>7416</v>
      </c>
      <c r="B1602" s="11" t="s">
        <v>7417</v>
      </c>
      <c r="C1602" s="11" t="str">
        <f>VLOOKUP(A1602,import!A:C,3,0)</f>
        <v>DOĞRU</v>
      </c>
      <c r="D1602" s="11" t="s">
        <v>200</v>
      </c>
      <c r="E1602" s="12">
        <f>VLOOKUP(A1602,import!A:J,5,0)</f>
        <v>1688</v>
      </c>
      <c r="F1602" s="12">
        <f>VLOOKUP(A1602,import!A:J,6,0)</f>
        <v>138</v>
      </c>
      <c r="G1602" s="13">
        <f>VLOOKUP(A1602,import!A:J,7,0)</f>
        <v>0</v>
      </c>
      <c r="H1602" s="13">
        <f>VLOOKUP(A1602,import!A:J,8,0)</f>
        <v>117</v>
      </c>
      <c r="I1602" s="13">
        <f>VLOOKUP(A1602,import!A:J,9,0)</f>
        <v>117</v>
      </c>
      <c r="J1602" s="14">
        <f>VLOOKUP(A1602,import!A:J,10,0)</f>
        <v>0</v>
      </c>
      <c r="K1602" s="11" t="s">
        <v>7418</v>
      </c>
      <c r="L1602" s="11">
        <v>2.425144771E9</v>
      </c>
      <c r="M1602" s="11" t="s">
        <v>368</v>
      </c>
      <c r="N1602" s="11" t="s">
        <v>784</v>
      </c>
      <c r="O1602" s="11" t="s">
        <v>7419</v>
      </c>
      <c r="P1602" s="11" t="str">
        <f>VLOOKUP(A1602,import!A:P,16,0)</f>
        <v>Geleneksel</v>
      </c>
      <c r="Q1602" s="15"/>
      <c r="R1602" s="15" t="b">
        <v>1</v>
      </c>
      <c r="S1602" s="25" t="b">
        <v>1</v>
      </c>
      <c r="T1602" s="17"/>
      <c r="U1602" s="17"/>
      <c r="V1602" s="17"/>
      <c r="W1602" s="17" t="s">
        <v>7420</v>
      </c>
      <c r="X1602" s="18"/>
      <c r="Y1602" s="18"/>
      <c r="Z1602" s="17"/>
      <c r="AA1602" s="22" t="s">
        <v>71</v>
      </c>
      <c r="AB1602" s="23">
        <v>44463.0</v>
      </c>
      <c r="AC1602" s="19"/>
      <c r="AD1602" s="19"/>
      <c r="AE1602" s="20"/>
      <c r="AF1602" s="19"/>
      <c r="AG1602" s="20"/>
      <c r="AH1602" s="19"/>
      <c r="AI1602" s="19"/>
      <c r="AJ1602" s="19"/>
      <c r="AK1602" s="22" t="s">
        <v>149</v>
      </c>
      <c r="AL1602" s="19"/>
      <c r="AM1602" s="19"/>
      <c r="AN1602" s="19"/>
      <c r="AO1602" s="19"/>
      <c r="AP1602" s="21" t="s">
        <v>116</v>
      </c>
      <c r="AQ1602" s="19"/>
    </row>
    <row r="1603">
      <c r="A1603" s="11" t="s">
        <v>7421</v>
      </c>
      <c r="B1603" s="11" t="s">
        <v>7422</v>
      </c>
      <c r="C1603" s="11" t="str">
        <f>VLOOKUP(A1603,import!A:C,3,0)</f>
        <v>DOĞRU</v>
      </c>
      <c r="D1603" s="11" t="s">
        <v>200</v>
      </c>
      <c r="E1603" s="12">
        <f>VLOOKUP(A1603,import!A:J,5,0)</f>
        <v>2038</v>
      </c>
      <c r="F1603" s="12">
        <f>VLOOKUP(A1603,import!A:J,6,0)</f>
        <v>82</v>
      </c>
      <c r="G1603" s="13">
        <f>VLOOKUP(A1603,import!A:J,7,0)</f>
        <v>6</v>
      </c>
      <c r="H1603" s="13">
        <f>VLOOKUP(A1603,import!A:J,8,0)</f>
        <v>22</v>
      </c>
      <c r="I1603" s="13">
        <f>VLOOKUP(A1603,import!A:J,9,0)</f>
        <v>28</v>
      </c>
      <c r="J1603" s="14">
        <f>VLOOKUP(A1603,import!A:J,10,0)</f>
        <v>0.21</v>
      </c>
      <c r="K1603" s="11" t="s">
        <v>3318</v>
      </c>
      <c r="L1603" s="11">
        <v>5.376130963E9</v>
      </c>
      <c r="M1603" s="11" t="s">
        <v>65</v>
      </c>
      <c r="N1603" s="11" t="s">
        <v>112</v>
      </c>
      <c r="O1603" s="11" t="s">
        <v>3319</v>
      </c>
      <c r="P1603" s="11" t="str">
        <f>VLOOKUP(A1603,import!A:P,16,0)</f>
        <v>Geleneksel</v>
      </c>
      <c r="Q1603" s="15"/>
      <c r="R1603" s="15" t="b">
        <v>1</v>
      </c>
      <c r="S1603" s="16" t="b">
        <v>0</v>
      </c>
      <c r="T1603" s="17" t="s">
        <v>50</v>
      </c>
      <c r="U1603" s="17" t="s">
        <v>131</v>
      </c>
      <c r="V1603" s="24" t="s">
        <v>69</v>
      </c>
      <c r="W1603" s="17"/>
      <c r="X1603" s="18">
        <v>44628.0</v>
      </c>
      <c r="Y1603" s="18">
        <v>44629.0</v>
      </c>
      <c r="Z1603" s="18"/>
      <c r="AA1603" s="22" t="s">
        <v>71</v>
      </c>
      <c r="AB1603" s="23">
        <v>44531.0</v>
      </c>
      <c r="AC1603" s="22" t="s">
        <v>212</v>
      </c>
      <c r="AD1603" s="23">
        <v>44543.0</v>
      </c>
      <c r="AE1603" s="22" t="s">
        <v>71</v>
      </c>
      <c r="AF1603" s="23">
        <v>44628.0</v>
      </c>
      <c r="AG1603" s="20"/>
      <c r="AH1603" s="19"/>
      <c r="AI1603" s="19"/>
      <c r="AJ1603" s="19"/>
      <c r="AK1603" s="22" t="s">
        <v>99</v>
      </c>
      <c r="AL1603" s="22" t="s">
        <v>99</v>
      </c>
      <c r="AM1603" s="22" t="s">
        <v>131</v>
      </c>
      <c r="AN1603" s="19"/>
      <c r="AO1603" s="19"/>
      <c r="AP1603" s="21" t="s">
        <v>116</v>
      </c>
      <c r="AQ1603" s="19"/>
    </row>
    <row r="1604">
      <c r="A1604" s="11" t="s">
        <v>7423</v>
      </c>
      <c r="B1604" s="11" t="s">
        <v>7424</v>
      </c>
      <c r="C1604" s="11" t="str">
        <f>VLOOKUP(A1604,import!A:C,3,0)</f>
        <v>DOĞRU</v>
      </c>
      <c r="D1604" s="11" t="s">
        <v>200</v>
      </c>
      <c r="E1604" s="12">
        <f>VLOOKUP(A1604,import!A:J,5,0)</f>
        <v>5538</v>
      </c>
      <c r="F1604" s="12">
        <f>VLOOKUP(A1604,import!A:J,6,0)</f>
        <v>549</v>
      </c>
      <c r="G1604" s="13">
        <f>VLOOKUP(A1604,import!A:J,7,0)</f>
        <v>0</v>
      </c>
      <c r="H1604" s="13">
        <f>VLOOKUP(A1604,import!A:J,8,0)</f>
        <v>61</v>
      </c>
      <c r="I1604" s="13">
        <f>VLOOKUP(A1604,import!A:J,9,0)</f>
        <v>61</v>
      </c>
      <c r="J1604" s="14">
        <f>VLOOKUP(A1604,import!A:J,10,0)</f>
        <v>0</v>
      </c>
      <c r="K1604" s="11" t="s">
        <v>7425</v>
      </c>
      <c r="L1604" s="11">
        <v>2.42290905E9</v>
      </c>
      <c r="M1604" s="11" t="s">
        <v>138</v>
      </c>
      <c r="N1604" s="11" t="s">
        <v>955</v>
      </c>
      <c r="O1604" s="11" t="s">
        <v>7426</v>
      </c>
      <c r="P1604" s="11" t="str">
        <f>VLOOKUP(A1604,import!A:P,16,0)</f>
        <v>Geleneksel</v>
      </c>
      <c r="Q1604" s="15" t="s">
        <v>103</v>
      </c>
      <c r="R1604" s="15" t="b">
        <v>1</v>
      </c>
      <c r="S1604" s="16" t="b">
        <v>0</v>
      </c>
      <c r="T1604" s="25" t="s">
        <v>245</v>
      </c>
      <c r="U1604" s="25"/>
      <c r="V1604" s="25"/>
      <c r="W1604" s="25" t="s">
        <v>7427</v>
      </c>
      <c r="X1604" s="27"/>
      <c r="Y1604" s="27"/>
      <c r="Z1604" s="27"/>
      <c r="AA1604" s="22" t="s">
        <v>177</v>
      </c>
      <c r="AB1604" s="23">
        <v>44349.0</v>
      </c>
      <c r="AC1604" s="22" t="s">
        <v>71</v>
      </c>
      <c r="AD1604" s="23">
        <v>44358.0</v>
      </c>
      <c r="AE1604" s="22" t="s">
        <v>85</v>
      </c>
      <c r="AF1604" s="23">
        <v>44368.0</v>
      </c>
      <c r="AG1604" s="22" t="s">
        <v>85</v>
      </c>
      <c r="AH1604" s="23">
        <v>44376.0</v>
      </c>
      <c r="AI1604" s="22" t="s">
        <v>177</v>
      </c>
      <c r="AJ1604" s="23">
        <v>44582.0</v>
      </c>
      <c r="AK1604" s="22" t="s">
        <v>98</v>
      </c>
      <c r="AL1604" s="22" t="s">
        <v>148</v>
      </c>
      <c r="AM1604" s="22" t="s">
        <v>107</v>
      </c>
      <c r="AN1604" s="22" t="s">
        <v>1233</v>
      </c>
      <c r="AO1604" s="22" t="s">
        <v>247</v>
      </c>
      <c r="AP1604" s="21" t="s">
        <v>116</v>
      </c>
      <c r="AQ1604" s="22"/>
    </row>
    <row r="1605">
      <c r="A1605" s="11" t="s">
        <v>7428</v>
      </c>
      <c r="B1605" s="11" t="s">
        <v>7429</v>
      </c>
      <c r="C1605" s="11" t="str">
        <f>VLOOKUP(A1605,import!A:C,3,0)</f>
        <v>DOĞRU</v>
      </c>
      <c r="D1605" s="11" t="s">
        <v>152</v>
      </c>
      <c r="E1605" s="12">
        <f>VLOOKUP(A1605,import!A:J,5,0)</f>
        <v>166</v>
      </c>
      <c r="F1605" s="12">
        <f>VLOOKUP(A1605,import!A:J,6,0)</f>
        <v>1</v>
      </c>
      <c r="G1605" s="13">
        <f>VLOOKUP(A1605,import!A:J,7,0)</f>
        <v>0</v>
      </c>
      <c r="H1605" s="13">
        <f>VLOOKUP(A1605,import!A:J,8,0)</f>
        <v>18</v>
      </c>
      <c r="I1605" s="13">
        <f>VLOOKUP(A1605,import!A:J,9,0)</f>
        <v>18</v>
      </c>
      <c r="J1605" s="14">
        <f>VLOOKUP(A1605,import!A:J,10,0)</f>
        <v>0</v>
      </c>
      <c r="K1605" s="11" t="s">
        <v>7430</v>
      </c>
      <c r="L1605" s="11">
        <v>5.428337217E9</v>
      </c>
      <c r="M1605" s="11" t="s">
        <v>65</v>
      </c>
      <c r="N1605" s="11" t="s">
        <v>433</v>
      </c>
      <c r="O1605" s="11" t="s">
        <v>7431</v>
      </c>
      <c r="P1605" s="11" t="str">
        <f>VLOOKUP(A1605,import!A:P,16,0)</f>
        <v>Geleneksel</v>
      </c>
      <c r="Q1605" s="15"/>
      <c r="R1605" s="15" t="b">
        <v>1</v>
      </c>
      <c r="S1605" s="16" t="b">
        <v>0</v>
      </c>
      <c r="T1605" s="25" t="s">
        <v>293</v>
      </c>
      <c r="U1605" s="16"/>
      <c r="V1605" s="16"/>
      <c r="W1605" s="25" t="s">
        <v>7432</v>
      </c>
      <c r="X1605" s="30"/>
      <c r="Y1605" s="30"/>
      <c r="Z1605" s="30"/>
      <c r="AA1605" s="19"/>
      <c r="AB1605" s="19"/>
      <c r="AC1605" s="19"/>
      <c r="AD1605" s="19"/>
      <c r="AE1605" s="20"/>
      <c r="AF1605" s="19"/>
      <c r="AG1605" s="20"/>
      <c r="AH1605" s="19"/>
      <c r="AI1605" s="19"/>
      <c r="AJ1605" s="19"/>
      <c r="AK1605" s="19"/>
      <c r="AL1605" s="19"/>
      <c r="AM1605" s="19"/>
      <c r="AN1605" s="19"/>
      <c r="AO1605" s="19"/>
      <c r="AP1605" s="21" t="s">
        <v>54</v>
      </c>
      <c r="AQ1605" s="19"/>
    </row>
    <row r="1606">
      <c r="A1606" s="11" t="s">
        <v>7433</v>
      </c>
      <c r="B1606" s="11" t="s">
        <v>7434</v>
      </c>
      <c r="C1606" s="11" t="str">
        <f>VLOOKUP(A1606,import!A:C,3,0)</f>
        <v>DOĞRU</v>
      </c>
      <c r="D1606" s="11" t="s">
        <v>152</v>
      </c>
      <c r="E1606" s="12">
        <f>VLOOKUP(A1606,import!A:J,5,0)</f>
        <v>138</v>
      </c>
      <c r="F1606" s="12">
        <f>VLOOKUP(A1606,import!A:J,6,0)</f>
        <v>32</v>
      </c>
      <c r="G1606" s="13">
        <f>VLOOKUP(A1606,import!A:J,7,0)</f>
        <v>0</v>
      </c>
      <c r="H1606" s="13">
        <f>VLOOKUP(A1606,import!A:J,8,0)</f>
        <v>43</v>
      </c>
      <c r="I1606" s="13">
        <f>VLOOKUP(A1606,import!A:J,9,0)</f>
        <v>43</v>
      </c>
      <c r="J1606" s="14">
        <f>VLOOKUP(A1606,import!A:J,10,0)</f>
        <v>0</v>
      </c>
      <c r="K1606" s="11" t="s">
        <v>7435</v>
      </c>
      <c r="L1606" s="11">
        <v>2.422430319E9</v>
      </c>
      <c r="M1606" s="11" t="s">
        <v>47</v>
      </c>
      <c r="N1606" s="11" t="s">
        <v>1923</v>
      </c>
      <c r="O1606" s="11" t="s">
        <v>7436</v>
      </c>
      <c r="P1606" s="11" t="str">
        <f>VLOOKUP(A1606,import!A:P,16,0)</f>
        <v>Geleneksel</v>
      </c>
      <c r="Q1606" s="15"/>
      <c r="R1606" s="15" t="b">
        <v>1</v>
      </c>
      <c r="S1606" s="16" t="b">
        <v>0</v>
      </c>
      <c r="T1606" s="17" t="s">
        <v>83</v>
      </c>
      <c r="U1606" s="17"/>
      <c r="V1606" s="17"/>
      <c r="W1606" s="17" t="s">
        <v>7437</v>
      </c>
      <c r="X1606" s="18"/>
      <c r="Y1606" s="18"/>
      <c r="Z1606" s="18"/>
      <c r="AA1606" s="22" t="s">
        <v>71</v>
      </c>
      <c r="AB1606" s="23">
        <v>44636.0</v>
      </c>
      <c r="AC1606" s="19"/>
      <c r="AD1606" s="19"/>
      <c r="AE1606" s="20"/>
      <c r="AF1606" s="19"/>
      <c r="AG1606" s="20"/>
      <c r="AH1606" s="19"/>
      <c r="AI1606" s="19"/>
      <c r="AJ1606" s="19"/>
      <c r="AK1606" s="22" t="s">
        <v>99</v>
      </c>
      <c r="AL1606" s="19"/>
      <c r="AM1606" s="19"/>
      <c r="AN1606" s="19"/>
      <c r="AO1606" s="19"/>
      <c r="AP1606" s="21"/>
      <c r="AQ1606" s="19"/>
    </row>
    <row r="1607">
      <c r="A1607" s="11" t="s">
        <v>7438</v>
      </c>
      <c r="B1607" s="11" t="s">
        <v>7439</v>
      </c>
      <c r="C1607" s="11" t="str">
        <f>VLOOKUP(A1607,import!A:C,3,0)</f>
        <v>DOĞRU</v>
      </c>
      <c r="D1607" s="11" t="s">
        <v>344</v>
      </c>
      <c r="E1607" s="12">
        <f>VLOOKUP(A1607,import!A:J,5,0)</f>
        <v>242</v>
      </c>
      <c r="F1607" s="12">
        <f>VLOOKUP(A1607,import!A:J,6,0)</f>
        <v>14</v>
      </c>
      <c r="G1607" s="13">
        <f>VLOOKUP(A1607,import!A:J,7,0)</f>
        <v>41</v>
      </c>
      <c r="H1607" s="13">
        <f>VLOOKUP(A1607,import!A:J,8,0)</f>
        <v>6</v>
      </c>
      <c r="I1607" s="13">
        <f>VLOOKUP(A1607,import!A:J,9,0)</f>
        <v>47</v>
      </c>
      <c r="J1607" s="14">
        <f>VLOOKUP(A1607,import!A:J,10,0)</f>
        <v>0.87</v>
      </c>
      <c r="K1607" s="11" t="s">
        <v>7440</v>
      </c>
      <c r="L1607" s="11">
        <v>2.42240888E9</v>
      </c>
      <c r="M1607" s="11" t="s">
        <v>47</v>
      </c>
      <c r="N1607" s="11" t="s">
        <v>1923</v>
      </c>
      <c r="O1607" s="11" t="s">
        <v>1325</v>
      </c>
      <c r="P1607" s="11" t="str">
        <f>VLOOKUP(A1607,import!A:P,16,0)</f>
        <v>Geleneksel</v>
      </c>
      <c r="Q1607" s="15"/>
      <c r="R1607" s="15" t="b">
        <v>1</v>
      </c>
      <c r="S1607" s="16" t="b">
        <v>0</v>
      </c>
      <c r="T1607" s="17" t="s">
        <v>50</v>
      </c>
      <c r="U1607" s="17" t="s">
        <v>123</v>
      </c>
      <c r="V1607" s="17"/>
      <c r="W1607" s="17" t="s">
        <v>7441</v>
      </c>
      <c r="X1607" s="18">
        <v>44483.0</v>
      </c>
      <c r="Y1607" s="18">
        <v>44484.0</v>
      </c>
      <c r="Z1607" s="18"/>
      <c r="AA1607" s="22" t="s">
        <v>106</v>
      </c>
      <c r="AB1607" s="23">
        <v>44482.0</v>
      </c>
      <c r="AC1607" s="22" t="s">
        <v>71</v>
      </c>
      <c r="AD1607" s="23">
        <v>44483.0</v>
      </c>
      <c r="AE1607" s="20"/>
      <c r="AF1607" s="19"/>
      <c r="AG1607" s="20"/>
      <c r="AH1607" s="19"/>
      <c r="AI1607" s="19"/>
      <c r="AJ1607" s="19"/>
      <c r="AK1607" s="22" t="s">
        <v>123</v>
      </c>
      <c r="AL1607" s="22" t="s">
        <v>123</v>
      </c>
      <c r="AM1607" s="19"/>
      <c r="AN1607" s="19"/>
      <c r="AO1607" s="19"/>
      <c r="AP1607" s="21" t="s">
        <v>54</v>
      </c>
      <c r="AQ1607" s="19"/>
    </row>
    <row r="1608">
      <c r="A1608" s="11" t="s">
        <v>7442</v>
      </c>
      <c r="B1608" s="11" t="s">
        <v>7443</v>
      </c>
      <c r="C1608" s="11" t="str">
        <f>VLOOKUP(A1608,import!A:C,3,0)</f>
        <v>DOĞRU</v>
      </c>
      <c r="D1608" s="11" t="s">
        <v>200</v>
      </c>
      <c r="E1608" s="12">
        <f>VLOOKUP(A1608,import!A:J,5,0)</f>
        <v>888</v>
      </c>
      <c r="F1608" s="12">
        <f>VLOOKUP(A1608,import!A:J,6,0)</f>
        <v>17</v>
      </c>
      <c r="G1608" s="13">
        <f>VLOOKUP(A1608,import!A:J,7,0)</f>
        <v>0</v>
      </c>
      <c r="H1608" s="13">
        <f>VLOOKUP(A1608,import!A:J,8,0)</f>
        <v>20</v>
      </c>
      <c r="I1608" s="13">
        <f>VLOOKUP(A1608,import!A:J,9,0)</f>
        <v>20</v>
      </c>
      <c r="J1608" s="14">
        <f>VLOOKUP(A1608,import!A:J,10,0)</f>
        <v>0</v>
      </c>
      <c r="K1608" s="11" t="s">
        <v>7444</v>
      </c>
      <c r="L1608" s="11">
        <v>5.524622742E9</v>
      </c>
      <c r="M1608" s="11" t="s">
        <v>65</v>
      </c>
      <c r="N1608" s="11" t="s">
        <v>778</v>
      </c>
      <c r="O1608" s="11" t="s">
        <v>7445</v>
      </c>
      <c r="P1608" s="11" t="str">
        <f>VLOOKUP(A1608,import!A:P,16,0)</f>
        <v>Geleneksel</v>
      </c>
      <c r="Q1608" s="15" t="s">
        <v>135</v>
      </c>
      <c r="R1608" s="15" t="b">
        <v>1</v>
      </c>
      <c r="S1608" s="16" t="b">
        <v>0</v>
      </c>
      <c r="T1608" s="25" t="s">
        <v>236</v>
      </c>
      <c r="U1608" s="16"/>
      <c r="V1608" s="16"/>
      <c r="W1608" s="25" t="s">
        <v>7446</v>
      </c>
      <c r="X1608" s="30"/>
      <c r="Y1608" s="30"/>
      <c r="Z1608" s="30"/>
      <c r="AA1608" s="22" t="s">
        <v>212</v>
      </c>
      <c r="AB1608" s="23">
        <v>44405.0</v>
      </c>
      <c r="AC1608" s="22" t="s">
        <v>71</v>
      </c>
      <c r="AD1608" s="23">
        <v>44445.0</v>
      </c>
      <c r="AE1608" s="22" t="s">
        <v>212</v>
      </c>
      <c r="AF1608" s="23">
        <v>44492.0</v>
      </c>
      <c r="AG1608" s="22" t="s">
        <v>71</v>
      </c>
      <c r="AH1608" s="23">
        <v>44508.0</v>
      </c>
      <c r="AI1608" s="19"/>
      <c r="AJ1608" s="19"/>
      <c r="AK1608" s="22" t="s">
        <v>190</v>
      </c>
      <c r="AL1608" s="22" t="s">
        <v>156</v>
      </c>
      <c r="AM1608" s="22" t="s">
        <v>99</v>
      </c>
      <c r="AN1608" s="22" t="s">
        <v>99</v>
      </c>
      <c r="AO1608" s="19"/>
      <c r="AP1608" s="21" t="s">
        <v>116</v>
      </c>
      <c r="AQ1608" s="19"/>
    </row>
    <row r="1609">
      <c r="A1609" s="21" t="s">
        <v>7447</v>
      </c>
      <c r="B1609" s="21" t="s">
        <v>7448</v>
      </c>
      <c r="C1609" s="11" t="str">
        <f>VLOOKUP(A1609,import!A:C,3,0)</f>
        <v>DOĞRU</v>
      </c>
      <c r="D1609" s="21" t="s">
        <v>818</v>
      </c>
      <c r="E1609" s="12">
        <f>VLOOKUP(A1609,import!A:J,5,0)</f>
        <v>1</v>
      </c>
      <c r="F1609" s="12">
        <f>VLOOKUP(A1609,import!A:J,6,0)</f>
        <v>1</v>
      </c>
      <c r="G1609" s="13">
        <f>VLOOKUP(A1609,import!A:J,7,0)</f>
        <v>0</v>
      </c>
      <c r="H1609" s="13">
        <f>VLOOKUP(A1609,import!A:J,8,0)</f>
        <v>23</v>
      </c>
      <c r="I1609" s="13">
        <f>VLOOKUP(A1609,import!A:J,9,0)</f>
        <v>23</v>
      </c>
      <c r="J1609" s="14">
        <f>VLOOKUP(A1609,import!A:J,10,0)</f>
        <v>0</v>
      </c>
      <c r="K1609" s="21" t="s">
        <v>7449</v>
      </c>
      <c r="L1609" s="21">
        <v>5.161665696E9</v>
      </c>
      <c r="M1609" s="21" t="s">
        <v>58</v>
      </c>
      <c r="N1609" s="21" t="s">
        <v>1501</v>
      </c>
      <c r="O1609" s="21" t="s">
        <v>7450</v>
      </c>
      <c r="P1609" s="11" t="str">
        <f>VLOOKUP(A1609,import!A:P,16,0)</f>
        <v>Geleneksel</v>
      </c>
      <c r="Q1609" s="15"/>
      <c r="R1609" s="15" t="b">
        <v>0</v>
      </c>
      <c r="S1609" s="16" t="b">
        <v>0</v>
      </c>
      <c r="T1609" s="17"/>
      <c r="U1609" s="17"/>
      <c r="V1609" s="17"/>
      <c r="W1609" s="17"/>
      <c r="X1609" s="18"/>
      <c r="Y1609" s="18"/>
      <c r="Z1609" s="18"/>
      <c r="AA1609" s="22"/>
      <c r="AB1609" s="23"/>
      <c r="AC1609" s="19"/>
      <c r="AD1609" s="19"/>
      <c r="AE1609" s="20"/>
      <c r="AF1609" s="19"/>
      <c r="AG1609" s="20"/>
      <c r="AH1609" s="19"/>
      <c r="AI1609" s="19"/>
      <c r="AJ1609" s="19"/>
      <c r="AK1609" s="22"/>
      <c r="AL1609" s="19"/>
      <c r="AM1609" s="19"/>
      <c r="AN1609" s="19"/>
      <c r="AO1609" s="19"/>
      <c r="AP1609" s="21"/>
      <c r="AQ1609" s="19"/>
    </row>
    <row r="1610">
      <c r="A1610" s="11" t="s">
        <v>7451</v>
      </c>
      <c r="B1610" s="11" t="s">
        <v>7452</v>
      </c>
      <c r="C1610" s="11" t="str">
        <f>VLOOKUP(A1610,import!A:C,3,0)</f>
        <v>DOĞRU</v>
      </c>
      <c r="D1610" s="11" t="s">
        <v>818</v>
      </c>
      <c r="E1610" s="12">
        <f>VLOOKUP(A1610,import!A:J,5,0)</f>
        <v>2830</v>
      </c>
      <c r="F1610" s="12">
        <f>VLOOKUP(A1610,import!A:J,6,0)</f>
        <v>132</v>
      </c>
      <c r="G1610" s="13">
        <f>VLOOKUP(A1610,import!A:J,7,0)</f>
        <v>26</v>
      </c>
      <c r="H1610" s="13">
        <f>VLOOKUP(A1610,import!A:J,8,0)</f>
        <v>25</v>
      </c>
      <c r="I1610" s="13">
        <f>VLOOKUP(A1610,import!A:J,9,0)</f>
        <v>51</v>
      </c>
      <c r="J1610" s="14">
        <f>VLOOKUP(A1610,import!A:J,10,0)</f>
        <v>0.51</v>
      </c>
      <c r="K1610" s="11" t="s">
        <v>7453</v>
      </c>
      <c r="L1610" s="11">
        <v>5.442161635E9</v>
      </c>
      <c r="M1610" s="11" t="s">
        <v>47</v>
      </c>
      <c r="N1610" s="11" t="s">
        <v>740</v>
      </c>
      <c r="O1610" s="11" t="s">
        <v>7454</v>
      </c>
      <c r="P1610" s="11" t="str">
        <f>VLOOKUP(A1610,import!A:P,16,0)</f>
        <v>Geleneksel</v>
      </c>
      <c r="Q1610" s="15" t="s">
        <v>103</v>
      </c>
      <c r="R1610" s="15" t="b">
        <v>1</v>
      </c>
      <c r="S1610" s="25" t="b">
        <v>0</v>
      </c>
      <c r="T1610" s="25" t="s">
        <v>50</v>
      </c>
      <c r="U1610" s="25" t="s">
        <v>51</v>
      </c>
      <c r="V1610" s="25" t="s">
        <v>52</v>
      </c>
      <c r="W1610" s="25" t="s">
        <v>7455</v>
      </c>
      <c r="X1610" s="27">
        <v>44326.0</v>
      </c>
      <c r="Y1610" s="27">
        <v>44333.0</v>
      </c>
      <c r="Z1610" s="27"/>
      <c r="AA1610" s="19"/>
      <c r="AB1610" s="19"/>
      <c r="AC1610" s="22" t="s">
        <v>106</v>
      </c>
      <c r="AD1610" s="23">
        <v>44432.0</v>
      </c>
      <c r="AE1610" s="20"/>
      <c r="AF1610" s="19"/>
      <c r="AG1610" s="20"/>
      <c r="AH1610" s="19"/>
      <c r="AI1610" s="19"/>
      <c r="AJ1610" s="19"/>
      <c r="AK1610" s="19"/>
      <c r="AL1610" s="22" t="s">
        <v>163</v>
      </c>
      <c r="AM1610" s="19"/>
      <c r="AN1610" s="19"/>
      <c r="AO1610" s="19"/>
      <c r="AP1610" s="21" t="s">
        <v>54</v>
      </c>
      <c r="AQ1610" s="19"/>
    </row>
    <row r="1611">
      <c r="A1611" s="11" t="s">
        <v>7456</v>
      </c>
      <c r="B1611" s="11" t="s">
        <v>7457</v>
      </c>
      <c r="C1611" s="11" t="str">
        <f>VLOOKUP(A1611,import!A:C,3,0)</f>
        <v>DOĞRU</v>
      </c>
      <c r="D1611" s="11" t="s">
        <v>74</v>
      </c>
      <c r="E1611" s="12">
        <f>VLOOKUP(A1611,import!A:J,5,0)</f>
        <v>19</v>
      </c>
      <c r="F1611" s="12">
        <f>VLOOKUP(A1611,import!A:J,6,0)</f>
        <v>8</v>
      </c>
      <c r="G1611" s="13">
        <f>VLOOKUP(A1611,import!A:J,7,0)</f>
        <v>0</v>
      </c>
      <c r="H1611" s="13">
        <f>VLOOKUP(A1611,import!A:J,8,0)</f>
        <v>36</v>
      </c>
      <c r="I1611" s="13">
        <f>VLOOKUP(A1611,import!A:J,9,0)</f>
        <v>36</v>
      </c>
      <c r="J1611" s="14">
        <f>VLOOKUP(A1611,import!A:J,10,0)</f>
        <v>0</v>
      </c>
      <c r="K1611" s="11" t="s">
        <v>7458</v>
      </c>
      <c r="L1611" s="11">
        <v>5.349100218E9</v>
      </c>
      <c r="M1611" s="11" t="s">
        <v>47</v>
      </c>
      <c r="N1611" s="11" t="s">
        <v>187</v>
      </c>
      <c r="O1611" s="11" t="s">
        <v>7459</v>
      </c>
      <c r="P1611" s="11" t="str">
        <f>VLOOKUP(A1611,import!A:P,16,0)</f>
        <v>Geleneksel</v>
      </c>
      <c r="Q1611" s="15"/>
      <c r="R1611" s="15" t="b">
        <v>1</v>
      </c>
      <c r="S1611" s="25" t="b">
        <v>1</v>
      </c>
      <c r="T1611" s="17"/>
      <c r="U1611" s="17" t="s">
        <v>230</v>
      </c>
      <c r="V1611" s="17"/>
      <c r="W1611" s="17" t="s">
        <v>7460</v>
      </c>
      <c r="X1611" s="18">
        <v>44629.0</v>
      </c>
      <c r="Y1611" s="18">
        <v>44630.0</v>
      </c>
      <c r="Z1611" s="18"/>
      <c r="AA1611" s="22" t="s">
        <v>71</v>
      </c>
      <c r="AB1611" s="23">
        <v>44629.0</v>
      </c>
      <c r="AC1611" s="19"/>
      <c r="AD1611" s="19"/>
      <c r="AE1611" s="20"/>
      <c r="AF1611" s="19"/>
      <c r="AG1611" s="20"/>
      <c r="AH1611" s="19"/>
      <c r="AI1611" s="19"/>
      <c r="AJ1611" s="19"/>
      <c r="AK1611" s="22" t="s">
        <v>230</v>
      </c>
      <c r="AL1611" s="19"/>
      <c r="AM1611" s="19"/>
      <c r="AN1611" s="19"/>
      <c r="AO1611" s="19"/>
      <c r="AP1611" s="21"/>
      <c r="AQ1611" s="19"/>
    </row>
    <row r="1612">
      <c r="A1612" s="11" t="s">
        <v>7461</v>
      </c>
      <c r="B1612" s="11" t="s">
        <v>7462</v>
      </c>
      <c r="C1612" s="11" t="str">
        <f>VLOOKUP(A1612,import!A:C,3,0)</f>
        <v>DOĞRU</v>
      </c>
      <c r="D1612" s="11" t="s">
        <v>126</v>
      </c>
      <c r="E1612" s="12">
        <f>VLOOKUP(A1612,import!A:J,5,0)</f>
        <v>638</v>
      </c>
      <c r="F1612" s="12">
        <f>VLOOKUP(A1612,import!A:J,6,0)</f>
        <v>27</v>
      </c>
      <c r="G1612" s="13">
        <f>VLOOKUP(A1612,import!A:J,7,0)</f>
        <v>13</v>
      </c>
      <c r="H1612" s="13">
        <f>VLOOKUP(A1612,import!A:J,8,0)</f>
        <v>8</v>
      </c>
      <c r="I1612" s="13">
        <f>VLOOKUP(A1612,import!A:J,9,0)</f>
        <v>21</v>
      </c>
      <c r="J1612" s="14">
        <f>VLOOKUP(A1612,import!A:J,10,0)</f>
        <v>0.62</v>
      </c>
      <c r="K1612" s="11" t="s">
        <v>7463</v>
      </c>
      <c r="L1612" s="11">
        <v>2.427465466E9</v>
      </c>
      <c r="M1612" s="11" t="s">
        <v>58</v>
      </c>
      <c r="N1612" s="11" t="s">
        <v>1101</v>
      </c>
      <c r="O1612" s="11" t="s">
        <v>7464</v>
      </c>
      <c r="P1612" s="11" t="str">
        <f>VLOOKUP(A1612,import!A:P,16,0)</f>
        <v>Geleneksel</v>
      </c>
      <c r="Q1612" s="15" t="s">
        <v>135</v>
      </c>
      <c r="R1612" s="15" t="b">
        <v>1</v>
      </c>
      <c r="S1612" s="16" t="b">
        <v>0</v>
      </c>
      <c r="T1612" s="25" t="s">
        <v>50</v>
      </c>
      <c r="U1612" s="25" t="s">
        <v>156</v>
      </c>
      <c r="V1612" s="25" t="s">
        <v>371</v>
      </c>
      <c r="W1612" s="16"/>
      <c r="X1612" s="27">
        <v>44488.0</v>
      </c>
      <c r="Y1612" s="27">
        <v>44489.0</v>
      </c>
      <c r="Z1612" s="27"/>
      <c r="AA1612" s="22" t="s">
        <v>71</v>
      </c>
      <c r="AB1612" s="23">
        <v>44488.0</v>
      </c>
      <c r="AC1612" s="19"/>
      <c r="AD1612" s="19"/>
      <c r="AE1612" s="20"/>
      <c r="AF1612" s="19"/>
      <c r="AG1612" s="20"/>
      <c r="AH1612" s="19"/>
      <c r="AI1612" s="19"/>
      <c r="AJ1612" s="19"/>
      <c r="AK1612" s="22" t="s">
        <v>156</v>
      </c>
      <c r="AL1612" s="19"/>
      <c r="AM1612" s="19"/>
      <c r="AN1612" s="19"/>
      <c r="AO1612" s="19"/>
      <c r="AP1612" s="21" t="s">
        <v>89</v>
      </c>
      <c r="AQ1612" s="19"/>
    </row>
    <row r="1613">
      <c r="A1613" s="11" t="s">
        <v>7465</v>
      </c>
      <c r="B1613" s="11" t="s">
        <v>7466</v>
      </c>
      <c r="C1613" s="11" t="str">
        <f>VLOOKUP(A1613,import!A:C,3,0)</f>
        <v>DOĞRU</v>
      </c>
      <c r="D1613" s="11" t="s">
        <v>126</v>
      </c>
      <c r="E1613" s="12">
        <f>VLOOKUP(A1613,import!A:J,5,0)</f>
        <v>1700</v>
      </c>
      <c r="F1613" s="12">
        <f>VLOOKUP(A1613,import!A:J,6,0)</f>
        <v>66</v>
      </c>
      <c r="G1613" s="13">
        <f>VLOOKUP(A1613,import!A:J,7,0)</f>
        <v>5</v>
      </c>
      <c r="H1613" s="13">
        <f>VLOOKUP(A1613,import!A:J,8,0)</f>
        <v>3</v>
      </c>
      <c r="I1613" s="13">
        <f>VLOOKUP(A1613,import!A:J,9,0)</f>
        <v>8</v>
      </c>
      <c r="J1613" s="14">
        <f>VLOOKUP(A1613,import!A:J,10,0)</f>
        <v>0.63</v>
      </c>
      <c r="K1613" s="11" t="s">
        <v>7467</v>
      </c>
      <c r="L1613" s="11">
        <v>2.423112145E9</v>
      </c>
      <c r="M1613" s="11" t="s">
        <v>47</v>
      </c>
      <c r="N1613" s="11" t="s">
        <v>657</v>
      </c>
      <c r="O1613" s="11" t="s">
        <v>7468</v>
      </c>
      <c r="P1613" s="11" t="str">
        <f>VLOOKUP(A1613,import!A:P,16,0)</f>
        <v>Geleneksel</v>
      </c>
      <c r="Q1613" s="15" t="s">
        <v>299</v>
      </c>
      <c r="R1613" s="15" t="b">
        <v>1</v>
      </c>
      <c r="S1613" s="16" t="b">
        <v>0</v>
      </c>
      <c r="T1613" s="25" t="s">
        <v>50</v>
      </c>
      <c r="U1613" s="25" t="s">
        <v>149</v>
      </c>
      <c r="V1613" s="25" t="s">
        <v>52</v>
      </c>
      <c r="W1613" s="25" t="s">
        <v>7469</v>
      </c>
      <c r="X1613" s="27">
        <v>44463.0</v>
      </c>
      <c r="Y1613" s="27">
        <v>44466.0</v>
      </c>
      <c r="Z1613" s="30"/>
      <c r="AA1613" s="22" t="s">
        <v>106</v>
      </c>
      <c r="AB1613" s="23">
        <v>44419.0</v>
      </c>
      <c r="AC1613" s="22" t="s">
        <v>85</v>
      </c>
      <c r="AD1613" s="23">
        <v>44428.0</v>
      </c>
      <c r="AE1613" s="22" t="s">
        <v>71</v>
      </c>
      <c r="AF1613" s="23">
        <v>44463.0</v>
      </c>
      <c r="AG1613" s="22"/>
      <c r="AH1613" s="19"/>
      <c r="AI1613" s="19"/>
      <c r="AJ1613" s="19"/>
      <c r="AK1613" s="22" t="s">
        <v>88</v>
      </c>
      <c r="AL1613" s="22" t="s">
        <v>219</v>
      </c>
      <c r="AM1613" s="22" t="s">
        <v>149</v>
      </c>
      <c r="AN1613" s="19"/>
      <c r="AO1613" s="19"/>
      <c r="AP1613" s="21" t="s">
        <v>54</v>
      </c>
      <c r="AQ1613" s="19"/>
    </row>
    <row r="1614">
      <c r="A1614" s="11" t="s">
        <v>7470</v>
      </c>
      <c r="B1614" s="11" t="s">
        <v>7471</v>
      </c>
      <c r="C1614" s="11" t="str">
        <f>VLOOKUP(A1614,import!A:C,3,0)</f>
        <v>DOĞRU</v>
      </c>
      <c r="D1614" s="11" t="s">
        <v>200</v>
      </c>
      <c r="E1614" s="12">
        <f>VLOOKUP(A1614,import!A:J,5,0)</f>
        <v>170</v>
      </c>
      <c r="F1614" s="12">
        <f>VLOOKUP(A1614,import!A:J,6,0)</f>
        <v>44</v>
      </c>
      <c r="G1614" s="13">
        <f>VLOOKUP(A1614,import!A:J,7,0)</f>
        <v>10</v>
      </c>
      <c r="H1614" s="13">
        <f>VLOOKUP(A1614,import!A:J,8,0)</f>
        <v>0</v>
      </c>
      <c r="I1614" s="13">
        <f>VLOOKUP(A1614,import!A:J,9,0)</f>
        <v>10</v>
      </c>
      <c r="J1614" s="14">
        <f>VLOOKUP(A1614,import!A:J,10,0)</f>
        <v>1</v>
      </c>
      <c r="K1614" s="11" t="s">
        <v>7472</v>
      </c>
      <c r="L1614" s="11">
        <v>5.346138707E9</v>
      </c>
      <c r="M1614" s="11" t="s">
        <v>65</v>
      </c>
      <c r="N1614" s="11" t="s">
        <v>66</v>
      </c>
      <c r="O1614" s="11" t="s">
        <v>7473</v>
      </c>
      <c r="P1614" s="11" t="str">
        <f>VLOOKUP(A1614,import!A:P,16,0)</f>
        <v>Geleneksel</v>
      </c>
      <c r="Q1614" s="15"/>
      <c r="R1614" s="15" t="b">
        <v>1</v>
      </c>
      <c r="S1614" s="16" t="b">
        <v>0</v>
      </c>
      <c r="T1614" s="17" t="s">
        <v>50</v>
      </c>
      <c r="U1614" s="17" t="s">
        <v>99</v>
      </c>
      <c r="V1614" s="24" t="s">
        <v>69</v>
      </c>
      <c r="W1614" s="17"/>
      <c r="X1614" s="18">
        <v>44600.0</v>
      </c>
      <c r="Y1614" s="18">
        <v>44602.0</v>
      </c>
      <c r="Z1614" s="18"/>
      <c r="AA1614" s="22" t="s">
        <v>71</v>
      </c>
      <c r="AB1614" s="23">
        <v>44600.0</v>
      </c>
      <c r="AC1614" s="19"/>
      <c r="AD1614" s="19"/>
      <c r="AE1614" s="20"/>
      <c r="AF1614" s="19"/>
      <c r="AG1614" s="20"/>
      <c r="AH1614" s="19"/>
      <c r="AI1614" s="19"/>
      <c r="AJ1614" s="19"/>
      <c r="AK1614" s="22" t="s">
        <v>99</v>
      </c>
      <c r="AL1614" s="19"/>
      <c r="AM1614" s="19"/>
      <c r="AN1614" s="19"/>
      <c r="AO1614" s="19"/>
      <c r="AP1614" s="21"/>
      <c r="AQ1614" s="19"/>
    </row>
    <row r="1615">
      <c r="A1615" s="11" t="s">
        <v>7474</v>
      </c>
      <c r="B1615" s="11" t="s">
        <v>7475</v>
      </c>
      <c r="C1615" s="11" t="str">
        <f>VLOOKUP(A1615,import!A:C,3,0)</f>
        <v>DOĞRU</v>
      </c>
      <c r="D1615" s="11" t="s">
        <v>200</v>
      </c>
      <c r="E1615" s="12">
        <f>VLOOKUP(A1615,import!A:J,5,0)</f>
        <v>89</v>
      </c>
      <c r="F1615" s="12">
        <f>VLOOKUP(A1615,import!A:J,6,0)</f>
        <v>3</v>
      </c>
      <c r="G1615" s="13">
        <f>VLOOKUP(A1615,import!A:J,7,0)</f>
        <v>6</v>
      </c>
      <c r="H1615" s="13">
        <f>VLOOKUP(A1615,import!A:J,8,0)</f>
        <v>22</v>
      </c>
      <c r="I1615" s="13">
        <f>VLOOKUP(A1615,import!A:J,9,0)</f>
        <v>28</v>
      </c>
      <c r="J1615" s="14">
        <f>VLOOKUP(A1615,import!A:J,10,0)</f>
        <v>0.21</v>
      </c>
      <c r="K1615" s="11" t="s">
        <v>7476</v>
      </c>
      <c r="L1615" s="11">
        <v>5.465220339E9</v>
      </c>
      <c r="M1615" s="11" t="s">
        <v>65</v>
      </c>
      <c r="N1615" s="11" t="s">
        <v>550</v>
      </c>
      <c r="O1615" s="11" t="s">
        <v>7477</v>
      </c>
      <c r="P1615" s="11" t="str">
        <f>VLOOKUP(A1615,import!A:P,16,0)</f>
        <v>Geleneksel</v>
      </c>
      <c r="Q1615" s="15"/>
      <c r="R1615" s="15" t="b">
        <v>1</v>
      </c>
      <c r="S1615" s="25" t="b">
        <v>0</v>
      </c>
      <c r="T1615" s="17" t="s">
        <v>50</v>
      </c>
      <c r="U1615" s="17" t="s">
        <v>51</v>
      </c>
      <c r="V1615" s="17" t="s">
        <v>69</v>
      </c>
      <c r="X1615" s="18">
        <v>44638.0</v>
      </c>
      <c r="Y1615" s="18">
        <v>44641.0</v>
      </c>
      <c r="Z1615" s="18"/>
      <c r="AA1615" s="22" t="s">
        <v>71</v>
      </c>
      <c r="AB1615" s="23">
        <v>44638.0</v>
      </c>
      <c r="AC1615" s="19"/>
      <c r="AD1615" s="19"/>
      <c r="AE1615" s="20"/>
      <c r="AF1615" s="19"/>
      <c r="AG1615" s="20"/>
      <c r="AH1615" s="19"/>
      <c r="AI1615" s="19"/>
      <c r="AJ1615" s="19"/>
      <c r="AK1615" s="22" t="s">
        <v>51</v>
      </c>
      <c r="AL1615" s="19"/>
      <c r="AM1615" s="19"/>
      <c r="AN1615" s="19"/>
      <c r="AO1615" s="19"/>
      <c r="AP1615" s="21"/>
      <c r="AQ1615" s="19"/>
    </row>
    <row r="1616">
      <c r="A1616" s="11" t="s">
        <v>7478</v>
      </c>
      <c r="B1616" s="11" t="s">
        <v>7479</v>
      </c>
      <c r="C1616" s="11" t="str">
        <f>VLOOKUP(A1616,import!A:C,3,0)</f>
        <v>DOĞRU</v>
      </c>
      <c r="D1616" s="11" t="s">
        <v>200</v>
      </c>
      <c r="E1616" s="12">
        <f>VLOOKUP(A1616,import!A:J,5,0)</f>
        <v>64</v>
      </c>
      <c r="F1616" s="12">
        <f>VLOOKUP(A1616,import!A:J,6,0)</f>
        <v>6</v>
      </c>
      <c r="G1616" s="13">
        <f>VLOOKUP(A1616,import!A:J,7,0)</f>
        <v>0</v>
      </c>
      <c r="H1616" s="13">
        <f>VLOOKUP(A1616,import!A:J,8,0)</f>
        <v>18</v>
      </c>
      <c r="I1616" s="13">
        <f>VLOOKUP(A1616,import!A:J,9,0)</f>
        <v>18</v>
      </c>
      <c r="J1616" s="14">
        <f>VLOOKUP(A1616,import!A:J,10,0)</f>
        <v>0</v>
      </c>
      <c r="K1616" s="11" t="s">
        <v>7480</v>
      </c>
      <c r="L1616" s="11">
        <v>5.434632025E9</v>
      </c>
      <c r="M1616" s="11" t="s">
        <v>47</v>
      </c>
      <c r="N1616" s="11" t="s">
        <v>7481</v>
      </c>
      <c r="O1616" s="11" t="s">
        <v>7482</v>
      </c>
      <c r="P1616" s="11" t="str">
        <f>VLOOKUP(A1616,import!A:P,16,0)</f>
        <v>Geleneksel</v>
      </c>
      <c r="Q1616" s="15"/>
      <c r="R1616" s="15" t="b">
        <v>1</v>
      </c>
      <c r="S1616" s="25" t="b">
        <v>1</v>
      </c>
      <c r="T1616" s="17"/>
      <c r="U1616" s="17"/>
      <c r="V1616" s="17"/>
      <c r="W1616" s="17" t="s">
        <v>7483</v>
      </c>
      <c r="X1616" s="18"/>
      <c r="Y1616" s="18"/>
      <c r="Z1616" s="18"/>
      <c r="AA1616" s="22" t="s">
        <v>71</v>
      </c>
      <c r="AB1616" s="23">
        <v>44349.0</v>
      </c>
      <c r="AC1616" s="22" t="s">
        <v>85</v>
      </c>
      <c r="AD1616" s="23">
        <v>44383.0</v>
      </c>
      <c r="AE1616" s="20"/>
      <c r="AF1616" s="19"/>
      <c r="AG1616" s="20"/>
      <c r="AH1616" s="19"/>
      <c r="AI1616" s="19"/>
      <c r="AJ1616" s="19"/>
      <c r="AK1616" s="22" t="s">
        <v>190</v>
      </c>
      <c r="AL1616" s="22" t="s">
        <v>86</v>
      </c>
      <c r="AM1616" s="19"/>
      <c r="AN1616" s="19"/>
      <c r="AO1616" s="19"/>
      <c r="AP1616" s="21" t="s">
        <v>54</v>
      </c>
      <c r="AQ1616" s="19"/>
    </row>
    <row r="1617">
      <c r="A1617" s="11" t="s">
        <v>7484</v>
      </c>
      <c r="B1617" s="11" t="s">
        <v>7485</v>
      </c>
      <c r="C1617" s="11" t="str">
        <f>VLOOKUP(A1617,import!A:C,3,0)</f>
        <v>DOĞRU</v>
      </c>
      <c r="D1617" s="11" t="s">
        <v>126</v>
      </c>
      <c r="E1617" s="12">
        <f>VLOOKUP(A1617,import!A:J,5,0)</f>
        <v>780</v>
      </c>
      <c r="F1617" s="12">
        <f>VLOOKUP(A1617,import!A:J,6,0)</f>
        <v>24</v>
      </c>
      <c r="G1617" s="13">
        <f>VLOOKUP(A1617,import!A:J,7,0)</f>
        <v>0</v>
      </c>
      <c r="H1617" s="13">
        <f>VLOOKUP(A1617,import!A:J,8,0)</f>
        <v>32</v>
      </c>
      <c r="I1617" s="13">
        <f>VLOOKUP(A1617,import!A:J,9,0)</f>
        <v>32</v>
      </c>
      <c r="J1617" s="14">
        <f>VLOOKUP(A1617,import!A:J,10,0)</f>
        <v>0</v>
      </c>
      <c r="K1617" s="11" t="s">
        <v>7486</v>
      </c>
      <c r="L1617" s="11">
        <v>5.531775887E9</v>
      </c>
      <c r="M1617" s="11" t="s">
        <v>58</v>
      </c>
      <c r="N1617" s="11" t="s">
        <v>1101</v>
      </c>
      <c r="O1617" s="11" t="s">
        <v>7487</v>
      </c>
      <c r="P1617" s="11" t="str">
        <f>VLOOKUP(A1617,import!A:P,16,0)</f>
        <v>Geleneksel</v>
      </c>
      <c r="Q1617" s="15" t="s">
        <v>129</v>
      </c>
      <c r="R1617" s="15" t="b">
        <v>1</v>
      </c>
      <c r="S1617" s="25" t="b">
        <v>1</v>
      </c>
      <c r="T1617" s="25" t="s">
        <v>106</v>
      </c>
      <c r="U1617" s="16"/>
      <c r="V1617" s="16"/>
      <c r="W1617" s="25" t="s">
        <v>7488</v>
      </c>
      <c r="X1617" s="30"/>
      <c r="Y1617" s="30"/>
      <c r="Z1617" s="30"/>
      <c r="AA1617" s="22" t="s">
        <v>71</v>
      </c>
      <c r="AB1617" s="23">
        <v>44488.0</v>
      </c>
      <c r="AC1617" s="19"/>
      <c r="AD1617" s="19"/>
      <c r="AE1617" s="20"/>
      <c r="AF1617" s="19"/>
      <c r="AG1617" s="20"/>
      <c r="AH1617" s="19"/>
      <c r="AI1617" s="19"/>
      <c r="AJ1617" s="19"/>
      <c r="AK1617" s="22" t="s">
        <v>156</v>
      </c>
      <c r="AL1617" s="19"/>
      <c r="AM1617" s="19"/>
      <c r="AN1617" s="19"/>
      <c r="AO1617" s="19"/>
      <c r="AP1617" s="21" t="s">
        <v>89</v>
      </c>
      <c r="AQ1617" s="19"/>
    </row>
    <row r="1618">
      <c r="A1618" s="11" t="s">
        <v>7489</v>
      </c>
      <c r="B1618" s="11" t="s">
        <v>7490</v>
      </c>
      <c r="C1618" s="11" t="str">
        <f>VLOOKUP(A1618,import!A:C,3,0)</f>
        <v>DOĞRU</v>
      </c>
      <c r="D1618" s="11" t="s">
        <v>200</v>
      </c>
      <c r="E1618" s="12" t="str">
        <f>VLOOKUP(A1618,import!A:J,5,0)</f>
        <v/>
      </c>
      <c r="F1618" s="12" t="str">
        <f>VLOOKUP(A1618,import!A:J,6,0)</f>
        <v/>
      </c>
      <c r="G1618" s="13">
        <f>VLOOKUP(A1618,import!A:J,7,0)</f>
        <v>0</v>
      </c>
      <c r="H1618" s="13">
        <f>VLOOKUP(A1618,import!A:J,8,0)</f>
        <v>20</v>
      </c>
      <c r="I1618" s="13">
        <f>VLOOKUP(A1618,import!A:J,9,0)</f>
        <v>20</v>
      </c>
      <c r="J1618" s="14">
        <f>VLOOKUP(A1618,import!A:J,10,0)</f>
        <v>0</v>
      </c>
      <c r="K1618" s="11" t="s">
        <v>7491</v>
      </c>
      <c r="L1618" s="11">
        <v>5.369969221E9</v>
      </c>
      <c r="M1618" s="11" t="s">
        <v>65</v>
      </c>
      <c r="N1618" s="11" t="s">
        <v>2065</v>
      </c>
      <c r="O1618" s="11" t="s">
        <v>7492</v>
      </c>
      <c r="P1618" s="11" t="str">
        <f>VLOOKUP(A1618,import!A:P,16,0)</f>
        <v>Geleneksel</v>
      </c>
      <c r="Q1618" s="15"/>
      <c r="R1618" s="15" t="b">
        <v>1</v>
      </c>
      <c r="S1618" s="16" t="b">
        <v>0</v>
      </c>
      <c r="T1618" s="17" t="s">
        <v>83</v>
      </c>
      <c r="U1618" s="17"/>
      <c r="V1618" s="17"/>
      <c r="W1618" s="17" t="s">
        <v>7493</v>
      </c>
      <c r="X1618" s="18"/>
      <c r="Y1618" s="18"/>
      <c r="Z1618" s="18"/>
      <c r="AA1618" s="22" t="s">
        <v>71</v>
      </c>
      <c r="AB1618" s="23">
        <v>44635.0</v>
      </c>
      <c r="AC1618" s="19"/>
      <c r="AD1618" s="19"/>
      <c r="AE1618" s="20"/>
      <c r="AF1618" s="19"/>
      <c r="AG1618" s="20"/>
      <c r="AH1618" s="19"/>
      <c r="AI1618" s="19"/>
      <c r="AJ1618" s="19"/>
      <c r="AK1618" s="22" t="s">
        <v>51</v>
      </c>
      <c r="AL1618" s="19"/>
      <c r="AM1618" s="19"/>
      <c r="AN1618" s="19"/>
      <c r="AO1618" s="19"/>
      <c r="AP1618" s="21"/>
      <c r="AQ1618" s="19"/>
    </row>
    <row r="1619">
      <c r="A1619" s="11" t="s">
        <v>7494</v>
      </c>
      <c r="B1619" s="11" t="s">
        <v>7495</v>
      </c>
      <c r="C1619" s="11" t="str">
        <f>VLOOKUP(A1619,import!A:C,3,0)</f>
        <v>DOĞRU</v>
      </c>
      <c r="D1619" s="11" t="s">
        <v>818</v>
      </c>
      <c r="E1619" s="12">
        <f>VLOOKUP(A1619,import!A:J,5,0)</f>
        <v>471</v>
      </c>
      <c r="F1619" s="12">
        <f>VLOOKUP(A1619,import!A:J,6,0)</f>
        <v>13</v>
      </c>
      <c r="G1619" s="13">
        <f>VLOOKUP(A1619,import!A:J,7,0)</f>
        <v>14</v>
      </c>
      <c r="H1619" s="13">
        <f>VLOOKUP(A1619,import!A:J,8,0)</f>
        <v>15</v>
      </c>
      <c r="I1619" s="13">
        <f>VLOOKUP(A1619,import!A:J,9,0)</f>
        <v>29</v>
      </c>
      <c r="J1619" s="14">
        <f>VLOOKUP(A1619,import!A:J,10,0)</f>
        <v>0.48</v>
      </c>
      <c r="K1619" s="11" t="s">
        <v>7496</v>
      </c>
      <c r="L1619" s="11">
        <v>5.318128647E9</v>
      </c>
      <c r="M1619" s="11" t="s">
        <v>47</v>
      </c>
      <c r="N1619" s="11" t="s">
        <v>270</v>
      </c>
      <c r="O1619" s="11" t="s">
        <v>7497</v>
      </c>
      <c r="P1619" s="11" t="str">
        <f>VLOOKUP(A1619,import!A:P,16,0)</f>
        <v>Geleneksel</v>
      </c>
      <c r="Q1619" s="15"/>
      <c r="R1619" s="15" t="b">
        <v>1</v>
      </c>
      <c r="S1619" s="25" t="b">
        <v>0</v>
      </c>
      <c r="T1619" s="17" t="s">
        <v>50</v>
      </c>
      <c r="U1619" s="17" t="s">
        <v>87</v>
      </c>
      <c r="V1619" s="17"/>
      <c r="W1619" s="17" t="s">
        <v>7498</v>
      </c>
      <c r="X1619" s="18">
        <v>44426.0</v>
      </c>
      <c r="Y1619" s="18">
        <v>44431.0</v>
      </c>
      <c r="Z1619" s="17" t="s">
        <v>1626</v>
      </c>
      <c r="AA1619" s="22" t="s">
        <v>71</v>
      </c>
      <c r="AB1619" s="23">
        <v>44357.0</v>
      </c>
      <c r="AC1619" s="22" t="s">
        <v>106</v>
      </c>
      <c r="AD1619" s="23">
        <v>44370.0</v>
      </c>
      <c r="AE1619" s="22" t="s">
        <v>71</v>
      </c>
      <c r="AF1619" s="23">
        <v>44378.0</v>
      </c>
      <c r="AG1619" s="22" t="s">
        <v>71</v>
      </c>
      <c r="AH1619" s="23">
        <v>44421.0</v>
      </c>
      <c r="AI1619" s="22" t="s">
        <v>71</v>
      </c>
      <c r="AJ1619" s="23">
        <v>44426.0</v>
      </c>
      <c r="AK1619" s="22" t="s">
        <v>190</v>
      </c>
      <c r="AL1619" s="22" t="s">
        <v>107</v>
      </c>
      <c r="AM1619" s="22" t="s">
        <v>86</v>
      </c>
      <c r="AN1619" s="22" t="s">
        <v>87</v>
      </c>
      <c r="AO1619" s="22" t="s">
        <v>87</v>
      </c>
      <c r="AP1619" s="21" t="s">
        <v>89</v>
      </c>
      <c r="AQ1619" s="22"/>
    </row>
    <row r="1620">
      <c r="A1620" s="11" t="s">
        <v>7499</v>
      </c>
      <c r="B1620" s="11" t="s">
        <v>7500</v>
      </c>
      <c r="C1620" s="11" t="str">
        <f>VLOOKUP(A1620,import!A:C,3,0)</f>
        <v>YANLIŞ</v>
      </c>
      <c r="D1620" s="11" t="s">
        <v>818</v>
      </c>
      <c r="E1620" s="12">
        <f>VLOOKUP(A1620,import!A:J,5,0)</f>
        <v>328</v>
      </c>
      <c r="F1620" s="12" t="str">
        <f>VLOOKUP(A1620,import!A:J,6,0)</f>
        <v/>
      </c>
      <c r="G1620" s="13">
        <f>VLOOKUP(A1620,import!A:J,7,0)</f>
        <v>34</v>
      </c>
      <c r="H1620" s="13">
        <f>VLOOKUP(A1620,import!A:J,8,0)</f>
        <v>39</v>
      </c>
      <c r="I1620" s="13">
        <f>VLOOKUP(A1620,import!A:J,9,0)</f>
        <v>73</v>
      </c>
      <c r="J1620" s="14">
        <f>VLOOKUP(A1620,import!A:J,10,0)</f>
        <v>0.47</v>
      </c>
      <c r="K1620" s="11" t="s">
        <v>7501</v>
      </c>
      <c r="L1620" s="11">
        <v>5.355140045E9</v>
      </c>
      <c r="M1620" s="11" t="s">
        <v>47</v>
      </c>
      <c r="N1620" s="11" t="s">
        <v>47</v>
      </c>
      <c r="O1620" s="11" t="s">
        <v>7502</v>
      </c>
      <c r="P1620" s="11" t="str">
        <f>VLOOKUP(A1620,import!A:P,16,0)</f>
        <v>Geleneksel</v>
      </c>
      <c r="Q1620" s="15" t="s">
        <v>103</v>
      </c>
      <c r="R1620" s="15" t="b">
        <v>1</v>
      </c>
      <c r="S1620" s="16" t="b">
        <v>0</v>
      </c>
      <c r="T1620" s="25" t="s">
        <v>50</v>
      </c>
      <c r="U1620" s="25" t="s">
        <v>204</v>
      </c>
      <c r="V1620" s="25" t="s">
        <v>259</v>
      </c>
      <c r="W1620" s="25" t="s">
        <v>7503</v>
      </c>
      <c r="X1620" s="27">
        <v>44281.0</v>
      </c>
      <c r="Y1620" s="27">
        <v>44284.0</v>
      </c>
      <c r="Z1620" s="27"/>
      <c r="AA1620" s="22" t="s">
        <v>85</v>
      </c>
      <c r="AB1620" s="23">
        <v>44386.0</v>
      </c>
      <c r="AC1620" s="22" t="s">
        <v>106</v>
      </c>
      <c r="AD1620" s="23">
        <v>44419.0</v>
      </c>
      <c r="AE1620" s="22" t="s">
        <v>71</v>
      </c>
      <c r="AF1620" s="23">
        <v>44420.0</v>
      </c>
      <c r="AG1620" s="20"/>
      <c r="AH1620" s="19"/>
      <c r="AI1620" s="19"/>
      <c r="AJ1620" s="19"/>
      <c r="AK1620" s="22" t="s">
        <v>107</v>
      </c>
      <c r="AL1620" s="22" t="s">
        <v>88</v>
      </c>
      <c r="AM1620" s="22" t="s">
        <v>87</v>
      </c>
      <c r="AN1620" s="19"/>
      <c r="AO1620" s="19"/>
      <c r="AP1620" s="21" t="s">
        <v>54</v>
      </c>
      <c r="AQ1620" s="19"/>
    </row>
    <row r="1621">
      <c r="A1621" s="21" t="s">
        <v>7504</v>
      </c>
      <c r="B1621" s="21" t="s">
        <v>7505</v>
      </c>
      <c r="C1621" s="11" t="str">
        <f>VLOOKUP(A1621,import!A:C,3,0)</f>
        <v>DOĞRU</v>
      </c>
      <c r="D1621" s="21" t="s">
        <v>102</v>
      </c>
      <c r="E1621" s="12">
        <f>VLOOKUP(A1621,import!A:J,5,0)</f>
        <v>4</v>
      </c>
      <c r="F1621" s="12">
        <f>VLOOKUP(A1621,import!A:J,6,0)</f>
        <v>4</v>
      </c>
      <c r="G1621" s="13">
        <f>VLOOKUP(A1621,import!A:J,7,0)</f>
        <v>0</v>
      </c>
      <c r="H1621" s="13">
        <f>VLOOKUP(A1621,import!A:J,8,0)</f>
        <v>23</v>
      </c>
      <c r="I1621" s="13">
        <f>VLOOKUP(A1621,import!A:J,9,0)</f>
        <v>23</v>
      </c>
      <c r="J1621" s="14">
        <f>VLOOKUP(A1621,import!A:J,10,0)</f>
        <v>0</v>
      </c>
      <c r="K1621" s="21" t="s">
        <v>7506</v>
      </c>
      <c r="L1621" s="21">
        <v>5.412414875E9</v>
      </c>
      <c r="M1621" s="21" t="s">
        <v>58</v>
      </c>
      <c r="N1621" s="21" t="s">
        <v>2488</v>
      </c>
      <c r="O1621" s="21" t="s">
        <v>7507</v>
      </c>
      <c r="P1621" s="11" t="str">
        <f>VLOOKUP(A1621,import!A:P,16,0)</f>
        <v>Geleneksel</v>
      </c>
      <c r="Q1621" s="15"/>
      <c r="R1621" s="15" t="b">
        <v>0</v>
      </c>
      <c r="S1621" s="16" t="b">
        <v>0</v>
      </c>
      <c r="T1621" s="17"/>
      <c r="U1621" s="17"/>
      <c r="V1621" s="17"/>
      <c r="W1621" s="17"/>
      <c r="X1621" s="18"/>
      <c r="Y1621" s="18"/>
      <c r="Z1621" s="18"/>
      <c r="AA1621" s="22"/>
      <c r="AB1621" s="23"/>
      <c r="AC1621" s="19"/>
      <c r="AD1621" s="19"/>
      <c r="AE1621" s="20"/>
      <c r="AF1621" s="19"/>
      <c r="AG1621" s="20"/>
      <c r="AH1621" s="19"/>
      <c r="AI1621" s="19"/>
      <c r="AJ1621" s="19"/>
      <c r="AK1621" s="22"/>
      <c r="AL1621" s="19"/>
      <c r="AM1621" s="19"/>
      <c r="AN1621" s="19"/>
      <c r="AO1621" s="19"/>
      <c r="AP1621" s="21"/>
      <c r="AQ1621" s="19"/>
    </row>
    <row r="1622">
      <c r="A1622" s="21" t="s">
        <v>7508</v>
      </c>
      <c r="B1622" s="21" t="s">
        <v>7509</v>
      </c>
      <c r="C1622" s="11" t="str">
        <f>VLOOKUP(A1622,import!A:C,3,0)</f>
        <v>DOĞRU</v>
      </c>
      <c r="D1622" s="21" t="s">
        <v>419</v>
      </c>
      <c r="E1622" s="12">
        <f>VLOOKUP(A1622,import!A:J,5,0)</f>
        <v>51</v>
      </c>
      <c r="F1622" s="12">
        <f>VLOOKUP(A1622,import!A:J,6,0)</f>
        <v>51</v>
      </c>
      <c r="G1622" s="13">
        <f>VLOOKUP(A1622,import!A:J,7,0)</f>
        <v>0</v>
      </c>
      <c r="H1622" s="13">
        <f>VLOOKUP(A1622,import!A:J,8,0)</f>
        <v>33</v>
      </c>
      <c r="I1622" s="13">
        <f>VLOOKUP(A1622,import!A:J,9,0)</f>
        <v>33</v>
      </c>
      <c r="J1622" s="14">
        <f>VLOOKUP(A1622,import!A:J,10,0)</f>
        <v>0</v>
      </c>
      <c r="K1622" s="21" t="s">
        <v>7510</v>
      </c>
      <c r="L1622" s="21">
        <v>2.424175257E9</v>
      </c>
      <c r="M1622" s="21" t="s">
        <v>65</v>
      </c>
      <c r="N1622" s="21" t="s">
        <v>1852</v>
      </c>
      <c r="O1622" s="21" t="s">
        <v>7511</v>
      </c>
      <c r="P1622" s="11" t="str">
        <f>VLOOKUP(A1622,import!A:P,16,0)</f>
        <v>Geleneksel</v>
      </c>
      <c r="Q1622" s="15"/>
      <c r="R1622" s="15" t="b">
        <v>1</v>
      </c>
      <c r="S1622" s="16" t="b">
        <v>0</v>
      </c>
      <c r="T1622" s="17" t="s">
        <v>280</v>
      </c>
      <c r="U1622" s="17"/>
      <c r="V1622" s="17"/>
      <c r="W1622" s="17" t="s">
        <v>7512</v>
      </c>
      <c r="X1622" s="18"/>
      <c r="Y1622" s="18"/>
      <c r="Z1622" s="18"/>
      <c r="AA1622" s="22" t="s">
        <v>71</v>
      </c>
      <c r="AB1622" s="23">
        <v>44700.0</v>
      </c>
      <c r="AC1622" s="19"/>
      <c r="AD1622" s="19"/>
      <c r="AE1622" s="20"/>
      <c r="AF1622" s="19"/>
      <c r="AG1622" s="20"/>
      <c r="AH1622" s="19"/>
      <c r="AI1622" s="19"/>
      <c r="AJ1622" s="19"/>
      <c r="AK1622" s="22" t="s">
        <v>99</v>
      </c>
      <c r="AL1622" s="19"/>
      <c r="AM1622" s="19"/>
      <c r="AN1622" s="19"/>
      <c r="AO1622" s="19"/>
      <c r="AP1622" s="21"/>
      <c r="AQ1622" s="19"/>
    </row>
    <row r="1623">
      <c r="A1623" s="11" t="s">
        <v>7513</v>
      </c>
      <c r="B1623" s="11" t="s">
        <v>7514</v>
      </c>
      <c r="C1623" s="11" t="str">
        <f>VLOOKUP(A1623,import!A:C,3,0)</f>
        <v>DOĞRU</v>
      </c>
      <c r="D1623" s="11" t="s">
        <v>152</v>
      </c>
      <c r="E1623" s="12">
        <f>VLOOKUP(A1623,import!A:J,5,0)</f>
        <v>1573</v>
      </c>
      <c r="F1623" s="12">
        <f>VLOOKUP(A1623,import!A:J,6,0)</f>
        <v>49</v>
      </c>
      <c r="G1623" s="13">
        <f>VLOOKUP(A1623,import!A:J,7,0)</f>
        <v>0</v>
      </c>
      <c r="H1623" s="13">
        <f>VLOOKUP(A1623,import!A:J,8,0)</f>
        <v>34</v>
      </c>
      <c r="I1623" s="13">
        <f>VLOOKUP(A1623,import!A:J,9,0)</f>
        <v>34</v>
      </c>
      <c r="J1623" s="14">
        <f>VLOOKUP(A1623,import!A:J,10,0)</f>
        <v>0</v>
      </c>
      <c r="K1623" s="11" t="s">
        <v>7515</v>
      </c>
      <c r="L1623" s="11">
        <v>5.397810014E9</v>
      </c>
      <c r="M1623" s="11" t="s">
        <v>65</v>
      </c>
      <c r="N1623" s="11" t="s">
        <v>3323</v>
      </c>
      <c r="O1623" s="11" t="s">
        <v>7516</v>
      </c>
      <c r="P1623" s="11" t="str">
        <f>VLOOKUP(A1623,import!A:P,16,0)</f>
        <v>Geleneksel</v>
      </c>
      <c r="Q1623" s="15" t="s">
        <v>129</v>
      </c>
      <c r="R1623" s="15" t="b">
        <v>1</v>
      </c>
      <c r="S1623" s="16" t="b">
        <v>0</v>
      </c>
      <c r="T1623" s="25" t="s">
        <v>83</v>
      </c>
      <c r="U1623" s="16"/>
      <c r="V1623" s="16"/>
      <c r="W1623" s="25" t="s">
        <v>7517</v>
      </c>
      <c r="X1623" s="30"/>
      <c r="Y1623" s="30"/>
      <c r="Z1623" s="30"/>
      <c r="AA1623" s="22" t="s">
        <v>85</v>
      </c>
      <c r="AB1623" s="23">
        <v>44492.0</v>
      </c>
      <c r="AC1623" s="22" t="s">
        <v>71</v>
      </c>
      <c r="AD1623" s="23">
        <v>44498.0</v>
      </c>
      <c r="AE1623" s="20"/>
      <c r="AF1623" s="19"/>
      <c r="AG1623" s="20"/>
      <c r="AH1623" s="19"/>
      <c r="AI1623" s="19"/>
      <c r="AJ1623" s="19"/>
      <c r="AK1623" s="22" t="s">
        <v>99</v>
      </c>
      <c r="AL1623" s="22" t="s">
        <v>99</v>
      </c>
      <c r="AM1623" s="19"/>
      <c r="AN1623" s="19"/>
      <c r="AO1623" s="19"/>
      <c r="AP1623" s="21" t="s">
        <v>54</v>
      </c>
      <c r="AQ1623" s="19"/>
    </row>
    <row r="1624">
      <c r="A1624" s="11" t="s">
        <v>7518</v>
      </c>
      <c r="B1624" s="11" t="s">
        <v>7519</v>
      </c>
      <c r="C1624" s="11" t="str">
        <f>VLOOKUP(A1624,import!A:C,3,0)</f>
        <v>DOĞRU</v>
      </c>
      <c r="D1624" s="11" t="s">
        <v>818</v>
      </c>
      <c r="E1624" s="12">
        <f>VLOOKUP(A1624,import!A:J,5,0)</f>
        <v>113</v>
      </c>
      <c r="F1624" s="12">
        <f>VLOOKUP(A1624,import!A:J,6,0)</f>
        <v>16</v>
      </c>
      <c r="G1624" s="13">
        <f>VLOOKUP(A1624,import!A:J,7,0)</f>
        <v>12</v>
      </c>
      <c r="H1624" s="13">
        <f>VLOOKUP(A1624,import!A:J,8,0)</f>
        <v>22</v>
      </c>
      <c r="I1624" s="13">
        <f>VLOOKUP(A1624,import!A:J,9,0)</f>
        <v>34</v>
      </c>
      <c r="J1624" s="14">
        <f>VLOOKUP(A1624,import!A:J,10,0)</f>
        <v>0.35</v>
      </c>
      <c r="K1624" s="11" t="s">
        <v>7520</v>
      </c>
      <c r="L1624" s="11">
        <v>5.525393813E9</v>
      </c>
      <c r="M1624" s="11" t="s">
        <v>47</v>
      </c>
      <c r="N1624" s="11" t="s">
        <v>410</v>
      </c>
      <c r="O1624" s="11" t="s">
        <v>7521</v>
      </c>
      <c r="P1624" s="11" t="str">
        <f>VLOOKUP(A1624,import!A:P,16,0)</f>
        <v>Geleneksel</v>
      </c>
      <c r="Q1624" s="15"/>
      <c r="R1624" s="15" t="b">
        <v>1</v>
      </c>
      <c r="S1624" s="16" t="b">
        <v>0</v>
      </c>
      <c r="T1624" s="17" t="s">
        <v>50</v>
      </c>
      <c r="U1624" s="17" t="s">
        <v>104</v>
      </c>
      <c r="V1624" s="24" t="s">
        <v>69</v>
      </c>
      <c r="W1624" s="17"/>
      <c r="X1624" s="18">
        <v>44560.0</v>
      </c>
      <c r="Y1624" s="18">
        <v>44565.0</v>
      </c>
      <c r="Z1624" s="18"/>
      <c r="AA1624" s="22" t="s">
        <v>71</v>
      </c>
      <c r="AB1624" s="23">
        <v>44558.0</v>
      </c>
      <c r="AC1624" s="22" t="s">
        <v>71</v>
      </c>
      <c r="AD1624" s="23">
        <v>44560.0</v>
      </c>
      <c r="AE1624" s="20"/>
      <c r="AF1624" s="19"/>
      <c r="AG1624" s="20"/>
      <c r="AH1624" s="19"/>
      <c r="AI1624" s="19"/>
      <c r="AJ1624" s="19"/>
      <c r="AK1624" s="22" t="s">
        <v>104</v>
      </c>
      <c r="AL1624" s="22" t="s">
        <v>104</v>
      </c>
      <c r="AM1624" s="19"/>
      <c r="AN1624" s="19"/>
      <c r="AO1624" s="19"/>
      <c r="AP1624" s="21"/>
      <c r="AQ1624" s="19"/>
    </row>
    <row r="1625">
      <c r="A1625" s="11" t="s">
        <v>7522</v>
      </c>
      <c r="B1625" s="11" t="s">
        <v>7523</v>
      </c>
      <c r="C1625" s="11" t="str">
        <f>VLOOKUP(A1625,import!A:C,3,0)</f>
        <v>DOĞRU</v>
      </c>
      <c r="D1625" s="11" t="s">
        <v>818</v>
      </c>
      <c r="E1625" s="12">
        <f>VLOOKUP(A1625,import!A:J,5,0)</f>
        <v>13</v>
      </c>
      <c r="F1625" s="12">
        <f>VLOOKUP(A1625,import!A:J,6,0)</f>
        <v>9</v>
      </c>
      <c r="G1625" s="13">
        <f>VLOOKUP(A1625,import!A:J,7,0)</f>
        <v>0</v>
      </c>
      <c r="H1625" s="13">
        <f>VLOOKUP(A1625,import!A:J,8,0)</f>
        <v>41</v>
      </c>
      <c r="I1625" s="13">
        <f>VLOOKUP(A1625,import!A:J,9,0)</f>
        <v>41</v>
      </c>
      <c r="J1625" s="14">
        <f>VLOOKUP(A1625,import!A:J,10,0)</f>
        <v>0</v>
      </c>
      <c r="K1625" s="11" t="s">
        <v>7524</v>
      </c>
      <c r="L1625" s="11">
        <v>5.370227375E9</v>
      </c>
      <c r="M1625" s="11" t="s">
        <v>368</v>
      </c>
      <c r="N1625" s="11" t="s">
        <v>719</v>
      </c>
      <c r="O1625" s="11" t="s">
        <v>7525</v>
      </c>
      <c r="P1625" s="11" t="str">
        <f>VLOOKUP(A1625,import!A:P,16,0)</f>
        <v>Geleneksel</v>
      </c>
      <c r="Q1625" s="15"/>
      <c r="R1625" s="15" t="b">
        <v>0</v>
      </c>
      <c r="S1625" s="16" t="b">
        <v>0</v>
      </c>
      <c r="T1625" s="17"/>
      <c r="U1625" s="17"/>
      <c r="V1625" s="17"/>
      <c r="W1625" s="17"/>
      <c r="X1625" s="18"/>
      <c r="Y1625" s="18"/>
      <c r="Z1625" s="18"/>
      <c r="AA1625" s="22"/>
      <c r="AB1625" s="23"/>
      <c r="AC1625" s="19"/>
      <c r="AD1625" s="19"/>
      <c r="AE1625" s="20"/>
      <c r="AF1625" s="19"/>
      <c r="AG1625" s="20"/>
      <c r="AH1625" s="19"/>
      <c r="AI1625" s="19"/>
      <c r="AJ1625" s="19"/>
      <c r="AK1625" s="22"/>
      <c r="AL1625" s="19"/>
      <c r="AM1625" s="19"/>
      <c r="AN1625" s="19"/>
      <c r="AO1625" s="19"/>
      <c r="AP1625" s="21"/>
      <c r="AQ1625" s="19"/>
    </row>
    <row r="1626">
      <c r="A1626" s="11" t="s">
        <v>7526</v>
      </c>
      <c r="B1626" s="11" t="s">
        <v>7527</v>
      </c>
      <c r="C1626" s="11" t="str">
        <f>VLOOKUP(A1626,import!A:C,3,0)</f>
        <v>DOĞRU</v>
      </c>
      <c r="D1626" s="11" t="s">
        <v>63</v>
      </c>
      <c r="E1626" s="12">
        <f>VLOOKUP(A1626,import!A:J,5,0)</f>
        <v>2293</v>
      </c>
      <c r="F1626" s="12">
        <f>VLOOKUP(A1626,import!A:J,6,0)</f>
        <v>127</v>
      </c>
      <c r="G1626" s="13">
        <f>VLOOKUP(A1626,import!A:J,7,0)</f>
        <v>8</v>
      </c>
      <c r="H1626" s="13">
        <f>VLOOKUP(A1626,import!A:J,8,0)</f>
        <v>14</v>
      </c>
      <c r="I1626" s="13">
        <f>VLOOKUP(A1626,import!A:J,9,0)</f>
        <v>22</v>
      </c>
      <c r="J1626" s="14">
        <f>VLOOKUP(A1626,import!A:J,10,0)</f>
        <v>0.36</v>
      </c>
      <c r="K1626" s="11" t="s">
        <v>7528</v>
      </c>
      <c r="L1626" s="11">
        <v>5.353864881E9</v>
      </c>
      <c r="M1626" s="11" t="s">
        <v>47</v>
      </c>
      <c r="N1626" s="11" t="s">
        <v>48</v>
      </c>
      <c r="O1626" s="11" t="s">
        <v>7529</v>
      </c>
      <c r="P1626" s="11" t="str">
        <f>VLOOKUP(A1626,import!A:P,16,0)</f>
        <v>Geleneksel</v>
      </c>
      <c r="Q1626" s="15"/>
      <c r="R1626" s="15" t="b">
        <v>1</v>
      </c>
      <c r="S1626" s="16" t="b">
        <v>0</v>
      </c>
      <c r="T1626" s="25" t="s">
        <v>50</v>
      </c>
      <c r="U1626" s="25" t="s">
        <v>51</v>
      </c>
      <c r="V1626" s="25" t="s">
        <v>273</v>
      </c>
      <c r="W1626" s="25"/>
      <c r="X1626" s="27">
        <v>44307.0</v>
      </c>
      <c r="Y1626" s="27">
        <v>44309.0</v>
      </c>
      <c r="Z1626" s="27"/>
      <c r="AA1626" s="19"/>
      <c r="AB1626" s="19"/>
      <c r="AC1626" s="22" t="s">
        <v>106</v>
      </c>
      <c r="AD1626" s="23">
        <v>44432.0</v>
      </c>
      <c r="AE1626" s="20"/>
      <c r="AF1626" s="19"/>
      <c r="AG1626" s="20"/>
      <c r="AH1626" s="19"/>
      <c r="AI1626" s="19"/>
      <c r="AJ1626" s="19"/>
      <c r="AK1626" s="19"/>
      <c r="AL1626" s="22" t="s">
        <v>163</v>
      </c>
      <c r="AM1626" s="19"/>
      <c r="AN1626" s="19"/>
      <c r="AO1626" s="19"/>
      <c r="AP1626" s="21" t="s">
        <v>89</v>
      </c>
      <c r="AQ1626" s="19"/>
    </row>
    <row r="1627">
      <c r="A1627" s="11" t="s">
        <v>7530</v>
      </c>
      <c r="B1627" s="11" t="s">
        <v>7531</v>
      </c>
      <c r="C1627" s="11" t="str">
        <f>VLOOKUP(A1627,import!A:C,3,0)</f>
        <v>DOĞRU</v>
      </c>
      <c r="D1627" s="11" t="s">
        <v>200</v>
      </c>
      <c r="E1627" s="12">
        <f>VLOOKUP(A1627,import!A:J,5,0)</f>
        <v>1189</v>
      </c>
      <c r="F1627" s="12">
        <f>VLOOKUP(A1627,import!A:J,6,0)</f>
        <v>17</v>
      </c>
      <c r="G1627" s="13">
        <f>VLOOKUP(A1627,import!A:J,7,0)</f>
        <v>0</v>
      </c>
      <c r="H1627" s="13">
        <f>VLOOKUP(A1627,import!A:J,8,0)</f>
        <v>25</v>
      </c>
      <c r="I1627" s="13">
        <f>VLOOKUP(A1627,import!A:J,9,0)</f>
        <v>25</v>
      </c>
      <c r="J1627" s="14">
        <f>VLOOKUP(A1627,import!A:J,10,0)</f>
        <v>0</v>
      </c>
      <c r="K1627" s="11" t="s">
        <v>7532</v>
      </c>
      <c r="L1627" s="11">
        <v>5.423332811E9</v>
      </c>
      <c r="M1627" s="11" t="s">
        <v>65</v>
      </c>
      <c r="N1627" s="11" t="s">
        <v>3041</v>
      </c>
      <c r="O1627" s="11" t="s">
        <v>7533</v>
      </c>
      <c r="P1627" s="11" t="str">
        <f>VLOOKUP(A1627,import!A:P,16,0)</f>
        <v>Geleneksel</v>
      </c>
      <c r="Q1627" s="15" t="s">
        <v>129</v>
      </c>
      <c r="R1627" s="15" t="b">
        <v>1</v>
      </c>
      <c r="S1627" s="16" t="b">
        <v>0</v>
      </c>
      <c r="T1627" s="25" t="s">
        <v>83</v>
      </c>
      <c r="U1627" s="25" t="s">
        <v>272</v>
      </c>
      <c r="V1627" s="25" t="s">
        <v>273</v>
      </c>
      <c r="W1627" s="25" t="s">
        <v>7534</v>
      </c>
      <c r="X1627" s="27">
        <v>44285.0</v>
      </c>
      <c r="Y1627" s="27">
        <v>44288.0</v>
      </c>
      <c r="Z1627" s="27"/>
      <c r="AA1627" s="22" t="s">
        <v>71</v>
      </c>
      <c r="AB1627" s="23">
        <v>44492.0</v>
      </c>
      <c r="AC1627" s="19"/>
      <c r="AD1627" s="19"/>
      <c r="AE1627" s="20"/>
      <c r="AF1627" s="19"/>
      <c r="AG1627" s="20"/>
      <c r="AH1627" s="19"/>
      <c r="AI1627" s="19"/>
      <c r="AJ1627" s="19"/>
      <c r="AK1627" s="22" t="s">
        <v>99</v>
      </c>
      <c r="AL1627" s="19"/>
      <c r="AM1627" s="19"/>
      <c r="AN1627" s="19"/>
      <c r="AO1627" s="19"/>
      <c r="AP1627" s="21" t="s">
        <v>54</v>
      </c>
      <c r="AQ1627" s="19"/>
    </row>
    <row r="1628">
      <c r="A1628" s="11" t="s">
        <v>7535</v>
      </c>
      <c r="B1628" s="11" t="s">
        <v>7536</v>
      </c>
      <c r="C1628" s="11" t="str">
        <f>VLOOKUP(A1628,import!A:C,3,0)</f>
        <v>DOĞRU</v>
      </c>
      <c r="D1628" s="11" t="s">
        <v>143</v>
      </c>
      <c r="E1628" s="12">
        <f>VLOOKUP(A1628,import!A:J,5,0)</f>
        <v>594</v>
      </c>
      <c r="F1628" s="12">
        <f>VLOOKUP(A1628,import!A:J,6,0)</f>
        <v>32</v>
      </c>
      <c r="G1628" s="13">
        <f>VLOOKUP(A1628,import!A:J,7,0)</f>
        <v>0</v>
      </c>
      <c r="H1628" s="13">
        <f>VLOOKUP(A1628,import!A:J,8,0)</f>
        <v>25</v>
      </c>
      <c r="I1628" s="13">
        <f>VLOOKUP(A1628,import!A:J,9,0)</f>
        <v>25</v>
      </c>
      <c r="J1628" s="14">
        <f>VLOOKUP(A1628,import!A:J,10,0)</f>
        <v>0</v>
      </c>
      <c r="K1628" s="11" t="s">
        <v>7537</v>
      </c>
      <c r="L1628" s="11">
        <v>2.424700381E9</v>
      </c>
      <c r="M1628" s="11" t="s">
        <v>47</v>
      </c>
      <c r="N1628" s="11" t="s">
        <v>81</v>
      </c>
      <c r="O1628" s="11" t="s">
        <v>7538</v>
      </c>
      <c r="P1628" s="11" t="str">
        <f>VLOOKUP(A1628,import!A:P,16,0)</f>
        <v>Geleneksel</v>
      </c>
      <c r="Q1628" s="15" t="s">
        <v>135</v>
      </c>
      <c r="R1628" s="15" t="b">
        <v>1</v>
      </c>
      <c r="S1628" s="16" t="b">
        <v>0</v>
      </c>
      <c r="T1628" s="25" t="s">
        <v>293</v>
      </c>
      <c r="U1628" s="16"/>
      <c r="V1628" s="16"/>
      <c r="W1628" s="25" t="s">
        <v>7539</v>
      </c>
      <c r="X1628" s="30"/>
      <c r="Y1628" s="30"/>
      <c r="Z1628" s="30"/>
      <c r="AA1628" s="22" t="s">
        <v>71</v>
      </c>
      <c r="AB1628" s="23">
        <v>44379.0</v>
      </c>
      <c r="AC1628" s="19"/>
      <c r="AD1628" s="19"/>
      <c r="AE1628" s="20"/>
      <c r="AF1628" s="19"/>
      <c r="AG1628" s="20"/>
      <c r="AH1628" s="19"/>
      <c r="AI1628" s="19"/>
      <c r="AJ1628" s="19"/>
      <c r="AK1628" s="22" t="s">
        <v>86</v>
      </c>
      <c r="AL1628" s="19"/>
      <c r="AM1628" s="19"/>
      <c r="AN1628" s="19"/>
      <c r="AO1628" s="19"/>
      <c r="AP1628" s="21" t="s">
        <v>89</v>
      </c>
      <c r="AQ1628" s="19"/>
    </row>
    <row r="1629">
      <c r="A1629" s="21" t="s">
        <v>7540</v>
      </c>
      <c r="B1629" s="21" t="s">
        <v>7541</v>
      </c>
      <c r="C1629" s="11" t="str">
        <f>VLOOKUP(A1629,import!A:C,3,0)</f>
        <v>DOĞRU</v>
      </c>
      <c r="D1629" s="21" t="s">
        <v>818</v>
      </c>
      <c r="E1629" s="12">
        <f>VLOOKUP(A1629,import!A:J,5,0)</f>
        <v>12</v>
      </c>
      <c r="F1629" s="12">
        <f>VLOOKUP(A1629,import!A:J,6,0)</f>
        <v>9</v>
      </c>
      <c r="G1629" s="13">
        <f>VLOOKUP(A1629,import!A:J,7,0)</f>
        <v>0</v>
      </c>
      <c r="H1629" s="13">
        <f>VLOOKUP(A1629,import!A:J,8,0)</f>
        <v>48</v>
      </c>
      <c r="I1629" s="13">
        <f>VLOOKUP(A1629,import!A:J,9,0)</f>
        <v>48</v>
      </c>
      <c r="J1629" s="14">
        <f>VLOOKUP(A1629,import!A:J,10,0)</f>
        <v>0</v>
      </c>
      <c r="K1629" s="21" t="s">
        <v>7542</v>
      </c>
      <c r="L1629" s="21">
        <v>5.074442444E9</v>
      </c>
      <c r="M1629" s="21" t="s">
        <v>138</v>
      </c>
      <c r="N1629" s="21" t="s">
        <v>527</v>
      </c>
      <c r="O1629" s="21" t="s">
        <v>7543</v>
      </c>
      <c r="P1629" s="11" t="str">
        <f>VLOOKUP(A1629,import!A:P,16,0)</f>
        <v>Geleneksel</v>
      </c>
      <c r="Q1629" s="15"/>
      <c r="R1629" s="15" t="b">
        <v>1</v>
      </c>
      <c r="S1629" s="16" t="b">
        <v>0</v>
      </c>
      <c r="T1629" s="17" t="s">
        <v>50</v>
      </c>
      <c r="U1629" s="17" t="s">
        <v>99</v>
      </c>
      <c r="V1629" s="20" t="s">
        <v>69</v>
      </c>
      <c r="W1629" s="17"/>
      <c r="X1629" s="18">
        <v>44665.0</v>
      </c>
      <c r="Y1629" s="18">
        <v>44666.0</v>
      </c>
      <c r="Z1629" s="18"/>
      <c r="AA1629" s="22" t="s">
        <v>71</v>
      </c>
      <c r="AB1629" s="23">
        <v>44665.0</v>
      </c>
      <c r="AC1629" s="19"/>
      <c r="AD1629" s="19"/>
      <c r="AE1629" s="20"/>
      <c r="AF1629" s="19"/>
      <c r="AG1629" s="20"/>
      <c r="AH1629" s="19"/>
      <c r="AI1629" s="19"/>
      <c r="AJ1629" s="19"/>
      <c r="AK1629" s="22" t="s">
        <v>99</v>
      </c>
      <c r="AL1629" s="19"/>
      <c r="AM1629" s="19"/>
      <c r="AN1629" s="19"/>
      <c r="AO1629" s="19"/>
      <c r="AP1629" s="21"/>
      <c r="AQ1629" s="19"/>
    </row>
    <row r="1630">
      <c r="A1630" s="11" t="s">
        <v>7544</v>
      </c>
      <c r="B1630" s="11" t="s">
        <v>7545</v>
      </c>
      <c r="C1630" s="11" t="str">
        <f>VLOOKUP(A1630,import!A:C,3,0)</f>
        <v>DOĞRU</v>
      </c>
      <c r="D1630" s="11" t="s">
        <v>818</v>
      </c>
      <c r="E1630" s="12">
        <f>VLOOKUP(A1630,import!A:J,5,0)</f>
        <v>3749</v>
      </c>
      <c r="F1630" s="12">
        <f>VLOOKUP(A1630,import!A:J,6,0)</f>
        <v>88</v>
      </c>
      <c r="G1630" s="13">
        <f>VLOOKUP(A1630,import!A:J,7,0)</f>
        <v>0</v>
      </c>
      <c r="H1630" s="13">
        <f>VLOOKUP(A1630,import!A:J,8,0)</f>
        <v>42</v>
      </c>
      <c r="I1630" s="13">
        <f>VLOOKUP(A1630,import!A:J,9,0)</f>
        <v>42</v>
      </c>
      <c r="J1630" s="14">
        <f>VLOOKUP(A1630,import!A:J,10,0)</f>
        <v>0</v>
      </c>
      <c r="K1630" s="11" t="s">
        <v>7546</v>
      </c>
      <c r="L1630" s="11">
        <v>5.326838133E9</v>
      </c>
      <c r="M1630" s="11" t="s">
        <v>47</v>
      </c>
      <c r="N1630" s="11" t="s">
        <v>270</v>
      </c>
      <c r="O1630" s="11" t="s">
        <v>7547</v>
      </c>
      <c r="P1630" s="11" t="str">
        <f>VLOOKUP(A1630,import!A:P,16,0)</f>
        <v>Geleneksel</v>
      </c>
      <c r="Q1630" s="15" t="s">
        <v>135</v>
      </c>
      <c r="R1630" s="15" t="b">
        <v>1</v>
      </c>
      <c r="S1630" s="25" t="b">
        <v>0</v>
      </c>
      <c r="T1630" s="25" t="s">
        <v>351</v>
      </c>
      <c r="U1630" s="25"/>
      <c r="V1630" s="16"/>
      <c r="W1630" s="25" t="s">
        <v>7548</v>
      </c>
      <c r="X1630" s="27"/>
      <c r="Y1630" s="27"/>
      <c r="Z1630" s="27"/>
      <c r="AA1630" s="22" t="s">
        <v>71</v>
      </c>
      <c r="AB1630" s="23">
        <v>44376.0</v>
      </c>
      <c r="AC1630" s="22" t="s">
        <v>71</v>
      </c>
      <c r="AD1630" s="23">
        <v>44511.0</v>
      </c>
      <c r="AE1630" s="22" t="s">
        <v>71</v>
      </c>
      <c r="AF1630" s="23">
        <v>44588.0</v>
      </c>
      <c r="AG1630" s="20"/>
      <c r="AH1630" s="19"/>
      <c r="AI1630" s="19"/>
      <c r="AJ1630" s="19"/>
      <c r="AK1630" s="22" t="s">
        <v>149</v>
      </c>
      <c r="AL1630" s="22" t="s">
        <v>230</v>
      </c>
      <c r="AM1630" s="22" t="s">
        <v>99</v>
      </c>
      <c r="AN1630" s="19"/>
      <c r="AO1630" s="19"/>
      <c r="AP1630" s="21" t="s">
        <v>54</v>
      </c>
      <c r="AQ1630" s="19"/>
    </row>
    <row r="1631">
      <c r="A1631" s="11" t="s">
        <v>7549</v>
      </c>
      <c r="B1631" s="11" t="s">
        <v>7550</v>
      </c>
      <c r="C1631" s="11" t="str">
        <f>VLOOKUP(A1631,import!A:C,3,0)</f>
        <v>DOĞRU</v>
      </c>
      <c r="D1631" s="11" t="s">
        <v>818</v>
      </c>
      <c r="E1631" s="12">
        <f>VLOOKUP(A1631,import!A:J,5,0)</f>
        <v>745</v>
      </c>
      <c r="F1631" s="12">
        <f>VLOOKUP(A1631,import!A:J,6,0)</f>
        <v>32</v>
      </c>
      <c r="G1631" s="13">
        <f>VLOOKUP(A1631,import!A:J,7,0)</f>
        <v>0</v>
      </c>
      <c r="H1631" s="13">
        <f>VLOOKUP(A1631,import!A:J,8,0)</f>
        <v>27</v>
      </c>
      <c r="I1631" s="13">
        <f>VLOOKUP(A1631,import!A:J,9,0)</f>
        <v>27</v>
      </c>
      <c r="J1631" s="14">
        <f>VLOOKUP(A1631,import!A:J,10,0)</f>
        <v>0</v>
      </c>
      <c r="K1631" s="11" t="s">
        <v>7551</v>
      </c>
      <c r="L1631" s="11">
        <v>5.447357448E9</v>
      </c>
      <c r="M1631" s="11" t="s">
        <v>47</v>
      </c>
      <c r="N1631" s="11" t="s">
        <v>4973</v>
      </c>
      <c r="O1631" s="11" t="s">
        <v>7552</v>
      </c>
      <c r="P1631" s="11" t="str">
        <f>VLOOKUP(A1631,import!A:P,16,0)</f>
        <v>Geleneksel</v>
      </c>
      <c r="Q1631" s="15"/>
      <c r="R1631" s="15" t="b">
        <v>1</v>
      </c>
      <c r="S1631" s="25" t="b">
        <v>1</v>
      </c>
      <c r="T1631" s="17"/>
      <c r="U1631" s="17"/>
      <c r="V1631" s="31"/>
      <c r="W1631" s="17" t="s">
        <v>7553</v>
      </c>
      <c r="X1631" s="18"/>
      <c r="Y1631" s="18"/>
      <c r="Z1631" s="18"/>
      <c r="AA1631" s="22" t="s">
        <v>71</v>
      </c>
      <c r="AB1631" s="23">
        <v>44473.0</v>
      </c>
      <c r="AC1631" s="22" t="s">
        <v>71</v>
      </c>
      <c r="AD1631" s="23">
        <v>44544.0</v>
      </c>
      <c r="AE1631" s="20"/>
      <c r="AF1631" s="19"/>
      <c r="AG1631" s="20"/>
      <c r="AH1631" s="19"/>
      <c r="AI1631" s="19"/>
      <c r="AJ1631" s="19"/>
      <c r="AK1631" s="22" t="s">
        <v>51</v>
      </c>
      <c r="AL1631" s="22" t="s">
        <v>99</v>
      </c>
      <c r="AM1631" s="19"/>
      <c r="AN1631" s="19"/>
      <c r="AO1631" s="19"/>
      <c r="AP1631" s="21" t="s">
        <v>89</v>
      </c>
      <c r="AQ1631" s="19"/>
    </row>
    <row r="1632">
      <c r="A1632" s="11" t="s">
        <v>7554</v>
      </c>
      <c r="B1632" s="11" t="s">
        <v>7555</v>
      </c>
      <c r="C1632" s="11" t="str">
        <f>VLOOKUP(A1632,import!A:C,3,0)</f>
        <v>DOĞRU</v>
      </c>
      <c r="D1632" s="11" t="s">
        <v>818</v>
      </c>
      <c r="E1632" s="12">
        <f>VLOOKUP(A1632,import!A:J,5,0)</f>
        <v>119</v>
      </c>
      <c r="F1632" s="12">
        <f>VLOOKUP(A1632,import!A:J,6,0)</f>
        <v>59</v>
      </c>
      <c r="G1632" s="13">
        <f>VLOOKUP(A1632,import!A:J,7,0)</f>
        <v>0</v>
      </c>
      <c r="H1632" s="13">
        <f>VLOOKUP(A1632,import!A:J,8,0)</f>
        <v>30</v>
      </c>
      <c r="I1632" s="13">
        <f>VLOOKUP(A1632,import!A:J,9,0)</f>
        <v>30</v>
      </c>
      <c r="J1632" s="14">
        <f>VLOOKUP(A1632,import!A:J,10,0)</f>
        <v>0</v>
      </c>
      <c r="K1632" s="11" t="s">
        <v>7556</v>
      </c>
      <c r="L1632" s="11">
        <v>2.422442807E9</v>
      </c>
      <c r="M1632" s="11" t="s">
        <v>47</v>
      </c>
      <c r="N1632" s="11" t="s">
        <v>1059</v>
      </c>
      <c r="O1632" s="11" t="s">
        <v>7557</v>
      </c>
      <c r="P1632" s="11" t="str">
        <f>VLOOKUP(A1632,import!A:P,16,0)</f>
        <v>Geleneksel</v>
      </c>
      <c r="Q1632" s="15"/>
      <c r="R1632" s="15" t="b">
        <v>1</v>
      </c>
      <c r="S1632" s="16" t="b">
        <v>0</v>
      </c>
      <c r="T1632" s="17" t="s">
        <v>106</v>
      </c>
      <c r="U1632" s="17"/>
      <c r="V1632" s="17"/>
      <c r="W1632" s="17" t="s">
        <v>1794</v>
      </c>
      <c r="X1632" s="18"/>
      <c r="Y1632" s="18"/>
      <c r="Z1632" s="18"/>
      <c r="AA1632" s="22" t="s">
        <v>106</v>
      </c>
      <c r="AB1632" s="23">
        <v>44699.0</v>
      </c>
      <c r="AC1632" s="19"/>
      <c r="AD1632" s="19"/>
      <c r="AE1632" s="20"/>
      <c r="AF1632" s="19"/>
      <c r="AG1632" s="20"/>
      <c r="AH1632" s="19"/>
      <c r="AI1632" s="19"/>
      <c r="AJ1632" s="19"/>
      <c r="AK1632" s="22" t="s">
        <v>99</v>
      </c>
      <c r="AL1632" s="19"/>
      <c r="AM1632" s="19"/>
      <c r="AN1632" s="19"/>
      <c r="AO1632" s="19"/>
      <c r="AP1632" s="21"/>
      <c r="AQ1632" s="19"/>
    </row>
    <row r="1633">
      <c r="A1633" s="11" t="s">
        <v>7558</v>
      </c>
      <c r="B1633" s="11" t="s">
        <v>7559</v>
      </c>
      <c r="C1633" s="11" t="str">
        <f>VLOOKUP(A1633,import!A:C,3,0)</f>
        <v>DOĞRU</v>
      </c>
      <c r="D1633" s="11" t="s">
        <v>818</v>
      </c>
      <c r="E1633" s="12">
        <f>VLOOKUP(A1633,import!A:J,5,0)</f>
        <v>165</v>
      </c>
      <c r="F1633" s="12">
        <f>VLOOKUP(A1633,import!A:J,6,0)</f>
        <v>68</v>
      </c>
      <c r="G1633" s="13">
        <f>VLOOKUP(A1633,import!A:J,7,0)</f>
        <v>0</v>
      </c>
      <c r="H1633" s="13">
        <f>VLOOKUP(A1633,import!A:J,8,0)</f>
        <v>17</v>
      </c>
      <c r="I1633" s="13">
        <f>VLOOKUP(A1633,import!A:J,9,0)</f>
        <v>17</v>
      </c>
      <c r="J1633" s="14">
        <f>VLOOKUP(A1633,import!A:J,10,0)</f>
        <v>0</v>
      </c>
      <c r="K1633" s="11" t="s">
        <v>7560</v>
      </c>
      <c r="L1633" s="11">
        <v>5.428435655E9</v>
      </c>
      <c r="M1633" s="11" t="s">
        <v>47</v>
      </c>
      <c r="N1633" s="11" t="s">
        <v>76</v>
      </c>
      <c r="O1633" s="11" t="s">
        <v>7561</v>
      </c>
      <c r="P1633" s="11" t="str">
        <f>VLOOKUP(A1633,import!A:P,16,0)</f>
        <v>Geleneksel</v>
      </c>
      <c r="Q1633" s="15"/>
      <c r="R1633" s="15" t="b">
        <v>1</v>
      </c>
      <c r="S1633" s="25" t="b">
        <v>1</v>
      </c>
      <c r="T1633" s="17"/>
      <c r="U1633" s="17"/>
      <c r="V1633" s="17"/>
      <c r="W1633" s="17" t="s">
        <v>7562</v>
      </c>
      <c r="X1633" s="18"/>
      <c r="Y1633" s="18"/>
      <c r="Z1633" s="18"/>
      <c r="AA1633" s="22" t="s">
        <v>71</v>
      </c>
      <c r="AB1633" s="23">
        <v>44600.0</v>
      </c>
      <c r="AC1633" s="19"/>
      <c r="AD1633" s="19"/>
      <c r="AE1633" s="20"/>
      <c r="AF1633" s="19"/>
      <c r="AG1633" s="20"/>
      <c r="AH1633" s="19"/>
      <c r="AI1633" s="19"/>
      <c r="AJ1633" s="19"/>
      <c r="AK1633" s="22" t="s">
        <v>99</v>
      </c>
      <c r="AL1633" s="19"/>
      <c r="AM1633" s="19"/>
      <c r="AN1633" s="19"/>
      <c r="AO1633" s="19"/>
      <c r="AP1633" s="21"/>
      <c r="AQ1633" s="19"/>
    </row>
    <row r="1634">
      <c r="A1634" s="11" t="s">
        <v>7563</v>
      </c>
      <c r="B1634" s="11" t="s">
        <v>7564</v>
      </c>
      <c r="C1634" s="11" t="str">
        <f>VLOOKUP(A1634,import!A:C,3,0)</f>
        <v>DOĞRU</v>
      </c>
      <c r="D1634" s="11" t="s">
        <v>818</v>
      </c>
      <c r="E1634" s="12">
        <f>VLOOKUP(A1634,import!A:J,5,0)</f>
        <v>3842</v>
      </c>
      <c r="F1634" s="12">
        <f>VLOOKUP(A1634,import!A:J,6,0)</f>
        <v>168</v>
      </c>
      <c r="G1634" s="13">
        <f>VLOOKUP(A1634,import!A:J,7,0)</f>
        <v>0</v>
      </c>
      <c r="H1634" s="13">
        <f>VLOOKUP(A1634,import!A:J,8,0)</f>
        <v>10</v>
      </c>
      <c r="I1634" s="13">
        <f>VLOOKUP(A1634,import!A:J,9,0)</f>
        <v>10</v>
      </c>
      <c r="J1634" s="14">
        <f>VLOOKUP(A1634,import!A:J,10,0)</f>
        <v>0</v>
      </c>
      <c r="K1634" s="11" t="s">
        <v>7565</v>
      </c>
      <c r="L1634" s="11">
        <v>5.0705108E9</v>
      </c>
      <c r="M1634" s="11" t="s">
        <v>65</v>
      </c>
      <c r="N1634" s="11" t="s">
        <v>112</v>
      </c>
      <c r="O1634" s="11" t="s">
        <v>7566</v>
      </c>
      <c r="P1634" s="11" t="str">
        <f>VLOOKUP(A1634,import!A:P,16,0)</f>
        <v>Geleneksel</v>
      </c>
      <c r="Q1634" s="15" t="s">
        <v>299</v>
      </c>
      <c r="R1634" s="15" t="b">
        <v>1</v>
      </c>
      <c r="S1634" s="25" t="b">
        <v>0</v>
      </c>
      <c r="T1634" s="25" t="s">
        <v>83</v>
      </c>
      <c r="U1634" s="16"/>
      <c r="V1634" s="16"/>
      <c r="W1634" s="25" t="s">
        <v>7567</v>
      </c>
      <c r="X1634" s="30"/>
      <c r="Y1634" s="30"/>
      <c r="Z1634" s="30"/>
      <c r="AA1634" s="19"/>
      <c r="AB1634" s="19"/>
      <c r="AC1634" s="19"/>
      <c r="AD1634" s="19"/>
      <c r="AE1634" s="20"/>
      <c r="AF1634" s="19"/>
      <c r="AG1634" s="20"/>
      <c r="AH1634" s="19"/>
      <c r="AI1634" s="19"/>
      <c r="AJ1634" s="19"/>
      <c r="AK1634" s="19"/>
      <c r="AL1634" s="19"/>
      <c r="AM1634" s="19"/>
      <c r="AN1634" s="19"/>
      <c r="AO1634" s="19"/>
      <c r="AP1634" s="21" t="s">
        <v>116</v>
      </c>
      <c r="AQ1634" s="19"/>
    </row>
    <row r="1635">
      <c r="A1635" s="11" t="s">
        <v>7568</v>
      </c>
      <c r="B1635" s="11" t="s">
        <v>7569</v>
      </c>
      <c r="C1635" s="11" t="str">
        <f>VLOOKUP(A1635,import!A:C,3,0)</f>
        <v>DOĞRU</v>
      </c>
      <c r="D1635" s="11" t="s">
        <v>325</v>
      </c>
      <c r="E1635" s="12">
        <f>VLOOKUP(A1635,import!A:J,5,0)</f>
        <v>75</v>
      </c>
      <c r="F1635" s="12">
        <f>VLOOKUP(A1635,import!A:J,6,0)</f>
        <v>20</v>
      </c>
      <c r="G1635" s="13">
        <f>VLOOKUP(A1635,import!A:J,7,0)</f>
        <v>0</v>
      </c>
      <c r="H1635" s="13">
        <f>VLOOKUP(A1635,import!A:J,8,0)</f>
        <v>13</v>
      </c>
      <c r="I1635" s="13">
        <f>VLOOKUP(A1635,import!A:J,9,0)</f>
        <v>13</v>
      </c>
      <c r="J1635" s="14">
        <f>VLOOKUP(A1635,import!A:J,10,0)</f>
        <v>0</v>
      </c>
      <c r="K1635" s="11" t="s">
        <v>7570</v>
      </c>
      <c r="L1635" s="11">
        <v>5.332960763E9</v>
      </c>
      <c r="M1635" s="11" t="s">
        <v>368</v>
      </c>
      <c r="N1635" s="11" t="s">
        <v>369</v>
      </c>
      <c r="O1635" s="11" t="s">
        <v>7571</v>
      </c>
      <c r="P1635" s="11" t="str">
        <f>VLOOKUP(A1635,import!A:P,16,0)</f>
        <v>Geleneksel</v>
      </c>
      <c r="Q1635" s="15"/>
      <c r="R1635" s="15" t="b">
        <v>0</v>
      </c>
      <c r="S1635" s="16" t="b">
        <v>0</v>
      </c>
      <c r="T1635" s="17"/>
      <c r="U1635" s="17"/>
      <c r="V1635" s="17"/>
      <c r="W1635" s="17"/>
      <c r="X1635" s="18"/>
      <c r="Y1635" s="18"/>
      <c r="Z1635" s="18"/>
      <c r="AA1635" s="22"/>
      <c r="AB1635" s="23"/>
      <c r="AC1635" s="19"/>
      <c r="AD1635" s="19"/>
      <c r="AE1635" s="20"/>
      <c r="AF1635" s="19"/>
      <c r="AG1635" s="20"/>
      <c r="AH1635" s="19"/>
      <c r="AI1635" s="19"/>
      <c r="AJ1635" s="19"/>
      <c r="AK1635" s="22"/>
      <c r="AL1635" s="19"/>
      <c r="AM1635" s="19"/>
      <c r="AN1635" s="19"/>
      <c r="AO1635" s="19"/>
      <c r="AP1635" s="21"/>
      <c r="AQ1635" s="19"/>
    </row>
    <row r="1636">
      <c r="A1636" s="11" t="s">
        <v>7572</v>
      </c>
      <c r="B1636" s="11" t="s">
        <v>7573</v>
      </c>
      <c r="C1636" s="11" t="str">
        <f>VLOOKUP(A1636,import!A:C,3,0)</f>
        <v>DOĞRU</v>
      </c>
      <c r="D1636" s="11" t="s">
        <v>344</v>
      </c>
      <c r="E1636" s="12">
        <f>VLOOKUP(A1636,import!A:J,5,0)</f>
        <v>1038</v>
      </c>
      <c r="F1636" s="12">
        <f>VLOOKUP(A1636,import!A:J,6,0)</f>
        <v>121</v>
      </c>
      <c r="G1636" s="13">
        <f>VLOOKUP(A1636,import!A:J,7,0)</f>
        <v>0</v>
      </c>
      <c r="H1636" s="13">
        <f>VLOOKUP(A1636,import!A:J,8,0)</f>
        <v>51</v>
      </c>
      <c r="I1636" s="13">
        <f>VLOOKUP(A1636,import!A:J,9,0)</f>
        <v>51</v>
      </c>
      <c r="J1636" s="14">
        <f>VLOOKUP(A1636,import!A:J,10,0)</f>
        <v>0</v>
      </c>
      <c r="K1636" s="11" t="s">
        <v>7574</v>
      </c>
      <c r="L1636" s="11">
        <v>2.422297878E9</v>
      </c>
      <c r="M1636" s="11" t="s">
        <v>138</v>
      </c>
      <c r="N1636" s="11" t="s">
        <v>320</v>
      </c>
      <c r="O1636" s="11" t="s">
        <v>7575</v>
      </c>
      <c r="P1636" s="11" t="str">
        <f>VLOOKUP(A1636,import!A:P,16,0)</f>
        <v>Geleneksel</v>
      </c>
      <c r="Q1636" s="15"/>
      <c r="R1636" s="15" t="b">
        <v>1</v>
      </c>
      <c r="S1636" s="16" t="b">
        <v>0</v>
      </c>
      <c r="T1636" s="17" t="s">
        <v>50</v>
      </c>
      <c r="U1636" s="17" t="s">
        <v>288</v>
      </c>
      <c r="V1636" s="17" t="s">
        <v>52</v>
      </c>
      <c r="W1636" s="17" t="s">
        <v>7576</v>
      </c>
      <c r="X1636" s="18">
        <v>44429.0</v>
      </c>
      <c r="Y1636" s="18">
        <v>44434.0</v>
      </c>
      <c r="Z1636" s="18"/>
      <c r="AA1636" s="22" t="s">
        <v>71</v>
      </c>
      <c r="AB1636" s="23">
        <v>44429.0</v>
      </c>
      <c r="AC1636" s="22" t="s">
        <v>71</v>
      </c>
      <c r="AD1636" s="23">
        <v>44583.0</v>
      </c>
      <c r="AE1636" s="20"/>
      <c r="AF1636" s="19"/>
      <c r="AG1636" s="20"/>
      <c r="AH1636" s="19"/>
      <c r="AI1636" s="19"/>
      <c r="AJ1636" s="19"/>
      <c r="AK1636" s="22" t="s">
        <v>288</v>
      </c>
      <c r="AL1636" s="22" t="s">
        <v>99</v>
      </c>
      <c r="AM1636" s="19"/>
      <c r="AN1636" s="19"/>
      <c r="AO1636" s="19"/>
      <c r="AP1636" s="21" t="s">
        <v>116</v>
      </c>
      <c r="AQ1636" s="19"/>
    </row>
    <row r="1637">
      <c r="A1637" s="11" t="s">
        <v>7577</v>
      </c>
      <c r="B1637" s="11" t="s">
        <v>7578</v>
      </c>
      <c r="C1637" s="11" t="str">
        <f>VLOOKUP(A1637,import!A:C,3,0)</f>
        <v>DOĞRU</v>
      </c>
      <c r="D1637" s="11" t="s">
        <v>344</v>
      </c>
      <c r="E1637" s="12" t="str">
        <f>VLOOKUP(A1637,import!A:J,5,0)</f>
        <v/>
      </c>
      <c r="F1637" s="12" t="str">
        <f>VLOOKUP(A1637,import!A:J,6,0)</f>
        <v/>
      </c>
      <c r="G1637" s="13">
        <f>VLOOKUP(A1637,import!A:J,7,0)</f>
        <v>0</v>
      </c>
      <c r="H1637" s="13">
        <f>VLOOKUP(A1637,import!A:J,8,0)</f>
        <v>8</v>
      </c>
      <c r="I1637" s="13">
        <f>VLOOKUP(A1637,import!A:J,9,0)</f>
        <v>8</v>
      </c>
      <c r="J1637" s="14">
        <f>VLOOKUP(A1637,import!A:J,10,0)</f>
        <v>0</v>
      </c>
      <c r="K1637" s="11" t="s">
        <v>319</v>
      </c>
      <c r="L1637" s="11">
        <v>2.422291234E9</v>
      </c>
      <c r="M1637" s="11" t="s">
        <v>138</v>
      </c>
      <c r="N1637" s="11" t="s">
        <v>320</v>
      </c>
      <c r="O1637" s="11" t="s">
        <v>321</v>
      </c>
      <c r="P1637" s="11" t="str">
        <f>VLOOKUP(A1637,import!A:P,16,0)</f>
        <v>Geleneksel</v>
      </c>
      <c r="Q1637" s="15"/>
      <c r="R1637" s="15" t="b">
        <v>1</v>
      </c>
      <c r="S1637" s="16" t="b">
        <v>0</v>
      </c>
      <c r="T1637" s="17" t="s">
        <v>245</v>
      </c>
      <c r="U1637" s="17"/>
      <c r="V1637" s="17"/>
      <c r="W1637" s="17" t="s">
        <v>5277</v>
      </c>
      <c r="X1637" s="18"/>
      <c r="Y1637" s="18"/>
      <c r="Z1637" s="18"/>
      <c r="AA1637" s="22" t="s">
        <v>71</v>
      </c>
      <c r="AB1637" s="23">
        <v>44636.0</v>
      </c>
      <c r="AC1637" s="19"/>
      <c r="AD1637" s="19"/>
      <c r="AE1637" s="20"/>
      <c r="AF1637" s="19"/>
      <c r="AG1637" s="20"/>
      <c r="AH1637" s="19"/>
      <c r="AI1637" s="19"/>
      <c r="AJ1637" s="19"/>
      <c r="AK1637" s="22" t="s">
        <v>99</v>
      </c>
      <c r="AL1637" s="19"/>
      <c r="AM1637" s="19"/>
      <c r="AN1637" s="19"/>
      <c r="AO1637" s="19"/>
      <c r="AP1637" s="21"/>
      <c r="AQ1637" s="19"/>
    </row>
    <row r="1638">
      <c r="A1638" s="11" t="s">
        <v>7579</v>
      </c>
      <c r="B1638" s="11" t="s">
        <v>7580</v>
      </c>
      <c r="C1638" s="11" t="str">
        <f>VLOOKUP(A1638,import!A:C,3,0)</f>
        <v>DOĞRU</v>
      </c>
      <c r="D1638" s="11" t="s">
        <v>344</v>
      </c>
      <c r="E1638" s="12">
        <f>VLOOKUP(A1638,import!A:J,5,0)</f>
        <v>567</v>
      </c>
      <c r="F1638" s="12" t="str">
        <f>VLOOKUP(A1638,import!A:J,6,0)</f>
        <v/>
      </c>
      <c r="G1638" s="13">
        <f>VLOOKUP(A1638,import!A:J,7,0)</f>
        <v>0</v>
      </c>
      <c r="H1638" s="13">
        <f>VLOOKUP(A1638,import!A:J,8,0)</f>
        <v>46</v>
      </c>
      <c r="I1638" s="13">
        <f>VLOOKUP(A1638,import!A:J,9,0)</f>
        <v>46</v>
      </c>
      <c r="J1638" s="14">
        <f>VLOOKUP(A1638,import!A:J,10,0)</f>
        <v>0</v>
      </c>
      <c r="K1638" s="11" t="s">
        <v>7581</v>
      </c>
      <c r="L1638" s="11">
        <v>5.462200909E9</v>
      </c>
      <c r="M1638" s="11" t="s">
        <v>65</v>
      </c>
      <c r="N1638" s="11" t="s">
        <v>3323</v>
      </c>
      <c r="O1638" s="11" t="s">
        <v>7582</v>
      </c>
      <c r="P1638" s="11" t="str">
        <f>VLOOKUP(A1638,import!A:P,16,0)</f>
        <v>Geleneksel</v>
      </c>
      <c r="Q1638" s="15"/>
      <c r="R1638" s="15" t="b">
        <v>1</v>
      </c>
      <c r="S1638" s="16" t="b">
        <v>0</v>
      </c>
      <c r="T1638" s="17" t="s">
        <v>83</v>
      </c>
      <c r="U1638" s="17" t="s">
        <v>99</v>
      </c>
      <c r="V1638" s="22" t="s">
        <v>69</v>
      </c>
      <c r="W1638" s="17" t="s">
        <v>7583</v>
      </c>
      <c r="X1638" s="18">
        <v>44492.0</v>
      </c>
      <c r="Y1638" s="18">
        <v>44495.0</v>
      </c>
      <c r="Z1638" s="18"/>
      <c r="AA1638" s="22" t="s">
        <v>177</v>
      </c>
      <c r="AB1638" s="23">
        <v>44436.0</v>
      </c>
      <c r="AC1638" s="22" t="s">
        <v>212</v>
      </c>
      <c r="AD1638" s="23">
        <v>44480.0</v>
      </c>
      <c r="AE1638" s="22" t="s">
        <v>71</v>
      </c>
      <c r="AF1638" s="23">
        <v>44492.0</v>
      </c>
      <c r="AG1638" s="22" t="s">
        <v>71</v>
      </c>
      <c r="AH1638" s="23">
        <v>44495.0</v>
      </c>
      <c r="AI1638" s="19"/>
      <c r="AJ1638" s="19"/>
      <c r="AK1638" s="22" t="s">
        <v>163</v>
      </c>
      <c r="AL1638" s="22" t="s">
        <v>123</v>
      </c>
      <c r="AM1638" s="22" t="s">
        <v>99</v>
      </c>
      <c r="AN1638" s="22" t="s">
        <v>123</v>
      </c>
      <c r="AO1638" s="19"/>
      <c r="AP1638" s="21" t="s">
        <v>116</v>
      </c>
      <c r="AQ1638" s="19"/>
    </row>
    <row r="1639">
      <c r="A1639" s="21" t="s">
        <v>7584</v>
      </c>
      <c r="B1639" s="21" t="s">
        <v>7585</v>
      </c>
      <c r="C1639" s="11" t="str">
        <f>VLOOKUP(A1639,import!A:C,3,0)</f>
        <v>DOĞRU</v>
      </c>
      <c r="D1639" s="21" t="s">
        <v>344</v>
      </c>
      <c r="E1639" s="12">
        <f>VLOOKUP(A1639,import!A:J,5,0)</f>
        <v>5</v>
      </c>
      <c r="F1639" s="12">
        <f>VLOOKUP(A1639,import!A:J,6,0)</f>
        <v>5</v>
      </c>
      <c r="G1639" s="13">
        <f>VLOOKUP(A1639,import!A:J,7,0)</f>
        <v>0</v>
      </c>
      <c r="H1639" s="13">
        <f>VLOOKUP(A1639,import!A:J,8,0)</f>
        <v>11</v>
      </c>
      <c r="I1639" s="13">
        <f>VLOOKUP(A1639,import!A:J,9,0)</f>
        <v>11</v>
      </c>
      <c r="J1639" s="14">
        <f>VLOOKUP(A1639,import!A:J,10,0)</f>
        <v>0</v>
      </c>
      <c r="K1639" s="21" t="s">
        <v>3231</v>
      </c>
      <c r="L1639" s="21">
        <v>5.372551627E9</v>
      </c>
      <c r="M1639" s="21" t="s">
        <v>47</v>
      </c>
      <c r="N1639" s="21" t="s">
        <v>633</v>
      </c>
      <c r="O1639" s="21" t="s">
        <v>3232</v>
      </c>
      <c r="P1639" s="11" t="str">
        <f>VLOOKUP(A1639,import!A:P,16,0)</f>
        <v>Geleneksel</v>
      </c>
      <c r="Q1639" s="15"/>
      <c r="R1639" s="15" t="b">
        <v>1</v>
      </c>
      <c r="S1639" s="16" t="b">
        <v>0</v>
      </c>
      <c r="T1639" s="17" t="s">
        <v>280</v>
      </c>
      <c r="U1639" s="17"/>
      <c r="V1639" s="31"/>
      <c r="W1639" s="17" t="s">
        <v>7586</v>
      </c>
      <c r="X1639" s="18"/>
      <c r="Y1639" s="18"/>
      <c r="Z1639" s="18"/>
      <c r="AA1639" s="22" t="s">
        <v>71</v>
      </c>
      <c r="AB1639" s="23">
        <v>44671.0</v>
      </c>
      <c r="AC1639" s="19"/>
      <c r="AD1639" s="19"/>
      <c r="AE1639" s="20"/>
      <c r="AF1639" s="19"/>
      <c r="AG1639" s="20"/>
      <c r="AH1639" s="19"/>
      <c r="AI1639" s="19"/>
      <c r="AJ1639" s="19"/>
      <c r="AK1639" s="22" t="s">
        <v>99</v>
      </c>
      <c r="AL1639" s="19"/>
      <c r="AM1639" s="19"/>
      <c r="AN1639" s="19"/>
      <c r="AO1639" s="19"/>
      <c r="AP1639" s="21"/>
      <c r="AQ1639" s="19"/>
    </row>
    <row r="1640">
      <c r="A1640" s="11" t="s">
        <v>7587</v>
      </c>
      <c r="B1640" s="11" t="s">
        <v>7588</v>
      </c>
      <c r="C1640" s="11" t="str">
        <f>VLOOKUP(A1640,import!A:C,3,0)</f>
        <v>DOĞRU</v>
      </c>
      <c r="D1640" s="11" t="s">
        <v>344</v>
      </c>
      <c r="E1640" s="12">
        <f>VLOOKUP(A1640,import!A:J,5,0)</f>
        <v>338</v>
      </c>
      <c r="F1640" s="12">
        <f>VLOOKUP(A1640,import!A:J,6,0)</f>
        <v>33</v>
      </c>
      <c r="G1640" s="13">
        <f>VLOOKUP(A1640,import!A:J,7,0)</f>
        <v>0</v>
      </c>
      <c r="H1640" s="13">
        <f>VLOOKUP(A1640,import!A:J,8,0)</f>
        <v>12</v>
      </c>
      <c r="I1640" s="13">
        <f>VLOOKUP(A1640,import!A:J,9,0)</f>
        <v>12</v>
      </c>
      <c r="J1640" s="14">
        <f>VLOOKUP(A1640,import!A:J,10,0)</f>
        <v>0</v>
      </c>
      <c r="K1640" s="11" t="s">
        <v>2774</v>
      </c>
      <c r="L1640" s="11">
        <v>5.459078407E9</v>
      </c>
      <c r="M1640" s="11" t="s">
        <v>327</v>
      </c>
      <c r="N1640" s="11" t="s">
        <v>2320</v>
      </c>
      <c r="O1640" s="11" t="s">
        <v>2775</v>
      </c>
      <c r="P1640" s="11" t="str">
        <f>VLOOKUP(A1640,import!A:P,16,0)</f>
        <v>Geleneksel</v>
      </c>
      <c r="Q1640" s="15"/>
      <c r="R1640" s="15" t="b">
        <v>0</v>
      </c>
      <c r="S1640" s="16" t="b">
        <v>0</v>
      </c>
      <c r="T1640" s="17"/>
      <c r="U1640" s="17"/>
      <c r="V1640" s="17"/>
      <c r="W1640" s="17"/>
      <c r="X1640" s="18"/>
      <c r="Y1640" s="18"/>
      <c r="Z1640" s="18"/>
      <c r="AA1640" s="22"/>
      <c r="AB1640" s="23"/>
      <c r="AC1640" s="19"/>
      <c r="AD1640" s="19"/>
      <c r="AE1640" s="20"/>
      <c r="AF1640" s="19"/>
      <c r="AG1640" s="20"/>
      <c r="AH1640" s="19"/>
      <c r="AI1640" s="19"/>
      <c r="AJ1640" s="19"/>
      <c r="AK1640" s="22"/>
      <c r="AL1640" s="19"/>
      <c r="AM1640" s="19"/>
      <c r="AN1640" s="19"/>
      <c r="AO1640" s="19"/>
      <c r="AP1640" s="21" t="s">
        <v>116</v>
      </c>
      <c r="AQ1640" s="19"/>
    </row>
    <row r="1641">
      <c r="A1641" s="11" t="s">
        <v>7589</v>
      </c>
      <c r="B1641" s="11" t="s">
        <v>7590</v>
      </c>
      <c r="C1641" s="11" t="str">
        <f>VLOOKUP(A1641,import!A:C,3,0)</f>
        <v>DOĞRU</v>
      </c>
      <c r="D1641" s="11" t="s">
        <v>344</v>
      </c>
      <c r="E1641" s="12">
        <f>VLOOKUP(A1641,import!A:J,5,0)</f>
        <v>921</v>
      </c>
      <c r="F1641" s="12">
        <f>VLOOKUP(A1641,import!A:J,6,0)</f>
        <v>25</v>
      </c>
      <c r="G1641" s="13">
        <f>VLOOKUP(A1641,import!A:J,7,0)</f>
        <v>0</v>
      </c>
      <c r="H1641" s="13">
        <f>VLOOKUP(A1641,import!A:J,8,0)</f>
        <v>10</v>
      </c>
      <c r="I1641" s="13">
        <f>VLOOKUP(A1641,import!A:J,9,0)</f>
        <v>10</v>
      </c>
      <c r="J1641" s="14">
        <f>VLOOKUP(A1641,import!A:J,10,0)</f>
        <v>0</v>
      </c>
      <c r="K1641" s="11" t="s">
        <v>3963</v>
      </c>
      <c r="L1641" s="11">
        <v>2.423169393E9</v>
      </c>
      <c r="M1641" s="11" t="s">
        <v>138</v>
      </c>
      <c r="N1641" s="11" t="s">
        <v>320</v>
      </c>
      <c r="O1641" s="11" t="s">
        <v>7591</v>
      </c>
      <c r="P1641" s="11" t="str">
        <f>VLOOKUP(A1641,import!A:P,16,0)</f>
        <v>Geleneksel</v>
      </c>
      <c r="Q1641" s="15" t="s">
        <v>135</v>
      </c>
      <c r="R1641" s="15" t="b">
        <v>1</v>
      </c>
      <c r="S1641" s="25" t="b">
        <v>1</v>
      </c>
      <c r="T1641" s="25"/>
      <c r="U1641" s="25"/>
      <c r="V1641" s="25"/>
      <c r="W1641" s="17" t="s">
        <v>7592</v>
      </c>
      <c r="X1641" s="27"/>
      <c r="Y1641" s="27"/>
      <c r="Z1641" s="27"/>
      <c r="AA1641" s="22" t="s">
        <v>106</v>
      </c>
      <c r="AB1641" s="23">
        <v>44358.0</v>
      </c>
      <c r="AC1641" s="22" t="s">
        <v>106</v>
      </c>
      <c r="AD1641" s="23">
        <v>44368.0</v>
      </c>
      <c r="AE1641" s="22" t="s">
        <v>106</v>
      </c>
      <c r="AF1641" s="23">
        <v>44445.0</v>
      </c>
      <c r="AG1641" s="22" t="s">
        <v>177</v>
      </c>
      <c r="AH1641" s="23">
        <v>44534.0</v>
      </c>
      <c r="AI1641" s="22" t="s">
        <v>71</v>
      </c>
      <c r="AJ1641" s="23">
        <v>44588.0</v>
      </c>
      <c r="AK1641" s="22" t="s">
        <v>148</v>
      </c>
      <c r="AL1641" s="22" t="s">
        <v>148</v>
      </c>
      <c r="AM1641" s="22" t="s">
        <v>156</v>
      </c>
      <c r="AN1641" s="22" t="s">
        <v>99</v>
      </c>
      <c r="AO1641" s="22" t="s">
        <v>51</v>
      </c>
      <c r="AP1641" s="21" t="s">
        <v>116</v>
      </c>
      <c r="AQ1641" s="19"/>
    </row>
    <row r="1642">
      <c r="A1642" s="11" t="s">
        <v>7593</v>
      </c>
      <c r="B1642" s="11" t="s">
        <v>7594</v>
      </c>
      <c r="C1642" s="11" t="str">
        <f>VLOOKUP(A1642,import!A:C,3,0)</f>
        <v>DOĞRU</v>
      </c>
      <c r="D1642" s="11" t="s">
        <v>344</v>
      </c>
      <c r="E1642" s="12">
        <f>VLOOKUP(A1642,import!A:J,5,0)</f>
        <v>617</v>
      </c>
      <c r="F1642" s="12">
        <f>VLOOKUP(A1642,import!A:J,6,0)</f>
        <v>47</v>
      </c>
      <c r="G1642" s="13">
        <f>VLOOKUP(A1642,import!A:J,7,0)</f>
        <v>0</v>
      </c>
      <c r="H1642" s="13">
        <f>VLOOKUP(A1642,import!A:J,8,0)</f>
        <v>39</v>
      </c>
      <c r="I1642" s="13">
        <f>VLOOKUP(A1642,import!A:J,9,0)</f>
        <v>39</v>
      </c>
      <c r="J1642" s="14">
        <f>VLOOKUP(A1642,import!A:J,10,0)</f>
        <v>0</v>
      </c>
      <c r="K1642" s="11" t="s">
        <v>3963</v>
      </c>
      <c r="L1642" s="11">
        <v>2.423181004E9</v>
      </c>
      <c r="M1642" s="11" t="s">
        <v>47</v>
      </c>
      <c r="N1642" s="11" t="s">
        <v>227</v>
      </c>
      <c r="O1642" s="11" t="s">
        <v>6782</v>
      </c>
      <c r="P1642" s="11" t="str">
        <f>VLOOKUP(A1642,import!A:P,16,0)</f>
        <v>Geleneksel</v>
      </c>
      <c r="Q1642" s="15" t="s">
        <v>129</v>
      </c>
      <c r="R1642" s="15" t="b">
        <v>1</v>
      </c>
      <c r="S1642" s="25" t="b">
        <v>0</v>
      </c>
      <c r="T1642" s="25" t="s">
        <v>293</v>
      </c>
      <c r="U1642" s="25" t="s">
        <v>149</v>
      </c>
      <c r="V1642" s="26" t="s">
        <v>535</v>
      </c>
      <c r="W1642" s="25" t="s">
        <v>7595</v>
      </c>
      <c r="X1642" s="27">
        <v>44392.0</v>
      </c>
      <c r="Y1642" s="27">
        <v>44403.0</v>
      </c>
      <c r="Z1642" s="30"/>
      <c r="AA1642" s="22" t="s">
        <v>71</v>
      </c>
      <c r="AB1642" s="23">
        <v>44391.0</v>
      </c>
      <c r="AC1642" s="22" t="s">
        <v>71</v>
      </c>
      <c r="AD1642" s="23">
        <v>44392.0</v>
      </c>
      <c r="AE1642" s="22" t="s">
        <v>71</v>
      </c>
      <c r="AF1642" s="23">
        <v>44414.0</v>
      </c>
      <c r="AG1642" s="22" t="s">
        <v>177</v>
      </c>
      <c r="AH1642" s="23">
        <v>44420.0</v>
      </c>
      <c r="AI1642" s="22" t="s">
        <v>71</v>
      </c>
      <c r="AJ1642" s="23">
        <v>44420.0</v>
      </c>
      <c r="AK1642" s="22" t="s">
        <v>149</v>
      </c>
      <c r="AL1642" s="22" t="s">
        <v>149</v>
      </c>
      <c r="AM1642" s="22" t="s">
        <v>219</v>
      </c>
      <c r="AN1642" s="22" t="s">
        <v>87</v>
      </c>
      <c r="AO1642" s="22" t="s">
        <v>336</v>
      </c>
      <c r="AP1642" s="21" t="s">
        <v>89</v>
      </c>
      <c r="AQ1642" s="22"/>
    </row>
    <row r="1643">
      <c r="A1643" s="21" t="s">
        <v>7596</v>
      </c>
      <c r="B1643" s="21" t="s">
        <v>7597</v>
      </c>
      <c r="C1643" s="11" t="str">
        <f>VLOOKUP(A1643,import!A:C,3,0)</f>
        <v>YANLIŞ</v>
      </c>
      <c r="D1643" s="21" t="s">
        <v>152</v>
      </c>
      <c r="E1643" s="12" t="str">
        <f>VLOOKUP(A1643,import!A:J,5,0)</f>
        <v/>
      </c>
      <c r="F1643" s="12" t="str">
        <f>VLOOKUP(A1643,import!A:J,6,0)</f>
        <v/>
      </c>
      <c r="G1643" s="13">
        <f>VLOOKUP(A1643,import!A:J,7,0)</f>
        <v>0</v>
      </c>
      <c r="H1643" s="13">
        <f>VLOOKUP(A1643,import!A:J,8,0)</f>
        <v>9</v>
      </c>
      <c r="I1643" s="13">
        <f>VLOOKUP(A1643,import!A:J,9,0)</f>
        <v>9</v>
      </c>
      <c r="J1643" s="14">
        <f>VLOOKUP(A1643,import!A:J,10,0)</f>
        <v>0</v>
      </c>
      <c r="K1643" s="21" t="s">
        <v>7598</v>
      </c>
      <c r="L1643" s="21">
        <v>2.423171599E9</v>
      </c>
      <c r="M1643" s="21" t="s">
        <v>544</v>
      </c>
      <c r="N1643" s="21" t="s">
        <v>7599</v>
      </c>
      <c r="O1643" s="21" t="s">
        <v>7600</v>
      </c>
      <c r="P1643" s="11" t="str">
        <f>VLOOKUP(A1643,import!A:P,16,0)</f>
        <v>Geleneksel</v>
      </c>
      <c r="Q1643" s="15"/>
      <c r="R1643" s="15" t="b">
        <v>0</v>
      </c>
      <c r="S1643" s="16" t="b">
        <v>0</v>
      </c>
      <c r="T1643" s="17"/>
      <c r="U1643" s="17"/>
      <c r="V1643" s="17"/>
      <c r="W1643" s="17"/>
      <c r="X1643" s="18"/>
      <c r="Y1643" s="18"/>
      <c r="Z1643" s="18"/>
      <c r="AA1643" s="22"/>
      <c r="AB1643" s="23"/>
      <c r="AC1643" s="19"/>
      <c r="AD1643" s="19"/>
      <c r="AE1643" s="20"/>
      <c r="AF1643" s="19"/>
      <c r="AG1643" s="20"/>
      <c r="AH1643" s="19"/>
      <c r="AI1643" s="19"/>
      <c r="AJ1643" s="19"/>
      <c r="AK1643" s="22"/>
      <c r="AL1643" s="19"/>
      <c r="AM1643" s="19"/>
      <c r="AN1643" s="19"/>
      <c r="AO1643" s="19"/>
      <c r="AP1643" s="21"/>
      <c r="AQ1643" s="19"/>
    </row>
    <row r="1644">
      <c r="A1644" s="11" t="s">
        <v>7601</v>
      </c>
      <c r="B1644" s="11" t="s">
        <v>7602</v>
      </c>
      <c r="C1644" s="11" t="str">
        <f>VLOOKUP(A1644,import!A:C,3,0)</f>
        <v>DOĞRU</v>
      </c>
      <c r="D1644" s="11" t="s">
        <v>45</v>
      </c>
      <c r="E1644" s="12">
        <f>VLOOKUP(A1644,import!A:J,5,0)</f>
        <v>65</v>
      </c>
      <c r="F1644" s="12">
        <f>VLOOKUP(A1644,import!A:J,6,0)</f>
        <v>3</v>
      </c>
      <c r="G1644" s="13">
        <f>VLOOKUP(A1644,import!A:J,7,0)</f>
        <v>15</v>
      </c>
      <c r="H1644" s="13">
        <f>VLOOKUP(A1644,import!A:J,8,0)</f>
        <v>14</v>
      </c>
      <c r="I1644" s="13">
        <f>VLOOKUP(A1644,import!A:J,9,0)</f>
        <v>29</v>
      </c>
      <c r="J1644" s="14">
        <f>VLOOKUP(A1644,import!A:J,10,0)</f>
        <v>0.52</v>
      </c>
      <c r="K1644" s="11" t="s">
        <v>7603</v>
      </c>
      <c r="L1644" s="11">
        <v>5.372208757E9</v>
      </c>
      <c r="M1644" s="11" t="s">
        <v>65</v>
      </c>
      <c r="N1644" s="11" t="s">
        <v>1536</v>
      </c>
      <c r="O1644" s="11" t="s">
        <v>7604</v>
      </c>
      <c r="P1644" s="11" t="str">
        <f>VLOOKUP(A1644,import!A:P,16,0)</f>
        <v>Geleneksel</v>
      </c>
      <c r="Q1644" s="15"/>
      <c r="R1644" s="15" t="b">
        <v>1</v>
      </c>
      <c r="S1644" s="16" t="b">
        <v>0</v>
      </c>
      <c r="T1644" s="17" t="s">
        <v>50</v>
      </c>
      <c r="U1644" s="17" t="s">
        <v>99</v>
      </c>
      <c r="V1644" s="24" t="s">
        <v>69</v>
      </c>
      <c r="W1644" s="17"/>
      <c r="X1644" s="18">
        <v>44600.0</v>
      </c>
      <c r="Y1644" s="18">
        <v>44602.0</v>
      </c>
      <c r="Z1644" s="18"/>
      <c r="AA1644" s="22" t="s">
        <v>71</v>
      </c>
      <c r="AB1644" s="23">
        <v>44600.0</v>
      </c>
      <c r="AC1644" s="19"/>
      <c r="AD1644" s="19"/>
      <c r="AE1644" s="20"/>
      <c r="AF1644" s="19"/>
      <c r="AG1644" s="20"/>
      <c r="AH1644" s="19"/>
      <c r="AI1644" s="19"/>
      <c r="AJ1644" s="19"/>
      <c r="AK1644" s="22" t="s">
        <v>99</v>
      </c>
      <c r="AL1644" s="19"/>
      <c r="AM1644" s="19"/>
      <c r="AN1644" s="19"/>
      <c r="AO1644" s="19"/>
      <c r="AP1644" s="21"/>
      <c r="AQ1644" s="19"/>
    </row>
    <row r="1645">
      <c r="A1645" s="11" t="s">
        <v>7605</v>
      </c>
      <c r="B1645" s="11" t="s">
        <v>7606</v>
      </c>
      <c r="C1645" s="11" t="str">
        <f>VLOOKUP(A1645,import!A:C,3,0)</f>
        <v>DOĞRU</v>
      </c>
      <c r="D1645" s="11" t="s">
        <v>200</v>
      </c>
      <c r="E1645" s="12">
        <f>VLOOKUP(A1645,import!A:J,5,0)</f>
        <v>3</v>
      </c>
      <c r="F1645" s="12" t="str">
        <f>VLOOKUP(A1645,import!A:J,6,0)</f>
        <v/>
      </c>
      <c r="G1645" s="13">
        <f>VLOOKUP(A1645,import!A:J,7,0)</f>
        <v>6</v>
      </c>
      <c r="H1645" s="13">
        <f>VLOOKUP(A1645,import!A:J,8,0)</f>
        <v>2</v>
      </c>
      <c r="I1645" s="13">
        <f>VLOOKUP(A1645,import!A:J,9,0)</f>
        <v>8</v>
      </c>
      <c r="J1645" s="14">
        <f>VLOOKUP(A1645,import!A:J,10,0)</f>
        <v>0.75</v>
      </c>
      <c r="K1645" s="11" t="s">
        <v>7607</v>
      </c>
      <c r="L1645" s="11">
        <v>5.360616507E9</v>
      </c>
      <c r="M1645" s="11" t="s">
        <v>47</v>
      </c>
      <c r="N1645" s="11" t="s">
        <v>1923</v>
      </c>
      <c r="O1645" s="11" t="s">
        <v>7608</v>
      </c>
      <c r="P1645" s="11" t="str">
        <f>VLOOKUP(A1645,import!A:P,16,0)</f>
        <v>Geleneksel</v>
      </c>
      <c r="Q1645" s="15"/>
      <c r="R1645" s="15" t="b">
        <v>1</v>
      </c>
      <c r="S1645" s="16" t="b">
        <v>0</v>
      </c>
      <c r="T1645" s="17" t="s">
        <v>50</v>
      </c>
      <c r="U1645" s="17" t="s">
        <v>104</v>
      </c>
      <c r="V1645" s="24" t="s">
        <v>52</v>
      </c>
      <c r="W1645" s="17"/>
      <c r="X1645" s="18">
        <v>44536.0</v>
      </c>
      <c r="Y1645" s="18">
        <v>44537.0</v>
      </c>
      <c r="Z1645" s="18"/>
      <c r="AA1645" s="22" t="s">
        <v>71</v>
      </c>
      <c r="AB1645" s="23">
        <v>44536.0</v>
      </c>
      <c r="AC1645" s="19"/>
      <c r="AD1645" s="19"/>
      <c r="AE1645" s="20"/>
      <c r="AF1645" s="19"/>
      <c r="AG1645" s="20"/>
      <c r="AH1645" s="19"/>
      <c r="AI1645" s="19"/>
      <c r="AJ1645" s="19"/>
      <c r="AK1645" s="22" t="s">
        <v>104</v>
      </c>
      <c r="AL1645" s="19"/>
      <c r="AM1645" s="19"/>
      <c r="AN1645" s="19"/>
      <c r="AO1645" s="19"/>
      <c r="AP1645" s="21" t="s">
        <v>54</v>
      </c>
      <c r="AQ1645" s="19"/>
    </row>
    <row r="1646">
      <c r="A1646" s="11" t="s">
        <v>7609</v>
      </c>
      <c r="B1646" s="11" t="s">
        <v>7610</v>
      </c>
      <c r="C1646" s="11" t="str">
        <f>VLOOKUP(A1646,import!A:C,3,0)</f>
        <v>DOĞRU</v>
      </c>
      <c r="D1646" s="11" t="s">
        <v>63</v>
      </c>
      <c r="E1646" s="12">
        <f>VLOOKUP(A1646,import!A:J,5,0)</f>
        <v>1698</v>
      </c>
      <c r="F1646" s="12">
        <f>VLOOKUP(A1646,import!A:J,6,0)</f>
        <v>74</v>
      </c>
      <c r="G1646" s="13">
        <f>VLOOKUP(A1646,import!A:J,7,0)</f>
        <v>0</v>
      </c>
      <c r="H1646" s="13">
        <f>VLOOKUP(A1646,import!A:J,8,0)</f>
        <v>14</v>
      </c>
      <c r="I1646" s="13">
        <f>VLOOKUP(A1646,import!A:J,9,0)</f>
        <v>14</v>
      </c>
      <c r="J1646" s="14">
        <f>VLOOKUP(A1646,import!A:J,10,0)</f>
        <v>0</v>
      </c>
      <c r="K1646" s="11" t="s">
        <v>7611</v>
      </c>
      <c r="L1646" s="11">
        <v>2.422379662E9</v>
      </c>
      <c r="M1646" s="11" t="s">
        <v>47</v>
      </c>
      <c r="N1646" s="11" t="s">
        <v>1053</v>
      </c>
      <c r="O1646" s="11" t="s">
        <v>7612</v>
      </c>
      <c r="P1646" s="11" t="str">
        <f>VLOOKUP(A1646,import!A:P,16,0)</f>
        <v>Geleneksel</v>
      </c>
      <c r="Q1646" s="15"/>
      <c r="R1646" s="15" t="b">
        <v>1</v>
      </c>
      <c r="S1646" s="25" t="b">
        <v>1</v>
      </c>
      <c r="T1646" s="17"/>
      <c r="U1646" s="17"/>
      <c r="V1646" s="17"/>
      <c r="W1646" s="17" t="s">
        <v>7613</v>
      </c>
      <c r="X1646" s="18"/>
      <c r="Y1646" s="18"/>
      <c r="Z1646" s="18"/>
      <c r="AA1646" s="22" t="s">
        <v>71</v>
      </c>
      <c r="AB1646" s="23">
        <v>44351.0</v>
      </c>
      <c r="AC1646" s="22" t="s">
        <v>106</v>
      </c>
      <c r="AD1646" s="23">
        <v>44370.0</v>
      </c>
      <c r="AE1646" s="22" t="s">
        <v>106</v>
      </c>
      <c r="AF1646" s="23">
        <v>44386.0</v>
      </c>
      <c r="AG1646" s="22" t="s">
        <v>71</v>
      </c>
      <c r="AH1646" s="23">
        <v>44441.0</v>
      </c>
      <c r="AI1646" s="22" t="s">
        <v>106</v>
      </c>
      <c r="AJ1646" s="23">
        <v>44544.0</v>
      </c>
      <c r="AK1646" s="22" t="s">
        <v>148</v>
      </c>
      <c r="AL1646" s="22" t="s">
        <v>107</v>
      </c>
      <c r="AM1646" s="22" t="s">
        <v>107</v>
      </c>
      <c r="AN1646" s="22" t="s">
        <v>51</v>
      </c>
      <c r="AO1646" s="22" t="s">
        <v>247</v>
      </c>
      <c r="AP1646" s="21" t="s">
        <v>89</v>
      </c>
      <c r="AQ1646" s="22"/>
    </row>
    <row r="1647">
      <c r="A1647" s="11" t="s">
        <v>7614</v>
      </c>
      <c r="B1647" s="11" t="s">
        <v>7615</v>
      </c>
      <c r="C1647" s="11" t="str">
        <f>VLOOKUP(A1647,import!A:C,3,0)</f>
        <v>DOĞRU</v>
      </c>
      <c r="D1647" s="11" t="s">
        <v>143</v>
      </c>
      <c r="E1647" s="12">
        <f>VLOOKUP(A1647,import!A:J,5,0)</f>
        <v>80</v>
      </c>
      <c r="F1647" s="12">
        <f>VLOOKUP(A1647,import!A:J,6,0)</f>
        <v>4</v>
      </c>
      <c r="G1647" s="13">
        <f>VLOOKUP(A1647,import!A:J,7,0)</f>
        <v>2</v>
      </c>
      <c r="H1647" s="13">
        <f>VLOOKUP(A1647,import!A:J,8,0)</f>
        <v>17</v>
      </c>
      <c r="I1647" s="13">
        <f>VLOOKUP(A1647,import!A:J,9,0)</f>
        <v>19</v>
      </c>
      <c r="J1647" s="14">
        <f>VLOOKUP(A1647,import!A:J,10,0)</f>
        <v>0.11</v>
      </c>
      <c r="K1647" s="11" t="s">
        <v>7616</v>
      </c>
      <c r="L1647" s="11">
        <v>5.523928293E9</v>
      </c>
      <c r="M1647" s="11" t="s">
        <v>47</v>
      </c>
      <c r="N1647" s="11" t="s">
        <v>7617</v>
      </c>
      <c r="O1647" s="11" t="s">
        <v>7618</v>
      </c>
      <c r="P1647" s="11" t="str">
        <f>VLOOKUP(A1647,import!A:P,16,0)</f>
        <v>Geleneksel</v>
      </c>
      <c r="Q1647" s="15"/>
      <c r="R1647" s="15" t="b">
        <v>1</v>
      </c>
      <c r="S1647" s="16" t="b">
        <v>0</v>
      </c>
      <c r="T1647" s="17" t="s">
        <v>212</v>
      </c>
      <c r="U1647" s="17" t="s">
        <v>156</v>
      </c>
      <c r="V1647" s="17" t="s">
        <v>52</v>
      </c>
      <c r="W1647" s="17" t="s">
        <v>7619</v>
      </c>
      <c r="X1647" s="18">
        <v>44435.0</v>
      </c>
      <c r="Y1647" s="18">
        <v>44438.0</v>
      </c>
      <c r="Z1647" s="17"/>
      <c r="AA1647" s="22" t="s">
        <v>212</v>
      </c>
      <c r="AB1647" s="23">
        <v>44370.0</v>
      </c>
      <c r="AC1647" s="22" t="s">
        <v>106</v>
      </c>
      <c r="AD1647" s="23">
        <v>44391.0</v>
      </c>
      <c r="AE1647" s="22" t="s">
        <v>212</v>
      </c>
      <c r="AF1647" s="23">
        <v>44414.0</v>
      </c>
      <c r="AG1647" s="22" t="s">
        <v>71</v>
      </c>
      <c r="AH1647" s="23">
        <v>44422.0</v>
      </c>
      <c r="AI1647" s="22" t="s">
        <v>71</v>
      </c>
      <c r="AJ1647" s="23">
        <v>44571.0</v>
      </c>
      <c r="AK1647" s="22" t="s">
        <v>98</v>
      </c>
      <c r="AL1647" s="22" t="s">
        <v>51</v>
      </c>
      <c r="AM1647" s="22" t="s">
        <v>219</v>
      </c>
      <c r="AN1647" s="22" t="s">
        <v>288</v>
      </c>
      <c r="AO1647" s="22" t="s">
        <v>99</v>
      </c>
      <c r="AP1647" s="21" t="s">
        <v>89</v>
      </c>
      <c r="AQ1647" s="22"/>
    </row>
    <row r="1648">
      <c r="A1648" s="11" t="s">
        <v>7620</v>
      </c>
      <c r="B1648" s="11" t="s">
        <v>7621</v>
      </c>
      <c r="C1648" s="11" t="str">
        <f>VLOOKUP(A1648,import!A:C,3,0)</f>
        <v>DOĞRU</v>
      </c>
      <c r="D1648" s="11" t="s">
        <v>233</v>
      </c>
      <c r="E1648" s="12">
        <f>VLOOKUP(A1648,import!A:J,5,0)</f>
        <v>34</v>
      </c>
      <c r="F1648" s="12">
        <f>VLOOKUP(A1648,import!A:J,6,0)</f>
        <v>1</v>
      </c>
      <c r="G1648" s="13">
        <f>VLOOKUP(A1648,import!A:J,7,0)</f>
        <v>0</v>
      </c>
      <c r="H1648" s="13">
        <f>VLOOKUP(A1648,import!A:J,8,0)</f>
        <v>30</v>
      </c>
      <c r="I1648" s="13">
        <f>VLOOKUP(A1648,import!A:J,9,0)</f>
        <v>30</v>
      </c>
      <c r="J1648" s="14">
        <f>VLOOKUP(A1648,import!A:J,10,0)</f>
        <v>0</v>
      </c>
      <c r="K1648" s="11" t="s">
        <v>3428</v>
      </c>
      <c r="L1648" s="11">
        <v>2.423233033E9</v>
      </c>
      <c r="M1648" s="11" t="s">
        <v>47</v>
      </c>
      <c r="N1648" s="11" t="s">
        <v>227</v>
      </c>
      <c r="O1648" s="11" t="s">
        <v>3429</v>
      </c>
      <c r="P1648" s="11" t="str">
        <f>VLOOKUP(A1648,import!A:P,16,0)</f>
        <v>Geleneksel</v>
      </c>
      <c r="Q1648" s="15"/>
      <c r="R1648" s="15" t="b">
        <v>1</v>
      </c>
      <c r="S1648" s="16" t="b">
        <v>0</v>
      </c>
      <c r="T1648" s="17" t="s">
        <v>714</v>
      </c>
      <c r="U1648" s="17"/>
      <c r="V1648" s="17"/>
      <c r="W1648" s="17" t="s">
        <v>7622</v>
      </c>
      <c r="X1648" s="18"/>
      <c r="Y1648" s="18"/>
      <c r="Z1648" s="18"/>
      <c r="AA1648" s="22" t="s">
        <v>71</v>
      </c>
      <c r="AB1648" s="23">
        <v>44445.0</v>
      </c>
      <c r="AC1648" s="22" t="s">
        <v>71</v>
      </c>
      <c r="AD1648" s="23">
        <v>44450.0</v>
      </c>
      <c r="AE1648" s="22" t="s">
        <v>106</v>
      </c>
      <c r="AF1648" s="23">
        <v>44460.0</v>
      </c>
      <c r="AG1648" s="22" t="s">
        <v>212</v>
      </c>
      <c r="AH1648" s="23">
        <v>44496.0</v>
      </c>
      <c r="AI1648" s="19"/>
      <c r="AJ1648" s="19"/>
      <c r="AK1648" s="22" t="s">
        <v>156</v>
      </c>
      <c r="AL1648" s="22" t="s">
        <v>247</v>
      </c>
      <c r="AM1648" s="22" t="s">
        <v>51</v>
      </c>
      <c r="AN1648" s="22" t="s">
        <v>51</v>
      </c>
      <c r="AO1648" s="19"/>
      <c r="AP1648" s="21" t="s">
        <v>89</v>
      </c>
      <c r="AQ1648" s="19"/>
    </row>
    <row r="1649">
      <c r="A1649" s="11" t="s">
        <v>7623</v>
      </c>
      <c r="B1649" s="11" t="s">
        <v>7624</v>
      </c>
      <c r="C1649" s="11" t="str">
        <f>VLOOKUP(A1649,import!A:C,3,0)</f>
        <v>YANLIŞ</v>
      </c>
      <c r="D1649" s="11" t="s">
        <v>74</v>
      </c>
      <c r="E1649" s="12">
        <f>VLOOKUP(A1649,import!A:J,5,0)</f>
        <v>4</v>
      </c>
      <c r="F1649" s="12" t="str">
        <f>VLOOKUP(A1649,import!A:J,6,0)</f>
        <v/>
      </c>
      <c r="G1649" s="13">
        <f>VLOOKUP(A1649,import!A:J,7,0)</f>
        <v>0</v>
      </c>
      <c r="H1649" s="13">
        <f>VLOOKUP(A1649,import!A:J,8,0)</f>
        <v>5</v>
      </c>
      <c r="I1649" s="13">
        <f>VLOOKUP(A1649,import!A:J,9,0)</f>
        <v>5</v>
      </c>
      <c r="J1649" s="14">
        <f>VLOOKUP(A1649,import!A:J,10,0)</f>
        <v>0</v>
      </c>
      <c r="K1649" s="11" t="s">
        <v>7625</v>
      </c>
      <c r="L1649" s="11">
        <v>5.374778999E9</v>
      </c>
      <c r="M1649" s="11" t="s">
        <v>47</v>
      </c>
      <c r="N1649" s="11" t="s">
        <v>227</v>
      </c>
      <c r="O1649" s="11" t="s">
        <v>7626</v>
      </c>
      <c r="P1649" s="11" t="str">
        <f>VLOOKUP(A1649,import!A:P,16,0)</f>
        <v>Geleneksel</v>
      </c>
      <c r="Q1649" s="15"/>
      <c r="R1649" s="15" t="b">
        <v>1</v>
      </c>
      <c r="S1649" s="16" t="b">
        <v>0</v>
      </c>
      <c r="T1649" s="17" t="s">
        <v>280</v>
      </c>
      <c r="U1649" s="17" t="s">
        <v>104</v>
      </c>
      <c r="V1649" s="22" t="s">
        <v>69</v>
      </c>
      <c r="W1649" s="17" t="s">
        <v>7627</v>
      </c>
      <c r="X1649" s="18">
        <v>44546.0</v>
      </c>
      <c r="Y1649" s="46">
        <v>44552.0</v>
      </c>
      <c r="Z1649" s="18"/>
      <c r="AA1649" s="22" t="s">
        <v>71</v>
      </c>
      <c r="AB1649" s="23">
        <v>44540.0</v>
      </c>
      <c r="AC1649" s="22" t="s">
        <v>71</v>
      </c>
      <c r="AD1649" s="23">
        <v>44545.0</v>
      </c>
      <c r="AE1649" s="22" t="s">
        <v>71</v>
      </c>
      <c r="AF1649" s="23">
        <v>44546.0</v>
      </c>
      <c r="AG1649" s="22" t="s">
        <v>71</v>
      </c>
      <c r="AH1649" s="23">
        <v>44552.0</v>
      </c>
      <c r="AI1649" s="22" t="s">
        <v>71</v>
      </c>
      <c r="AJ1649" s="23">
        <v>44623.0</v>
      </c>
      <c r="AK1649" s="22" t="s">
        <v>99</v>
      </c>
      <c r="AL1649" s="22" t="s">
        <v>104</v>
      </c>
      <c r="AM1649" s="22" t="s">
        <v>104</v>
      </c>
      <c r="AN1649" s="22" t="s">
        <v>104</v>
      </c>
      <c r="AO1649" s="22" t="s">
        <v>99</v>
      </c>
      <c r="AP1649" s="21" t="s">
        <v>89</v>
      </c>
      <c r="AQ1649" s="19"/>
    </row>
    <row r="1650">
      <c r="A1650" s="11" t="s">
        <v>7628</v>
      </c>
      <c r="B1650" s="11" t="s">
        <v>7629</v>
      </c>
      <c r="C1650" s="11" t="str">
        <f>VLOOKUP(A1650,import!A:C,3,0)</f>
        <v>DOĞRU</v>
      </c>
      <c r="D1650" s="11" t="s">
        <v>74</v>
      </c>
      <c r="E1650" s="12">
        <f>VLOOKUP(A1650,import!A:J,5,0)</f>
        <v>3</v>
      </c>
      <c r="F1650" s="12" t="str">
        <f>VLOOKUP(A1650,import!A:J,6,0)</f>
        <v/>
      </c>
      <c r="G1650" s="13">
        <f>VLOOKUP(A1650,import!A:J,7,0)</f>
        <v>0</v>
      </c>
      <c r="H1650" s="13">
        <f>VLOOKUP(A1650,import!A:J,8,0)</f>
        <v>25</v>
      </c>
      <c r="I1650" s="13">
        <f>VLOOKUP(A1650,import!A:J,9,0)</f>
        <v>25</v>
      </c>
      <c r="J1650" s="14">
        <f>VLOOKUP(A1650,import!A:J,10,0)</f>
        <v>0</v>
      </c>
      <c r="K1650" s="11" t="s">
        <v>7630</v>
      </c>
      <c r="L1650" s="11">
        <v>5.327083004E9</v>
      </c>
      <c r="M1650" s="11" t="s">
        <v>368</v>
      </c>
      <c r="N1650" s="11" t="s">
        <v>369</v>
      </c>
      <c r="O1650" s="11" t="s">
        <v>7631</v>
      </c>
      <c r="P1650" s="11" t="str">
        <f>VLOOKUP(A1650,import!A:P,16,0)</f>
        <v>Geleneksel</v>
      </c>
      <c r="Q1650" s="15"/>
      <c r="R1650" s="15" t="b">
        <v>0</v>
      </c>
      <c r="S1650" s="16" t="b">
        <v>0</v>
      </c>
      <c r="T1650" s="17"/>
      <c r="U1650" s="17"/>
      <c r="V1650" s="17"/>
      <c r="W1650" s="17"/>
      <c r="X1650" s="18"/>
      <c r="Y1650" s="18"/>
      <c r="Z1650" s="18"/>
      <c r="AA1650" s="22"/>
      <c r="AB1650" s="23"/>
      <c r="AC1650" s="19"/>
      <c r="AD1650" s="19"/>
      <c r="AE1650" s="20"/>
      <c r="AF1650" s="19"/>
      <c r="AG1650" s="20"/>
      <c r="AH1650" s="19"/>
      <c r="AI1650" s="19"/>
      <c r="AJ1650" s="19"/>
      <c r="AK1650" s="22"/>
      <c r="AL1650" s="19"/>
      <c r="AM1650" s="19"/>
      <c r="AN1650" s="19"/>
      <c r="AO1650" s="19"/>
      <c r="AP1650" s="21"/>
      <c r="AQ1650" s="19"/>
    </row>
    <row r="1651">
      <c r="A1651" s="11" t="s">
        <v>7632</v>
      </c>
      <c r="B1651" s="11" t="s">
        <v>7633</v>
      </c>
      <c r="C1651" s="11" t="str">
        <f>VLOOKUP(A1651,import!A:C,3,0)</f>
        <v>YANLIŞ</v>
      </c>
      <c r="D1651" s="11" t="s">
        <v>193</v>
      </c>
      <c r="E1651" s="12">
        <f>VLOOKUP(A1651,import!A:J,5,0)</f>
        <v>18</v>
      </c>
      <c r="F1651" s="12" t="str">
        <f>VLOOKUP(A1651,import!A:J,6,0)</f>
        <v/>
      </c>
      <c r="G1651" s="13">
        <f>VLOOKUP(A1651,import!A:J,7,0)</f>
        <v>0</v>
      </c>
      <c r="H1651" s="13">
        <f>VLOOKUP(A1651,import!A:J,8,0)</f>
        <v>35</v>
      </c>
      <c r="I1651" s="13">
        <f>VLOOKUP(A1651,import!A:J,9,0)</f>
        <v>35</v>
      </c>
      <c r="J1651" s="14">
        <f>VLOOKUP(A1651,import!A:J,10,0)</f>
        <v>0</v>
      </c>
      <c r="K1651" s="11" t="s">
        <v>7634</v>
      </c>
      <c r="L1651" s="11">
        <v>5.3001716E9</v>
      </c>
      <c r="M1651" s="11" t="s">
        <v>138</v>
      </c>
      <c r="N1651" s="11" t="s">
        <v>4879</v>
      </c>
      <c r="O1651" s="11" t="s">
        <v>7635</v>
      </c>
      <c r="P1651" s="11" t="str">
        <f>VLOOKUP(A1651,import!A:P,16,0)</f>
        <v>Geleneksel</v>
      </c>
      <c r="Q1651" s="15" t="s">
        <v>103</v>
      </c>
      <c r="R1651" s="15" t="b">
        <v>1</v>
      </c>
      <c r="S1651" s="25" t="b">
        <v>1</v>
      </c>
      <c r="T1651" s="16"/>
      <c r="U1651" s="16"/>
      <c r="V1651" s="16"/>
      <c r="W1651" s="25" t="s">
        <v>7636</v>
      </c>
      <c r="X1651" s="30"/>
      <c r="Y1651" s="30"/>
      <c r="Z1651" s="30"/>
      <c r="AA1651" s="22" t="s">
        <v>106</v>
      </c>
      <c r="AB1651" s="23">
        <v>44358.0</v>
      </c>
      <c r="AC1651" s="22" t="s">
        <v>71</v>
      </c>
      <c r="AD1651" s="23">
        <v>44481.0</v>
      </c>
      <c r="AE1651" s="20"/>
      <c r="AF1651" s="19"/>
      <c r="AG1651" s="20"/>
      <c r="AH1651" s="19"/>
      <c r="AI1651" s="19"/>
      <c r="AJ1651" s="19"/>
      <c r="AK1651" s="22" t="s">
        <v>148</v>
      </c>
      <c r="AL1651" s="22" t="s">
        <v>247</v>
      </c>
      <c r="AM1651" s="19"/>
      <c r="AN1651" s="19"/>
      <c r="AO1651" s="19"/>
      <c r="AP1651" s="21" t="s">
        <v>116</v>
      </c>
      <c r="AQ1651" s="19"/>
    </row>
    <row r="1652">
      <c r="A1652" s="11" t="s">
        <v>7637</v>
      </c>
      <c r="B1652" s="11" t="s">
        <v>7638</v>
      </c>
      <c r="C1652" s="11" t="str">
        <f>VLOOKUP(A1652,import!A:C,3,0)</f>
        <v>DOĞRU</v>
      </c>
      <c r="D1652" s="11" t="s">
        <v>233</v>
      </c>
      <c r="E1652" s="12">
        <f>VLOOKUP(A1652,import!A:J,5,0)</f>
        <v>1853</v>
      </c>
      <c r="F1652" s="12">
        <f>VLOOKUP(A1652,import!A:J,6,0)</f>
        <v>237</v>
      </c>
      <c r="G1652" s="13">
        <f>VLOOKUP(A1652,import!A:J,7,0)</f>
        <v>15</v>
      </c>
      <c r="H1652" s="13">
        <f>VLOOKUP(A1652,import!A:J,8,0)</f>
        <v>31</v>
      </c>
      <c r="I1652" s="13">
        <f>VLOOKUP(A1652,import!A:J,9,0)</f>
        <v>46</v>
      </c>
      <c r="J1652" s="14">
        <f>VLOOKUP(A1652,import!A:J,10,0)</f>
        <v>0.33</v>
      </c>
      <c r="K1652" s="11" t="s">
        <v>7639</v>
      </c>
      <c r="L1652" s="11">
        <v>5.325429716E9</v>
      </c>
      <c r="M1652" s="11" t="s">
        <v>138</v>
      </c>
      <c r="N1652" s="11" t="s">
        <v>161</v>
      </c>
      <c r="O1652" s="11" t="s">
        <v>7640</v>
      </c>
      <c r="P1652" s="11" t="str">
        <f>VLOOKUP(A1652,import!A:P,16,0)</f>
        <v>Geleneksel</v>
      </c>
      <c r="Q1652" s="15"/>
      <c r="R1652" s="15" t="b">
        <v>1</v>
      </c>
      <c r="S1652" s="16" t="b">
        <v>0</v>
      </c>
      <c r="T1652" s="17" t="s">
        <v>50</v>
      </c>
      <c r="U1652" s="17" t="s">
        <v>99</v>
      </c>
      <c r="V1652" s="24" t="s">
        <v>69</v>
      </c>
      <c r="W1652" s="17" t="s">
        <v>7641</v>
      </c>
      <c r="X1652" s="18">
        <v>44592.0</v>
      </c>
      <c r="Y1652" s="18">
        <v>44593.0</v>
      </c>
      <c r="Z1652" s="18"/>
      <c r="AA1652" s="22" t="s">
        <v>85</v>
      </c>
      <c r="AB1652" s="23">
        <v>44588.0</v>
      </c>
      <c r="AC1652" s="22" t="s">
        <v>71</v>
      </c>
      <c r="AD1652" s="23">
        <v>44592.0</v>
      </c>
      <c r="AE1652" s="20"/>
      <c r="AF1652" s="19"/>
      <c r="AG1652" s="20"/>
      <c r="AH1652" s="19"/>
      <c r="AI1652" s="19"/>
      <c r="AJ1652" s="19"/>
      <c r="AK1652" s="22" t="s">
        <v>51</v>
      </c>
      <c r="AL1652" s="22" t="s">
        <v>99</v>
      </c>
      <c r="AM1652" s="19"/>
      <c r="AN1652" s="19"/>
      <c r="AO1652" s="19"/>
      <c r="AP1652" s="21"/>
      <c r="AQ1652" s="19"/>
    </row>
    <row r="1653">
      <c r="A1653" s="11" t="s">
        <v>7642</v>
      </c>
      <c r="B1653" s="11" t="s">
        <v>7643</v>
      </c>
      <c r="C1653" s="11" t="str">
        <f>VLOOKUP(A1653,import!A:C,3,0)</f>
        <v>DOĞRU</v>
      </c>
      <c r="D1653" s="11" t="s">
        <v>233</v>
      </c>
      <c r="E1653" s="12">
        <f>VLOOKUP(A1653,import!A:J,5,0)</f>
        <v>49</v>
      </c>
      <c r="F1653" s="12">
        <f>VLOOKUP(A1653,import!A:J,6,0)</f>
        <v>7</v>
      </c>
      <c r="G1653" s="13">
        <f>VLOOKUP(A1653,import!A:J,7,0)</f>
        <v>0</v>
      </c>
      <c r="H1653" s="13">
        <f>VLOOKUP(A1653,import!A:J,8,0)</f>
        <v>18</v>
      </c>
      <c r="I1653" s="13">
        <f>VLOOKUP(A1653,import!A:J,9,0)</f>
        <v>18</v>
      </c>
      <c r="J1653" s="14">
        <f>VLOOKUP(A1653,import!A:J,10,0)</f>
        <v>0</v>
      </c>
      <c r="K1653" s="11" t="s">
        <v>7644</v>
      </c>
      <c r="L1653" s="11">
        <v>2.423230323E9</v>
      </c>
      <c r="M1653" s="11" t="s">
        <v>138</v>
      </c>
      <c r="N1653" s="11" t="s">
        <v>333</v>
      </c>
      <c r="O1653" s="11" t="s">
        <v>7645</v>
      </c>
      <c r="P1653" s="11" t="str">
        <f>VLOOKUP(A1653,import!A:P,16,0)</f>
        <v>Geleneksel</v>
      </c>
      <c r="Q1653" s="15"/>
      <c r="R1653" s="15" t="b">
        <v>0</v>
      </c>
      <c r="S1653" s="16" t="b">
        <v>0</v>
      </c>
      <c r="T1653" s="17"/>
      <c r="U1653" s="17"/>
      <c r="V1653" s="31"/>
      <c r="W1653" s="17"/>
      <c r="X1653" s="18"/>
      <c r="Y1653" s="18"/>
      <c r="Z1653" s="18"/>
      <c r="AA1653" s="22"/>
      <c r="AB1653" s="23"/>
      <c r="AC1653" s="19"/>
      <c r="AD1653" s="19"/>
      <c r="AE1653" s="20"/>
      <c r="AF1653" s="19"/>
      <c r="AG1653" s="20"/>
      <c r="AH1653" s="19"/>
      <c r="AI1653" s="19"/>
      <c r="AJ1653" s="19"/>
      <c r="AK1653" s="22"/>
      <c r="AL1653" s="19"/>
      <c r="AM1653" s="19"/>
      <c r="AN1653" s="19"/>
      <c r="AO1653" s="19"/>
      <c r="AP1653" s="21"/>
      <c r="AQ1653" s="19"/>
    </row>
    <row r="1654">
      <c r="A1654" s="11" t="s">
        <v>7646</v>
      </c>
      <c r="B1654" s="11" t="s">
        <v>7647</v>
      </c>
      <c r="C1654" s="11" t="str">
        <f>VLOOKUP(A1654,import!A:C,3,0)</f>
        <v>DOĞRU</v>
      </c>
      <c r="D1654" s="11" t="s">
        <v>233</v>
      </c>
      <c r="E1654" s="12">
        <f>VLOOKUP(A1654,import!A:J,5,0)</f>
        <v>591</v>
      </c>
      <c r="F1654" s="12">
        <f>VLOOKUP(A1654,import!A:J,6,0)</f>
        <v>60</v>
      </c>
      <c r="G1654" s="13">
        <f>VLOOKUP(A1654,import!A:J,7,0)</f>
        <v>0</v>
      </c>
      <c r="H1654" s="13">
        <f>VLOOKUP(A1654,import!A:J,8,0)</f>
        <v>28</v>
      </c>
      <c r="I1654" s="13">
        <f>VLOOKUP(A1654,import!A:J,9,0)</f>
        <v>28</v>
      </c>
      <c r="J1654" s="14">
        <f>VLOOKUP(A1654,import!A:J,10,0)</f>
        <v>0</v>
      </c>
      <c r="K1654" s="11" t="s">
        <v>7648</v>
      </c>
      <c r="L1654" s="11">
        <v>5.305951401E9</v>
      </c>
      <c r="M1654" s="11" t="s">
        <v>47</v>
      </c>
      <c r="N1654" s="11" t="s">
        <v>145</v>
      </c>
      <c r="O1654" s="11" t="s">
        <v>7649</v>
      </c>
      <c r="P1654" s="11" t="str">
        <f>VLOOKUP(A1654,import!A:P,16,0)</f>
        <v>Geleneksel</v>
      </c>
      <c r="Q1654" s="15"/>
      <c r="R1654" s="15" t="b">
        <v>1</v>
      </c>
      <c r="S1654" s="16" t="b">
        <v>0</v>
      </c>
      <c r="T1654" s="17" t="s">
        <v>121</v>
      </c>
      <c r="U1654" s="17"/>
      <c r="V1654" s="17"/>
      <c r="W1654" s="17" t="s">
        <v>7650</v>
      </c>
      <c r="X1654" s="18"/>
      <c r="Y1654" s="18"/>
      <c r="Z1654" s="18"/>
      <c r="AA1654" s="22" t="s">
        <v>85</v>
      </c>
      <c r="AB1654" s="23">
        <v>44609.0</v>
      </c>
      <c r="AC1654" s="19"/>
      <c r="AD1654" s="19"/>
      <c r="AE1654" s="20"/>
      <c r="AF1654" s="19"/>
      <c r="AG1654" s="20"/>
      <c r="AH1654" s="19"/>
      <c r="AI1654" s="19"/>
      <c r="AJ1654" s="19"/>
      <c r="AK1654" s="22" t="s">
        <v>51</v>
      </c>
      <c r="AL1654" s="19"/>
      <c r="AM1654" s="19"/>
      <c r="AN1654" s="19"/>
      <c r="AO1654" s="19"/>
      <c r="AP1654" s="21"/>
      <c r="AQ1654" s="19"/>
    </row>
    <row r="1655">
      <c r="A1655" s="11" t="s">
        <v>7651</v>
      </c>
      <c r="B1655" s="11" t="s">
        <v>7652</v>
      </c>
      <c r="C1655" s="11" t="str">
        <f>VLOOKUP(A1655,import!A:C,3,0)</f>
        <v>DOĞRU</v>
      </c>
      <c r="D1655" s="11" t="s">
        <v>63</v>
      </c>
      <c r="E1655" s="12">
        <f>VLOOKUP(A1655,import!A:J,5,0)</f>
        <v>588</v>
      </c>
      <c r="F1655" s="12">
        <f>VLOOKUP(A1655,import!A:J,6,0)</f>
        <v>24</v>
      </c>
      <c r="G1655" s="13">
        <f>VLOOKUP(A1655,import!A:J,7,0)</f>
        <v>22</v>
      </c>
      <c r="H1655" s="13">
        <f>VLOOKUP(A1655,import!A:J,8,0)</f>
        <v>20</v>
      </c>
      <c r="I1655" s="13">
        <f>VLOOKUP(A1655,import!A:J,9,0)</f>
        <v>42</v>
      </c>
      <c r="J1655" s="14">
        <f>VLOOKUP(A1655,import!A:J,10,0)</f>
        <v>0.52</v>
      </c>
      <c r="K1655" s="11" t="s">
        <v>4640</v>
      </c>
      <c r="L1655" s="11">
        <v>5.52600902E9</v>
      </c>
      <c r="M1655" s="11" t="s">
        <v>47</v>
      </c>
      <c r="N1655" s="11" t="s">
        <v>94</v>
      </c>
      <c r="O1655" s="11" t="s">
        <v>4641</v>
      </c>
      <c r="P1655" s="11" t="str">
        <f>VLOOKUP(A1655,import!A:P,16,0)</f>
        <v>Geleneksel</v>
      </c>
      <c r="Q1655" s="15"/>
      <c r="R1655" s="15" t="b">
        <v>1</v>
      </c>
      <c r="S1655" s="16" t="b">
        <v>0</v>
      </c>
      <c r="T1655" s="17" t="s">
        <v>50</v>
      </c>
      <c r="U1655" s="17" t="s">
        <v>51</v>
      </c>
      <c r="V1655" s="17" t="s">
        <v>52</v>
      </c>
      <c r="W1655" s="17" t="s">
        <v>7653</v>
      </c>
      <c r="X1655" s="18">
        <v>44470.0</v>
      </c>
      <c r="Y1655" s="18">
        <v>44473.0</v>
      </c>
      <c r="Z1655" s="18"/>
      <c r="AA1655" s="22" t="s">
        <v>85</v>
      </c>
      <c r="AB1655" s="23">
        <v>44459.0</v>
      </c>
      <c r="AC1655" s="22" t="s">
        <v>106</v>
      </c>
      <c r="AD1655" s="23">
        <v>44460.0</v>
      </c>
      <c r="AE1655" s="22" t="s">
        <v>71</v>
      </c>
      <c r="AF1655" s="23">
        <v>44470.0</v>
      </c>
      <c r="AG1655" s="22" t="s">
        <v>71</v>
      </c>
      <c r="AH1655" s="23">
        <v>44554.0</v>
      </c>
      <c r="AI1655" s="19"/>
      <c r="AJ1655" s="19"/>
      <c r="AK1655" s="22" t="s">
        <v>51</v>
      </c>
      <c r="AL1655" s="22" t="s">
        <v>51</v>
      </c>
      <c r="AM1655" s="22" t="s">
        <v>51</v>
      </c>
      <c r="AN1655" s="22" t="s">
        <v>99</v>
      </c>
      <c r="AO1655" s="19"/>
      <c r="AP1655" s="21" t="s">
        <v>89</v>
      </c>
      <c r="AQ1655" s="19"/>
    </row>
    <row r="1656">
      <c r="A1656" s="11" t="s">
        <v>7654</v>
      </c>
      <c r="B1656" s="11" t="s">
        <v>7655</v>
      </c>
      <c r="C1656" s="11" t="str">
        <f>VLOOKUP(A1656,import!A:C,3,0)</f>
        <v>DOĞRU</v>
      </c>
      <c r="D1656" s="11" t="s">
        <v>45</v>
      </c>
      <c r="E1656" s="12">
        <f>VLOOKUP(A1656,import!A:J,5,0)</f>
        <v>348</v>
      </c>
      <c r="F1656" s="12" t="str">
        <f>VLOOKUP(A1656,import!A:J,6,0)</f>
        <v/>
      </c>
      <c r="G1656" s="13">
        <f>VLOOKUP(A1656,import!A:J,7,0)</f>
        <v>0</v>
      </c>
      <c r="H1656" s="13">
        <f>VLOOKUP(A1656,import!A:J,8,0)</f>
        <v>10</v>
      </c>
      <c r="I1656" s="13">
        <f>VLOOKUP(A1656,import!A:J,9,0)</f>
        <v>10</v>
      </c>
      <c r="J1656" s="14">
        <f>VLOOKUP(A1656,import!A:J,10,0)</f>
        <v>0</v>
      </c>
      <c r="K1656" s="11" t="s">
        <v>7656</v>
      </c>
      <c r="L1656" s="11">
        <v>5.436930715E9</v>
      </c>
      <c r="M1656" s="11" t="s">
        <v>65</v>
      </c>
      <c r="N1656" s="11" t="s">
        <v>112</v>
      </c>
      <c r="O1656" s="11" t="s">
        <v>7657</v>
      </c>
      <c r="P1656" s="11" t="str">
        <f>VLOOKUP(A1656,import!A:P,16,0)</f>
        <v>Geleneksel</v>
      </c>
      <c r="Q1656" s="15" t="s">
        <v>299</v>
      </c>
      <c r="R1656" s="15" t="b">
        <v>1</v>
      </c>
      <c r="S1656" s="16" t="b">
        <v>0</v>
      </c>
      <c r="T1656" s="25" t="s">
        <v>280</v>
      </c>
      <c r="U1656" s="16"/>
      <c r="V1656" s="16"/>
      <c r="W1656" s="25" t="s">
        <v>7658</v>
      </c>
      <c r="X1656" s="30"/>
      <c r="Y1656" s="30"/>
      <c r="Z1656" s="30"/>
      <c r="AA1656" s="22" t="s">
        <v>85</v>
      </c>
      <c r="AB1656" s="23">
        <v>44533.0</v>
      </c>
      <c r="AC1656" s="22" t="s">
        <v>71</v>
      </c>
      <c r="AD1656" s="23">
        <v>44533.0</v>
      </c>
      <c r="AE1656" s="20"/>
      <c r="AF1656" s="19"/>
      <c r="AG1656" s="20"/>
      <c r="AH1656" s="19"/>
      <c r="AI1656" s="19"/>
      <c r="AJ1656" s="19"/>
      <c r="AK1656" s="22" t="s">
        <v>68</v>
      </c>
      <c r="AL1656" s="22" t="s">
        <v>68</v>
      </c>
      <c r="AM1656" s="19"/>
      <c r="AN1656" s="19"/>
      <c r="AO1656" s="19"/>
      <c r="AP1656" s="21" t="s">
        <v>116</v>
      </c>
      <c r="AQ1656" s="19"/>
    </row>
    <row r="1657">
      <c r="A1657" s="11" t="s">
        <v>7659</v>
      </c>
      <c r="B1657" s="11" t="s">
        <v>7660</v>
      </c>
      <c r="C1657" s="11" t="str">
        <f>VLOOKUP(A1657,import!A:C,3,0)</f>
        <v>DOĞRU</v>
      </c>
      <c r="D1657" s="11" t="s">
        <v>4613</v>
      </c>
      <c r="E1657" s="12">
        <f>VLOOKUP(A1657,import!A:J,5,0)</f>
        <v>506</v>
      </c>
      <c r="F1657" s="12">
        <f>VLOOKUP(A1657,import!A:J,6,0)</f>
        <v>3</v>
      </c>
      <c r="G1657" s="13">
        <f>VLOOKUP(A1657,import!A:J,7,0)</f>
        <v>17</v>
      </c>
      <c r="H1657" s="13">
        <f>VLOOKUP(A1657,import!A:J,8,0)</f>
        <v>55</v>
      </c>
      <c r="I1657" s="13">
        <f>VLOOKUP(A1657,import!A:J,9,0)</f>
        <v>72</v>
      </c>
      <c r="J1657" s="14">
        <f>VLOOKUP(A1657,import!A:J,10,0)</f>
        <v>0.24</v>
      </c>
      <c r="K1657" s="11" t="s">
        <v>7661</v>
      </c>
      <c r="L1657" s="11">
        <v>2.422298686E9</v>
      </c>
      <c r="M1657" s="11" t="s">
        <v>138</v>
      </c>
      <c r="N1657" s="11" t="s">
        <v>139</v>
      </c>
      <c r="O1657" s="11" t="s">
        <v>7662</v>
      </c>
      <c r="P1657" s="11" t="str">
        <f>VLOOKUP(A1657,import!A:P,16,0)</f>
        <v>Geleneksel</v>
      </c>
      <c r="Q1657" s="15" t="s">
        <v>103</v>
      </c>
      <c r="R1657" s="15" t="b">
        <v>1</v>
      </c>
      <c r="S1657" s="16" t="b">
        <v>0</v>
      </c>
      <c r="T1657" s="25" t="s">
        <v>280</v>
      </c>
      <c r="U1657" s="25" t="s">
        <v>1233</v>
      </c>
      <c r="V1657" s="25" t="s">
        <v>52</v>
      </c>
      <c r="W1657" s="25" t="s">
        <v>7663</v>
      </c>
      <c r="X1657" s="27">
        <v>44385.0</v>
      </c>
      <c r="Y1657" s="27">
        <v>44389.0</v>
      </c>
      <c r="Z1657" s="30"/>
      <c r="AA1657" s="22" t="s">
        <v>71</v>
      </c>
      <c r="AB1657" s="23">
        <v>44385.0</v>
      </c>
      <c r="AC1657" s="22" t="s">
        <v>177</v>
      </c>
      <c r="AD1657" s="23">
        <v>44431.0</v>
      </c>
      <c r="AE1657" s="22" t="s">
        <v>177</v>
      </c>
      <c r="AF1657" s="23">
        <v>44468.0</v>
      </c>
      <c r="AG1657" s="22" t="s">
        <v>177</v>
      </c>
      <c r="AH1657" s="23">
        <v>44481.0</v>
      </c>
      <c r="AI1657" s="22" t="s">
        <v>177</v>
      </c>
      <c r="AJ1657" s="23">
        <v>44582.0</v>
      </c>
      <c r="AK1657" s="22" t="s">
        <v>1233</v>
      </c>
      <c r="AL1657" s="22" t="s">
        <v>163</v>
      </c>
      <c r="AM1657" s="22" t="s">
        <v>156</v>
      </c>
      <c r="AN1657" s="22" t="s">
        <v>247</v>
      </c>
      <c r="AO1657" s="22" t="s">
        <v>99</v>
      </c>
      <c r="AP1657" s="21" t="s">
        <v>116</v>
      </c>
      <c r="AQ1657" s="19"/>
    </row>
    <row r="1658">
      <c r="A1658" s="11" t="s">
        <v>7664</v>
      </c>
      <c r="B1658" s="11" t="s">
        <v>7665</v>
      </c>
      <c r="C1658" s="11" t="str">
        <f>VLOOKUP(A1658,import!A:C,3,0)</f>
        <v>DOĞRU</v>
      </c>
      <c r="D1658" s="11" t="s">
        <v>63</v>
      </c>
      <c r="E1658" s="12">
        <f>VLOOKUP(A1658,import!A:J,5,0)</f>
        <v>359</v>
      </c>
      <c r="F1658" s="12" t="str">
        <f>VLOOKUP(A1658,import!A:J,6,0)</f>
        <v/>
      </c>
      <c r="G1658" s="13">
        <f>VLOOKUP(A1658,import!A:J,7,0)</f>
        <v>0</v>
      </c>
      <c r="H1658" s="13">
        <f>VLOOKUP(A1658,import!A:J,8,0)</f>
        <v>19</v>
      </c>
      <c r="I1658" s="13">
        <f>VLOOKUP(A1658,import!A:J,9,0)</f>
        <v>19</v>
      </c>
      <c r="J1658" s="14">
        <f>VLOOKUP(A1658,import!A:J,10,0)</f>
        <v>0</v>
      </c>
      <c r="K1658" s="11" t="s">
        <v>7666</v>
      </c>
      <c r="L1658" s="11">
        <v>2.42227855E9</v>
      </c>
      <c r="M1658" s="11" t="s">
        <v>65</v>
      </c>
      <c r="N1658" s="11" t="s">
        <v>112</v>
      </c>
      <c r="O1658" s="11" t="s">
        <v>7667</v>
      </c>
      <c r="P1658" s="11" t="str">
        <f>VLOOKUP(A1658,import!A:P,16,0)</f>
        <v>Geleneksel</v>
      </c>
      <c r="Q1658" s="15" t="s">
        <v>299</v>
      </c>
      <c r="R1658" s="15" t="b">
        <v>1</v>
      </c>
      <c r="S1658" s="16" t="b">
        <v>0</v>
      </c>
      <c r="T1658" s="25" t="s">
        <v>106</v>
      </c>
      <c r="U1658" s="16"/>
      <c r="V1658" s="16"/>
      <c r="W1658" s="25" t="s">
        <v>7668</v>
      </c>
      <c r="X1658" s="30"/>
      <c r="Y1658" s="30"/>
      <c r="Z1658" s="30"/>
      <c r="AA1658" s="22" t="s">
        <v>106</v>
      </c>
      <c r="AB1658" s="23">
        <v>44481.0</v>
      </c>
      <c r="AC1658" s="22" t="s">
        <v>106</v>
      </c>
      <c r="AD1658" s="23">
        <v>44492.0</v>
      </c>
      <c r="AE1658" s="22" t="s">
        <v>106</v>
      </c>
      <c r="AF1658" s="23">
        <v>44510.0</v>
      </c>
      <c r="AG1658" s="22" t="s">
        <v>106</v>
      </c>
      <c r="AH1658" s="23">
        <v>44701.0</v>
      </c>
      <c r="AI1658" s="19"/>
      <c r="AJ1658" s="19"/>
      <c r="AK1658" s="22" t="s">
        <v>247</v>
      </c>
      <c r="AL1658" s="22" t="s">
        <v>99</v>
      </c>
      <c r="AM1658" s="22" t="s">
        <v>247</v>
      </c>
      <c r="AN1658" s="22" t="s">
        <v>99</v>
      </c>
      <c r="AO1658" s="19"/>
      <c r="AP1658" s="21" t="s">
        <v>116</v>
      </c>
      <c r="AQ1658" s="19"/>
    </row>
    <row r="1659">
      <c r="A1659" s="11" t="s">
        <v>7669</v>
      </c>
      <c r="B1659" s="11" t="s">
        <v>7670</v>
      </c>
      <c r="C1659" s="11" t="str">
        <f>VLOOKUP(A1659,import!A:C,3,0)</f>
        <v>YANLIŞ</v>
      </c>
      <c r="D1659" s="11" t="s">
        <v>102</v>
      </c>
      <c r="E1659" s="12">
        <f>VLOOKUP(A1659,import!A:J,5,0)</f>
        <v>89</v>
      </c>
      <c r="F1659" s="12" t="str">
        <f>VLOOKUP(A1659,import!A:J,6,0)</f>
        <v/>
      </c>
      <c r="G1659" s="13">
        <f>VLOOKUP(A1659,import!A:J,7,0)</f>
        <v>48</v>
      </c>
      <c r="H1659" s="13">
        <f>VLOOKUP(A1659,import!A:J,8,0)</f>
        <v>38</v>
      </c>
      <c r="I1659" s="13">
        <f>VLOOKUP(A1659,import!A:J,9,0)</f>
        <v>86</v>
      </c>
      <c r="J1659" s="14">
        <f>VLOOKUP(A1659,import!A:J,10,0)</f>
        <v>0.56</v>
      </c>
      <c r="K1659" s="11" t="s">
        <v>7671</v>
      </c>
      <c r="L1659" s="11">
        <v>5.491007007E9</v>
      </c>
      <c r="M1659" s="11" t="s">
        <v>47</v>
      </c>
      <c r="N1659" s="11" t="s">
        <v>81</v>
      </c>
      <c r="O1659" s="11" t="s">
        <v>7672</v>
      </c>
      <c r="P1659" s="11" t="str">
        <f>VLOOKUP(A1659,import!A:P,16,0)</f>
        <v>Geleneksel</v>
      </c>
      <c r="Q1659" s="15"/>
      <c r="R1659" s="15" t="b">
        <v>1</v>
      </c>
      <c r="S1659" s="16" t="b">
        <v>0</v>
      </c>
      <c r="T1659" s="17" t="s">
        <v>50</v>
      </c>
      <c r="U1659" s="17" t="s">
        <v>51</v>
      </c>
      <c r="V1659" s="17" t="s">
        <v>52</v>
      </c>
      <c r="W1659" s="17" t="s">
        <v>7673</v>
      </c>
      <c r="X1659" s="18">
        <v>44495.0</v>
      </c>
      <c r="Y1659" s="18">
        <v>44497.0</v>
      </c>
      <c r="Z1659" s="18"/>
      <c r="AA1659" s="22" t="s">
        <v>212</v>
      </c>
      <c r="AB1659" s="23">
        <v>44473.0</v>
      </c>
      <c r="AC1659" s="22" t="s">
        <v>71</v>
      </c>
      <c r="AD1659" s="23">
        <v>44490.0</v>
      </c>
      <c r="AE1659" s="22" t="s">
        <v>71</v>
      </c>
      <c r="AF1659" s="23">
        <v>44491.0</v>
      </c>
      <c r="AG1659" s="22" t="s">
        <v>71</v>
      </c>
      <c r="AH1659" s="23">
        <v>44495.0</v>
      </c>
      <c r="AI1659" s="19"/>
      <c r="AJ1659" s="19"/>
      <c r="AK1659" s="22" t="s">
        <v>51</v>
      </c>
      <c r="AL1659" s="22" t="s">
        <v>51</v>
      </c>
      <c r="AM1659" s="22" t="s">
        <v>51</v>
      </c>
      <c r="AN1659" s="22" t="s">
        <v>51</v>
      </c>
      <c r="AO1659" s="19"/>
      <c r="AP1659" s="21" t="s">
        <v>89</v>
      </c>
      <c r="AQ1659" s="19"/>
    </row>
    <row r="1660">
      <c r="A1660" s="11" t="s">
        <v>7674</v>
      </c>
      <c r="B1660" s="11" t="s">
        <v>7675</v>
      </c>
      <c r="C1660" s="11" t="str">
        <f>VLOOKUP(A1660,import!A:C,3,0)</f>
        <v>DOĞRU</v>
      </c>
      <c r="D1660" s="11" t="s">
        <v>110</v>
      </c>
      <c r="E1660" s="12">
        <f>VLOOKUP(A1660,import!A:J,5,0)</f>
        <v>456</v>
      </c>
      <c r="F1660" s="12" t="str">
        <f>VLOOKUP(A1660,import!A:J,6,0)</f>
        <v/>
      </c>
      <c r="G1660" s="13">
        <f>VLOOKUP(A1660,import!A:J,7,0)</f>
        <v>0</v>
      </c>
      <c r="H1660" s="13">
        <f>VLOOKUP(A1660,import!A:J,8,0)</f>
        <v>37</v>
      </c>
      <c r="I1660" s="13">
        <f>VLOOKUP(A1660,import!A:J,9,0)</f>
        <v>37</v>
      </c>
      <c r="J1660" s="14">
        <f>VLOOKUP(A1660,import!A:J,10,0)</f>
        <v>0</v>
      </c>
      <c r="K1660" s="11" t="s">
        <v>7676</v>
      </c>
      <c r="L1660" s="11">
        <v>2.422422674E9</v>
      </c>
      <c r="M1660" s="11" t="s">
        <v>138</v>
      </c>
      <c r="N1660" s="11" t="s">
        <v>181</v>
      </c>
      <c r="O1660" s="11" t="s">
        <v>7677</v>
      </c>
      <c r="P1660" s="11" t="str">
        <f>VLOOKUP(A1660,import!A:P,16,0)</f>
        <v>Geleneksel</v>
      </c>
      <c r="Q1660" s="15" t="s">
        <v>103</v>
      </c>
      <c r="R1660" s="15" t="b">
        <v>1</v>
      </c>
      <c r="S1660" s="16" t="b">
        <v>0</v>
      </c>
      <c r="T1660" s="25" t="s">
        <v>106</v>
      </c>
      <c r="U1660" s="16"/>
      <c r="V1660" s="16"/>
      <c r="W1660" s="25" t="s">
        <v>7678</v>
      </c>
      <c r="X1660" s="30"/>
      <c r="Y1660" s="30"/>
      <c r="Z1660" s="30"/>
      <c r="AA1660" s="22" t="s">
        <v>106</v>
      </c>
      <c r="AB1660" s="23">
        <v>44317.0</v>
      </c>
      <c r="AC1660" s="22" t="s">
        <v>106</v>
      </c>
      <c r="AD1660" s="23">
        <v>44358.0</v>
      </c>
      <c r="AE1660" s="22" t="s">
        <v>106</v>
      </c>
      <c r="AF1660" s="23">
        <v>44364.0</v>
      </c>
      <c r="AG1660" s="22" t="s">
        <v>106</v>
      </c>
      <c r="AH1660" s="23">
        <v>44365.0</v>
      </c>
      <c r="AI1660" s="22" t="s">
        <v>106</v>
      </c>
      <c r="AJ1660" s="23">
        <v>44533.0</v>
      </c>
      <c r="AK1660" s="22" t="s">
        <v>190</v>
      </c>
      <c r="AL1660" s="22" t="s">
        <v>148</v>
      </c>
      <c r="AM1660" s="22" t="s">
        <v>107</v>
      </c>
      <c r="AN1660" s="22" t="s">
        <v>98</v>
      </c>
      <c r="AO1660" s="22" t="s">
        <v>247</v>
      </c>
      <c r="AP1660" s="21" t="s">
        <v>116</v>
      </c>
      <c r="AQ1660" s="22"/>
    </row>
    <row r="1661">
      <c r="A1661" s="11" t="s">
        <v>7679</v>
      </c>
      <c r="B1661" s="11" t="s">
        <v>7680</v>
      </c>
      <c r="C1661" s="11" t="str">
        <f>VLOOKUP(A1661,import!A:C,3,0)</f>
        <v>DOĞRU</v>
      </c>
      <c r="D1661" s="11" t="s">
        <v>74</v>
      </c>
      <c r="E1661" s="12">
        <f>VLOOKUP(A1661,import!A:J,5,0)</f>
        <v>250</v>
      </c>
      <c r="F1661" s="12">
        <f>VLOOKUP(A1661,import!A:J,6,0)</f>
        <v>25</v>
      </c>
      <c r="G1661" s="13">
        <f>VLOOKUP(A1661,import!A:J,7,0)</f>
        <v>0</v>
      </c>
      <c r="H1661" s="13">
        <f>VLOOKUP(A1661,import!A:J,8,0)</f>
        <v>8</v>
      </c>
      <c r="I1661" s="13">
        <f>VLOOKUP(A1661,import!A:J,9,0)</f>
        <v>8</v>
      </c>
      <c r="J1661" s="14">
        <f>VLOOKUP(A1661,import!A:J,10,0)</f>
        <v>0</v>
      </c>
      <c r="K1661" s="11" t="s">
        <v>7681</v>
      </c>
      <c r="L1661" s="11">
        <v>5.425423242E9</v>
      </c>
      <c r="M1661" s="11" t="s">
        <v>65</v>
      </c>
      <c r="N1661" s="11" t="s">
        <v>755</v>
      </c>
      <c r="O1661" s="11" t="s">
        <v>7682</v>
      </c>
      <c r="P1661" s="11" t="str">
        <f>VLOOKUP(A1661,import!A:P,16,0)</f>
        <v>Geleneksel</v>
      </c>
      <c r="Q1661" s="15"/>
      <c r="R1661" s="15" t="b">
        <v>1</v>
      </c>
      <c r="S1661" s="25" t="b">
        <v>1</v>
      </c>
      <c r="T1661" s="17"/>
      <c r="U1661" s="17"/>
      <c r="V1661" s="17"/>
      <c r="W1661" s="17" t="s">
        <v>7683</v>
      </c>
      <c r="X1661" s="18"/>
      <c r="Y1661" s="18"/>
      <c r="Z1661" s="18"/>
      <c r="AA1661" s="22" t="s">
        <v>106</v>
      </c>
      <c r="AB1661" s="23">
        <v>44436.0</v>
      </c>
      <c r="AC1661" s="22" t="s">
        <v>71</v>
      </c>
      <c r="AD1661" s="23">
        <v>44436.0</v>
      </c>
      <c r="AE1661" s="20"/>
      <c r="AF1661" s="19"/>
      <c r="AG1661" s="20"/>
      <c r="AH1661" s="19"/>
      <c r="AI1661" s="19"/>
      <c r="AJ1661" s="19"/>
      <c r="AK1661" s="22" t="s">
        <v>163</v>
      </c>
      <c r="AL1661" s="22" t="s">
        <v>163</v>
      </c>
      <c r="AM1661" s="19"/>
      <c r="AN1661" s="19"/>
      <c r="AO1661" s="19"/>
      <c r="AP1661" s="21" t="s">
        <v>116</v>
      </c>
      <c r="AQ1661" s="19"/>
    </row>
    <row r="1662">
      <c r="A1662" s="11" t="s">
        <v>7684</v>
      </c>
      <c r="B1662" s="11" t="s">
        <v>7685</v>
      </c>
      <c r="C1662" s="11" t="str">
        <f>VLOOKUP(A1662,import!A:C,3,0)</f>
        <v>YANLIŞ</v>
      </c>
      <c r="D1662" s="11" t="s">
        <v>152</v>
      </c>
      <c r="E1662" s="12">
        <f>VLOOKUP(A1662,import!A:J,5,0)</f>
        <v>240</v>
      </c>
      <c r="F1662" s="12" t="str">
        <f>VLOOKUP(A1662,import!A:J,6,0)</f>
        <v/>
      </c>
      <c r="G1662" s="13">
        <f>VLOOKUP(A1662,import!A:J,7,0)</f>
        <v>13</v>
      </c>
      <c r="H1662" s="13">
        <f>VLOOKUP(A1662,import!A:J,8,0)</f>
        <v>32</v>
      </c>
      <c r="I1662" s="13">
        <f>VLOOKUP(A1662,import!A:J,9,0)</f>
        <v>45</v>
      </c>
      <c r="J1662" s="14">
        <f>VLOOKUP(A1662,import!A:J,10,0)</f>
        <v>0.29</v>
      </c>
      <c r="K1662" s="11" t="s">
        <v>7686</v>
      </c>
      <c r="L1662" s="11">
        <v>5.52864464E9</v>
      </c>
      <c r="M1662" s="11" t="s">
        <v>65</v>
      </c>
      <c r="N1662" s="11" t="s">
        <v>1852</v>
      </c>
      <c r="O1662" s="11" t="s">
        <v>7687</v>
      </c>
      <c r="P1662" s="11" t="str">
        <f>VLOOKUP(A1662,import!A:P,16,0)</f>
        <v>Geleneksel</v>
      </c>
      <c r="Q1662" s="15" t="s">
        <v>129</v>
      </c>
      <c r="R1662" s="15" t="b">
        <v>1</v>
      </c>
      <c r="S1662" s="16" t="b">
        <v>0</v>
      </c>
      <c r="T1662" s="25" t="s">
        <v>50</v>
      </c>
      <c r="U1662" s="25" t="s">
        <v>51</v>
      </c>
      <c r="V1662" s="25" t="s">
        <v>1192</v>
      </c>
      <c r="W1662" s="25" t="s">
        <v>7688</v>
      </c>
      <c r="X1662" s="27">
        <v>44341.0</v>
      </c>
      <c r="Y1662" s="27">
        <v>44343.0</v>
      </c>
      <c r="Z1662" s="27"/>
      <c r="AA1662" s="22" t="s">
        <v>85</v>
      </c>
      <c r="AB1662" s="23">
        <v>44385.0</v>
      </c>
      <c r="AC1662" s="22" t="s">
        <v>106</v>
      </c>
      <c r="AD1662" s="23">
        <v>44510.0</v>
      </c>
      <c r="AE1662" s="20"/>
      <c r="AF1662" s="19"/>
      <c r="AG1662" s="20"/>
      <c r="AH1662" s="19"/>
      <c r="AI1662" s="19"/>
      <c r="AJ1662" s="19"/>
      <c r="AK1662" s="22" t="s">
        <v>107</v>
      </c>
      <c r="AL1662" s="22" t="s">
        <v>247</v>
      </c>
      <c r="AM1662" s="19"/>
      <c r="AN1662" s="19"/>
      <c r="AO1662" s="19"/>
      <c r="AP1662" s="21" t="s">
        <v>54</v>
      </c>
      <c r="AQ1662" s="19"/>
    </row>
    <row r="1663">
      <c r="A1663" s="11" t="s">
        <v>7689</v>
      </c>
      <c r="B1663" s="11" t="s">
        <v>7690</v>
      </c>
      <c r="C1663" s="11" t="str">
        <f>VLOOKUP(A1663,import!A:C,3,0)</f>
        <v>DOĞRU</v>
      </c>
      <c r="D1663" s="11" t="s">
        <v>200</v>
      </c>
      <c r="E1663" s="12">
        <f>VLOOKUP(A1663,import!A:J,5,0)</f>
        <v>2212</v>
      </c>
      <c r="F1663" s="12">
        <f>VLOOKUP(A1663,import!A:J,6,0)</f>
        <v>163</v>
      </c>
      <c r="G1663" s="13">
        <f>VLOOKUP(A1663,import!A:J,7,0)</f>
        <v>0</v>
      </c>
      <c r="H1663" s="13">
        <f>VLOOKUP(A1663,import!A:J,8,0)</f>
        <v>53</v>
      </c>
      <c r="I1663" s="13">
        <f>VLOOKUP(A1663,import!A:J,9,0)</f>
        <v>53</v>
      </c>
      <c r="J1663" s="14">
        <f>VLOOKUP(A1663,import!A:J,10,0)</f>
        <v>0</v>
      </c>
      <c r="K1663" s="11" t="s">
        <v>7691</v>
      </c>
      <c r="L1663" s="11">
        <v>2.4222929E9</v>
      </c>
      <c r="M1663" s="11" t="s">
        <v>138</v>
      </c>
      <c r="N1663" s="11" t="s">
        <v>320</v>
      </c>
      <c r="O1663" s="11" t="s">
        <v>7692</v>
      </c>
      <c r="P1663" s="11" t="str">
        <f>VLOOKUP(A1663,import!A:P,16,0)</f>
        <v>Geleneksel</v>
      </c>
      <c r="Q1663" s="15" t="s">
        <v>103</v>
      </c>
      <c r="R1663" s="15" t="b">
        <v>1</v>
      </c>
      <c r="S1663" s="25" t="b">
        <v>1</v>
      </c>
      <c r="T1663" s="25" t="s">
        <v>83</v>
      </c>
      <c r="U1663" s="25"/>
      <c r="V1663" s="25"/>
      <c r="W1663" s="25" t="s">
        <v>7693</v>
      </c>
      <c r="X1663" s="27"/>
      <c r="Y1663" s="27"/>
      <c r="Z1663" s="30"/>
      <c r="AA1663" s="22" t="s">
        <v>71</v>
      </c>
      <c r="AB1663" s="23">
        <v>44456.0</v>
      </c>
      <c r="AC1663" s="22" t="s">
        <v>71</v>
      </c>
      <c r="AD1663" s="23">
        <v>44567.0</v>
      </c>
      <c r="AE1663" s="22" t="s">
        <v>71</v>
      </c>
      <c r="AF1663" s="23">
        <v>44573.0</v>
      </c>
      <c r="AG1663" s="20"/>
      <c r="AH1663" s="19"/>
      <c r="AI1663" s="19"/>
      <c r="AJ1663" s="19"/>
      <c r="AK1663" s="22" t="s">
        <v>156</v>
      </c>
      <c r="AL1663" s="22" t="s">
        <v>99</v>
      </c>
      <c r="AM1663" s="22" t="s">
        <v>104</v>
      </c>
      <c r="AN1663" s="19"/>
      <c r="AO1663" s="19"/>
      <c r="AP1663" s="21" t="s">
        <v>116</v>
      </c>
      <c r="AQ1663" s="19"/>
    </row>
    <row r="1664">
      <c r="A1664" s="11" t="s">
        <v>7694</v>
      </c>
      <c r="B1664" s="11" t="s">
        <v>7695</v>
      </c>
      <c r="C1664" s="11" t="str">
        <f>VLOOKUP(A1664,import!A:C,3,0)</f>
        <v>DOĞRU</v>
      </c>
      <c r="D1664" s="11" t="s">
        <v>102</v>
      </c>
      <c r="E1664" s="12">
        <f>VLOOKUP(A1664,import!A:J,5,0)</f>
        <v>633</v>
      </c>
      <c r="F1664" s="12">
        <f>VLOOKUP(A1664,import!A:J,6,0)</f>
        <v>64</v>
      </c>
      <c r="G1664" s="13">
        <f>VLOOKUP(A1664,import!A:J,7,0)</f>
        <v>20</v>
      </c>
      <c r="H1664" s="13">
        <f>VLOOKUP(A1664,import!A:J,8,0)</f>
        <v>19</v>
      </c>
      <c r="I1664" s="13">
        <f>VLOOKUP(A1664,import!A:J,9,0)</f>
        <v>39</v>
      </c>
      <c r="J1664" s="14">
        <f>VLOOKUP(A1664,import!A:J,10,0)</f>
        <v>0.51</v>
      </c>
      <c r="K1664" s="11" t="s">
        <v>7696</v>
      </c>
      <c r="L1664" s="11">
        <v>5.357786779E9</v>
      </c>
      <c r="M1664" s="11" t="s">
        <v>47</v>
      </c>
      <c r="N1664" s="11" t="s">
        <v>145</v>
      </c>
      <c r="O1664" s="11" t="s">
        <v>7697</v>
      </c>
      <c r="P1664" s="11" t="str">
        <f>VLOOKUP(A1664,import!A:P,16,0)</f>
        <v>Geleneksel</v>
      </c>
      <c r="Q1664" s="15"/>
      <c r="R1664" s="15" t="b">
        <v>1</v>
      </c>
      <c r="S1664" s="25" t="b">
        <v>1</v>
      </c>
      <c r="T1664" s="16"/>
      <c r="U1664" s="16"/>
      <c r="V1664" s="16"/>
      <c r="W1664" s="25" t="s">
        <v>7698</v>
      </c>
      <c r="X1664" s="30"/>
      <c r="Y1664" s="30"/>
      <c r="Z1664" s="30"/>
      <c r="AA1664" s="19"/>
      <c r="AB1664" s="19"/>
      <c r="AC1664" s="19"/>
      <c r="AD1664" s="19"/>
      <c r="AE1664" s="20"/>
      <c r="AF1664" s="19"/>
      <c r="AG1664" s="20"/>
      <c r="AH1664" s="19"/>
      <c r="AI1664" s="19"/>
      <c r="AJ1664" s="19"/>
      <c r="AK1664" s="19"/>
      <c r="AL1664" s="19"/>
      <c r="AM1664" s="19"/>
      <c r="AN1664" s="19"/>
      <c r="AO1664" s="19"/>
      <c r="AP1664" s="21" t="s">
        <v>89</v>
      </c>
      <c r="AQ1664" s="19"/>
    </row>
    <row r="1665">
      <c r="A1665" s="11" t="s">
        <v>7699</v>
      </c>
      <c r="B1665" s="11" t="s">
        <v>7700</v>
      </c>
      <c r="C1665" s="11" t="str">
        <f>VLOOKUP(A1665,import!A:C,3,0)</f>
        <v>DOĞRU</v>
      </c>
      <c r="D1665" s="11" t="s">
        <v>74</v>
      </c>
      <c r="E1665" s="12">
        <f>VLOOKUP(A1665,import!A:J,5,0)</f>
        <v>789</v>
      </c>
      <c r="F1665" s="12">
        <f>VLOOKUP(A1665,import!A:J,6,0)</f>
        <v>65</v>
      </c>
      <c r="G1665" s="13">
        <f>VLOOKUP(A1665,import!A:J,7,0)</f>
        <v>8</v>
      </c>
      <c r="H1665" s="13">
        <f>VLOOKUP(A1665,import!A:J,8,0)</f>
        <v>40</v>
      </c>
      <c r="I1665" s="13">
        <f>VLOOKUP(A1665,import!A:J,9,0)</f>
        <v>48</v>
      </c>
      <c r="J1665" s="14">
        <f>VLOOKUP(A1665,import!A:J,10,0)</f>
        <v>0.17</v>
      </c>
      <c r="K1665" s="11" t="s">
        <v>7701</v>
      </c>
      <c r="L1665" s="11">
        <v>5.353037878E9</v>
      </c>
      <c r="M1665" s="11" t="s">
        <v>47</v>
      </c>
      <c r="N1665" s="11" t="s">
        <v>227</v>
      </c>
      <c r="O1665" s="11" t="s">
        <v>7702</v>
      </c>
      <c r="P1665" s="11" t="str">
        <f>VLOOKUP(A1665,import!A:P,16,0)</f>
        <v>Geleneksel</v>
      </c>
      <c r="Q1665" s="15"/>
      <c r="R1665" s="15" t="b">
        <v>1</v>
      </c>
      <c r="S1665" s="16" t="b">
        <v>0</v>
      </c>
      <c r="T1665" s="17" t="s">
        <v>50</v>
      </c>
      <c r="U1665" s="17" t="s">
        <v>219</v>
      </c>
      <c r="V1665" s="17"/>
      <c r="W1665" s="17" t="s">
        <v>7703</v>
      </c>
      <c r="X1665" s="18">
        <v>44414.0</v>
      </c>
      <c r="Y1665" s="18">
        <v>44421.0</v>
      </c>
      <c r="Z1665" s="18"/>
      <c r="AA1665" s="22" t="s">
        <v>212</v>
      </c>
      <c r="AB1665" s="23">
        <v>44403.0</v>
      </c>
      <c r="AC1665" s="22" t="s">
        <v>71</v>
      </c>
      <c r="AD1665" s="23">
        <v>44414.0</v>
      </c>
      <c r="AE1665" s="22" t="s">
        <v>212</v>
      </c>
      <c r="AF1665" s="23">
        <v>44487.0</v>
      </c>
      <c r="AG1665" s="22" t="s">
        <v>85</v>
      </c>
      <c r="AH1665" s="23">
        <v>44502.0</v>
      </c>
      <c r="AI1665" s="22" t="s">
        <v>71</v>
      </c>
      <c r="AJ1665" s="23">
        <v>44575.0</v>
      </c>
      <c r="AK1665" s="22" t="s">
        <v>1233</v>
      </c>
      <c r="AL1665" s="22" t="s">
        <v>219</v>
      </c>
      <c r="AM1665" s="22" t="s">
        <v>51</v>
      </c>
      <c r="AN1665" s="22" t="s">
        <v>68</v>
      </c>
      <c r="AO1665" s="22" t="s">
        <v>104</v>
      </c>
      <c r="AP1665" s="21" t="s">
        <v>89</v>
      </c>
      <c r="AQ1665" s="19"/>
    </row>
    <row r="1666">
      <c r="A1666" s="11" t="s">
        <v>7704</v>
      </c>
      <c r="B1666" s="11" t="s">
        <v>7705</v>
      </c>
      <c r="C1666" s="11" t="str">
        <f>VLOOKUP(A1666,import!A:C,3,0)</f>
        <v>DOĞRU</v>
      </c>
      <c r="D1666" s="11" t="s">
        <v>74</v>
      </c>
      <c r="E1666" s="12">
        <f>VLOOKUP(A1666,import!A:J,5,0)</f>
        <v>1933</v>
      </c>
      <c r="F1666" s="12">
        <f>VLOOKUP(A1666,import!A:J,6,0)</f>
        <v>103</v>
      </c>
      <c r="G1666" s="13">
        <f>VLOOKUP(A1666,import!A:J,7,0)</f>
        <v>0</v>
      </c>
      <c r="H1666" s="13">
        <f>VLOOKUP(A1666,import!A:J,8,0)</f>
        <v>39</v>
      </c>
      <c r="I1666" s="13">
        <f>VLOOKUP(A1666,import!A:J,9,0)</f>
        <v>39</v>
      </c>
      <c r="J1666" s="14">
        <f>VLOOKUP(A1666,import!A:J,10,0)</f>
        <v>0</v>
      </c>
      <c r="K1666" s="11" t="s">
        <v>7706</v>
      </c>
      <c r="L1666" s="11">
        <v>2.429993839E9</v>
      </c>
      <c r="M1666" s="11" t="s">
        <v>47</v>
      </c>
      <c r="N1666" s="11" t="s">
        <v>94</v>
      </c>
      <c r="O1666" s="11" t="s">
        <v>7707</v>
      </c>
      <c r="P1666" s="11" t="str">
        <f>VLOOKUP(A1666,import!A:P,16,0)</f>
        <v>Geleneksel</v>
      </c>
      <c r="Q1666" s="15"/>
      <c r="R1666" s="15" t="b">
        <v>1</v>
      </c>
      <c r="S1666" s="25" t="b">
        <v>1</v>
      </c>
      <c r="T1666" s="25"/>
      <c r="U1666" s="16"/>
      <c r="V1666" s="16"/>
      <c r="W1666" s="25" t="s">
        <v>7708</v>
      </c>
      <c r="X1666" s="30"/>
      <c r="Y1666" s="30"/>
      <c r="Z1666" s="30"/>
      <c r="AA1666" s="22" t="s">
        <v>212</v>
      </c>
      <c r="AB1666" s="23">
        <v>44371.0</v>
      </c>
      <c r="AC1666" s="22" t="s">
        <v>177</v>
      </c>
      <c r="AD1666" s="23">
        <v>44414.0</v>
      </c>
      <c r="AE1666" s="22" t="s">
        <v>71</v>
      </c>
      <c r="AF1666" s="23">
        <v>44421.0</v>
      </c>
      <c r="AG1666" s="20"/>
      <c r="AH1666" s="19"/>
      <c r="AI1666" s="19"/>
      <c r="AJ1666" s="19"/>
      <c r="AK1666" s="22" t="s">
        <v>98</v>
      </c>
      <c r="AL1666" s="22" t="s">
        <v>123</v>
      </c>
      <c r="AM1666" s="22" t="s">
        <v>88</v>
      </c>
      <c r="AN1666" s="19"/>
      <c r="AO1666" s="19"/>
      <c r="AP1666" s="21" t="s">
        <v>89</v>
      </c>
      <c r="AQ1666" s="19"/>
    </row>
    <row r="1667">
      <c r="A1667" s="11" t="s">
        <v>7709</v>
      </c>
      <c r="B1667" s="11" t="s">
        <v>7710</v>
      </c>
      <c r="C1667" s="11" t="str">
        <f>VLOOKUP(A1667,import!A:C,3,0)</f>
        <v>DOĞRU</v>
      </c>
      <c r="D1667" s="11" t="s">
        <v>74</v>
      </c>
      <c r="E1667" s="12">
        <f>VLOOKUP(A1667,import!A:J,5,0)</f>
        <v>233</v>
      </c>
      <c r="F1667" s="12">
        <f>VLOOKUP(A1667,import!A:J,6,0)</f>
        <v>10</v>
      </c>
      <c r="G1667" s="13">
        <f>VLOOKUP(A1667,import!A:J,7,0)</f>
        <v>0</v>
      </c>
      <c r="H1667" s="13">
        <f>VLOOKUP(A1667,import!A:J,8,0)</f>
        <v>62</v>
      </c>
      <c r="I1667" s="13">
        <f>VLOOKUP(A1667,import!A:J,9,0)</f>
        <v>62</v>
      </c>
      <c r="J1667" s="14">
        <f>VLOOKUP(A1667,import!A:J,10,0)</f>
        <v>0</v>
      </c>
      <c r="K1667" s="11" t="s">
        <v>7711</v>
      </c>
      <c r="L1667" s="11">
        <v>5.326914786E9</v>
      </c>
      <c r="M1667" s="11" t="s">
        <v>516</v>
      </c>
      <c r="N1667" s="11" t="s">
        <v>7712</v>
      </c>
      <c r="O1667" s="11" t="s">
        <v>7713</v>
      </c>
      <c r="P1667" s="11" t="str">
        <f>VLOOKUP(A1667,import!A:P,16,0)</f>
        <v>Geleneksel</v>
      </c>
      <c r="Q1667" s="15"/>
      <c r="R1667" s="15" t="b">
        <v>1</v>
      </c>
      <c r="S1667" s="16" t="b">
        <v>0</v>
      </c>
      <c r="T1667" s="25" t="s">
        <v>83</v>
      </c>
      <c r="U1667" s="16"/>
      <c r="V1667" s="16"/>
      <c r="W1667" s="25" t="s">
        <v>7714</v>
      </c>
      <c r="X1667" s="30"/>
      <c r="Y1667" s="30"/>
      <c r="Z1667" s="30"/>
      <c r="AA1667" s="22" t="s">
        <v>71</v>
      </c>
      <c r="AB1667" s="23">
        <v>44509.0</v>
      </c>
      <c r="AC1667" s="19"/>
      <c r="AD1667" s="19"/>
      <c r="AE1667" s="20"/>
      <c r="AF1667" s="19"/>
      <c r="AG1667" s="20"/>
      <c r="AH1667" s="19"/>
      <c r="AI1667" s="19"/>
      <c r="AJ1667" s="19"/>
      <c r="AK1667" s="22" t="s">
        <v>99</v>
      </c>
      <c r="AL1667" s="19"/>
      <c r="AM1667" s="19"/>
      <c r="AN1667" s="19"/>
      <c r="AO1667" s="19"/>
      <c r="AP1667" s="21" t="s">
        <v>54</v>
      </c>
      <c r="AQ1667" s="19"/>
    </row>
    <row r="1668">
      <c r="A1668" s="11" t="s">
        <v>7715</v>
      </c>
      <c r="B1668" s="11" t="s">
        <v>7716</v>
      </c>
      <c r="C1668" s="11" t="str">
        <f>VLOOKUP(A1668,import!A:C,3,0)</f>
        <v>DOĞRU</v>
      </c>
      <c r="D1668" s="11" t="s">
        <v>74</v>
      </c>
      <c r="E1668" s="12">
        <f>VLOOKUP(A1668,import!A:J,5,0)</f>
        <v>314</v>
      </c>
      <c r="F1668" s="12">
        <f>VLOOKUP(A1668,import!A:J,6,0)</f>
        <v>5</v>
      </c>
      <c r="G1668" s="13">
        <f>VLOOKUP(A1668,import!A:J,7,0)</f>
        <v>6</v>
      </c>
      <c r="H1668" s="13">
        <f>VLOOKUP(A1668,import!A:J,8,0)</f>
        <v>1</v>
      </c>
      <c r="I1668" s="13">
        <f>VLOOKUP(A1668,import!A:J,9,0)</f>
        <v>7</v>
      </c>
      <c r="J1668" s="14">
        <f>VLOOKUP(A1668,import!A:J,10,0)</f>
        <v>0.86</v>
      </c>
      <c r="K1668" s="11" t="s">
        <v>7717</v>
      </c>
      <c r="L1668" s="11">
        <v>5.44794628E9</v>
      </c>
      <c r="M1668" s="11" t="s">
        <v>47</v>
      </c>
      <c r="N1668" s="11" t="s">
        <v>5395</v>
      </c>
      <c r="O1668" s="11" t="s">
        <v>7718</v>
      </c>
      <c r="P1668" s="11" t="str">
        <f>VLOOKUP(A1668,import!A:P,16,0)</f>
        <v>Geleneksel</v>
      </c>
      <c r="Q1668" s="15" t="s">
        <v>299</v>
      </c>
      <c r="R1668" s="15" t="b">
        <v>1</v>
      </c>
      <c r="S1668" s="16" t="b">
        <v>0</v>
      </c>
      <c r="T1668" s="25" t="s">
        <v>50</v>
      </c>
      <c r="U1668" s="25" t="s">
        <v>51</v>
      </c>
      <c r="V1668" s="25" t="s">
        <v>52</v>
      </c>
      <c r="W1668" s="25" t="s">
        <v>7719</v>
      </c>
      <c r="X1668" s="27">
        <v>44327.0</v>
      </c>
      <c r="Y1668" s="27">
        <v>44335.0</v>
      </c>
      <c r="Z1668" s="27"/>
      <c r="AA1668" s="19"/>
      <c r="AB1668" s="19"/>
      <c r="AC1668" s="19"/>
      <c r="AD1668" s="19"/>
      <c r="AE1668" s="20"/>
      <c r="AF1668" s="19"/>
      <c r="AG1668" s="20"/>
      <c r="AH1668" s="19"/>
      <c r="AI1668" s="19"/>
      <c r="AJ1668" s="19"/>
      <c r="AK1668" s="19"/>
      <c r="AL1668" s="19"/>
      <c r="AM1668" s="19"/>
      <c r="AN1668" s="19"/>
      <c r="AO1668" s="19"/>
      <c r="AP1668" s="21" t="s">
        <v>54</v>
      </c>
      <c r="AQ1668" s="19"/>
    </row>
    <row r="1669">
      <c r="A1669" s="11" t="s">
        <v>7720</v>
      </c>
      <c r="B1669" s="11" t="s">
        <v>7721</v>
      </c>
      <c r="C1669" s="11" t="str">
        <f>VLOOKUP(A1669,import!A:C,3,0)</f>
        <v>DOĞRU</v>
      </c>
      <c r="D1669" s="11" t="s">
        <v>193</v>
      </c>
      <c r="E1669" s="12">
        <f>VLOOKUP(A1669,import!A:J,5,0)</f>
        <v>60</v>
      </c>
      <c r="F1669" s="12">
        <f>VLOOKUP(A1669,import!A:J,6,0)</f>
        <v>7</v>
      </c>
      <c r="G1669" s="13">
        <f>VLOOKUP(A1669,import!A:J,7,0)</f>
        <v>0</v>
      </c>
      <c r="H1669" s="13">
        <f>VLOOKUP(A1669,import!A:J,8,0)</f>
        <v>57</v>
      </c>
      <c r="I1669" s="13">
        <f>VLOOKUP(A1669,import!A:J,9,0)</f>
        <v>57</v>
      </c>
      <c r="J1669" s="14">
        <f>VLOOKUP(A1669,import!A:J,10,0)</f>
        <v>0</v>
      </c>
      <c r="K1669" s="11" t="s">
        <v>7722</v>
      </c>
      <c r="L1669" s="11">
        <v>5.345897282E9</v>
      </c>
      <c r="M1669" s="11" t="s">
        <v>138</v>
      </c>
      <c r="N1669" s="11" t="s">
        <v>3469</v>
      </c>
      <c r="O1669" s="11" t="s">
        <v>7723</v>
      </c>
      <c r="P1669" s="11" t="str">
        <f>VLOOKUP(A1669,import!A:P,16,0)</f>
        <v>Geleneksel</v>
      </c>
      <c r="Q1669" s="15"/>
      <c r="R1669" s="15" t="b">
        <v>1</v>
      </c>
      <c r="S1669" s="25" t="b">
        <v>1</v>
      </c>
      <c r="T1669" s="17"/>
      <c r="U1669" s="17"/>
      <c r="V1669" s="17"/>
      <c r="W1669" s="17" t="s">
        <v>7724</v>
      </c>
      <c r="X1669" s="18"/>
      <c r="Y1669" s="18"/>
      <c r="Z1669" s="18"/>
      <c r="AA1669" s="22" t="s">
        <v>71</v>
      </c>
      <c r="AB1669" s="23">
        <v>44504.0</v>
      </c>
      <c r="AC1669" s="19"/>
      <c r="AD1669" s="19"/>
      <c r="AE1669" s="20"/>
      <c r="AF1669" s="19"/>
      <c r="AG1669" s="20"/>
      <c r="AH1669" s="19"/>
      <c r="AI1669" s="19"/>
      <c r="AJ1669" s="19"/>
      <c r="AK1669" s="22" t="s">
        <v>230</v>
      </c>
      <c r="AL1669" s="19"/>
      <c r="AM1669" s="19"/>
      <c r="AN1669" s="19"/>
      <c r="AO1669" s="19"/>
      <c r="AP1669" s="21" t="s">
        <v>116</v>
      </c>
      <c r="AQ1669" s="19"/>
    </row>
    <row r="1670">
      <c r="A1670" s="11" t="s">
        <v>7725</v>
      </c>
      <c r="B1670" s="11" t="s">
        <v>7726</v>
      </c>
      <c r="C1670" s="11" t="str">
        <f>VLOOKUP(A1670,import!A:C,3,0)</f>
        <v>DOĞRU</v>
      </c>
      <c r="D1670" s="11" t="s">
        <v>63</v>
      </c>
      <c r="E1670" s="12">
        <f>VLOOKUP(A1670,import!A:J,5,0)</f>
        <v>1479</v>
      </c>
      <c r="F1670" s="12">
        <f>VLOOKUP(A1670,import!A:J,6,0)</f>
        <v>107</v>
      </c>
      <c r="G1670" s="13">
        <f>VLOOKUP(A1670,import!A:J,7,0)</f>
        <v>2</v>
      </c>
      <c r="H1670" s="13">
        <f>VLOOKUP(A1670,import!A:J,8,0)</f>
        <v>18</v>
      </c>
      <c r="I1670" s="13">
        <f>VLOOKUP(A1670,import!A:J,9,0)</f>
        <v>20</v>
      </c>
      <c r="J1670" s="14">
        <f>VLOOKUP(A1670,import!A:J,10,0)</f>
        <v>0.1</v>
      </c>
      <c r="K1670" s="11" t="s">
        <v>7727</v>
      </c>
      <c r="L1670" s="11">
        <v>5.524175556E9</v>
      </c>
      <c r="M1670" s="11" t="s">
        <v>65</v>
      </c>
      <c r="N1670" s="11" t="s">
        <v>550</v>
      </c>
      <c r="O1670" s="11" t="s">
        <v>7728</v>
      </c>
      <c r="P1670" s="11" t="str">
        <f>VLOOKUP(A1670,import!A:P,16,0)</f>
        <v>Geleneksel</v>
      </c>
      <c r="Q1670" s="15"/>
      <c r="R1670" s="15" t="b">
        <v>1</v>
      </c>
      <c r="S1670" s="16" t="b">
        <v>0</v>
      </c>
      <c r="T1670" s="17" t="s">
        <v>50</v>
      </c>
      <c r="U1670" s="17" t="s">
        <v>51</v>
      </c>
      <c r="V1670" s="17" t="s">
        <v>52</v>
      </c>
      <c r="W1670" s="17" t="s">
        <v>7729</v>
      </c>
      <c r="X1670" s="18">
        <v>44441.0</v>
      </c>
      <c r="Y1670" s="18">
        <v>44442.0</v>
      </c>
      <c r="Z1670" s="18"/>
      <c r="AA1670" s="22" t="s">
        <v>71</v>
      </c>
      <c r="AB1670" s="23">
        <v>44420.0</v>
      </c>
      <c r="AC1670" s="22" t="s">
        <v>71</v>
      </c>
      <c r="AD1670" s="23">
        <v>44441.0</v>
      </c>
      <c r="AE1670" s="22" t="s">
        <v>71</v>
      </c>
      <c r="AF1670" s="23">
        <v>44539.0</v>
      </c>
      <c r="AG1670" s="20"/>
      <c r="AH1670" s="19"/>
      <c r="AI1670" s="19"/>
      <c r="AJ1670" s="19"/>
      <c r="AK1670" s="22" t="s">
        <v>87</v>
      </c>
      <c r="AL1670" s="22" t="s">
        <v>51</v>
      </c>
      <c r="AM1670" s="22" t="s">
        <v>99</v>
      </c>
      <c r="AN1670" s="19"/>
      <c r="AO1670" s="19"/>
      <c r="AP1670" s="21" t="s">
        <v>54</v>
      </c>
      <c r="AQ1670" s="19"/>
    </row>
    <row r="1671">
      <c r="A1671" s="11" t="s">
        <v>7730</v>
      </c>
      <c r="B1671" s="11" t="s">
        <v>7731</v>
      </c>
      <c r="C1671" s="11" t="str">
        <f>VLOOKUP(A1671,import!A:C,3,0)</f>
        <v>DOĞRU</v>
      </c>
      <c r="D1671" s="11" t="s">
        <v>152</v>
      </c>
      <c r="E1671" s="12">
        <f>VLOOKUP(A1671,import!A:J,5,0)</f>
        <v>890</v>
      </c>
      <c r="F1671" s="12">
        <f>VLOOKUP(A1671,import!A:J,6,0)</f>
        <v>48</v>
      </c>
      <c r="G1671" s="13">
        <f>VLOOKUP(A1671,import!A:J,7,0)</f>
        <v>0</v>
      </c>
      <c r="H1671" s="13">
        <f>VLOOKUP(A1671,import!A:J,8,0)</f>
        <v>18</v>
      </c>
      <c r="I1671" s="13">
        <f>VLOOKUP(A1671,import!A:J,9,0)</f>
        <v>18</v>
      </c>
      <c r="J1671" s="14">
        <f>VLOOKUP(A1671,import!A:J,10,0)</f>
        <v>0</v>
      </c>
      <c r="K1671" s="11" t="s">
        <v>7732</v>
      </c>
      <c r="L1671" s="11">
        <v>2.422277752E9</v>
      </c>
      <c r="M1671" s="11" t="s">
        <v>138</v>
      </c>
      <c r="N1671" s="11" t="s">
        <v>1096</v>
      </c>
      <c r="O1671" s="11" t="s">
        <v>7733</v>
      </c>
      <c r="P1671" s="11" t="str">
        <f>VLOOKUP(A1671,import!A:P,16,0)</f>
        <v>Geleneksel</v>
      </c>
      <c r="Q1671" s="15" t="s">
        <v>135</v>
      </c>
      <c r="R1671" s="15" t="b">
        <v>1</v>
      </c>
      <c r="S1671" s="16" t="b">
        <v>0</v>
      </c>
      <c r="T1671" s="17" t="s">
        <v>83</v>
      </c>
      <c r="U1671" s="17"/>
      <c r="V1671" s="17"/>
      <c r="W1671" s="17" t="s">
        <v>7734</v>
      </c>
      <c r="X1671" s="18"/>
      <c r="Y1671" s="18"/>
      <c r="Z1671" s="18"/>
      <c r="AA1671" s="22" t="s">
        <v>71</v>
      </c>
      <c r="AB1671" s="23">
        <v>44363.0</v>
      </c>
      <c r="AC1671" s="22" t="s">
        <v>71</v>
      </c>
      <c r="AD1671" s="23">
        <v>44414.0</v>
      </c>
      <c r="AE1671" s="22" t="s">
        <v>71</v>
      </c>
      <c r="AF1671" s="23">
        <v>44497.0</v>
      </c>
      <c r="AG1671" s="20"/>
      <c r="AH1671" s="19"/>
      <c r="AI1671" s="19"/>
      <c r="AJ1671" s="19"/>
      <c r="AK1671" s="22" t="s">
        <v>98</v>
      </c>
      <c r="AL1671" s="22" t="s">
        <v>88</v>
      </c>
      <c r="AM1671" s="22" t="s">
        <v>156</v>
      </c>
      <c r="AN1671" s="19"/>
      <c r="AO1671" s="19"/>
      <c r="AP1671" s="21" t="s">
        <v>116</v>
      </c>
      <c r="AQ1671" s="19"/>
    </row>
    <row r="1672">
      <c r="A1672" s="11" t="s">
        <v>7735</v>
      </c>
      <c r="B1672" s="11" t="s">
        <v>7736</v>
      </c>
      <c r="C1672" s="11" t="str">
        <f>VLOOKUP(A1672,import!A:C,3,0)</f>
        <v>DOĞRU</v>
      </c>
      <c r="D1672" s="11" t="s">
        <v>45</v>
      </c>
      <c r="E1672" s="12">
        <f>VLOOKUP(A1672,import!A:J,5,0)</f>
        <v>211</v>
      </c>
      <c r="F1672" s="12">
        <f>VLOOKUP(A1672,import!A:J,6,0)</f>
        <v>8</v>
      </c>
      <c r="G1672" s="13">
        <f>VLOOKUP(A1672,import!A:J,7,0)</f>
        <v>0</v>
      </c>
      <c r="H1672" s="13">
        <f>VLOOKUP(A1672,import!A:J,8,0)</f>
        <v>21</v>
      </c>
      <c r="I1672" s="13">
        <f>VLOOKUP(A1672,import!A:J,9,0)</f>
        <v>21</v>
      </c>
      <c r="J1672" s="14">
        <f>VLOOKUP(A1672,import!A:J,10,0)</f>
        <v>0</v>
      </c>
      <c r="K1672" s="11" t="s">
        <v>7737</v>
      </c>
      <c r="L1672" s="11">
        <v>2.422440441E9</v>
      </c>
      <c r="M1672" s="11" t="s">
        <v>47</v>
      </c>
      <c r="N1672" s="11" t="s">
        <v>48</v>
      </c>
      <c r="O1672" s="11" t="s">
        <v>7738</v>
      </c>
      <c r="P1672" s="11" t="str">
        <f>VLOOKUP(A1672,import!A:P,16,0)</f>
        <v>Geleneksel</v>
      </c>
      <c r="Q1672" s="15"/>
      <c r="R1672" s="15" t="b">
        <v>1</v>
      </c>
      <c r="S1672" s="25" t="b">
        <v>1</v>
      </c>
      <c r="T1672" s="17"/>
      <c r="U1672" s="17"/>
      <c r="V1672" s="17"/>
      <c r="W1672" s="17" t="s">
        <v>7739</v>
      </c>
      <c r="X1672" s="18"/>
      <c r="Y1672" s="18"/>
      <c r="Z1672" s="18"/>
      <c r="AA1672" s="22" t="s">
        <v>71</v>
      </c>
      <c r="AB1672" s="23">
        <v>44482.0</v>
      </c>
      <c r="AC1672" s="22" t="s">
        <v>71</v>
      </c>
      <c r="AD1672" s="23">
        <v>44508.0</v>
      </c>
      <c r="AE1672" s="20"/>
      <c r="AF1672" s="19"/>
      <c r="AG1672" s="20"/>
      <c r="AH1672" s="19"/>
      <c r="AI1672" s="19"/>
      <c r="AJ1672" s="19"/>
      <c r="AK1672" s="22" t="s">
        <v>123</v>
      </c>
      <c r="AL1672" s="22" t="s">
        <v>99</v>
      </c>
      <c r="AM1672" s="19"/>
      <c r="AN1672" s="19"/>
      <c r="AO1672" s="19"/>
      <c r="AP1672" s="21" t="s">
        <v>54</v>
      </c>
      <c r="AQ1672" s="19"/>
    </row>
    <row r="1673">
      <c r="A1673" s="11" t="s">
        <v>7740</v>
      </c>
      <c r="B1673" s="11" t="s">
        <v>7741</v>
      </c>
      <c r="C1673" s="11" t="str">
        <f>VLOOKUP(A1673,import!A:C,3,0)</f>
        <v>DOĞRU</v>
      </c>
      <c r="D1673" s="11" t="s">
        <v>102</v>
      </c>
      <c r="E1673" s="12">
        <f>VLOOKUP(A1673,import!A:J,5,0)</f>
        <v>460</v>
      </c>
      <c r="F1673" s="12">
        <f>VLOOKUP(A1673,import!A:J,6,0)</f>
        <v>16</v>
      </c>
      <c r="G1673" s="13">
        <f>VLOOKUP(A1673,import!A:J,7,0)</f>
        <v>19</v>
      </c>
      <c r="H1673" s="13">
        <f>VLOOKUP(A1673,import!A:J,8,0)</f>
        <v>4</v>
      </c>
      <c r="I1673" s="13">
        <f>VLOOKUP(A1673,import!A:J,9,0)</f>
        <v>23</v>
      </c>
      <c r="J1673" s="14">
        <f>VLOOKUP(A1673,import!A:J,10,0)</f>
        <v>0.83</v>
      </c>
      <c r="K1673" s="11" t="s">
        <v>7742</v>
      </c>
      <c r="L1673" s="11">
        <v>2.42311126E9</v>
      </c>
      <c r="M1673" s="11" t="s">
        <v>47</v>
      </c>
      <c r="N1673" s="11" t="s">
        <v>81</v>
      </c>
      <c r="O1673" s="11" t="s">
        <v>7743</v>
      </c>
      <c r="P1673" s="11" t="str">
        <f>VLOOKUP(A1673,import!A:P,16,0)</f>
        <v>Geleneksel</v>
      </c>
      <c r="Q1673" s="15"/>
      <c r="R1673" s="15" t="b">
        <v>1</v>
      </c>
      <c r="S1673" s="25" t="b">
        <v>1</v>
      </c>
      <c r="T1673" s="17"/>
      <c r="U1673" s="17"/>
      <c r="V1673" s="17"/>
      <c r="W1673" s="17" t="s">
        <v>7744</v>
      </c>
      <c r="X1673" s="18"/>
      <c r="Y1673" s="18"/>
      <c r="Z1673" s="18"/>
      <c r="AA1673" s="22" t="s">
        <v>71</v>
      </c>
      <c r="AB1673" s="23">
        <v>44369.0</v>
      </c>
      <c r="AC1673" s="22" t="s">
        <v>71</v>
      </c>
      <c r="AD1673" s="23">
        <v>44383.0</v>
      </c>
      <c r="AE1673" s="22" t="s">
        <v>106</v>
      </c>
      <c r="AF1673" s="23">
        <v>44404.0</v>
      </c>
      <c r="AG1673" s="22" t="s">
        <v>71</v>
      </c>
      <c r="AH1673" s="23">
        <v>44411.0</v>
      </c>
      <c r="AI1673" s="22" t="s">
        <v>71</v>
      </c>
      <c r="AJ1673" s="23">
        <v>44569.0</v>
      </c>
      <c r="AK1673" s="22" t="s">
        <v>98</v>
      </c>
      <c r="AL1673" s="22" t="s">
        <v>86</v>
      </c>
      <c r="AM1673" s="22" t="s">
        <v>51</v>
      </c>
      <c r="AN1673" s="22" t="s">
        <v>219</v>
      </c>
      <c r="AO1673" s="22" t="s">
        <v>99</v>
      </c>
      <c r="AP1673" s="21" t="s">
        <v>89</v>
      </c>
      <c r="AQ1673" s="19"/>
    </row>
    <row r="1674">
      <c r="A1674" s="11" t="s">
        <v>7745</v>
      </c>
      <c r="B1674" s="11" t="s">
        <v>7746</v>
      </c>
      <c r="C1674" s="11" t="str">
        <f>VLOOKUP(A1674,import!A:C,3,0)</f>
        <v>DOĞRU</v>
      </c>
      <c r="D1674" s="11" t="s">
        <v>126</v>
      </c>
      <c r="E1674" s="12">
        <f>VLOOKUP(A1674,import!A:J,5,0)</f>
        <v>851</v>
      </c>
      <c r="F1674" s="12">
        <f>VLOOKUP(A1674,import!A:J,6,0)</f>
        <v>112</v>
      </c>
      <c r="G1674" s="13">
        <f>VLOOKUP(A1674,import!A:J,7,0)</f>
        <v>10</v>
      </c>
      <c r="H1674" s="13">
        <f>VLOOKUP(A1674,import!A:J,8,0)</f>
        <v>39</v>
      </c>
      <c r="I1674" s="13">
        <f>VLOOKUP(A1674,import!A:J,9,0)</f>
        <v>49</v>
      </c>
      <c r="J1674" s="14">
        <f>VLOOKUP(A1674,import!A:J,10,0)</f>
        <v>0.2</v>
      </c>
      <c r="K1674" s="11" t="s">
        <v>7747</v>
      </c>
      <c r="L1674" s="11">
        <v>5.423608898E9</v>
      </c>
      <c r="M1674" s="11" t="s">
        <v>65</v>
      </c>
      <c r="N1674" s="11" t="s">
        <v>2065</v>
      </c>
      <c r="O1674" s="11" t="s">
        <v>7748</v>
      </c>
      <c r="P1674" s="11" t="str">
        <f>VLOOKUP(A1674,import!A:P,16,0)</f>
        <v>Geleneksel</v>
      </c>
      <c r="Q1674" s="15" t="s">
        <v>129</v>
      </c>
      <c r="R1674" s="15" t="b">
        <v>1</v>
      </c>
      <c r="S1674" s="16" t="b">
        <v>0</v>
      </c>
      <c r="T1674" s="25" t="s">
        <v>50</v>
      </c>
      <c r="U1674" s="25" t="s">
        <v>131</v>
      </c>
      <c r="V1674" s="25" t="s">
        <v>52</v>
      </c>
      <c r="W1674" s="25" t="s">
        <v>7749</v>
      </c>
      <c r="X1674" s="27">
        <v>44293.0</v>
      </c>
      <c r="Y1674" s="27">
        <v>44295.0</v>
      </c>
      <c r="Z1674" s="27"/>
      <c r="AA1674" s="22" t="s">
        <v>71</v>
      </c>
      <c r="AB1674" s="23">
        <v>44510.0</v>
      </c>
      <c r="AC1674" s="19"/>
      <c r="AD1674" s="19"/>
      <c r="AE1674" s="20"/>
      <c r="AF1674" s="19"/>
      <c r="AG1674" s="20"/>
      <c r="AH1674" s="19"/>
      <c r="AI1674" s="19"/>
      <c r="AJ1674" s="19"/>
      <c r="AK1674" s="22" t="s">
        <v>247</v>
      </c>
      <c r="AL1674" s="19"/>
      <c r="AM1674" s="19"/>
      <c r="AN1674" s="19"/>
      <c r="AO1674" s="19"/>
      <c r="AP1674" s="21" t="s">
        <v>54</v>
      </c>
      <c r="AQ1674" s="19"/>
    </row>
    <row r="1675">
      <c r="A1675" s="11" t="s">
        <v>7750</v>
      </c>
      <c r="B1675" s="11" t="s">
        <v>7751</v>
      </c>
      <c r="C1675" s="11" t="str">
        <f>VLOOKUP(A1675,import!A:C,3,0)</f>
        <v>DOĞRU</v>
      </c>
      <c r="D1675" s="11" t="s">
        <v>45</v>
      </c>
      <c r="E1675" s="12">
        <f>VLOOKUP(A1675,import!A:J,5,0)</f>
        <v>1696</v>
      </c>
      <c r="F1675" s="12">
        <f>VLOOKUP(A1675,import!A:J,6,0)</f>
        <v>75</v>
      </c>
      <c r="G1675" s="13">
        <f>VLOOKUP(A1675,import!A:J,7,0)</f>
        <v>14</v>
      </c>
      <c r="H1675" s="13">
        <f>VLOOKUP(A1675,import!A:J,8,0)</f>
        <v>33</v>
      </c>
      <c r="I1675" s="13">
        <f>VLOOKUP(A1675,import!A:J,9,0)</f>
        <v>47</v>
      </c>
      <c r="J1675" s="14">
        <f>VLOOKUP(A1675,import!A:J,10,0)</f>
        <v>0.3</v>
      </c>
      <c r="K1675" s="11" t="s">
        <v>7752</v>
      </c>
      <c r="L1675" s="11">
        <v>2.427334242E9</v>
      </c>
      <c r="M1675" s="11" t="s">
        <v>138</v>
      </c>
      <c r="N1675" s="11" t="s">
        <v>181</v>
      </c>
      <c r="O1675" s="11" t="s">
        <v>7753</v>
      </c>
      <c r="P1675" s="11" t="str">
        <f>VLOOKUP(A1675,import!A:P,16,0)</f>
        <v>Geleneksel</v>
      </c>
      <c r="Q1675" s="15"/>
      <c r="R1675" s="15" t="b">
        <v>1</v>
      </c>
      <c r="S1675" s="25" t="b">
        <v>0</v>
      </c>
      <c r="T1675" s="17" t="s">
        <v>212</v>
      </c>
      <c r="U1675" s="17" t="s">
        <v>156</v>
      </c>
      <c r="V1675" s="17" t="s">
        <v>52</v>
      </c>
      <c r="W1675" s="17" t="s">
        <v>7754</v>
      </c>
      <c r="X1675" s="18">
        <v>44456.0</v>
      </c>
      <c r="Y1675" s="18">
        <v>44459.0</v>
      </c>
      <c r="Z1675" s="18"/>
      <c r="AA1675" s="22" t="s">
        <v>71</v>
      </c>
      <c r="AB1675" s="23">
        <v>44456.0</v>
      </c>
      <c r="AC1675" s="22" t="s">
        <v>212</v>
      </c>
      <c r="AD1675" s="23">
        <v>44474.0</v>
      </c>
      <c r="AE1675" s="22" t="s">
        <v>177</v>
      </c>
      <c r="AF1675" s="23">
        <v>44543.0</v>
      </c>
      <c r="AG1675" s="22" t="s">
        <v>177</v>
      </c>
      <c r="AH1675" s="23">
        <v>44582.0</v>
      </c>
      <c r="AI1675" s="19"/>
      <c r="AJ1675" s="19"/>
      <c r="AK1675" s="22" t="s">
        <v>156</v>
      </c>
      <c r="AL1675" s="22" t="s">
        <v>51</v>
      </c>
      <c r="AM1675" s="22" t="s">
        <v>99</v>
      </c>
      <c r="AN1675" s="22" t="s">
        <v>99</v>
      </c>
      <c r="AO1675" s="19"/>
      <c r="AP1675" s="21" t="s">
        <v>116</v>
      </c>
      <c r="AQ1675" s="19"/>
    </row>
    <row r="1676">
      <c r="A1676" s="11" t="s">
        <v>7755</v>
      </c>
      <c r="B1676" s="11" t="s">
        <v>7756</v>
      </c>
      <c r="C1676" s="11" t="str">
        <f>VLOOKUP(A1676,import!A:C,3,0)</f>
        <v>DOĞRU</v>
      </c>
      <c r="D1676" s="11" t="s">
        <v>45</v>
      </c>
      <c r="E1676" s="12">
        <f>VLOOKUP(A1676,import!A:J,5,0)</f>
        <v>3862</v>
      </c>
      <c r="F1676" s="12">
        <f>VLOOKUP(A1676,import!A:J,6,0)</f>
        <v>73</v>
      </c>
      <c r="G1676" s="13">
        <f>VLOOKUP(A1676,import!A:J,7,0)</f>
        <v>23</v>
      </c>
      <c r="H1676" s="13">
        <f>VLOOKUP(A1676,import!A:J,8,0)</f>
        <v>4</v>
      </c>
      <c r="I1676" s="13">
        <f>VLOOKUP(A1676,import!A:J,9,0)</f>
        <v>27</v>
      </c>
      <c r="J1676" s="14">
        <f>VLOOKUP(A1676,import!A:J,10,0)</f>
        <v>0.85</v>
      </c>
      <c r="K1676" s="11" t="s">
        <v>7757</v>
      </c>
      <c r="L1676" s="11">
        <v>2.423227022E9</v>
      </c>
      <c r="M1676" s="11" t="s">
        <v>47</v>
      </c>
      <c r="N1676" s="11" t="s">
        <v>1202</v>
      </c>
      <c r="O1676" s="11" t="s">
        <v>7758</v>
      </c>
      <c r="P1676" s="11" t="str">
        <f>VLOOKUP(A1676,import!A:P,16,0)</f>
        <v>Geleneksel</v>
      </c>
      <c r="Q1676" s="15" t="s">
        <v>135</v>
      </c>
      <c r="R1676" s="15" t="b">
        <v>1</v>
      </c>
      <c r="S1676" s="16" t="b">
        <v>0</v>
      </c>
      <c r="T1676" s="25" t="s">
        <v>50</v>
      </c>
      <c r="U1676" s="25" t="s">
        <v>272</v>
      </c>
      <c r="V1676" s="16"/>
      <c r="W1676" s="25" t="s">
        <v>7759</v>
      </c>
      <c r="X1676" s="27">
        <v>44284.0</v>
      </c>
      <c r="Y1676" s="27">
        <v>44286.0</v>
      </c>
      <c r="Z1676" s="27"/>
      <c r="AA1676" s="19"/>
      <c r="AB1676" s="19"/>
      <c r="AC1676" s="19"/>
      <c r="AD1676" s="19"/>
      <c r="AE1676" s="20"/>
      <c r="AF1676" s="19"/>
      <c r="AG1676" s="20"/>
      <c r="AH1676" s="19"/>
      <c r="AI1676" s="19"/>
      <c r="AJ1676" s="19"/>
      <c r="AK1676" s="19"/>
      <c r="AL1676" s="19"/>
      <c r="AM1676" s="19"/>
      <c r="AN1676" s="19"/>
      <c r="AO1676" s="19"/>
      <c r="AP1676" s="21" t="s">
        <v>89</v>
      </c>
      <c r="AQ1676" s="19"/>
    </row>
    <row r="1677">
      <c r="A1677" s="21" t="s">
        <v>7760</v>
      </c>
      <c r="B1677" s="21" t="s">
        <v>7761</v>
      </c>
      <c r="C1677" s="11" t="str">
        <f>VLOOKUP(A1677,import!A:C,3,0)</f>
        <v>DOĞRU</v>
      </c>
      <c r="D1677" s="21" t="s">
        <v>74</v>
      </c>
      <c r="E1677" s="12">
        <f>VLOOKUP(A1677,import!A:J,5,0)</f>
        <v>4</v>
      </c>
      <c r="F1677" s="12">
        <f>VLOOKUP(A1677,import!A:J,6,0)</f>
        <v>4</v>
      </c>
      <c r="G1677" s="13">
        <f>VLOOKUP(A1677,import!A:J,7,0)</f>
        <v>0</v>
      </c>
      <c r="H1677" s="13">
        <f>VLOOKUP(A1677,import!A:J,8,0)</f>
        <v>36</v>
      </c>
      <c r="I1677" s="13">
        <f>VLOOKUP(A1677,import!A:J,9,0)</f>
        <v>36</v>
      </c>
      <c r="J1677" s="14">
        <f>VLOOKUP(A1677,import!A:J,10,0)</f>
        <v>0</v>
      </c>
      <c r="K1677" s="21" t="s">
        <v>7762</v>
      </c>
      <c r="L1677" s="21">
        <v>5.303095429E9</v>
      </c>
      <c r="M1677" s="21" t="s">
        <v>47</v>
      </c>
      <c r="N1677" s="21" t="s">
        <v>766</v>
      </c>
      <c r="O1677" s="21" t="s">
        <v>7763</v>
      </c>
      <c r="P1677" s="11" t="str">
        <f>VLOOKUP(A1677,import!A:P,16,0)</f>
        <v>Geleneksel</v>
      </c>
      <c r="Q1677" s="15"/>
      <c r="R1677" s="15" t="b">
        <v>1</v>
      </c>
      <c r="S1677" s="25" t="b">
        <v>1</v>
      </c>
      <c r="T1677" s="17"/>
      <c r="U1677" s="17"/>
      <c r="V1677" s="17"/>
      <c r="W1677" s="17" t="s">
        <v>7764</v>
      </c>
      <c r="X1677" s="18"/>
      <c r="Y1677" s="18"/>
      <c r="Z1677" s="18"/>
      <c r="AA1677" s="22" t="s">
        <v>71</v>
      </c>
      <c r="AB1677" s="23">
        <v>44700.0</v>
      </c>
      <c r="AC1677" s="19"/>
      <c r="AD1677" s="19"/>
      <c r="AE1677" s="20"/>
      <c r="AF1677" s="19"/>
      <c r="AG1677" s="20"/>
      <c r="AH1677" s="19"/>
      <c r="AI1677" s="19"/>
      <c r="AJ1677" s="19"/>
      <c r="AK1677" s="22" t="s">
        <v>131</v>
      </c>
      <c r="AL1677" s="19"/>
      <c r="AM1677" s="19"/>
      <c r="AN1677" s="19"/>
      <c r="AO1677" s="19"/>
      <c r="AP1677" s="21"/>
      <c r="AQ1677" s="19"/>
    </row>
    <row r="1678">
      <c r="A1678" s="11" t="s">
        <v>7765</v>
      </c>
      <c r="B1678" s="11" t="s">
        <v>7766</v>
      </c>
      <c r="C1678" s="11" t="str">
        <f>VLOOKUP(A1678,import!A:C,3,0)</f>
        <v>YANLIŞ</v>
      </c>
      <c r="D1678" s="11" t="s">
        <v>74</v>
      </c>
      <c r="E1678" s="12">
        <f>VLOOKUP(A1678,import!A:J,5,0)</f>
        <v>170</v>
      </c>
      <c r="F1678" s="12" t="str">
        <f>VLOOKUP(A1678,import!A:J,6,0)</f>
        <v/>
      </c>
      <c r="G1678" s="13">
        <f>VLOOKUP(A1678,import!A:J,7,0)</f>
        <v>16</v>
      </c>
      <c r="H1678" s="13">
        <f>VLOOKUP(A1678,import!A:J,8,0)</f>
        <v>11</v>
      </c>
      <c r="I1678" s="13">
        <f>VLOOKUP(A1678,import!A:J,9,0)</f>
        <v>27</v>
      </c>
      <c r="J1678" s="14">
        <f>VLOOKUP(A1678,import!A:J,10,0)</f>
        <v>0.59</v>
      </c>
      <c r="K1678" s="11" t="s">
        <v>7767</v>
      </c>
      <c r="L1678" s="11">
        <v>5.528849407E9</v>
      </c>
      <c r="M1678" s="11" t="s">
        <v>47</v>
      </c>
      <c r="N1678" s="11" t="s">
        <v>2360</v>
      </c>
      <c r="O1678" s="11" t="s">
        <v>7768</v>
      </c>
      <c r="P1678" s="11" t="str">
        <f>VLOOKUP(A1678,import!A:P,16,0)</f>
        <v>Geleneksel</v>
      </c>
      <c r="Q1678" s="15"/>
      <c r="R1678" s="15" t="b">
        <v>1</v>
      </c>
      <c r="S1678" s="16" t="b">
        <v>0</v>
      </c>
      <c r="T1678" s="17" t="s">
        <v>50</v>
      </c>
      <c r="U1678" s="17" t="s">
        <v>99</v>
      </c>
      <c r="V1678" s="24" t="s">
        <v>69</v>
      </c>
      <c r="W1678" s="17"/>
      <c r="X1678" s="18">
        <v>44550.0</v>
      </c>
      <c r="Y1678" s="28">
        <v>44552.0</v>
      </c>
      <c r="Z1678" s="18"/>
      <c r="AA1678" s="22" t="s">
        <v>71</v>
      </c>
      <c r="AB1678" s="23">
        <v>44550.0</v>
      </c>
      <c r="AC1678" s="19"/>
      <c r="AD1678" s="19"/>
      <c r="AE1678" s="20"/>
      <c r="AF1678" s="19"/>
      <c r="AG1678" s="20"/>
      <c r="AH1678" s="19"/>
      <c r="AI1678" s="19"/>
      <c r="AJ1678" s="19"/>
      <c r="AK1678" s="22" t="s">
        <v>99</v>
      </c>
      <c r="AL1678" s="19"/>
      <c r="AM1678" s="19"/>
      <c r="AN1678" s="19"/>
      <c r="AO1678" s="19"/>
      <c r="AP1678" s="21"/>
      <c r="AQ1678" s="19"/>
    </row>
    <row r="1679">
      <c r="A1679" s="11" t="s">
        <v>7769</v>
      </c>
      <c r="B1679" s="11" t="s">
        <v>7770</v>
      </c>
      <c r="C1679" s="11" t="str">
        <f>VLOOKUP(A1679,import!A:C,3,0)</f>
        <v>DOĞRU</v>
      </c>
      <c r="D1679" s="11" t="s">
        <v>74</v>
      </c>
      <c r="E1679" s="12">
        <f>VLOOKUP(A1679,import!A:J,5,0)</f>
        <v>67</v>
      </c>
      <c r="F1679" s="12">
        <f>VLOOKUP(A1679,import!A:J,6,0)</f>
        <v>3</v>
      </c>
      <c r="G1679" s="13">
        <f>VLOOKUP(A1679,import!A:J,7,0)</f>
        <v>0</v>
      </c>
      <c r="H1679" s="13">
        <f>VLOOKUP(A1679,import!A:J,8,0)</f>
        <v>19</v>
      </c>
      <c r="I1679" s="13">
        <f>VLOOKUP(A1679,import!A:J,9,0)</f>
        <v>19</v>
      </c>
      <c r="J1679" s="14">
        <f>VLOOKUP(A1679,import!A:J,10,0)</f>
        <v>0</v>
      </c>
      <c r="K1679" s="11" t="s">
        <v>7771</v>
      </c>
      <c r="L1679" s="11">
        <v>5.422020007E9</v>
      </c>
      <c r="M1679" s="11" t="s">
        <v>47</v>
      </c>
      <c r="N1679" s="11" t="s">
        <v>719</v>
      </c>
      <c r="O1679" s="11" t="s">
        <v>7772</v>
      </c>
      <c r="P1679" s="11" t="str">
        <f>VLOOKUP(A1679,import!A:P,16,0)</f>
        <v>Geleneksel</v>
      </c>
      <c r="Q1679" s="15"/>
      <c r="R1679" s="15" t="b">
        <v>1</v>
      </c>
      <c r="S1679" s="16" t="b">
        <v>0</v>
      </c>
      <c r="T1679" s="17" t="s">
        <v>83</v>
      </c>
      <c r="U1679" s="17"/>
      <c r="V1679" s="17"/>
      <c r="W1679" s="17" t="s">
        <v>7773</v>
      </c>
      <c r="X1679" s="18"/>
      <c r="Y1679" s="18"/>
      <c r="Z1679" s="18"/>
      <c r="AA1679" s="22" t="s">
        <v>71</v>
      </c>
      <c r="AB1679" s="23">
        <v>44554.0</v>
      </c>
      <c r="AC1679" s="22" t="s">
        <v>71</v>
      </c>
      <c r="AD1679" s="23">
        <v>44621.0</v>
      </c>
      <c r="AE1679" s="20"/>
      <c r="AF1679" s="19"/>
      <c r="AG1679" s="20"/>
      <c r="AH1679" s="19"/>
      <c r="AI1679" s="19"/>
      <c r="AJ1679" s="19"/>
      <c r="AK1679" s="22" t="s">
        <v>68</v>
      </c>
      <c r="AL1679" s="22" t="s">
        <v>131</v>
      </c>
      <c r="AM1679" s="19"/>
      <c r="AN1679" s="19"/>
      <c r="AO1679" s="19"/>
      <c r="AP1679" s="21"/>
      <c r="AQ1679" s="19"/>
    </row>
    <row r="1680">
      <c r="A1680" s="11" t="s">
        <v>7774</v>
      </c>
      <c r="B1680" s="11" t="s">
        <v>7775</v>
      </c>
      <c r="C1680" s="11" t="str">
        <f>VLOOKUP(A1680,import!A:C,3,0)</f>
        <v>DOĞRU</v>
      </c>
      <c r="D1680" s="11" t="s">
        <v>74</v>
      </c>
      <c r="E1680" s="12">
        <f>VLOOKUP(A1680,import!A:J,5,0)</f>
        <v>34</v>
      </c>
      <c r="F1680" s="12" t="str">
        <f>VLOOKUP(A1680,import!A:J,6,0)</f>
        <v/>
      </c>
      <c r="G1680" s="13">
        <f>VLOOKUP(A1680,import!A:J,7,0)</f>
        <v>0</v>
      </c>
      <c r="H1680" s="13">
        <f>VLOOKUP(A1680,import!A:J,8,0)</f>
        <v>26</v>
      </c>
      <c r="I1680" s="13">
        <f>VLOOKUP(A1680,import!A:J,9,0)</f>
        <v>26</v>
      </c>
      <c r="J1680" s="14">
        <f>VLOOKUP(A1680,import!A:J,10,0)</f>
        <v>0</v>
      </c>
      <c r="K1680" s="11" t="s">
        <v>7776</v>
      </c>
      <c r="L1680" s="11">
        <v>5.466920854E9</v>
      </c>
      <c r="M1680" s="11" t="s">
        <v>65</v>
      </c>
      <c r="N1680" s="11" t="s">
        <v>112</v>
      </c>
      <c r="O1680" s="11" t="s">
        <v>7777</v>
      </c>
      <c r="P1680" s="11" t="str">
        <f>VLOOKUP(A1680,import!A:P,16,0)</f>
        <v>Geleneksel</v>
      </c>
      <c r="Q1680" s="15"/>
      <c r="R1680" s="15" t="b">
        <v>1</v>
      </c>
      <c r="S1680" s="16" t="b">
        <v>0</v>
      </c>
      <c r="T1680" s="17" t="s">
        <v>245</v>
      </c>
      <c r="U1680" s="17"/>
      <c r="V1680" s="17"/>
      <c r="W1680" s="17" t="s">
        <v>7778</v>
      </c>
      <c r="X1680" s="18"/>
      <c r="Y1680" s="18"/>
      <c r="Z1680" s="18"/>
      <c r="AA1680" s="22" t="s">
        <v>85</v>
      </c>
      <c r="AB1680" s="23">
        <v>44587.0</v>
      </c>
      <c r="AC1680" s="22" t="s">
        <v>71</v>
      </c>
      <c r="AD1680" s="23">
        <v>44700.0</v>
      </c>
      <c r="AE1680" s="20"/>
      <c r="AF1680" s="19"/>
      <c r="AG1680" s="20"/>
      <c r="AH1680" s="19"/>
      <c r="AI1680" s="19"/>
      <c r="AJ1680" s="19"/>
      <c r="AK1680" s="22" t="s">
        <v>99</v>
      </c>
      <c r="AL1680" s="22" t="s">
        <v>99</v>
      </c>
      <c r="AM1680" s="19"/>
      <c r="AN1680" s="19"/>
      <c r="AO1680" s="19"/>
      <c r="AP1680" s="21"/>
      <c r="AQ1680" s="19"/>
    </row>
    <row r="1681">
      <c r="A1681" s="11" t="s">
        <v>7779</v>
      </c>
      <c r="B1681" s="11" t="s">
        <v>7780</v>
      </c>
      <c r="C1681" s="11" t="str">
        <f>VLOOKUP(A1681,import!A:C,3,0)</f>
        <v>DOĞRU</v>
      </c>
      <c r="D1681" s="11" t="s">
        <v>74</v>
      </c>
      <c r="E1681" s="12">
        <f>VLOOKUP(A1681,import!A:J,5,0)</f>
        <v>896</v>
      </c>
      <c r="F1681" s="12">
        <f>VLOOKUP(A1681,import!A:J,6,0)</f>
        <v>173</v>
      </c>
      <c r="G1681" s="13">
        <f>VLOOKUP(A1681,import!A:J,7,0)</f>
        <v>24</v>
      </c>
      <c r="H1681" s="13">
        <f>VLOOKUP(A1681,import!A:J,8,0)</f>
        <v>10</v>
      </c>
      <c r="I1681" s="13">
        <f>VLOOKUP(A1681,import!A:J,9,0)</f>
        <v>34</v>
      </c>
      <c r="J1681" s="14">
        <f>VLOOKUP(A1681,import!A:J,10,0)</f>
        <v>0.71</v>
      </c>
      <c r="K1681" s="11" t="s">
        <v>7781</v>
      </c>
      <c r="L1681" s="11">
        <v>5.514024657E9</v>
      </c>
      <c r="M1681" s="11" t="s">
        <v>47</v>
      </c>
      <c r="N1681" s="11" t="s">
        <v>1059</v>
      </c>
      <c r="O1681" s="11" t="s">
        <v>7782</v>
      </c>
      <c r="P1681" s="11" t="str">
        <f>VLOOKUP(A1681,import!A:P,16,0)</f>
        <v>Geleneksel</v>
      </c>
      <c r="Q1681" s="15"/>
      <c r="R1681" s="15" t="b">
        <v>1</v>
      </c>
      <c r="S1681" s="16" t="b">
        <v>0</v>
      </c>
      <c r="T1681" s="17" t="s">
        <v>50</v>
      </c>
      <c r="U1681" s="17" t="s">
        <v>99</v>
      </c>
      <c r="V1681" s="24" t="s">
        <v>69</v>
      </c>
      <c r="W1681" s="50"/>
      <c r="X1681" s="18">
        <v>44553.0</v>
      </c>
      <c r="Y1681" s="50">
        <v>44557.0</v>
      </c>
      <c r="Z1681" s="18"/>
      <c r="AA1681" s="22" t="s">
        <v>71</v>
      </c>
      <c r="AB1681" s="23">
        <v>44553.0</v>
      </c>
      <c r="AC1681" s="19"/>
      <c r="AD1681" s="19"/>
      <c r="AE1681" s="20"/>
      <c r="AF1681" s="19"/>
      <c r="AG1681" s="20"/>
      <c r="AH1681" s="19"/>
      <c r="AI1681" s="19"/>
      <c r="AJ1681" s="19"/>
      <c r="AK1681" s="22" t="s">
        <v>99</v>
      </c>
      <c r="AL1681" s="19"/>
      <c r="AM1681" s="19"/>
      <c r="AN1681" s="19"/>
      <c r="AO1681" s="19"/>
      <c r="AP1681" s="21"/>
      <c r="AQ1681" s="19"/>
    </row>
    <row r="1682">
      <c r="A1682" s="11" t="s">
        <v>7783</v>
      </c>
      <c r="B1682" s="11" t="s">
        <v>7784</v>
      </c>
      <c r="C1682" s="11" t="str">
        <f>VLOOKUP(A1682,import!A:C,3,0)</f>
        <v>DOĞRU</v>
      </c>
      <c r="D1682" s="11" t="s">
        <v>74</v>
      </c>
      <c r="E1682" s="12">
        <f>VLOOKUP(A1682,import!A:J,5,0)</f>
        <v>217</v>
      </c>
      <c r="F1682" s="12" t="str">
        <f>VLOOKUP(A1682,import!A:J,6,0)</f>
        <v/>
      </c>
      <c r="G1682" s="13">
        <f>VLOOKUP(A1682,import!A:J,7,0)</f>
        <v>0</v>
      </c>
      <c r="H1682" s="13">
        <f>VLOOKUP(A1682,import!A:J,8,0)</f>
        <v>24</v>
      </c>
      <c r="I1682" s="13">
        <f>VLOOKUP(A1682,import!A:J,9,0)</f>
        <v>24</v>
      </c>
      <c r="J1682" s="14">
        <f>VLOOKUP(A1682,import!A:J,10,0)</f>
        <v>0</v>
      </c>
      <c r="K1682" s="11" t="s">
        <v>7776</v>
      </c>
      <c r="L1682" s="11">
        <v>5.466920854E9</v>
      </c>
      <c r="M1682" s="11" t="s">
        <v>65</v>
      </c>
      <c r="N1682" s="11" t="s">
        <v>169</v>
      </c>
      <c r="O1682" s="11" t="s">
        <v>7785</v>
      </c>
      <c r="P1682" s="11" t="str">
        <f>VLOOKUP(A1682,import!A:P,16,0)</f>
        <v>Geleneksel</v>
      </c>
      <c r="Q1682" s="15"/>
      <c r="R1682" s="15" t="b">
        <v>1</v>
      </c>
      <c r="S1682" s="25" t="b">
        <v>1</v>
      </c>
      <c r="T1682" s="17"/>
      <c r="U1682" s="17"/>
      <c r="V1682" s="17"/>
      <c r="W1682" s="17" t="s">
        <v>7786</v>
      </c>
      <c r="X1682" s="18"/>
      <c r="Y1682" s="18"/>
      <c r="Z1682" s="18"/>
      <c r="AA1682" s="22" t="s">
        <v>71</v>
      </c>
      <c r="AB1682" s="23">
        <v>44436.0</v>
      </c>
      <c r="AC1682" s="22" t="s">
        <v>71</v>
      </c>
      <c r="AD1682" s="23">
        <v>44442.0</v>
      </c>
      <c r="AE1682" s="20"/>
      <c r="AF1682" s="19"/>
      <c r="AG1682" s="20"/>
      <c r="AH1682" s="19"/>
      <c r="AI1682" s="19"/>
      <c r="AJ1682" s="19"/>
      <c r="AK1682" s="22" t="s">
        <v>163</v>
      </c>
      <c r="AL1682" s="22" t="s">
        <v>156</v>
      </c>
      <c r="AM1682" s="19"/>
      <c r="AN1682" s="19"/>
      <c r="AO1682" s="19"/>
      <c r="AP1682" s="21" t="s">
        <v>116</v>
      </c>
      <c r="AQ1682" s="19"/>
    </row>
    <row r="1683">
      <c r="A1683" s="11" t="s">
        <v>7787</v>
      </c>
      <c r="B1683" s="11" t="s">
        <v>7788</v>
      </c>
      <c r="C1683" s="11" t="str">
        <f>VLOOKUP(A1683,import!A:C,3,0)</f>
        <v>DOĞRU</v>
      </c>
      <c r="D1683" s="11" t="s">
        <v>74</v>
      </c>
      <c r="E1683" s="12">
        <f>VLOOKUP(A1683,import!A:J,5,0)</f>
        <v>436</v>
      </c>
      <c r="F1683" s="12">
        <f>VLOOKUP(A1683,import!A:J,6,0)</f>
        <v>35</v>
      </c>
      <c r="G1683" s="13">
        <f>VLOOKUP(A1683,import!A:J,7,0)</f>
        <v>0</v>
      </c>
      <c r="H1683" s="13">
        <f>VLOOKUP(A1683,import!A:J,8,0)</f>
        <v>28</v>
      </c>
      <c r="I1683" s="13">
        <f>VLOOKUP(A1683,import!A:J,9,0)</f>
        <v>28</v>
      </c>
      <c r="J1683" s="14">
        <f>VLOOKUP(A1683,import!A:J,10,0)</f>
        <v>0</v>
      </c>
      <c r="K1683" s="11" t="s">
        <v>7789</v>
      </c>
      <c r="L1683" s="11">
        <v>5.353453311E9</v>
      </c>
      <c r="M1683" s="11" t="s">
        <v>47</v>
      </c>
      <c r="N1683" s="11" t="s">
        <v>639</v>
      </c>
      <c r="O1683" s="11" t="s">
        <v>7790</v>
      </c>
      <c r="P1683" s="11" t="str">
        <f>VLOOKUP(A1683,import!A:P,16,0)</f>
        <v>Geleneksel</v>
      </c>
      <c r="Q1683" s="15"/>
      <c r="R1683" s="15" t="b">
        <v>1</v>
      </c>
      <c r="S1683" s="16" t="b">
        <v>0</v>
      </c>
      <c r="T1683" s="17" t="s">
        <v>83</v>
      </c>
      <c r="U1683" s="17"/>
      <c r="V1683" s="17"/>
      <c r="W1683" s="17" t="s">
        <v>7791</v>
      </c>
      <c r="X1683" s="18"/>
      <c r="Y1683" s="18"/>
      <c r="Z1683" s="18"/>
      <c r="AA1683" s="22" t="s">
        <v>71</v>
      </c>
      <c r="AB1683" s="23">
        <v>44483.0</v>
      </c>
      <c r="AC1683" s="19"/>
      <c r="AD1683" s="19"/>
      <c r="AE1683" s="20"/>
      <c r="AF1683" s="19"/>
      <c r="AG1683" s="20"/>
      <c r="AH1683" s="19"/>
      <c r="AI1683" s="19"/>
      <c r="AJ1683" s="19"/>
      <c r="AK1683" s="22" t="s">
        <v>123</v>
      </c>
      <c r="AL1683" s="19"/>
      <c r="AM1683" s="19"/>
      <c r="AN1683" s="19"/>
      <c r="AO1683" s="19"/>
      <c r="AP1683" s="21" t="s">
        <v>89</v>
      </c>
      <c r="AQ1683" s="19"/>
    </row>
    <row r="1684">
      <c r="A1684" s="11" t="s">
        <v>7792</v>
      </c>
      <c r="B1684" s="11" t="s">
        <v>7793</v>
      </c>
      <c r="C1684" s="11" t="str">
        <f>VLOOKUP(A1684,import!A:C,3,0)</f>
        <v>DOĞRU</v>
      </c>
      <c r="D1684" s="11" t="s">
        <v>74</v>
      </c>
      <c r="E1684" s="12">
        <f>VLOOKUP(A1684,import!A:J,5,0)</f>
        <v>75</v>
      </c>
      <c r="F1684" s="12" t="str">
        <f>VLOOKUP(A1684,import!A:J,6,0)</f>
        <v/>
      </c>
      <c r="G1684" s="13">
        <f>VLOOKUP(A1684,import!A:J,7,0)</f>
        <v>0</v>
      </c>
      <c r="H1684" s="13">
        <f>VLOOKUP(A1684,import!A:J,8,0)</f>
        <v>10</v>
      </c>
      <c r="I1684" s="13">
        <f>VLOOKUP(A1684,import!A:J,9,0)</f>
        <v>10</v>
      </c>
      <c r="J1684" s="14">
        <f>VLOOKUP(A1684,import!A:J,10,0)</f>
        <v>0</v>
      </c>
      <c r="K1684" s="11" t="s">
        <v>7794</v>
      </c>
      <c r="L1684" s="11">
        <v>5.446779452E9</v>
      </c>
      <c r="M1684" s="11" t="s">
        <v>47</v>
      </c>
      <c r="N1684" s="11" t="s">
        <v>4210</v>
      </c>
      <c r="O1684" s="11" t="s">
        <v>7795</v>
      </c>
      <c r="P1684" s="11" t="str">
        <f>VLOOKUP(A1684,import!A:P,16,0)</f>
        <v>Geleneksel</v>
      </c>
      <c r="Q1684" s="15"/>
      <c r="R1684" s="15" t="b">
        <v>1</v>
      </c>
      <c r="S1684" s="16" t="b">
        <v>0</v>
      </c>
      <c r="T1684" s="17" t="s">
        <v>280</v>
      </c>
      <c r="U1684" s="17" t="s">
        <v>99</v>
      </c>
      <c r="V1684" s="24" t="s">
        <v>69</v>
      </c>
      <c r="W1684" s="17"/>
      <c r="X1684" s="18">
        <v>44623.0</v>
      </c>
      <c r="Y1684" s="18">
        <v>44625.0</v>
      </c>
      <c r="Z1684" s="18"/>
      <c r="AA1684" s="22" t="s">
        <v>71</v>
      </c>
      <c r="AB1684" s="23">
        <v>44623.0</v>
      </c>
      <c r="AC1684" s="19"/>
      <c r="AD1684" s="19"/>
      <c r="AE1684" s="20"/>
      <c r="AF1684" s="19"/>
      <c r="AG1684" s="20"/>
      <c r="AH1684" s="19"/>
      <c r="AI1684" s="19"/>
      <c r="AJ1684" s="19"/>
      <c r="AK1684" s="22" t="s">
        <v>99</v>
      </c>
      <c r="AL1684" s="19"/>
      <c r="AM1684" s="19"/>
      <c r="AN1684" s="19"/>
      <c r="AO1684" s="19"/>
      <c r="AP1684" s="21"/>
      <c r="AQ1684" s="19"/>
    </row>
    <row r="1685">
      <c r="A1685" s="11" t="s">
        <v>7796</v>
      </c>
      <c r="B1685" s="11" t="s">
        <v>7797</v>
      </c>
      <c r="C1685" s="11" t="str">
        <f>VLOOKUP(A1685,import!A:C,3,0)</f>
        <v>YANLIŞ</v>
      </c>
      <c r="D1685" s="11" t="s">
        <v>74</v>
      </c>
      <c r="E1685" s="12">
        <f>VLOOKUP(A1685,import!A:J,5,0)</f>
        <v>259</v>
      </c>
      <c r="F1685" s="12" t="str">
        <f>VLOOKUP(A1685,import!A:J,6,0)</f>
        <v/>
      </c>
      <c r="G1685" s="13">
        <f>VLOOKUP(A1685,import!A:J,7,0)</f>
        <v>6</v>
      </c>
      <c r="H1685" s="13">
        <f>VLOOKUP(A1685,import!A:J,8,0)</f>
        <v>48</v>
      </c>
      <c r="I1685" s="13">
        <f>VLOOKUP(A1685,import!A:J,9,0)</f>
        <v>54</v>
      </c>
      <c r="J1685" s="14">
        <f>VLOOKUP(A1685,import!A:J,10,0)</f>
        <v>0.11</v>
      </c>
      <c r="K1685" s="11" t="s">
        <v>7798</v>
      </c>
      <c r="L1685" s="11">
        <v>2.425112002E9</v>
      </c>
      <c r="M1685" s="11" t="s">
        <v>368</v>
      </c>
      <c r="N1685" s="11" t="s">
        <v>652</v>
      </c>
      <c r="O1685" s="11" t="s">
        <v>7799</v>
      </c>
      <c r="P1685" s="11" t="str">
        <f>VLOOKUP(A1685,import!A:P,16,0)</f>
        <v>Geleneksel</v>
      </c>
      <c r="Q1685" s="15" t="s">
        <v>103</v>
      </c>
      <c r="R1685" s="15" t="b">
        <v>1</v>
      </c>
      <c r="S1685" s="16" t="b">
        <v>0</v>
      </c>
      <c r="T1685" s="25" t="s">
        <v>50</v>
      </c>
      <c r="U1685" s="25" t="s">
        <v>51</v>
      </c>
      <c r="V1685" s="17" t="s">
        <v>371</v>
      </c>
      <c r="W1685" s="25" t="s">
        <v>7800</v>
      </c>
      <c r="X1685" s="27">
        <v>44475.0</v>
      </c>
      <c r="Y1685" s="27">
        <v>44476.0</v>
      </c>
      <c r="Z1685" s="30"/>
      <c r="AA1685" s="22" t="s">
        <v>71</v>
      </c>
      <c r="AB1685" s="23">
        <v>44475.0</v>
      </c>
      <c r="AC1685" s="19"/>
      <c r="AD1685" s="19"/>
      <c r="AE1685" s="20"/>
      <c r="AF1685" s="19"/>
      <c r="AG1685" s="20"/>
      <c r="AH1685" s="19"/>
      <c r="AI1685" s="19"/>
      <c r="AJ1685" s="19"/>
      <c r="AK1685" s="22" t="s">
        <v>51</v>
      </c>
      <c r="AL1685" s="19"/>
      <c r="AM1685" s="19"/>
      <c r="AN1685" s="19"/>
      <c r="AO1685" s="19"/>
      <c r="AP1685" s="21" t="s">
        <v>54</v>
      </c>
      <c r="AQ1685" s="19"/>
    </row>
    <row r="1686">
      <c r="A1686" s="11" t="s">
        <v>7801</v>
      </c>
      <c r="B1686" s="11" t="s">
        <v>7802</v>
      </c>
      <c r="C1686" s="11" t="str">
        <f>VLOOKUP(A1686,import!A:C,3,0)</f>
        <v>DOĞRU</v>
      </c>
      <c r="D1686" s="11" t="s">
        <v>74</v>
      </c>
      <c r="E1686" s="12">
        <f>VLOOKUP(A1686,import!A:J,5,0)</f>
        <v>592</v>
      </c>
      <c r="F1686" s="12">
        <f>VLOOKUP(A1686,import!A:J,6,0)</f>
        <v>16</v>
      </c>
      <c r="G1686" s="13">
        <f>VLOOKUP(A1686,import!A:J,7,0)</f>
        <v>0</v>
      </c>
      <c r="H1686" s="13">
        <f>VLOOKUP(A1686,import!A:J,8,0)</f>
        <v>81</v>
      </c>
      <c r="I1686" s="13">
        <f>VLOOKUP(A1686,import!A:J,9,0)</f>
        <v>81</v>
      </c>
      <c r="J1686" s="14">
        <f>VLOOKUP(A1686,import!A:J,10,0)</f>
        <v>0</v>
      </c>
      <c r="K1686" s="11" t="s">
        <v>7803</v>
      </c>
      <c r="L1686" s="11">
        <v>5.394309692E9</v>
      </c>
      <c r="M1686" s="11" t="s">
        <v>47</v>
      </c>
      <c r="N1686" s="11" t="s">
        <v>227</v>
      </c>
      <c r="O1686" s="11" t="s">
        <v>7804</v>
      </c>
      <c r="P1686" s="11" t="str">
        <f>VLOOKUP(A1686,import!A:P,16,0)</f>
        <v>Geleneksel</v>
      </c>
      <c r="Q1686" s="15" t="s">
        <v>129</v>
      </c>
      <c r="R1686" s="15" t="b">
        <v>1</v>
      </c>
      <c r="S1686" s="16" t="b">
        <v>0</v>
      </c>
      <c r="T1686" s="25" t="s">
        <v>245</v>
      </c>
      <c r="U1686" s="16"/>
      <c r="V1686" s="16"/>
      <c r="W1686" s="25" t="s">
        <v>7805</v>
      </c>
      <c r="X1686" s="30"/>
      <c r="Y1686" s="30"/>
      <c r="Z1686" s="30"/>
      <c r="AA1686" s="22" t="s">
        <v>212</v>
      </c>
      <c r="AB1686" s="23">
        <v>44456.0</v>
      </c>
      <c r="AC1686" s="22" t="s">
        <v>106</v>
      </c>
      <c r="AD1686" s="23">
        <v>44350.0</v>
      </c>
      <c r="AE1686" s="22" t="s">
        <v>85</v>
      </c>
      <c r="AF1686" s="23">
        <v>44496.0</v>
      </c>
      <c r="AG1686" s="22" t="s">
        <v>212</v>
      </c>
      <c r="AH1686" s="23">
        <v>44414.0</v>
      </c>
      <c r="AI1686" s="22" t="s">
        <v>106</v>
      </c>
      <c r="AJ1686" s="23">
        <v>44502.0</v>
      </c>
      <c r="AK1686" s="22" t="s">
        <v>156</v>
      </c>
      <c r="AL1686" s="22" t="s">
        <v>148</v>
      </c>
      <c r="AM1686" s="22" t="s">
        <v>51</v>
      </c>
      <c r="AN1686" s="22" t="s">
        <v>123</v>
      </c>
      <c r="AO1686" s="22" t="s">
        <v>68</v>
      </c>
      <c r="AP1686" s="21" t="s">
        <v>89</v>
      </c>
      <c r="AQ1686" s="22"/>
    </row>
    <row r="1687">
      <c r="A1687" s="11" t="s">
        <v>7806</v>
      </c>
      <c r="B1687" s="11" t="s">
        <v>7807</v>
      </c>
      <c r="C1687" s="11" t="str">
        <f>VLOOKUP(A1687,import!A:C,3,0)</f>
        <v>DOĞRU</v>
      </c>
      <c r="D1687" s="11" t="s">
        <v>74</v>
      </c>
      <c r="E1687" s="12">
        <f>VLOOKUP(A1687,import!A:J,5,0)</f>
        <v>105</v>
      </c>
      <c r="F1687" s="12" t="str">
        <f>VLOOKUP(A1687,import!A:J,6,0)</f>
        <v/>
      </c>
      <c r="G1687" s="13">
        <f>VLOOKUP(A1687,import!A:J,7,0)</f>
        <v>0</v>
      </c>
      <c r="H1687" s="13">
        <f>VLOOKUP(A1687,import!A:J,8,0)</f>
        <v>22</v>
      </c>
      <c r="I1687" s="13">
        <f>VLOOKUP(A1687,import!A:J,9,0)</f>
        <v>22</v>
      </c>
      <c r="J1687" s="14">
        <f>VLOOKUP(A1687,import!A:J,10,0)</f>
        <v>0</v>
      </c>
      <c r="K1687" s="11" t="s">
        <v>7808</v>
      </c>
      <c r="L1687" s="11">
        <v>5.441313007E9</v>
      </c>
      <c r="M1687" s="11" t="s">
        <v>47</v>
      </c>
      <c r="N1687" s="11" t="s">
        <v>1202</v>
      </c>
      <c r="O1687" s="11" t="s">
        <v>7809</v>
      </c>
      <c r="P1687" s="11" t="str">
        <f>VLOOKUP(A1687,import!A:P,16,0)</f>
        <v>Geleneksel</v>
      </c>
      <c r="Q1687" s="15"/>
      <c r="R1687" s="15" t="b">
        <v>1</v>
      </c>
      <c r="S1687" s="16" t="b">
        <v>0</v>
      </c>
      <c r="T1687" s="17" t="s">
        <v>280</v>
      </c>
      <c r="U1687" s="17" t="s">
        <v>1394</v>
      </c>
      <c r="V1687" s="24" t="s">
        <v>69</v>
      </c>
      <c r="W1687" s="45" t="s">
        <v>7810</v>
      </c>
      <c r="X1687" s="18">
        <v>44610.0</v>
      </c>
      <c r="Y1687" s="18">
        <v>44613.0</v>
      </c>
      <c r="Z1687" s="18"/>
      <c r="AA1687" s="22" t="s">
        <v>71</v>
      </c>
      <c r="AB1687" s="23">
        <v>44558.0</v>
      </c>
      <c r="AC1687" s="22" t="s">
        <v>106</v>
      </c>
      <c r="AD1687" s="23">
        <v>44564.0</v>
      </c>
      <c r="AE1687" s="22" t="s">
        <v>71</v>
      </c>
      <c r="AF1687" s="23">
        <v>44589.0</v>
      </c>
      <c r="AG1687" s="22" t="s">
        <v>71</v>
      </c>
      <c r="AH1687" s="23">
        <v>44610.0</v>
      </c>
      <c r="AI1687" s="22" t="s">
        <v>71</v>
      </c>
      <c r="AJ1687" s="23">
        <v>44706.0</v>
      </c>
      <c r="AK1687" s="22" t="s">
        <v>104</v>
      </c>
      <c r="AL1687" s="22" t="s">
        <v>68</v>
      </c>
      <c r="AM1687" s="22" t="s">
        <v>230</v>
      </c>
      <c r="AN1687" s="22" t="s">
        <v>1394</v>
      </c>
      <c r="AO1687" s="22" t="s">
        <v>99</v>
      </c>
      <c r="AP1687" s="21"/>
      <c r="AQ1687" s="19"/>
    </row>
    <row r="1688">
      <c r="A1688" s="11" t="s">
        <v>7811</v>
      </c>
      <c r="B1688" s="11" t="s">
        <v>7812</v>
      </c>
      <c r="C1688" s="11" t="str">
        <f>VLOOKUP(A1688,import!A:C,3,0)</f>
        <v>DOĞRU</v>
      </c>
      <c r="D1688" s="11" t="s">
        <v>74</v>
      </c>
      <c r="E1688" s="12">
        <f>VLOOKUP(A1688,import!A:J,5,0)</f>
        <v>158</v>
      </c>
      <c r="F1688" s="12">
        <f>VLOOKUP(A1688,import!A:J,6,0)</f>
        <v>46</v>
      </c>
      <c r="G1688" s="13">
        <f>VLOOKUP(A1688,import!A:J,7,0)</f>
        <v>4</v>
      </c>
      <c r="H1688" s="13">
        <f>VLOOKUP(A1688,import!A:J,8,0)</f>
        <v>10</v>
      </c>
      <c r="I1688" s="13">
        <f>VLOOKUP(A1688,import!A:J,9,0)</f>
        <v>14</v>
      </c>
      <c r="J1688" s="14">
        <f>VLOOKUP(A1688,import!A:J,10,0)</f>
        <v>0.29</v>
      </c>
      <c r="K1688" s="11" t="s">
        <v>7813</v>
      </c>
      <c r="L1688" s="11">
        <v>5.52152005E9</v>
      </c>
      <c r="M1688" s="11" t="s">
        <v>65</v>
      </c>
      <c r="N1688" s="11" t="s">
        <v>1065</v>
      </c>
      <c r="O1688" s="11" t="s">
        <v>7814</v>
      </c>
      <c r="P1688" s="11" t="str">
        <f>VLOOKUP(A1688,import!A:P,16,0)</f>
        <v>Geleneksel</v>
      </c>
      <c r="Q1688" s="15"/>
      <c r="R1688" s="15" t="b">
        <v>1</v>
      </c>
      <c r="S1688" s="16" t="b">
        <v>0</v>
      </c>
      <c r="T1688" s="17" t="s">
        <v>50</v>
      </c>
      <c r="U1688" s="17" t="s">
        <v>51</v>
      </c>
      <c r="V1688" s="17" t="s">
        <v>69</v>
      </c>
      <c r="W1688" s="17"/>
      <c r="X1688" s="18">
        <v>44641.0</v>
      </c>
      <c r="Y1688" s="18">
        <v>44645.0</v>
      </c>
      <c r="Z1688" s="18"/>
      <c r="AA1688" s="22" t="s">
        <v>71</v>
      </c>
      <c r="AB1688" s="23">
        <v>44638.0</v>
      </c>
      <c r="AC1688" s="22" t="s">
        <v>71</v>
      </c>
      <c r="AD1688" s="23">
        <v>44641.0</v>
      </c>
      <c r="AE1688" s="20"/>
      <c r="AF1688" s="19"/>
      <c r="AG1688" s="20"/>
      <c r="AH1688" s="19"/>
      <c r="AI1688" s="19"/>
      <c r="AJ1688" s="19"/>
      <c r="AK1688" s="22" t="s">
        <v>51</v>
      </c>
      <c r="AL1688" s="22" t="s">
        <v>51</v>
      </c>
      <c r="AM1688" s="19"/>
      <c r="AN1688" s="19"/>
      <c r="AO1688" s="19"/>
      <c r="AP1688" s="21"/>
      <c r="AQ1688" s="19"/>
    </row>
    <row r="1689">
      <c r="A1689" s="11" t="s">
        <v>7815</v>
      </c>
      <c r="B1689" s="11" t="s">
        <v>7816</v>
      </c>
      <c r="C1689" s="11" t="str">
        <f>VLOOKUP(A1689,import!A:C,3,0)</f>
        <v>DOĞRU</v>
      </c>
      <c r="D1689" s="11" t="s">
        <v>74</v>
      </c>
      <c r="E1689" s="12">
        <f>VLOOKUP(A1689,import!A:J,5,0)</f>
        <v>476</v>
      </c>
      <c r="F1689" s="12">
        <f>VLOOKUP(A1689,import!A:J,6,0)</f>
        <v>28</v>
      </c>
      <c r="G1689" s="13">
        <f>VLOOKUP(A1689,import!A:J,7,0)</f>
        <v>0</v>
      </c>
      <c r="H1689" s="13">
        <f>VLOOKUP(A1689,import!A:J,8,0)</f>
        <v>11</v>
      </c>
      <c r="I1689" s="13">
        <f>VLOOKUP(A1689,import!A:J,9,0)</f>
        <v>11</v>
      </c>
      <c r="J1689" s="14">
        <f>VLOOKUP(A1689,import!A:J,10,0)</f>
        <v>0</v>
      </c>
      <c r="K1689" s="11" t="s">
        <v>7817</v>
      </c>
      <c r="L1689" s="11">
        <v>5.379133032E9</v>
      </c>
      <c r="M1689" s="11" t="s">
        <v>327</v>
      </c>
      <c r="N1689" s="11" t="s">
        <v>2320</v>
      </c>
      <c r="O1689" s="11" t="s">
        <v>7818</v>
      </c>
      <c r="P1689" s="11" t="str">
        <f>VLOOKUP(A1689,import!A:P,16,0)</f>
        <v>Geleneksel</v>
      </c>
      <c r="Q1689" s="15"/>
      <c r="R1689" s="15" t="b">
        <v>0</v>
      </c>
      <c r="S1689" s="16" t="b">
        <v>0</v>
      </c>
      <c r="T1689" s="17"/>
      <c r="U1689" s="17"/>
      <c r="V1689" s="17"/>
      <c r="W1689" s="17"/>
      <c r="X1689" s="18"/>
      <c r="Y1689" s="18"/>
      <c r="Z1689" s="18"/>
      <c r="AA1689" s="22"/>
      <c r="AB1689" s="23"/>
      <c r="AC1689" s="19"/>
      <c r="AD1689" s="19"/>
      <c r="AE1689" s="20"/>
      <c r="AF1689" s="19"/>
      <c r="AG1689" s="20"/>
      <c r="AH1689" s="19"/>
      <c r="AI1689" s="19"/>
      <c r="AJ1689" s="19"/>
      <c r="AK1689" s="22"/>
      <c r="AL1689" s="19"/>
      <c r="AM1689" s="19"/>
      <c r="AN1689" s="19"/>
      <c r="AO1689" s="19"/>
      <c r="AP1689" s="21" t="s">
        <v>116</v>
      </c>
      <c r="AQ1689" s="19"/>
    </row>
    <row r="1690">
      <c r="A1690" s="11" t="s">
        <v>7819</v>
      </c>
      <c r="B1690" s="11" t="s">
        <v>7820</v>
      </c>
      <c r="C1690" s="11" t="str">
        <f>VLOOKUP(A1690,import!A:C,3,0)</f>
        <v>DOĞRU</v>
      </c>
      <c r="D1690" s="11" t="s">
        <v>74</v>
      </c>
      <c r="E1690" s="12">
        <f>VLOOKUP(A1690,import!A:J,5,0)</f>
        <v>379</v>
      </c>
      <c r="F1690" s="12">
        <f>VLOOKUP(A1690,import!A:J,6,0)</f>
        <v>16</v>
      </c>
      <c r="G1690" s="13">
        <f>VLOOKUP(A1690,import!A:J,7,0)</f>
        <v>9</v>
      </c>
      <c r="H1690" s="13">
        <f>VLOOKUP(A1690,import!A:J,8,0)</f>
        <v>8</v>
      </c>
      <c r="I1690" s="13">
        <f>VLOOKUP(A1690,import!A:J,9,0)</f>
        <v>17</v>
      </c>
      <c r="J1690" s="14">
        <f>VLOOKUP(A1690,import!A:J,10,0)</f>
        <v>0.53</v>
      </c>
      <c r="K1690" s="11" t="s">
        <v>7821</v>
      </c>
      <c r="L1690" s="11">
        <v>5.495030323E9</v>
      </c>
      <c r="M1690" s="11" t="s">
        <v>368</v>
      </c>
      <c r="N1690" s="11" t="s">
        <v>784</v>
      </c>
      <c r="O1690" s="11" t="s">
        <v>7822</v>
      </c>
      <c r="P1690" s="11" t="str">
        <f>VLOOKUP(A1690,import!A:P,16,0)</f>
        <v>Geleneksel</v>
      </c>
      <c r="Q1690" s="15"/>
      <c r="R1690" s="15" t="b">
        <v>1</v>
      </c>
      <c r="S1690" s="16" t="b">
        <v>0</v>
      </c>
      <c r="T1690" s="17" t="s">
        <v>50</v>
      </c>
      <c r="U1690" s="17" t="s">
        <v>156</v>
      </c>
      <c r="V1690" s="17"/>
      <c r="W1690" s="17" t="s">
        <v>786</v>
      </c>
      <c r="X1690" s="18"/>
      <c r="Y1690" s="18"/>
      <c r="Z1690" s="17"/>
      <c r="AA1690" s="22" t="s">
        <v>71</v>
      </c>
      <c r="AB1690" s="23">
        <v>44461.0</v>
      </c>
      <c r="AC1690" s="19"/>
      <c r="AD1690" s="19"/>
      <c r="AE1690" s="20"/>
      <c r="AF1690" s="19"/>
      <c r="AG1690" s="20"/>
      <c r="AH1690" s="19"/>
      <c r="AI1690" s="19"/>
      <c r="AJ1690" s="19"/>
      <c r="AK1690" s="22" t="s">
        <v>156</v>
      </c>
      <c r="AL1690" s="19"/>
      <c r="AM1690" s="19"/>
      <c r="AN1690" s="19"/>
      <c r="AO1690" s="19"/>
      <c r="AP1690" s="21" t="s">
        <v>116</v>
      </c>
      <c r="AQ1690" s="19"/>
    </row>
    <row r="1691">
      <c r="A1691" s="11" t="s">
        <v>7823</v>
      </c>
      <c r="B1691" s="11" t="s">
        <v>7824</v>
      </c>
      <c r="C1691" s="11" t="str">
        <f>VLOOKUP(A1691,import!A:C,3,0)</f>
        <v>DOĞRU</v>
      </c>
      <c r="D1691" s="11" t="s">
        <v>74</v>
      </c>
      <c r="E1691" s="12">
        <f>VLOOKUP(A1691,import!A:J,5,0)</f>
        <v>200</v>
      </c>
      <c r="F1691" s="12" t="str">
        <f>VLOOKUP(A1691,import!A:J,6,0)</f>
        <v/>
      </c>
      <c r="G1691" s="13">
        <f>VLOOKUP(A1691,import!A:J,7,0)</f>
        <v>0</v>
      </c>
      <c r="H1691" s="13">
        <f>VLOOKUP(A1691,import!A:J,8,0)</f>
        <v>5</v>
      </c>
      <c r="I1691" s="13">
        <f>VLOOKUP(A1691,import!A:J,9,0)</f>
        <v>5</v>
      </c>
      <c r="J1691" s="14">
        <f>VLOOKUP(A1691,import!A:J,10,0)</f>
        <v>0</v>
      </c>
      <c r="K1691" s="11" t="s">
        <v>5545</v>
      </c>
      <c r="L1691" s="11">
        <v>2.423220772E9</v>
      </c>
      <c r="M1691" s="11" t="s">
        <v>47</v>
      </c>
      <c r="N1691" s="11" t="s">
        <v>657</v>
      </c>
      <c r="O1691" s="11" t="s">
        <v>7825</v>
      </c>
      <c r="P1691" s="11" t="str">
        <f>VLOOKUP(A1691,import!A:P,16,0)</f>
        <v>Geleneksel</v>
      </c>
      <c r="Q1691" s="15"/>
      <c r="R1691" s="15" t="b">
        <v>1</v>
      </c>
      <c r="S1691" s="25" t="b">
        <v>1</v>
      </c>
      <c r="T1691" s="17"/>
      <c r="U1691" s="17"/>
      <c r="V1691" s="17"/>
      <c r="W1691" s="25" t="s">
        <v>5547</v>
      </c>
      <c r="X1691" s="18"/>
      <c r="Y1691" s="18"/>
      <c r="Z1691" s="18"/>
      <c r="AA1691" s="22" t="s">
        <v>71</v>
      </c>
      <c r="AB1691" s="23">
        <v>44463.0</v>
      </c>
      <c r="AC1691" s="19"/>
      <c r="AD1691" s="19"/>
      <c r="AE1691" s="20"/>
      <c r="AF1691" s="19"/>
      <c r="AG1691" s="20"/>
      <c r="AH1691" s="19"/>
      <c r="AI1691" s="19"/>
      <c r="AJ1691" s="19"/>
      <c r="AK1691" s="22" t="s">
        <v>149</v>
      </c>
      <c r="AL1691" s="19"/>
      <c r="AM1691" s="19"/>
      <c r="AN1691" s="19"/>
      <c r="AO1691" s="19"/>
      <c r="AP1691" s="21" t="s">
        <v>54</v>
      </c>
      <c r="AQ1691" s="19"/>
    </row>
    <row r="1692">
      <c r="A1692" s="11" t="s">
        <v>7826</v>
      </c>
      <c r="B1692" s="11" t="s">
        <v>7827</v>
      </c>
      <c r="C1692" s="11" t="str">
        <f>VLOOKUP(A1692,import!A:C,3,0)</f>
        <v>DOĞRU</v>
      </c>
      <c r="D1692" s="11" t="s">
        <v>74</v>
      </c>
      <c r="E1692" s="12">
        <f>VLOOKUP(A1692,import!A:J,5,0)</f>
        <v>19</v>
      </c>
      <c r="F1692" s="12" t="str">
        <f>VLOOKUP(A1692,import!A:J,6,0)</f>
        <v/>
      </c>
      <c r="G1692" s="13">
        <f>VLOOKUP(A1692,import!A:J,7,0)</f>
        <v>0</v>
      </c>
      <c r="H1692" s="13">
        <f>VLOOKUP(A1692,import!A:J,8,0)</f>
        <v>3</v>
      </c>
      <c r="I1692" s="13">
        <f>VLOOKUP(A1692,import!A:J,9,0)</f>
        <v>3</v>
      </c>
      <c r="J1692" s="14">
        <f>VLOOKUP(A1692,import!A:J,10,0)</f>
        <v>0</v>
      </c>
      <c r="K1692" s="11" t="s">
        <v>7828</v>
      </c>
      <c r="L1692" s="11">
        <v>5.306977477E9</v>
      </c>
      <c r="M1692" s="11" t="s">
        <v>47</v>
      </c>
      <c r="N1692" s="11" t="s">
        <v>719</v>
      </c>
      <c r="O1692" s="11" t="s">
        <v>7829</v>
      </c>
      <c r="P1692" s="11" t="str">
        <f>VLOOKUP(A1692,import!A:P,16,0)</f>
        <v>Geleneksel</v>
      </c>
      <c r="Q1692" s="15"/>
      <c r="R1692" s="15" t="b">
        <v>1</v>
      </c>
      <c r="S1692" s="16" t="b">
        <v>0</v>
      </c>
      <c r="T1692" s="17" t="s">
        <v>212</v>
      </c>
      <c r="U1692" s="17" t="s">
        <v>99</v>
      </c>
      <c r="V1692" s="17" t="s">
        <v>52</v>
      </c>
      <c r="W1692" s="17" t="s">
        <v>7830</v>
      </c>
      <c r="X1692" s="18">
        <v>44533.0</v>
      </c>
      <c r="Y1692" s="18">
        <v>44537.0</v>
      </c>
      <c r="Z1692" s="18"/>
      <c r="AA1692" s="22" t="s">
        <v>71</v>
      </c>
      <c r="AB1692" s="23">
        <v>44529.0</v>
      </c>
      <c r="AC1692" s="22" t="s">
        <v>71</v>
      </c>
      <c r="AD1692" s="23">
        <v>44543.0</v>
      </c>
      <c r="AE1692" s="20"/>
      <c r="AF1692" s="19"/>
      <c r="AG1692" s="20"/>
      <c r="AH1692" s="19"/>
      <c r="AI1692" s="19"/>
      <c r="AJ1692" s="19"/>
      <c r="AK1692" s="22" t="s">
        <v>99</v>
      </c>
      <c r="AL1692" s="22" t="s">
        <v>99</v>
      </c>
      <c r="AM1692" s="19"/>
      <c r="AN1692" s="19"/>
      <c r="AO1692" s="19"/>
      <c r="AP1692" s="21" t="s">
        <v>54</v>
      </c>
      <c r="AQ1692" s="19"/>
    </row>
    <row r="1693">
      <c r="A1693" s="11" t="s">
        <v>7831</v>
      </c>
      <c r="B1693" s="11" t="s">
        <v>7832</v>
      </c>
      <c r="C1693" s="11" t="str">
        <f>VLOOKUP(A1693,import!A:C,3,0)</f>
        <v>DOĞRU</v>
      </c>
      <c r="D1693" s="11" t="s">
        <v>74</v>
      </c>
      <c r="E1693" s="12">
        <f>VLOOKUP(A1693,import!A:J,5,0)</f>
        <v>15</v>
      </c>
      <c r="F1693" s="12">
        <f>VLOOKUP(A1693,import!A:J,6,0)</f>
        <v>8</v>
      </c>
      <c r="G1693" s="13">
        <f>VLOOKUP(A1693,import!A:J,7,0)</f>
        <v>0</v>
      </c>
      <c r="H1693" s="13">
        <f>VLOOKUP(A1693,import!A:J,8,0)</f>
        <v>9</v>
      </c>
      <c r="I1693" s="13">
        <f>VLOOKUP(A1693,import!A:J,9,0)</f>
        <v>9</v>
      </c>
      <c r="J1693" s="14">
        <f>VLOOKUP(A1693,import!A:J,10,0)</f>
        <v>0</v>
      </c>
      <c r="K1693" s="11" t="s">
        <v>127</v>
      </c>
      <c r="L1693" s="11">
        <v>5.384844336E9</v>
      </c>
      <c r="M1693" s="11" t="s">
        <v>138</v>
      </c>
      <c r="N1693" s="11" t="s">
        <v>139</v>
      </c>
      <c r="O1693" s="11" t="s">
        <v>140</v>
      </c>
      <c r="P1693" s="11" t="str">
        <f>VLOOKUP(A1693,import!A:P,16,0)</f>
        <v>Geleneksel</v>
      </c>
      <c r="Q1693" s="15"/>
      <c r="R1693" s="15" t="b">
        <v>0</v>
      </c>
      <c r="S1693" s="16" t="b">
        <v>0</v>
      </c>
      <c r="T1693" s="17"/>
      <c r="U1693" s="17"/>
      <c r="V1693" s="17"/>
      <c r="W1693" s="17"/>
      <c r="X1693" s="18"/>
      <c r="Y1693" s="18"/>
      <c r="Z1693" s="18"/>
      <c r="AA1693" s="22"/>
      <c r="AB1693" s="23"/>
      <c r="AC1693" s="19"/>
      <c r="AD1693" s="19"/>
      <c r="AE1693" s="20"/>
      <c r="AF1693" s="19"/>
      <c r="AG1693" s="20"/>
      <c r="AH1693" s="19"/>
      <c r="AI1693" s="19"/>
      <c r="AJ1693" s="19"/>
      <c r="AK1693" s="22"/>
      <c r="AL1693" s="19"/>
      <c r="AM1693" s="19"/>
      <c r="AN1693" s="19"/>
      <c r="AO1693" s="19"/>
      <c r="AP1693" s="21"/>
      <c r="AQ1693" s="19"/>
    </row>
    <row r="1694">
      <c r="A1694" s="11" t="s">
        <v>7833</v>
      </c>
      <c r="B1694" s="11" t="s">
        <v>7834</v>
      </c>
      <c r="C1694" s="11" t="str">
        <f>VLOOKUP(A1694,import!A:C,3,0)</f>
        <v>DOĞRU</v>
      </c>
      <c r="D1694" s="11" t="s">
        <v>74</v>
      </c>
      <c r="E1694" s="12">
        <f>VLOOKUP(A1694,import!A:J,5,0)</f>
        <v>2660</v>
      </c>
      <c r="F1694" s="12">
        <f>VLOOKUP(A1694,import!A:J,6,0)</f>
        <v>200</v>
      </c>
      <c r="G1694" s="13">
        <f>VLOOKUP(A1694,import!A:J,7,0)</f>
        <v>0</v>
      </c>
      <c r="H1694" s="13">
        <f>VLOOKUP(A1694,import!A:J,8,0)</f>
        <v>11</v>
      </c>
      <c r="I1694" s="13">
        <f>VLOOKUP(A1694,import!A:J,9,0)</f>
        <v>11</v>
      </c>
      <c r="J1694" s="14">
        <f>VLOOKUP(A1694,import!A:J,10,0)</f>
        <v>0</v>
      </c>
      <c r="K1694" s="11" t="s">
        <v>7835</v>
      </c>
      <c r="L1694" s="11">
        <v>5.510485191E9</v>
      </c>
      <c r="M1694" s="11" t="s">
        <v>65</v>
      </c>
      <c r="N1694" s="11" t="s">
        <v>112</v>
      </c>
      <c r="O1694" s="11" t="s">
        <v>7836</v>
      </c>
      <c r="P1694" s="11" t="str">
        <f>VLOOKUP(A1694,import!A:P,16,0)</f>
        <v>Geleneksel</v>
      </c>
      <c r="Q1694" s="15" t="s">
        <v>299</v>
      </c>
      <c r="R1694" s="15" t="b">
        <v>1</v>
      </c>
      <c r="S1694" s="16" t="b">
        <v>0</v>
      </c>
      <c r="T1694" s="25" t="s">
        <v>83</v>
      </c>
      <c r="U1694" s="25" t="s">
        <v>190</v>
      </c>
      <c r="V1694" s="25" t="s">
        <v>52</v>
      </c>
      <c r="W1694" s="25" t="s">
        <v>7837</v>
      </c>
      <c r="X1694" s="27">
        <v>44372.0</v>
      </c>
      <c r="Y1694" s="27">
        <v>44376.0</v>
      </c>
      <c r="Z1694" s="30"/>
      <c r="AA1694" s="22" t="s">
        <v>106</v>
      </c>
      <c r="AB1694" s="23">
        <v>44372.0</v>
      </c>
      <c r="AC1694" s="22" t="s">
        <v>71</v>
      </c>
      <c r="AD1694" s="23">
        <v>44405.0</v>
      </c>
      <c r="AE1694" s="22" t="s">
        <v>71</v>
      </c>
      <c r="AF1694" s="23">
        <v>44427.0</v>
      </c>
      <c r="AG1694" s="22" t="s">
        <v>71</v>
      </c>
      <c r="AH1694" s="23">
        <v>44492.0</v>
      </c>
      <c r="AI1694" s="19"/>
      <c r="AJ1694" s="19"/>
      <c r="AK1694" s="22" t="s">
        <v>190</v>
      </c>
      <c r="AL1694" s="22" t="s">
        <v>190</v>
      </c>
      <c r="AM1694" s="22" t="s">
        <v>219</v>
      </c>
      <c r="AN1694" s="22" t="s">
        <v>99</v>
      </c>
      <c r="AO1694" s="19"/>
      <c r="AP1694" s="21" t="s">
        <v>116</v>
      </c>
      <c r="AQ1694" s="19"/>
    </row>
    <row r="1695">
      <c r="A1695" s="11" t="s">
        <v>7838</v>
      </c>
      <c r="B1695" s="11" t="s">
        <v>7839</v>
      </c>
      <c r="C1695" s="11" t="str">
        <f>VLOOKUP(A1695,import!A:C,3,0)</f>
        <v>DOĞRU</v>
      </c>
      <c r="D1695" s="11" t="s">
        <v>74</v>
      </c>
      <c r="E1695" s="12">
        <f>VLOOKUP(A1695,import!A:J,5,0)</f>
        <v>15</v>
      </c>
      <c r="F1695" s="12">
        <f>VLOOKUP(A1695,import!A:J,6,0)</f>
        <v>8</v>
      </c>
      <c r="G1695" s="13">
        <f>VLOOKUP(A1695,import!A:J,7,0)</f>
        <v>0</v>
      </c>
      <c r="H1695" s="13">
        <f>VLOOKUP(A1695,import!A:J,8,0)</f>
        <v>83</v>
      </c>
      <c r="I1695" s="13">
        <f>VLOOKUP(A1695,import!A:J,9,0)</f>
        <v>83</v>
      </c>
      <c r="J1695" s="14">
        <f>VLOOKUP(A1695,import!A:J,10,0)</f>
        <v>0</v>
      </c>
      <c r="K1695" s="11" t="s">
        <v>7840</v>
      </c>
      <c r="L1695" s="11">
        <v>2.422379237E9</v>
      </c>
      <c r="M1695" s="11" t="s">
        <v>47</v>
      </c>
      <c r="N1695" s="11" t="s">
        <v>270</v>
      </c>
      <c r="O1695" s="11" t="s">
        <v>7841</v>
      </c>
      <c r="P1695" s="11" t="str">
        <f>VLOOKUP(A1695,import!A:P,16,0)</f>
        <v>Geleneksel</v>
      </c>
      <c r="Q1695" s="15"/>
      <c r="R1695" s="15" t="b">
        <v>1</v>
      </c>
      <c r="S1695" s="16" t="b">
        <v>0</v>
      </c>
      <c r="T1695" s="17" t="s">
        <v>212</v>
      </c>
      <c r="U1695" s="17"/>
      <c r="V1695" s="20"/>
      <c r="W1695" s="17" t="s">
        <v>7842</v>
      </c>
      <c r="X1695" s="18"/>
      <c r="Y1695" s="18"/>
      <c r="Z1695" s="18"/>
      <c r="AA1695" s="22" t="s">
        <v>212</v>
      </c>
      <c r="AB1695" s="23">
        <v>44659.0</v>
      </c>
      <c r="AC1695" s="22" t="s">
        <v>212</v>
      </c>
      <c r="AD1695" s="23">
        <v>44679.0</v>
      </c>
      <c r="AE1695" s="22" t="s">
        <v>71</v>
      </c>
      <c r="AF1695" s="23">
        <v>44706.0</v>
      </c>
      <c r="AG1695" s="20"/>
      <c r="AH1695" s="19"/>
      <c r="AI1695" s="19"/>
      <c r="AJ1695" s="19"/>
      <c r="AK1695" s="22" t="s">
        <v>104</v>
      </c>
      <c r="AL1695" s="22" t="s">
        <v>99</v>
      </c>
      <c r="AM1695" s="22" t="s">
        <v>99</v>
      </c>
      <c r="AN1695" s="19"/>
      <c r="AO1695" s="19"/>
      <c r="AP1695" s="21"/>
      <c r="AQ1695" s="19"/>
    </row>
    <row r="1696">
      <c r="A1696" s="11" t="s">
        <v>7843</v>
      </c>
      <c r="B1696" s="11" t="s">
        <v>7844</v>
      </c>
      <c r="C1696" s="11" t="str">
        <f>VLOOKUP(A1696,import!A:C,3,0)</f>
        <v>DOĞRU</v>
      </c>
      <c r="D1696" s="11" t="s">
        <v>74</v>
      </c>
      <c r="E1696" s="12">
        <f>VLOOKUP(A1696,import!A:J,5,0)</f>
        <v>15</v>
      </c>
      <c r="F1696" s="12" t="str">
        <f>VLOOKUP(A1696,import!A:J,6,0)</f>
        <v/>
      </c>
      <c r="G1696" s="13">
        <f>VLOOKUP(A1696,import!A:J,7,0)</f>
        <v>0</v>
      </c>
      <c r="H1696" s="13">
        <f>VLOOKUP(A1696,import!A:J,8,0)</f>
        <v>9</v>
      </c>
      <c r="I1696" s="13">
        <f>VLOOKUP(A1696,import!A:J,9,0)</f>
        <v>9</v>
      </c>
      <c r="J1696" s="14">
        <f>VLOOKUP(A1696,import!A:J,10,0)</f>
        <v>0</v>
      </c>
      <c r="K1696" s="11" t="s">
        <v>7776</v>
      </c>
      <c r="L1696" s="11">
        <v>5.466920854E9</v>
      </c>
      <c r="M1696" s="11" t="s">
        <v>65</v>
      </c>
      <c r="N1696" s="11" t="s">
        <v>755</v>
      </c>
      <c r="O1696" s="11" t="s">
        <v>7845</v>
      </c>
      <c r="P1696" s="11" t="str">
        <f>VLOOKUP(A1696,import!A:P,16,0)</f>
        <v>Geleneksel</v>
      </c>
      <c r="Q1696" s="15"/>
      <c r="R1696" s="15" t="b">
        <v>1</v>
      </c>
      <c r="S1696" s="16" t="b">
        <v>0</v>
      </c>
      <c r="T1696" s="17" t="s">
        <v>245</v>
      </c>
      <c r="U1696" s="17"/>
      <c r="V1696" s="17"/>
      <c r="W1696" s="17" t="s">
        <v>7846</v>
      </c>
      <c r="X1696" s="18"/>
      <c r="Y1696" s="18"/>
      <c r="Z1696" s="18"/>
      <c r="AA1696" s="22" t="s">
        <v>71</v>
      </c>
      <c r="AB1696" s="23">
        <v>44603.0</v>
      </c>
      <c r="AC1696" s="19"/>
      <c r="AD1696" s="19"/>
      <c r="AE1696" s="20"/>
      <c r="AF1696" s="19"/>
      <c r="AG1696" s="20"/>
      <c r="AH1696" s="19"/>
      <c r="AI1696" s="19"/>
      <c r="AJ1696" s="19"/>
      <c r="AK1696" s="22" t="s">
        <v>99</v>
      </c>
      <c r="AL1696" s="19"/>
      <c r="AM1696" s="19"/>
      <c r="AN1696" s="19"/>
      <c r="AO1696" s="19"/>
      <c r="AP1696" s="21"/>
      <c r="AQ1696" s="19"/>
    </row>
    <row r="1697">
      <c r="A1697" s="11" t="s">
        <v>7847</v>
      </c>
      <c r="B1697" s="11" t="s">
        <v>7848</v>
      </c>
      <c r="C1697" s="11" t="str">
        <f>VLOOKUP(A1697,import!A:C,3,0)</f>
        <v>DOĞRU</v>
      </c>
      <c r="D1697" s="11" t="s">
        <v>1007</v>
      </c>
      <c r="E1697" s="12">
        <f>VLOOKUP(A1697,import!A:J,5,0)</f>
        <v>453</v>
      </c>
      <c r="F1697" s="12">
        <f>VLOOKUP(A1697,import!A:J,6,0)</f>
        <v>10</v>
      </c>
      <c r="G1697" s="13">
        <f>VLOOKUP(A1697,import!A:J,7,0)</f>
        <v>3</v>
      </c>
      <c r="H1697" s="13">
        <f>VLOOKUP(A1697,import!A:J,8,0)</f>
        <v>4</v>
      </c>
      <c r="I1697" s="13">
        <f>VLOOKUP(A1697,import!A:J,9,0)</f>
        <v>7</v>
      </c>
      <c r="J1697" s="14">
        <f>VLOOKUP(A1697,import!A:J,10,0)</f>
        <v>0.43</v>
      </c>
      <c r="K1697" s="11" t="s">
        <v>7849</v>
      </c>
      <c r="L1697" s="11">
        <v>5.41760976E9</v>
      </c>
      <c r="M1697" s="11" t="s">
        <v>47</v>
      </c>
      <c r="N1697" s="11" t="s">
        <v>195</v>
      </c>
      <c r="O1697" s="11" t="s">
        <v>7850</v>
      </c>
      <c r="P1697" s="11" t="str">
        <f>VLOOKUP(A1697,import!A:P,16,0)</f>
        <v>Geleneksel</v>
      </c>
      <c r="Q1697" s="15"/>
      <c r="R1697" s="15" t="b">
        <v>1</v>
      </c>
      <c r="S1697" s="16" t="b">
        <v>0</v>
      </c>
      <c r="T1697" s="17" t="s">
        <v>50</v>
      </c>
      <c r="U1697" s="17" t="s">
        <v>190</v>
      </c>
      <c r="V1697" s="17" t="s">
        <v>52</v>
      </c>
      <c r="W1697" s="17" t="s">
        <v>7851</v>
      </c>
      <c r="X1697" s="18">
        <v>44406.0</v>
      </c>
      <c r="Y1697" s="18">
        <v>44410.0</v>
      </c>
      <c r="Z1697" s="18"/>
      <c r="AA1697" s="22" t="s">
        <v>71</v>
      </c>
      <c r="AB1697" s="23">
        <v>44376.0</v>
      </c>
      <c r="AC1697" s="22" t="s">
        <v>106</v>
      </c>
      <c r="AD1697" s="23">
        <v>44351.0</v>
      </c>
      <c r="AE1697" s="22" t="s">
        <v>85</v>
      </c>
      <c r="AF1697" s="23">
        <v>44370.0</v>
      </c>
      <c r="AG1697" s="22" t="s">
        <v>177</v>
      </c>
      <c r="AH1697" s="23">
        <v>44375.0</v>
      </c>
      <c r="AI1697" s="22" t="s">
        <v>212</v>
      </c>
      <c r="AJ1697" s="23">
        <v>44432.0</v>
      </c>
      <c r="AK1697" s="19"/>
      <c r="AL1697" s="22" t="s">
        <v>148</v>
      </c>
      <c r="AM1697" s="22" t="s">
        <v>107</v>
      </c>
      <c r="AN1697" s="22" t="s">
        <v>190</v>
      </c>
      <c r="AO1697" s="22" t="s">
        <v>163</v>
      </c>
      <c r="AP1697" s="21" t="s">
        <v>54</v>
      </c>
      <c r="AQ1697" s="22"/>
    </row>
    <row r="1698">
      <c r="A1698" s="11" t="s">
        <v>7852</v>
      </c>
      <c r="B1698" s="11" t="s">
        <v>7853</v>
      </c>
      <c r="C1698" s="11" t="str">
        <f>VLOOKUP(A1698,import!A:C,3,0)</f>
        <v>DOĞRU</v>
      </c>
      <c r="D1698" s="11" t="s">
        <v>74</v>
      </c>
      <c r="E1698" s="12">
        <f>VLOOKUP(A1698,import!A:J,5,0)</f>
        <v>33</v>
      </c>
      <c r="F1698" s="12">
        <f>VLOOKUP(A1698,import!A:J,6,0)</f>
        <v>10</v>
      </c>
      <c r="G1698" s="13">
        <f>VLOOKUP(A1698,import!A:J,7,0)</f>
        <v>0</v>
      </c>
      <c r="H1698" s="13">
        <f>VLOOKUP(A1698,import!A:J,8,0)</f>
        <v>8</v>
      </c>
      <c r="I1698" s="13">
        <f>VLOOKUP(A1698,import!A:J,9,0)</f>
        <v>8</v>
      </c>
      <c r="J1698" s="14">
        <f>VLOOKUP(A1698,import!A:J,10,0)</f>
        <v>0</v>
      </c>
      <c r="K1698" s="11" t="s">
        <v>7854</v>
      </c>
      <c r="L1698" s="11">
        <v>5.452424209E9</v>
      </c>
      <c r="M1698" s="11" t="s">
        <v>58</v>
      </c>
      <c r="N1698" s="11" t="s">
        <v>1823</v>
      </c>
      <c r="O1698" s="11" t="s">
        <v>7855</v>
      </c>
      <c r="P1698" s="11" t="str">
        <f>VLOOKUP(A1698,import!A:P,16,0)</f>
        <v>Geleneksel</v>
      </c>
      <c r="Q1698" s="15"/>
      <c r="R1698" s="15" t="b">
        <v>0</v>
      </c>
      <c r="S1698" s="16" t="b">
        <v>0</v>
      </c>
      <c r="T1698" s="17"/>
      <c r="U1698" s="17"/>
      <c r="V1698" s="17"/>
      <c r="W1698" s="17"/>
      <c r="X1698" s="18"/>
      <c r="Y1698" s="18"/>
      <c r="Z1698" s="18"/>
      <c r="AA1698" s="22"/>
      <c r="AB1698" s="23"/>
      <c r="AC1698" s="19"/>
      <c r="AD1698" s="19"/>
      <c r="AE1698" s="20"/>
      <c r="AF1698" s="19"/>
      <c r="AG1698" s="20"/>
      <c r="AH1698" s="19"/>
      <c r="AI1698" s="19"/>
      <c r="AJ1698" s="19"/>
      <c r="AK1698" s="22"/>
      <c r="AL1698" s="19"/>
      <c r="AM1698" s="19"/>
      <c r="AN1698" s="19"/>
      <c r="AO1698" s="19"/>
      <c r="AP1698" s="21"/>
      <c r="AQ1698" s="19"/>
    </row>
    <row r="1699">
      <c r="A1699" s="11" t="s">
        <v>7856</v>
      </c>
      <c r="B1699" s="11" t="s">
        <v>7857</v>
      </c>
      <c r="C1699" s="11" t="str">
        <f>VLOOKUP(A1699,import!A:C,3,0)</f>
        <v>DOĞRU</v>
      </c>
      <c r="D1699" s="11" t="s">
        <v>74</v>
      </c>
      <c r="E1699" s="12">
        <f>VLOOKUP(A1699,import!A:J,5,0)</f>
        <v>317</v>
      </c>
      <c r="F1699" s="12">
        <f>VLOOKUP(A1699,import!A:J,6,0)</f>
        <v>13</v>
      </c>
      <c r="G1699" s="13">
        <f>VLOOKUP(A1699,import!A:J,7,0)</f>
        <v>7</v>
      </c>
      <c r="H1699" s="13">
        <f>VLOOKUP(A1699,import!A:J,8,0)</f>
        <v>12</v>
      </c>
      <c r="I1699" s="13">
        <f>VLOOKUP(A1699,import!A:J,9,0)</f>
        <v>19</v>
      </c>
      <c r="J1699" s="14">
        <f>VLOOKUP(A1699,import!A:J,10,0)</f>
        <v>0.37</v>
      </c>
      <c r="K1699" s="11" t="s">
        <v>7858</v>
      </c>
      <c r="L1699" s="11">
        <v>5.349280747E9</v>
      </c>
      <c r="M1699" s="11" t="s">
        <v>368</v>
      </c>
      <c r="N1699" s="11" t="s">
        <v>2628</v>
      </c>
      <c r="O1699" s="11" t="s">
        <v>7859</v>
      </c>
      <c r="P1699" s="11" t="str">
        <f>VLOOKUP(A1699,import!A:P,16,0)</f>
        <v>Geleneksel</v>
      </c>
      <c r="Q1699" s="15"/>
      <c r="R1699" s="15" t="b">
        <v>1</v>
      </c>
      <c r="S1699" s="16" t="b">
        <v>0</v>
      </c>
      <c r="T1699" s="17" t="s">
        <v>351</v>
      </c>
      <c r="U1699" s="17" t="s">
        <v>156</v>
      </c>
      <c r="V1699" s="17"/>
      <c r="W1699" s="17" t="s">
        <v>7860</v>
      </c>
      <c r="X1699" s="18">
        <v>44464.0</v>
      </c>
      <c r="Y1699" s="18">
        <v>44467.0</v>
      </c>
      <c r="Z1699" s="18"/>
      <c r="AA1699" s="22" t="s">
        <v>71</v>
      </c>
      <c r="AB1699" s="23">
        <v>44464.0</v>
      </c>
      <c r="AC1699" s="19"/>
      <c r="AD1699" s="19"/>
      <c r="AE1699" s="20"/>
      <c r="AF1699" s="19"/>
      <c r="AG1699" s="20"/>
      <c r="AH1699" s="19"/>
      <c r="AI1699" s="19"/>
      <c r="AJ1699" s="19"/>
      <c r="AK1699" s="22" t="s">
        <v>156</v>
      </c>
      <c r="AL1699" s="19"/>
      <c r="AM1699" s="19"/>
      <c r="AN1699" s="19"/>
      <c r="AO1699" s="19"/>
      <c r="AP1699" s="21" t="s">
        <v>54</v>
      </c>
      <c r="AQ1699" s="19"/>
    </row>
    <row r="1700">
      <c r="A1700" s="11" t="s">
        <v>7861</v>
      </c>
      <c r="B1700" s="11" t="s">
        <v>7862</v>
      </c>
      <c r="C1700" s="11" t="str">
        <f>VLOOKUP(A1700,import!A:C,3,0)</f>
        <v>DOĞRU</v>
      </c>
      <c r="D1700" s="11" t="s">
        <v>74</v>
      </c>
      <c r="E1700" s="12">
        <f>VLOOKUP(A1700,import!A:J,5,0)</f>
        <v>486</v>
      </c>
      <c r="F1700" s="12">
        <f>VLOOKUP(A1700,import!A:J,6,0)</f>
        <v>15</v>
      </c>
      <c r="G1700" s="13">
        <f>VLOOKUP(A1700,import!A:J,7,0)</f>
        <v>0</v>
      </c>
      <c r="H1700" s="13">
        <f>VLOOKUP(A1700,import!A:J,8,0)</f>
        <v>22</v>
      </c>
      <c r="I1700" s="13">
        <f>VLOOKUP(A1700,import!A:J,9,0)</f>
        <v>22</v>
      </c>
      <c r="J1700" s="14">
        <f>VLOOKUP(A1700,import!A:J,10,0)</f>
        <v>0</v>
      </c>
      <c r="K1700" s="11" t="s">
        <v>7863</v>
      </c>
      <c r="L1700" s="11">
        <v>5.39447904E9</v>
      </c>
      <c r="M1700" s="11" t="s">
        <v>47</v>
      </c>
      <c r="N1700" s="11" t="s">
        <v>270</v>
      </c>
      <c r="O1700" s="11" t="s">
        <v>7864</v>
      </c>
      <c r="P1700" s="11" t="str">
        <f>VLOOKUP(A1700,import!A:P,16,0)</f>
        <v>Geleneksel</v>
      </c>
      <c r="Q1700" s="15"/>
      <c r="R1700" s="15" t="b">
        <v>1</v>
      </c>
      <c r="S1700" s="25" t="b">
        <v>1</v>
      </c>
      <c r="T1700" s="17"/>
      <c r="U1700" s="17"/>
      <c r="V1700" s="17"/>
      <c r="W1700" s="17" t="s">
        <v>7865</v>
      </c>
      <c r="X1700" s="18"/>
      <c r="Y1700" s="18"/>
      <c r="Z1700" s="18"/>
      <c r="AA1700" s="22" t="s">
        <v>85</v>
      </c>
      <c r="AB1700" s="23">
        <v>44349.0</v>
      </c>
      <c r="AC1700" s="22" t="s">
        <v>106</v>
      </c>
      <c r="AD1700" s="23">
        <v>44351.0</v>
      </c>
      <c r="AE1700" s="22" t="s">
        <v>106</v>
      </c>
      <c r="AF1700" s="23">
        <v>44370.0</v>
      </c>
      <c r="AG1700" s="22" t="s">
        <v>106</v>
      </c>
      <c r="AH1700" s="23">
        <v>44375.0</v>
      </c>
      <c r="AI1700" s="22" t="s">
        <v>71</v>
      </c>
      <c r="AJ1700" s="23">
        <v>44569.0</v>
      </c>
      <c r="AK1700" s="22" t="s">
        <v>190</v>
      </c>
      <c r="AL1700" s="22" t="s">
        <v>148</v>
      </c>
      <c r="AM1700" s="22" t="s">
        <v>107</v>
      </c>
      <c r="AN1700" s="22" t="s">
        <v>86</v>
      </c>
      <c r="AO1700" s="22" t="s">
        <v>99</v>
      </c>
      <c r="AP1700" s="21" t="s">
        <v>89</v>
      </c>
      <c r="AQ1700" s="22"/>
    </row>
    <row r="1701">
      <c r="A1701" s="11" t="s">
        <v>7866</v>
      </c>
      <c r="B1701" s="11" t="s">
        <v>7867</v>
      </c>
      <c r="C1701" s="11" t="str">
        <f>VLOOKUP(A1701,import!A:C,3,0)</f>
        <v>DOĞRU</v>
      </c>
      <c r="D1701" s="11" t="s">
        <v>74</v>
      </c>
      <c r="E1701" s="12">
        <f>VLOOKUP(A1701,import!A:J,5,0)</f>
        <v>387</v>
      </c>
      <c r="F1701" s="12">
        <f>VLOOKUP(A1701,import!A:J,6,0)</f>
        <v>8</v>
      </c>
      <c r="G1701" s="13">
        <f>VLOOKUP(A1701,import!A:J,7,0)</f>
        <v>0</v>
      </c>
      <c r="H1701" s="13">
        <f>VLOOKUP(A1701,import!A:J,8,0)</f>
        <v>11</v>
      </c>
      <c r="I1701" s="13">
        <f>VLOOKUP(A1701,import!A:J,9,0)</f>
        <v>11</v>
      </c>
      <c r="J1701" s="14">
        <f>VLOOKUP(A1701,import!A:J,10,0)</f>
        <v>0</v>
      </c>
      <c r="K1701" s="11" t="s">
        <v>7868</v>
      </c>
      <c r="L1701" s="11">
        <v>5.466885246E9</v>
      </c>
      <c r="M1701" s="11" t="s">
        <v>138</v>
      </c>
      <c r="N1701" s="11" t="s">
        <v>4879</v>
      </c>
      <c r="O1701" s="11" t="s">
        <v>7869</v>
      </c>
      <c r="P1701" s="11" t="str">
        <f>VLOOKUP(A1701,import!A:P,16,0)</f>
        <v>Geleneksel</v>
      </c>
      <c r="Q1701" s="15"/>
      <c r="R1701" s="15" t="b">
        <v>1</v>
      </c>
      <c r="S1701" s="25" t="b">
        <v>1</v>
      </c>
      <c r="T1701" s="17"/>
      <c r="U1701" s="17"/>
      <c r="V1701" s="17"/>
      <c r="W1701" s="17" t="s">
        <v>7870</v>
      </c>
      <c r="X1701" s="18"/>
      <c r="Y1701" s="18"/>
      <c r="Z1701" s="18"/>
      <c r="AA1701" s="22" t="s">
        <v>106</v>
      </c>
      <c r="AB1701" s="23">
        <v>44349.0</v>
      </c>
      <c r="AC1701" s="22" t="s">
        <v>106</v>
      </c>
      <c r="AD1701" s="23">
        <v>44349.0</v>
      </c>
      <c r="AE1701" s="22" t="s">
        <v>71</v>
      </c>
      <c r="AF1701" s="23">
        <v>44438.0</v>
      </c>
      <c r="AG1701" s="22" t="s">
        <v>71</v>
      </c>
      <c r="AH1701" s="23">
        <v>44573.0</v>
      </c>
      <c r="AI1701" s="19"/>
      <c r="AJ1701" s="19"/>
      <c r="AK1701" s="22" t="s">
        <v>98</v>
      </c>
      <c r="AL1701" s="22" t="s">
        <v>190</v>
      </c>
      <c r="AM1701" s="22" t="s">
        <v>51</v>
      </c>
      <c r="AN1701" s="22" t="s">
        <v>99</v>
      </c>
      <c r="AO1701" s="19"/>
      <c r="AP1701" s="21" t="s">
        <v>116</v>
      </c>
      <c r="AQ1701" s="19"/>
    </row>
    <row r="1702">
      <c r="A1702" s="11" t="s">
        <v>7871</v>
      </c>
      <c r="B1702" s="11" t="s">
        <v>7872</v>
      </c>
      <c r="C1702" s="11" t="str">
        <f>VLOOKUP(A1702,import!A:C,3,0)</f>
        <v>DOĞRU</v>
      </c>
      <c r="D1702" s="11" t="s">
        <v>74</v>
      </c>
      <c r="E1702" s="12">
        <f>VLOOKUP(A1702,import!A:J,5,0)</f>
        <v>1964</v>
      </c>
      <c r="F1702" s="12">
        <f>VLOOKUP(A1702,import!A:J,6,0)</f>
        <v>52</v>
      </c>
      <c r="G1702" s="13">
        <f>VLOOKUP(A1702,import!A:J,7,0)</f>
        <v>14</v>
      </c>
      <c r="H1702" s="13">
        <f>VLOOKUP(A1702,import!A:J,8,0)</f>
        <v>6</v>
      </c>
      <c r="I1702" s="13">
        <f>VLOOKUP(A1702,import!A:J,9,0)</f>
        <v>20</v>
      </c>
      <c r="J1702" s="14">
        <f>VLOOKUP(A1702,import!A:J,10,0)</f>
        <v>0.7</v>
      </c>
      <c r="K1702" s="11" t="s">
        <v>7873</v>
      </c>
      <c r="L1702" s="11">
        <v>2.243352505E9</v>
      </c>
      <c r="M1702" s="11" t="s">
        <v>47</v>
      </c>
      <c r="N1702" s="11" t="s">
        <v>1053</v>
      </c>
      <c r="O1702" s="11" t="s">
        <v>7874</v>
      </c>
      <c r="P1702" s="11" t="str">
        <f>VLOOKUP(A1702,import!A:P,16,0)</f>
        <v>Geleneksel</v>
      </c>
      <c r="Q1702" s="15" t="s">
        <v>135</v>
      </c>
      <c r="R1702" s="15" t="b">
        <v>1</v>
      </c>
      <c r="S1702" s="16" t="b">
        <v>0</v>
      </c>
      <c r="T1702" s="25" t="s">
        <v>50</v>
      </c>
      <c r="U1702" s="25" t="s">
        <v>87</v>
      </c>
      <c r="V1702" s="22" t="s">
        <v>641</v>
      </c>
      <c r="W1702" s="25" t="s">
        <v>7875</v>
      </c>
      <c r="X1702" s="27">
        <v>44417.0</v>
      </c>
      <c r="Y1702" s="27">
        <v>44418.0</v>
      </c>
      <c r="Z1702" s="30"/>
      <c r="AA1702" s="22" t="s">
        <v>71</v>
      </c>
      <c r="AB1702" s="23">
        <v>44412.0</v>
      </c>
      <c r="AC1702" s="22" t="s">
        <v>71</v>
      </c>
      <c r="AD1702" s="23">
        <v>44417.0</v>
      </c>
      <c r="AE1702" s="20"/>
      <c r="AF1702" s="19"/>
      <c r="AG1702" s="20"/>
      <c r="AH1702" s="19"/>
      <c r="AI1702" s="19"/>
      <c r="AJ1702" s="19"/>
      <c r="AK1702" s="22" t="s">
        <v>247</v>
      </c>
      <c r="AL1702" s="22" t="s">
        <v>87</v>
      </c>
      <c r="AM1702" s="19"/>
      <c r="AN1702" s="19"/>
      <c r="AO1702" s="19"/>
      <c r="AP1702" s="21" t="s">
        <v>89</v>
      </c>
      <c r="AQ1702" s="19"/>
    </row>
    <row r="1703">
      <c r="A1703" s="11" t="s">
        <v>7876</v>
      </c>
      <c r="B1703" s="11" t="s">
        <v>7877</v>
      </c>
      <c r="C1703" s="11" t="str">
        <f>VLOOKUP(A1703,import!A:C,3,0)</f>
        <v>DOĞRU</v>
      </c>
      <c r="D1703" s="11" t="s">
        <v>74</v>
      </c>
      <c r="E1703" s="12">
        <f>VLOOKUP(A1703,import!A:J,5,0)</f>
        <v>582</v>
      </c>
      <c r="F1703" s="12">
        <f>VLOOKUP(A1703,import!A:J,6,0)</f>
        <v>49</v>
      </c>
      <c r="G1703" s="13">
        <f>VLOOKUP(A1703,import!A:J,7,0)</f>
        <v>0</v>
      </c>
      <c r="H1703" s="13">
        <f>VLOOKUP(A1703,import!A:J,8,0)</f>
        <v>48</v>
      </c>
      <c r="I1703" s="13">
        <f>VLOOKUP(A1703,import!A:J,9,0)</f>
        <v>48</v>
      </c>
      <c r="J1703" s="14">
        <f>VLOOKUP(A1703,import!A:J,10,0)</f>
        <v>0</v>
      </c>
      <c r="K1703" s="11" t="s">
        <v>613</v>
      </c>
      <c r="L1703" s="11">
        <v>5.424567769E9</v>
      </c>
      <c r="M1703" s="11" t="s">
        <v>65</v>
      </c>
      <c r="N1703" s="11" t="s">
        <v>614</v>
      </c>
      <c r="O1703" s="11" t="s">
        <v>615</v>
      </c>
      <c r="P1703" s="11" t="str">
        <f>VLOOKUP(A1703,import!A:P,16,0)</f>
        <v>Geleneksel</v>
      </c>
      <c r="Q1703" s="15"/>
      <c r="R1703" s="15" t="b">
        <v>1</v>
      </c>
      <c r="S1703" s="25" t="b">
        <v>1</v>
      </c>
      <c r="T1703" s="17"/>
      <c r="U1703" s="17"/>
      <c r="V1703" s="17"/>
      <c r="W1703" s="17" t="s">
        <v>7878</v>
      </c>
      <c r="X1703" s="18"/>
      <c r="Y1703" s="18"/>
      <c r="Z1703" s="18"/>
      <c r="AA1703" s="22" t="s">
        <v>71</v>
      </c>
      <c r="AB1703" s="23">
        <v>44537.0</v>
      </c>
      <c r="AC1703" s="22" t="s">
        <v>71</v>
      </c>
      <c r="AD1703" s="23">
        <v>44544.0</v>
      </c>
      <c r="AE1703" s="20"/>
      <c r="AF1703" s="19"/>
      <c r="AG1703" s="20"/>
      <c r="AH1703" s="19"/>
      <c r="AI1703" s="19"/>
      <c r="AJ1703" s="19"/>
      <c r="AK1703" s="22" t="s">
        <v>156</v>
      </c>
      <c r="AL1703" s="22" t="s">
        <v>247</v>
      </c>
      <c r="AM1703" s="19"/>
      <c r="AN1703" s="19"/>
      <c r="AO1703" s="19"/>
      <c r="AP1703" s="21" t="s">
        <v>54</v>
      </c>
      <c r="AQ1703" s="19"/>
    </row>
    <row r="1704">
      <c r="A1704" s="11" t="s">
        <v>7879</v>
      </c>
      <c r="B1704" s="11" t="s">
        <v>7880</v>
      </c>
      <c r="C1704" s="11" t="str">
        <f>VLOOKUP(A1704,import!A:C,3,0)</f>
        <v>DOĞRU</v>
      </c>
      <c r="D1704" s="11" t="s">
        <v>45</v>
      </c>
      <c r="E1704" s="12">
        <f>VLOOKUP(A1704,import!A:J,5,0)</f>
        <v>1348</v>
      </c>
      <c r="F1704" s="12">
        <f>VLOOKUP(A1704,import!A:J,6,0)</f>
        <v>84</v>
      </c>
      <c r="G1704" s="13">
        <f>VLOOKUP(A1704,import!A:J,7,0)</f>
        <v>11</v>
      </c>
      <c r="H1704" s="13">
        <f>VLOOKUP(A1704,import!A:J,8,0)</f>
        <v>6</v>
      </c>
      <c r="I1704" s="13">
        <f>VLOOKUP(A1704,import!A:J,9,0)</f>
        <v>17</v>
      </c>
      <c r="J1704" s="14">
        <f>VLOOKUP(A1704,import!A:J,10,0)</f>
        <v>0.65</v>
      </c>
      <c r="K1704" s="11" t="s">
        <v>7881</v>
      </c>
      <c r="L1704" s="11">
        <v>5.071735365E9</v>
      </c>
      <c r="M1704" s="11" t="s">
        <v>65</v>
      </c>
      <c r="N1704" s="11" t="s">
        <v>112</v>
      </c>
      <c r="O1704" s="11" t="s">
        <v>7882</v>
      </c>
      <c r="P1704" s="11" t="str">
        <f>VLOOKUP(A1704,import!A:P,16,0)</f>
        <v>Geleneksel</v>
      </c>
      <c r="Q1704" s="15"/>
      <c r="R1704" s="15" t="b">
        <v>1</v>
      </c>
      <c r="S1704" s="16" t="b">
        <v>0</v>
      </c>
      <c r="T1704" s="17" t="s">
        <v>50</v>
      </c>
      <c r="U1704" s="17" t="s">
        <v>51</v>
      </c>
      <c r="V1704" s="17" t="s">
        <v>273</v>
      </c>
      <c r="W1704" s="17" t="s">
        <v>1023</v>
      </c>
      <c r="X1704" s="18">
        <v>44333.0</v>
      </c>
      <c r="Y1704" s="18">
        <v>44334.0</v>
      </c>
      <c r="Z1704" s="18"/>
      <c r="AA1704" s="22" t="s">
        <v>106</v>
      </c>
      <c r="AB1704" s="23">
        <v>44516.0</v>
      </c>
      <c r="AC1704" s="19"/>
      <c r="AD1704" s="19"/>
      <c r="AE1704" s="20"/>
      <c r="AF1704" s="19"/>
      <c r="AG1704" s="20"/>
      <c r="AH1704" s="19"/>
      <c r="AI1704" s="19"/>
      <c r="AJ1704" s="19"/>
      <c r="AK1704" s="22" t="s">
        <v>131</v>
      </c>
      <c r="AL1704" s="19"/>
      <c r="AM1704" s="19"/>
      <c r="AN1704" s="19"/>
      <c r="AO1704" s="19"/>
      <c r="AP1704" s="21" t="s">
        <v>116</v>
      </c>
      <c r="AQ1704" s="19"/>
    </row>
    <row r="1705">
      <c r="A1705" s="11" t="s">
        <v>7883</v>
      </c>
      <c r="B1705" s="11" t="s">
        <v>7884</v>
      </c>
      <c r="C1705" s="11" t="str">
        <f>VLOOKUP(A1705,import!A:C,3,0)</f>
        <v>DOĞRU</v>
      </c>
      <c r="D1705" s="11" t="s">
        <v>74</v>
      </c>
      <c r="E1705" s="12" t="str">
        <f>VLOOKUP(A1705,import!A:J,5,0)</f>
        <v/>
      </c>
      <c r="F1705" s="12" t="str">
        <f>VLOOKUP(A1705,import!A:J,6,0)</f>
        <v/>
      </c>
      <c r="G1705" s="13">
        <f>VLOOKUP(A1705,import!A:J,7,0)</f>
        <v>0</v>
      </c>
      <c r="H1705" s="13">
        <f>VLOOKUP(A1705,import!A:J,8,0)</f>
        <v>44</v>
      </c>
      <c r="I1705" s="13">
        <f>VLOOKUP(A1705,import!A:J,9,0)</f>
        <v>44</v>
      </c>
      <c r="J1705" s="14">
        <f>VLOOKUP(A1705,import!A:J,10,0)</f>
        <v>0</v>
      </c>
      <c r="K1705" s="11" t="s">
        <v>7885</v>
      </c>
      <c r="L1705" s="11">
        <v>2.423382525E9</v>
      </c>
      <c r="M1705" s="11" t="s">
        <v>65</v>
      </c>
      <c r="N1705" s="11" t="s">
        <v>474</v>
      </c>
      <c r="O1705" s="11" t="s">
        <v>7886</v>
      </c>
      <c r="P1705" s="11" t="str">
        <f>VLOOKUP(A1705,import!A:P,16,0)</f>
        <v>Geleneksel</v>
      </c>
      <c r="Q1705" s="15"/>
      <c r="R1705" s="15" t="b">
        <v>1</v>
      </c>
      <c r="S1705" s="16" t="b">
        <v>0</v>
      </c>
      <c r="T1705" s="17" t="s">
        <v>50</v>
      </c>
      <c r="U1705" s="17" t="s">
        <v>51</v>
      </c>
      <c r="V1705" s="17" t="s">
        <v>69</v>
      </c>
      <c r="W1705" s="17" t="s">
        <v>7887</v>
      </c>
      <c r="X1705" s="18">
        <v>44638.0</v>
      </c>
      <c r="Y1705" s="18">
        <v>44639.0</v>
      </c>
      <c r="Z1705" s="18"/>
      <c r="AA1705" s="22" t="s">
        <v>71</v>
      </c>
      <c r="AB1705" s="23">
        <v>44638.0</v>
      </c>
      <c r="AC1705" s="19"/>
      <c r="AD1705" s="19"/>
      <c r="AE1705" s="20"/>
      <c r="AF1705" s="19"/>
      <c r="AG1705" s="20"/>
      <c r="AH1705" s="19"/>
      <c r="AI1705" s="19"/>
      <c r="AJ1705" s="19"/>
      <c r="AK1705" s="22" t="s">
        <v>51</v>
      </c>
      <c r="AL1705" s="19"/>
      <c r="AM1705" s="19"/>
      <c r="AN1705" s="19"/>
      <c r="AO1705" s="19"/>
      <c r="AP1705" s="21"/>
      <c r="AQ1705" s="19"/>
    </row>
    <row r="1706">
      <c r="A1706" s="21" t="s">
        <v>7888</v>
      </c>
      <c r="B1706" s="21" t="s">
        <v>7889</v>
      </c>
      <c r="C1706" s="11" t="str">
        <f>VLOOKUP(A1706,import!A:C,3,0)</f>
        <v>DOĞRU</v>
      </c>
      <c r="D1706" s="21" t="s">
        <v>233</v>
      </c>
      <c r="E1706" s="12">
        <f>VLOOKUP(A1706,import!A:J,5,0)</f>
        <v>5</v>
      </c>
      <c r="F1706" s="12">
        <f>VLOOKUP(A1706,import!A:J,6,0)</f>
        <v>5</v>
      </c>
      <c r="G1706" s="13">
        <f>VLOOKUP(A1706,import!A:J,7,0)</f>
        <v>0</v>
      </c>
      <c r="H1706" s="13">
        <f>VLOOKUP(A1706,import!A:J,8,0)</f>
        <v>31</v>
      </c>
      <c r="I1706" s="13">
        <f>VLOOKUP(A1706,import!A:J,9,0)</f>
        <v>31</v>
      </c>
      <c r="J1706" s="14">
        <f>VLOOKUP(A1706,import!A:J,10,0)</f>
        <v>0</v>
      </c>
      <c r="K1706" s="21" t="s">
        <v>7890</v>
      </c>
      <c r="L1706" s="21">
        <v>5.448769544E9</v>
      </c>
      <c r="M1706" s="21" t="s">
        <v>368</v>
      </c>
      <c r="N1706" s="21" t="s">
        <v>421</v>
      </c>
      <c r="O1706" s="21" t="s">
        <v>7891</v>
      </c>
      <c r="P1706" s="11" t="str">
        <f>VLOOKUP(A1706,import!A:P,16,0)</f>
        <v>Geleneksel</v>
      </c>
      <c r="Q1706" s="15"/>
      <c r="R1706" s="15" t="b">
        <v>0</v>
      </c>
      <c r="S1706" s="16" t="b">
        <v>0</v>
      </c>
      <c r="T1706" s="17"/>
      <c r="U1706" s="17"/>
      <c r="V1706" s="17"/>
      <c r="W1706" s="17"/>
      <c r="X1706" s="18"/>
      <c r="Y1706" s="18"/>
      <c r="Z1706" s="18"/>
      <c r="AA1706" s="22"/>
      <c r="AB1706" s="23"/>
      <c r="AC1706" s="19"/>
      <c r="AD1706" s="19"/>
      <c r="AE1706" s="20"/>
      <c r="AF1706" s="19"/>
      <c r="AG1706" s="20"/>
      <c r="AH1706" s="19"/>
      <c r="AI1706" s="19"/>
      <c r="AJ1706" s="19"/>
      <c r="AK1706" s="22"/>
      <c r="AL1706" s="19"/>
      <c r="AM1706" s="19"/>
      <c r="AN1706" s="19"/>
      <c r="AO1706" s="19"/>
      <c r="AP1706" s="21"/>
      <c r="AQ1706" s="19"/>
    </row>
    <row r="1707">
      <c r="A1707" s="21" t="s">
        <v>7892</v>
      </c>
      <c r="B1707" s="21" t="s">
        <v>7893</v>
      </c>
      <c r="C1707" s="11" t="str">
        <f>VLOOKUP(A1707,import!A:C,3,0)</f>
        <v>DOĞRU</v>
      </c>
      <c r="D1707" s="21" t="s">
        <v>200</v>
      </c>
      <c r="E1707" s="12">
        <f>VLOOKUP(A1707,import!A:J,5,0)</f>
        <v>12</v>
      </c>
      <c r="F1707" s="12">
        <f>VLOOKUP(A1707,import!A:J,6,0)</f>
        <v>9</v>
      </c>
      <c r="G1707" s="13">
        <f>VLOOKUP(A1707,import!A:J,7,0)</f>
        <v>0</v>
      </c>
      <c r="H1707" s="13">
        <f>VLOOKUP(A1707,import!A:J,8,0)</f>
        <v>27</v>
      </c>
      <c r="I1707" s="13">
        <f>VLOOKUP(A1707,import!A:J,9,0)</f>
        <v>27</v>
      </c>
      <c r="J1707" s="14">
        <f>VLOOKUP(A1707,import!A:J,10,0)</f>
        <v>0</v>
      </c>
      <c r="K1707" s="21" t="s">
        <v>7894</v>
      </c>
      <c r="L1707" s="21">
        <v>2.427468585E9</v>
      </c>
      <c r="M1707" s="21" t="s">
        <v>58</v>
      </c>
      <c r="N1707" s="21" t="s">
        <v>1823</v>
      </c>
      <c r="O1707" s="21" t="s">
        <v>7895</v>
      </c>
      <c r="P1707" s="11" t="str">
        <f>VLOOKUP(A1707,import!A:P,16,0)</f>
        <v>Geleneksel</v>
      </c>
      <c r="Q1707" s="15"/>
      <c r="R1707" s="15" t="b">
        <v>0</v>
      </c>
      <c r="S1707" s="16" t="b">
        <v>0</v>
      </c>
      <c r="T1707" s="17"/>
      <c r="U1707" s="17"/>
      <c r="V1707" s="17"/>
      <c r="W1707" s="17"/>
      <c r="X1707" s="18"/>
      <c r="Y1707" s="18"/>
      <c r="Z1707" s="18"/>
      <c r="AA1707" s="22"/>
      <c r="AB1707" s="23"/>
      <c r="AC1707" s="19"/>
      <c r="AD1707" s="19"/>
      <c r="AE1707" s="20"/>
      <c r="AF1707" s="19"/>
      <c r="AG1707" s="20"/>
      <c r="AH1707" s="19"/>
      <c r="AI1707" s="19"/>
      <c r="AJ1707" s="19"/>
      <c r="AK1707" s="22"/>
      <c r="AL1707" s="19"/>
      <c r="AM1707" s="19"/>
      <c r="AN1707" s="19"/>
      <c r="AO1707" s="19"/>
      <c r="AP1707" s="21"/>
      <c r="AQ1707" s="19"/>
    </row>
    <row r="1708">
      <c r="A1708" s="11" t="s">
        <v>7896</v>
      </c>
      <c r="B1708" s="11" t="s">
        <v>7897</v>
      </c>
      <c r="C1708" s="11" t="str">
        <f>VLOOKUP(A1708,import!A:C,3,0)</f>
        <v>DOĞRU</v>
      </c>
      <c r="D1708" s="11" t="s">
        <v>74</v>
      </c>
      <c r="E1708" s="12">
        <f>VLOOKUP(A1708,import!A:J,5,0)</f>
        <v>190</v>
      </c>
      <c r="F1708" s="12">
        <f>VLOOKUP(A1708,import!A:J,6,0)</f>
        <v>9</v>
      </c>
      <c r="G1708" s="13">
        <f>VLOOKUP(A1708,import!A:J,7,0)</f>
        <v>0</v>
      </c>
      <c r="H1708" s="13">
        <f>VLOOKUP(A1708,import!A:J,8,0)</f>
        <v>19</v>
      </c>
      <c r="I1708" s="13">
        <f>VLOOKUP(A1708,import!A:J,9,0)</f>
        <v>19</v>
      </c>
      <c r="J1708" s="14">
        <f>VLOOKUP(A1708,import!A:J,10,0)</f>
        <v>0</v>
      </c>
      <c r="K1708" s="11" t="s">
        <v>7898</v>
      </c>
      <c r="L1708" s="11">
        <v>5.539550797E9</v>
      </c>
      <c r="M1708" s="11" t="s">
        <v>65</v>
      </c>
      <c r="N1708" s="11" t="s">
        <v>285</v>
      </c>
      <c r="O1708" s="11" t="s">
        <v>7899</v>
      </c>
      <c r="P1708" s="11" t="str">
        <f>VLOOKUP(A1708,import!A:P,16,0)</f>
        <v>Geleneksel</v>
      </c>
      <c r="Q1708" s="15"/>
      <c r="R1708" s="15" t="b">
        <v>1</v>
      </c>
      <c r="S1708" s="16" t="b">
        <v>0</v>
      </c>
      <c r="T1708" s="17" t="s">
        <v>83</v>
      </c>
      <c r="U1708" s="17"/>
      <c r="V1708" s="17"/>
      <c r="W1708" s="17" t="s">
        <v>7900</v>
      </c>
      <c r="X1708" s="18"/>
      <c r="Y1708" s="18"/>
      <c r="Z1708" s="18"/>
      <c r="AA1708" s="22" t="s">
        <v>71</v>
      </c>
      <c r="AB1708" s="23">
        <v>44481.0</v>
      </c>
      <c r="AC1708" s="22" t="s">
        <v>212</v>
      </c>
      <c r="AD1708" s="23">
        <v>44484.0</v>
      </c>
      <c r="AE1708" s="22" t="s">
        <v>106</v>
      </c>
      <c r="AF1708" s="23">
        <v>44492.0</v>
      </c>
      <c r="AG1708" s="22" t="s">
        <v>71</v>
      </c>
      <c r="AH1708" s="23">
        <v>44505.0</v>
      </c>
      <c r="AI1708" s="19"/>
      <c r="AJ1708" s="19"/>
      <c r="AK1708" s="22" t="s">
        <v>247</v>
      </c>
      <c r="AL1708" s="22" t="s">
        <v>247</v>
      </c>
      <c r="AM1708" s="22" t="s">
        <v>99</v>
      </c>
      <c r="AN1708" s="19"/>
      <c r="AO1708" s="19"/>
      <c r="AP1708" s="21" t="s">
        <v>116</v>
      </c>
      <c r="AQ1708" s="19"/>
    </row>
    <row r="1709">
      <c r="A1709" s="11" t="s">
        <v>7901</v>
      </c>
      <c r="B1709" s="11" t="s">
        <v>7902</v>
      </c>
      <c r="C1709" s="11" t="str">
        <f>VLOOKUP(A1709,import!A:C,3,0)</f>
        <v>DOĞRU</v>
      </c>
      <c r="D1709" s="11" t="s">
        <v>110</v>
      </c>
      <c r="E1709" s="12">
        <f>VLOOKUP(A1709,import!A:J,5,0)</f>
        <v>6</v>
      </c>
      <c r="F1709" s="12">
        <f>VLOOKUP(A1709,import!A:J,6,0)</f>
        <v>5</v>
      </c>
      <c r="G1709" s="13">
        <f>VLOOKUP(A1709,import!A:J,7,0)</f>
        <v>0</v>
      </c>
      <c r="H1709" s="13">
        <f>VLOOKUP(A1709,import!A:J,8,0)</f>
        <v>7</v>
      </c>
      <c r="I1709" s="13">
        <f>VLOOKUP(A1709,import!A:J,9,0)</f>
        <v>7</v>
      </c>
      <c r="J1709" s="14">
        <f>VLOOKUP(A1709,import!A:J,10,0)</f>
        <v>0</v>
      </c>
      <c r="K1709" s="11" t="s">
        <v>473</v>
      </c>
      <c r="L1709" s="11">
        <v>5.416596961E9</v>
      </c>
      <c r="M1709" s="11" t="s">
        <v>65</v>
      </c>
      <c r="N1709" s="11" t="s">
        <v>474</v>
      </c>
      <c r="O1709" s="11" t="s">
        <v>475</v>
      </c>
      <c r="P1709" s="11" t="str">
        <f>VLOOKUP(A1709,import!A:P,16,0)</f>
        <v>Geleneksel</v>
      </c>
      <c r="Q1709" s="15"/>
      <c r="R1709" s="15" t="b">
        <v>1</v>
      </c>
      <c r="S1709" s="16" t="b">
        <v>0</v>
      </c>
      <c r="T1709" s="17" t="s">
        <v>50</v>
      </c>
      <c r="U1709" s="17" t="s">
        <v>51</v>
      </c>
      <c r="V1709" s="17" t="s">
        <v>69</v>
      </c>
      <c r="W1709" s="17"/>
      <c r="X1709" s="18">
        <v>44666.0</v>
      </c>
      <c r="Y1709" s="18">
        <v>44669.0</v>
      </c>
      <c r="Z1709" s="18"/>
      <c r="AA1709" s="22" t="s">
        <v>71</v>
      </c>
      <c r="AB1709" s="23">
        <v>44666.0</v>
      </c>
      <c r="AC1709" s="19"/>
      <c r="AD1709" s="19"/>
      <c r="AE1709" s="20"/>
      <c r="AF1709" s="19"/>
      <c r="AG1709" s="20"/>
      <c r="AH1709" s="19"/>
      <c r="AI1709" s="19"/>
      <c r="AJ1709" s="19"/>
      <c r="AK1709" s="22" t="s">
        <v>51</v>
      </c>
      <c r="AL1709" s="19"/>
      <c r="AM1709" s="19"/>
      <c r="AN1709" s="19"/>
      <c r="AO1709" s="19"/>
      <c r="AP1709" s="21"/>
      <c r="AQ1709" s="19"/>
    </row>
    <row r="1710">
      <c r="A1710" s="11" t="s">
        <v>7903</v>
      </c>
      <c r="B1710" s="11" t="s">
        <v>7904</v>
      </c>
      <c r="C1710" s="11" t="str">
        <f>VLOOKUP(A1710,import!A:C,3,0)</f>
        <v>DOĞRU</v>
      </c>
      <c r="D1710" s="11" t="s">
        <v>45</v>
      </c>
      <c r="E1710" s="12">
        <f>VLOOKUP(A1710,import!A:J,5,0)</f>
        <v>1270</v>
      </c>
      <c r="F1710" s="12">
        <f>VLOOKUP(A1710,import!A:J,6,0)</f>
        <v>46</v>
      </c>
      <c r="G1710" s="13">
        <f>VLOOKUP(A1710,import!A:J,7,0)</f>
        <v>0</v>
      </c>
      <c r="H1710" s="13">
        <f>VLOOKUP(A1710,import!A:J,8,0)</f>
        <v>22</v>
      </c>
      <c r="I1710" s="13">
        <f>VLOOKUP(A1710,import!A:J,9,0)</f>
        <v>22</v>
      </c>
      <c r="J1710" s="14">
        <f>VLOOKUP(A1710,import!A:J,10,0)</f>
        <v>0</v>
      </c>
      <c r="K1710" s="11" t="s">
        <v>7905</v>
      </c>
      <c r="L1710" s="11">
        <v>2.423450787E9</v>
      </c>
      <c r="M1710" s="11" t="s">
        <v>65</v>
      </c>
      <c r="N1710" s="11" t="s">
        <v>3323</v>
      </c>
      <c r="O1710" s="11" t="s">
        <v>7906</v>
      </c>
      <c r="P1710" s="11" t="str">
        <f>VLOOKUP(A1710,import!A:P,16,0)</f>
        <v>Geleneksel</v>
      </c>
      <c r="Q1710" s="15" t="s">
        <v>129</v>
      </c>
      <c r="R1710" s="15" t="b">
        <v>1</v>
      </c>
      <c r="S1710" s="25" t="b">
        <v>1</v>
      </c>
      <c r="T1710" s="25" t="s">
        <v>83</v>
      </c>
      <c r="U1710" s="25"/>
      <c r="V1710" s="25"/>
      <c r="W1710" s="25" t="s">
        <v>1497</v>
      </c>
      <c r="X1710" s="27"/>
      <c r="Y1710" s="27"/>
      <c r="Z1710" s="27"/>
      <c r="AA1710" s="19"/>
      <c r="AB1710" s="19"/>
      <c r="AC1710" s="19"/>
      <c r="AD1710" s="19"/>
      <c r="AE1710" s="20"/>
      <c r="AF1710" s="19"/>
      <c r="AG1710" s="20"/>
      <c r="AH1710" s="19"/>
      <c r="AI1710" s="19"/>
      <c r="AJ1710" s="19"/>
      <c r="AK1710" s="19"/>
      <c r="AL1710" s="19"/>
      <c r="AM1710" s="19"/>
      <c r="AN1710" s="19"/>
      <c r="AO1710" s="19"/>
      <c r="AP1710" s="21" t="s">
        <v>116</v>
      </c>
      <c r="AQ1710" s="19"/>
    </row>
    <row r="1711">
      <c r="A1711" s="11" t="s">
        <v>7907</v>
      </c>
      <c r="B1711" s="11" t="s">
        <v>7908</v>
      </c>
      <c r="C1711" s="11" t="str">
        <f>VLOOKUP(A1711,import!A:C,3,0)</f>
        <v>DOĞRU</v>
      </c>
      <c r="D1711" s="11" t="s">
        <v>45</v>
      </c>
      <c r="E1711" s="12">
        <f>VLOOKUP(A1711,import!A:J,5,0)</f>
        <v>248</v>
      </c>
      <c r="F1711" s="12">
        <f>VLOOKUP(A1711,import!A:J,6,0)</f>
        <v>23</v>
      </c>
      <c r="G1711" s="13">
        <f>VLOOKUP(A1711,import!A:J,7,0)</f>
        <v>0</v>
      </c>
      <c r="H1711" s="13">
        <f>VLOOKUP(A1711,import!A:J,8,0)</f>
        <v>19</v>
      </c>
      <c r="I1711" s="13">
        <f>VLOOKUP(A1711,import!A:J,9,0)</f>
        <v>19</v>
      </c>
      <c r="J1711" s="14">
        <f>VLOOKUP(A1711,import!A:J,10,0)</f>
        <v>0</v>
      </c>
      <c r="K1711" s="11" t="s">
        <v>7909</v>
      </c>
      <c r="L1711" s="11">
        <v>2.42462105E9</v>
      </c>
      <c r="M1711" s="11" t="s">
        <v>516</v>
      </c>
      <c r="N1711" s="11" t="s">
        <v>517</v>
      </c>
      <c r="O1711" s="11" t="s">
        <v>7910</v>
      </c>
      <c r="P1711" s="11" t="str">
        <f>VLOOKUP(A1711,import!A:P,16,0)</f>
        <v>Geleneksel</v>
      </c>
      <c r="Q1711" s="15"/>
      <c r="R1711" s="15" t="b">
        <v>1</v>
      </c>
      <c r="S1711" s="16" t="b">
        <v>0</v>
      </c>
      <c r="T1711" s="17" t="s">
        <v>83</v>
      </c>
      <c r="U1711" s="17"/>
      <c r="V1711" s="17"/>
      <c r="W1711" s="17" t="s">
        <v>7911</v>
      </c>
      <c r="X1711" s="18"/>
      <c r="Y1711" s="18"/>
      <c r="Z1711" s="18"/>
      <c r="AA1711" s="22" t="s">
        <v>71</v>
      </c>
      <c r="AB1711" s="23">
        <v>44509.0</v>
      </c>
      <c r="AC1711" s="19"/>
      <c r="AD1711" s="19"/>
      <c r="AE1711" s="20"/>
      <c r="AF1711" s="19"/>
      <c r="AG1711" s="20"/>
      <c r="AH1711" s="19"/>
      <c r="AI1711" s="19"/>
      <c r="AJ1711" s="19"/>
      <c r="AK1711" s="22" t="s">
        <v>99</v>
      </c>
      <c r="AL1711" s="19"/>
      <c r="AM1711" s="19"/>
      <c r="AN1711" s="19"/>
      <c r="AO1711" s="19"/>
      <c r="AP1711" s="21" t="s">
        <v>54</v>
      </c>
      <c r="AQ1711" s="19"/>
    </row>
    <row r="1712">
      <c r="A1712" s="11" t="s">
        <v>7912</v>
      </c>
      <c r="B1712" s="11" t="s">
        <v>7913</v>
      </c>
      <c r="C1712" s="11" t="str">
        <f>VLOOKUP(A1712,import!A:C,3,0)</f>
        <v>DOĞRU</v>
      </c>
      <c r="D1712" s="11" t="s">
        <v>45</v>
      </c>
      <c r="E1712" s="12">
        <f>VLOOKUP(A1712,import!A:J,5,0)</f>
        <v>88</v>
      </c>
      <c r="F1712" s="12">
        <f>VLOOKUP(A1712,import!A:J,6,0)</f>
        <v>5</v>
      </c>
      <c r="G1712" s="13">
        <f>VLOOKUP(A1712,import!A:J,7,0)</f>
        <v>0</v>
      </c>
      <c r="H1712" s="13">
        <f>VLOOKUP(A1712,import!A:J,8,0)</f>
        <v>12</v>
      </c>
      <c r="I1712" s="13">
        <f>VLOOKUP(A1712,import!A:J,9,0)</f>
        <v>12</v>
      </c>
      <c r="J1712" s="14">
        <f>VLOOKUP(A1712,import!A:J,10,0)</f>
        <v>0</v>
      </c>
      <c r="K1712" s="11" t="s">
        <v>7914</v>
      </c>
      <c r="L1712" s="11">
        <v>2.425115959E9</v>
      </c>
      <c r="M1712" s="11" t="s">
        <v>368</v>
      </c>
      <c r="N1712" s="11" t="s">
        <v>813</v>
      </c>
      <c r="O1712" s="11" t="s">
        <v>7915</v>
      </c>
      <c r="P1712" s="11" t="str">
        <f>VLOOKUP(A1712,import!A:P,16,0)</f>
        <v>Geleneksel</v>
      </c>
      <c r="Q1712" s="15"/>
      <c r="R1712" s="15" t="b">
        <v>1</v>
      </c>
      <c r="S1712" s="25" t="b">
        <v>0</v>
      </c>
      <c r="T1712" s="17" t="s">
        <v>351</v>
      </c>
      <c r="U1712" s="17" t="s">
        <v>156</v>
      </c>
      <c r="V1712" s="17" t="s">
        <v>371</v>
      </c>
      <c r="W1712" s="17" t="s">
        <v>7916</v>
      </c>
      <c r="X1712" s="18">
        <v>44494.0</v>
      </c>
      <c r="Y1712" s="18">
        <v>44494.0</v>
      </c>
      <c r="Z1712" s="18"/>
      <c r="AA1712" s="22" t="s">
        <v>71</v>
      </c>
      <c r="AB1712" s="23">
        <v>44463.0</v>
      </c>
      <c r="AC1712" s="22" t="s">
        <v>71</v>
      </c>
      <c r="AD1712" s="23">
        <v>44494.0</v>
      </c>
      <c r="AE1712" s="22" t="s">
        <v>106</v>
      </c>
      <c r="AF1712" s="23">
        <v>44496.0</v>
      </c>
      <c r="AG1712" s="22" t="s">
        <v>177</v>
      </c>
      <c r="AH1712" s="23">
        <v>44518.0</v>
      </c>
      <c r="AI1712" s="19"/>
      <c r="AJ1712" s="19"/>
      <c r="AK1712" s="22" t="s">
        <v>149</v>
      </c>
      <c r="AL1712" s="22" t="s">
        <v>156</v>
      </c>
      <c r="AM1712" s="22" t="s">
        <v>99</v>
      </c>
      <c r="AN1712" s="22" t="s">
        <v>99</v>
      </c>
      <c r="AO1712" s="19"/>
      <c r="AP1712" s="21" t="s">
        <v>116</v>
      </c>
      <c r="AQ1712" s="19"/>
    </row>
    <row r="1713">
      <c r="A1713" s="11" t="s">
        <v>7917</v>
      </c>
      <c r="B1713" s="11" t="s">
        <v>7918</v>
      </c>
      <c r="C1713" s="11" t="str">
        <f>VLOOKUP(A1713,import!A:C,3,0)</f>
        <v>DOĞRU</v>
      </c>
      <c r="D1713" s="11" t="s">
        <v>45</v>
      </c>
      <c r="E1713" s="12">
        <f>VLOOKUP(A1713,import!A:J,5,0)</f>
        <v>707</v>
      </c>
      <c r="F1713" s="12">
        <f>VLOOKUP(A1713,import!A:J,6,0)</f>
        <v>46</v>
      </c>
      <c r="G1713" s="13">
        <f>VLOOKUP(A1713,import!A:J,7,0)</f>
        <v>0</v>
      </c>
      <c r="H1713" s="13">
        <f>VLOOKUP(A1713,import!A:J,8,0)</f>
        <v>38</v>
      </c>
      <c r="I1713" s="13">
        <f>VLOOKUP(A1713,import!A:J,9,0)</f>
        <v>38</v>
      </c>
      <c r="J1713" s="14">
        <f>VLOOKUP(A1713,import!A:J,10,0)</f>
        <v>0</v>
      </c>
      <c r="K1713" s="11" t="s">
        <v>7919</v>
      </c>
      <c r="L1713" s="11">
        <v>2.428879696E9</v>
      </c>
      <c r="M1713" s="11" t="s">
        <v>327</v>
      </c>
      <c r="N1713" s="11" t="s">
        <v>663</v>
      </c>
      <c r="O1713" s="11" t="s">
        <v>7920</v>
      </c>
      <c r="P1713" s="11" t="str">
        <f>VLOOKUP(A1713,import!A:P,16,0)</f>
        <v>Geleneksel</v>
      </c>
      <c r="Q1713" s="15"/>
      <c r="R1713" s="15" t="b">
        <v>0</v>
      </c>
      <c r="S1713" s="16" t="b">
        <v>0</v>
      </c>
      <c r="T1713" s="17"/>
      <c r="U1713" s="17"/>
      <c r="V1713" s="17"/>
      <c r="W1713" s="17"/>
      <c r="X1713" s="18"/>
      <c r="Y1713" s="18"/>
      <c r="Z1713" s="18"/>
      <c r="AA1713" s="22"/>
      <c r="AB1713" s="23"/>
      <c r="AC1713" s="19"/>
      <c r="AD1713" s="19"/>
      <c r="AE1713" s="20"/>
      <c r="AF1713" s="19"/>
      <c r="AG1713" s="20"/>
      <c r="AH1713" s="19"/>
      <c r="AI1713" s="19"/>
      <c r="AJ1713" s="19"/>
      <c r="AK1713" s="22"/>
      <c r="AL1713" s="19"/>
      <c r="AM1713" s="19"/>
      <c r="AN1713" s="19"/>
      <c r="AO1713" s="19"/>
      <c r="AP1713" s="21" t="s">
        <v>116</v>
      </c>
      <c r="AQ1713" s="19"/>
    </row>
    <row r="1714">
      <c r="A1714" s="11" t="s">
        <v>7921</v>
      </c>
      <c r="B1714" s="11" t="s">
        <v>7922</v>
      </c>
      <c r="C1714" s="11" t="str">
        <f>VLOOKUP(A1714,import!A:C,3,0)</f>
        <v>DOĞRU</v>
      </c>
      <c r="D1714" s="11" t="s">
        <v>818</v>
      </c>
      <c r="E1714" s="12">
        <f>VLOOKUP(A1714,import!A:J,5,0)</f>
        <v>138</v>
      </c>
      <c r="F1714" s="12">
        <f>VLOOKUP(A1714,import!A:J,6,0)</f>
        <v>20</v>
      </c>
      <c r="G1714" s="13">
        <f>VLOOKUP(A1714,import!A:J,7,0)</f>
        <v>0</v>
      </c>
      <c r="H1714" s="13">
        <f>VLOOKUP(A1714,import!A:J,8,0)</f>
        <v>45</v>
      </c>
      <c r="I1714" s="13">
        <f>VLOOKUP(A1714,import!A:J,9,0)</f>
        <v>45</v>
      </c>
      <c r="J1714" s="14">
        <f>VLOOKUP(A1714,import!A:J,10,0)</f>
        <v>0</v>
      </c>
      <c r="K1714" s="11" t="s">
        <v>7923</v>
      </c>
      <c r="L1714" s="11">
        <v>5.339559077E9</v>
      </c>
      <c r="M1714" s="11" t="s">
        <v>368</v>
      </c>
      <c r="N1714" s="11" t="s">
        <v>369</v>
      </c>
      <c r="O1714" s="11" t="s">
        <v>7924</v>
      </c>
      <c r="P1714" s="11" t="str">
        <f>VLOOKUP(A1714,import!A:P,16,0)</f>
        <v>Geleneksel</v>
      </c>
      <c r="Q1714" s="15"/>
      <c r="R1714" s="15" t="b">
        <v>1</v>
      </c>
      <c r="S1714" s="16" t="b">
        <v>0</v>
      </c>
      <c r="T1714" s="17" t="s">
        <v>280</v>
      </c>
      <c r="U1714" s="17"/>
      <c r="V1714" s="17"/>
      <c r="W1714" s="17" t="s">
        <v>7925</v>
      </c>
      <c r="X1714" s="18"/>
      <c r="Y1714" s="18"/>
      <c r="Z1714" s="18"/>
      <c r="AA1714" s="22" t="s">
        <v>85</v>
      </c>
      <c r="AB1714" s="23">
        <v>44459.0</v>
      </c>
      <c r="AC1714" s="22" t="s">
        <v>106</v>
      </c>
      <c r="AD1714" s="23">
        <v>44460.0</v>
      </c>
      <c r="AE1714" s="22" t="s">
        <v>85</v>
      </c>
      <c r="AF1714" s="23">
        <v>44474.0</v>
      </c>
      <c r="AG1714" s="22" t="s">
        <v>71</v>
      </c>
      <c r="AH1714" s="23">
        <v>44496.0</v>
      </c>
      <c r="AI1714" s="19"/>
      <c r="AJ1714" s="19"/>
      <c r="AK1714" s="22" t="s">
        <v>51</v>
      </c>
      <c r="AL1714" s="22" t="s">
        <v>156</v>
      </c>
      <c r="AM1714" s="22" t="s">
        <v>51</v>
      </c>
      <c r="AN1714" s="22" t="s">
        <v>156</v>
      </c>
      <c r="AO1714" s="19"/>
      <c r="AP1714" s="21" t="s">
        <v>54</v>
      </c>
      <c r="AQ1714" s="19"/>
    </row>
    <row r="1715">
      <c r="A1715" s="11" t="s">
        <v>7926</v>
      </c>
      <c r="B1715" s="11" t="s">
        <v>7927</v>
      </c>
      <c r="C1715" s="11" t="str">
        <f>VLOOKUP(A1715,import!A:C,3,0)</f>
        <v>DOĞRU</v>
      </c>
      <c r="D1715" s="11" t="s">
        <v>1828</v>
      </c>
      <c r="E1715" s="12">
        <f>VLOOKUP(A1715,import!A:J,5,0)</f>
        <v>1060</v>
      </c>
      <c r="F1715" s="12">
        <f>VLOOKUP(A1715,import!A:J,6,0)</f>
        <v>152</v>
      </c>
      <c r="G1715" s="13">
        <f>VLOOKUP(A1715,import!A:J,7,0)</f>
        <v>0</v>
      </c>
      <c r="H1715" s="13">
        <f>VLOOKUP(A1715,import!A:J,8,0)</f>
        <v>50</v>
      </c>
      <c r="I1715" s="13">
        <f>VLOOKUP(A1715,import!A:J,9,0)</f>
        <v>50</v>
      </c>
      <c r="J1715" s="14">
        <f>VLOOKUP(A1715,import!A:J,10,0)</f>
        <v>0</v>
      </c>
      <c r="K1715" s="11" t="s">
        <v>7928</v>
      </c>
      <c r="L1715" s="11">
        <v>2.425118174E9</v>
      </c>
      <c r="M1715" s="11" t="s">
        <v>368</v>
      </c>
      <c r="N1715" s="11" t="s">
        <v>813</v>
      </c>
      <c r="O1715" s="11" t="s">
        <v>7929</v>
      </c>
      <c r="P1715" s="11" t="str">
        <f>VLOOKUP(A1715,import!A:P,16,0)</f>
        <v>Geleneksel</v>
      </c>
      <c r="Q1715" s="15" t="s">
        <v>103</v>
      </c>
      <c r="R1715" s="15" t="b">
        <v>1</v>
      </c>
      <c r="S1715" s="25" t="b">
        <v>1</v>
      </c>
      <c r="T1715" s="25" t="s">
        <v>83</v>
      </c>
      <c r="U1715" s="16"/>
      <c r="V1715" s="16"/>
      <c r="W1715" s="25" t="s">
        <v>7930</v>
      </c>
      <c r="X1715" s="30"/>
      <c r="Y1715" s="30"/>
      <c r="Z1715" s="30"/>
      <c r="AA1715" s="22" t="s">
        <v>71</v>
      </c>
      <c r="AB1715" s="23">
        <v>44473.0</v>
      </c>
      <c r="AC1715" s="22" t="s">
        <v>71</v>
      </c>
      <c r="AD1715" s="23">
        <v>44494.0</v>
      </c>
      <c r="AE1715" s="20"/>
      <c r="AF1715" s="19"/>
      <c r="AG1715" s="20"/>
      <c r="AH1715" s="19"/>
      <c r="AI1715" s="19"/>
      <c r="AJ1715" s="19"/>
      <c r="AK1715" s="22" t="s">
        <v>156</v>
      </c>
      <c r="AL1715" s="22" t="s">
        <v>156</v>
      </c>
      <c r="AM1715" s="19"/>
      <c r="AN1715" s="19"/>
      <c r="AO1715" s="19"/>
      <c r="AP1715" s="21" t="s">
        <v>116</v>
      </c>
      <c r="AQ1715" s="19"/>
    </row>
    <row r="1716">
      <c r="A1716" s="11" t="s">
        <v>7931</v>
      </c>
      <c r="B1716" s="11" t="s">
        <v>7932</v>
      </c>
      <c r="C1716" s="11" t="str">
        <f>VLOOKUP(A1716,import!A:C,3,0)</f>
        <v>DOĞRU</v>
      </c>
      <c r="D1716" s="11" t="s">
        <v>45</v>
      </c>
      <c r="E1716" s="12">
        <f>VLOOKUP(A1716,import!A:J,5,0)</f>
        <v>101</v>
      </c>
      <c r="F1716" s="12">
        <f>VLOOKUP(A1716,import!A:J,6,0)</f>
        <v>15</v>
      </c>
      <c r="G1716" s="13">
        <f>VLOOKUP(A1716,import!A:J,7,0)</f>
        <v>0</v>
      </c>
      <c r="H1716" s="13">
        <f>VLOOKUP(A1716,import!A:J,8,0)</f>
        <v>16</v>
      </c>
      <c r="I1716" s="13">
        <f>VLOOKUP(A1716,import!A:J,9,0)</f>
        <v>16</v>
      </c>
      <c r="J1716" s="14">
        <f>VLOOKUP(A1716,import!A:J,10,0)</f>
        <v>0</v>
      </c>
      <c r="K1716" s="11" t="s">
        <v>1605</v>
      </c>
      <c r="L1716" s="11">
        <v>5.39870399E9</v>
      </c>
      <c r="M1716" s="11" t="s">
        <v>65</v>
      </c>
      <c r="N1716" s="11" t="s">
        <v>1002</v>
      </c>
      <c r="O1716" s="11" t="s">
        <v>7933</v>
      </c>
      <c r="P1716" s="11" t="str">
        <f>VLOOKUP(A1716,import!A:P,16,0)</f>
        <v>Geleneksel</v>
      </c>
      <c r="Q1716" s="15"/>
      <c r="R1716" s="15" t="b">
        <v>1</v>
      </c>
      <c r="S1716" s="16" t="b">
        <v>0</v>
      </c>
      <c r="T1716" s="17" t="s">
        <v>106</v>
      </c>
      <c r="U1716" s="17"/>
      <c r="V1716" s="17"/>
      <c r="W1716" s="17" t="s">
        <v>574</v>
      </c>
      <c r="X1716" s="18"/>
      <c r="Y1716" s="18"/>
      <c r="Z1716" s="18"/>
      <c r="AA1716" s="22" t="s">
        <v>106</v>
      </c>
      <c r="AB1716" s="23">
        <v>44613.0</v>
      </c>
      <c r="AC1716" s="19"/>
      <c r="AD1716" s="19"/>
      <c r="AE1716" s="20"/>
      <c r="AF1716" s="19"/>
      <c r="AG1716" s="20"/>
      <c r="AH1716" s="19"/>
      <c r="AI1716" s="19"/>
      <c r="AJ1716" s="19"/>
      <c r="AK1716" s="22" t="s">
        <v>51</v>
      </c>
      <c r="AL1716" s="19"/>
      <c r="AM1716" s="19"/>
      <c r="AN1716" s="19"/>
      <c r="AO1716" s="19"/>
      <c r="AP1716" s="21"/>
      <c r="AQ1716" s="19"/>
    </row>
    <row r="1717">
      <c r="A1717" s="11" t="s">
        <v>7934</v>
      </c>
      <c r="B1717" s="11" t="s">
        <v>7935</v>
      </c>
      <c r="C1717" s="11" t="str">
        <f>VLOOKUP(A1717,import!A:C,3,0)</f>
        <v>DOĞRU</v>
      </c>
      <c r="D1717" s="11" t="s">
        <v>152</v>
      </c>
      <c r="E1717" s="12">
        <f>VLOOKUP(A1717,import!A:J,5,0)</f>
        <v>1048</v>
      </c>
      <c r="F1717" s="12">
        <f>VLOOKUP(A1717,import!A:J,6,0)</f>
        <v>22</v>
      </c>
      <c r="G1717" s="13">
        <f>VLOOKUP(A1717,import!A:J,7,0)</f>
        <v>0</v>
      </c>
      <c r="H1717" s="13">
        <f>VLOOKUP(A1717,import!A:J,8,0)</f>
        <v>34</v>
      </c>
      <c r="I1717" s="13">
        <f>VLOOKUP(A1717,import!A:J,9,0)</f>
        <v>34</v>
      </c>
      <c r="J1717" s="14">
        <f>VLOOKUP(A1717,import!A:J,10,0)</f>
        <v>0</v>
      </c>
      <c r="K1717" s="11" t="s">
        <v>7936</v>
      </c>
      <c r="L1717" s="11">
        <v>2.423254738E9</v>
      </c>
      <c r="M1717" s="11" t="s">
        <v>65</v>
      </c>
      <c r="N1717" s="11" t="s">
        <v>4988</v>
      </c>
      <c r="O1717" s="11" t="s">
        <v>7937</v>
      </c>
      <c r="P1717" s="11" t="str">
        <f>VLOOKUP(A1717,import!A:P,16,0)</f>
        <v>Geleneksel</v>
      </c>
      <c r="Q1717" s="15" t="s">
        <v>129</v>
      </c>
      <c r="R1717" s="15" t="b">
        <v>1</v>
      </c>
      <c r="S1717" s="16" t="b">
        <v>0</v>
      </c>
      <c r="T1717" s="25" t="s">
        <v>83</v>
      </c>
      <c r="U1717" s="16"/>
      <c r="V1717" s="16"/>
      <c r="W1717" s="25" t="s">
        <v>7938</v>
      </c>
      <c r="X1717" s="30"/>
      <c r="Y1717" s="30"/>
      <c r="Z1717" s="30"/>
      <c r="AA1717" s="22" t="s">
        <v>71</v>
      </c>
      <c r="AB1717" s="23">
        <v>44441.0</v>
      </c>
      <c r="AC1717" s="19"/>
      <c r="AD1717" s="19"/>
      <c r="AE1717" s="20"/>
      <c r="AF1717" s="19"/>
      <c r="AG1717" s="20"/>
      <c r="AH1717" s="19"/>
      <c r="AI1717" s="19"/>
      <c r="AJ1717" s="19"/>
      <c r="AK1717" s="22" t="s">
        <v>51</v>
      </c>
      <c r="AL1717" s="19"/>
      <c r="AM1717" s="19"/>
      <c r="AN1717" s="19"/>
      <c r="AO1717" s="19"/>
      <c r="AP1717" s="21" t="s">
        <v>54</v>
      </c>
      <c r="AQ1717" s="19"/>
    </row>
    <row r="1718">
      <c r="A1718" s="11" t="s">
        <v>7939</v>
      </c>
      <c r="B1718" s="11" t="s">
        <v>7940</v>
      </c>
      <c r="C1718" s="11" t="str">
        <f>VLOOKUP(A1718,import!A:C,3,0)</f>
        <v>DOĞRU</v>
      </c>
      <c r="D1718" s="11" t="s">
        <v>200</v>
      </c>
      <c r="E1718" s="12">
        <f>VLOOKUP(A1718,import!A:J,5,0)</f>
        <v>2177</v>
      </c>
      <c r="F1718" s="12">
        <f>VLOOKUP(A1718,import!A:J,6,0)</f>
        <v>58</v>
      </c>
      <c r="G1718" s="13">
        <f>VLOOKUP(A1718,import!A:J,7,0)</f>
        <v>0</v>
      </c>
      <c r="H1718" s="13">
        <f>VLOOKUP(A1718,import!A:J,8,0)</f>
        <v>39</v>
      </c>
      <c r="I1718" s="13">
        <f>VLOOKUP(A1718,import!A:J,9,0)</f>
        <v>39</v>
      </c>
      <c r="J1718" s="14">
        <f>VLOOKUP(A1718,import!A:J,10,0)</f>
        <v>0</v>
      </c>
      <c r="K1718" s="11" t="s">
        <v>7941</v>
      </c>
      <c r="L1718" s="11">
        <v>2.422292363E9</v>
      </c>
      <c r="M1718" s="11" t="s">
        <v>138</v>
      </c>
      <c r="N1718" s="11" t="s">
        <v>382</v>
      </c>
      <c r="O1718" s="11" t="s">
        <v>7942</v>
      </c>
      <c r="P1718" s="11" t="str">
        <f>VLOOKUP(A1718,import!A:P,16,0)</f>
        <v>Geleneksel</v>
      </c>
      <c r="Q1718" s="15"/>
      <c r="R1718" s="15" t="b">
        <v>1</v>
      </c>
      <c r="S1718" s="25" t="b">
        <v>1</v>
      </c>
      <c r="T1718" s="17" t="s">
        <v>83</v>
      </c>
      <c r="U1718" s="17"/>
      <c r="V1718" s="17"/>
      <c r="W1718" s="17" t="s">
        <v>7943</v>
      </c>
      <c r="X1718" s="18"/>
      <c r="Y1718" s="18"/>
      <c r="Z1718" s="18"/>
      <c r="AA1718" s="22" t="s">
        <v>71</v>
      </c>
      <c r="AB1718" s="23">
        <v>44349.0</v>
      </c>
      <c r="AC1718" s="22" t="s">
        <v>71</v>
      </c>
      <c r="AD1718" s="23">
        <v>44370.0</v>
      </c>
      <c r="AE1718" s="22" t="s">
        <v>212</v>
      </c>
      <c r="AF1718" s="23">
        <v>44508.0</v>
      </c>
      <c r="AG1718" s="20"/>
      <c r="AH1718" s="19"/>
      <c r="AI1718" s="19"/>
      <c r="AJ1718" s="19"/>
      <c r="AK1718" s="22" t="s">
        <v>190</v>
      </c>
      <c r="AL1718" s="22" t="s">
        <v>107</v>
      </c>
      <c r="AM1718" s="22" t="s">
        <v>99</v>
      </c>
      <c r="AN1718" s="19"/>
      <c r="AO1718" s="19"/>
      <c r="AP1718" s="21" t="s">
        <v>116</v>
      </c>
      <c r="AQ1718" s="19"/>
    </row>
    <row r="1719">
      <c r="A1719" s="21" t="s">
        <v>7944</v>
      </c>
      <c r="B1719" s="21" t="s">
        <v>7945</v>
      </c>
      <c r="C1719" s="11" t="str">
        <f>VLOOKUP(A1719,import!A:C,3,0)</f>
        <v>DOĞRU</v>
      </c>
      <c r="D1719" s="21" t="s">
        <v>74</v>
      </c>
      <c r="E1719" s="12">
        <f>VLOOKUP(A1719,import!A:J,5,0)</f>
        <v>1</v>
      </c>
      <c r="F1719" s="12">
        <f>VLOOKUP(A1719,import!A:J,6,0)</f>
        <v>1</v>
      </c>
      <c r="G1719" s="13">
        <f>VLOOKUP(A1719,import!A:J,7,0)</f>
        <v>0</v>
      </c>
      <c r="H1719" s="13">
        <f>VLOOKUP(A1719,import!A:J,8,0)</f>
        <v>24</v>
      </c>
      <c r="I1719" s="13">
        <f>VLOOKUP(A1719,import!A:J,9,0)</f>
        <v>24</v>
      </c>
      <c r="J1719" s="14">
        <f>VLOOKUP(A1719,import!A:J,10,0)</f>
        <v>0</v>
      </c>
      <c r="K1719" s="21" t="s">
        <v>7946</v>
      </c>
      <c r="L1719" s="21">
        <v>5.469152346E9</v>
      </c>
      <c r="M1719" s="21" t="s">
        <v>47</v>
      </c>
      <c r="N1719" s="21" t="s">
        <v>639</v>
      </c>
      <c r="O1719" s="21" t="s">
        <v>7947</v>
      </c>
      <c r="P1719" s="11" t="str">
        <f>VLOOKUP(A1719,import!A:P,16,0)</f>
        <v>Geleneksel</v>
      </c>
      <c r="Q1719" s="15"/>
      <c r="R1719" s="15" t="b">
        <v>1</v>
      </c>
      <c r="S1719" s="16" t="b">
        <v>0</v>
      </c>
      <c r="T1719" s="17" t="s">
        <v>50</v>
      </c>
      <c r="U1719" s="17" t="s">
        <v>51</v>
      </c>
      <c r="V1719" s="17" t="s">
        <v>69</v>
      </c>
      <c r="W1719" s="39" t="s">
        <v>7948</v>
      </c>
      <c r="X1719" s="18">
        <v>44664.0</v>
      </c>
      <c r="Y1719" s="18">
        <v>44665.0</v>
      </c>
      <c r="Z1719" s="18"/>
      <c r="AA1719" s="22" t="s">
        <v>71</v>
      </c>
      <c r="AB1719" s="23">
        <v>44664.0</v>
      </c>
      <c r="AC1719" s="19"/>
      <c r="AD1719" s="19"/>
      <c r="AE1719" s="20"/>
      <c r="AF1719" s="19"/>
      <c r="AG1719" s="20"/>
      <c r="AH1719" s="19"/>
      <c r="AI1719" s="19"/>
      <c r="AJ1719" s="19"/>
      <c r="AK1719" s="22" t="s">
        <v>51</v>
      </c>
      <c r="AL1719" s="19"/>
      <c r="AM1719" s="19"/>
      <c r="AN1719" s="19"/>
      <c r="AO1719" s="19"/>
      <c r="AP1719" s="21"/>
      <c r="AQ1719" s="19"/>
    </row>
    <row r="1720">
      <c r="A1720" s="11" t="s">
        <v>7949</v>
      </c>
      <c r="B1720" s="11" t="s">
        <v>7950</v>
      </c>
      <c r="C1720" s="11" t="str">
        <f>VLOOKUP(A1720,import!A:C,3,0)</f>
        <v>DOĞRU</v>
      </c>
      <c r="D1720" s="11" t="s">
        <v>74</v>
      </c>
      <c r="E1720" s="12">
        <f>VLOOKUP(A1720,import!A:J,5,0)</f>
        <v>263</v>
      </c>
      <c r="F1720" s="12">
        <f>VLOOKUP(A1720,import!A:J,6,0)</f>
        <v>16</v>
      </c>
      <c r="G1720" s="13">
        <f>VLOOKUP(A1720,import!A:J,7,0)</f>
        <v>6</v>
      </c>
      <c r="H1720" s="13">
        <f>VLOOKUP(A1720,import!A:J,8,0)</f>
        <v>23</v>
      </c>
      <c r="I1720" s="13">
        <f>VLOOKUP(A1720,import!A:J,9,0)</f>
        <v>29</v>
      </c>
      <c r="J1720" s="14">
        <f>VLOOKUP(A1720,import!A:J,10,0)</f>
        <v>0.21</v>
      </c>
      <c r="K1720" s="11" t="s">
        <v>7951</v>
      </c>
      <c r="L1720" s="11">
        <v>5.332027444E9</v>
      </c>
      <c r="M1720" s="11" t="s">
        <v>47</v>
      </c>
      <c r="N1720" s="11" t="s">
        <v>81</v>
      </c>
      <c r="O1720" s="11" t="s">
        <v>7952</v>
      </c>
      <c r="P1720" s="11" t="str">
        <f>VLOOKUP(A1720,import!A:P,16,0)</f>
        <v>Geleneksel</v>
      </c>
      <c r="Q1720" s="15"/>
      <c r="R1720" s="15" t="b">
        <v>1</v>
      </c>
      <c r="S1720" s="16" t="b">
        <v>0</v>
      </c>
      <c r="T1720" s="17" t="s">
        <v>50</v>
      </c>
      <c r="U1720" s="17" t="s">
        <v>123</v>
      </c>
      <c r="V1720" s="22" t="s">
        <v>69</v>
      </c>
      <c r="W1720" s="17"/>
      <c r="X1720" s="18">
        <v>44494.0</v>
      </c>
      <c r="Y1720" s="18">
        <v>44496.0</v>
      </c>
      <c r="Z1720" s="18"/>
      <c r="AA1720" s="22" t="s">
        <v>71</v>
      </c>
      <c r="AB1720" s="23">
        <v>44494.0</v>
      </c>
      <c r="AC1720" s="19"/>
      <c r="AD1720" s="19"/>
      <c r="AE1720" s="20"/>
      <c r="AF1720" s="19"/>
      <c r="AG1720" s="20"/>
      <c r="AH1720" s="19"/>
      <c r="AI1720" s="19"/>
      <c r="AJ1720" s="19"/>
      <c r="AK1720" s="22" t="s">
        <v>123</v>
      </c>
      <c r="AL1720" s="19"/>
      <c r="AM1720" s="19"/>
      <c r="AN1720" s="19"/>
      <c r="AO1720" s="19"/>
      <c r="AP1720" s="21" t="s">
        <v>89</v>
      </c>
      <c r="AQ1720" s="19"/>
    </row>
    <row r="1721">
      <c r="A1721" s="11" t="s">
        <v>7953</v>
      </c>
      <c r="B1721" s="11" t="s">
        <v>7954</v>
      </c>
      <c r="C1721" s="11" t="str">
        <f>VLOOKUP(A1721,import!A:C,3,0)</f>
        <v>DOĞRU</v>
      </c>
      <c r="D1721" s="11" t="s">
        <v>74</v>
      </c>
      <c r="E1721" s="12">
        <f>VLOOKUP(A1721,import!A:J,5,0)</f>
        <v>637</v>
      </c>
      <c r="F1721" s="12">
        <f>VLOOKUP(A1721,import!A:J,6,0)</f>
        <v>46</v>
      </c>
      <c r="G1721" s="13">
        <f>VLOOKUP(A1721,import!A:J,7,0)</f>
        <v>0</v>
      </c>
      <c r="H1721" s="13">
        <f>VLOOKUP(A1721,import!A:J,8,0)</f>
        <v>11</v>
      </c>
      <c r="I1721" s="13">
        <f>VLOOKUP(A1721,import!A:J,9,0)</f>
        <v>11</v>
      </c>
      <c r="J1721" s="14">
        <f>VLOOKUP(A1721,import!A:J,10,0)</f>
        <v>0</v>
      </c>
      <c r="K1721" s="11" t="s">
        <v>515</v>
      </c>
      <c r="L1721" s="11">
        <v>5.452420405E9</v>
      </c>
      <c r="M1721" s="11" t="s">
        <v>516</v>
      </c>
      <c r="N1721" s="11" t="s">
        <v>517</v>
      </c>
      <c r="O1721" s="11" t="s">
        <v>518</v>
      </c>
      <c r="P1721" s="11" t="str">
        <f>VLOOKUP(A1721,import!A:P,16,0)</f>
        <v>Geleneksel</v>
      </c>
      <c r="Q1721" s="15" t="s">
        <v>299</v>
      </c>
      <c r="R1721" s="15" t="b">
        <v>1</v>
      </c>
      <c r="S1721" s="16" t="b">
        <v>0</v>
      </c>
      <c r="T1721" s="25" t="s">
        <v>351</v>
      </c>
      <c r="U1721" s="25" t="s">
        <v>115</v>
      </c>
      <c r="V1721" s="25" t="s">
        <v>52</v>
      </c>
      <c r="W1721" s="25" t="s">
        <v>519</v>
      </c>
      <c r="X1721" s="27">
        <v>44509.0</v>
      </c>
      <c r="Y1721" s="27">
        <v>44511.0</v>
      </c>
      <c r="Z1721" s="30"/>
      <c r="AA1721" s="22" t="s">
        <v>212</v>
      </c>
      <c r="AB1721" s="23">
        <v>44509.0</v>
      </c>
      <c r="AC1721" s="22" t="s">
        <v>106</v>
      </c>
      <c r="AD1721" s="23">
        <v>44509.0</v>
      </c>
      <c r="AE1721" s="22" t="s">
        <v>71</v>
      </c>
      <c r="AF1721" s="23">
        <v>44509.0</v>
      </c>
      <c r="AG1721" s="20"/>
      <c r="AH1721" s="19"/>
      <c r="AI1721" s="19"/>
      <c r="AJ1721" s="19"/>
      <c r="AK1721" s="22" t="s">
        <v>99</v>
      </c>
      <c r="AL1721" s="22" t="s">
        <v>68</v>
      </c>
      <c r="AM1721" s="22" t="s">
        <v>115</v>
      </c>
      <c r="AN1721" s="19"/>
      <c r="AO1721" s="19"/>
      <c r="AP1721" s="21" t="s">
        <v>54</v>
      </c>
      <c r="AQ1721" s="19"/>
    </row>
    <row r="1722">
      <c r="A1722" s="11" t="s">
        <v>7955</v>
      </c>
      <c r="B1722" s="11" t="s">
        <v>7956</v>
      </c>
      <c r="C1722" s="11" t="str">
        <f>VLOOKUP(A1722,import!A:C,3,0)</f>
        <v>DOĞRU</v>
      </c>
      <c r="D1722" s="11" t="s">
        <v>45</v>
      </c>
      <c r="E1722" s="12">
        <f>VLOOKUP(A1722,import!A:J,5,0)</f>
        <v>745</v>
      </c>
      <c r="F1722" s="12">
        <f>VLOOKUP(A1722,import!A:J,6,0)</f>
        <v>52</v>
      </c>
      <c r="G1722" s="13">
        <f>VLOOKUP(A1722,import!A:J,7,0)</f>
        <v>0</v>
      </c>
      <c r="H1722" s="13">
        <f>VLOOKUP(A1722,import!A:J,8,0)</f>
        <v>17</v>
      </c>
      <c r="I1722" s="13">
        <f>VLOOKUP(A1722,import!A:J,9,0)</f>
        <v>17</v>
      </c>
      <c r="J1722" s="14">
        <f>VLOOKUP(A1722,import!A:J,10,0)</f>
        <v>0</v>
      </c>
      <c r="K1722" s="11" t="s">
        <v>7957</v>
      </c>
      <c r="L1722" s="11">
        <v>5.452642106E9</v>
      </c>
      <c r="M1722" s="11" t="s">
        <v>388</v>
      </c>
      <c r="N1722" s="11" t="s">
        <v>663</v>
      </c>
      <c r="O1722" s="11" t="s">
        <v>7958</v>
      </c>
      <c r="P1722" s="11" t="str">
        <f>VLOOKUP(A1722,import!A:P,16,0)</f>
        <v>Geleneksel</v>
      </c>
      <c r="Q1722" s="15"/>
      <c r="R1722" s="15" t="b">
        <v>0</v>
      </c>
      <c r="S1722" s="16" t="b">
        <v>0</v>
      </c>
      <c r="T1722" s="17"/>
      <c r="U1722" s="17"/>
      <c r="V1722" s="17"/>
      <c r="W1722" s="17"/>
      <c r="X1722" s="18"/>
      <c r="Y1722" s="18"/>
      <c r="Z1722" s="18"/>
      <c r="AA1722" s="22"/>
      <c r="AB1722" s="23"/>
      <c r="AC1722" s="19"/>
      <c r="AD1722" s="19"/>
      <c r="AE1722" s="20"/>
      <c r="AF1722" s="19"/>
      <c r="AG1722" s="20"/>
      <c r="AH1722" s="19"/>
      <c r="AI1722" s="19"/>
      <c r="AJ1722" s="19"/>
      <c r="AK1722" s="22"/>
      <c r="AL1722" s="19"/>
      <c r="AM1722" s="19"/>
      <c r="AN1722" s="19"/>
      <c r="AO1722" s="19"/>
      <c r="AP1722" s="21" t="s">
        <v>89</v>
      </c>
      <c r="AQ1722" s="19"/>
    </row>
    <row r="1723">
      <c r="A1723" s="11" t="s">
        <v>7959</v>
      </c>
      <c r="B1723" s="11" t="s">
        <v>7960</v>
      </c>
      <c r="C1723" s="11" t="str">
        <f>VLOOKUP(A1723,import!A:C,3,0)</f>
        <v>DOĞRU</v>
      </c>
      <c r="D1723" s="11" t="s">
        <v>200</v>
      </c>
      <c r="E1723" s="12">
        <f>VLOOKUP(A1723,import!A:J,5,0)</f>
        <v>78</v>
      </c>
      <c r="F1723" s="12">
        <f>VLOOKUP(A1723,import!A:J,6,0)</f>
        <v>4</v>
      </c>
      <c r="G1723" s="13">
        <f>VLOOKUP(A1723,import!A:J,7,0)</f>
        <v>0</v>
      </c>
      <c r="H1723" s="13">
        <f>VLOOKUP(A1723,import!A:J,8,0)</f>
        <v>35</v>
      </c>
      <c r="I1723" s="13">
        <f>VLOOKUP(A1723,import!A:J,9,0)</f>
        <v>35</v>
      </c>
      <c r="J1723" s="14">
        <f>VLOOKUP(A1723,import!A:J,10,0)</f>
        <v>0</v>
      </c>
      <c r="K1723" s="11" t="s">
        <v>7961</v>
      </c>
      <c r="L1723" s="11">
        <v>2.427770743E9</v>
      </c>
      <c r="M1723" s="11" t="s">
        <v>58</v>
      </c>
      <c r="N1723" s="11" t="s">
        <v>7962</v>
      </c>
      <c r="O1723" s="11" t="s">
        <v>7963</v>
      </c>
      <c r="P1723" s="11" t="str">
        <f>VLOOKUP(A1723,import!A:P,16,0)</f>
        <v>Geleneksel</v>
      </c>
      <c r="Q1723" s="15"/>
      <c r="R1723" s="15" t="b">
        <v>1</v>
      </c>
      <c r="S1723" s="16" t="b">
        <v>0</v>
      </c>
      <c r="T1723" s="17" t="s">
        <v>83</v>
      </c>
      <c r="U1723" s="17"/>
      <c r="V1723" s="17"/>
      <c r="W1723" s="17" t="s">
        <v>7964</v>
      </c>
      <c r="X1723" s="18"/>
      <c r="Y1723" s="18"/>
      <c r="Z1723" s="17"/>
      <c r="AA1723" s="22" t="s">
        <v>177</v>
      </c>
      <c r="AB1723" s="23">
        <v>44489.0</v>
      </c>
      <c r="AC1723" s="22" t="s">
        <v>71</v>
      </c>
      <c r="AD1723" s="23">
        <v>44498.0</v>
      </c>
      <c r="AE1723" s="20"/>
      <c r="AF1723" s="19"/>
      <c r="AG1723" s="20"/>
      <c r="AH1723" s="19"/>
      <c r="AI1723" s="19"/>
      <c r="AJ1723" s="19"/>
      <c r="AK1723" s="22" t="s">
        <v>156</v>
      </c>
      <c r="AL1723" s="22" t="s">
        <v>99</v>
      </c>
      <c r="AM1723" s="19"/>
      <c r="AN1723" s="19"/>
      <c r="AO1723" s="19"/>
      <c r="AP1723" s="21" t="s">
        <v>89</v>
      </c>
      <c r="AQ1723" s="19"/>
    </row>
    <row r="1724">
      <c r="A1724" s="11" t="s">
        <v>7965</v>
      </c>
      <c r="B1724" s="11" t="s">
        <v>7966</v>
      </c>
      <c r="C1724" s="11" t="str">
        <f>VLOOKUP(A1724,import!A:C,3,0)</f>
        <v>DOĞRU</v>
      </c>
      <c r="D1724" s="11" t="s">
        <v>74</v>
      </c>
      <c r="E1724" s="12">
        <f>VLOOKUP(A1724,import!A:J,5,0)</f>
        <v>40</v>
      </c>
      <c r="F1724" s="12">
        <f>VLOOKUP(A1724,import!A:J,6,0)</f>
        <v>2</v>
      </c>
      <c r="G1724" s="13">
        <f>VLOOKUP(A1724,import!A:J,7,0)</f>
        <v>0</v>
      </c>
      <c r="H1724" s="13">
        <f>VLOOKUP(A1724,import!A:J,8,0)</f>
        <v>11</v>
      </c>
      <c r="I1724" s="13">
        <f>VLOOKUP(A1724,import!A:J,9,0)</f>
        <v>11</v>
      </c>
      <c r="J1724" s="14">
        <f>VLOOKUP(A1724,import!A:J,10,0)</f>
        <v>0</v>
      </c>
      <c r="K1724" s="11" t="s">
        <v>7967</v>
      </c>
      <c r="L1724" s="11">
        <v>5.444425856E9</v>
      </c>
      <c r="M1724" s="11" t="s">
        <v>1600</v>
      </c>
      <c r="N1724" s="11" t="s">
        <v>1601</v>
      </c>
      <c r="O1724" s="11" t="s">
        <v>7968</v>
      </c>
      <c r="P1724" s="11" t="str">
        <f>VLOOKUP(A1724,import!A:P,16,0)</f>
        <v>Geleneksel</v>
      </c>
      <c r="Q1724" s="15"/>
      <c r="R1724" s="15" t="b">
        <v>0</v>
      </c>
      <c r="S1724" s="16" t="b">
        <v>0</v>
      </c>
      <c r="T1724" s="17"/>
      <c r="U1724" s="17"/>
      <c r="V1724" s="17"/>
      <c r="W1724" s="17"/>
      <c r="X1724" s="18"/>
      <c r="Y1724" s="18"/>
      <c r="Z1724" s="18"/>
      <c r="AA1724" s="22"/>
      <c r="AB1724" s="23"/>
      <c r="AC1724" s="19"/>
      <c r="AD1724" s="19"/>
      <c r="AE1724" s="20"/>
      <c r="AF1724" s="19"/>
      <c r="AG1724" s="20"/>
      <c r="AH1724" s="19"/>
      <c r="AI1724" s="19"/>
      <c r="AJ1724" s="19"/>
      <c r="AK1724" s="22"/>
      <c r="AL1724" s="19"/>
      <c r="AM1724" s="19"/>
      <c r="AN1724" s="19"/>
      <c r="AO1724" s="19"/>
      <c r="AP1724" s="21"/>
      <c r="AQ1724" s="19"/>
    </row>
    <row r="1725">
      <c r="A1725" s="11" t="s">
        <v>7969</v>
      </c>
      <c r="B1725" s="11" t="s">
        <v>7970</v>
      </c>
      <c r="C1725" s="11" t="str">
        <f>VLOOKUP(A1725,import!A:C,3,0)</f>
        <v>DOĞRU</v>
      </c>
      <c r="D1725" s="11" t="s">
        <v>818</v>
      </c>
      <c r="E1725" s="12">
        <f>VLOOKUP(A1725,import!A:J,5,0)</f>
        <v>7</v>
      </c>
      <c r="F1725" s="12" t="str">
        <f>VLOOKUP(A1725,import!A:J,6,0)</f>
        <v/>
      </c>
      <c r="G1725" s="13">
        <f>VLOOKUP(A1725,import!A:J,7,0)</f>
        <v>24</v>
      </c>
      <c r="H1725" s="13">
        <f>VLOOKUP(A1725,import!A:J,8,0)</f>
        <v>1</v>
      </c>
      <c r="I1725" s="13">
        <f>VLOOKUP(A1725,import!A:J,9,0)</f>
        <v>25</v>
      </c>
      <c r="J1725" s="14">
        <f>VLOOKUP(A1725,import!A:J,10,0)</f>
        <v>0.96</v>
      </c>
      <c r="K1725" s="11" t="s">
        <v>7971</v>
      </c>
      <c r="L1725" s="11">
        <v>5.464247585E9</v>
      </c>
      <c r="M1725" s="11" t="s">
        <v>47</v>
      </c>
      <c r="N1725" s="11" t="s">
        <v>227</v>
      </c>
      <c r="O1725" s="11" t="s">
        <v>7972</v>
      </c>
      <c r="P1725" s="11" t="str">
        <f>VLOOKUP(A1725,import!A:P,16,0)</f>
        <v>Geleneksel</v>
      </c>
      <c r="Q1725" s="15"/>
      <c r="R1725" s="15" t="b">
        <v>1</v>
      </c>
      <c r="S1725" s="16" t="b">
        <v>0</v>
      </c>
      <c r="T1725" s="17" t="s">
        <v>50</v>
      </c>
      <c r="U1725" s="17" t="s">
        <v>99</v>
      </c>
      <c r="V1725" s="17" t="s">
        <v>52</v>
      </c>
      <c r="W1725" s="17" t="s">
        <v>7973</v>
      </c>
      <c r="X1725" s="18">
        <v>44519.0</v>
      </c>
      <c r="Y1725" s="18">
        <v>44524.0</v>
      </c>
      <c r="Z1725" s="18"/>
      <c r="AA1725" s="22" t="s">
        <v>71</v>
      </c>
      <c r="AB1725" s="23">
        <v>44519.0</v>
      </c>
      <c r="AC1725" s="22" t="s">
        <v>71</v>
      </c>
      <c r="AD1725" s="23">
        <v>44524.0</v>
      </c>
      <c r="AE1725" s="20"/>
      <c r="AF1725" s="19"/>
      <c r="AG1725" s="20"/>
      <c r="AH1725" s="19"/>
      <c r="AI1725" s="19"/>
      <c r="AJ1725" s="19"/>
      <c r="AK1725" s="22" t="s">
        <v>99</v>
      </c>
      <c r="AL1725" s="19"/>
      <c r="AM1725" s="19"/>
      <c r="AN1725" s="19"/>
      <c r="AO1725" s="19"/>
      <c r="AP1725" s="21" t="s">
        <v>89</v>
      </c>
      <c r="AQ1725" s="19"/>
    </row>
    <row r="1726">
      <c r="A1726" s="11" t="s">
        <v>7974</v>
      </c>
      <c r="B1726" s="11" t="s">
        <v>7975</v>
      </c>
      <c r="C1726" s="11" t="str">
        <f>VLOOKUP(A1726,import!A:C,3,0)</f>
        <v>DOĞRU</v>
      </c>
      <c r="D1726" s="11" t="s">
        <v>74</v>
      </c>
      <c r="E1726" s="12">
        <f>VLOOKUP(A1726,import!A:J,5,0)</f>
        <v>8686</v>
      </c>
      <c r="F1726" s="12">
        <f>VLOOKUP(A1726,import!A:J,6,0)</f>
        <v>248</v>
      </c>
      <c r="G1726" s="13">
        <f>VLOOKUP(A1726,import!A:J,7,0)</f>
        <v>0</v>
      </c>
      <c r="H1726" s="13">
        <f>VLOOKUP(A1726,import!A:J,8,0)</f>
        <v>30</v>
      </c>
      <c r="I1726" s="13">
        <f>VLOOKUP(A1726,import!A:J,9,0)</f>
        <v>30</v>
      </c>
      <c r="J1726" s="14">
        <f>VLOOKUP(A1726,import!A:J,10,0)</f>
        <v>0</v>
      </c>
      <c r="K1726" s="11" t="s">
        <v>7976</v>
      </c>
      <c r="L1726" s="11">
        <v>5.468786968E9</v>
      </c>
      <c r="M1726" s="11" t="s">
        <v>65</v>
      </c>
      <c r="N1726" s="11" t="s">
        <v>285</v>
      </c>
      <c r="O1726" s="11" t="s">
        <v>7977</v>
      </c>
      <c r="P1726" s="11" t="str">
        <f>VLOOKUP(A1726,import!A:P,16,0)</f>
        <v>Geleneksel</v>
      </c>
      <c r="Q1726" s="15" t="s">
        <v>103</v>
      </c>
      <c r="R1726" s="15" t="b">
        <v>1</v>
      </c>
      <c r="S1726" s="25" t="b">
        <v>1</v>
      </c>
      <c r="T1726" s="16"/>
      <c r="U1726" s="16"/>
      <c r="V1726" s="16"/>
      <c r="W1726" s="25" t="s">
        <v>7978</v>
      </c>
      <c r="X1726" s="30"/>
      <c r="Y1726" s="30"/>
      <c r="Z1726" s="30"/>
      <c r="AA1726" s="22" t="s">
        <v>106</v>
      </c>
      <c r="AB1726" s="23">
        <v>44417.0</v>
      </c>
      <c r="AC1726" s="22" t="s">
        <v>106</v>
      </c>
      <c r="AD1726" s="23">
        <v>44418.0</v>
      </c>
      <c r="AE1726" s="22" t="s">
        <v>71</v>
      </c>
      <c r="AF1726" s="23">
        <v>44442.0</v>
      </c>
      <c r="AG1726" s="22" t="s">
        <v>106</v>
      </c>
      <c r="AH1726" s="23">
        <v>44498.0</v>
      </c>
      <c r="AI1726" s="19"/>
      <c r="AJ1726" s="19"/>
      <c r="AK1726" s="22" t="s">
        <v>149</v>
      </c>
      <c r="AL1726" s="22" t="s">
        <v>219</v>
      </c>
      <c r="AM1726" s="22" t="s">
        <v>156</v>
      </c>
      <c r="AN1726" s="22" t="s">
        <v>99</v>
      </c>
      <c r="AO1726" s="19"/>
      <c r="AP1726" s="21" t="s">
        <v>116</v>
      </c>
      <c r="AQ1726" s="19"/>
    </row>
    <row r="1727">
      <c r="A1727" s="11" t="s">
        <v>7979</v>
      </c>
      <c r="B1727" s="11" t="s">
        <v>7980</v>
      </c>
      <c r="C1727" s="11" t="str">
        <f>VLOOKUP(A1727,import!A:C,3,0)</f>
        <v>DOĞRU</v>
      </c>
      <c r="D1727" s="11" t="s">
        <v>152</v>
      </c>
      <c r="E1727" s="12">
        <f>VLOOKUP(A1727,import!A:J,5,0)</f>
        <v>4033</v>
      </c>
      <c r="F1727" s="12">
        <f>VLOOKUP(A1727,import!A:J,6,0)</f>
        <v>218</v>
      </c>
      <c r="G1727" s="13">
        <f>VLOOKUP(A1727,import!A:J,7,0)</f>
        <v>2</v>
      </c>
      <c r="H1727" s="13">
        <f>VLOOKUP(A1727,import!A:J,8,0)</f>
        <v>45</v>
      </c>
      <c r="I1727" s="13">
        <f>VLOOKUP(A1727,import!A:J,9,0)</f>
        <v>47</v>
      </c>
      <c r="J1727" s="14">
        <f>VLOOKUP(A1727,import!A:J,10,0)</f>
        <v>0.04</v>
      </c>
      <c r="K1727" s="11" t="s">
        <v>7981</v>
      </c>
      <c r="L1727" s="11">
        <v>2.423112124E9</v>
      </c>
      <c r="M1727" s="11" t="s">
        <v>47</v>
      </c>
      <c r="N1727" s="11" t="s">
        <v>81</v>
      </c>
      <c r="O1727" s="11" t="s">
        <v>7982</v>
      </c>
      <c r="P1727" s="11" t="str">
        <f>VLOOKUP(A1727,import!A:P,16,0)</f>
        <v>Geleneksel</v>
      </c>
      <c r="Q1727" s="15" t="s">
        <v>129</v>
      </c>
      <c r="R1727" s="15" t="b">
        <v>1</v>
      </c>
      <c r="S1727" s="25" t="b">
        <v>1</v>
      </c>
      <c r="T1727" s="25" t="s">
        <v>83</v>
      </c>
      <c r="U1727" s="25" t="s">
        <v>99</v>
      </c>
      <c r="V1727" s="25" t="s">
        <v>52</v>
      </c>
      <c r="W1727" s="25" t="s">
        <v>7983</v>
      </c>
      <c r="X1727" s="27">
        <v>44533.0</v>
      </c>
      <c r="Y1727" s="27">
        <v>44537.0</v>
      </c>
      <c r="Z1727" s="27"/>
      <c r="AA1727" s="22" t="s">
        <v>71</v>
      </c>
      <c r="AB1727" s="23">
        <v>44386.0</v>
      </c>
      <c r="AC1727" s="22" t="s">
        <v>85</v>
      </c>
      <c r="AD1727" s="23">
        <v>44389.0</v>
      </c>
      <c r="AE1727" s="22" t="s">
        <v>212</v>
      </c>
      <c r="AF1727" s="23">
        <v>44406.0</v>
      </c>
      <c r="AG1727" s="22" t="s">
        <v>177</v>
      </c>
      <c r="AH1727" s="23">
        <v>44411.0</v>
      </c>
      <c r="AI1727" s="22"/>
      <c r="AJ1727" s="23"/>
      <c r="AK1727" s="22" t="s">
        <v>107</v>
      </c>
      <c r="AL1727" s="22" t="s">
        <v>86</v>
      </c>
      <c r="AM1727" s="22" t="s">
        <v>51</v>
      </c>
      <c r="AN1727" s="22" t="s">
        <v>219</v>
      </c>
      <c r="AO1727" s="22"/>
      <c r="AP1727" s="21" t="s">
        <v>89</v>
      </c>
      <c r="AQ1727" s="22"/>
    </row>
    <row r="1728">
      <c r="A1728" s="11" t="s">
        <v>7984</v>
      </c>
      <c r="B1728" s="11" t="s">
        <v>7985</v>
      </c>
      <c r="C1728" s="11" t="str">
        <f>VLOOKUP(A1728,import!A:C,3,0)</f>
        <v>DOĞRU</v>
      </c>
      <c r="D1728" s="11" t="s">
        <v>152</v>
      </c>
      <c r="E1728" s="12">
        <f>VLOOKUP(A1728,import!A:J,5,0)</f>
        <v>371</v>
      </c>
      <c r="F1728" s="12">
        <f>VLOOKUP(A1728,import!A:J,6,0)</f>
        <v>19</v>
      </c>
      <c r="G1728" s="13">
        <f>VLOOKUP(A1728,import!A:J,7,0)</f>
        <v>16</v>
      </c>
      <c r="H1728" s="13">
        <f>VLOOKUP(A1728,import!A:J,8,0)</f>
        <v>1</v>
      </c>
      <c r="I1728" s="13">
        <f>VLOOKUP(A1728,import!A:J,9,0)</f>
        <v>17</v>
      </c>
      <c r="J1728" s="14">
        <f>VLOOKUP(A1728,import!A:J,10,0)</f>
        <v>0.94</v>
      </c>
      <c r="K1728" s="11" t="s">
        <v>7986</v>
      </c>
      <c r="L1728" s="11">
        <v>2.423253994E9</v>
      </c>
      <c r="M1728" s="11" t="s">
        <v>65</v>
      </c>
      <c r="N1728" s="11" t="s">
        <v>614</v>
      </c>
      <c r="O1728" s="11" t="s">
        <v>7987</v>
      </c>
      <c r="P1728" s="11" t="str">
        <f>VLOOKUP(A1728,import!A:P,16,0)</f>
        <v>Geleneksel</v>
      </c>
      <c r="Q1728" s="15"/>
      <c r="R1728" s="15" t="b">
        <v>1</v>
      </c>
      <c r="S1728" s="16" t="b">
        <v>0</v>
      </c>
      <c r="T1728" s="17" t="s">
        <v>50</v>
      </c>
      <c r="U1728" s="17" t="s">
        <v>247</v>
      </c>
      <c r="V1728" s="24" t="s">
        <v>52</v>
      </c>
      <c r="W1728" s="17"/>
      <c r="X1728" s="18">
        <v>44484.0</v>
      </c>
      <c r="Y1728" s="18">
        <v>44487.0</v>
      </c>
      <c r="Z1728" s="18"/>
      <c r="AA1728" s="22" t="s">
        <v>71</v>
      </c>
      <c r="AB1728" s="23">
        <v>44484.0</v>
      </c>
      <c r="AC1728" s="19"/>
      <c r="AD1728" s="19"/>
      <c r="AE1728" s="20"/>
      <c r="AF1728" s="19"/>
      <c r="AG1728" s="20"/>
      <c r="AH1728" s="19"/>
      <c r="AI1728" s="19"/>
      <c r="AJ1728" s="19"/>
      <c r="AK1728" s="22" t="s">
        <v>247</v>
      </c>
      <c r="AL1728" s="19"/>
      <c r="AM1728" s="19"/>
      <c r="AN1728" s="19"/>
      <c r="AO1728" s="19"/>
      <c r="AP1728" s="21" t="s">
        <v>54</v>
      </c>
      <c r="AQ1728" s="19"/>
    </row>
    <row r="1729">
      <c r="A1729" s="11" t="s">
        <v>7988</v>
      </c>
      <c r="B1729" s="11" t="s">
        <v>7989</v>
      </c>
      <c r="C1729" s="11" t="str">
        <f>VLOOKUP(A1729,import!A:C,3,0)</f>
        <v>DOĞRU</v>
      </c>
      <c r="D1729" s="11" t="s">
        <v>200</v>
      </c>
      <c r="E1729" s="12">
        <f>VLOOKUP(A1729,import!A:J,5,0)</f>
        <v>900</v>
      </c>
      <c r="F1729" s="12">
        <f>VLOOKUP(A1729,import!A:J,6,0)</f>
        <v>48</v>
      </c>
      <c r="G1729" s="13">
        <f>VLOOKUP(A1729,import!A:J,7,0)</f>
        <v>0</v>
      </c>
      <c r="H1729" s="13">
        <f>VLOOKUP(A1729,import!A:J,8,0)</f>
        <v>56</v>
      </c>
      <c r="I1729" s="13">
        <f>VLOOKUP(A1729,import!A:J,9,0)</f>
        <v>56</v>
      </c>
      <c r="J1729" s="14">
        <f>VLOOKUP(A1729,import!A:J,10,0)</f>
        <v>0</v>
      </c>
      <c r="K1729" s="11" t="s">
        <v>7990</v>
      </c>
      <c r="L1729" s="11">
        <v>2.423120595E9</v>
      </c>
      <c r="M1729" s="11" t="s">
        <v>47</v>
      </c>
      <c r="N1729" s="11" t="s">
        <v>445</v>
      </c>
      <c r="O1729" s="11" t="s">
        <v>7991</v>
      </c>
      <c r="P1729" s="11" t="str">
        <f>VLOOKUP(A1729,import!A:P,16,0)</f>
        <v>Geleneksel</v>
      </c>
      <c r="Q1729" s="15" t="s">
        <v>103</v>
      </c>
      <c r="R1729" s="15" t="b">
        <v>1</v>
      </c>
      <c r="S1729" s="16" t="b">
        <v>0</v>
      </c>
      <c r="T1729" s="25" t="s">
        <v>83</v>
      </c>
      <c r="U1729" s="16"/>
      <c r="V1729" s="16"/>
      <c r="W1729" s="25" t="s">
        <v>7992</v>
      </c>
      <c r="X1729" s="30"/>
      <c r="Y1729" s="30"/>
      <c r="Z1729" s="30"/>
      <c r="AA1729" s="22" t="s">
        <v>71</v>
      </c>
      <c r="AB1729" s="23">
        <v>44357.0</v>
      </c>
      <c r="AC1729" s="22" t="s">
        <v>71</v>
      </c>
      <c r="AD1729" s="23">
        <v>44375.0</v>
      </c>
      <c r="AE1729" s="22" t="s">
        <v>71</v>
      </c>
      <c r="AF1729" s="23">
        <v>44413.0</v>
      </c>
      <c r="AG1729" s="22" t="s">
        <v>177</v>
      </c>
      <c r="AH1729" s="23">
        <v>44414.0</v>
      </c>
      <c r="AI1729" s="22" t="s">
        <v>85</v>
      </c>
      <c r="AJ1729" s="23">
        <v>44417.0</v>
      </c>
      <c r="AK1729" s="22" t="s">
        <v>98</v>
      </c>
      <c r="AL1729" s="22" t="s">
        <v>86</v>
      </c>
      <c r="AM1729" s="22" t="s">
        <v>219</v>
      </c>
      <c r="AN1729" s="22" t="s">
        <v>87</v>
      </c>
      <c r="AO1729" s="22" t="s">
        <v>88</v>
      </c>
      <c r="AP1729" s="21" t="s">
        <v>89</v>
      </c>
      <c r="AQ1729" s="22"/>
    </row>
    <row r="1730">
      <c r="A1730" s="11" t="s">
        <v>7993</v>
      </c>
      <c r="B1730" s="11" t="s">
        <v>7994</v>
      </c>
      <c r="C1730" s="11" t="str">
        <f>VLOOKUP(A1730,import!A:C,3,0)</f>
        <v>DOĞRU</v>
      </c>
      <c r="D1730" s="11" t="s">
        <v>419</v>
      </c>
      <c r="E1730" s="12">
        <f>VLOOKUP(A1730,import!A:J,5,0)</f>
        <v>202</v>
      </c>
      <c r="F1730" s="12">
        <f>VLOOKUP(A1730,import!A:J,6,0)</f>
        <v>16</v>
      </c>
      <c r="G1730" s="13">
        <f>VLOOKUP(A1730,import!A:J,7,0)</f>
        <v>9</v>
      </c>
      <c r="H1730" s="13">
        <f>VLOOKUP(A1730,import!A:J,8,0)</f>
        <v>11</v>
      </c>
      <c r="I1730" s="13">
        <f>VLOOKUP(A1730,import!A:J,9,0)</f>
        <v>20</v>
      </c>
      <c r="J1730" s="14">
        <f>VLOOKUP(A1730,import!A:J,10,0)</f>
        <v>0.45</v>
      </c>
      <c r="K1730" s="11" t="s">
        <v>7995</v>
      </c>
      <c r="L1730" s="11">
        <v>2.423256307E9</v>
      </c>
      <c r="M1730" s="11" t="s">
        <v>65</v>
      </c>
      <c r="N1730" s="11" t="s">
        <v>1501</v>
      </c>
      <c r="O1730" s="11" t="s">
        <v>7996</v>
      </c>
      <c r="P1730" s="11" t="str">
        <f>VLOOKUP(A1730,import!A:P,16,0)</f>
        <v>Geleneksel</v>
      </c>
      <c r="Q1730" s="15"/>
      <c r="R1730" s="15" t="b">
        <v>1</v>
      </c>
      <c r="S1730" s="16" t="b">
        <v>0</v>
      </c>
      <c r="T1730" s="17" t="s">
        <v>351</v>
      </c>
      <c r="U1730" s="17" t="s">
        <v>104</v>
      </c>
      <c r="V1730" s="17" t="s">
        <v>7997</v>
      </c>
      <c r="W1730" s="17" t="s">
        <v>105</v>
      </c>
      <c r="X1730" s="18">
        <v>44552.0</v>
      </c>
      <c r="Y1730" s="18">
        <v>44561.0</v>
      </c>
      <c r="Z1730" s="18"/>
      <c r="AA1730" s="22" t="s">
        <v>106</v>
      </c>
      <c r="AB1730" s="23">
        <v>44487.0</v>
      </c>
      <c r="AC1730" s="22" t="s">
        <v>71</v>
      </c>
      <c r="AD1730" s="23">
        <v>44497.0</v>
      </c>
      <c r="AE1730" s="22" t="s">
        <v>71</v>
      </c>
      <c r="AF1730" s="23">
        <v>44558.0</v>
      </c>
      <c r="AG1730" s="20"/>
      <c r="AH1730" s="19"/>
      <c r="AI1730" s="19"/>
      <c r="AJ1730" s="19"/>
      <c r="AK1730" s="22" t="s">
        <v>115</v>
      </c>
      <c r="AL1730" s="22" t="s">
        <v>123</v>
      </c>
      <c r="AM1730" s="22" t="s">
        <v>104</v>
      </c>
      <c r="AN1730" s="22" t="s">
        <v>104</v>
      </c>
      <c r="AO1730" s="19"/>
      <c r="AP1730" s="21" t="s">
        <v>54</v>
      </c>
      <c r="AQ1730" s="19"/>
    </row>
    <row r="1731">
      <c r="A1731" s="11" t="s">
        <v>7998</v>
      </c>
      <c r="B1731" s="11" t="s">
        <v>7999</v>
      </c>
      <c r="C1731" s="11" t="str">
        <f>VLOOKUP(A1731,import!A:C,3,0)</f>
        <v>DOĞRU</v>
      </c>
      <c r="D1731" s="11" t="s">
        <v>200</v>
      </c>
      <c r="E1731" s="12">
        <f>VLOOKUP(A1731,import!A:J,5,0)</f>
        <v>990</v>
      </c>
      <c r="F1731" s="12">
        <f>VLOOKUP(A1731,import!A:J,6,0)</f>
        <v>69</v>
      </c>
      <c r="G1731" s="13">
        <f>VLOOKUP(A1731,import!A:J,7,0)</f>
        <v>0</v>
      </c>
      <c r="H1731" s="13">
        <f>VLOOKUP(A1731,import!A:J,8,0)</f>
        <v>50</v>
      </c>
      <c r="I1731" s="13">
        <f>VLOOKUP(A1731,import!A:J,9,0)</f>
        <v>50</v>
      </c>
      <c r="J1731" s="14">
        <f>VLOOKUP(A1731,import!A:J,10,0)</f>
        <v>0</v>
      </c>
      <c r="K1731" s="11" t="s">
        <v>8000</v>
      </c>
      <c r="L1731" s="11">
        <v>5.434142444E9</v>
      </c>
      <c r="M1731" s="11" t="s">
        <v>47</v>
      </c>
      <c r="N1731" s="11" t="s">
        <v>227</v>
      </c>
      <c r="O1731" s="11" t="s">
        <v>8001</v>
      </c>
      <c r="P1731" s="11" t="str">
        <f>VLOOKUP(A1731,import!A:P,16,0)</f>
        <v>Geleneksel</v>
      </c>
      <c r="Q1731" s="15" t="s">
        <v>103</v>
      </c>
      <c r="R1731" s="15" t="b">
        <v>1</v>
      </c>
      <c r="S1731" s="25" t="b">
        <v>1</v>
      </c>
      <c r="T1731" s="25"/>
      <c r="U1731" s="25"/>
      <c r="V1731" s="25"/>
      <c r="W1731" s="25" t="s">
        <v>8002</v>
      </c>
      <c r="X1731" s="27"/>
      <c r="Y1731" s="27"/>
      <c r="Z1731" s="27"/>
      <c r="AA1731" s="22" t="s">
        <v>71</v>
      </c>
      <c r="AB1731" s="23">
        <v>44370.0</v>
      </c>
      <c r="AC1731" s="22" t="s">
        <v>177</v>
      </c>
      <c r="AD1731" s="23">
        <v>44406.0</v>
      </c>
      <c r="AE1731" s="22" t="s">
        <v>71</v>
      </c>
      <c r="AF1731" s="23">
        <v>44414.0</v>
      </c>
      <c r="AG1731" s="22" t="s">
        <v>71</v>
      </c>
      <c r="AH1731" s="23">
        <v>44421.0</v>
      </c>
      <c r="AI1731" s="22" t="s">
        <v>71</v>
      </c>
      <c r="AJ1731" s="23">
        <v>44569.0</v>
      </c>
      <c r="AK1731" s="22" t="s">
        <v>148</v>
      </c>
      <c r="AL1731" s="22" t="s">
        <v>51</v>
      </c>
      <c r="AM1731" s="22" t="s">
        <v>219</v>
      </c>
      <c r="AN1731" s="22" t="s">
        <v>88</v>
      </c>
      <c r="AO1731" s="22" t="s">
        <v>99</v>
      </c>
      <c r="AP1731" s="21" t="s">
        <v>89</v>
      </c>
      <c r="AQ1731" s="19"/>
    </row>
    <row r="1732">
      <c r="A1732" s="11" t="s">
        <v>8003</v>
      </c>
      <c r="B1732" s="11" t="s">
        <v>8004</v>
      </c>
      <c r="C1732" s="11" t="str">
        <f>VLOOKUP(A1732,import!A:C,3,0)</f>
        <v>DOĞRU</v>
      </c>
      <c r="D1732" s="11" t="s">
        <v>419</v>
      </c>
      <c r="E1732" s="12">
        <f>VLOOKUP(A1732,import!A:J,5,0)</f>
        <v>37</v>
      </c>
      <c r="F1732" s="12" t="str">
        <f>VLOOKUP(A1732,import!A:J,6,0)</f>
        <v/>
      </c>
      <c r="G1732" s="13">
        <f>VLOOKUP(A1732,import!A:J,7,0)</f>
        <v>14</v>
      </c>
      <c r="H1732" s="13">
        <f>VLOOKUP(A1732,import!A:J,8,0)</f>
        <v>0</v>
      </c>
      <c r="I1732" s="13">
        <f>VLOOKUP(A1732,import!A:J,9,0)</f>
        <v>14</v>
      </c>
      <c r="J1732" s="14">
        <f>VLOOKUP(A1732,import!A:J,10,0)</f>
        <v>1</v>
      </c>
      <c r="K1732" s="11" t="s">
        <v>8005</v>
      </c>
      <c r="L1732" s="11">
        <v>2.423354972E9</v>
      </c>
      <c r="M1732" s="11" t="s">
        <v>65</v>
      </c>
      <c r="N1732" s="11" t="s">
        <v>734</v>
      </c>
      <c r="O1732" s="11" t="s">
        <v>8006</v>
      </c>
      <c r="P1732" s="11" t="str">
        <f>VLOOKUP(A1732,import!A:P,16,0)</f>
        <v>Geleneksel</v>
      </c>
      <c r="Q1732" s="15"/>
      <c r="R1732" s="15" t="b">
        <v>1</v>
      </c>
      <c r="S1732" s="16" t="b">
        <v>0</v>
      </c>
      <c r="T1732" s="17" t="s">
        <v>50</v>
      </c>
      <c r="U1732" s="17" t="s">
        <v>99</v>
      </c>
      <c r="V1732" s="24" t="s">
        <v>69</v>
      </c>
      <c r="W1732" s="17"/>
      <c r="X1732" s="18">
        <v>44587.0</v>
      </c>
      <c r="Y1732" s="18">
        <v>44588.0</v>
      </c>
      <c r="Z1732" s="18"/>
      <c r="AA1732" s="22" t="s">
        <v>71</v>
      </c>
      <c r="AB1732" s="23">
        <v>44587.0</v>
      </c>
      <c r="AC1732" s="19"/>
      <c r="AD1732" s="19"/>
      <c r="AE1732" s="20"/>
      <c r="AF1732" s="19"/>
      <c r="AG1732" s="20"/>
      <c r="AH1732" s="19"/>
      <c r="AI1732" s="19"/>
      <c r="AJ1732" s="19"/>
      <c r="AK1732" s="22" t="s">
        <v>99</v>
      </c>
      <c r="AL1732" s="19"/>
      <c r="AM1732" s="19"/>
      <c r="AN1732" s="19"/>
      <c r="AO1732" s="19"/>
      <c r="AP1732" s="21"/>
      <c r="AQ1732" s="19"/>
    </row>
    <row r="1733">
      <c r="A1733" s="11" t="s">
        <v>8007</v>
      </c>
      <c r="B1733" s="11" t="s">
        <v>8008</v>
      </c>
      <c r="C1733" s="11" t="str">
        <f>VLOOKUP(A1733,import!A:C,3,0)</f>
        <v>DOĞRU</v>
      </c>
      <c r="D1733" s="11" t="s">
        <v>200</v>
      </c>
      <c r="E1733" s="12">
        <f>VLOOKUP(A1733,import!A:J,5,0)</f>
        <v>2274</v>
      </c>
      <c r="F1733" s="12">
        <f>VLOOKUP(A1733,import!A:J,6,0)</f>
        <v>97</v>
      </c>
      <c r="G1733" s="13">
        <f>VLOOKUP(A1733,import!A:J,7,0)</f>
        <v>42</v>
      </c>
      <c r="H1733" s="13">
        <f>VLOOKUP(A1733,import!A:J,8,0)</f>
        <v>6</v>
      </c>
      <c r="I1733" s="13">
        <f>VLOOKUP(A1733,import!A:J,9,0)</f>
        <v>48</v>
      </c>
      <c r="J1733" s="14">
        <f>VLOOKUP(A1733,import!A:J,10,0)</f>
        <v>0.88</v>
      </c>
      <c r="K1733" s="11" t="s">
        <v>8009</v>
      </c>
      <c r="L1733" s="11">
        <v>2.422296363E9</v>
      </c>
      <c r="M1733" s="11" t="s">
        <v>138</v>
      </c>
      <c r="N1733" s="11" t="s">
        <v>1096</v>
      </c>
      <c r="O1733" s="11" t="s">
        <v>8010</v>
      </c>
      <c r="P1733" s="11" t="str">
        <f>VLOOKUP(A1733,import!A:P,16,0)</f>
        <v>Geleneksel</v>
      </c>
      <c r="Q1733" s="15" t="s">
        <v>103</v>
      </c>
      <c r="R1733" s="15" t="b">
        <v>1</v>
      </c>
      <c r="S1733" s="25" t="b">
        <v>1</v>
      </c>
      <c r="T1733" s="16"/>
      <c r="U1733" s="16"/>
      <c r="V1733" s="16"/>
      <c r="W1733" s="25" t="s">
        <v>8011</v>
      </c>
      <c r="X1733" s="30"/>
      <c r="Y1733" s="30"/>
      <c r="Z1733" s="30"/>
      <c r="AA1733" s="19"/>
      <c r="AB1733" s="19"/>
      <c r="AC1733" s="19"/>
      <c r="AD1733" s="19"/>
      <c r="AE1733" s="20"/>
      <c r="AF1733" s="19"/>
      <c r="AG1733" s="20"/>
      <c r="AH1733" s="19"/>
      <c r="AI1733" s="19"/>
      <c r="AJ1733" s="19"/>
      <c r="AK1733" s="19"/>
      <c r="AL1733" s="19"/>
      <c r="AM1733" s="19"/>
      <c r="AN1733" s="19"/>
      <c r="AO1733" s="19"/>
      <c r="AP1733" s="21" t="s">
        <v>116</v>
      </c>
      <c r="AQ1733" s="19"/>
    </row>
    <row r="1734">
      <c r="A1734" s="11" t="s">
        <v>8012</v>
      </c>
      <c r="B1734" s="11" t="s">
        <v>8013</v>
      </c>
      <c r="C1734" s="11" t="str">
        <f>VLOOKUP(A1734,import!A:C,3,0)</f>
        <v>DOĞRU</v>
      </c>
      <c r="D1734" s="11" t="s">
        <v>152</v>
      </c>
      <c r="E1734" s="12">
        <f>VLOOKUP(A1734,import!A:J,5,0)</f>
        <v>434</v>
      </c>
      <c r="F1734" s="12">
        <f>VLOOKUP(A1734,import!A:J,6,0)</f>
        <v>31</v>
      </c>
      <c r="G1734" s="13">
        <f>VLOOKUP(A1734,import!A:J,7,0)</f>
        <v>2</v>
      </c>
      <c r="H1734" s="13">
        <f>VLOOKUP(A1734,import!A:J,8,0)</f>
        <v>38</v>
      </c>
      <c r="I1734" s="13">
        <f>VLOOKUP(A1734,import!A:J,9,0)</f>
        <v>40</v>
      </c>
      <c r="J1734" s="14">
        <f>VLOOKUP(A1734,import!A:J,10,0)</f>
        <v>0.05</v>
      </c>
      <c r="K1734" s="11" t="s">
        <v>8014</v>
      </c>
      <c r="L1734" s="11">
        <v>5.013291351E9</v>
      </c>
      <c r="M1734" s="11" t="s">
        <v>58</v>
      </c>
      <c r="N1734" s="11" t="s">
        <v>1886</v>
      </c>
      <c r="O1734" s="11" t="s">
        <v>8015</v>
      </c>
      <c r="P1734" s="11" t="str">
        <f>VLOOKUP(A1734,import!A:P,16,0)</f>
        <v>Geleneksel</v>
      </c>
      <c r="Q1734" s="15"/>
      <c r="R1734" s="15" t="b">
        <v>1</v>
      </c>
      <c r="S1734" s="16" t="b">
        <v>0</v>
      </c>
      <c r="T1734" s="17" t="s">
        <v>280</v>
      </c>
      <c r="U1734" s="17"/>
      <c r="V1734" s="17"/>
      <c r="W1734" s="17" t="s">
        <v>8016</v>
      </c>
      <c r="X1734" s="18"/>
      <c r="Y1734" s="18"/>
      <c r="Z1734" s="18"/>
      <c r="AA1734" s="22" t="s">
        <v>85</v>
      </c>
      <c r="AB1734" s="23">
        <v>44497.0</v>
      </c>
      <c r="AC1734" s="19"/>
      <c r="AD1734" s="19"/>
      <c r="AE1734" s="20"/>
      <c r="AF1734" s="19"/>
      <c r="AG1734" s="20"/>
      <c r="AH1734" s="19"/>
      <c r="AI1734" s="19"/>
      <c r="AJ1734" s="19"/>
      <c r="AK1734" s="22" t="s">
        <v>99</v>
      </c>
      <c r="AL1734" s="19"/>
      <c r="AM1734" s="19"/>
      <c r="AN1734" s="19"/>
      <c r="AO1734" s="19"/>
      <c r="AP1734" s="21" t="s">
        <v>89</v>
      </c>
      <c r="AQ1734" s="19"/>
    </row>
    <row r="1735">
      <c r="A1735" s="11" t="s">
        <v>8017</v>
      </c>
      <c r="B1735" s="11" t="s">
        <v>8018</v>
      </c>
      <c r="C1735" s="11" t="str">
        <f>VLOOKUP(A1735,import!A:C,3,0)</f>
        <v>DOĞRU</v>
      </c>
      <c r="D1735" s="11" t="s">
        <v>152</v>
      </c>
      <c r="E1735" s="12">
        <f>VLOOKUP(A1735,import!A:J,5,0)</f>
        <v>558</v>
      </c>
      <c r="F1735" s="12">
        <f>VLOOKUP(A1735,import!A:J,6,0)</f>
        <v>48</v>
      </c>
      <c r="G1735" s="13">
        <f>VLOOKUP(A1735,import!A:J,7,0)</f>
        <v>0</v>
      </c>
      <c r="H1735" s="13">
        <f>VLOOKUP(A1735,import!A:J,8,0)</f>
        <v>53</v>
      </c>
      <c r="I1735" s="13">
        <f>VLOOKUP(A1735,import!A:J,9,0)</f>
        <v>53</v>
      </c>
      <c r="J1735" s="14">
        <f>VLOOKUP(A1735,import!A:J,10,0)</f>
        <v>0</v>
      </c>
      <c r="K1735" s="11" t="s">
        <v>8019</v>
      </c>
      <c r="L1735" s="11">
        <v>2.423510114E9</v>
      </c>
      <c r="M1735" s="11" t="s">
        <v>47</v>
      </c>
      <c r="N1735" s="11" t="s">
        <v>6212</v>
      </c>
      <c r="O1735" s="11" t="s">
        <v>8020</v>
      </c>
      <c r="P1735" s="11" t="str">
        <f>VLOOKUP(A1735,import!A:P,16,0)</f>
        <v>Geleneksel</v>
      </c>
      <c r="Q1735" s="15"/>
      <c r="R1735" s="15" t="b">
        <v>1</v>
      </c>
      <c r="S1735" s="25" t="b">
        <v>0</v>
      </c>
      <c r="T1735" s="17" t="s">
        <v>293</v>
      </c>
      <c r="U1735" s="17"/>
      <c r="V1735" s="17"/>
      <c r="W1735" s="17" t="s">
        <v>8021</v>
      </c>
      <c r="X1735" s="18"/>
      <c r="Y1735" s="18"/>
      <c r="Z1735" s="18"/>
      <c r="AA1735" s="22" t="s">
        <v>85</v>
      </c>
      <c r="AB1735" s="23">
        <v>44386.0</v>
      </c>
      <c r="AC1735" s="22" t="s">
        <v>71</v>
      </c>
      <c r="AD1735" s="23">
        <v>44501.0</v>
      </c>
      <c r="AE1735" s="20"/>
      <c r="AF1735" s="19"/>
      <c r="AG1735" s="20"/>
      <c r="AH1735" s="19"/>
      <c r="AI1735" s="19"/>
      <c r="AJ1735" s="19"/>
      <c r="AK1735" s="22" t="s">
        <v>190</v>
      </c>
      <c r="AL1735" s="22" t="s">
        <v>99</v>
      </c>
      <c r="AM1735" s="19"/>
      <c r="AN1735" s="19"/>
      <c r="AO1735" s="19"/>
      <c r="AP1735" s="21" t="s">
        <v>89</v>
      </c>
      <c r="AQ1735" s="19"/>
    </row>
    <row r="1736">
      <c r="A1736" s="11" t="s">
        <v>8022</v>
      </c>
      <c r="B1736" s="11" t="s">
        <v>8023</v>
      </c>
      <c r="C1736" s="11" t="str">
        <f>VLOOKUP(A1736,import!A:C,3,0)</f>
        <v>DOĞRU</v>
      </c>
      <c r="D1736" s="11" t="s">
        <v>200</v>
      </c>
      <c r="E1736" s="12">
        <f>VLOOKUP(A1736,import!A:J,5,0)</f>
        <v>1882</v>
      </c>
      <c r="F1736" s="12">
        <f>VLOOKUP(A1736,import!A:J,6,0)</f>
        <v>106</v>
      </c>
      <c r="G1736" s="13">
        <f>VLOOKUP(A1736,import!A:J,7,0)</f>
        <v>29</v>
      </c>
      <c r="H1736" s="13">
        <f>VLOOKUP(A1736,import!A:J,8,0)</f>
        <v>34</v>
      </c>
      <c r="I1736" s="13">
        <f>VLOOKUP(A1736,import!A:J,9,0)</f>
        <v>63</v>
      </c>
      <c r="J1736" s="14">
        <f>VLOOKUP(A1736,import!A:J,10,0)</f>
        <v>0.46</v>
      </c>
      <c r="K1736" s="11" t="s">
        <v>8024</v>
      </c>
      <c r="L1736" s="11">
        <v>2.422593737E9</v>
      </c>
      <c r="M1736" s="11" t="s">
        <v>138</v>
      </c>
      <c r="N1736" s="11" t="s">
        <v>955</v>
      </c>
      <c r="O1736" s="11" t="s">
        <v>8025</v>
      </c>
      <c r="P1736" s="11" t="str">
        <f>VLOOKUP(A1736,import!A:P,16,0)</f>
        <v>Geleneksel</v>
      </c>
      <c r="Q1736" s="15" t="s">
        <v>103</v>
      </c>
      <c r="R1736" s="15" t="b">
        <v>1</v>
      </c>
      <c r="S1736" s="16" t="b">
        <v>0</v>
      </c>
      <c r="T1736" s="25" t="s">
        <v>50</v>
      </c>
      <c r="U1736" s="25" t="s">
        <v>8026</v>
      </c>
      <c r="V1736" s="25" t="s">
        <v>3183</v>
      </c>
      <c r="W1736" s="25" t="s">
        <v>8027</v>
      </c>
      <c r="X1736" s="27">
        <v>44266.0</v>
      </c>
      <c r="Y1736" s="27">
        <v>44270.0</v>
      </c>
      <c r="Z1736" s="27"/>
      <c r="AA1736" s="22" t="s">
        <v>177</v>
      </c>
      <c r="AB1736" s="23">
        <v>44431.0</v>
      </c>
      <c r="AC1736" s="22" t="s">
        <v>71</v>
      </c>
      <c r="AD1736" s="23">
        <v>44481.0</v>
      </c>
      <c r="AE1736" s="22" t="s">
        <v>71</v>
      </c>
      <c r="AF1736" s="23">
        <v>44583.0</v>
      </c>
      <c r="AG1736" s="20"/>
      <c r="AH1736" s="19"/>
      <c r="AI1736" s="19"/>
      <c r="AJ1736" s="19"/>
      <c r="AK1736" s="22" t="s">
        <v>87</v>
      </c>
      <c r="AL1736" s="22" t="s">
        <v>247</v>
      </c>
      <c r="AM1736" s="22" t="s">
        <v>99</v>
      </c>
      <c r="AN1736" s="19"/>
      <c r="AO1736" s="19"/>
      <c r="AP1736" s="21" t="s">
        <v>116</v>
      </c>
      <c r="AQ1736" s="19"/>
    </row>
    <row r="1737">
      <c r="A1737" s="11" t="s">
        <v>8028</v>
      </c>
      <c r="B1737" s="11" t="s">
        <v>8029</v>
      </c>
      <c r="C1737" s="11" t="str">
        <f>VLOOKUP(A1737,import!A:C,3,0)</f>
        <v>DOĞRU</v>
      </c>
      <c r="D1737" s="11" t="s">
        <v>200</v>
      </c>
      <c r="E1737" s="12">
        <f>VLOOKUP(A1737,import!A:J,5,0)</f>
        <v>1732</v>
      </c>
      <c r="F1737" s="12">
        <f>VLOOKUP(A1737,import!A:J,6,0)</f>
        <v>62</v>
      </c>
      <c r="G1737" s="13">
        <f>VLOOKUP(A1737,import!A:J,7,0)</f>
        <v>16</v>
      </c>
      <c r="H1737" s="13">
        <f>VLOOKUP(A1737,import!A:J,8,0)</f>
        <v>49</v>
      </c>
      <c r="I1737" s="13">
        <f>VLOOKUP(A1737,import!A:J,9,0)</f>
        <v>65</v>
      </c>
      <c r="J1737" s="14">
        <f>VLOOKUP(A1737,import!A:J,10,0)</f>
        <v>0.25</v>
      </c>
      <c r="K1737" s="11" t="s">
        <v>8030</v>
      </c>
      <c r="L1737" s="11">
        <v>2.422593304E9</v>
      </c>
      <c r="M1737" s="11" t="s">
        <v>138</v>
      </c>
      <c r="N1737" s="11" t="s">
        <v>181</v>
      </c>
      <c r="O1737" s="11" t="s">
        <v>8031</v>
      </c>
      <c r="P1737" s="11" t="str">
        <f>VLOOKUP(A1737,import!A:P,16,0)</f>
        <v>Geleneksel</v>
      </c>
      <c r="Q1737" s="15" t="s">
        <v>103</v>
      </c>
      <c r="R1737" s="15" t="b">
        <v>1</v>
      </c>
      <c r="S1737" s="16" t="b">
        <v>0</v>
      </c>
      <c r="T1737" s="25" t="s">
        <v>50</v>
      </c>
      <c r="U1737" s="25" t="s">
        <v>131</v>
      </c>
      <c r="V1737" s="22" t="s">
        <v>69</v>
      </c>
      <c r="W1737" s="25"/>
      <c r="X1737" s="27">
        <v>44616.0</v>
      </c>
      <c r="Y1737" s="27">
        <v>44617.0</v>
      </c>
      <c r="Z1737" s="27"/>
      <c r="AA1737" s="22" t="s">
        <v>177</v>
      </c>
      <c r="AB1737" s="23">
        <v>44363.0</v>
      </c>
      <c r="AC1737" s="22" t="s">
        <v>71</v>
      </c>
      <c r="AD1737" s="23">
        <v>44368.0</v>
      </c>
      <c r="AE1737" s="22" t="s">
        <v>71</v>
      </c>
      <c r="AF1737" s="23">
        <v>44616.0</v>
      </c>
      <c r="AG1737" s="20"/>
      <c r="AH1737" s="19"/>
      <c r="AI1737" s="19"/>
      <c r="AJ1737" s="19"/>
      <c r="AK1737" s="22" t="s">
        <v>98</v>
      </c>
      <c r="AL1737" s="22" t="s">
        <v>98</v>
      </c>
      <c r="AM1737" s="22" t="s">
        <v>131</v>
      </c>
      <c r="AN1737" s="19"/>
      <c r="AO1737" s="19"/>
      <c r="AP1737" s="21" t="s">
        <v>116</v>
      </c>
      <c r="AQ1737" s="19"/>
    </row>
    <row r="1738">
      <c r="A1738" s="11" t="s">
        <v>8032</v>
      </c>
      <c r="B1738" s="11" t="s">
        <v>8033</v>
      </c>
      <c r="C1738" s="11" t="str">
        <f>VLOOKUP(A1738,import!A:C,3,0)</f>
        <v>DOĞRU</v>
      </c>
      <c r="D1738" s="11" t="s">
        <v>200</v>
      </c>
      <c r="E1738" s="12">
        <f>VLOOKUP(A1738,import!A:J,5,0)</f>
        <v>1681</v>
      </c>
      <c r="F1738" s="12">
        <f>VLOOKUP(A1738,import!A:J,6,0)</f>
        <v>39</v>
      </c>
      <c r="G1738" s="13">
        <f>VLOOKUP(A1738,import!A:J,7,0)</f>
        <v>15</v>
      </c>
      <c r="H1738" s="13">
        <f>VLOOKUP(A1738,import!A:J,8,0)</f>
        <v>24</v>
      </c>
      <c r="I1738" s="13">
        <f>VLOOKUP(A1738,import!A:J,9,0)</f>
        <v>39</v>
      </c>
      <c r="J1738" s="14">
        <f>VLOOKUP(A1738,import!A:J,10,0)</f>
        <v>0.38</v>
      </c>
      <c r="K1738" s="11" t="s">
        <v>8034</v>
      </c>
      <c r="L1738" s="11">
        <v>2.422470763E9</v>
      </c>
      <c r="M1738" s="11" t="s">
        <v>138</v>
      </c>
      <c r="N1738" s="11" t="s">
        <v>1096</v>
      </c>
      <c r="O1738" s="11" t="s">
        <v>8035</v>
      </c>
      <c r="P1738" s="11" t="str">
        <f>VLOOKUP(A1738,import!A:P,16,0)</f>
        <v>Geleneksel</v>
      </c>
      <c r="Q1738" s="15" t="s">
        <v>103</v>
      </c>
      <c r="R1738" s="15" t="b">
        <v>1</v>
      </c>
      <c r="S1738" s="25" t="b">
        <v>1</v>
      </c>
      <c r="T1738" s="25"/>
      <c r="U1738" s="25" t="s">
        <v>247</v>
      </c>
      <c r="V1738" s="24" t="s">
        <v>69</v>
      </c>
      <c r="W1738" s="57" t="s">
        <v>8036</v>
      </c>
      <c r="X1738" s="27">
        <v>44544.0</v>
      </c>
      <c r="Y1738" s="27">
        <v>44546.0</v>
      </c>
      <c r="Z1738" s="30"/>
      <c r="AA1738" s="22" t="s">
        <v>71</v>
      </c>
      <c r="AB1738" s="23">
        <v>44544.0</v>
      </c>
      <c r="AC1738" s="22" t="s">
        <v>71</v>
      </c>
      <c r="AD1738" s="23">
        <v>44548.0</v>
      </c>
      <c r="AE1738" s="20"/>
      <c r="AF1738" s="19"/>
      <c r="AG1738" s="20"/>
      <c r="AH1738" s="19"/>
      <c r="AI1738" s="19"/>
      <c r="AJ1738" s="19"/>
      <c r="AK1738" s="22" t="s">
        <v>247</v>
      </c>
      <c r="AL1738" s="22" t="s">
        <v>247</v>
      </c>
      <c r="AM1738" s="19"/>
      <c r="AN1738" s="19"/>
      <c r="AO1738" s="19"/>
      <c r="AP1738" s="21" t="s">
        <v>116</v>
      </c>
      <c r="AQ1738" s="19"/>
    </row>
    <row r="1739">
      <c r="A1739" s="11" t="s">
        <v>8037</v>
      </c>
      <c r="B1739" s="11" t="s">
        <v>8038</v>
      </c>
      <c r="C1739" s="11" t="str">
        <f>VLOOKUP(A1739,import!A:C,3,0)</f>
        <v>DOĞRU</v>
      </c>
      <c r="D1739" s="11" t="s">
        <v>419</v>
      </c>
      <c r="E1739" s="12">
        <f>VLOOKUP(A1739,import!A:J,5,0)</f>
        <v>1803</v>
      </c>
      <c r="F1739" s="12">
        <f>VLOOKUP(A1739,import!A:J,6,0)</f>
        <v>113</v>
      </c>
      <c r="G1739" s="13">
        <f>VLOOKUP(A1739,import!A:J,7,0)</f>
        <v>0</v>
      </c>
      <c r="H1739" s="13">
        <f>VLOOKUP(A1739,import!A:J,8,0)</f>
        <v>46</v>
      </c>
      <c r="I1739" s="13">
        <f>VLOOKUP(A1739,import!A:J,9,0)</f>
        <v>46</v>
      </c>
      <c r="J1739" s="14">
        <f>VLOOKUP(A1739,import!A:J,10,0)</f>
        <v>0</v>
      </c>
      <c r="K1739" s="11" t="s">
        <v>8039</v>
      </c>
      <c r="L1739" s="11">
        <v>2.423117007E9</v>
      </c>
      <c r="M1739" s="11" t="s">
        <v>47</v>
      </c>
      <c r="N1739" s="11" t="s">
        <v>195</v>
      </c>
      <c r="O1739" s="11" t="s">
        <v>8040</v>
      </c>
      <c r="P1739" s="11" t="str">
        <f>VLOOKUP(A1739,import!A:P,16,0)</f>
        <v>Geleneksel</v>
      </c>
      <c r="Q1739" s="15" t="s">
        <v>103</v>
      </c>
      <c r="R1739" s="15" t="b">
        <v>1</v>
      </c>
      <c r="S1739" s="16" t="b">
        <v>0</v>
      </c>
      <c r="T1739" s="25" t="s">
        <v>83</v>
      </c>
      <c r="U1739" s="16"/>
      <c r="V1739" s="16"/>
      <c r="W1739" s="25" t="s">
        <v>8041</v>
      </c>
      <c r="X1739" s="30"/>
      <c r="Y1739" s="30"/>
      <c r="Z1739" s="30"/>
      <c r="AA1739" s="22" t="s">
        <v>106</v>
      </c>
      <c r="AB1739" s="23">
        <v>44385.0</v>
      </c>
      <c r="AC1739" s="22" t="s">
        <v>71</v>
      </c>
      <c r="AD1739" s="23">
        <v>44406.0</v>
      </c>
      <c r="AE1739" s="22" t="s">
        <v>71</v>
      </c>
      <c r="AF1739" s="23">
        <v>44426.0</v>
      </c>
      <c r="AG1739" s="22" t="s">
        <v>71</v>
      </c>
      <c r="AH1739" s="23">
        <v>44492.0</v>
      </c>
      <c r="AI1739" s="19"/>
      <c r="AJ1739" s="19"/>
      <c r="AK1739" s="22" t="s">
        <v>86</v>
      </c>
      <c r="AL1739" s="22" t="s">
        <v>51</v>
      </c>
      <c r="AM1739" s="22" t="s">
        <v>163</v>
      </c>
      <c r="AN1739" s="22" t="s">
        <v>99</v>
      </c>
      <c r="AO1739" s="19"/>
      <c r="AP1739" s="21" t="s">
        <v>54</v>
      </c>
      <c r="AQ1739" s="19"/>
    </row>
    <row r="1740">
      <c r="A1740" s="11" t="s">
        <v>8042</v>
      </c>
      <c r="B1740" s="11" t="s">
        <v>8043</v>
      </c>
      <c r="C1740" s="11" t="str">
        <f>VLOOKUP(A1740,import!A:C,3,0)</f>
        <v>DOĞRU</v>
      </c>
      <c r="D1740" s="11" t="s">
        <v>152</v>
      </c>
      <c r="E1740" s="12">
        <f>VLOOKUP(A1740,import!A:J,5,0)</f>
        <v>797</v>
      </c>
      <c r="F1740" s="12">
        <f>VLOOKUP(A1740,import!A:J,6,0)</f>
        <v>57</v>
      </c>
      <c r="G1740" s="13">
        <f>VLOOKUP(A1740,import!A:J,7,0)</f>
        <v>0</v>
      </c>
      <c r="H1740" s="13">
        <f>VLOOKUP(A1740,import!A:J,8,0)</f>
        <v>14</v>
      </c>
      <c r="I1740" s="13">
        <f>VLOOKUP(A1740,import!A:J,9,0)</f>
        <v>14</v>
      </c>
      <c r="J1740" s="14">
        <f>VLOOKUP(A1740,import!A:J,10,0)</f>
        <v>0</v>
      </c>
      <c r="K1740" s="11" t="s">
        <v>8044</v>
      </c>
      <c r="L1740" s="11">
        <v>5.07465776E9</v>
      </c>
      <c r="M1740" s="11" t="s">
        <v>65</v>
      </c>
      <c r="N1740" s="11" t="s">
        <v>778</v>
      </c>
      <c r="O1740" s="11" t="s">
        <v>8045</v>
      </c>
      <c r="P1740" s="11" t="str">
        <f>VLOOKUP(A1740,import!A:P,16,0)</f>
        <v>Geleneksel</v>
      </c>
      <c r="Q1740" s="15"/>
      <c r="R1740" s="15" t="b">
        <v>1</v>
      </c>
      <c r="S1740" s="25" t="b">
        <v>1</v>
      </c>
      <c r="T1740" s="17"/>
      <c r="U1740" s="17"/>
      <c r="V1740" s="17"/>
      <c r="W1740" s="17" t="s">
        <v>4732</v>
      </c>
      <c r="X1740" s="18"/>
      <c r="Y1740" s="18"/>
      <c r="Z1740" s="18"/>
      <c r="AA1740" s="19"/>
      <c r="AB1740" s="19"/>
      <c r="AC1740" s="19"/>
      <c r="AD1740" s="19"/>
      <c r="AE1740" s="20"/>
      <c r="AF1740" s="19"/>
      <c r="AG1740" s="20"/>
      <c r="AH1740" s="19"/>
      <c r="AI1740" s="19"/>
      <c r="AJ1740" s="19"/>
      <c r="AK1740" s="19"/>
      <c r="AL1740" s="19"/>
      <c r="AM1740" s="19"/>
      <c r="AN1740" s="19"/>
      <c r="AO1740" s="19"/>
      <c r="AP1740" s="21" t="s">
        <v>54</v>
      </c>
      <c r="AQ1740" s="19"/>
    </row>
    <row r="1741">
      <c r="A1741" s="11" t="s">
        <v>8046</v>
      </c>
      <c r="B1741" s="11" t="s">
        <v>8047</v>
      </c>
      <c r="C1741" s="11" t="str">
        <f>VLOOKUP(A1741,import!A:C,3,0)</f>
        <v>DOĞRU</v>
      </c>
      <c r="D1741" s="11" t="s">
        <v>152</v>
      </c>
      <c r="E1741" s="12">
        <f>VLOOKUP(A1741,import!A:J,5,0)</f>
        <v>1139</v>
      </c>
      <c r="F1741" s="12">
        <f>VLOOKUP(A1741,import!A:J,6,0)</f>
        <v>96</v>
      </c>
      <c r="G1741" s="13">
        <f>VLOOKUP(A1741,import!A:J,7,0)</f>
        <v>0</v>
      </c>
      <c r="H1741" s="13">
        <f>VLOOKUP(A1741,import!A:J,8,0)</f>
        <v>13</v>
      </c>
      <c r="I1741" s="13">
        <f>VLOOKUP(A1741,import!A:J,9,0)</f>
        <v>13</v>
      </c>
      <c r="J1741" s="14">
        <f>VLOOKUP(A1741,import!A:J,10,0)</f>
        <v>0</v>
      </c>
      <c r="K1741" s="11" t="s">
        <v>8044</v>
      </c>
      <c r="L1741" s="11">
        <v>5.07465776E9</v>
      </c>
      <c r="M1741" s="11" t="s">
        <v>65</v>
      </c>
      <c r="N1741" s="11" t="s">
        <v>583</v>
      </c>
      <c r="O1741" s="11" t="s">
        <v>8048</v>
      </c>
      <c r="P1741" s="11" t="str">
        <f>VLOOKUP(A1741,import!A:P,16,0)</f>
        <v>Geleneksel</v>
      </c>
      <c r="Q1741" s="15"/>
      <c r="R1741" s="15" t="b">
        <v>1</v>
      </c>
      <c r="S1741" s="25" t="b">
        <v>1</v>
      </c>
      <c r="T1741" s="17"/>
      <c r="U1741" s="17"/>
      <c r="V1741" s="17"/>
      <c r="W1741" s="17" t="s">
        <v>8049</v>
      </c>
      <c r="X1741" s="18"/>
      <c r="Y1741" s="18"/>
      <c r="Z1741" s="18"/>
      <c r="AA1741" s="19"/>
      <c r="AB1741" s="19"/>
      <c r="AC1741" s="19"/>
      <c r="AD1741" s="19"/>
      <c r="AE1741" s="20"/>
      <c r="AF1741" s="19"/>
      <c r="AG1741" s="20"/>
      <c r="AH1741" s="19"/>
      <c r="AI1741" s="19"/>
      <c r="AJ1741" s="19"/>
      <c r="AK1741" s="19"/>
      <c r="AL1741" s="19"/>
      <c r="AM1741" s="19"/>
      <c r="AN1741" s="19"/>
      <c r="AO1741" s="19"/>
      <c r="AP1741" s="21" t="s">
        <v>54</v>
      </c>
      <c r="AQ1741" s="19"/>
    </row>
    <row r="1742">
      <c r="A1742" s="11" t="s">
        <v>8050</v>
      </c>
      <c r="B1742" s="11" t="s">
        <v>8051</v>
      </c>
      <c r="C1742" s="11" t="str">
        <f>VLOOKUP(A1742,import!A:C,3,0)</f>
        <v>DOĞRU</v>
      </c>
      <c r="D1742" s="11" t="s">
        <v>74</v>
      </c>
      <c r="E1742" s="12">
        <f>VLOOKUP(A1742,import!A:J,5,0)</f>
        <v>451</v>
      </c>
      <c r="F1742" s="12">
        <f>VLOOKUP(A1742,import!A:J,6,0)</f>
        <v>28</v>
      </c>
      <c r="G1742" s="13">
        <f>VLOOKUP(A1742,import!A:J,7,0)</f>
        <v>1</v>
      </c>
      <c r="H1742" s="13">
        <f>VLOOKUP(A1742,import!A:J,8,0)</f>
        <v>38</v>
      </c>
      <c r="I1742" s="13">
        <f>VLOOKUP(A1742,import!A:J,9,0)</f>
        <v>39</v>
      </c>
      <c r="J1742" s="14">
        <f>VLOOKUP(A1742,import!A:J,10,0)</f>
        <v>0.03</v>
      </c>
      <c r="K1742" s="11" t="s">
        <v>8052</v>
      </c>
      <c r="L1742" s="11">
        <v>5.445051505E9</v>
      </c>
      <c r="M1742" s="11" t="s">
        <v>2128</v>
      </c>
      <c r="N1742" s="11" t="s">
        <v>2129</v>
      </c>
      <c r="O1742" s="11" t="s">
        <v>8053</v>
      </c>
      <c r="P1742" s="11" t="str">
        <f>VLOOKUP(A1742,import!A:P,16,0)</f>
        <v>Geleneksel</v>
      </c>
      <c r="Q1742" s="15"/>
      <c r="R1742" s="15" t="b">
        <v>0</v>
      </c>
      <c r="S1742" s="16" t="b">
        <v>0</v>
      </c>
      <c r="T1742" s="17"/>
      <c r="U1742" s="17"/>
      <c r="V1742" s="17"/>
      <c r="W1742" s="17"/>
      <c r="X1742" s="18"/>
      <c r="Y1742" s="18"/>
      <c r="Z1742" s="17"/>
      <c r="AA1742" s="19"/>
      <c r="AB1742" s="19"/>
      <c r="AC1742" s="19"/>
      <c r="AD1742" s="19"/>
      <c r="AE1742" s="20"/>
      <c r="AF1742" s="19"/>
      <c r="AG1742" s="20"/>
      <c r="AH1742" s="19"/>
      <c r="AI1742" s="19"/>
      <c r="AJ1742" s="19"/>
      <c r="AK1742" s="19"/>
      <c r="AL1742" s="19"/>
      <c r="AM1742" s="19"/>
      <c r="AN1742" s="19"/>
      <c r="AO1742" s="19"/>
      <c r="AP1742" s="21" t="s">
        <v>54</v>
      </c>
      <c r="AQ1742" s="19"/>
    </row>
    <row r="1743">
      <c r="A1743" s="11" t="s">
        <v>8054</v>
      </c>
      <c r="B1743" s="11" t="s">
        <v>8055</v>
      </c>
      <c r="C1743" s="11" t="str">
        <f>VLOOKUP(A1743,import!A:C,3,0)</f>
        <v>DOĞRU</v>
      </c>
      <c r="D1743" s="11" t="s">
        <v>74</v>
      </c>
      <c r="E1743" s="12">
        <f>VLOOKUP(A1743,import!A:J,5,0)</f>
        <v>3305</v>
      </c>
      <c r="F1743" s="12">
        <f>VLOOKUP(A1743,import!A:J,6,0)</f>
        <v>165</v>
      </c>
      <c r="G1743" s="13">
        <f>VLOOKUP(A1743,import!A:J,7,0)</f>
        <v>76</v>
      </c>
      <c r="H1743" s="13">
        <f>VLOOKUP(A1743,import!A:J,8,0)</f>
        <v>87</v>
      </c>
      <c r="I1743" s="13">
        <f>VLOOKUP(A1743,import!A:J,9,0)</f>
        <v>163</v>
      </c>
      <c r="J1743" s="14">
        <f>VLOOKUP(A1743,import!A:J,10,0)</f>
        <v>0.47</v>
      </c>
      <c r="K1743" s="11" t="s">
        <v>8056</v>
      </c>
      <c r="L1743" s="11">
        <v>2.422280888E9</v>
      </c>
      <c r="M1743" s="11" t="s">
        <v>138</v>
      </c>
      <c r="N1743" s="11" t="s">
        <v>1096</v>
      </c>
      <c r="O1743" s="11" t="s">
        <v>8057</v>
      </c>
      <c r="P1743" s="11" t="str">
        <f>VLOOKUP(A1743,import!A:P,16,0)</f>
        <v>Geleneksel</v>
      </c>
      <c r="Q1743" s="15" t="s">
        <v>103</v>
      </c>
      <c r="R1743" s="15" t="b">
        <v>1</v>
      </c>
      <c r="S1743" s="16" t="b">
        <v>0</v>
      </c>
      <c r="T1743" s="29" t="s">
        <v>502</v>
      </c>
      <c r="U1743" s="16"/>
      <c r="V1743" s="32"/>
      <c r="W1743" s="25" t="s">
        <v>8058</v>
      </c>
      <c r="X1743" s="27"/>
      <c r="Y1743" s="27"/>
      <c r="Z1743" s="27"/>
      <c r="AA1743" s="22" t="s">
        <v>106</v>
      </c>
      <c r="AB1743" s="23">
        <v>44349.0</v>
      </c>
      <c r="AC1743" s="19"/>
      <c r="AD1743" s="19"/>
      <c r="AE1743" s="20"/>
      <c r="AF1743" s="19"/>
      <c r="AG1743" s="20"/>
      <c r="AH1743" s="19"/>
      <c r="AI1743" s="19"/>
      <c r="AJ1743" s="19"/>
      <c r="AK1743" s="19"/>
      <c r="AL1743" s="19"/>
      <c r="AM1743" s="19"/>
      <c r="AN1743" s="19"/>
      <c r="AO1743" s="19"/>
      <c r="AP1743" s="21" t="s">
        <v>116</v>
      </c>
      <c r="AQ1743" s="19"/>
    </row>
    <row r="1744">
      <c r="A1744" s="21" t="s">
        <v>8059</v>
      </c>
      <c r="B1744" s="21" t="s">
        <v>8060</v>
      </c>
      <c r="C1744" s="11" t="str">
        <f>VLOOKUP(A1744,import!A:C,3,0)</f>
        <v>DOĞRU</v>
      </c>
      <c r="D1744" s="21" t="s">
        <v>344</v>
      </c>
      <c r="E1744" s="12">
        <f>VLOOKUP(A1744,import!A:J,5,0)</f>
        <v>15</v>
      </c>
      <c r="F1744" s="12">
        <f>VLOOKUP(A1744,import!A:J,6,0)</f>
        <v>15</v>
      </c>
      <c r="G1744" s="13">
        <f>VLOOKUP(A1744,import!A:J,7,0)</f>
        <v>0</v>
      </c>
      <c r="H1744" s="13">
        <f>VLOOKUP(A1744,import!A:J,8,0)</f>
        <v>20</v>
      </c>
      <c r="I1744" s="13">
        <f>VLOOKUP(A1744,import!A:J,9,0)</f>
        <v>20</v>
      </c>
      <c r="J1744" s="14">
        <f>VLOOKUP(A1744,import!A:J,10,0)</f>
        <v>0</v>
      </c>
      <c r="K1744" s="21" t="s">
        <v>8061</v>
      </c>
      <c r="L1744" s="21">
        <v>5.323202025E9</v>
      </c>
      <c r="M1744" s="21" t="s">
        <v>327</v>
      </c>
      <c r="N1744" s="21" t="s">
        <v>2320</v>
      </c>
      <c r="O1744" s="21" t="s">
        <v>8062</v>
      </c>
      <c r="P1744" s="11" t="str">
        <f>VLOOKUP(A1744,import!A:P,16,0)</f>
        <v>Geleneksel</v>
      </c>
      <c r="Q1744" s="15"/>
      <c r="R1744" s="15" t="b">
        <v>0</v>
      </c>
      <c r="S1744" s="16" t="b">
        <v>0</v>
      </c>
      <c r="T1744" s="17"/>
      <c r="U1744" s="17"/>
      <c r="V1744" s="17"/>
      <c r="W1744" s="17"/>
      <c r="X1744" s="18"/>
      <c r="Y1744" s="18"/>
      <c r="Z1744" s="18"/>
      <c r="AA1744" s="22"/>
      <c r="AB1744" s="23"/>
      <c r="AC1744" s="19"/>
      <c r="AD1744" s="19"/>
      <c r="AE1744" s="20"/>
      <c r="AF1744" s="19"/>
      <c r="AG1744" s="20"/>
      <c r="AH1744" s="19"/>
      <c r="AI1744" s="19"/>
      <c r="AJ1744" s="19"/>
      <c r="AK1744" s="22"/>
      <c r="AL1744" s="19"/>
      <c r="AM1744" s="19"/>
      <c r="AN1744" s="19"/>
      <c r="AO1744" s="19"/>
      <c r="AP1744" s="21"/>
      <c r="AQ1744" s="19"/>
    </row>
    <row r="1745">
      <c r="A1745" s="11" t="s">
        <v>8063</v>
      </c>
      <c r="B1745" s="11" t="s">
        <v>8064</v>
      </c>
      <c r="C1745" s="11" t="str">
        <f>VLOOKUP(A1745,import!A:C,3,0)</f>
        <v>DOĞRU</v>
      </c>
      <c r="D1745" s="11" t="s">
        <v>143</v>
      </c>
      <c r="E1745" s="12">
        <f>VLOOKUP(A1745,import!A:J,5,0)</f>
        <v>1243</v>
      </c>
      <c r="F1745" s="12">
        <f>VLOOKUP(A1745,import!A:J,6,0)</f>
        <v>73</v>
      </c>
      <c r="G1745" s="13">
        <f>VLOOKUP(A1745,import!A:J,7,0)</f>
        <v>0</v>
      </c>
      <c r="H1745" s="13">
        <f>VLOOKUP(A1745,import!A:J,8,0)</f>
        <v>31</v>
      </c>
      <c r="I1745" s="13">
        <f>VLOOKUP(A1745,import!A:J,9,0)</f>
        <v>31</v>
      </c>
      <c r="J1745" s="14">
        <f>VLOOKUP(A1745,import!A:J,10,0)</f>
        <v>0</v>
      </c>
      <c r="K1745" s="11" t="s">
        <v>8065</v>
      </c>
      <c r="L1745" s="11">
        <v>5.530028376E9</v>
      </c>
      <c r="M1745" s="11" t="s">
        <v>65</v>
      </c>
      <c r="N1745" s="11" t="s">
        <v>112</v>
      </c>
      <c r="O1745" s="11" t="s">
        <v>8066</v>
      </c>
      <c r="P1745" s="11" t="str">
        <f>VLOOKUP(A1745,import!A:P,16,0)</f>
        <v>Geleneksel</v>
      </c>
      <c r="Q1745" s="15" t="s">
        <v>103</v>
      </c>
      <c r="R1745" s="15" t="b">
        <v>1</v>
      </c>
      <c r="S1745" s="16" t="b">
        <v>0</v>
      </c>
      <c r="T1745" s="25" t="s">
        <v>83</v>
      </c>
      <c r="U1745" s="16"/>
      <c r="V1745" s="16"/>
      <c r="W1745" s="25" t="s">
        <v>8067</v>
      </c>
      <c r="X1745" s="30"/>
      <c r="Y1745" s="30"/>
      <c r="Z1745" s="30"/>
      <c r="AA1745" s="22" t="s">
        <v>71</v>
      </c>
      <c r="AB1745" s="23">
        <v>44372.0</v>
      </c>
      <c r="AC1745" s="22" t="s">
        <v>71</v>
      </c>
      <c r="AD1745" s="23">
        <v>44427.0</v>
      </c>
      <c r="AE1745" s="22" t="s">
        <v>71</v>
      </c>
      <c r="AF1745" s="23">
        <v>44492.0</v>
      </c>
      <c r="AG1745" s="20"/>
      <c r="AH1745" s="19"/>
      <c r="AI1745" s="19"/>
      <c r="AJ1745" s="19"/>
      <c r="AK1745" s="22" t="s">
        <v>190</v>
      </c>
      <c r="AL1745" s="22" t="s">
        <v>219</v>
      </c>
      <c r="AM1745" s="22" t="s">
        <v>99</v>
      </c>
      <c r="AN1745" s="19"/>
      <c r="AO1745" s="19"/>
      <c r="AP1745" s="21" t="s">
        <v>116</v>
      </c>
      <c r="AQ1745" s="19"/>
    </row>
    <row r="1746">
      <c r="A1746" s="11" t="s">
        <v>8068</v>
      </c>
      <c r="B1746" s="11" t="s">
        <v>8069</v>
      </c>
      <c r="C1746" s="11" t="str">
        <f>VLOOKUP(A1746,import!A:C,3,0)</f>
        <v>DOĞRU</v>
      </c>
      <c r="D1746" s="11" t="s">
        <v>110</v>
      </c>
      <c r="E1746" s="36">
        <f>VLOOKUP(A1746,import!A:J,5,0)</f>
        <v>1220</v>
      </c>
      <c r="F1746" s="12" t="str">
        <f>VLOOKUP(A1746,import!A:J,6,0)</f>
        <v/>
      </c>
      <c r="G1746" s="13">
        <f>VLOOKUP(A1746,import!A:J,7,0)</f>
        <v>61</v>
      </c>
      <c r="H1746" s="13">
        <f>VLOOKUP(A1746,import!A:J,8,0)</f>
        <v>26</v>
      </c>
      <c r="I1746" s="13">
        <f>VLOOKUP(A1746,import!A:J,9,0)</f>
        <v>87</v>
      </c>
      <c r="J1746" s="14">
        <f>VLOOKUP(A1746,import!A:J,10,0)</f>
        <v>0.7</v>
      </c>
      <c r="K1746" s="11" t="s">
        <v>8070</v>
      </c>
      <c r="L1746" s="11">
        <v>2.423267411E9</v>
      </c>
      <c r="M1746" s="11" t="s">
        <v>65</v>
      </c>
      <c r="N1746" s="11" t="s">
        <v>2652</v>
      </c>
      <c r="O1746" s="11" t="s">
        <v>8071</v>
      </c>
      <c r="P1746" s="11" t="str">
        <f>VLOOKUP(A1746,import!A:P,16,0)</f>
        <v>Geleneksel</v>
      </c>
      <c r="Q1746" s="15"/>
      <c r="R1746" s="15" t="b">
        <v>1</v>
      </c>
      <c r="S1746" s="25" t="b">
        <v>0</v>
      </c>
      <c r="T1746" s="17" t="s">
        <v>50</v>
      </c>
      <c r="U1746" s="17" t="s">
        <v>156</v>
      </c>
      <c r="V1746" s="24" t="s">
        <v>69</v>
      </c>
      <c r="W1746" s="17" t="s">
        <v>8072</v>
      </c>
      <c r="X1746" s="18">
        <v>44551.0</v>
      </c>
      <c r="Y1746" s="18"/>
      <c r="Z1746" s="18"/>
      <c r="AA1746" s="22" t="s">
        <v>106</v>
      </c>
      <c r="AB1746" s="23">
        <v>44475.0</v>
      </c>
      <c r="AC1746" s="22" t="s">
        <v>71</v>
      </c>
      <c r="AD1746" s="23">
        <v>44492.0</v>
      </c>
      <c r="AE1746" s="22" t="s">
        <v>71</v>
      </c>
      <c r="AF1746" s="23">
        <v>44513.0</v>
      </c>
      <c r="AG1746" s="22" t="s">
        <v>71</v>
      </c>
      <c r="AH1746" s="23">
        <v>44551.0</v>
      </c>
      <c r="AI1746" s="19"/>
      <c r="AJ1746" s="19"/>
      <c r="AK1746" s="22" t="s">
        <v>51</v>
      </c>
      <c r="AL1746" s="22" t="s">
        <v>99</v>
      </c>
      <c r="AM1746" s="22" t="s">
        <v>51</v>
      </c>
      <c r="AN1746" s="22" t="s">
        <v>156</v>
      </c>
      <c r="AO1746" s="19"/>
      <c r="AP1746" s="21" t="s">
        <v>54</v>
      </c>
      <c r="AQ1746" s="19"/>
    </row>
    <row r="1747">
      <c r="A1747" s="11" t="s">
        <v>8073</v>
      </c>
      <c r="B1747" s="11" t="s">
        <v>8074</v>
      </c>
      <c r="C1747" s="11" t="str">
        <f>VLOOKUP(A1747,import!A:C,3,0)</f>
        <v>DOĞRU</v>
      </c>
      <c r="D1747" s="11" t="s">
        <v>818</v>
      </c>
      <c r="E1747" s="12">
        <f>VLOOKUP(A1747,import!A:J,5,0)</f>
        <v>807</v>
      </c>
      <c r="F1747" s="12">
        <f>VLOOKUP(A1747,import!A:J,6,0)</f>
        <v>11</v>
      </c>
      <c r="G1747" s="13">
        <f>VLOOKUP(A1747,import!A:J,7,0)</f>
        <v>50</v>
      </c>
      <c r="H1747" s="13">
        <f>VLOOKUP(A1747,import!A:J,8,0)</f>
        <v>44</v>
      </c>
      <c r="I1747" s="13">
        <f>VLOOKUP(A1747,import!A:J,9,0)</f>
        <v>94</v>
      </c>
      <c r="J1747" s="14">
        <f>VLOOKUP(A1747,import!A:J,10,0)</f>
        <v>0.53</v>
      </c>
      <c r="K1747" s="11" t="s">
        <v>8075</v>
      </c>
      <c r="L1747" s="11">
        <v>5.539200414E9</v>
      </c>
      <c r="M1747" s="11" t="s">
        <v>65</v>
      </c>
      <c r="N1747" s="11" t="s">
        <v>1065</v>
      </c>
      <c r="O1747" s="11" t="s">
        <v>8076</v>
      </c>
      <c r="P1747" s="11" t="str">
        <f>VLOOKUP(A1747,import!A:P,16,0)</f>
        <v>Geleneksel</v>
      </c>
      <c r="Q1747" s="15"/>
      <c r="R1747" s="15" t="b">
        <v>1</v>
      </c>
      <c r="S1747" s="16" t="b">
        <v>0</v>
      </c>
      <c r="T1747" s="17" t="s">
        <v>351</v>
      </c>
      <c r="U1747" s="17" t="s">
        <v>131</v>
      </c>
      <c r="V1747" s="25" t="s">
        <v>52</v>
      </c>
      <c r="W1747" s="17" t="s">
        <v>8077</v>
      </c>
      <c r="X1747" s="18">
        <v>44488.0</v>
      </c>
      <c r="Y1747" s="18">
        <v>44489.0</v>
      </c>
      <c r="Z1747" s="18"/>
      <c r="AA1747" s="22" t="s">
        <v>71</v>
      </c>
      <c r="AB1747" s="23">
        <v>44436.0</v>
      </c>
      <c r="AC1747" s="22" t="s">
        <v>71</v>
      </c>
      <c r="AD1747" s="23">
        <v>44488.0</v>
      </c>
      <c r="AE1747" s="20"/>
      <c r="AF1747" s="19"/>
      <c r="AG1747" s="20"/>
      <c r="AH1747" s="19"/>
      <c r="AI1747" s="19"/>
      <c r="AJ1747" s="19"/>
      <c r="AK1747" s="22" t="s">
        <v>163</v>
      </c>
      <c r="AL1747" s="22" t="s">
        <v>131</v>
      </c>
      <c r="AM1747" s="19"/>
      <c r="AN1747" s="19"/>
      <c r="AO1747" s="19"/>
      <c r="AP1747" s="21" t="s">
        <v>54</v>
      </c>
      <c r="AQ1747" s="19"/>
    </row>
    <row r="1748">
      <c r="A1748" s="11" t="s">
        <v>8078</v>
      </c>
      <c r="B1748" s="11" t="s">
        <v>8079</v>
      </c>
      <c r="C1748" s="11" t="str">
        <f>VLOOKUP(A1748,import!A:C,3,0)</f>
        <v>DOĞRU</v>
      </c>
      <c r="D1748" s="11" t="s">
        <v>74</v>
      </c>
      <c r="E1748" s="12">
        <f>VLOOKUP(A1748,import!A:J,5,0)</f>
        <v>7</v>
      </c>
      <c r="F1748" s="12">
        <f>VLOOKUP(A1748,import!A:J,6,0)</f>
        <v>2</v>
      </c>
      <c r="G1748" s="13">
        <f>VLOOKUP(A1748,import!A:J,7,0)</f>
        <v>0</v>
      </c>
      <c r="H1748" s="13">
        <f>VLOOKUP(A1748,import!A:J,8,0)</f>
        <v>17</v>
      </c>
      <c r="I1748" s="13">
        <f>VLOOKUP(A1748,import!A:J,9,0)</f>
        <v>17</v>
      </c>
      <c r="J1748" s="14">
        <f>VLOOKUP(A1748,import!A:J,10,0)</f>
        <v>0</v>
      </c>
      <c r="K1748" s="11" t="s">
        <v>8080</v>
      </c>
      <c r="L1748" s="11">
        <v>5.434143807E9</v>
      </c>
      <c r="M1748" s="11" t="s">
        <v>47</v>
      </c>
      <c r="N1748" s="11" t="s">
        <v>1474</v>
      </c>
      <c r="O1748" s="11" t="s">
        <v>8081</v>
      </c>
      <c r="P1748" s="11" t="str">
        <f>VLOOKUP(A1748,import!A:P,16,0)</f>
        <v>Geleneksel</v>
      </c>
      <c r="Q1748" s="15"/>
      <c r="R1748" s="15" t="b">
        <v>1</v>
      </c>
      <c r="S1748" s="16" t="b">
        <v>0</v>
      </c>
      <c r="T1748" s="17" t="s">
        <v>212</v>
      </c>
      <c r="U1748" s="17" t="s">
        <v>131</v>
      </c>
      <c r="V1748" s="24" t="s">
        <v>69</v>
      </c>
      <c r="W1748" s="72">
        <v>44652.0</v>
      </c>
      <c r="X1748" s="18">
        <v>44660.0</v>
      </c>
      <c r="Y1748" s="18"/>
      <c r="Z1748" s="18"/>
      <c r="AA1748" s="22" t="s">
        <v>71</v>
      </c>
      <c r="AB1748" s="23">
        <v>44652.0</v>
      </c>
      <c r="AC1748" s="22"/>
      <c r="AD1748" s="23"/>
      <c r="AE1748" s="20"/>
      <c r="AF1748" s="19"/>
      <c r="AG1748" s="20"/>
      <c r="AH1748" s="19"/>
      <c r="AI1748" s="19"/>
      <c r="AJ1748" s="19"/>
      <c r="AK1748" s="22" t="s">
        <v>131</v>
      </c>
      <c r="AL1748" s="19"/>
      <c r="AM1748" s="19"/>
      <c r="AN1748" s="19"/>
      <c r="AO1748" s="19"/>
      <c r="AP1748" s="21"/>
      <c r="AQ1748" s="19"/>
    </row>
    <row r="1749">
      <c r="A1749" s="11" t="s">
        <v>8082</v>
      </c>
      <c r="B1749" s="11" t="s">
        <v>8083</v>
      </c>
      <c r="C1749" s="11" t="str">
        <f>VLOOKUP(A1749,import!A:C,3,0)</f>
        <v>DOĞRU</v>
      </c>
      <c r="D1749" s="11" t="s">
        <v>818</v>
      </c>
      <c r="E1749" s="12">
        <f>VLOOKUP(A1749,import!A:J,5,0)</f>
        <v>17</v>
      </c>
      <c r="F1749" s="12" t="str">
        <f>VLOOKUP(A1749,import!A:J,6,0)</f>
        <v/>
      </c>
      <c r="G1749" s="13">
        <f>VLOOKUP(A1749,import!A:J,7,0)</f>
        <v>0</v>
      </c>
      <c r="H1749" s="13">
        <f>VLOOKUP(A1749,import!A:J,8,0)</f>
        <v>79</v>
      </c>
      <c r="I1749" s="13">
        <f>VLOOKUP(A1749,import!A:J,9,0)</f>
        <v>79</v>
      </c>
      <c r="J1749" s="14">
        <f>VLOOKUP(A1749,import!A:J,10,0)</f>
        <v>0</v>
      </c>
      <c r="K1749" s="11" t="s">
        <v>8084</v>
      </c>
      <c r="L1749" s="11">
        <v>2.425118055E9</v>
      </c>
      <c r="M1749" s="11" t="s">
        <v>368</v>
      </c>
      <c r="N1749" s="11" t="s">
        <v>813</v>
      </c>
      <c r="O1749" s="11" t="s">
        <v>8085</v>
      </c>
      <c r="P1749" s="11" t="str">
        <f>VLOOKUP(A1749,import!A:P,16,0)</f>
        <v>Geleneksel</v>
      </c>
      <c r="Q1749" s="15"/>
      <c r="R1749" s="15" t="b">
        <v>0</v>
      </c>
      <c r="S1749" s="16" t="b">
        <v>0</v>
      </c>
      <c r="T1749" s="17"/>
      <c r="U1749" s="17"/>
      <c r="V1749" s="17"/>
      <c r="W1749" s="17"/>
      <c r="X1749" s="18"/>
      <c r="Y1749" s="18"/>
      <c r="Z1749" s="18"/>
      <c r="AA1749" s="22"/>
      <c r="AB1749" s="23"/>
      <c r="AC1749" s="19"/>
      <c r="AD1749" s="19"/>
      <c r="AE1749" s="20"/>
      <c r="AF1749" s="19"/>
      <c r="AG1749" s="20"/>
      <c r="AH1749" s="19"/>
      <c r="AI1749" s="19"/>
      <c r="AJ1749" s="19"/>
      <c r="AK1749" s="22"/>
      <c r="AL1749" s="19"/>
      <c r="AM1749" s="19"/>
      <c r="AN1749" s="19"/>
      <c r="AO1749" s="19"/>
      <c r="AP1749" s="21"/>
      <c r="AQ1749" s="19"/>
    </row>
    <row r="1750">
      <c r="A1750" s="11" t="s">
        <v>8086</v>
      </c>
      <c r="B1750" s="11" t="s">
        <v>8087</v>
      </c>
      <c r="C1750" s="11" t="str">
        <f>VLOOKUP(A1750,import!A:C,3,0)</f>
        <v>DOĞRU</v>
      </c>
      <c r="D1750" s="11" t="s">
        <v>200</v>
      </c>
      <c r="E1750" s="12">
        <f>VLOOKUP(A1750,import!A:J,5,0)</f>
        <v>815</v>
      </c>
      <c r="F1750" s="12">
        <f>VLOOKUP(A1750,import!A:J,6,0)</f>
        <v>9</v>
      </c>
      <c r="G1750" s="13">
        <f>VLOOKUP(A1750,import!A:J,7,0)</f>
        <v>7</v>
      </c>
      <c r="H1750" s="13">
        <f>VLOOKUP(A1750,import!A:J,8,0)</f>
        <v>1</v>
      </c>
      <c r="I1750" s="13">
        <f>VLOOKUP(A1750,import!A:J,9,0)</f>
        <v>8</v>
      </c>
      <c r="J1750" s="14">
        <f>VLOOKUP(A1750,import!A:J,10,0)</f>
        <v>0.88</v>
      </c>
      <c r="K1750" s="11" t="s">
        <v>8088</v>
      </c>
      <c r="L1750" s="11">
        <v>2.423257E9</v>
      </c>
      <c r="M1750" s="11" t="s">
        <v>65</v>
      </c>
      <c r="N1750" s="11" t="s">
        <v>614</v>
      </c>
      <c r="O1750" s="11" t="s">
        <v>8089</v>
      </c>
      <c r="P1750" s="11" t="str">
        <f>VLOOKUP(A1750,import!A:P,16,0)</f>
        <v>Geleneksel</v>
      </c>
      <c r="Q1750" s="15" t="s">
        <v>135</v>
      </c>
      <c r="R1750" s="15" t="b">
        <v>1</v>
      </c>
      <c r="S1750" s="16" t="b">
        <v>0</v>
      </c>
      <c r="T1750" s="25" t="s">
        <v>50</v>
      </c>
      <c r="U1750" s="25" t="s">
        <v>51</v>
      </c>
      <c r="V1750" s="25" t="s">
        <v>52</v>
      </c>
      <c r="W1750" s="25" t="s">
        <v>8077</v>
      </c>
      <c r="X1750" s="27">
        <v>44489.0</v>
      </c>
      <c r="Y1750" s="27">
        <v>44490.0</v>
      </c>
      <c r="Z1750" s="30"/>
      <c r="AA1750" s="22" t="s">
        <v>177</v>
      </c>
      <c r="AB1750" s="23">
        <v>44376.0</v>
      </c>
      <c r="AC1750" s="22" t="s">
        <v>177</v>
      </c>
      <c r="AD1750" s="23">
        <v>44351.0</v>
      </c>
      <c r="AE1750" s="22" t="s">
        <v>71</v>
      </c>
      <c r="AF1750" s="23">
        <v>44376.0</v>
      </c>
      <c r="AG1750" s="22" t="s">
        <v>71</v>
      </c>
      <c r="AH1750" s="23">
        <v>44489.0</v>
      </c>
      <c r="AI1750" s="22"/>
      <c r="AJ1750" s="23"/>
      <c r="AK1750" s="19"/>
      <c r="AL1750" s="22" t="s">
        <v>148</v>
      </c>
      <c r="AM1750" s="22" t="s">
        <v>1233</v>
      </c>
      <c r="AN1750" s="22" t="s">
        <v>51</v>
      </c>
      <c r="AO1750" s="22"/>
      <c r="AP1750" s="21" t="s">
        <v>54</v>
      </c>
      <c r="AQ1750" s="22"/>
    </row>
    <row r="1751">
      <c r="A1751" s="11" t="s">
        <v>8090</v>
      </c>
      <c r="B1751" s="11" t="s">
        <v>8091</v>
      </c>
      <c r="C1751" s="11" t="str">
        <f>VLOOKUP(A1751,import!A:C,3,0)</f>
        <v>DOĞRU</v>
      </c>
      <c r="D1751" s="11" t="s">
        <v>818</v>
      </c>
      <c r="E1751" s="12">
        <f>VLOOKUP(A1751,import!A:J,5,0)</f>
        <v>143</v>
      </c>
      <c r="F1751" s="12" t="str">
        <f>VLOOKUP(A1751,import!A:J,6,0)</f>
        <v/>
      </c>
      <c r="G1751" s="13">
        <f>VLOOKUP(A1751,import!A:J,7,0)</f>
        <v>8</v>
      </c>
      <c r="H1751" s="13">
        <f>VLOOKUP(A1751,import!A:J,8,0)</f>
        <v>5</v>
      </c>
      <c r="I1751" s="13">
        <f>VLOOKUP(A1751,import!A:J,9,0)</f>
        <v>13</v>
      </c>
      <c r="J1751" s="14">
        <f>VLOOKUP(A1751,import!A:J,10,0)</f>
        <v>0.62</v>
      </c>
      <c r="K1751" s="11" t="s">
        <v>8092</v>
      </c>
      <c r="L1751" s="11">
        <v>5.070664468E9</v>
      </c>
      <c r="M1751" s="11" t="s">
        <v>47</v>
      </c>
      <c r="N1751" s="11" t="s">
        <v>445</v>
      </c>
      <c r="O1751" s="11" t="s">
        <v>8093</v>
      </c>
      <c r="P1751" s="11" t="str">
        <f>VLOOKUP(A1751,import!A:P,16,0)</f>
        <v>Geleneksel</v>
      </c>
      <c r="Q1751" s="15"/>
      <c r="R1751" s="15" t="b">
        <v>1</v>
      </c>
      <c r="S1751" s="16" t="b">
        <v>0</v>
      </c>
      <c r="T1751" s="17" t="s">
        <v>50</v>
      </c>
      <c r="U1751" s="17" t="s">
        <v>247</v>
      </c>
      <c r="V1751" s="24" t="s">
        <v>69</v>
      </c>
      <c r="W1751" s="17" t="s">
        <v>2465</v>
      </c>
      <c r="X1751" s="18">
        <v>44517.0</v>
      </c>
      <c r="Y1751" s="18">
        <v>44524.0</v>
      </c>
      <c r="Z1751" s="18"/>
      <c r="AA1751" s="22" t="s">
        <v>71</v>
      </c>
      <c r="AB1751" s="23">
        <v>44517.0</v>
      </c>
      <c r="AC1751" s="19"/>
      <c r="AD1751" s="19"/>
      <c r="AE1751" s="20"/>
      <c r="AF1751" s="19"/>
      <c r="AG1751" s="20"/>
      <c r="AH1751" s="19"/>
      <c r="AI1751" s="19"/>
      <c r="AJ1751" s="19"/>
      <c r="AK1751" s="22" t="s">
        <v>247</v>
      </c>
      <c r="AL1751" s="19"/>
      <c r="AM1751" s="19"/>
      <c r="AN1751" s="19"/>
      <c r="AO1751" s="19"/>
      <c r="AP1751" s="21" t="s">
        <v>89</v>
      </c>
      <c r="AQ1751" s="19"/>
    </row>
    <row r="1752">
      <c r="A1752" s="11" t="s">
        <v>8094</v>
      </c>
      <c r="B1752" s="11" t="s">
        <v>8095</v>
      </c>
      <c r="C1752" s="11" t="str">
        <f>VLOOKUP(A1752,import!A:C,3,0)</f>
        <v>DOĞRU</v>
      </c>
      <c r="D1752" s="11" t="s">
        <v>92</v>
      </c>
      <c r="E1752" s="12">
        <f>VLOOKUP(A1752,import!A:J,5,0)</f>
        <v>828</v>
      </c>
      <c r="F1752" s="12" t="str">
        <f>VLOOKUP(A1752,import!A:J,6,0)</f>
        <v/>
      </c>
      <c r="G1752" s="13">
        <f>VLOOKUP(A1752,import!A:J,7,0)</f>
        <v>0</v>
      </c>
      <c r="H1752" s="13">
        <f>VLOOKUP(A1752,import!A:J,8,0)</f>
        <v>30</v>
      </c>
      <c r="I1752" s="13">
        <f>VLOOKUP(A1752,import!A:J,9,0)</f>
        <v>30</v>
      </c>
      <c r="J1752" s="14">
        <f>VLOOKUP(A1752,import!A:J,10,0)</f>
        <v>0</v>
      </c>
      <c r="K1752" s="11" t="s">
        <v>8096</v>
      </c>
      <c r="L1752" s="11">
        <v>2.426060887E9</v>
      </c>
      <c r="M1752" s="11" t="s">
        <v>138</v>
      </c>
      <c r="N1752" s="11" t="s">
        <v>333</v>
      </c>
      <c r="O1752" s="11" t="s">
        <v>8097</v>
      </c>
      <c r="P1752" s="11" t="str">
        <f>VLOOKUP(A1752,import!A:P,16,0)</f>
        <v>Geleneksel</v>
      </c>
      <c r="Q1752" s="15" t="s">
        <v>129</v>
      </c>
      <c r="R1752" s="15" t="b">
        <v>1</v>
      </c>
      <c r="S1752" s="25" t="b">
        <v>1</v>
      </c>
      <c r="T1752" s="25" t="s">
        <v>714</v>
      </c>
      <c r="U1752" s="16"/>
      <c r="V1752" s="16"/>
      <c r="W1752" s="25" t="s">
        <v>8098</v>
      </c>
      <c r="X1752" s="30"/>
      <c r="Y1752" s="30"/>
      <c r="Z1752" s="30"/>
      <c r="AA1752" s="22" t="s">
        <v>106</v>
      </c>
      <c r="AB1752" s="23">
        <v>44358.0</v>
      </c>
      <c r="AC1752" s="22" t="s">
        <v>71</v>
      </c>
      <c r="AD1752" s="23">
        <v>44370.0</v>
      </c>
      <c r="AE1752" s="22" t="s">
        <v>71</v>
      </c>
      <c r="AF1752" s="23">
        <v>44550.0</v>
      </c>
      <c r="AG1752" s="22" t="s">
        <v>177</v>
      </c>
      <c r="AH1752" s="23">
        <v>44582.0</v>
      </c>
      <c r="AI1752" s="19"/>
      <c r="AJ1752" s="19"/>
      <c r="AK1752" s="22" t="s">
        <v>148</v>
      </c>
      <c r="AL1752" s="22" t="s">
        <v>107</v>
      </c>
      <c r="AM1752" s="22" t="s">
        <v>99</v>
      </c>
      <c r="AN1752" s="22" t="s">
        <v>99</v>
      </c>
      <c r="AO1752" s="19"/>
      <c r="AP1752" s="21" t="s">
        <v>116</v>
      </c>
      <c r="AQ1752" s="19"/>
    </row>
    <row r="1753">
      <c r="A1753" s="21" t="s">
        <v>8099</v>
      </c>
      <c r="B1753" s="21" t="s">
        <v>8100</v>
      </c>
      <c r="C1753" s="11" t="str">
        <f>VLOOKUP(A1753,import!A:C,3,0)</f>
        <v>DOĞRU</v>
      </c>
      <c r="D1753" s="21" t="s">
        <v>200</v>
      </c>
      <c r="E1753" s="12">
        <f>VLOOKUP(A1753,import!A:J,5,0)</f>
        <v>1</v>
      </c>
      <c r="F1753" s="12">
        <f>VLOOKUP(A1753,import!A:J,6,0)</f>
        <v>1</v>
      </c>
      <c r="G1753" s="13">
        <f>VLOOKUP(A1753,import!A:J,7,0)</f>
        <v>0</v>
      </c>
      <c r="H1753" s="13">
        <f>VLOOKUP(A1753,import!A:J,8,0)</f>
        <v>30</v>
      </c>
      <c r="I1753" s="13">
        <f>VLOOKUP(A1753,import!A:J,9,0)</f>
        <v>30</v>
      </c>
      <c r="J1753" s="14">
        <f>VLOOKUP(A1753,import!A:J,10,0)</f>
        <v>0</v>
      </c>
      <c r="K1753" s="21" t="s">
        <v>8101</v>
      </c>
      <c r="L1753" s="21">
        <v>5.425294008E9</v>
      </c>
      <c r="M1753" s="21" t="s">
        <v>47</v>
      </c>
      <c r="N1753" s="21" t="s">
        <v>76</v>
      </c>
      <c r="O1753" s="21" t="s">
        <v>8102</v>
      </c>
      <c r="P1753" s="11" t="str">
        <f>VLOOKUP(A1753,import!A:P,16,0)</f>
        <v>Geleneksel</v>
      </c>
      <c r="Q1753" s="15"/>
      <c r="R1753" s="15" t="b">
        <v>1</v>
      </c>
      <c r="S1753" s="16" t="b">
        <v>0</v>
      </c>
      <c r="T1753" s="17" t="s">
        <v>50</v>
      </c>
      <c r="U1753" s="17" t="s">
        <v>99</v>
      </c>
      <c r="V1753" s="55" t="s">
        <v>69</v>
      </c>
      <c r="W1753" s="17"/>
      <c r="X1753" s="18">
        <v>44699.0</v>
      </c>
      <c r="Y1753" s="18">
        <v>44700.0</v>
      </c>
      <c r="Z1753" s="18"/>
      <c r="AA1753" s="22" t="s">
        <v>71</v>
      </c>
      <c r="AB1753" s="23">
        <v>44699.0</v>
      </c>
      <c r="AC1753" s="19"/>
      <c r="AD1753" s="19"/>
      <c r="AE1753" s="20"/>
      <c r="AF1753" s="19"/>
      <c r="AG1753" s="20"/>
      <c r="AH1753" s="19"/>
      <c r="AI1753" s="19"/>
      <c r="AJ1753" s="19"/>
      <c r="AK1753" s="22" t="s">
        <v>99</v>
      </c>
      <c r="AL1753" s="19"/>
      <c r="AM1753" s="19"/>
      <c r="AN1753" s="19"/>
      <c r="AO1753" s="19"/>
      <c r="AP1753" s="21"/>
      <c r="AQ1753" s="19"/>
    </row>
    <row r="1754">
      <c r="A1754" s="11" t="s">
        <v>8103</v>
      </c>
      <c r="B1754" s="11" t="s">
        <v>8104</v>
      </c>
      <c r="C1754" s="11" t="str">
        <f>VLOOKUP(A1754,import!A:C,3,0)</f>
        <v>DOĞRU</v>
      </c>
      <c r="D1754" s="11" t="s">
        <v>818</v>
      </c>
      <c r="E1754" s="12">
        <f>VLOOKUP(A1754,import!A:J,5,0)</f>
        <v>280</v>
      </c>
      <c r="F1754" s="12">
        <f>VLOOKUP(A1754,import!A:J,6,0)</f>
        <v>13</v>
      </c>
      <c r="G1754" s="13">
        <f>VLOOKUP(A1754,import!A:J,7,0)</f>
        <v>0</v>
      </c>
      <c r="H1754" s="13">
        <f>VLOOKUP(A1754,import!A:J,8,0)</f>
        <v>21</v>
      </c>
      <c r="I1754" s="13">
        <f>VLOOKUP(A1754,import!A:J,9,0)</f>
        <v>21</v>
      </c>
      <c r="J1754" s="14">
        <f>VLOOKUP(A1754,import!A:J,10,0)</f>
        <v>0</v>
      </c>
      <c r="K1754" s="11" t="s">
        <v>8105</v>
      </c>
      <c r="L1754" s="11">
        <v>5.445153507E9</v>
      </c>
      <c r="M1754" s="11" t="s">
        <v>138</v>
      </c>
      <c r="N1754" s="11" t="s">
        <v>320</v>
      </c>
      <c r="O1754" s="11" t="s">
        <v>8106</v>
      </c>
      <c r="P1754" s="11" t="str">
        <f>VLOOKUP(A1754,import!A:P,16,0)</f>
        <v>Geleneksel</v>
      </c>
      <c r="Q1754" s="15"/>
      <c r="R1754" s="15" t="b">
        <v>1</v>
      </c>
      <c r="S1754" s="25" t="b">
        <v>1</v>
      </c>
      <c r="T1754" s="17"/>
      <c r="U1754" s="17"/>
      <c r="V1754" s="17"/>
      <c r="W1754" s="17" t="s">
        <v>8107</v>
      </c>
      <c r="X1754" s="18"/>
      <c r="Y1754" s="18"/>
      <c r="Z1754" s="18"/>
      <c r="AA1754" s="22" t="s">
        <v>71</v>
      </c>
      <c r="AB1754" s="23">
        <v>44420.0</v>
      </c>
      <c r="AC1754" s="22" t="s">
        <v>106</v>
      </c>
      <c r="AD1754" s="23">
        <v>44456.0</v>
      </c>
      <c r="AE1754" s="22" t="s">
        <v>71</v>
      </c>
      <c r="AF1754" s="23">
        <v>44573.0</v>
      </c>
      <c r="AG1754" s="22" t="s">
        <v>71</v>
      </c>
      <c r="AH1754" s="23">
        <v>44665.0</v>
      </c>
      <c r="AI1754" s="19"/>
      <c r="AJ1754" s="19"/>
      <c r="AK1754" s="22" t="s">
        <v>165</v>
      </c>
      <c r="AL1754" s="22" t="s">
        <v>156</v>
      </c>
      <c r="AM1754" s="22" t="s">
        <v>104</v>
      </c>
      <c r="AN1754" s="22" t="s">
        <v>99</v>
      </c>
      <c r="AO1754" s="19"/>
      <c r="AP1754" s="21" t="s">
        <v>116</v>
      </c>
      <c r="AQ1754" s="19"/>
    </row>
    <row r="1755">
      <c r="A1755" s="11" t="s">
        <v>8108</v>
      </c>
      <c r="B1755" s="11" t="s">
        <v>8109</v>
      </c>
      <c r="C1755" s="11" t="str">
        <f>VLOOKUP(A1755,import!A:C,3,0)</f>
        <v>DOĞRU</v>
      </c>
      <c r="D1755" s="11" t="s">
        <v>110</v>
      </c>
      <c r="E1755" s="12">
        <f>VLOOKUP(A1755,import!A:J,5,0)</f>
        <v>233</v>
      </c>
      <c r="F1755" s="12">
        <f>VLOOKUP(A1755,import!A:J,6,0)</f>
        <v>31</v>
      </c>
      <c r="G1755" s="13">
        <f>VLOOKUP(A1755,import!A:J,7,0)</f>
        <v>24</v>
      </c>
      <c r="H1755" s="13">
        <f>VLOOKUP(A1755,import!A:J,8,0)</f>
        <v>52</v>
      </c>
      <c r="I1755" s="13">
        <f>VLOOKUP(A1755,import!A:J,9,0)</f>
        <v>76</v>
      </c>
      <c r="J1755" s="14">
        <f>VLOOKUP(A1755,import!A:J,10,0)</f>
        <v>0.32</v>
      </c>
      <c r="K1755" s="11" t="s">
        <v>6854</v>
      </c>
      <c r="L1755" s="11">
        <v>2.423265858E9</v>
      </c>
      <c r="M1755" s="11" t="s">
        <v>65</v>
      </c>
      <c r="N1755" s="11" t="s">
        <v>1501</v>
      </c>
      <c r="O1755" s="11" t="s">
        <v>6855</v>
      </c>
      <c r="P1755" s="11" t="str">
        <f>VLOOKUP(A1755,import!A:P,16,0)</f>
        <v>Geleneksel</v>
      </c>
      <c r="Q1755" s="15"/>
      <c r="R1755" s="15" t="b">
        <v>1</v>
      </c>
      <c r="S1755" s="25" t="b">
        <v>1</v>
      </c>
      <c r="T1755" s="17"/>
      <c r="U1755" s="17"/>
      <c r="V1755" s="31"/>
      <c r="W1755" s="17" t="s">
        <v>8110</v>
      </c>
      <c r="X1755" s="18"/>
      <c r="Y1755" s="18"/>
      <c r="Z1755" s="18"/>
      <c r="AA1755" s="22" t="s">
        <v>71</v>
      </c>
      <c r="AB1755" s="23">
        <v>44420.0</v>
      </c>
      <c r="AC1755" s="19"/>
      <c r="AD1755" s="19"/>
      <c r="AE1755" s="20"/>
      <c r="AF1755" s="19"/>
      <c r="AG1755" s="20"/>
      <c r="AH1755" s="19"/>
      <c r="AI1755" s="19"/>
      <c r="AJ1755" s="19"/>
      <c r="AK1755" s="22" t="s">
        <v>165</v>
      </c>
      <c r="AL1755" s="19"/>
      <c r="AM1755" s="19"/>
      <c r="AN1755" s="19"/>
      <c r="AO1755" s="19"/>
      <c r="AP1755" s="21" t="s">
        <v>54</v>
      </c>
      <c r="AQ1755" s="19"/>
    </row>
    <row r="1756">
      <c r="A1756" s="11" t="s">
        <v>8111</v>
      </c>
      <c r="B1756" s="11" t="s">
        <v>8112</v>
      </c>
      <c r="C1756" s="11" t="str">
        <f>VLOOKUP(A1756,import!A:C,3,0)</f>
        <v>DOĞRU</v>
      </c>
      <c r="D1756" s="11" t="s">
        <v>110</v>
      </c>
      <c r="E1756" s="12">
        <f>VLOOKUP(A1756,import!A:J,5,0)</f>
        <v>69</v>
      </c>
      <c r="F1756" s="12">
        <f>VLOOKUP(A1756,import!A:J,6,0)</f>
        <v>15</v>
      </c>
      <c r="G1756" s="13">
        <f>VLOOKUP(A1756,import!A:J,7,0)</f>
        <v>0</v>
      </c>
      <c r="H1756" s="13">
        <f>VLOOKUP(A1756,import!A:J,8,0)</f>
        <v>70</v>
      </c>
      <c r="I1756" s="13">
        <f>VLOOKUP(A1756,import!A:J,9,0)</f>
        <v>70</v>
      </c>
      <c r="J1756" s="14">
        <f>VLOOKUP(A1756,import!A:J,10,0)</f>
        <v>0</v>
      </c>
      <c r="K1756" s="11" t="s">
        <v>8113</v>
      </c>
      <c r="L1756" s="11">
        <v>5.358319777E9</v>
      </c>
      <c r="M1756" s="11" t="s">
        <v>388</v>
      </c>
      <c r="N1756" s="11" t="s">
        <v>647</v>
      </c>
      <c r="O1756" s="11" t="s">
        <v>8114</v>
      </c>
      <c r="P1756" s="11" t="str">
        <f>VLOOKUP(A1756,import!A:P,16,0)</f>
        <v>Geleneksel</v>
      </c>
      <c r="Q1756" s="15"/>
      <c r="R1756" s="15" t="b">
        <v>0</v>
      </c>
      <c r="S1756" s="16" t="b">
        <v>0</v>
      </c>
      <c r="T1756" s="17"/>
      <c r="U1756" s="17"/>
      <c r="V1756" s="17"/>
      <c r="W1756" s="17"/>
      <c r="X1756" s="18"/>
      <c r="Y1756" s="18"/>
      <c r="Z1756" s="18"/>
      <c r="AA1756" s="22"/>
      <c r="AB1756" s="23"/>
      <c r="AC1756" s="19"/>
      <c r="AD1756" s="19"/>
      <c r="AE1756" s="20"/>
      <c r="AF1756" s="19"/>
      <c r="AG1756" s="20"/>
      <c r="AH1756" s="19"/>
      <c r="AI1756" s="19"/>
      <c r="AJ1756" s="19"/>
      <c r="AK1756" s="22"/>
      <c r="AL1756" s="19"/>
      <c r="AM1756" s="19"/>
      <c r="AN1756" s="19"/>
      <c r="AO1756" s="19"/>
      <c r="AP1756" s="21"/>
      <c r="AQ1756" s="19"/>
    </row>
    <row r="1757">
      <c r="A1757" s="11" t="s">
        <v>8115</v>
      </c>
      <c r="B1757" s="11" t="s">
        <v>8116</v>
      </c>
      <c r="C1757" s="11" t="str">
        <f>VLOOKUP(A1757,import!A:C,3,0)</f>
        <v>DOĞRU</v>
      </c>
      <c r="D1757" s="11" t="s">
        <v>92</v>
      </c>
      <c r="E1757" s="12">
        <f>VLOOKUP(A1757,import!A:J,5,0)</f>
        <v>552</v>
      </c>
      <c r="F1757" s="12">
        <f>VLOOKUP(A1757,import!A:J,6,0)</f>
        <v>26</v>
      </c>
      <c r="G1757" s="13">
        <f>VLOOKUP(A1757,import!A:J,7,0)</f>
        <v>8</v>
      </c>
      <c r="H1757" s="13">
        <f>VLOOKUP(A1757,import!A:J,8,0)</f>
        <v>30</v>
      </c>
      <c r="I1757" s="13">
        <f>VLOOKUP(A1757,import!A:J,9,0)</f>
        <v>38</v>
      </c>
      <c r="J1757" s="14">
        <f>VLOOKUP(A1757,import!A:J,10,0)</f>
        <v>0.21</v>
      </c>
      <c r="K1757" s="11" t="s">
        <v>8117</v>
      </c>
      <c r="L1757" s="11">
        <v>2.423267933E9</v>
      </c>
      <c r="M1757" s="11" t="s">
        <v>47</v>
      </c>
      <c r="N1757" s="11" t="s">
        <v>76</v>
      </c>
      <c r="O1757" s="11" t="s">
        <v>8118</v>
      </c>
      <c r="P1757" s="11" t="str">
        <f>VLOOKUP(A1757,import!A:P,16,0)</f>
        <v>Geleneksel</v>
      </c>
      <c r="Q1757" s="15" t="s">
        <v>103</v>
      </c>
      <c r="R1757" s="15" t="b">
        <v>1</v>
      </c>
      <c r="S1757" s="16" t="b">
        <v>0</v>
      </c>
      <c r="T1757" s="25" t="s">
        <v>50</v>
      </c>
      <c r="U1757" s="25" t="s">
        <v>1587</v>
      </c>
      <c r="V1757" s="25" t="s">
        <v>273</v>
      </c>
      <c r="W1757" s="25" t="s">
        <v>8119</v>
      </c>
      <c r="X1757" s="27">
        <v>44308.0</v>
      </c>
      <c r="Y1757" s="27">
        <v>44313.0</v>
      </c>
      <c r="Z1757" s="27"/>
      <c r="AA1757" s="22" t="s">
        <v>71</v>
      </c>
      <c r="AB1757" s="23">
        <v>44413.0</v>
      </c>
      <c r="AC1757" s="22" t="s">
        <v>106</v>
      </c>
      <c r="AD1757" s="23">
        <v>44485.0</v>
      </c>
      <c r="AE1757" s="20"/>
      <c r="AF1757" s="19"/>
      <c r="AG1757" s="20"/>
      <c r="AH1757" s="19"/>
      <c r="AI1757" s="19"/>
      <c r="AJ1757" s="19"/>
      <c r="AK1757" s="22" t="s">
        <v>87</v>
      </c>
      <c r="AL1757" s="22" t="s">
        <v>156</v>
      </c>
      <c r="AM1757" s="19"/>
      <c r="AN1757" s="19"/>
      <c r="AO1757" s="19"/>
      <c r="AP1757" s="21" t="s">
        <v>89</v>
      </c>
      <c r="AQ1757" s="19"/>
    </row>
    <row r="1758">
      <c r="A1758" s="11" t="s">
        <v>8120</v>
      </c>
      <c r="B1758" s="11" t="s">
        <v>8121</v>
      </c>
      <c r="C1758" s="11" t="str">
        <f>VLOOKUP(A1758,import!A:C,3,0)</f>
        <v>YANLIŞ</v>
      </c>
      <c r="D1758" s="11" t="s">
        <v>63</v>
      </c>
      <c r="E1758" s="12">
        <f>VLOOKUP(A1758,import!A:J,5,0)</f>
        <v>66</v>
      </c>
      <c r="F1758" s="12" t="str">
        <f>VLOOKUP(A1758,import!A:J,6,0)</f>
        <v/>
      </c>
      <c r="G1758" s="13">
        <f>VLOOKUP(A1758,import!A:J,7,0)</f>
        <v>0</v>
      </c>
      <c r="H1758" s="13">
        <f>VLOOKUP(A1758,import!A:J,8,0)</f>
        <v>11</v>
      </c>
      <c r="I1758" s="13">
        <f>VLOOKUP(A1758,import!A:J,9,0)</f>
        <v>11</v>
      </c>
      <c r="J1758" s="14">
        <f>VLOOKUP(A1758,import!A:J,10,0)</f>
        <v>0</v>
      </c>
      <c r="K1758" s="11" t="s">
        <v>8122</v>
      </c>
      <c r="L1758" s="11">
        <v>2.427560655E9</v>
      </c>
      <c r="M1758" s="11" t="s">
        <v>58</v>
      </c>
      <c r="N1758" s="11" t="s">
        <v>1886</v>
      </c>
      <c r="O1758" s="11" t="s">
        <v>8123</v>
      </c>
      <c r="P1758" s="11" t="str">
        <f>VLOOKUP(A1758,import!A:P,16,0)</f>
        <v>Geleneksel</v>
      </c>
      <c r="Q1758" s="15"/>
      <c r="R1758" s="15" t="b">
        <v>1</v>
      </c>
      <c r="S1758" s="25" t="b">
        <v>1</v>
      </c>
      <c r="T1758" s="17"/>
      <c r="U1758" s="17"/>
      <c r="V1758" s="17"/>
      <c r="W1758" s="17" t="s">
        <v>8124</v>
      </c>
      <c r="X1758" s="18"/>
      <c r="Y1758" s="18"/>
      <c r="Z1758" s="18"/>
      <c r="AA1758" s="22" t="s">
        <v>71</v>
      </c>
      <c r="AB1758" s="23">
        <v>44489.0</v>
      </c>
      <c r="AC1758" s="19"/>
      <c r="AD1758" s="19"/>
      <c r="AE1758" s="20"/>
      <c r="AF1758" s="19"/>
      <c r="AG1758" s="20"/>
      <c r="AH1758" s="19"/>
      <c r="AI1758" s="19"/>
      <c r="AJ1758" s="19"/>
      <c r="AK1758" s="22" t="s">
        <v>156</v>
      </c>
      <c r="AL1758" s="19"/>
      <c r="AM1758" s="19"/>
      <c r="AN1758" s="19"/>
      <c r="AO1758" s="19"/>
      <c r="AP1758" s="21" t="s">
        <v>89</v>
      </c>
      <c r="AQ1758" s="19"/>
    </row>
    <row r="1759">
      <c r="A1759" s="11" t="s">
        <v>8125</v>
      </c>
      <c r="B1759" s="11" t="s">
        <v>8126</v>
      </c>
      <c r="C1759" s="11" t="str">
        <f>VLOOKUP(A1759,import!A:C,3,0)</f>
        <v>DOĞRU</v>
      </c>
      <c r="D1759" s="11" t="s">
        <v>5859</v>
      </c>
      <c r="E1759" s="12">
        <f>VLOOKUP(A1759,import!A:J,5,0)</f>
        <v>167</v>
      </c>
      <c r="F1759" s="12" t="str">
        <f>VLOOKUP(A1759,import!A:J,6,0)</f>
        <v/>
      </c>
      <c r="G1759" s="13">
        <f>VLOOKUP(A1759,import!A:J,7,0)</f>
        <v>0</v>
      </c>
      <c r="H1759" s="13">
        <f>VLOOKUP(A1759,import!A:J,8,0)</f>
        <v>95</v>
      </c>
      <c r="I1759" s="13">
        <f>VLOOKUP(A1759,import!A:J,9,0)</f>
        <v>95</v>
      </c>
      <c r="J1759" s="14">
        <f>VLOOKUP(A1759,import!A:J,10,0)</f>
        <v>0</v>
      </c>
      <c r="K1759" s="11" t="s">
        <v>8127</v>
      </c>
      <c r="L1759" s="11">
        <v>5.367672527E9</v>
      </c>
      <c r="M1759" s="11" t="s">
        <v>65</v>
      </c>
      <c r="N1759" s="11" t="s">
        <v>3323</v>
      </c>
      <c r="O1759" s="11" t="s">
        <v>8128</v>
      </c>
      <c r="P1759" s="11" t="str">
        <f>VLOOKUP(A1759,import!A:P,16,0)</f>
        <v>Geleneksel</v>
      </c>
      <c r="Q1759" s="15" t="s">
        <v>4681</v>
      </c>
      <c r="R1759" s="15" t="b">
        <v>1</v>
      </c>
      <c r="S1759" s="25" t="b">
        <v>1</v>
      </c>
      <c r="T1759" s="16"/>
      <c r="U1759" s="16"/>
      <c r="V1759" s="16"/>
      <c r="W1759" s="25" t="s">
        <v>8129</v>
      </c>
      <c r="X1759" s="30"/>
      <c r="Y1759" s="30"/>
      <c r="Z1759" s="30"/>
      <c r="AA1759" s="19"/>
      <c r="AB1759" s="19"/>
      <c r="AC1759" s="19"/>
      <c r="AD1759" s="19"/>
      <c r="AE1759" s="20"/>
      <c r="AF1759" s="19"/>
      <c r="AG1759" s="20"/>
      <c r="AH1759" s="19"/>
      <c r="AI1759" s="19"/>
      <c r="AJ1759" s="19"/>
      <c r="AK1759" s="19"/>
      <c r="AL1759" s="19"/>
      <c r="AM1759" s="19"/>
      <c r="AN1759" s="19"/>
      <c r="AO1759" s="19"/>
      <c r="AP1759" s="21" t="s">
        <v>116</v>
      </c>
      <c r="AQ1759" s="19"/>
    </row>
    <row r="1760">
      <c r="A1760" s="11" t="s">
        <v>8130</v>
      </c>
      <c r="B1760" s="11" t="s">
        <v>8131</v>
      </c>
      <c r="C1760" s="11" t="str">
        <f>VLOOKUP(A1760,import!A:C,3,0)</f>
        <v>DOĞRU</v>
      </c>
      <c r="D1760" s="11" t="s">
        <v>200</v>
      </c>
      <c r="E1760" s="12">
        <f>VLOOKUP(A1760,import!A:J,5,0)</f>
        <v>566</v>
      </c>
      <c r="F1760" s="12" t="str">
        <f>VLOOKUP(A1760,import!A:J,6,0)</f>
        <v/>
      </c>
      <c r="G1760" s="13">
        <f>VLOOKUP(A1760,import!A:J,7,0)</f>
        <v>0</v>
      </c>
      <c r="H1760" s="13">
        <f>VLOOKUP(A1760,import!A:J,8,0)</f>
        <v>23</v>
      </c>
      <c r="I1760" s="13">
        <f>VLOOKUP(A1760,import!A:J,9,0)</f>
        <v>23</v>
      </c>
      <c r="J1760" s="14">
        <f>VLOOKUP(A1760,import!A:J,10,0)</f>
        <v>0</v>
      </c>
      <c r="K1760" s="11" t="s">
        <v>8132</v>
      </c>
      <c r="L1760" s="11">
        <v>2.423253737E9</v>
      </c>
      <c r="M1760" s="11" t="s">
        <v>65</v>
      </c>
      <c r="N1760" s="11" t="s">
        <v>1246</v>
      </c>
      <c r="O1760" s="11" t="s">
        <v>8133</v>
      </c>
      <c r="P1760" s="11" t="str">
        <f>VLOOKUP(A1760,import!A:P,16,0)</f>
        <v>Geleneksel</v>
      </c>
      <c r="Q1760" s="15" t="s">
        <v>135</v>
      </c>
      <c r="R1760" s="15" t="b">
        <v>1</v>
      </c>
      <c r="S1760" s="16" t="b">
        <v>0</v>
      </c>
      <c r="T1760" s="25" t="s">
        <v>83</v>
      </c>
      <c r="U1760" s="16"/>
      <c r="V1760" s="16"/>
      <c r="W1760" s="25" t="s">
        <v>8134</v>
      </c>
      <c r="X1760" s="30"/>
      <c r="Y1760" s="30"/>
      <c r="Z1760" s="30"/>
      <c r="AA1760" s="22" t="s">
        <v>71</v>
      </c>
      <c r="AB1760" s="23">
        <v>44376.0</v>
      </c>
      <c r="AC1760" s="22" t="s">
        <v>177</v>
      </c>
      <c r="AD1760" s="23">
        <v>44441.0</v>
      </c>
      <c r="AE1760" s="22" t="s">
        <v>71</v>
      </c>
      <c r="AF1760" s="23">
        <v>44531.0</v>
      </c>
      <c r="AG1760" s="20"/>
      <c r="AH1760" s="19"/>
      <c r="AI1760" s="19"/>
      <c r="AJ1760" s="19"/>
      <c r="AK1760" s="22" t="s">
        <v>190</v>
      </c>
      <c r="AL1760" s="22" t="s">
        <v>51</v>
      </c>
      <c r="AM1760" s="22" t="s">
        <v>99</v>
      </c>
      <c r="AN1760" s="19"/>
      <c r="AO1760" s="19"/>
      <c r="AP1760" s="21" t="s">
        <v>54</v>
      </c>
      <c r="AQ1760" s="19"/>
    </row>
    <row r="1761">
      <c r="A1761" s="11" t="s">
        <v>8135</v>
      </c>
      <c r="B1761" s="11" t="s">
        <v>8136</v>
      </c>
      <c r="C1761" s="11" t="str">
        <f>VLOOKUP(A1761,import!A:C,3,0)</f>
        <v>DOĞRU</v>
      </c>
      <c r="D1761" s="11" t="s">
        <v>63</v>
      </c>
      <c r="E1761" s="12">
        <f>VLOOKUP(A1761,import!A:J,5,0)</f>
        <v>26</v>
      </c>
      <c r="F1761" s="12" t="str">
        <f>VLOOKUP(A1761,import!A:J,6,0)</f>
        <v/>
      </c>
      <c r="G1761" s="13">
        <f>VLOOKUP(A1761,import!A:J,7,0)</f>
        <v>0</v>
      </c>
      <c r="H1761" s="13">
        <f>VLOOKUP(A1761,import!A:J,8,0)</f>
        <v>3</v>
      </c>
      <c r="I1761" s="13">
        <f>VLOOKUP(A1761,import!A:J,9,0)</f>
        <v>3</v>
      </c>
      <c r="J1761" s="14">
        <f>VLOOKUP(A1761,import!A:J,10,0)</f>
        <v>0</v>
      </c>
      <c r="K1761" s="11" t="s">
        <v>8137</v>
      </c>
      <c r="L1761" s="11">
        <v>5.411107424E9</v>
      </c>
      <c r="M1761" s="11" t="s">
        <v>65</v>
      </c>
      <c r="N1761" s="11" t="s">
        <v>285</v>
      </c>
      <c r="O1761" s="11" t="s">
        <v>8138</v>
      </c>
      <c r="P1761" s="11" t="str">
        <f>VLOOKUP(A1761,import!A:P,16,0)</f>
        <v>Geleneksel</v>
      </c>
      <c r="Q1761" s="15"/>
      <c r="R1761" s="15" t="b">
        <v>1</v>
      </c>
      <c r="S1761" s="16" t="b">
        <v>0</v>
      </c>
      <c r="T1761" s="17"/>
      <c r="U1761" s="17" t="s">
        <v>1394</v>
      </c>
      <c r="V1761" s="24" t="s">
        <v>69</v>
      </c>
      <c r="W1761" s="17" t="s">
        <v>8139</v>
      </c>
      <c r="X1761" s="18">
        <v>44611.0</v>
      </c>
      <c r="Y1761" s="18">
        <v>44614.0</v>
      </c>
      <c r="Z1761" s="18"/>
      <c r="AA1761" s="22" t="s">
        <v>212</v>
      </c>
      <c r="AB1761" s="23">
        <v>44587.0</v>
      </c>
      <c r="AC1761" s="22" t="s">
        <v>71</v>
      </c>
      <c r="AD1761" s="23">
        <v>44607.0</v>
      </c>
      <c r="AE1761" s="22" t="s">
        <v>71</v>
      </c>
      <c r="AF1761" s="23">
        <v>44611.0</v>
      </c>
      <c r="AG1761" s="20"/>
      <c r="AH1761" s="19"/>
      <c r="AI1761" s="19"/>
      <c r="AJ1761" s="19"/>
      <c r="AK1761" s="22" t="s">
        <v>99</v>
      </c>
      <c r="AL1761" s="22" t="s">
        <v>1394</v>
      </c>
      <c r="AM1761" s="22" t="s">
        <v>51</v>
      </c>
      <c r="AN1761" s="19"/>
      <c r="AO1761" s="19"/>
      <c r="AP1761" s="21"/>
      <c r="AQ1761" s="19"/>
    </row>
    <row r="1762">
      <c r="A1762" s="11" t="s">
        <v>8140</v>
      </c>
      <c r="B1762" s="11" t="s">
        <v>8141</v>
      </c>
      <c r="C1762" s="11" t="str">
        <f>VLOOKUP(A1762,import!A:C,3,0)</f>
        <v>DOĞRU</v>
      </c>
      <c r="D1762" s="11" t="s">
        <v>818</v>
      </c>
      <c r="E1762" s="12">
        <f>VLOOKUP(A1762,import!A:J,5,0)</f>
        <v>6</v>
      </c>
      <c r="F1762" s="12">
        <f>VLOOKUP(A1762,import!A:J,6,0)</f>
        <v>3</v>
      </c>
      <c r="G1762" s="13">
        <f>VLOOKUP(A1762,import!A:J,7,0)</f>
        <v>0</v>
      </c>
      <c r="H1762" s="13">
        <f>VLOOKUP(A1762,import!A:J,8,0)</f>
        <v>22</v>
      </c>
      <c r="I1762" s="13">
        <f>VLOOKUP(A1762,import!A:J,9,0)</f>
        <v>22</v>
      </c>
      <c r="J1762" s="14">
        <f>VLOOKUP(A1762,import!A:J,10,0)</f>
        <v>0</v>
      </c>
      <c r="K1762" s="11" t="s">
        <v>8142</v>
      </c>
      <c r="L1762" s="11">
        <v>5.333008407E9</v>
      </c>
      <c r="M1762" s="11" t="s">
        <v>58</v>
      </c>
      <c r="N1762" s="11" t="s">
        <v>59</v>
      </c>
      <c r="O1762" s="11" t="s">
        <v>8143</v>
      </c>
      <c r="P1762" s="11" t="str">
        <f>VLOOKUP(A1762,import!A:P,16,0)</f>
        <v>Geleneksel</v>
      </c>
      <c r="Q1762" s="15"/>
      <c r="R1762" s="15" t="b">
        <v>0</v>
      </c>
      <c r="S1762" s="16" t="b">
        <v>0</v>
      </c>
      <c r="T1762" s="17"/>
      <c r="U1762" s="17"/>
      <c r="V1762" s="17"/>
      <c r="W1762" s="17"/>
      <c r="X1762" s="18"/>
      <c r="Y1762" s="18"/>
      <c r="Z1762" s="18"/>
      <c r="AA1762" s="22"/>
      <c r="AB1762" s="23"/>
      <c r="AC1762" s="19"/>
      <c r="AD1762" s="19"/>
      <c r="AE1762" s="20"/>
      <c r="AF1762" s="19"/>
      <c r="AG1762" s="20"/>
      <c r="AH1762" s="19"/>
      <c r="AI1762" s="19"/>
      <c r="AJ1762" s="19"/>
      <c r="AK1762" s="22"/>
      <c r="AL1762" s="19"/>
      <c r="AM1762" s="19"/>
      <c r="AN1762" s="19"/>
      <c r="AO1762" s="19"/>
      <c r="AP1762" s="21"/>
      <c r="AQ1762" s="19"/>
    </row>
    <row r="1763">
      <c r="A1763" s="11" t="s">
        <v>8144</v>
      </c>
      <c r="B1763" s="11" t="s">
        <v>8145</v>
      </c>
      <c r="C1763" s="11" t="str">
        <f>VLOOKUP(A1763,import!A:C,3,0)</f>
        <v>DOĞRU</v>
      </c>
      <c r="D1763" s="11" t="s">
        <v>63</v>
      </c>
      <c r="E1763" s="12">
        <f>VLOOKUP(A1763,import!A:J,5,0)</f>
        <v>1329</v>
      </c>
      <c r="F1763" s="12">
        <f>VLOOKUP(A1763,import!A:J,6,0)</f>
        <v>24</v>
      </c>
      <c r="G1763" s="13">
        <f>VLOOKUP(A1763,import!A:J,7,0)</f>
        <v>0</v>
      </c>
      <c r="H1763" s="13">
        <f>VLOOKUP(A1763,import!A:J,8,0)</f>
        <v>15</v>
      </c>
      <c r="I1763" s="13">
        <f>VLOOKUP(A1763,import!A:J,9,0)</f>
        <v>15</v>
      </c>
      <c r="J1763" s="14">
        <f>VLOOKUP(A1763,import!A:J,10,0)</f>
        <v>0</v>
      </c>
      <c r="K1763" s="11" t="s">
        <v>8146</v>
      </c>
      <c r="L1763" s="11">
        <v>2.422274632E9</v>
      </c>
      <c r="M1763" s="11" t="s">
        <v>65</v>
      </c>
      <c r="N1763" s="11" t="s">
        <v>3323</v>
      </c>
      <c r="O1763" s="11" t="s">
        <v>8147</v>
      </c>
      <c r="P1763" s="11" t="str">
        <f>VLOOKUP(A1763,import!A:P,16,0)</f>
        <v>Geleneksel</v>
      </c>
      <c r="Q1763" s="15" t="s">
        <v>299</v>
      </c>
      <c r="R1763" s="15" t="b">
        <v>1</v>
      </c>
      <c r="S1763" s="25" t="b">
        <v>1</v>
      </c>
      <c r="T1763" s="25"/>
      <c r="U1763" s="16"/>
      <c r="V1763" s="16"/>
      <c r="W1763" s="25" t="s">
        <v>8148</v>
      </c>
      <c r="X1763" s="30"/>
      <c r="Y1763" s="30"/>
      <c r="Z1763" s="30"/>
      <c r="AA1763" s="22" t="s">
        <v>106</v>
      </c>
      <c r="AB1763" s="23">
        <v>44358.0</v>
      </c>
      <c r="AC1763" s="22" t="s">
        <v>71</v>
      </c>
      <c r="AD1763" s="23">
        <v>44539.0</v>
      </c>
      <c r="AE1763" s="22"/>
      <c r="AF1763" s="23"/>
      <c r="AG1763" s="20"/>
      <c r="AH1763" s="19"/>
      <c r="AI1763" s="19"/>
      <c r="AJ1763" s="19"/>
      <c r="AK1763" s="22" t="s">
        <v>98</v>
      </c>
      <c r="AL1763" s="22" t="s">
        <v>99</v>
      </c>
      <c r="AM1763" s="22"/>
      <c r="AN1763" s="19"/>
      <c r="AO1763" s="19"/>
      <c r="AP1763" s="21" t="s">
        <v>116</v>
      </c>
      <c r="AQ1763" s="19"/>
    </row>
    <row r="1764">
      <c r="A1764" s="11" t="s">
        <v>8149</v>
      </c>
      <c r="B1764" s="11" t="s">
        <v>8150</v>
      </c>
      <c r="C1764" s="11" t="str">
        <f>VLOOKUP(A1764,import!A:C,3,0)</f>
        <v>DOĞRU</v>
      </c>
      <c r="D1764" s="11" t="s">
        <v>63</v>
      </c>
      <c r="E1764" s="12">
        <f>VLOOKUP(A1764,import!A:J,5,0)</f>
        <v>2166</v>
      </c>
      <c r="F1764" s="12">
        <f>VLOOKUP(A1764,import!A:J,6,0)</f>
        <v>67</v>
      </c>
      <c r="G1764" s="13">
        <f>VLOOKUP(A1764,import!A:J,7,0)</f>
        <v>0</v>
      </c>
      <c r="H1764" s="13">
        <f>VLOOKUP(A1764,import!A:J,8,0)</f>
        <v>7</v>
      </c>
      <c r="I1764" s="13">
        <f>VLOOKUP(A1764,import!A:J,9,0)</f>
        <v>7</v>
      </c>
      <c r="J1764" s="14">
        <f>VLOOKUP(A1764,import!A:J,10,0)</f>
        <v>0</v>
      </c>
      <c r="K1764" s="11" t="s">
        <v>8146</v>
      </c>
      <c r="L1764" s="11">
        <v>2.422274632E9</v>
      </c>
      <c r="M1764" s="11" t="s">
        <v>65</v>
      </c>
      <c r="N1764" s="11" t="s">
        <v>112</v>
      </c>
      <c r="O1764" s="11" t="s">
        <v>8151</v>
      </c>
      <c r="P1764" s="11" t="str">
        <f>VLOOKUP(A1764,import!A:P,16,0)</f>
        <v>Geleneksel</v>
      </c>
      <c r="Q1764" s="15" t="s">
        <v>299</v>
      </c>
      <c r="R1764" s="15" t="b">
        <v>1</v>
      </c>
      <c r="S1764" s="16" t="b">
        <v>0</v>
      </c>
      <c r="T1764" s="25" t="s">
        <v>2017</v>
      </c>
      <c r="U1764" s="25" t="s">
        <v>107</v>
      </c>
      <c r="V1764" s="25" t="s">
        <v>52</v>
      </c>
      <c r="W1764" s="25" t="s">
        <v>8152</v>
      </c>
      <c r="X1764" s="27">
        <v>44385.0</v>
      </c>
      <c r="Y1764" s="27">
        <v>44393.0</v>
      </c>
      <c r="Z1764" s="30"/>
      <c r="AA1764" s="22" t="s">
        <v>71</v>
      </c>
      <c r="AB1764" s="27">
        <v>44385.0</v>
      </c>
      <c r="AC1764" s="22" t="s">
        <v>71</v>
      </c>
      <c r="AD1764" s="23">
        <v>44405.0</v>
      </c>
      <c r="AE1764" s="20"/>
      <c r="AF1764" s="19"/>
      <c r="AG1764" s="20"/>
      <c r="AH1764" s="19"/>
      <c r="AI1764" s="19"/>
      <c r="AJ1764" s="19"/>
      <c r="AK1764" s="22" t="s">
        <v>107</v>
      </c>
      <c r="AL1764" s="22" t="s">
        <v>190</v>
      </c>
      <c r="AM1764" s="19"/>
      <c r="AN1764" s="19"/>
      <c r="AO1764" s="19"/>
      <c r="AP1764" s="21" t="s">
        <v>116</v>
      </c>
      <c r="AQ1764" s="19"/>
    </row>
    <row r="1765">
      <c r="A1765" s="11" t="s">
        <v>8153</v>
      </c>
      <c r="B1765" s="11" t="s">
        <v>8154</v>
      </c>
      <c r="C1765" s="11" t="str">
        <f>VLOOKUP(A1765,import!A:C,3,0)</f>
        <v>DOĞRU</v>
      </c>
      <c r="D1765" s="11" t="s">
        <v>818</v>
      </c>
      <c r="E1765" s="12">
        <f>VLOOKUP(A1765,import!A:J,5,0)</f>
        <v>4300</v>
      </c>
      <c r="F1765" s="12">
        <f>VLOOKUP(A1765,import!A:J,6,0)</f>
        <v>178</v>
      </c>
      <c r="G1765" s="13">
        <f>VLOOKUP(A1765,import!A:J,7,0)</f>
        <v>4</v>
      </c>
      <c r="H1765" s="13">
        <f>VLOOKUP(A1765,import!A:J,8,0)</f>
        <v>5</v>
      </c>
      <c r="I1765" s="13">
        <f>VLOOKUP(A1765,import!A:J,9,0)</f>
        <v>9</v>
      </c>
      <c r="J1765" s="14">
        <f>VLOOKUP(A1765,import!A:J,10,0)</f>
        <v>0.44</v>
      </c>
      <c r="K1765" s="11" t="s">
        <v>8155</v>
      </c>
      <c r="L1765" s="11">
        <v>2.422370061E9</v>
      </c>
      <c r="M1765" s="11" t="s">
        <v>47</v>
      </c>
      <c r="N1765" s="11" t="s">
        <v>603</v>
      </c>
      <c r="O1765" s="11" t="s">
        <v>8156</v>
      </c>
      <c r="P1765" s="11" t="str">
        <f>VLOOKUP(A1765,import!A:P,16,0)</f>
        <v>Geleneksel</v>
      </c>
      <c r="Q1765" s="15" t="s">
        <v>299</v>
      </c>
      <c r="R1765" s="15" t="b">
        <v>1</v>
      </c>
      <c r="S1765" s="16" t="b">
        <v>0</v>
      </c>
      <c r="T1765" s="25" t="s">
        <v>351</v>
      </c>
      <c r="U1765" s="25" t="s">
        <v>1486</v>
      </c>
      <c r="V1765" s="25" t="s">
        <v>535</v>
      </c>
      <c r="W1765" s="25" t="s">
        <v>8157</v>
      </c>
      <c r="X1765" s="27">
        <v>44372.0</v>
      </c>
      <c r="Y1765" s="27">
        <v>44375.0</v>
      </c>
      <c r="Z1765" s="27"/>
      <c r="AA1765" s="22" t="s">
        <v>106</v>
      </c>
      <c r="AB1765" s="23">
        <v>44369.0</v>
      </c>
      <c r="AC1765" s="22" t="s">
        <v>71</v>
      </c>
      <c r="AD1765" s="23">
        <v>44372.0</v>
      </c>
      <c r="AE1765" s="20"/>
      <c r="AF1765" s="19"/>
      <c r="AG1765" s="20"/>
      <c r="AH1765" s="19"/>
      <c r="AI1765" s="19"/>
      <c r="AJ1765" s="19"/>
      <c r="AK1765" s="22" t="s">
        <v>98</v>
      </c>
      <c r="AL1765" s="22" t="s">
        <v>1486</v>
      </c>
      <c r="AM1765" s="19"/>
      <c r="AN1765" s="19"/>
      <c r="AO1765" s="19"/>
      <c r="AP1765" s="21" t="s">
        <v>54</v>
      </c>
      <c r="AQ1765" s="19"/>
    </row>
    <row r="1766">
      <c r="A1766" s="11" t="s">
        <v>8158</v>
      </c>
      <c r="B1766" s="11" t="s">
        <v>8159</v>
      </c>
      <c r="C1766" s="11" t="str">
        <f>VLOOKUP(A1766,import!A:C,3,0)</f>
        <v>DOĞRU</v>
      </c>
      <c r="D1766" s="11" t="s">
        <v>818</v>
      </c>
      <c r="E1766" s="12">
        <f>VLOOKUP(A1766,import!A:J,5,0)</f>
        <v>5599</v>
      </c>
      <c r="F1766" s="12">
        <f>VLOOKUP(A1766,import!A:J,6,0)</f>
        <v>342</v>
      </c>
      <c r="G1766" s="13">
        <f>VLOOKUP(A1766,import!A:J,7,0)</f>
        <v>2</v>
      </c>
      <c r="H1766" s="13">
        <f>VLOOKUP(A1766,import!A:J,8,0)</f>
        <v>11</v>
      </c>
      <c r="I1766" s="13">
        <f>VLOOKUP(A1766,import!A:J,9,0)</f>
        <v>13</v>
      </c>
      <c r="J1766" s="14">
        <f>VLOOKUP(A1766,import!A:J,10,0)</f>
        <v>0.15</v>
      </c>
      <c r="K1766" s="11" t="s">
        <v>8160</v>
      </c>
      <c r="L1766" s="11">
        <v>2.424102525E9</v>
      </c>
      <c r="M1766" s="11" t="s">
        <v>47</v>
      </c>
      <c r="N1766" s="11" t="s">
        <v>500</v>
      </c>
      <c r="O1766" s="11" t="s">
        <v>8161</v>
      </c>
      <c r="P1766" s="11" t="str">
        <f>VLOOKUP(A1766,import!A:P,16,0)</f>
        <v>Geleneksel</v>
      </c>
      <c r="Q1766" s="15" t="s">
        <v>299</v>
      </c>
      <c r="R1766" s="15" t="b">
        <v>1</v>
      </c>
      <c r="S1766" s="16" t="b">
        <v>0</v>
      </c>
      <c r="T1766" s="25" t="s">
        <v>351</v>
      </c>
      <c r="U1766" s="25" t="s">
        <v>190</v>
      </c>
      <c r="V1766" s="25" t="s">
        <v>273</v>
      </c>
      <c r="W1766" s="25" t="s">
        <v>1925</v>
      </c>
      <c r="X1766" s="27">
        <v>44357.0</v>
      </c>
      <c r="Y1766" s="27">
        <v>44358.0</v>
      </c>
      <c r="Z1766" s="27"/>
      <c r="AA1766" s="19"/>
      <c r="AB1766" s="19"/>
      <c r="AC1766" s="22" t="s">
        <v>106</v>
      </c>
      <c r="AD1766" s="23">
        <v>44351.0</v>
      </c>
      <c r="AE1766" s="20"/>
      <c r="AF1766" s="19"/>
      <c r="AG1766" s="20"/>
      <c r="AH1766" s="19"/>
      <c r="AI1766" s="19"/>
      <c r="AJ1766" s="19"/>
      <c r="AK1766" s="19"/>
      <c r="AL1766" s="19"/>
      <c r="AM1766" s="19"/>
      <c r="AN1766" s="19"/>
      <c r="AO1766" s="19"/>
      <c r="AP1766" s="21" t="s">
        <v>89</v>
      </c>
      <c r="AQ1766" s="19"/>
    </row>
    <row r="1767">
      <c r="A1767" s="11" t="s">
        <v>8162</v>
      </c>
      <c r="B1767" s="11" t="s">
        <v>8163</v>
      </c>
      <c r="C1767" s="11" t="str">
        <f>VLOOKUP(A1767,import!A:C,3,0)</f>
        <v>DOĞRU</v>
      </c>
      <c r="D1767" s="11" t="s">
        <v>110</v>
      </c>
      <c r="E1767" s="12">
        <f>VLOOKUP(A1767,import!A:J,5,0)</f>
        <v>375</v>
      </c>
      <c r="F1767" s="12">
        <f>VLOOKUP(A1767,import!A:J,6,0)</f>
        <v>83</v>
      </c>
      <c r="G1767" s="13">
        <f>VLOOKUP(A1767,import!A:J,7,0)</f>
        <v>0</v>
      </c>
      <c r="H1767" s="13">
        <f>VLOOKUP(A1767,import!A:J,8,0)</f>
        <v>120</v>
      </c>
      <c r="I1767" s="13">
        <f>VLOOKUP(A1767,import!A:J,9,0)</f>
        <v>120</v>
      </c>
      <c r="J1767" s="14">
        <f>VLOOKUP(A1767,import!A:J,10,0)</f>
        <v>0</v>
      </c>
      <c r="K1767" s="11" t="s">
        <v>8164</v>
      </c>
      <c r="L1767" s="11">
        <v>2.42855444E9</v>
      </c>
      <c r="M1767" s="11" t="s">
        <v>1147</v>
      </c>
      <c r="N1767" s="11" t="s">
        <v>483</v>
      </c>
      <c r="O1767" s="11" t="s">
        <v>8165</v>
      </c>
      <c r="P1767" s="11" t="str">
        <f>VLOOKUP(A1767,import!A:P,16,0)</f>
        <v>Geleneksel</v>
      </c>
      <c r="Q1767" s="15"/>
      <c r="R1767" s="15" t="b">
        <v>0</v>
      </c>
      <c r="S1767" s="16" t="b">
        <v>0</v>
      </c>
      <c r="T1767" s="17"/>
      <c r="U1767" s="17"/>
      <c r="V1767" s="17"/>
      <c r="W1767" s="17"/>
      <c r="X1767" s="18"/>
      <c r="Y1767" s="18"/>
      <c r="Z1767" s="18"/>
      <c r="AA1767" s="22"/>
      <c r="AB1767" s="23"/>
      <c r="AC1767" s="19"/>
      <c r="AD1767" s="19"/>
      <c r="AE1767" s="20"/>
      <c r="AF1767" s="19"/>
      <c r="AG1767" s="20"/>
      <c r="AH1767" s="19"/>
      <c r="AI1767" s="19"/>
      <c r="AJ1767" s="19"/>
      <c r="AK1767" s="22"/>
      <c r="AL1767" s="19"/>
      <c r="AM1767" s="19"/>
      <c r="AN1767" s="19"/>
      <c r="AO1767" s="19"/>
      <c r="AP1767" s="21"/>
      <c r="AQ1767" s="19"/>
    </row>
    <row r="1768">
      <c r="A1768" s="11" t="s">
        <v>8166</v>
      </c>
      <c r="B1768" s="11" t="s">
        <v>8167</v>
      </c>
      <c r="C1768" s="11" t="str">
        <f>VLOOKUP(A1768,import!A:C,3,0)</f>
        <v>DOĞRU</v>
      </c>
      <c r="D1768" s="11" t="s">
        <v>110</v>
      </c>
      <c r="E1768" s="12">
        <f>VLOOKUP(A1768,import!A:J,5,0)</f>
        <v>149</v>
      </c>
      <c r="F1768" s="12">
        <f>VLOOKUP(A1768,import!A:J,6,0)</f>
        <v>52</v>
      </c>
      <c r="G1768" s="13">
        <f>VLOOKUP(A1768,import!A:J,7,0)</f>
        <v>0</v>
      </c>
      <c r="H1768" s="13">
        <f>VLOOKUP(A1768,import!A:J,8,0)</f>
        <v>122</v>
      </c>
      <c r="I1768" s="13">
        <f>VLOOKUP(A1768,import!A:J,9,0)</f>
        <v>122</v>
      </c>
      <c r="J1768" s="14">
        <f>VLOOKUP(A1768,import!A:J,10,0)</f>
        <v>0</v>
      </c>
      <c r="K1768" s="11" t="s">
        <v>8164</v>
      </c>
      <c r="L1768" s="11">
        <v>2.428878888E9</v>
      </c>
      <c r="M1768" s="11" t="s">
        <v>327</v>
      </c>
      <c r="N1768" s="11" t="s">
        <v>1246</v>
      </c>
      <c r="O1768" s="11" t="s">
        <v>8168</v>
      </c>
      <c r="P1768" s="11" t="str">
        <f>VLOOKUP(A1768,import!A:P,16,0)</f>
        <v>Geleneksel</v>
      </c>
      <c r="Q1768" s="15"/>
      <c r="R1768" s="15" t="b">
        <v>0</v>
      </c>
      <c r="S1768" s="16" t="b">
        <v>0</v>
      </c>
      <c r="T1768" s="17"/>
      <c r="U1768" s="17"/>
      <c r="V1768" s="17"/>
      <c r="W1768" s="17"/>
      <c r="X1768" s="18"/>
      <c r="Y1768" s="18"/>
      <c r="Z1768" s="18"/>
      <c r="AA1768" s="22"/>
      <c r="AB1768" s="23"/>
      <c r="AC1768" s="19"/>
      <c r="AD1768" s="19"/>
      <c r="AE1768" s="20"/>
      <c r="AF1768" s="19"/>
      <c r="AG1768" s="20"/>
      <c r="AH1768" s="19"/>
      <c r="AI1768" s="19"/>
      <c r="AJ1768" s="19"/>
      <c r="AK1768" s="22"/>
      <c r="AL1768" s="19"/>
      <c r="AM1768" s="19"/>
      <c r="AN1768" s="19"/>
      <c r="AO1768" s="19"/>
      <c r="AP1768" s="21"/>
      <c r="AQ1768" s="19"/>
    </row>
    <row r="1769">
      <c r="A1769" s="11" t="s">
        <v>8169</v>
      </c>
      <c r="B1769" s="11" t="s">
        <v>8170</v>
      </c>
      <c r="C1769" s="11" t="str">
        <f>VLOOKUP(A1769,import!A:C,3,0)</f>
        <v>DOĞRU</v>
      </c>
      <c r="D1769" s="11" t="s">
        <v>92</v>
      </c>
      <c r="E1769" s="12">
        <f>VLOOKUP(A1769,import!A:J,5,0)</f>
        <v>2</v>
      </c>
      <c r="F1769" s="12">
        <f>VLOOKUP(A1769,import!A:J,6,0)</f>
        <v>1</v>
      </c>
      <c r="G1769" s="13">
        <f>VLOOKUP(A1769,import!A:J,7,0)</f>
        <v>0</v>
      </c>
      <c r="H1769" s="13">
        <f>VLOOKUP(A1769,import!A:J,8,0)</f>
        <v>8</v>
      </c>
      <c r="I1769" s="13">
        <f>VLOOKUP(A1769,import!A:J,9,0)</f>
        <v>8</v>
      </c>
      <c r="J1769" s="14">
        <f>VLOOKUP(A1769,import!A:J,10,0)</f>
        <v>0</v>
      </c>
      <c r="K1769" s="11" t="s">
        <v>8171</v>
      </c>
      <c r="L1769" s="11">
        <v>5.06195208E9</v>
      </c>
      <c r="M1769" s="11" t="s">
        <v>138</v>
      </c>
      <c r="N1769" s="11" t="s">
        <v>320</v>
      </c>
      <c r="O1769" s="11" t="s">
        <v>8172</v>
      </c>
      <c r="P1769" s="11" t="str">
        <f>VLOOKUP(A1769,import!A:P,16,0)</f>
        <v>Geleneksel</v>
      </c>
      <c r="Q1769" s="15"/>
      <c r="R1769" s="15" t="b">
        <v>1</v>
      </c>
      <c r="S1769" s="16" t="b">
        <v>0</v>
      </c>
      <c r="T1769" s="17" t="s">
        <v>50</v>
      </c>
      <c r="U1769" s="17" t="s">
        <v>99</v>
      </c>
      <c r="V1769" s="24" t="s">
        <v>69</v>
      </c>
      <c r="W1769" s="17"/>
      <c r="X1769" s="18">
        <v>44667.0</v>
      </c>
      <c r="Y1769" s="18">
        <v>44669.0</v>
      </c>
      <c r="Z1769" s="18"/>
      <c r="AA1769" s="22" t="s">
        <v>71</v>
      </c>
      <c r="AB1769" s="23">
        <v>44665.0</v>
      </c>
      <c r="AC1769" s="22" t="s">
        <v>71</v>
      </c>
      <c r="AD1769" s="23">
        <v>44667.0</v>
      </c>
      <c r="AE1769" s="20"/>
      <c r="AF1769" s="19"/>
      <c r="AG1769" s="20"/>
      <c r="AH1769" s="19"/>
      <c r="AI1769" s="19"/>
      <c r="AJ1769" s="19"/>
      <c r="AK1769" s="22" t="s">
        <v>99</v>
      </c>
      <c r="AL1769" s="22" t="s">
        <v>99</v>
      </c>
      <c r="AM1769" s="19"/>
      <c r="AN1769" s="19"/>
      <c r="AO1769" s="19"/>
      <c r="AP1769" s="21"/>
      <c r="AQ1769" s="19"/>
    </row>
    <row r="1770">
      <c r="A1770" s="11" t="s">
        <v>8173</v>
      </c>
      <c r="B1770" s="11" t="s">
        <v>8174</v>
      </c>
      <c r="C1770" s="11" t="str">
        <f>VLOOKUP(A1770,import!A:C,3,0)</f>
        <v>DOĞRU</v>
      </c>
      <c r="D1770" s="11" t="s">
        <v>233</v>
      </c>
      <c r="E1770" s="12">
        <f>VLOOKUP(A1770,import!A:J,5,0)</f>
        <v>1098</v>
      </c>
      <c r="F1770" s="12">
        <f>VLOOKUP(A1770,import!A:J,6,0)</f>
        <v>61</v>
      </c>
      <c r="G1770" s="13">
        <f>VLOOKUP(A1770,import!A:J,7,0)</f>
        <v>7</v>
      </c>
      <c r="H1770" s="13">
        <f>VLOOKUP(A1770,import!A:J,8,0)</f>
        <v>17</v>
      </c>
      <c r="I1770" s="13">
        <f>VLOOKUP(A1770,import!A:J,9,0)</f>
        <v>24</v>
      </c>
      <c r="J1770" s="14">
        <f>VLOOKUP(A1770,import!A:J,10,0)</f>
        <v>0.29</v>
      </c>
      <c r="K1770" s="11" t="s">
        <v>3885</v>
      </c>
      <c r="L1770" s="11">
        <v>5.323948797E9</v>
      </c>
      <c r="M1770" s="11" t="s">
        <v>368</v>
      </c>
      <c r="N1770" s="11" t="s">
        <v>813</v>
      </c>
      <c r="O1770" s="11" t="s">
        <v>8175</v>
      </c>
      <c r="P1770" s="11" t="str">
        <f>VLOOKUP(A1770,import!A:P,16,0)</f>
        <v>Geleneksel</v>
      </c>
      <c r="Q1770" s="15" t="s">
        <v>135</v>
      </c>
      <c r="R1770" s="15" t="b">
        <v>1</v>
      </c>
      <c r="S1770" s="25" t="b">
        <v>0</v>
      </c>
      <c r="T1770" s="25" t="s">
        <v>50</v>
      </c>
      <c r="U1770" s="25" t="s">
        <v>115</v>
      </c>
      <c r="V1770" s="17" t="s">
        <v>371</v>
      </c>
      <c r="W1770" s="25" t="s">
        <v>3887</v>
      </c>
      <c r="X1770" s="18">
        <v>44476.0</v>
      </c>
      <c r="Y1770" s="18">
        <v>44477.0</v>
      </c>
      <c r="Z1770" s="30"/>
      <c r="AA1770" s="22" t="s">
        <v>71</v>
      </c>
      <c r="AB1770" s="23">
        <v>44476.0</v>
      </c>
      <c r="AC1770" s="19"/>
      <c r="AD1770" s="19"/>
      <c r="AE1770" s="20"/>
      <c r="AF1770" s="19"/>
      <c r="AG1770" s="20"/>
      <c r="AH1770" s="19"/>
      <c r="AI1770" s="19"/>
      <c r="AJ1770" s="19"/>
      <c r="AK1770" s="22" t="s">
        <v>115</v>
      </c>
      <c r="AL1770" s="19"/>
      <c r="AM1770" s="19"/>
      <c r="AN1770" s="19"/>
      <c r="AO1770" s="19"/>
      <c r="AP1770" s="21" t="s">
        <v>116</v>
      </c>
      <c r="AQ1770" s="19"/>
    </row>
    <row r="1771">
      <c r="A1771" s="11" t="s">
        <v>8176</v>
      </c>
      <c r="B1771" s="11" t="s">
        <v>8177</v>
      </c>
      <c r="C1771" s="11" t="str">
        <f>VLOOKUP(A1771,import!A:C,3,0)</f>
        <v>DOĞRU</v>
      </c>
      <c r="D1771" s="11" t="s">
        <v>74</v>
      </c>
      <c r="E1771" s="12">
        <f>VLOOKUP(A1771,import!A:J,5,0)</f>
        <v>444</v>
      </c>
      <c r="F1771" s="12">
        <f>VLOOKUP(A1771,import!A:J,6,0)</f>
        <v>34</v>
      </c>
      <c r="G1771" s="13">
        <f>VLOOKUP(A1771,import!A:J,7,0)</f>
        <v>1</v>
      </c>
      <c r="H1771" s="13">
        <f>VLOOKUP(A1771,import!A:J,8,0)</f>
        <v>32</v>
      </c>
      <c r="I1771" s="13">
        <f>VLOOKUP(A1771,import!A:J,9,0)</f>
        <v>33</v>
      </c>
      <c r="J1771" s="14">
        <f>VLOOKUP(A1771,import!A:J,10,0)</f>
        <v>0.03</v>
      </c>
      <c r="K1771" s="11" t="s">
        <v>8178</v>
      </c>
      <c r="L1771" s="11">
        <v>5.421175007E9</v>
      </c>
      <c r="M1771" s="11" t="s">
        <v>1285</v>
      </c>
      <c r="N1771" s="11" t="s">
        <v>1710</v>
      </c>
      <c r="O1771" s="11" t="s">
        <v>8179</v>
      </c>
      <c r="P1771" s="11" t="str">
        <f>VLOOKUP(A1771,import!A:P,16,0)</f>
        <v>Geleneksel</v>
      </c>
      <c r="Q1771" s="15"/>
      <c r="R1771" s="15" t="b">
        <v>1</v>
      </c>
      <c r="S1771" s="16" t="b">
        <v>0</v>
      </c>
      <c r="T1771" s="17" t="s">
        <v>351</v>
      </c>
      <c r="U1771" s="17" t="s">
        <v>51</v>
      </c>
      <c r="V1771" s="17" t="s">
        <v>52</v>
      </c>
      <c r="W1771" s="17" t="s">
        <v>8180</v>
      </c>
      <c r="X1771" s="18">
        <v>44498.0</v>
      </c>
      <c r="Y1771" s="18">
        <v>44501.0</v>
      </c>
      <c r="Z1771" s="18"/>
      <c r="AA1771" s="22" t="s">
        <v>71</v>
      </c>
      <c r="AB1771" s="23">
        <v>44498.0</v>
      </c>
      <c r="AC1771" s="19"/>
      <c r="AD1771" s="19"/>
      <c r="AE1771" s="20"/>
      <c r="AF1771" s="19"/>
      <c r="AG1771" s="20"/>
      <c r="AH1771" s="19"/>
      <c r="AI1771" s="19"/>
      <c r="AJ1771" s="19"/>
      <c r="AK1771" s="22" t="s">
        <v>51</v>
      </c>
      <c r="AL1771" s="19"/>
      <c r="AM1771" s="19"/>
      <c r="AN1771" s="19"/>
      <c r="AO1771" s="19"/>
      <c r="AP1771" s="21" t="s">
        <v>54</v>
      </c>
      <c r="AQ1771" s="19"/>
    </row>
    <row r="1772">
      <c r="A1772" s="11" t="s">
        <v>8181</v>
      </c>
      <c r="B1772" s="11" t="s">
        <v>8182</v>
      </c>
      <c r="C1772" s="11" t="str">
        <f>VLOOKUP(A1772,import!A:C,3,0)</f>
        <v>DOĞRU</v>
      </c>
      <c r="D1772" s="11" t="s">
        <v>74</v>
      </c>
      <c r="E1772" s="12">
        <f>VLOOKUP(A1772,import!A:J,5,0)</f>
        <v>3</v>
      </c>
      <c r="F1772" s="12" t="str">
        <f>VLOOKUP(A1772,import!A:J,6,0)</f>
        <v/>
      </c>
      <c r="G1772" s="13">
        <f>VLOOKUP(A1772,import!A:J,7,0)</f>
        <v>0</v>
      </c>
      <c r="H1772" s="13">
        <f>VLOOKUP(A1772,import!A:J,8,0)</f>
        <v>21</v>
      </c>
      <c r="I1772" s="13">
        <f>VLOOKUP(A1772,import!A:J,9,0)</f>
        <v>21</v>
      </c>
      <c r="J1772" s="14">
        <f>VLOOKUP(A1772,import!A:J,10,0)</f>
        <v>0</v>
      </c>
      <c r="K1772" s="11" t="s">
        <v>6089</v>
      </c>
      <c r="L1772" s="11">
        <v>5.427991507E9</v>
      </c>
      <c r="M1772" s="11" t="s">
        <v>47</v>
      </c>
      <c r="N1772" s="11" t="s">
        <v>1474</v>
      </c>
      <c r="O1772" s="11" t="s">
        <v>8183</v>
      </c>
      <c r="P1772" s="11" t="str">
        <f>VLOOKUP(A1772,import!A:P,16,0)</f>
        <v>Geleneksel</v>
      </c>
      <c r="Q1772" s="15"/>
      <c r="R1772" s="15" t="b">
        <v>1</v>
      </c>
      <c r="S1772" s="16" t="b">
        <v>0</v>
      </c>
      <c r="T1772" s="17" t="s">
        <v>50</v>
      </c>
      <c r="U1772" s="17" t="s">
        <v>230</v>
      </c>
      <c r="V1772" s="17"/>
      <c r="W1772" s="17"/>
      <c r="X1772" s="18">
        <v>44589.0</v>
      </c>
      <c r="Y1772" s="18">
        <v>44592.0</v>
      </c>
      <c r="Z1772" s="18"/>
      <c r="AA1772" s="22" t="s">
        <v>71</v>
      </c>
      <c r="AB1772" s="23">
        <v>44589.0</v>
      </c>
      <c r="AC1772" s="19"/>
      <c r="AD1772" s="19"/>
      <c r="AE1772" s="20"/>
      <c r="AF1772" s="19"/>
      <c r="AG1772" s="20"/>
      <c r="AH1772" s="19"/>
      <c r="AI1772" s="19"/>
      <c r="AJ1772" s="19"/>
      <c r="AK1772" s="22" t="s">
        <v>230</v>
      </c>
      <c r="AL1772" s="19"/>
      <c r="AM1772" s="19"/>
      <c r="AN1772" s="19"/>
      <c r="AO1772" s="19"/>
      <c r="AP1772" s="21"/>
      <c r="AQ1772" s="19"/>
    </row>
    <row r="1773">
      <c r="A1773" s="11" t="s">
        <v>8184</v>
      </c>
      <c r="B1773" s="11" t="s">
        <v>8185</v>
      </c>
      <c r="C1773" s="11" t="str">
        <f>VLOOKUP(A1773,import!A:C,3,0)</f>
        <v>DOĞRU</v>
      </c>
      <c r="D1773" s="11" t="s">
        <v>233</v>
      </c>
      <c r="E1773" s="12">
        <f>VLOOKUP(A1773,import!A:J,5,0)</f>
        <v>81</v>
      </c>
      <c r="F1773" s="12">
        <f>VLOOKUP(A1773,import!A:J,6,0)</f>
        <v>12</v>
      </c>
      <c r="G1773" s="13">
        <f>VLOOKUP(A1773,import!A:J,7,0)</f>
        <v>0</v>
      </c>
      <c r="H1773" s="13">
        <f>VLOOKUP(A1773,import!A:J,8,0)</f>
        <v>39</v>
      </c>
      <c r="I1773" s="13">
        <f>VLOOKUP(A1773,import!A:J,9,0)</f>
        <v>39</v>
      </c>
      <c r="J1773" s="14">
        <f>VLOOKUP(A1773,import!A:J,10,0)</f>
        <v>0</v>
      </c>
      <c r="K1773" s="11" t="s">
        <v>8186</v>
      </c>
      <c r="L1773" s="11">
        <v>2.42871555E9</v>
      </c>
      <c r="M1773" s="11" t="s">
        <v>8187</v>
      </c>
      <c r="N1773" s="11" t="s">
        <v>8188</v>
      </c>
      <c r="O1773" s="11" t="s">
        <v>8189</v>
      </c>
      <c r="P1773" s="11" t="str">
        <f>VLOOKUP(A1773,import!A:P,16,0)</f>
        <v>Geleneksel</v>
      </c>
      <c r="Q1773" s="15"/>
      <c r="R1773" s="15" t="b">
        <v>0</v>
      </c>
      <c r="S1773" s="16" t="b">
        <v>0</v>
      </c>
      <c r="T1773" s="17" t="s">
        <v>1150</v>
      </c>
      <c r="U1773" s="17"/>
      <c r="V1773" s="17"/>
      <c r="W1773" s="17"/>
      <c r="X1773" s="18"/>
      <c r="Y1773" s="18"/>
      <c r="Z1773" s="18"/>
      <c r="AA1773" s="19"/>
      <c r="AB1773" s="19"/>
      <c r="AC1773" s="19"/>
      <c r="AD1773" s="19"/>
      <c r="AE1773" s="20"/>
      <c r="AF1773" s="19"/>
      <c r="AG1773" s="20"/>
      <c r="AH1773" s="19"/>
      <c r="AI1773" s="19"/>
      <c r="AJ1773" s="19"/>
      <c r="AK1773" s="19"/>
      <c r="AL1773" s="19"/>
      <c r="AM1773" s="19"/>
      <c r="AN1773" s="19"/>
      <c r="AO1773" s="19"/>
      <c r="AP1773" s="21" t="s">
        <v>116</v>
      </c>
      <c r="AQ1773" s="19"/>
    </row>
    <row r="1774">
      <c r="A1774" s="11" t="s">
        <v>8190</v>
      </c>
      <c r="B1774" s="11" t="s">
        <v>8191</v>
      </c>
      <c r="C1774" s="11" t="str">
        <f>VLOOKUP(A1774,import!A:C,3,0)</f>
        <v>DOĞRU</v>
      </c>
      <c r="D1774" s="11" t="s">
        <v>233</v>
      </c>
      <c r="E1774" s="12">
        <f>VLOOKUP(A1774,import!A:J,5,0)</f>
        <v>5116</v>
      </c>
      <c r="F1774" s="12">
        <f>VLOOKUP(A1774,import!A:J,6,0)</f>
        <v>196</v>
      </c>
      <c r="G1774" s="13">
        <f>VLOOKUP(A1774,import!A:J,7,0)</f>
        <v>28</v>
      </c>
      <c r="H1774" s="13">
        <f>VLOOKUP(A1774,import!A:J,8,0)</f>
        <v>21</v>
      </c>
      <c r="I1774" s="13">
        <f>VLOOKUP(A1774,import!A:J,9,0)</f>
        <v>49</v>
      </c>
      <c r="J1774" s="14">
        <f>VLOOKUP(A1774,import!A:J,10,0)</f>
        <v>0.57</v>
      </c>
      <c r="K1774" s="11" t="s">
        <v>8192</v>
      </c>
      <c r="L1774" s="11">
        <v>2.422280704E9</v>
      </c>
      <c r="M1774" s="11" t="s">
        <v>138</v>
      </c>
      <c r="N1774" s="11" t="s">
        <v>320</v>
      </c>
      <c r="O1774" s="11" t="s">
        <v>8193</v>
      </c>
      <c r="P1774" s="11" t="str">
        <f>VLOOKUP(A1774,import!A:P,16,0)</f>
        <v>Geleneksel</v>
      </c>
      <c r="Q1774" s="15" t="s">
        <v>103</v>
      </c>
      <c r="R1774" s="15" t="b">
        <v>1</v>
      </c>
      <c r="S1774" s="25" t="b">
        <v>0</v>
      </c>
      <c r="T1774" s="25" t="s">
        <v>50</v>
      </c>
      <c r="U1774" s="25" t="s">
        <v>51</v>
      </c>
      <c r="V1774" s="25"/>
      <c r="W1774" s="25" t="s">
        <v>8194</v>
      </c>
      <c r="X1774" s="27">
        <v>44438.0</v>
      </c>
      <c r="Y1774" s="27">
        <v>44409.0</v>
      </c>
      <c r="Z1774" s="30"/>
      <c r="AA1774" s="22" t="s">
        <v>71</v>
      </c>
      <c r="AB1774" s="23">
        <v>44349.0</v>
      </c>
      <c r="AC1774" s="22" t="s">
        <v>85</v>
      </c>
      <c r="AD1774" s="19"/>
      <c r="AE1774" s="22" t="s">
        <v>71</v>
      </c>
      <c r="AF1774" s="23">
        <v>44371.0</v>
      </c>
      <c r="AG1774" s="22" t="s">
        <v>71</v>
      </c>
      <c r="AH1774" s="23">
        <v>44418.0</v>
      </c>
      <c r="AI1774" s="22" t="s">
        <v>71</v>
      </c>
      <c r="AJ1774" s="23">
        <v>44539.0</v>
      </c>
      <c r="AK1774" s="22" t="s">
        <v>190</v>
      </c>
      <c r="AL1774" s="22" t="s">
        <v>190</v>
      </c>
      <c r="AM1774" s="22" t="s">
        <v>190</v>
      </c>
      <c r="AN1774" s="22" t="s">
        <v>219</v>
      </c>
      <c r="AO1774" s="22" t="s">
        <v>99</v>
      </c>
      <c r="AP1774" s="21" t="s">
        <v>116</v>
      </c>
      <c r="AQ1774" s="22"/>
    </row>
    <row r="1775">
      <c r="A1775" s="11" t="s">
        <v>8195</v>
      </c>
      <c r="B1775" s="11" t="s">
        <v>8196</v>
      </c>
      <c r="C1775" s="11" t="str">
        <f>VLOOKUP(A1775,import!A:C,3,0)</f>
        <v>DOĞRU</v>
      </c>
      <c r="D1775" s="11" t="s">
        <v>233</v>
      </c>
      <c r="E1775" s="12">
        <f>VLOOKUP(A1775,import!A:J,5,0)</f>
        <v>1250</v>
      </c>
      <c r="F1775" s="12">
        <f>VLOOKUP(A1775,import!A:J,6,0)</f>
        <v>76</v>
      </c>
      <c r="G1775" s="13">
        <f>VLOOKUP(A1775,import!A:J,7,0)</f>
        <v>0</v>
      </c>
      <c r="H1775" s="13">
        <f>VLOOKUP(A1775,import!A:J,8,0)</f>
        <v>38</v>
      </c>
      <c r="I1775" s="13">
        <f>VLOOKUP(A1775,import!A:J,9,0)</f>
        <v>38</v>
      </c>
      <c r="J1775" s="14">
        <f>VLOOKUP(A1775,import!A:J,10,0)</f>
        <v>0</v>
      </c>
      <c r="K1775" s="12"/>
      <c r="L1775" s="11">
        <v>2.428879555E9</v>
      </c>
      <c r="M1775" s="11" t="s">
        <v>327</v>
      </c>
      <c r="N1775" s="11" t="s">
        <v>483</v>
      </c>
      <c r="O1775" s="11" t="s">
        <v>8197</v>
      </c>
      <c r="P1775" s="11" t="str">
        <f>VLOOKUP(A1775,import!A:P,16,0)</f>
        <v>Geleneksel</v>
      </c>
      <c r="Q1775" s="15" t="s">
        <v>103</v>
      </c>
      <c r="R1775" s="33" t="b">
        <v>0</v>
      </c>
      <c r="S1775" s="16" t="b">
        <v>0</v>
      </c>
      <c r="T1775" s="16"/>
      <c r="U1775" s="16"/>
      <c r="V1775" s="16"/>
      <c r="W1775" s="16"/>
      <c r="X1775" s="30"/>
      <c r="Y1775" s="30"/>
      <c r="Z1775" s="30"/>
      <c r="AA1775" s="19"/>
      <c r="AB1775" s="19"/>
      <c r="AC1775" s="19"/>
      <c r="AD1775" s="19"/>
      <c r="AE1775" s="20"/>
      <c r="AF1775" s="19"/>
      <c r="AG1775" s="20"/>
      <c r="AH1775" s="19"/>
      <c r="AI1775" s="19"/>
      <c r="AJ1775" s="19"/>
      <c r="AK1775" s="19"/>
      <c r="AL1775" s="19"/>
      <c r="AM1775" s="19"/>
      <c r="AN1775" s="19"/>
      <c r="AO1775" s="19"/>
      <c r="AP1775" s="21" t="s">
        <v>116</v>
      </c>
      <c r="AQ1775" s="19"/>
    </row>
    <row r="1776">
      <c r="A1776" s="11" t="s">
        <v>8198</v>
      </c>
      <c r="B1776" s="11" t="s">
        <v>8199</v>
      </c>
      <c r="C1776" s="11" t="str">
        <f>VLOOKUP(A1776,import!A:C,3,0)</f>
        <v>DOĞRU</v>
      </c>
      <c r="D1776" s="11" t="s">
        <v>152</v>
      </c>
      <c r="E1776" s="12">
        <f>VLOOKUP(A1776,import!A:J,5,0)</f>
        <v>4</v>
      </c>
      <c r="F1776" s="12">
        <f>VLOOKUP(A1776,import!A:J,6,0)</f>
        <v>3</v>
      </c>
      <c r="G1776" s="13">
        <f>VLOOKUP(A1776,import!A:J,7,0)</f>
        <v>0</v>
      </c>
      <c r="H1776" s="13">
        <f>VLOOKUP(A1776,import!A:J,8,0)</f>
        <v>19</v>
      </c>
      <c r="I1776" s="13">
        <f>VLOOKUP(A1776,import!A:J,9,0)</f>
        <v>19</v>
      </c>
      <c r="J1776" s="14">
        <f>VLOOKUP(A1776,import!A:J,10,0)</f>
        <v>0</v>
      </c>
      <c r="K1776" s="11" t="s">
        <v>8200</v>
      </c>
      <c r="L1776" s="11">
        <v>2.423397313E9</v>
      </c>
      <c r="M1776" s="11" t="s">
        <v>65</v>
      </c>
      <c r="N1776" s="11" t="s">
        <v>778</v>
      </c>
      <c r="O1776" s="11" t="s">
        <v>8201</v>
      </c>
      <c r="P1776" s="11" t="str">
        <f>VLOOKUP(A1776,import!A:P,16,0)</f>
        <v>Geleneksel</v>
      </c>
      <c r="Q1776" s="15"/>
      <c r="R1776" s="15" t="b">
        <v>1</v>
      </c>
      <c r="S1776" s="16" t="b">
        <v>0</v>
      </c>
      <c r="T1776" s="17" t="s">
        <v>280</v>
      </c>
      <c r="U1776" s="17"/>
      <c r="V1776" s="17"/>
      <c r="W1776" s="17" t="s">
        <v>8202</v>
      </c>
      <c r="X1776" s="18"/>
      <c r="Y1776" s="18"/>
      <c r="Z1776" s="18"/>
      <c r="AA1776" s="22" t="s">
        <v>71</v>
      </c>
      <c r="AB1776" s="23">
        <v>44648.0</v>
      </c>
      <c r="AC1776" s="19"/>
      <c r="AD1776" s="19"/>
      <c r="AE1776" s="20"/>
      <c r="AF1776" s="19"/>
      <c r="AG1776" s="20"/>
      <c r="AH1776" s="19"/>
      <c r="AI1776" s="19"/>
      <c r="AJ1776" s="19"/>
      <c r="AK1776" s="22" t="s">
        <v>131</v>
      </c>
      <c r="AL1776" s="19"/>
      <c r="AM1776" s="19"/>
      <c r="AN1776" s="19"/>
      <c r="AO1776" s="19"/>
      <c r="AP1776" s="21"/>
      <c r="AQ1776" s="19"/>
    </row>
    <row r="1777">
      <c r="A1777" s="11" t="s">
        <v>8203</v>
      </c>
      <c r="B1777" s="11" t="s">
        <v>8204</v>
      </c>
      <c r="C1777" s="11" t="str">
        <f>VLOOKUP(A1777,import!A:C,3,0)</f>
        <v>YANLIŞ</v>
      </c>
      <c r="D1777" s="11" t="s">
        <v>110</v>
      </c>
      <c r="E1777" s="12">
        <f>VLOOKUP(A1777,import!A:J,5,0)</f>
        <v>6</v>
      </c>
      <c r="F1777" s="12" t="str">
        <f>VLOOKUP(A1777,import!A:J,6,0)</f>
        <v/>
      </c>
      <c r="G1777" s="13">
        <f>VLOOKUP(A1777,import!A:J,7,0)</f>
        <v>0</v>
      </c>
      <c r="H1777" s="13">
        <f>VLOOKUP(A1777,import!A:J,8,0)</f>
        <v>79</v>
      </c>
      <c r="I1777" s="13">
        <f>VLOOKUP(A1777,import!A:J,9,0)</f>
        <v>79</v>
      </c>
      <c r="J1777" s="14">
        <f>VLOOKUP(A1777,import!A:J,10,0)</f>
        <v>0</v>
      </c>
      <c r="K1777" s="11" t="s">
        <v>8205</v>
      </c>
      <c r="L1777" s="11">
        <v>2.427430989E9</v>
      </c>
      <c r="M1777" s="11" t="s">
        <v>58</v>
      </c>
      <c r="N1777" s="11" t="s">
        <v>2349</v>
      </c>
      <c r="O1777" s="11" t="s">
        <v>8206</v>
      </c>
      <c r="P1777" s="11" t="str">
        <f>VLOOKUP(A1777,import!A:P,16,0)</f>
        <v>Geleneksel</v>
      </c>
      <c r="Q1777" s="15"/>
      <c r="R1777" s="15" t="b">
        <v>1</v>
      </c>
      <c r="S1777" s="16" t="b">
        <v>0</v>
      </c>
      <c r="T1777" s="17" t="s">
        <v>83</v>
      </c>
      <c r="U1777" s="17"/>
      <c r="V1777" s="17"/>
      <c r="W1777" s="17" t="s">
        <v>8207</v>
      </c>
      <c r="X1777" s="18"/>
      <c r="Y1777" s="18"/>
      <c r="Z1777" s="18"/>
      <c r="AA1777" s="22" t="s">
        <v>177</v>
      </c>
      <c r="AB1777" s="23">
        <v>44487.0</v>
      </c>
      <c r="AC1777" s="22" t="s">
        <v>106</v>
      </c>
      <c r="AD1777" s="23">
        <v>44497.0</v>
      </c>
      <c r="AE1777" s="22" t="s">
        <v>106</v>
      </c>
      <c r="AF1777" s="23">
        <v>44498.0</v>
      </c>
      <c r="AG1777" s="22" t="s">
        <v>177</v>
      </c>
      <c r="AH1777" s="23">
        <v>44502.0</v>
      </c>
      <c r="AI1777" s="22" t="s">
        <v>177</v>
      </c>
      <c r="AJ1777" s="23">
        <v>44503.0</v>
      </c>
      <c r="AK1777" s="22" t="s">
        <v>156</v>
      </c>
      <c r="AL1777" s="22" t="s">
        <v>99</v>
      </c>
      <c r="AM1777" s="22" t="s">
        <v>99</v>
      </c>
      <c r="AN1777" s="22" t="s">
        <v>115</v>
      </c>
      <c r="AO1777" s="22" t="s">
        <v>230</v>
      </c>
      <c r="AP1777" s="21" t="s">
        <v>89</v>
      </c>
      <c r="AQ1777" s="22"/>
    </row>
    <row r="1778">
      <c r="A1778" s="11" t="s">
        <v>8208</v>
      </c>
      <c r="B1778" s="11" t="s">
        <v>8209</v>
      </c>
      <c r="C1778" s="11" t="str">
        <f>VLOOKUP(A1778,import!A:C,3,0)</f>
        <v>DOĞRU</v>
      </c>
      <c r="D1778" s="11" t="s">
        <v>45</v>
      </c>
      <c r="E1778" s="12">
        <f>VLOOKUP(A1778,import!A:J,5,0)</f>
        <v>787</v>
      </c>
      <c r="F1778" s="12" t="str">
        <f>VLOOKUP(A1778,import!A:J,6,0)</f>
        <v/>
      </c>
      <c r="G1778" s="13">
        <f>VLOOKUP(A1778,import!A:J,7,0)</f>
        <v>0</v>
      </c>
      <c r="H1778" s="13">
        <f>VLOOKUP(A1778,import!A:J,8,0)</f>
        <v>14</v>
      </c>
      <c r="I1778" s="13">
        <f>VLOOKUP(A1778,import!A:J,9,0)</f>
        <v>14</v>
      </c>
      <c r="J1778" s="14">
        <f>VLOOKUP(A1778,import!A:J,10,0)</f>
        <v>0</v>
      </c>
      <c r="K1778" s="11" t="s">
        <v>8210</v>
      </c>
      <c r="L1778" s="11">
        <v>2.427221666E9</v>
      </c>
      <c r="M1778" s="11" t="s">
        <v>388</v>
      </c>
      <c r="N1778" s="11" t="s">
        <v>663</v>
      </c>
      <c r="O1778" s="11" t="s">
        <v>8211</v>
      </c>
      <c r="P1778" s="11" t="str">
        <f>VLOOKUP(A1778,import!A:P,16,0)</f>
        <v>Geleneksel</v>
      </c>
      <c r="Q1778" s="15"/>
      <c r="R1778" s="15" t="b">
        <v>0</v>
      </c>
      <c r="S1778" s="16" t="b">
        <v>0</v>
      </c>
      <c r="T1778" s="17"/>
      <c r="U1778" s="17"/>
      <c r="V1778" s="17"/>
      <c r="W1778" s="17"/>
      <c r="X1778" s="18"/>
      <c r="Y1778" s="18"/>
      <c r="Z1778" s="18"/>
      <c r="AA1778" s="19"/>
      <c r="AB1778" s="19"/>
      <c r="AC1778" s="19"/>
      <c r="AD1778" s="19"/>
      <c r="AE1778" s="20"/>
      <c r="AF1778" s="19"/>
      <c r="AG1778" s="20"/>
      <c r="AH1778" s="19"/>
      <c r="AI1778" s="19"/>
      <c r="AJ1778" s="19"/>
      <c r="AK1778" s="19"/>
      <c r="AL1778" s="19"/>
      <c r="AM1778" s="19"/>
      <c r="AN1778" s="19"/>
      <c r="AO1778" s="19"/>
      <c r="AP1778" s="21" t="s">
        <v>89</v>
      </c>
      <c r="AQ1778" s="19"/>
    </row>
    <row r="1779">
      <c r="A1779" s="11" t="s">
        <v>8212</v>
      </c>
      <c r="B1779" s="11" t="s">
        <v>8213</v>
      </c>
      <c r="C1779" s="11" t="str">
        <f>VLOOKUP(A1779,import!A:C,3,0)</f>
        <v>YANLIŞ</v>
      </c>
      <c r="D1779" s="11" t="s">
        <v>4025</v>
      </c>
      <c r="E1779" s="12">
        <f>VLOOKUP(A1779,import!A:J,5,0)</f>
        <v>165</v>
      </c>
      <c r="F1779" s="12" t="str">
        <f>VLOOKUP(A1779,import!A:J,6,0)</f>
        <v/>
      </c>
      <c r="G1779" s="13">
        <f>VLOOKUP(A1779,import!A:J,7,0)</f>
        <v>0</v>
      </c>
      <c r="H1779" s="13">
        <f>VLOOKUP(A1779,import!A:J,8,0)</f>
        <v>39</v>
      </c>
      <c r="I1779" s="13">
        <f>VLOOKUP(A1779,import!A:J,9,0)</f>
        <v>39</v>
      </c>
      <c r="J1779" s="14">
        <f>VLOOKUP(A1779,import!A:J,10,0)</f>
        <v>0</v>
      </c>
      <c r="K1779" s="11" t="s">
        <v>8214</v>
      </c>
      <c r="L1779" s="11">
        <v>5.469600296E9</v>
      </c>
      <c r="M1779" s="11" t="s">
        <v>47</v>
      </c>
      <c r="N1779" s="11" t="s">
        <v>1202</v>
      </c>
      <c r="O1779" s="11" t="s">
        <v>8215</v>
      </c>
      <c r="P1779" s="11" t="str">
        <f>VLOOKUP(A1779,import!A:P,16,0)</f>
        <v>Geleneksel</v>
      </c>
      <c r="Q1779" s="15"/>
      <c r="R1779" s="15" t="b">
        <v>1</v>
      </c>
      <c r="S1779" s="25" t="b">
        <v>1</v>
      </c>
      <c r="T1779" s="17" t="s">
        <v>83</v>
      </c>
      <c r="U1779" s="17" t="s">
        <v>156</v>
      </c>
      <c r="V1779" s="17" t="s">
        <v>52</v>
      </c>
      <c r="W1779" s="17" t="s">
        <v>8216</v>
      </c>
      <c r="X1779" s="18">
        <v>44445.0</v>
      </c>
      <c r="Y1779" s="18">
        <v>44446.0</v>
      </c>
      <c r="Z1779" s="18"/>
      <c r="AA1779" s="22" t="s">
        <v>71</v>
      </c>
      <c r="AB1779" s="23">
        <v>44445.0</v>
      </c>
      <c r="AC1779" s="22" t="s">
        <v>85</v>
      </c>
      <c r="AD1779" s="23">
        <v>44487.0</v>
      </c>
      <c r="AE1779" s="22" t="s">
        <v>71</v>
      </c>
      <c r="AF1779" s="23">
        <v>44544.0</v>
      </c>
      <c r="AG1779" s="20"/>
      <c r="AH1779" s="19"/>
      <c r="AI1779" s="19"/>
      <c r="AJ1779" s="19"/>
      <c r="AK1779" s="22" t="s">
        <v>156</v>
      </c>
      <c r="AL1779" s="22" t="s">
        <v>230</v>
      </c>
      <c r="AM1779" s="22" t="s">
        <v>247</v>
      </c>
      <c r="AN1779" s="19"/>
      <c r="AO1779" s="19"/>
      <c r="AP1779" s="21" t="s">
        <v>89</v>
      </c>
      <c r="AQ1779" s="19"/>
    </row>
    <row r="1780">
      <c r="A1780" s="11" t="s">
        <v>8217</v>
      </c>
      <c r="B1780" s="11" t="s">
        <v>8218</v>
      </c>
      <c r="C1780" s="11" t="str">
        <f>VLOOKUP(A1780,import!A:C,3,0)</f>
        <v>DOĞRU</v>
      </c>
      <c r="D1780" s="11" t="s">
        <v>152</v>
      </c>
      <c r="E1780" s="12">
        <f>VLOOKUP(A1780,import!A:J,5,0)</f>
        <v>378</v>
      </c>
      <c r="F1780" s="12">
        <f>VLOOKUP(A1780,import!A:J,6,0)</f>
        <v>10</v>
      </c>
      <c r="G1780" s="13">
        <f>VLOOKUP(A1780,import!A:J,7,0)</f>
        <v>0</v>
      </c>
      <c r="H1780" s="13">
        <f>VLOOKUP(A1780,import!A:J,8,0)</f>
        <v>45</v>
      </c>
      <c r="I1780" s="13">
        <f>VLOOKUP(A1780,import!A:J,9,0)</f>
        <v>45</v>
      </c>
      <c r="J1780" s="14">
        <f>VLOOKUP(A1780,import!A:J,10,0)</f>
        <v>0</v>
      </c>
      <c r="K1780" s="11" t="s">
        <v>8219</v>
      </c>
      <c r="L1780" s="11">
        <v>2.42513142E9</v>
      </c>
      <c r="M1780" s="11" t="s">
        <v>368</v>
      </c>
      <c r="N1780" s="11" t="s">
        <v>825</v>
      </c>
      <c r="O1780" s="11" t="s">
        <v>8220</v>
      </c>
      <c r="P1780" s="11" t="str">
        <f>VLOOKUP(A1780,import!A:P,16,0)</f>
        <v>Geleneksel</v>
      </c>
      <c r="Q1780" s="15"/>
      <c r="R1780" s="15" t="b">
        <v>1</v>
      </c>
      <c r="S1780" s="16" t="b">
        <v>0</v>
      </c>
      <c r="T1780" s="17" t="s">
        <v>83</v>
      </c>
      <c r="U1780" s="17"/>
      <c r="V1780" s="17"/>
      <c r="W1780" s="17" t="s">
        <v>8221</v>
      </c>
      <c r="X1780" s="18"/>
      <c r="Y1780" s="18"/>
      <c r="Z1780" s="18"/>
      <c r="AA1780" s="22" t="s">
        <v>71</v>
      </c>
      <c r="AB1780" s="23">
        <v>44468.0</v>
      </c>
      <c r="AC1780" s="22" t="s">
        <v>177</v>
      </c>
      <c r="AD1780" s="23">
        <v>44496.0</v>
      </c>
      <c r="AE1780" s="20"/>
      <c r="AF1780" s="19"/>
      <c r="AG1780" s="20"/>
      <c r="AH1780" s="19"/>
      <c r="AI1780" s="19"/>
      <c r="AJ1780" s="19"/>
      <c r="AK1780" s="22" t="s">
        <v>51</v>
      </c>
      <c r="AL1780" s="22" t="s">
        <v>99</v>
      </c>
      <c r="AM1780" s="19"/>
      <c r="AN1780" s="19"/>
      <c r="AO1780" s="19"/>
      <c r="AP1780" s="21" t="s">
        <v>116</v>
      </c>
      <c r="AQ1780" s="19"/>
    </row>
    <row r="1781">
      <c r="A1781" s="11" t="s">
        <v>8222</v>
      </c>
      <c r="B1781" s="11" t="s">
        <v>8223</v>
      </c>
      <c r="C1781" s="11" t="str">
        <f>VLOOKUP(A1781,import!A:C,3,0)</f>
        <v>DOĞRU</v>
      </c>
      <c r="D1781" s="11" t="s">
        <v>74</v>
      </c>
      <c r="E1781" s="12">
        <f>VLOOKUP(A1781,import!A:J,5,0)</f>
        <v>8945</v>
      </c>
      <c r="F1781" s="12" t="str">
        <f>VLOOKUP(A1781,import!A:J,6,0)</f>
        <v/>
      </c>
      <c r="G1781" s="13">
        <f>VLOOKUP(A1781,import!A:J,7,0)</f>
        <v>15</v>
      </c>
      <c r="H1781" s="13">
        <f>VLOOKUP(A1781,import!A:J,8,0)</f>
        <v>20</v>
      </c>
      <c r="I1781" s="13">
        <f>VLOOKUP(A1781,import!A:J,9,0)</f>
        <v>35</v>
      </c>
      <c r="J1781" s="14">
        <f>VLOOKUP(A1781,import!A:J,10,0)</f>
        <v>0.43</v>
      </c>
      <c r="K1781" s="11" t="s">
        <v>8224</v>
      </c>
      <c r="L1781" s="11">
        <v>5.451079507E9</v>
      </c>
      <c r="M1781" s="11" t="s">
        <v>65</v>
      </c>
      <c r="N1781" s="11" t="s">
        <v>169</v>
      </c>
      <c r="O1781" s="11" t="s">
        <v>8225</v>
      </c>
      <c r="P1781" s="11" t="str">
        <f>VLOOKUP(A1781,import!A:P,16,0)</f>
        <v>Geleneksel</v>
      </c>
      <c r="Q1781" s="15" t="s">
        <v>129</v>
      </c>
      <c r="R1781" s="15" t="b">
        <v>1</v>
      </c>
      <c r="S1781" s="16" t="b">
        <v>0</v>
      </c>
      <c r="T1781" s="25" t="s">
        <v>50</v>
      </c>
      <c r="U1781" s="25" t="s">
        <v>204</v>
      </c>
      <c r="V1781" s="25" t="s">
        <v>273</v>
      </c>
      <c r="W1781" s="25" t="s">
        <v>8226</v>
      </c>
      <c r="X1781" s="27">
        <v>44278.0</v>
      </c>
      <c r="Y1781" s="27">
        <v>44278.0</v>
      </c>
      <c r="Z1781" s="27"/>
      <c r="AA1781" s="19"/>
      <c r="AB1781" s="19"/>
      <c r="AC1781" s="19"/>
      <c r="AD1781" s="19"/>
      <c r="AE1781" s="20"/>
      <c r="AF1781" s="19"/>
      <c r="AG1781" s="20"/>
      <c r="AH1781" s="19"/>
      <c r="AI1781" s="19"/>
      <c r="AJ1781" s="19"/>
      <c r="AK1781" s="19"/>
      <c r="AL1781" s="19"/>
      <c r="AM1781" s="19"/>
      <c r="AN1781" s="19"/>
      <c r="AO1781" s="19"/>
      <c r="AP1781" s="21" t="s">
        <v>116</v>
      </c>
      <c r="AQ1781" s="19"/>
    </row>
    <row r="1782">
      <c r="A1782" s="11" t="s">
        <v>8227</v>
      </c>
      <c r="B1782" s="11" t="s">
        <v>8228</v>
      </c>
      <c r="C1782" s="11" t="str">
        <f>VLOOKUP(A1782,import!A:C,3,0)</f>
        <v>DOĞRU</v>
      </c>
      <c r="D1782" s="11" t="s">
        <v>74</v>
      </c>
      <c r="E1782" s="12">
        <f>VLOOKUP(A1782,import!A:J,5,0)</f>
        <v>963</v>
      </c>
      <c r="F1782" s="12">
        <f>VLOOKUP(A1782,import!A:J,6,0)</f>
        <v>77</v>
      </c>
      <c r="G1782" s="13">
        <f>VLOOKUP(A1782,import!A:J,7,0)</f>
        <v>18</v>
      </c>
      <c r="H1782" s="13">
        <f>VLOOKUP(A1782,import!A:J,8,0)</f>
        <v>21</v>
      </c>
      <c r="I1782" s="13">
        <f>VLOOKUP(A1782,import!A:J,9,0)</f>
        <v>39</v>
      </c>
      <c r="J1782" s="14">
        <f>VLOOKUP(A1782,import!A:J,10,0)</f>
        <v>0.46</v>
      </c>
      <c r="K1782" s="11" t="s">
        <v>8229</v>
      </c>
      <c r="L1782" s="11">
        <v>5.32399779E9</v>
      </c>
      <c r="M1782" s="11" t="s">
        <v>368</v>
      </c>
      <c r="N1782" s="11" t="s">
        <v>825</v>
      </c>
      <c r="O1782" s="11" t="s">
        <v>8230</v>
      </c>
      <c r="P1782" s="11" t="str">
        <f>VLOOKUP(A1782,import!A:P,16,0)</f>
        <v>Geleneksel</v>
      </c>
      <c r="Q1782" s="15"/>
      <c r="R1782" s="15" t="b">
        <v>1</v>
      </c>
      <c r="S1782" s="25" t="b">
        <v>1</v>
      </c>
      <c r="T1782" s="17" t="s">
        <v>351</v>
      </c>
      <c r="U1782" s="17" t="s">
        <v>115</v>
      </c>
      <c r="V1782" s="22" t="s">
        <v>371</v>
      </c>
      <c r="W1782" s="17" t="s">
        <v>8231</v>
      </c>
      <c r="X1782" s="18">
        <v>44482.0</v>
      </c>
      <c r="Y1782" s="18">
        <v>44483.0</v>
      </c>
      <c r="Z1782" s="17"/>
      <c r="AA1782" s="22" t="s">
        <v>71</v>
      </c>
      <c r="AB1782" s="23">
        <v>44463.0</v>
      </c>
      <c r="AC1782" s="22" t="s">
        <v>71</v>
      </c>
      <c r="AD1782" s="23">
        <v>44466.0</v>
      </c>
      <c r="AE1782" s="22" t="s">
        <v>71</v>
      </c>
      <c r="AF1782" s="23">
        <v>44482.0</v>
      </c>
      <c r="AG1782" s="20"/>
      <c r="AH1782" s="19"/>
      <c r="AI1782" s="19"/>
      <c r="AJ1782" s="19"/>
      <c r="AK1782" s="22" t="s">
        <v>149</v>
      </c>
      <c r="AL1782" s="22" t="s">
        <v>51</v>
      </c>
      <c r="AM1782" s="22" t="s">
        <v>115</v>
      </c>
      <c r="AN1782" s="19"/>
      <c r="AO1782" s="19"/>
      <c r="AP1782" s="21" t="s">
        <v>54</v>
      </c>
      <c r="AQ1782" s="19"/>
    </row>
    <row r="1783">
      <c r="A1783" s="11" t="s">
        <v>8232</v>
      </c>
      <c r="B1783" s="11" t="s">
        <v>8233</v>
      </c>
      <c r="C1783" s="11" t="str">
        <f>VLOOKUP(A1783,import!A:C,3,0)</f>
        <v>DOĞRU</v>
      </c>
      <c r="D1783" s="11" t="s">
        <v>74</v>
      </c>
      <c r="E1783" s="12">
        <f>VLOOKUP(A1783,import!A:J,5,0)</f>
        <v>39</v>
      </c>
      <c r="F1783" s="12" t="str">
        <f>VLOOKUP(A1783,import!A:J,6,0)</f>
        <v/>
      </c>
      <c r="G1783" s="13">
        <f>VLOOKUP(A1783,import!A:J,7,0)</f>
        <v>12</v>
      </c>
      <c r="H1783" s="13">
        <f>VLOOKUP(A1783,import!A:J,8,0)</f>
        <v>17</v>
      </c>
      <c r="I1783" s="13">
        <f>VLOOKUP(A1783,import!A:J,9,0)</f>
        <v>29</v>
      </c>
      <c r="J1783" s="14">
        <f>VLOOKUP(A1783,import!A:J,10,0)</f>
        <v>0.41</v>
      </c>
      <c r="K1783" s="11" t="s">
        <v>8234</v>
      </c>
      <c r="L1783" s="11">
        <v>5.530173833E9</v>
      </c>
      <c r="M1783" s="11" t="s">
        <v>47</v>
      </c>
      <c r="N1783" s="11" t="s">
        <v>1047</v>
      </c>
      <c r="O1783" s="11" t="s">
        <v>8235</v>
      </c>
      <c r="P1783" s="11" t="str">
        <f>VLOOKUP(A1783,import!A:P,16,0)</f>
        <v>Geleneksel</v>
      </c>
      <c r="Q1783" s="15"/>
      <c r="R1783" s="15" t="b">
        <v>1</v>
      </c>
      <c r="S1783" s="16" t="b">
        <v>0</v>
      </c>
      <c r="T1783" s="17" t="s">
        <v>50</v>
      </c>
      <c r="U1783" s="17" t="s">
        <v>51</v>
      </c>
      <c r="V1783" s="17" t="s">
        <v>52</v>
      </c>
      <c r="W1783" s="17" t="s">
        <v>8236</v>
      </c>
      <c r="X1783" s="18">
        <v>44327.0</v>
      </c>
      <c r="Y1783" s="18">
        <v>44336.0</v>
      </c>
      <c r="Z1783" s="18"/>
      <c r="AA1783" s="22" t="s">
        <v>71</v>
      </c>
      <c r="AB1783" s="23">
        <v>44413.0</v>
      </c>
      <c r="AC1783" s="22" t="s">
        <v>85</v>
      </c>
      <c r="AD1783" s="23">
        <v>44418.0</v>
      </c>
      <c r="AE1783" s="22" t="s">
        <v>85</v>
      </c>
      <c r="AF1783" s="23">
        <v>44419.0</v>
      </c>
      <c r="AG1783" s="22" t="s">
        <v>71</v>
      </c>
      <c r="AH1783" s="23">
        <v>44419.0</v>
      </c>
      <c r="AI1783" s="19"/>
      <c r="AJ1783" s="19"/>
      <c r="AK1783" s="22" t="s">
        <v>219</v>
      </c>
      <c r="AL1783" s="22" t="s">
        <v>87</v>
      </c>
      <c r="AM1783" s="22" t="s">
        <v>88</v>
      </c>
      <c r="AN1783" s="22" t="s">
        <v>88</v>
      </c>
      <c r="AO1783" s="19"/>
      <c r="AP1783" s="21" t="s">
        <v>54</v>
      </c>
      <c r="AQ1783" s="19"/>
    </row>
    <row r="1784">
      <c r="A1784" s="11" t="s">
        <v>8237</v>
      </c>
      <c r="B1784" s="11" t="s">
        <v>8238</v>
      </c>
      <c r="C1784" s="11" t="str">
        <f>VLOOKUP(A1784,import!A:C,3,0)</f>
        <v>DOĞRU</v>
      </c>
      <c r="D1784" s="11" t="s">
        <v>92</v>
      </c>
      <c r="E1784" s="12">
        <f>VLOOKUP(A1784,import!A:J,5,0)</f>
        <v>121</v>
      </c>
      <c r="F1784" s="12">
        <f>VLOOKUP(A1784,import!A:J,6,0)</f>
        <v>15</v>
      </c>
      <c r="G1784" s="13">
        <f>VLOOKUP(A1784,import!A:J,7,0)</f>
        <v>0</v>
      </c>
      <c r="H1784" s="13">
        <f>VLOOKUP(A1784,import!A:J,8,0)</f>
        <v>23</v>
      </c>
      <c r="I1784" s="13">
        <f>VLOOKUP(A1784,import!A:J,9,0)</f>
        <v>23</v>
      </c>
      <c r="J1784" s="14">
        <f>VLOOKUP(A1784,import!A:J,10,0)</f>
        <v>0</v>
      </c>
      <c r="K1784" s="11" t="s">
        <v>8239</v>
      </c>
      <c r="L1784" s="11">
        <v>5.364907631E9</v>
      </c>
      <c r="M1784" s="11" t="s">
        <v>47</v>
      </c>
      <c r="N1784" s="11" t="s">
        <v>1053</v>
      </c>
      <c r="O1784" s="11" t="s">
        <v>8240</v>
      </c>
      <c r="P1784" s="11" t="str">
        <f>VLOOKUP(A1784,import!A:P,16,0)</f>
        <v>Geleneksel</v>
      </c>
      <c r="Q1784" s="15"/>
      <c r="R1784" s="15" t="b">
        <v>1</v>
      </c>
      <c r="S1784" s="16" t="b">
        <v>0</v>
      </c>
      <c r="T1784" s="17" t="s">
        <v>83</v>
      </c>
      <c r="U1784" s="17"/>
      <c r="V1784" s="31"/>
      <c r="W1784" s="17" t="s">
        <v>8241</v>
      </c>
      <c r="X1784" s="18"/>
      <c r="Y1784" s="18"/>
      <c r="Z1784" s="18"/>
      <c r="AA1784" s="22" t="s">
        <v>71</v>
      </c>
      <c r="AB1784" s="23">
        <v>44471.0</v>
      </c>
      <c r="AC1784" s="22" t="s">
        <v>106</v>
      </c>
      <c r="AD1784" s="23">
        <v>44484.0</v>
      </c>
      <c r="AE1784" s="22" t="s">
        <v>106</v>
      </c>
      <c r="AF1784" s="23">
        <v>44489.0</v>
      </c>
      <c r="AG1784" s="22" t="s">
        <v>106</v>
      </c>
      <c r="AH1784" s="23">
        <v>44492.0</v>
      </c>
      <c r="AI1784" s="22" t="s">
        <v>71</v>
      </c>
      <c r="AJ1784" s="23">
        <v>44517.0</v>
      </c>
      <c r="AK1784" s="22" t="s">
        <v>156</v>
      </c>
      <c r="AL1784" s="22" t="s">
        <v>51</v>
      </c>
      <c r="AM1784" s="22" t="s">
        <v>156</v>
      </c>
      <c r="AN1784" s="22" t="s">
        <v>99</v>
      </c>
      <c r="AO1784" s="22" t="s">
        <v>99</v>
      </c>
      <c r="AP1784" s="21" t="s">
        <v>89</v>
      </c>
      <c r="AQ1784" s="22"/>
    </row>
    <row r="1785">
      <c r="A1785" s="11" t="s">
        <v>8242</v>
      </c>
      <c r="B1785" s="11" t="s">
        <v>8243</v>
      </c>
      <c r="C1785" s="11" t="str">
        <f>VLOOKUP(A1785,import!A:C,3,0)</f>
        <v>YANLIŞ</v>
      </c>
      <c r="D1785" s="11" t="s">
        <v>152</v>
      </c>
      <c r="E1785" s="12">
        <f>VLOOKUP(A1785,import!A:J,5,0)</f>
        <v>86</v>
      </c>
      <c r="F1785" s="12" t="str">
        <f>VLOOKUP(A1785,import!A:J,6,0)</f>
        <v/>
      </c>
      <c r="G1785" s="13">
        <f>VLOOKUP(A1785,import!A:J,7,0)</f>
        <v>5</v>
      </c>
      <c r="H1785" s="13">
        <f>VLOOKUP(A1785,import!A:J,8,0)</f>
        <v>1</v>
      </c>
      <c r="I1785" s="13">
        <f>VLOOKUP(A1785,import!A:J,9,0)</f>
        <v>6</v>
      </c>
      <c r="J1785" s="14">
        <f>VLOOKUP(A1785,import!A:J,10,0)</f>
        <v>0.83</v>
      </c>
      <c r="K1785" s="11" t="s">
        <v>8244</v>
      </c>
      <c r="L1785" s="11">
        <v>5.442422339E9</v>
      </c>
      <c r="M1785" s="11" t="s">
        <v>65</v>
      </c>
      <c r="N1785" s="11" t="s">
        <v>112</v>
      </c>
      <c r="O1785" s="11" t="s">
        <v>8245</v>
      </c>
      <c r="P1785" s="11" t="str">
        <f>VLOOKUP(A1785,import!A:P,16,0)</f>
        <v>Geleneksel</v>
      </c>
      <c r="Q1785" s="15"/>
      <c r="R1785" s="15" t="b">
        <v>1</v>
      </c>
      <c r="S1785" s="16" t="b">
        <v>0</v>
      </c>
      <c r="T1785" s="17" t="s">
        <v>50</v>
      </c>
      <c r="U1785" s="17" t="s">
        <v>99</v>
      </c>
      <c r="V1785" s="25" t="s">
        <v>273</v>
      </c>
      <c r="W1785" s="17" t="s">
        <v>8246</v>
      </c>
      <c r="X1785" s="18">
        <v>44531.0</v>
      </c>
      <c r="Y1785" s="18">
        <v>44533.0</v>
      </c>
      <c r="Z1785" s="18"/>
      <c r="AA1785" s="22" t="s">
        <v>71</v>
      </c>
      <c r="AB1785" s="23">
        <v>44361.0</v>
      </c>
      <c r="AC1785" s="22" t="s">
        <v>71</v>
      </c>
      <c r="AD1785" s="23">
        <v>44427.0</v>
      </c>
      <c r="AE1785" s="22" t="s">
        <v>71</v>
      </c>
      <c r="AF1785" s="23">
        <v>44462.0</v>
      </c>
      <c r="AG1785" s="22" t="s">
        <v>85</v>
      </c>
      <c r="AH1785" s="23">
        <v>44492.0</v>
      </c>
      <c r="AI1785" s="22" t="s">
        <v>71</v>
      </c>
      <c r="AJ1785" s="23">
        <v>44533.0</v>
      </c>
      <c r="AK1785" s="22" t="s">
        <v>98</v>
      </c>
      <c r="AL1785" s="22" t="s">
        <v>288</v>
      </c>
      <c r="AM1785" s="22" t="s">
        <v>156</v>
      </c>
      <c r="AN1785" s="22" t="s">
        <v>99</v>
      </c>
      <c r="AO1785" s="22" t="s">
        <v>99</v>
      </c>
      <c r="AP1785" s="21" t="s">
        <v>116</v>
      </c>
      <c r="AQ1785" s="22"/>
    </row>
    <row r="1786">
      <c r="A1786" s="11" t="s">
        <v>8247</v>
      </c>
      <c r="B1786" s="11" t="s">
        <v>8248</v>
      </c>
      <c r="C1786" s="11" t="str">
        <f>VLOOKUP(A1786,import!A:C,3,0)</f>
        <v>DOĞRU</v>
      </c>
      <c r="D1786" s="11" t="s">
        <v>818</v>
      </c>
      <c r="E1786" s="12">
        <f>VLOOKUP(A1786,import!A:J,5,0)</f>
        <v>1175</v>
      </c>
      <c r="F1786" s="12">
        <f>VLOOKUP(A1786,import!A:J,6,0)</f>
        <v>72</v>
      </c>
      <c r="G1786" s="13">
        <f>VLOOKUP(A1786,import!A:J,7,0)</f>
        <v>53</v>
      </c>
      <c r="H1786" s="13">
        <f>VLOOKUP(A1786,import!A:J,8,0)</f>
        <v>32</v>
      </c>
      <c r="I1786" s="13">
        <f>VLOOKUP(A1786,import!A:J,9,0)</f>
        <v>85</v>
      </c>
      <c r="J1786" s="14">
        <f>VLOOKUP(A1786,import!A:J,10,0)</f>
        <v>0.62</v>
      </c>
      <c r="K1786" s="11" t="s">
        <v>8249</v>
      </c>
      <c r="L1786" s="11">
        <v>2.428870085E9</v>
      </c>
      <c r="M1786" s="11" t="s">
        <v>327</v>
      </c>
      <c r="N1786" s="11" t="s">
        <v>2320</v>
      </c>
      <c r="O1786" s="11" t="s">
        <v>8250</v>
      </c>
      <c r="P1786" s="11" t="str">
        <f>VLOOKUP(A1786,import!A:P,16,0)</f>
        <v>Geleneksel</v>
      </c>
      <c r="Q1786" s="15"/>
      <c r="R1786" s="15" t="b">
        <v>0</v>
      </c>
      <c r="S1786" s="16" t="b">
        <v>0</v>
      </c>
      <c r="T1786" s="17"/>
      <c r="U1786" s="17"/>
      <c r="V1786" s="17"/>
      <c r="W1786" s="17"/>
      <c r="X1786" s="18"/>
      <c r="Y1786" s="18"/>
      <c r="Z1786" s="17" t="s">
        <v>373</v>
      </c>
      <c r="AA1786" s="19"/>
      <c r="AB1786" s="19"/>
      <c r="AC1786" s="19"/>
      <c r="AD1786" s="19"/>
      <c r="AE1786" s="20"/>
      <c r="AF1786" s="19"/>
      <c r="AG1786" s="20"/>
      <c r="AH1786" s="19"/>
      <c r="AI1786" s="19"/>
      <c r="AJ1786" s="19"/>
      <c r="AK1786" s="19"/>
      <c r="AL1786" s="19"/>
      <c r="AM1786" s="19"/>
      <c r="AN1786" s="19"/>
      <c r="AO1786" s="19"/>
      <c r="AP1786" s="21" t="s">
        <v>116</v>
      </c>
      <c r="AQ1786" s="19"/>
    </row>
    <row r="1787">
      <c r="A1787" s="11" t="s">
        <v>8251</v>
      </c>
      <c r="B1787" s="11" t="s">
        <v>8252</v>
      </c>
      <c r="C1787" s="11" t="str">
        <f>VLOOKUP(A1787,import!A:C,3,0)</f>
        <v>YANLIŞ</v>
      </c>
      <c r="D1787" s="11" t="s">
        <v>74</v>
      </c>
      <c r="E1787" s="12">
        <f>VLOOKUP(A1787,import!A:J,5,0)</f>
        <v>20</v>
      </c>
      <c r="F1787" s="12" t="str">
        <f>VLOOKUP(A1787,import!A:J,6,0)</f>
        <v/>
      </c>
      <c r="G1787" s="13">
        <f>VLOOKUP(A1787,import!A:J,7,0)</f>
        <v>0</v>
      </c>
      <c r="H1787" s="13">
        <f>VLOOKUP(A1787,import!A:J,8,0)</f>
        <v>12</v>
      </c>
      <c r="I1787" s="13">
        <f>VLOOKUP(A1787,import!A:J,9,0)</f>
        <v>12</v>
      </c>
      <c r="J1787" s="14">
        <f>VLOOKUP(A1787,import!A:J,10,0)</f>
        <v>0</v>
      </c>
      <c r="K1787" s="11" t="s">
        <v>8253</v>
      </c>
      <c r="L1787" s="11">
        <v>5.352505607E9</v>
      </c>
      <c r="M1787" s="11" t="s">
        <v>47</v>
      </c>
      <c r="N1787" s="11" t="s">
        <v>1261</v>
      </c>
      <c r="O1787" s="11" t="s">
        <v>8254</v>
      </c>
      <c r="P1787" s="11" t="str">
        <f>VLOOKUP(A1787,import!A:P,16,0)</f>
        <v>Geleneksel</v>
      </c>
      <c r="Q1787" s="15"/>
      <c r="R1787" s="15" t="b">
        <v>1</v>
      </c>
      <c r="S1787" s="16" t="b">
        <v>0</v>
      </c>
      <c r="T1787" s="25" t="s">
        <v>502</v>
      </c>
      <c r="U1787" s="16"/>
      <c r="V1787" s="16"/>
      <c r="W1787" s="25" t="s">
        <v>8255</v>
      </c>
      <c r="X1787" s="30"/>
      <c r="Y1787" s="30"/>
      <c r="Z1787" s="30"/>
      <c r="AA1787" s="22" t="s">
        <v>85</v>
      </c>
      <c r="AB1787" s="23">
        <v>44539.0</v>
      </c>
      <c r="AC1787" s="22" t="s">
        <v>85</v>
      </c>
      <c r="AD1787" s="23">
        <v>44544.0</v>
      </c>
      <c r="AE1787" s="20"/>
      <c r="AF1787" s="19"/>
      <c r="AG1787" s="20"/>
      <c r="AH1787" s="19"/>
      <c r="AI1787" s="19"/>
      <c r="AJ1787" s="19"/>
      <c r="AK1787" s="22" t="s">
        <v>99</v>
      </c>
      <c r="AL1787" s="22" t="s">
        <v>247</v>
      </c>
      <c r="AM1787" s="19"/>
      <c r="AN1787" s="19"/>
      <c r="AO1787" s="19"/>
      <c r="AP1787" s="21" t="s">
        <v>89</v>
      </c>
      <c r="AQ1787" s="19"/>
    </row>
    <row r="1788">
      <c r="A1788" s="11" t="s">
        <v>8256</v>
      </c>
      <c r="B1788" s="11" t="s">
        <v>8257</v>
      </c>
      <c r="C1788" s="11" t="str">
        <f>VLOOKUP(A1788,import!A:C,3,0)</f>
        <v>DOĞRU</v>
      </c>
      <c r="D1788" s="11" t="s">
        <v>818</v>
      </c>
      <c r="E1788" s="12">
        <f>VLOOKUP(A1788,import!A:J,5,0)</f>
        <v>19</v>
      </c>
      <c r="F1788" s="12" t="str">
        <f>VLOOKUP(A1788,import!A:J,6,0)</f>
        <v/>
      </c>
      <c r="G1788" s="13">
        <f>VLOOKUP(A1788,import!A:J,7,0)</f>
        <v>3</v>
      </c>
      <c r="H1788" s="13">
        <f>VLOOKUP(A1788,import!A:J,8,0)</f>
        <v>1</v>
      </c>
      <c r="I1788" s="13">
        <f>VLOOKUP(A1788,import!A:J,9,0)</f>
        <v>4</v>
      </c>
      <c r="J1788" s="14">
        <f>VLOOKUP(A1788,import!A:J,10,0)</f>
        <v>0.75</v>
      </c>
      <c r="K1788" s="11" t="s">
        <v>8258</v>
      </c>
      <c r="L1788" s="11">
        <v>5.074035214E9</v>
      </c>
      <c r="M1788" s="11" t="s">
        <v>65</v>
      </c>
      <c r="N1788" s="11" t="s">
        <v>285</v>
      </c>
      <c r="O1788" s="11" t="s">
        <v>8259</v>
      </c>
      <c r="P1788" s="11" t="str">
        <f>VLOOKUP(A1788,import!A:P,16,0)</f>
        <v>Geleneksel</v>
      </c>
      <c r="Q1788" s="15"/>
      <c r="R1788" s="15" t="b">
        <v>1</v>
      </c>
      <c r="S1788" s="16" t="b">
        <v>0</v>
      </c>
      <c r="T1788" s="17" t="s">
        <v>50</v>
      </c>
      <c r="U1788" s="17" t="s">
        <v>1394</v>
      </c>
      <c r="V1788" s="24" t="s">
        <v>69</v>
      </c>
      <c r="W1788" s="17" t="s">
        <v>8260</v>
      </c>
      <c r="X1788" s="18">
        <v>44607.0</v>
      </c>
      <c r="Y1788" s="18">
        <v>44608.0</v>
      </c>
      <c r="Z1788" s="18"/>
      <c r="AA1788" s="22" t="s">
        <v>71</v>
      </c>
      <c r="AB1788" s="23">
        <v>44607.0</v>
      </c>
      <c r="AC1788" s="19"/>
      <c r="AD1788" s="19"/>
      <c r="AE1788" s="20"/>
      <c r="AF1788" s="19"/>
      <c r="AG1788" s="20"/>
      <c r="AH1788" s="19"/>
      <c r="AI1788" s="19"/>
      <c r="AJ1788" s="19"/>
      <c r="AK1788" s="22" t="s">
        <v>1394</v>
      </c>
      <c r="AL1788" s="19"/>
      <c r="AM1788" s="19"/>
      <c r="AN1788" s="19"/>
      <c r="AO1788" s="19"/>
      <c r="AP1788" s="21"/>
      <c r="AQ1788" s="19"/>
    </row>
    <row r="1789">
      <c r="A1789" s="11" t="s">
        <v>8261</v>
      </c>
      <c r="B1789" s="11" t="s">
        <v>8262</v>
      </c>
      <c r="C1789" s="11" t="str">
        <f>VLOOKUP(A1789,import!A:C,3,0)</f>
        <v>DOĞRU</v>
      </c>
      <c r="D1789" s="11" t="s">
        <v>74</v>
      </c>
      <c r="E1789" s="12">
        <f>VLOOKUP(A1789,import!A:J,5,0)</f>
        <v>339</v>
      </c>
      <c r="F1789" s="12">
        <f>VLOOKUP(A1789,import!A:J,6,0)</f>
        <v>13</v>
      </c>
      <c r="G1789" s="13">
        <f>VLOOKUP(A1789,import!A:J,7,0)</f>
        <v>0</v>
      </c>
      <c r="H1789" s="13">
        <f>VLOOKUP(A1789,import!A:J,8,0)</f>
        <v>60</v>
      </c>
      <c r="I1789" s="13">
        <f>VLOOKUP(A1789,import!A:J,9,0)</f>
        <v>60</v>
      </c>
      <c r="J1789" s="14">
        <f>VLOOKUP(A1789,import!A:J,10,0)</f>
        <v>0</v>
      </c>
      <c r="K1789" s="11" t="s">
        <v>505</v>
      </c>
      <c r="L1789" s="11">
        <v>2.423120535E9</v>
      </c>
      <c r="M1789" s="11" t="s">
        <v>47</v>
      </c>
      <c r="N1789" s="11" t="s">
        <v>445</v>
      </c>
      <c r="O1789" s="11" t="s">
        <v>506</v>
      </c>
      <c r="P1789" s="11" t="str">
        <f>VLOOKUP(A1789,import!A:P,16,0)</f>
        <v>Geleneksel</v>
      </c>
      <c r="Q1789" s="15" t="s">
        <v>103</v>
      </c>
      <c r="R1789" s="15" t="b">
        <v>1</v>
      </c>
      <c r="S1789" s="16" t="b">
        <v>0</v>
      </c>
      <c r="T1789" s="25" t="s">
        <v>83</v>
      </c>
      <c r="U1789" s="25" t="s">
        <v>272</v>
      </c>
      <c r="V1789" s="25" t="s">
        <v>52</v>
      </c>
      <c r="W1789" s="25" t="s">
        <v>8263</v>
      </c>
      <c r="X1789" s="27">
        <v>44287.0</v>
      </c>
      <c r="Y1789" s="27">
        <v>44291.0</v>
      </c>
      <c r="Z1789" s="27"/>
      <c r="AA1789" s="22" t="s">
        <v>85</v>
      </c>
      <c r="AB1789" s="23">
        <v>44370.0</v>
      </c>
      <c r="AC1789" s="22" t="s">
        <v>212</v>
      </c>
      <c r="AD1789" s="23">
        <v>44378.0</v>
      </c>
      <c r="AE1789" s="22" t="s">
        <v>177</v>
      </c>
      <c r="AF1789" s="23">
        <v>44413.0</v>
      </c>
      <c r="AG1789" s="22" t="s">
        <v>71</v>
      </c>
      <c r="AH1789" s="23">
        <v>44429.0</v>
      </c>
      <c r="AI1789" s="22" t="s">
        <v>106</v>
      </c>
      <c r="AJ1789" s="23">
        <v>44492.0</v>
      </c>
      <c r="AK1789" s="22" t="s">
        <v>107</v>
      </c>
      <c r="AL1789" s="22" t="s">
        <v>86</v>
      </c>
      <c r="AM1789" s="22" t="s">
        <v>219</v>
      </c>
      <c r="AN1789" s="22" t="s">
        <v>288</v>
      </c>
      <c r="AO1789" s="22" t="s">
        <v>99</v>
      </c>
      <c r="AP1789" s="21" t="s">
        <v>89</v>
      </c>
      <c r="AQ1789" s="22"/>
    </row>
    <row r="1790">
      <c r="A1790" s="11" t="s">
        <v>8264</v>
      </c>
      <c r="B1790" s="11" t="s">
        <v>8265</v>
      </c>
      <c r="C1790" s="11" t="str">
        <f>VLOOKUP(A1790,import!A:C,3,0)</f>
        <v>DOĞRU</v>
      </c>
      <c r="D1790" s="11" t="s">
        <v>1007</v>
      </c>
      <c r="E1790" s="12">
        <f>VLOOKUP(A1790,import!A:J,5,0)</f>
        <v>327</v>
      </c>
      <c r="F1790" s="12">
        <f>VLOOKUP(A1790,import!A:J,6,0)</f>
        <v>5</v>
      </c>
      <c r="G1790" s="13">
        <f>VLOOKUP(A1790,import!A:J,7,0)</f>
        <v>6</v>
      </c>
      <c r="H1790" s="13">
        <f>VLOOKUP(A1790,import!A:J,8,0)</f>
        <v>1</v>
      </c>
      <c r="I1790" s="13">
        <f>VLOOKUP(A1790,import!A:J,9,0)</f>
        <v>7</v>
      </c>
      <c r="J1790" s="14">
        <f>VLOOKUP(A1790,import!A:J,10,0)</f>
        <v>0.86</v>
      </c>
      <c r="K1790" s="11" t="s">
        <v>8266</v>
      </c>
      <c r="L1790" s="11">
        <v>5.383510107E9</v>
      </c>
      <c r="M1790" s="11" t="s">
        <v>47</v>
      </c>
      <c r="N1790" s="11" t="s">
        <v>227</v>
      </c>
      <c r="O1790" s="11" t="s">
        <v>8267</v>
      </c>
      <c r="P1790" s="11" t="str">
        <f>VLOOKUP(A1790,import!A:P,16,0)</f>
        <v>Geleneksel</v>
      </c>
      <c r="Q1790" s="15"/>
      <c r="R1790" s="15" t="b">
        <v>1</v>
      </c>
      <c r="S1790" s="16" t="b">
        <v>0</v>
      </c>
      <c r="T1790" s="17" t="s">
        <v>50</v>
      </c>
      <c r="U1790" s="17" t="s">
        <v>51</v>
      </c>
      <c r="V1790" s="17" t="s">
        <v>52</v>
      </c>
      <c r="W1790" s="57" t="s">
        <v>8268</v>
      </c>
      <c r="X1790" s="18">
        <v>44460.0</v>
      </c>
      <c r="Y1790" s="18">
        <v>44460.0</v>
      </c>
      <c r="Z1790" s="18"/>
      <c r="AA1790" s="22" t="s">
        <v>106</v>
      </c>
      <c r="AB1790" s="23">
        <v>44375.0</v>
      </c>
      <c r="AC1790" s="22" t="s">
        <v>106</v>
      </c>
      <c r="AD1790" s="23">
        <v>44391.0</v>
      </c>
      <c r="AE1790" s="22" t="s">
        <v>106</v>
      </c>
      <c r="AF1790" s="23">
        <v>44414.0</v>
      </c>
      <c r="AG1790" s="22" t="s">
        <v>106</v>
      </c>
      <c r="AH1790" s="23">
        <v>44450.0</v>
      </c>
      <c r="AI1790" s="22" t="s">
        <v>71</v>
      </c>
      <c r="AJ1790" s="23">
        <v>44560.0</v>
      </c>
      <c r="AK1790" s="22" t="s">
        <v>86</v>
      </c>
      <c r="AL1790" s="22" t="s">
        <v>149</v>
      </c>
      <c r="AM1790" s="22" t="s">
        <v>219</v>
      </c>
      <c r="AN1790" s="22" t="s">
        <v>247</v>
      </c>
      <c r="AO1790" s="22" t="s">
        <v>99</v>
      </c>
      <c r="AP1790" s="21" t="s">
        <v>89</v>
      </c>
      <c r="AQ1790" s="22"/>
    </row>
    <row r="1791">
      <c r="A1791" s="11" t="s">
        <v>8269</v>
      </c>
      <c r="B1791" s="11" t="s">
        <v>8270</v>
      </c>
      <c r="C1791" s="11" t="str">
        <f>VLOOKUP(A1791,import!A:C,3,0)</f>
        <v>DOĞRU</v>
      </c>
      <c r="D1791" s="11" t="s">
        <v>152</v>
      </c>
      <c r="E1791" s="12">
        <f>VLOOKUP(A1791,import!A:J,5,0)</f>
        <v>540</v>
      </c>
      <c r="F1791" s="12">
        <f>VLOOKUP(A1791,import!A:J,6,0)</f>
        <v>16</v>
      </c>
      <c r="G1791" s="13">
        <f>VLOOKUP(A1791,import!A:J,7,0)</f>
        <v>0</v>
      </c>
      <c r="H1791" s="13">
        <f>VLOOKUP(A1791,import!A:J,8,0)</f>
        <v>37</v>
      </c>
      <c r="I1791" s="13">
        <f>VLOOKUP(A1791,import!A:J,9,0)</f>
        <v>37</v>
      </c>
      <c r="J1791" s="14">
        <f>VLOOKUP(A1791,import!A:J,10,0)</f>
        <v>0</v>
      </c>
      <c r="K1791" s="11" t="s">
        <v>8271</v>
      </c>
      <c r="L1791" s="11">
        <v>2.423111314E9</v>
      </c>
      <c r="M1791" s="11" t="s">
        <v>47</v>
      </c>
      <c r="N1791" s="11" t="s">
        <v>2360</v>
      </c>
      <c r="O1791" s="11" t="s">
        <v>8272</v>
      </c>
      <c r="P1791" s="11" t="str">
        <f>VLOOKUP(A1791,import!A:P,16,0)</f>
        <v>Geleneksel</v>
      </c>
      <c r="Q1791" s="15" t="s">
        <v>129</v>
      </c>
      <c r="R1791" s="15" t="b">
        <v>1</v>
      </c>
      <c r="S1791" s="16" t="b">
        <v>0</v>
      </c>
      <c r="T1791" s="25" t="s">
        <v>83</v>
      </c>
      <c r="U1791" s="16"/>
      <c r="V1791" s="16"/>
      <c r="W1791" s="25" t="s">
        <v>8273</v>
      </c>
      <c r="X1791" s="30"/>
      <c r="Y1791" s="30"/>
      <c r="Z1791" s="30"/>
      <c r="AA1791" s="22" t="s">
        <v>85</v>
      </c>
      <c r="AB1791" s="23">
        <v>44386.0</v>
      </c>
      <c r="AC1791" s="22" t="s">
        <v>71</v>
      </c>
      <c r="AD1791" s="23">
        <v>44405.0</v>
      </c>
      <c r="AE1791" s="22" t="s">
        <v>71</v>
      </c>
      <c r="AF1791" s="23">
        <v>44438.0</v>
      </c>
      <c r="AG1791" s="22" t="s">
        <v>71</v>
      </c>
      <c r="AH1791" s="23">
        <v>44455.0</v>
      </c>
      <c r="AI1791" s="22" t="s">
        <v>71</v>
      </c>
      <c r="AJ1791" s="23">
        <v>44492.0</v>
      </c>
      <c r="AK1791" s="22" t="s">
        <v>190</v>
      </c>
      <c r="AL1791" s="22" t="s">
        <v>51</v>
      </c>
      <c r="AM1791" s="22" t="s">
        <v>156</v>
      </c>
      <c r="AN1791" s="22" t="s">
        <v>156</v>
      </c>
      <c r="AO1791" s="22" t="s">
        <v>99</v>
      </c>
      <c r="AP1791" s="21" t="s">
        <v>54</v>
      </c>
      <c r="AQ1791" s="22"/>
    </row>
    <row r="1792">
      <c r="A1792" s="11" t="s">
        <v>8274</v>
      </c>
      <c r="B1792" s="11" t="s">
        <v>8275</v>
      </c>
      <c r="C1792" s="11" t="str">
        <f>VLOOKUP(A1792,import!A:C,3,0)</f>
        <v>DOĞRU</v>
      </c>
      <c r="D1792" s="11" t="s">
        <v>818</v>
      </c>
      <c r="E1792" s="12">
        <f>VLOOKUP(A1792,import!A:J,5,0)</f>
        <v>2994</v>
      </c>
      <c r="F1792" s="12">
        <f>VLOOKUP(A1792,import!A:J,6,0)</f>
        <v>319</v>
      </c>
      <c r="G1792" s="13">
        <f>VLOOKUP(A1792,import!A:J,7,0)</f>
        <v>69</v>
      </c>
      <c r="H1792" s="13">
        <f>VLOOKUP(A1792,import!A:J,8,0)</f>
        <v>7</v>
      </c>
      <c r="I1792" s="13">
        <f>VLOOKUP(A1792,import!A:J,9,0)</f>
        <v>76</v>
      </c>
      <c r="J1792" s="14">
        <f>VLOOKUP(A1792,import!A:J,10,0)</f>
        <v>0.91</v>
      </c>
      <c r="K1792" s="11" t="s">
        <v>8276</v>
      </c>
      <c r="L1792" s="11">
        <v>5.426683212E9</v>
      </c>
      <c r="M1792" s="11" t="s">
        <v>47</v>
      </c>
      <c r="N1792" s="11" t="s">
        <v>719</v>
      </c>
      <c r="O1792" s="11" t="s">
        <v>8277</v>
      </c>
      <c r="P1792" s="11" t="str">
        <f>VLOOKUP(A1792,import!A:P,16,0)</f>
        <v>Geleneksel</v>
      </c>
      <c r="Q1792" s="15"/>
      <c r="R1792" s="15" t="b">
        <v>1</v>
      </c>
      <c r="S1792" s="16" t="b">
        <v>0</v>
      </c>
      <c r="T1792" s="17" t="s">
        <v>50</v>
      </c>
      <c r="U1792" s="17" t="s">
        <v>156</v>
      </c>
      <c r="V1792" s="24" t="s">
        <v>69</v>
      </c>
      <c r="W1792" s="17" t="s">
        <v>8278</v>
      </c>
      <c r="X1792" s="18">
        <v>44617.0</v>
      </c>
      <c r="Y1792" s="18">
        <v>44622.0</v>
      </c>
      <c r="Z1792" s="18"/>
      <c r="AA1792" s="22" t="s">
        <v>106</v>
      </c>
      <c r="AB1792" s="23">
        <v>44403.0</v>
      </c>
      <c r="AC1792" s="22" t="s">
        <v>71</v>
      </c>
      <c r="AD1792" s="23">
        <v>44404.0</v>
      </c>
      <c r="AE1792" s="22" t="s">
        <v>106</v>
      </c>
      <c r="AF1792" s="23">
        <v>44413.0</v>
      </c>
      <c r="AG1792" s="22" t="s">
        <v>106</v>
      </c>
      <c r="AH1792" s="23">
        <v>44414.0</v>
      </c>
      <c r="AI1792" s="22" t="s">
        <v>71</v>
      </c>
      <c r="AJ1792" s="23">
        <v>44617.0</v>
      </c>
      <c r="AK1792" s="22" t="s">
        <v>51</v>
      </c>
      <c r="AL1792" s="22" t="s">
        <v>51</v>
      </c>
      <c r="AM1792" s="22" t="s">
        <v>219</v>
      </c>
      <c r="AN1792" s="22" t="s">
        <v>87</v>
      </c>
      <c r="AO1792" s="22" t="s">
        <v>156</v>
      </c>
      <c r="AP1792" s="21" t="s">
        <v>54</v>
      </c>
      <c r="AQ1792" s="22"/>
    </row>
    <row r="1793">
      <c r="A1793" s="11" t="s">
        <v>8279</v>
      </c>
      <c r="B1793" s="11" t="s">
        <v>8280</v>
      </c>
      <c r="C1793" s="11" t="str">
        <f>VLOOKUP(A1793,import!A:C,3,0)</f>
        <v>DOĞRU</v>
      </c>
      <c r="D1793" s="11" t="s">
        <v>344</v>
      </c>
      <c r="E1793" s="12">
        <f>VLOOKUP(A1793,import!A:J,5,0)</f>
        <v>19</v>
      </c>
      <c r="F1793" s="12" t="str">
        <f>VLOOKUP(A1793,import!A:J,6,0)</f>
        <v/>
      </c>
      <c r="G1793" s="13">
        <f>VLOOKUP(A1793,import!A:J,7,0)</f>
        <v>0</v>
      </c>
      <c r="H1793" s="13">
        <f>VLOOKUP(A1793,import!A:J,8,0)</f>
        <v>6</v>
      </c>
      <c r="I1793" s="13">
        <f>VLOOKUP(A1793,import!A:J,9,0)</f>
        <v>6</v>
      </c>
      <c r="J1793" s="14">
        <f>VLOOKUP(A1793,import!A:J,10,0)</f>
        <v>0</v>
      </c>
      <c r="K1793" s="11" t="s">
        <v>8281</v>
      </c>
      <c r="L1793" s="11">
        <v>5.536629962E9</v>
      </c>
      <c r="M1793" s="11" t="s">
        <v>47</v>
      </c>
      <c r="N1793" s="11" t="s">
        <v>270</v>
      </c>
      <c r="O1793" s="11" t="s">
        <v>6222</v>
      </c>
      <c r="P1793" s="11" t="str">
        <f>VLOOKUP(A1793,import!A:P,16,0)</f>
        <v>Geleneksel</v>
      </c>
      <c r="Q1793" s="15"/>
      <c r="R1793" s="15" t="b">
        <v>1</v>
      </c>
      <c r="S1793" s="16" t="b">
        <v>0</v>
      </c>
      <c r="T1793" s="17" t="s">
        <v>83</v>
      </c>
      <c r="U1793" s="17"/>
      <c r="V1793" s="17"/>
      <c r="W1793" s="17" t="s">
        <v>8282</v>
      </c>
      <c r="X1793" s="18"/>
      <c r="Y1793" s="18"/>
      <c r="Z1793" s="18"/>
      <c r="AA1793" s="22" t="s">
        <v>106</v>
      </c>
      <c r="AB1793" s="23">
        <v>44370.0</v>
      </c>
      <c r="AC1793" s="22" t="s">
        <v>85</v>
      </c>
      <c r="AD1793" s="23">
        <v>44386.0</v>
      </c>
      <c r="AE1793" s="22" t="s">
        <v>85</v>
      </c>
      <c r="AF1793" s="23">
        <v>44391.0</v>
      </c>
      <c r="AG1793" s="22" t="s">
        <v>106</v>
      </c>
      <c r="AH1793" s="23">
        <v>44419.0</v>
      </c>
      <c r="AI1793" s="22" t="s">
        <v>85</v>
      </c>
      <c r="AJ1793" s="23">
        <v>44492.0</v>
      </c>
      <c r="AK1793" s="22" t="s">
        <v>107</v>
      </c>
      <c r="AL1793" s="22" t="s">
        <v>107</v>
      </c>
      <c r="AM1793" s="22" t="s">
        <v>190</v>
      </c>
      <c r="AN1793" s="22" t="s">
        <v>88</v>
      </c>
      <c r="AO1793" s="22" t="s">
        <v>99</v>
      </c>
      <c r="AP1793" s="21" t="s">
        <v>54</v>
      </c>
      <c r="AQ1793" s="22"/>
    </row>
    <row r="1794">
      <c r="A1794" s="11" t="s">
        <v>8283</v>
      </c>
      <c r="B1794" s="11" t="s">
        <v>8284</v>
      </c>
      <c r="C1794" s="11" t="str">
        <f>VLOOKUP(A1794,import!A:C,3,0)</f>
        <v>YANLIŞ</v>
      </c>
      <c r="D1794" s="11" t="s">
        <v>63</v>
      </c>
      <c r="E1794" s="12">
        <f>VLOOKUP(A1794,import!A:J,5,0)</f>
        <v>70</v>
      </c>
      <c r="F1794" s="12" t="str">
        <f>VLOOKUP(A1794,import!A:J,6,0)</f>
        <v/>
      </c>
      <c r="G1794" s="13">
        <f>VLOOKUP(A1794,import!A:J,7,0)</f>
        <v>0</v>
      </c>
      <c r="H1794" s="13">
        <f>VLOOKUP(A1794,import!A:J,8,0)</f>
        <v>18</v>
      </c>
      <c r="I1794" s="13">
        <f>VLOOKUP(A1794,import!A:J,9,0)</f>
        <v>18</v>
      </c>
      <c r="J1794" s="14">
        <f>VLOOKUP(A1794,import!A:J,10,0)</f>
        <v>0</v>
      </c>
      <c r="K1794" s="11" t="s">
        <v>8285</v>
      </c>
      <c r="L1794" s="11">
        <v>5.442577727E9</v>
      </c>
      <c r="M1794" s="11" t="s">
        <v>65</v>
      </c>
      <c r="N1794" s="11" t="s">
        <v>169</v>
      </c>
      <c r="O1794" s="11" t="s">
        <v>8286</v>
      </c>
      <c r="P1794" s="11" t="str">
        <f>VLOOKUP(A1794,import!A:P,16,0)</f>
        <v>Geleneksel</v>
      </c>
      <c r="Q1794" s="15"/>
      <c r="R1794" s="15" t="b">
        <v>1</v>
      </c>
      <c r="S1794" s="16" t="b">
        <v>0</v>
      </c>
      <c r="T1794" s="17" t="s">
        <v>280</v>
      </c>
      <c r="U1794" s="17"/>
      <c r="V1794" s="17"/>
      <c r="W1794" s="17" t="s">
        <v>8287</v>
      </c>
      <c r="X1794" s="18"/>
      <c r="Y1794" s="18"/>
      <c r="Z1794" s="18"/>
      <c r="AA1794" s="22" t="s">
        <v>85</v>
      </c>
      <c r="AB1794" s="23">
        <v>44372.0</v>
      </c>
      <c r="AC1794" s="22" t="s">
        <v>106</v>
      </c>
      <c r="AD1794" s="23">
        <v>44420.0</v>
      </c>
      <c r="AE1794" s="22" t="s">
        <v>106</v>
      </c>
      <c r="AF1794" s="23">
        <v>44385.0</v>
      </c>
      <c r="AG1794" s="22" t="s">
        <v>106</v>
      </c>
      <c r="AH1794" s="23">
        <v>44427.0</v>
      </c>
      <c r="AI1794" s="22" t="s">
        <v>106</v>
      </c>
      <c r="AJ1794" s="23">
        <v>44492.0</v>
      </c>
      <c r="AK1794" s="22" t="s">
        <v>190</v>
      </c>
      <c r="AL1794" s="22" t="s">
        <v>436</v>
      </c>
      <c r="AM1794" s="22" t="s">
        <v>107</v>
      </c>
      <c r="AN1794" s="22" t="s">
        <v>87</v>
      </c>
      <c r="AO1794" s="22" t="s">
        <v>99</v>
      </c>
      <c r="AP1794" s="21" t="s">
        <v>116</v>
      </c>
      <c r="AQ1794" s="22"/>
    </row>
    <row r="1795">
      <c r="A1795" s="11" t="s">
        <v>8288</v>
      </c>
      <c r="B1795" s="11" t="s">
        <v>8289</v>
      </c>
      <c r="C1795" s="11" t="str">
        <f>VLOOKUP(A1795,import!A:C,3,0)</f>
        <v>DOĞRU</v>
      </c>
      <c r="D1795" s="11" t="s">
        <v>152</v>
      </c>
      <c r="E1795" s="12">
        <f>VLOOKUP(A1795,import!A:J,5,0)</f>
        <v>1161</v>
      </c>
      <c r="F1795" s="12">
        <f>VLOOKUP(A1795,import!A:J,6,0)</f>
        <v>32</v>
      </c>
      <c r="G1795" s="13">
        <f>VLOOKUP(A1795,import!A:J,7,0)</f>
        <v>0</v>
      </c>
      <c r="H1795" s="13">
        <f>VLOOKUP(A1795,import!A:J,8,0)</f>
        <v>51</v>
      </c>
      <c r="I1795" s="13">
        <f>VLOOKUP(A1795,import!A:J,9,0)</f>
        <v>51</v>
      </c>
      <c r="J1795" s="14">
        <f>VLOOKUP(A1795,import!A:J,10,0)</f>
        <v>0</v>
      </c>
      <c r="K1795" s="11" t="s">
        <v>8290</v>
      </c>
      <c r="L1795" s="11">
        <v>5.346238331E9</v>
      </c>
      <c r="M1795" s="11" t="s">
        <v>388</v>
      </c>
      <c r="N1795" s="11" t="s">
        <v>693</v>
      </c>
      <c r="O1795" s="11" t="s">
        <v>8291</v>
      </c>
      <c r="P1795" s="11" t="str">
        <f>VLOOKUP(A1795,import!A:P,16,0)</f>
        <v>Geleneksel</v>
      </c>
      <c r="Q1795" s="15"/>
      <c r="R1795" s="15" t="b">
        <v>0</v>
      </c>
      <c r="S1795" s="16" t="b">
        <v>0</v>
      </c>
      <c r="T1795" s="17"/>
      <c r="U1795" s="17"/>
      <c r="V1795" s="17"/>
      <c r="W1795" s="17"/>
      <c r="X1795" s="18"/>
      <c r="Y1795" s="18"/>
      <c r="Z1795" s="18"/>
      <c r="AA1795" s="19"/>
      <c r="AB1795" s="19"/>
      <c r="AC1795" s="19"/>
      <c r="AD1795" s="19"/>
      <c r="AE1795" s="20"/>
      <c r="AF1795" s="19"/>
      <c r="AG1795" s="20"/>
      <c r="AH1795" s="19"/>
      <c r="AI1795" s="19"/>
      <c r="AJ1795" s="19"/>
      <c r="AK1795" s="19"/>
      <c r="AL1795" s="19"/>
      <c r="AM1795" s="19"/>
      <c r="AN1795" s="19"/>
      <c r="AO1795" s="19"/>
      <c r="AP1795" s="21" t="s">
        <v>89</v>
      </c>
      <c r="AQ1795" s="19"/>
    </row>
    <row r="1796">
      <c r="A1796" s="11" t="s">
        <v>8292</v>
      </c>
      <c r="B1796" s="11" t="s">
        <v>8293</v>
      </c>
      <c r="C1796" s="11" t="str">
        <f>VLOOKUP(A1796,import!A:C,3,0)</f>
        <v>DOĞRU</v>
      </c>
      <c r="D1796" s="11" t="s">
        <v>45</v>
      </c>
      <c r="E1796" s="12">
        <f>VLOOKUP(A1796,import!A:J,5,0)</f>
        <v>345</v>
      </c>
      <c r="F1796" s="12">
        <f>VLOOKUP(A1796,import!A:J,6,0)</f>
        <v>23</v>
      </c>
      <c r="G1796" s="13">
        <f>VLOOKUP(A1796,import!A:J,7,0)</f>
        <v>0</v>
      </c>
      <c r="H1796" s="13">
        <f>VLOOKUP(A1796,import!A:J,8,0)</f>
        <v>20</v>
      </c>
      <c r="I1796" s="13">
        <f>VLOOKUP(A1796,import!A:J,9,0)</f>
        <v>20</v>
      </c>
      <c r="J1796" s="14">
        <f>VLOOKUP(A1796,import!A:J,10,0)</f>
        <v>0</v>
      </c>
      <c r="K1796" s="11" t="s">
        <v>8294</v>
      </c>
      <c r="L1796" s="11">
        <v>5.453929933E9</v>
      </c>
      <c r="M1796" s="11" t="s">
        <v>65</v>
      </c>
      <c r="N1796" s="11" t="s">
        <v>8295</v>
      </c>
      <c r="O1796" s="11" t="s">
        <v>8296</v>
      </c>
      <c r="P1796" s="11" t="str">
        <f>VLOOKUP(A1796,import!A:P,16,0)</f>
        <v>Geleneksel</v>
      </c>
      <c r="Q1796" s="15"/>
      <c r="R1796" s="15" t="b">
        <v>1</v>
      </c>
      <c r="S1796" s="16" t="b">
        <v>0</v>
      </c>
      <c r="T1796" s="17" t="s">
        <v>2017</v>
      </c>
      <c r="U1796" s="17"/>
      <c r="V1796" s="17"/>
      <c r="W1796" s="17" t="s">
        <v>8297</v>
      </c>
      <c r="X1796" s="18"/>
      <c r="Y1796" s="18"/>
      <c r="Z1796" s="17"/>
      <c r="AA1796" s="22" t="s">
        <v>71</v>
      </c>
      <c r="AB1796" s="23">
        <v>44372.0</v>
      </c>
      <c r="AC1796" s="19"/>
      <c r="AD1796" s="19"/>
      <c r="AE1796" s="20"/>
      <c r="AF1796" s="19"/>
      <c r="AG1796" s="20"/>
      <c r="AH1796" s="19"/>
      <c r="AI1796" s="19"/>
      <c r="AJ1796" s="19"/>
      <c r="AK1796" s="22" t="s">
        <v>51</v>
      </c>
      <c r="AL1796" s="19"/>
      <c r="AM1796" s="19"/>
      <c r="AN1796" s="19"/>
      <c r="AO1796" s="19"/>
      <c r="AP1796" s="21" t="s">
        <v>54</v>
      </c>
      <c r="AQ1796" s="19"/>
    </row>
    <row r="1797">
      <c r="A1797" s="11" t="s">
        <v>8298</v>
      </c>
      <c r="B1797" s="11" t="s">
        <v>8299</v>
      </c>
      <c r="C1797" s="11" t="str">
        <f>VLOOKUP(A1797,import!A:C,3,0)</f>
        <v>DOĞRU</v>
      </c>
      <c r="D1797" s="11" t="s">
        <v>45</v>
      </c>
      <c r="E1797" s="12">
        <f>VLOOKUP(A1797,import!A:J,5,0)</f>
        <v>609</v>
      </c>
      <c r="F1797" s="12">
        <f>VLOOKUP(A1797,import!A:J,6,0)</f>
        <v>37</v>
      </c>
      <c r="G1797" s="13">
        <f>VLOOKUP(A1797,import!A:J,7,0)</f>
        <v>0</v>
      </c>
      <c r="H1797" s="13">
        <f>VLOOKUP(A1797,import!A:J,8,0)</f>
        <v>30</v>
      </c>
      <c r="I1797" s="13">
        <f>VLOOKUP(A1797,import!A:J,9,0)</f>
        <v>30</v>
      </c>
      <c r="J1797" s="14">
        <f>VLOOKUP(A1797,import!A:J,10,0)</f>
        <v>0</v>
      </c>
      <c r="K1797" s="11" t="s">
        <v>8300</v>
      </c>
      <c r="L1797" s="11">
        <v>2.423231177E9</v>
      </c>
      <c r="M1797" s="11" t="s">
        <v>47</v>
      </c>
      <c r="N1797" s="11" t="s">
        <v>227</v>
      </c>
      <c r="O1797" s="11" t="s">
        <v>8301</v>
      </c>
      <c r="P1797" s="11" t="str">
        <f>VLOOKUP(A1797,import!A:P,16,0)</f>
        <v>Geleneksel</v>
      </c>
      <c r="Q1797" s="15" t="s">
        <v>129</v>
      </c>
      <c r="R1797" s="15" t="b">
        <v>1</v>
      </c>
      <c r="S1797" s="25" t="b">
        <v>1</v>
      </c>
      <c r="T1797" s="16"/>
      <c r="U1797" s="16"/>
      <c r="V1797" s="16"/>
      <c r="W1797" s="25" t="s">
        <v>8302</v>
      </c>
      <c r="X1797" s="30"/>
      <c r="Y1797" s="30"/>
      <c r="Z1797" s="30"/>
      <c r="AA1797" s="22" t="s">
        <v>71</v>
      </c>
      <c r="AB1797" s="23">
        <v>44391.0</v>
      </c>
      <c r="AC1797" s="19"/>
      <c r="AD1797" s="19"/>
      <c r="AE1797" s="20"/>
      <c r="AF1797" s="19"/>
      <c r="AG1797" s="20"/>
      <c r="AH1797" s="19"/>
      <c r="AI1797" s="19"/>
      <c r="AJ1797" s="19"/>
      <c r="AK1797" s="22" t="s">
        <v>149</v>
      </c>
      <c r="AL1797" s="19"/>
      <c r="AM1797" s="19"/>
      <c r="AN1797" s="19"/>
      <c r="AO1797" s="19"/>
      <c r="AP1797" s="21" t="s">
        <v>89</v>
      </c>
      <c r="AQ1797" s="19"/>
    </row>
    <row r="1798">
      <c r="A1798" s="11" t="s">
        <v>8303</v>
      </c>
      <c r="B1798" s="11" t="s">
        <v>8304</v>
      </c>
      <c r="C1798" s="11" t="str">
        <f>VLOOKUP(A1798,import!A:C,3,0)</f>
        <v>DOĞRU</v>
      </c>
      <c r="D1798" s="11" t="s">
        <v>74</v>
      </c>
      <c r="E1798" s="12">
        <f>VLOOKUP(A1798,import!A:J,5,0)</f>
        <v>253</v>
      </c>
      <c r="F1798" s="12">
        <f>VLOOKUP(A1798,import!A:J,6,0)</f>
        <v>27</v>
      </c>
      <c r="G1798" s="13">
        <f>VLOOKUP(A1798,import!A:J,7,0)</f>
        <v>0</v>
      </c>
      <c r="H1798" s="13">
        <f>VLOOKUP(A1798,import!A:J,8,0)</f>
        <v>147</v>
      </c>
      <c r="I1798" s="13">
        <f>VLOOKUP(A1798,import!A:J,9,0)</f>
        <v>147</v>
      </c>
      <c r="J1798" s="14">
        <f>VLOOKUP(A1798,import!A:J,10,0)</f>
        <v>0</v>
      </c>
      <c r="K1798" s="11" t="s">
        <v>8300</v>
      </c>
      <c r="L1798" s="11">
        <v>2.423231177E9</v>
      </c>
      <c r="M1798" s="11" t="s">
        <v>47</v>
      </c>
      <c r="N1798" s="11" t="s">
        <v>227</v>
      </c>
      <c r="O1798" s="11" t="s">
        <v>8301</v>
      </c>
      <c r="P1798" s="11" t="str">
        <f>VLOOKUP(A1798,import!A:P,16,0)</f>
        <v>Geleneksel</v>
      </c>
      <c r="Q1798" s="15" t="s">
        <v>103</v>
      </c>
      <c r="R1798" s="15" t="b">
        <v>1</v>
      </c>
      <c r="S1798" s="25" t="b">
        <v>1</v>
      </c>
      <c r="T1798" s="16"/>
      <c r="U1798" s="16"/>
      <c r="V1798" s="16"/>
      <c r="W1798" s="25" t="s">
        <v>8302</v>
      </c>
      <c r="X1798" s="30"/>
      <c r="Y1798" s="30"/>
      <c r="Z1798" s="30"/>
      <c r="AA1798" s="22" t="s">
        <v>71</v>
      </c>
      <c r="AB1798" s="23">
        <v>44370.0</v>
      </c>
      <c r="AC1798" s="22" t="s">
        <v>71</v>
      </c>
      <c r="AD1798" s="23">
        <v>44391.0</v>
      </c>
      <c r="AE1798" s="22" t="s">
        <v>85</v>
      </c>
      <c r="AF1798" s="23">
        <v>44404.0</v>
      </c>
      <c r="AG1798" s="20"/>
      <c r="AH1798" s="19"/>
      <c r="AI1798" s="19"/>
      <c r="AJ1798" s="19"/>
      <c r="AK1798" s="22" t="s">
        <v>148</v>
      </c>
      <c r="AL1798" s="22" t="s">
        <v>149</v>
      </c>
      <c r="AM1798" s="22" t="s">
        <v>51</v>
      </c>
      <c r="AN1798" s="19"/>
      <c r="AO1798" s="19"/>
      <c r="AP1798" s="21" t="s">
        <v>89</v>
      </c>
      <c r="AQ1798" s="19"/>
    </row>
    <row r="1799">
      <c r="A1799" s="11" t="s">
        <v>8305</v>
      </c>
      <c r="B1799" s="11" t="s">
        <v>8306</v>
      </c>
      <c r="C1799" s="11" t="str">
        <f>VLOOKUP(A1799,import!A:C,3,0)</f>
        <v>DOĞRU</v>
      </c>
      <c r="D1799" s="11" t="s">
        <v>233</v>
      </c>
      <c r="E1799" s="12">
        <f>VLOOKUP(A1799,import!A:J,5,0)</f>
        <v>290</v>
      </c>
      <c r="F1799" s="12">
        <f>VLOOKUP(A1799,import!A:J,6,0)</f>
        <v>1</v>
      </c>
      <c r="G1799" s="13">
        <f>VLOOKUP(A1799,import!A:J,7,0)</f>
        <v>0</v>
      </c>
      <c r="H1799" s="13">
        <f>VLOOKUP(A1799,import!A:J,8,0)</f>
        <v>43</v>
      </c>
      <c r="I1799" s="13">
        <f>VLOOKUP(A1799,import!A:J,9,0)</f>
        <v>43</v>
      </c>
      <c r="J1799" s="14">
        <f>VLOOKUP(A1799,import!A:J,10,0)</f>
        <v>0</v>
      </c>
      <c r="K1799" s="11" t="s">
        <v>6724</v>
      </c>
      <c r="L1799" s="11">
        <v>2.423220404E9</v>
      </c>
      <c r="M1799" s="11" t="s">
        <v>47</v>
      </c>
      <c r="N1799" s="11" t="s">
        <v>76</v>
      </c>
      <c r="O1799" s="11" t="s">
        <v>6725</v>
      </c>
      <c r="P1799" s="11" t="str">
        <f>VLOOKUP(A1799,import!A:P,16,0)</f>
        <v>Geleneksel</v>
      </c>
      <c r="Q1799" s="15" t="s">
        <v>103</v>
      </c>
      <c r="R1799" s="15" t="b">
        <v>1</v>
      </c>
      <c r="S1799" s="16" t="b">
        <v>0</v>
      </c>
      <c r="T1799" s="25" t="s">
        <v>83</v>
      </c>
      <c r="U1799" s="16"/>
      <c r="V1799" s="16"/>
      <c r="W1799" s="25" t="s">
        <v>8307</v>
      </c>
      <c r="X1799" s="30"/>
      <c r="Y1799" s="30"/>
      <c r="Z1799" s="30"/>
      <c r="AA1799" s="22" t="s">
        <v>71</v>
      </c>
      <c r="AB1799" s="23">
        <v>44229.0</v>
      </c>
      <c r="AC1799" s="22" t="s">
        <v>85</v>
      </c>
      <c r="AD1799" s="23">
        <v>44378.0</v>
      </c>
      <c r="AE1799" s="22" t="s">
        <v>85</v>
      </c>
      <c r="AF1799" s="23">
        <v>44383.0</v>
      </c>
      <c r="AG1799" s="22" t="s">
        <v>85</v>
      </c>
      <c r="AH1799" s="23">
        <v>44386.0</v>
      </c>
      <c r="AI1799" s="22" t="s">
        <v>106</v>
      </c>
      <c r="AJ1799" s="23">
        <v>44492.0</v>
      </c>
      <c r="AK1799" s="22" t="s">
        <v>190</v>
      </c>
      <c r="AL1799" s="22" t="s">
        <v>86</v>
      </c>
      <c r="AM1799" s="22" t="s">
        <v>86</v>
      </c>
      <c r="AN1799" s="22" t="s">
        <v>107</v>
      </c>
      <c r="AO1799" s="22" t="s">
        <v>99</v>
      </c>
      <c r="AP1799" s="21" t="s">
        <v>54</v>
      </c>
      <c r="AQ1799" s="22"/>
    </row>
    <row r="1800">
      <c r="A1800" s="11" t="s">
        <v>8308</v>
      </c>
      <c r="B1800" s="11" t="s">
        <v>8309</v>
      </c>
      <c r="C1800" s="11" t="str">
        <f>VLOOKUP(A1800,import!A:C,3,0)</f>
        <v>DOĞRU</v>
      </c>
      <c r="D1800" s="11" t="s">
        <v>233</v>
      </c>
      <c r="E1800" s="12">
        <f>VLOOKUP(A1800,import!A:J,5,0)</f>
        <v>2197</v>
      </c>
      <c r="F1800" s="12">
        <f>VLOOKUP(A1800,import!A:J,6,0)</f>
        <v>103</v>
      </c>
      <c r="G1800" s="13">
        <f>VLOOKUP(A1800,import!A:J,7,0)</f>
        <v>1</v>
      </c>
      <c r="H1800" s="13">
        <f>VLOOKUP(A1800,import!A:J,8,0)</f>
        <v>68</v>
      </c>
      <c r="I1800" s="13">
        <f>VLOOKUP(A1800,import!A:J,9,0)</f>
        <v>69</v>
      </c>
      <c r="J1800" s="14">
        <f>VLOOKUP(A1800,import!A:J,10,0)</f>
        <v>0.01</v>
      </c>
      <c r="K1800" s="11" t="s">
        <v>8310</v>
      </c>
      <c r="L1800" s="11">
        <v>2.427222727E9</v>
      </c>
      <c r="M1800" s="11" t="s">
        <v>388</v>
      </c>
      <c r="N1800" s="11" t="s">
        <v>647</v>
      </c>
      <c r="O1800" s="11" t="s">
        <v>8311</v>
      </c>
      <c r="P1800" s="11" t="str">
        <f>VLOOKUP(A1800,import!A:P,16,0)</f>
        <v>Geleneksel</v>
      </c>
      <c r="Q1800" s="15" t="s">
        <v>129</v>
      </c>
      <c r="R1800" s="33" t="b">
        <v>0</v>
      </c>
      <c r="S1800" s="16" t="b">
        <v>0</v>
      </c>
      <c r="T1800" s="16"/>
      <c r="U1800" s="16"/>
      <c r="V1800" s="16"/>
      <c r="W1800" s="16"/>
      <c r="X1800" s="30"/>
      <c r="Y1800" s="30"/>
      <c r="Z1800" s="30"/>
      <c r="AA1800" s="19"/>
      <c r="AB1800" s="19"/>
      <c r="AC1800" s="19"/>
      <c r="AD1800" s="19"/>
      <c r="AE1800" s="20"/>
      <c r="AF1800" s="19"/>
      <c r="AG1800" s="20"/>
      <c r="AH1800" s="19"/>
      <c r="AI1800" s="19"/>
      <c r="AJ1800" s="19"/>
      <c r="AK1800" s="19"/>
      <c r="AL1800" s="19"/>
      <c r="AM1800" s="19"/>
      <c r="AN1800" s="19"/>
      <c r="AO1800" s="19"/>
      <c r="AP1800" s="21" t="s">
        <v>89</v>
      </c>
      <c r="AQ1800" s="19"/>
    </row>
    <row r="1801">
      <c r="A1801" s="11" t="s">
        <v>8312</v>
      </c>
      <c r="B1801" s="11" t="s">
        <v>8313</v>
      </c>
      <c r="C1801" s="11" t="str">
        <f>VLOOKUP(A1801,import!A:C,3,0)</f>
        <v>DOĞRU</v>
      </c>
      <c r="D1801" s="11" t="s">
        <v>63</v>
      </c>
      <c r="E1801" s="12">
        <f>VLOOKUP(A1801,import!A:J,5,0)</f>
        <v>35</v>
      </c>
      <c r="F1801" s="12" t="str">
        <f>VLOOKUP(A1801,import!A:J,6,0)</f>
        <v/>
      </c>
      <c r="G1801" s="13">
        <f>VLOOKUP(A1801,import!A:J,7,0)</f>
        <v>0</v>
      </c>
      <c r="H1801" s="13">
        <f>VLOOKUP(A1801,import!A:J,8,0)</f>
        <v>14</v>
      </c>
      <c r="I1801" s="13">
        <f>VLOOKUP(A1801,import!A:J,9,0)</f>
        <v>14</v>
      </c>
      <c r="J1801" s="14">
        <f>VLOOKUP(A1801,import!A:J,10,0)</f>
        <v>0</v>
      </c>
      <c r="K1801" s="11" t="s">
        <v>8314</v>
      </c>
      <c r="L1801" s="11">
        <v>2.423615007E9</v>
      </c>
      <c r="M1801" s="11" t="s">
        <v>65</v>
      </c>
      <c r="N1801" s="11" t="s">
        <v>1065</v>
      </c>
      <c r="O1801" s="11" t="s">
        <v>8315</v>
      </c>
      <c r="P1801" s="11" t="str">
        <f>VLOOKUP(A1801,import!A:P,16,0)</f>
        <v>Geleneksel</v>
      </c>
      <c r="Q1801" s="15"/>
      <c r="R1801" s="15" t="b">
        <v>1</v>
      </c>
      <c r="S1801" s="16" t="b">
        <v>0</v>
      </c>
      <c r="T1801" s="17" t="s">
        <v>106</v>
      </c>
      <c r="U1801" s="17"/>
      <c r="V1801" s="17"/>
      <c r="W1801" s="17" t="s">
        <v>8316</v>
      </c>
      <c r="X1801" s="18"/>
      <c r="Y1801" s="18"/>
      <c r="Z1801" s="18"/>
      <c r="AA1801" s="22" t="s">
        <v>106</v>
      </c>
      <c r="AB1801" s="23">
        <v>44405.0</v>
      </c>
      <c r="AC1801" s="22" t="s">
        <v>106</v>
      </c>
      <c r="AD1801" s="23">
        <v>44420.0</v>
      </c>
      <c r="AE1801" s="22" t="s">
        <v>106</v>
      </c>
      <c r="AF1801" s="23">
        <v>44428.0</v>
      </c>
      <c r="AG1801" s="22" t="s">
        <v>106</v>
      </c>
      <c r="AH1801" s="23">
        <v>44439.0</v>
      </c>
      <c r="AI1801" s="22" t="s">
        <v>106</v>
      </c>
      <c r="AJ1801" s="23">
        <v>44544.0</v>
      </c>
      <c r="AK1801" s="22" t="s">
        <v>190</v>
      </c>
      <c r="AL1801" s="22" t="s">
        <v>88</v>
      </c>
      <c r="AM1801" s="22" t="s">
        <v>219</v>
      </c>
      <c r="AN1801" s="22" t="s">
        <v>156</v>
      </c>
      <c r="AO1801" s="22" t="s">
        <v>247</v>
      </c>
      <c r="AP1801" s="21" t="s">
        <v>54</v>
      </c>
      <c r="AQ1801" s="22"/>
    </row>
    <row r="1802">
      <c r="A1802" s="11" t="s">
        <v>8317</v>
      </c>
      <c r="B1802" s="11" t="s">
        <v>8318</v>
      </c>
      <c r="C1802" s="11" t="str">
        <f>VLOOKUP(A1802,import!A:C,3,0)</f>
        <v>DOĞRU</v>
      </c>
      <c r="D1802" s="11" t="s">
        <v>200</v>
      </c>
      <c r="E1802" s="12">
        <f>VLOOKUP(A1802,import!A:J,5,0)</f>
        <v>2045</v>
      </c>
      <c r="F1802" s="12">
        <f>VLOOKUP(A1802,import!A:J,6,0)</f>
        <v>128</v>
      </c>
      <c r="G1802" s="13">
        <f>VLOOKUP(A1802,import!A:J,7,0)</f>
        <v>7</v>
      </c>
      <c r="H1802" s="13">
        <f>VLOOKUP(A1802,import!A:J,8,0)</f>
        <v>15</v>
      </c>
      <c r="I1802" s="13">
        <f>VLOOKUP(A1802,import!A:J,9,0)</f>
        <v>22</v>
      </c>
      <c r="J1802" s="14">
        <f>VLOOKUP(A1802,import!A:J,10,0)</f>
        <v>0.32</v>
      </c>
      <c r="K1802" s="11" t="s">
        <v>8319</v>
      </c>
      <c r="L1802" s="11">
        <v>2.423446374E9</v>
      </c>
      <c r="M1802" s="11" t="s">
        <v>47</v>
      </c>
      <c r="N1802" s="11" t="s">
        <v>719</v>
      </c>
      <c r="O1802" s="11" t="s">
        <v>8320</v>
      </c>
      <c r="P1802" s="11" t="str">
        <f>VLOOKUP(A1802,import!A:P,16,0)</f>
        <v>Geleneksel</v>
      </c>
      <c r="Q1802" s="15" t="s">
        <v>299</v>
      </c>
      <c r="R1802" s="15" t="b">
        <v>1</v>
      </c>
      <c r="S1802" s="16" t="b">
        <v>0</v>
      </c>
      <c r="T1802" s="25" t="s">
        <v>50</v>
      </c>
      <c r="U1802" s="25" t="s">
        <v>204</v>
      </c>
      <c r="V1802" s="25" t="s">
        <v>259</v>
      </c>
      <c r="W1802" s="16"/>
      <c r="X1802" s="27">
        <v>44284.0</v>
      </c>
      <c r="Y1802" s="27">
        <v>44284.0</v>
      </c>
      <c r="Z1802" s="27"/>
      <c r="AA1802" s="19"/>
      <c r="AB1802" s="19"/>
      <c r="AC1802" s="19"/>
      <c r="AD1802" s="19"/>
      <c r="AE1802" s="20"/>
      <c r="AF1802" s="19"/>
      <c r="AG1802" s="20"/>
      <c r="AH1802" s="19"/>
      <c r="AI1802" s="19"/>
      <c r="AJ1802" s="19"/>
      <c r="AK1802" s="19"/>
      <c r="AL1802" s="19"/>
      <c r="AM1802" s="19"/>
      <c r="AN1802" s="19"/>
      <c r="AO1802" s="19"/>
      <c r="AP1802" s="21" t="s">
        <v>54</v>
      </c>
      <c r="AQ1802" s="19"/>
    </row>
    <row r="1803">
      <c r="A1803" s="11" t="s">
        <v>8321</v>
      </c>
      <c r="B1803" s="11" t="s">
        <v>8322</v>
      </c>
      <c r="C1803" s="11" t="str">
        <f>VLOOKUP(A1803,import!A:C,3,0)</f>
        <v>DOĞRU</v>
      </c>
      <c r="D1803" s="11" t="s">
        <v>74</v>
      </c>
      <c r="E1803" s="12">
        <f>VLOOKUP(A1803,import!A:J,5,0)</f>
        <v>4964</v>
      </c>
      <c r="F1803" s="12">
        <f>VLOOKUP(A1803,import!A:J,6,0)</f>
        <v>166</v>
      </c>
      <c r="G1803" s="13">
        <f>VLOOKUP(A1803,import!A:J,7,0)</f>
        <v>36</v>
      </c>
      <c r="H1803" s="13">
        <f>VLOOKUP(A1803,import!A:J,8,0)</f>
        <v>24</v>
      </c>
      <c r="I1803" s="13">
        <f>VLOOKUP(A1803,import!A:J,9,0)</f>
        <v>60</v>
      </c>
      <c r="J1803" s="14">
        <f>VLOOKUP(A1803,import!A:J,10,0)</f>
        <v>0.6</v>
      </c>
      <c r="K1803" s="11" t="s">
        <v>8323</v>
      </c>
      <c r="L1803" s="11">
        <v>2.423253813E9</v>
      </c>
      <c r="M1803" s="11" t="s">
        <v>65</v>
      </c>
      <c r="N1803" s="11" t="s">
        <v>2652</v>
      </c>
      <c r="O1803" s="11" t="s">
        <v>8324</v>
      </c>
      <c r="P1803" s="11" t="str">
        <f>VLOOKUP(A1803,import!A:P,16,0)</f>
        <v>Geleneksel</v>
      </c>
      <c r="Q1803" s="15"/>
      <c r="R1803" s="15" t="b">
        <v>1</v>
      </c>
      <c r="S1803" s="16" t="b">
        <v>0</v>
      </c>
      <c r="T1803" s="17" t="s">
        <v>50</v>
      </c>
      <c r="U1803" s="17" t="s">
        <v>99</v>
      </c>
      <c r="V1803" s="17" t="s">
        <v>52</v>
      </c>
      <c r="W1803" s="17" t="s">
        <v>4330</v>
      </c>
      <c r="X1803" s="27">
        <v>44517.0</v>
      </c>
      <c r="Y1803" s="18">
        <v>44519.0</v>
      </c>
      <c r="Z1803" s="18"/>
      <c r="AA1803" s="22" t="s">
        <v>71</v>
      </c>
      <c r="AB1803" s="23">
        <v>44357.0</v>
      </c>
      <c r="AC1803" s="22" t="s">
        <v>85</v>
      </c>
      <c r="AD1803" s="23">
        <v>44376.0</v>
      </c>
      <c r="AE1803" s="22" t="s">
        <v>71</v>
      </c>
      <c r="AF1803" s="27">
        <v>44355.0</v>
      </c>
      <c r="AG1803" s="22" t="s">
        <v>71</v>
      </c>
      <c r="AH1803" s="23">
        <v>44439.0</v>
      </c>
      <c r="AI1803" s="22" t="s">
        <v>71</v>
      </c>
      <c r="AJ1803" s="23">
        <v>44517.0</v>
      </c>
      <c r="AK1803" s="22" t="s">
        <v>98</v>
      </c>
      <c r="AL1803" s="22" t="s">
        <v>190</v>
      </c>
      <c r="AM1803" s="22" t="s">
        <v>107</v>
      </c>
      <c r="AN1803" s="22" t="s">
        <v>156</v>
      </c>
      <c r="AO1803" s="22" t="s">
        <v>99</v>
      </c>
      <c r="AP1803" s="21" t="s">
        <v>54</v>
      </c>
      <c r="AQ1803" s="22"/>
    </row>
    <row r="1804">
      <c r="A1804" s="11" t="s">
        <v>8325</v>
      </c>
      <c r="B1804" s="11" t="s">
        <v>8326</v>
      </c>
      <c r="C1804" s="11" t="str">
        <f>VLOOKUP(A1804,import!A:C,3,0)</f>
        <v>DOĞRU</v>
      </c>
      <c r="D1804" s="11" t="s">
        <v>74</v>
      </c>
      <c r="E1804" s="12">
        <f>VLOOKUP(A1804,import!A:J,5,0)</f>
        <v>368</v>
      </c>
      <c r="F1804" s="12">
        <f>VLOOKUP(A1804,import!A:J,6,0)</f>
        <v>7</v>
      </c>
      <c r="G1804" s="13">
        <f>VLOOKUP(A1804,import!A:J,7,0)</f>
        <v>0</v>
      </c>
      <c r="H1804" s="13">
        <f>VLOOKUP(A1804,import!A:J,8,0)</f>
        <v>110</v>
      </c>
      <c r="I1804" s="13">
        <f>VLOOKUP(A1804,import!A:J,9,0)</f>
        <v>110</v>
      </c>
      <c r="J1804" s="14">
        <f>VLOOKUP(A1804,import!A:J,10,0)</f>
        <v>0</v>
      </c>
      <c r="K1804" s="11" t="s">
        <v>8327</v>
      </c>
      <c r="L1804" s="11">
        <v>2.428143989E9</v>
      </c>
      <c r="M1804" s="11" t="s">
        <v>544</v>
      </c>
      <c r="N1804" s="11" t="s">
        <v>663</v>
      </c>
      <c r="O1804" s="11" t="s">
        <v>8328</v>
      </c>
      <c r="P1804" s="11" t="str">
        <f>VLOOKUP(A1804,import!A:P,16,0)</f>
        <v>Geleneksel</v>
      </c>
      <c r="Q1804" s="15"/>
      <c r="R1804" s="15" t="b">
        <v>0</v>
      </c>
      <c r="S1804" s="16" t="b">
        <v>0</v>
      </c>
      <c r="T1804" s="17"/>
      <c r="U1804" s="17"/>
      <c r="V1804" s="17"/>
      <c r="W1804" s="17"/>
      <c r="X1804" s="18"/>
      <c r="Y1804" s="18"/>
      <c r="Z1804" s="18"/>
      <c r="AA1804" s="22"/>
      <c r="AB1804" s="23"/>
      <c r="AC1804" s="19"/>
      <c r="AD1804" s="19"/>
      <c r="AE1804" s="20"/>
      <c r="AF1804" s="19"/>
      <c r="AG1804" s="20"/>
      <c r="AH1804" s="19"/>
      <c r="AI1804" s="19"/>
      <c r="AJ1804" s="19"/>
      <c r="AK1804" s="22"/>
      <c r="AL1804" s="19"/>
      <c r="AM1804" s="19"/>
      <c r="AN1804" s="19"/>
      <c r="AO1804" s="19"/>
      <c r="AP1804" s="21" t="s">
        <v>116</v>
      </c>
      <c r="AQ1804" s="19"/>
    </row>
    <row r="1805">
      <c r="A1805" s="11" t="s">
        <v>8329</v>
      </c>
      <c r="B1805" s="11" t="s">
        <v>8330</v>
      </c>
      <c r="C1805" s="11" t="str">
        <f>VLOOKUP(A1805,import!A:C,3,0)</f>
        <v>DOĞRU</v>
      </c>
      <c r="D1805" s="11" t="s">
        <v>818</v>
      </c>
      <c r="E1805" s="12">
        <f>VLOOKUP(A1805,import!A:J,5,0)</f>
        <v>363</v>
      </c>
      <c r="F1805" s="12">
        <f>VLOOKUP(A1805,import!A:J,6,0)</f>
        <v>27</v>
      </c>
      <c r="G1805" s="13">
        <f>VLOOKUP(A1805,import!A:J,7,0)</f>
        <v>18</v>
      </c>
      <c r="H1805" s="13">
        <f>VLOOKUP(A1805,import!A:J,8,0)</f>
        <v>48</v>
      </c>
      <c r="I1805" s="13">
        <f>VLOOKUP(A1805,import!A:J,9,0)</f>
        <v>66</v>
      </c>
      <c r="J1805" s="14">
        <f>VLOOKUP(A1805,import!A:J,10,0)</f>
        <v>0.27</v>
      </c>
      <c r="K1805" s="11" t="s">
        <v>8331</v>
      </c>
      <c r="L1805" s="11">
        <v>5.373810977E9</v>
      </c>
      <c r="M1805" s="11" t="s">
        <v>47</v>
      </c>
      <c r="N1805" s="11" t="s">
        <v>4777</v>
      </c>
      <c r="O1805" s="11" t="s">
        <v>8332</v>
      </c>
      <c r="P1805" s="11" t="str">
        <f>VLOOKUP(A1805,import!A:P,16,0)</f>
        <v>Geleneksel</v>
      </c>
      <c r="Q1805" s="15"/>
      <c r="R1805" s="15" t="b">
        <v>1</v>
      </c>
      <c r="S1805" s="16" t="b">
        <v>0</v>
      </c>
      <c r="T1805" s="17" t="s">
        <v>50</v>
      </c>
      <c r="U1805" s="17" t="s">
        <v>51</v>
      </c>
      <c r="V1805" s="17" t="s">
        <v>1192</v>
      </c>
      <c r="W1805" s="17" t="s">
        <v>8333</v>
      </c>
      <c r="X1805" s="18">
        <v>44340.0</v>
      </c>
      <c r="Y1805" s="18">
        <v>44342.0</v>
      </c>
      <c r="Z1805" s="18"/>
      <c r="AA1805" s="19"/>
      <c r="AB1805" s="19"/>
      <c r="AC1805" s="19"/>
      <c r="AD1805" s="19"/>
      <c r="AE1805" s="20"/>
      <c r="AF1805" s="19"/>
      <c r="AG1805" s="20"/>
      <c r="AH1805" s="19"/>
      <c r="AI1805" s="19"/>
      <c r="AJ1805" s="19"/>
      <c r="AK1805" s="19"/>
      <c r="AL1805" s="19"/>
      <c r="AM1805" s="19"/>
      <c r="AN1805" s="19"/>
      <c r="AO1805" s="19"/>
      <c r="AP1805" s="21" t="s">
        <v>54</v>
      </c>
      <c r="AQ1805" s="19"/>
    </row>
    <row r="1806">
      <c r="A1806" s="11" t="s">
        <v>8334</v>
      </c>
      <c r="B1806" s="11" t="s">
        <v>8335</v>
      </c>
      <c r="C1806" s="11" t="str">
        <f>VLOOKUP(A1806,import!A:C,3,0)</f>
        <v>YANLIŞ</v>
      </c>
      <c r="D1806" s="11" t="s">
        <v>143</v>
      </c>
      <c r="E1806" s="12" t="str">
        <f>VLOOKUP(A1806,import!A:J,5,0)</f>
        <v/>
      </c>
      <c r="F1806" s="12" t="str">
        <f>VLOOKUP(A1806,import!A:J,6,0)</f>
        <v/>
      </c>
      <c r="G1806" s="13">
        <f>VLOOKUP(A1806,import!A:J,7,0)</f>
        <v>0</v>
      </c>
      <c r="H1806" s="13">
        <f>VLOOKUP(A1806,import!A:J,8,0)</f>
        <v>8</v>
      </c>
      <c r="I1806" s="13">
        <f>VLOOKUP(A1806,import!A:J,9,0)</f>
        <v>8</v>
      </c>
      <c r="J1806" s="14">
        <f>VLOOKUP(A1806,import!A:J,10,0)</f>
        <v>0</v>
      </c>
      <c r="K1806" s="11" t="s">
        <v>8336</v>
      </c>
      <c r="L1806" s="11">
        <v>2.422296373E9</v>
      </c>
      <c r="M1806" s="11" t="s">
        <v>138</v>
      </c>
      <c r="N1806" s="11" t="s">
        <v>333</v>
      </c>
      <c r="O1806" s="11" t="s">
        <v>8337</v>
      </c>
      <c r="P1806" s="11" t="str">
        <f>VLOOKUP(A1806,import!A:P,16,0)</f>
        <v>Geleneksel</v>
      </c>
      <c r="Q1806" s="15" t="s">
        <v>299</v>
      </c>
      <c r="R1806" s="15" t="b">
        <v>1</v>
      </c>
      <c r="S1806" s="16" t="b">
        <v>0</v>
      </c>
      <c r="T1806" s="16"/>
      <c r="U1806" s="16"/>
      <c r="V1806" s="16"/>
      <c r="W1806" s="25" t="s">
        <v>8338</v>
      </c>
      <c r="X1806" s="30"/>
      <c r="Y1806" s="30"/>
      <c r="Z1806" s="30"/>
      <c r="AA1806" s="19"/>
      <c r="AB1806" s="19"/>
      <c r="AC1806" s="19"/>
      <c r="AD1806" s="19"/>
      <c r="AE1806" s="20"/>
      <c r="AF1806" s="19"/>
      <c r="AG1806" s="20"/>
      <c r="AH1806" s="19"/>
      <c r="AI1806" s="19"/>
      <c r="AJ1806" s="19"/>
      <c r="AK1806" s="19"/>
      <c r="AL1806" s="19"/>
      <c r="AM1806" s="19"/>
      <c r="AN1806" s="19"/>
      <c r="AO1806" s="19"/>
      <c r="AP1806" s="21" t="s">
        <v>116</v>
      </c>
      <c r="AQ1806" s="19"/>
    </row>
    <row r="1807">
      <c r="A1807" s="11" t="s">
        <v>8339</v>
      </c>
      <c r="B1807" s="11" t="s">
        <v>8340</v>
      </c>
      <c r="C1807" s="11" t="str">
        <f>VLOOKUP(A1807,import!A:C,3,0)</f>
        <v>DOĞRU</v>
      </c>
      <c r="D1807" s="11" t="s">
        <v>233</v>
      </c>
      <c r="E1807" s="12">
        <f>VLOOKUP(A1807,import!A:J,5,0)</f>
        <v>2227</v>
      </c>
      <c r="F1807" s="12">
        <f>VLOOKUP(A1807,import!A:J,6,0)</f>
        <v>146</v>
      </c>
      <c r="G1807" s="13">
        <f>VLOOKUP(A1807,import!A:J,7,0)</f>
        <v>0</v>
      </c>
      <c r="H1807" s="13">
        <f>VLOOKUP(A1807,import!A:J,8,0)</f>
        <v>37</v>
      </c>
      <c r="I1807" s="13">
        <f>VLOOKUP(A1807,import!A:J,9,0)</f>
        <v>37</v>
      </c>
      <c r="J1807" s="14">
        <f>VLOOKUP(A1807,import!A:J,10,0)</f>
        <v>0</v>
      </c>
      <c r="K1807" s="11" t="s">
        <v>8341</v>
      </c>
      <c r="L1807" s="11">
        <v>2.422220099E9</v>
      </c>
      <c r="M1807" s="11" t="s">
        <v>138</v>
      </c>
      <c r="N1807" s="11" t="s">
        <v>320</v>
      </c>
      <c r="O1807" s="11" t="s">
        <v>8342</v>
      </c>
      <c r="P1807" s="11" t="str">
        <f>VLOOKUP(A1807,import!A:P,16,0)</f>
        <v>Geleneksel</v>
      </c>
      <c r="Q1807" s="15"/>
      <c r="R1807" s="15" t="b">
        <v>1</v>
      </c>
      <c r="S1807" s="16" t="b">
        <v>0</v>
      </c>
      <c r="T1807" s="17" t="s">
        <v>280</v>
      </c>
      <c r="U1807" s="17" t="s">
        <v>99</v>
      </c>
      <c r="V1807" s="17" t="s">
        <v>52</v>
      </c>
      <c r="W1807" s="17" t="s">
        <v>8343</v>
      </c>
      <c r="X1807" s="18">
        <v>44534.0</v>
      </c>
      <c r="Y1807" s="18">
        <v>44536.0</v>
      </c>
      <c r="Z1807" s="18"/>
      <c r="AA1807" s="22" t="s">
        <v>177</v>
      </c>
      <c r="AB1807" s="23">
        <v>44533.0</v>
      </c>
      <c r="AC1807" s="22" t="s">
        <v>71</v>
      </c>
      <c r="AD1807" s="23">
        <v>44534.0</v>
      </c>
      <c r="AE1807" s="22" t="s">
        <v>177</v>
      </c>
      <c r="AF1807" s="23">
        <v>44541.0</v>
      </c>
      <c r="AG1807" s="22" t="s">
        <v>71</v>
      </c>
      <c r="AH1807" s="23">
        <v>44544.0</v>
      </c>
      <c r="AI1807" s="22" t="s">
        <v>177</v>
      </c>
      <c r="AJ1807" s="23">
        <v>44579.0</v>
      </c>
      <c r="AK1807" s="22" t="s">
        <v>247</v>
      </c>
      <c r="AL1807" s="22" t="s">
        <v>99</v>
      </c>
      <c r="AM1807" s="22" t="s">
        <v>99</v>
      </c>
      <c r="AN1807" s="22" t="s">
        <v>247</v>
      </c>
      <c r="AO1807" s="22" t="s">
        <v>99</v>
      </c>
      <c r="AP1807" s="21" t="s">
        <v>116</v>
      </c>
      <c r="AQ1807" s="19"/>
    </row>
    <row r="1808">
      <c r="A1808" s="11" t="s">
        <v>8344</v>
      </c>
      <c r="B1808" s="11" t="s">
        <v>8345</v>
      </c>
      <c r="C1808" s="11" t="str">
        <f>VLOOKUP(A1808,import!A:C,3,0)</f>
        <v>DOĞRU</v>
      </c>
      <c r="D1808" s="11" t="s">
        <v>233</v>
      </c>
      <c r="E1808" s="12">
        <f>VLOOKUP(A1808,import!A:J,5,0)</f>
        <v>1267</v>
      </c>
      <c r="F1808" s="12">
        <f>VLOOKUP(A1808,import!A:J,6,0)</f>
        <v>133</v>
      </c>
      <c r="G1808" s="13">
        <f>VLOOKUP(A1808,import!A:J,7,0)</f>
        <v>0</v>
      </c>
      <c r="H1808" s="13">
        <f>VLOOKUP(A1808,import!A:J,8,0)</f>
        <v>36</v>
      </c>
      <c r="I1808" s="13">
        <f>VLOOKUP(A1808,import!A:J,9,0)</f>
        <v>36</v>
      </c>
      <c r="J1808" s="14">
        <f>VLOOKUP(A1808,import!A:J,10,0)</f>
        <v>0</v>
      </c>
      <c r="K1808" s="11" t="s">
        <v>8346</v>
      </c>
      <c r="L1808" s="11">
        <v>2.423239009E9</v>
      </c>
      <c r="M1808" s="11" t="s">
        <v>47</v>
      </c>
      <c r="N1808" s="11" t="s">
        <v>227</v>
      </c>
      <c r="O1808" s="11" t="s">
        <v>8347</v>
      </c>
      <c r="P1808" s="11" t="str">
        <f>VLOOKUP(A1808,import!A:P,16,0)</f>
        <v>Geleneksel</v>
      </c>
      <c r="Q1808" s="15"/>
      <c r="R1808" s="15" t="b">
        <v>1</v>
      </c>
      <c r="S1808" s="16" t="b">
        <v>0</v>
      </c>
      <c r="T1808" s="17" t="s">
        <v>83</v>
      </c>
      <c r="U1808" s="17"/>
      <c r="V1808" s="17"/>
      <c r="W1808" s="17" t="s">
        <v>8348</v>
      </c>
      <c r="X1808" s="18"/>
      <c r="Y1808" s="18"/>
      <c r="Z1808" s="18"/>
      <c r="AA1808" s="22" t="s">
        <v>71</v>
      </c>
      <c r="AB1808" s="23">
        <v>44494.0</v>
      </c>
      <c r="AC1808" s="19"/>
      <c r="AD1808" s="19"/>
      <c r="AE1808" s="20"/>
      <c r="AF1808" s="19"/>
      <c r="AG1808" s="20"/>
      <c r="AH1808" s="19"/>
      <c r="AI1808" s="19"/>
      <c r="AJ1808" s="19"/>
      <c r="AK1808" s="22" t="s">
        <v>123</v>
      </c>
      <c r="AL1808" s="19"/>
      <c r="AM1808" s="19"/>
      <c r="AN1808" s="19"/>
      <c r="AO1808" s="19"/>
      <c r="AP1808" s="21" t="s">
        <v>116</v>
      </c>
      <c r="AQ1808" s="19"/>
    </row>
    <row r="1809">
      <c r="A1809" s="11" t="s">
        <v>8349</v>
      </c>
      <c r="B1809" s="11" t="s">
        <v>8350</v>
      </c>
      <c r="C1809" s="11" t="str">
        <f>VLOOKUP(A1809,import!A:C,3,0)</f>
        <v>DOĞRU</v>
      </c>
      <c r="D1809" s="11" t="s">
        <v>233</v>
      </c>
      <c r="E1809" s="12">
        <f>VLOOKUP(A1809,import!A:J,5,0)</f>
        <v>11463</v>
      </c>
      <c r="F1809" s="12">
        <f>VLOOKUP(A1809,import!A:J,6,0)</f>
        <v>1442</v>
      </c>
      <c r="G1809" s="13">
        <f>VLOOKUP(A1809,import!A:J,7,0)</f>
        <v>0</v>
      </c>
      <c r="H1809" s="13">
        <f>VLOOKUP(A1809,import!A:J,8,0)</f>
        <v>44</v>
      </c>
      <c r="I1809" s="13">
        <f>VLOOKUP(A1809,import!A:J,9,0)</f>
        <v>44</v>
      </c>
      <c r="J1809" s="14">
        <f>VLOOKUP(A1809,import!A:J,10,0)</f>
        <v>0</v>
      </c>
      <c r="K1809" s="11" t="s">
        <v>8351</v>
      </c>
      <c r="L1809" s="11">
        <v>2.42241404E9</v>
      </c>
      <c r="M1809" s="11" t="s">
        <v>47</v>
      </c>
      <c r="N1809" s="11" t="s">
        <v>639</v>
      </c>
      <c r="O1809" s="11" t="s">
        <v>8352</v>
      </c>
      <c r="P1809" s="11" t="str">
        <f>VLOOKUP(A1809,import!A:P,16,0)</f>
        <v>Geleneksel</v>
      </c>
      <c r="Q1809" s="15"/>
      <c r="R1809" s="15" t="b">
        <v>1</v>
      </c>
      <c r="S1809" s="16" t="b">
        <v>0</v>
      </c>
      <c r="T1809" s="17"/>
      <c r="U1809" s="17"/>
      <c r="V1809" s="17"/>
      <c r="W1809" s="17" t="s">
        <v>8353</v>
      </c>
      <c r="X1809" s="18"/>
      <c r="Y1809" s="18"/>
      <c r="Z1809" s="18"/>
      <c r="AA1809" s="22" t="s">
        <v>106</v>
      </c>
      <c r="AB1809" s="23">
        <v>44412.0</v>
      </c>
      <c r="AC1809" s="22" t="s">
        <v>106</v>
      </c>
      <c r="AD1809" s="23">
        <v>44539.0</v>
      </c>
      <c r="AE1809" s="20"/>
      <c r="AF1809" s="19"/>
      <c r="AG1809" s="20"/>
      <c r="AH1809" s="19"/>
      <c r="AI1809" s="19"/>
      <c r="AJ1809" s="19"/>
      <c r="AK1809" s="22" t="s">
        <v>219</v>
      </c>
      <c r="AL1809" s="22" t="s">
        <v>99</v>
      </c>
      <c r="AM1809" s="19"/>
      <c r="AN1809" s="19"/>
      <c r="AO1809" s="19"/>
      <c r="AP1809" s="21" t="s">
        <v>116</v>
      </c>
      <c r="AQ1809" s="19"/>
    </row>
    <row r="1810">
      <c r="A1810" s="11" t="s">
        <v>8354</v>
      </c>
      <c r="B1810" s="11" t="s">
        <v>8355</v>
      </c>
      <c r="C1810" s="11" t="str">
        <f>VLOOKUP(A1810,import!A:C,3,0)</f>
        <v>YANLIŞ</v>
      </c>
      <c r="D1810" s="11" t="s">
        <v>233</v>
      </c>
      <c r="E1810" s="12" t="str">
        <f>VLOOKUP(A1810,import!A:J,5,0)</f>
        <v/>
      </c>
      <c r="F1810" s="12" t="str">
        <f>VLOOKUP(A1810,import!A:J,6,0)</f>
        <v/>
      </c>
      <c r="G1810" s="13">
        <f>VLOOKUP(A1810,import!A:J,7,0)</f>
        <v>0</v>
      </c>
      <c r="H1810" s="13">
        <f>VLOOKUP(A1810,import!A:J,8,0)</f>
        <v>11</v>
      </c>
      <c r="I1810" s="13">
        <f>VLOOKUP(A1810,import!A:J,9,0)</f>
        <v>11</v>
      </c>
      <c r="J1810" s="14">
        <f>VLOOKUP(A1810,import!A:J,10,0)</f>
        <v>0</v>
      </c>
      <c r="K1810" s="11" t="s">
        <v>8341</v>
      </c>
      <c r="L1810" s="11">
        <v>2.423126363E9</v>
      </c>
      <c r="M1810" s="11" t="s">
        <v>138</v>
      </c>
      <c r="N1810" s="11" t="s">
        <v>202</v>
      </c>
      <c r="O1810" s="11" t="s">
        <v>8356</v>
      </c>
      <c r="P1810" s="11" t="str">
        <f>VLOOKUP(A1810,import!A:P,16,0)</f>
        <v>Geleneksel</v>
      </c>
      <c r="Q1810" s="15"/>
      <c r="R1810" s="15" t="b">
        <v>1</v>
      </c>
      <c r="S1810" s="16" t="b">
        <v>0</v>
      </c>
      <c r="T1810" s="17" t="s">
        <v>83</v>
      </c>
      <c r="U1810" s="17"/>
      <c r="V1810" s="17"/>
      <c r="W1810" s="11" t="s">
        <v>8357</v>
      </c>
      <c r="X1810" s="18"/>
      <c r="Y1810" s="18"/>
      <c r="Z1810" s="18"/>
      <c r="AA1810" s="22" t="s">
        <v>106</v>
      </c>
      <c r="AB1810" s="23">
        <v>44541.0</v>
      </c>
      <c r="AC1810" s="22" t="s">
        <v>71</v>
      </c>
      <c r="AD1810" s="23">
        <v>44544.0</v>
      </c>
      <c r="AE1810" s="20"/>
      <c r="AF1810" s="19"/>
      <c r="AG1810" s="20"/>
      <c r="AH1810" s="19"/>
      <c r="AI1810" s="19"/>
      <c r="AJ1810" s="19"/>
      <c r="AK1810" s="22" t="s">
        <v>99</v>
      </c>
      <c r="AL1810" s="22" t="s">
        <v>247</v>
      </c>
      <c r="AM1810" s="19"/>
      <c r="AN1810" s="19"/>
      <c r="AO1810" s="19"/>
      <c r="AP1810" s="21" t="s">
        <v>116</v>
      </c>
      <c r="AQ1810" s="19"/>
    </row>
    <row r="1811">
      <c r="A1811" s="21" t="s">
        <v>8358</v>
      </c>
      <c r="B1811" s="21" t="s">
        <v>8359</v>
      </c>
      <c r="C1811" s="11" t="str">
        <f>VLOOKUP(A1811,import!A:C,3,0)</f>
        <v>DOĞRU</v>
      </c>
      <c r="D1811" s="21" t="s">
        <v>74</v>
      </c>
      <c r="E1811" s="12">
        <f>VLOOKUP(A1811,import!A:J,5,0)</f>
        <v>15</v>
      </c>
      <c r="F1811" s="12">
        <f>VLOOKUP(A1811,import!A:J,6,0)</f>
        <v>14</v>
      </c>
      <c r="G1811" s="13">
        <f>VLOOKUP(A1811,import!A:J,7,0)</f>
        <v>0</v>
      </c>
      <c r="H1811" s="13">
        <f>VLOOKUP(A1811,import!A:J,8,0)</f>
        <v>8</v>
      </c>
      <c r="I1811" s="13">
        <f>VLOOKUP(A1811,import!A:J,9,0)</f>
        <v>8</v>
      </c>
      <c r="J1811" s="14">
        <f>VLOOKUP(A1811,import!A:J,10,0)</f>
        <v>0</v>
      </c>
      <c r="K1811" s="21" t="s">
        <v>8360</v>
      </c>
      <c r="L1811" s="21">
        <v>2.425038616E9</v>
      </c>
      <c r="M1811" s="21" t="s">
        <v>65</v>
      </c>
      <c r="N1811" s="21" t="s">
        <v>112</v>
      </c>
      <c r="O1811" s="21" t="s">
        <v>8361</v>
      </c>
      <c r="P1811" s="11" t="str">
        <f>VLOOKUP(A1811,import!A:P,16,0)</f>
        <v>Geleneksel</v>
      </c>
      <c r="Q1811" s="15"/>
      <c r="R1811" s="15" t="b">
        <v>1</v>
      </c>
      <c r="S1811" s="16" t="b">
        <v>0</v>
      </c>
      <c r="T1811" s="17" t="s">
        <v>50</v>
      </c>
      <c r="U1811" s="17" t="s">
        <v>99</v>
      </c>
      <c r="V1811" s="20" t="s">
        <v>69</v>
      </c>
      <c r="W1811" s="17"/>
      <c r="X1811" s="18">
        <v>44663.0</v>
      </c>
      <c r="Y1811" s="18">
        <v>44664.0</v>
      </c>
      <c r="Z1811" s="18"/>
      <c r="AA1811" s="22" t="s">
        <v>71</v>
      </c>
      <c r="AB1811" s="23">
        <v>44663.0</v>
      </c>
      <c r="AC1811" s="19"/>
      <c r="AD1811" s="19"/>
      <c r="AE1811" s="20"/>
      <c r="AF1811" s="19"/>
      <c r="AG1811" s="20"/>
      <c r="AH1811" s="19"/>
      <c r="AI1811" s="19"/>
      <c r="AJ1811" s="19"/>
      <c r="AK1811" s="22" t="s">
        <v>99</v>
      </c>
      <c r="AL1811" s="19"/>
      <c r="AM1811" s="19"/>
      <c r="AN1811" s="19"/>
      <c r="AO1811" s="19"/>
      <c r="AP1811" s="21"/>
      <c r="AQ1811" s="19"/>
    </row>
    <row r="1812">
      <c r="A1812" s="11" t="s">
        <v>8362</v>
      </c>
      <c r="B1812" s="11" t="s">
        <v>8363</v>
      </c>
      <c r="C1812" s="11" t="str">
        <f>VLOOKUP(A1812,import!A:C,3,0)</f>
        <v>DOĞRU</v>
      </c>
      <c r="D1812" s="11" t="s">
        <v>63</v>
      </c>
      <c r="E1812" s="12">
        <f>VLOOKUP(A1812,import!A:J,5,0)</f>
        <v>4071</v>
      </c>
      <c r="F1812" s="12">
        <f>VLOOKUP(A1812,import!A:J,6,0)</f>
        <v>111</v>
      </c>
      <c r="G1812" s="13">
        <f>VLOOKUP(A1812,import!A:J,7,0)</f>
        <v>11</v>
      </c>
      <c r="H1812" s="13">
        <f>VLOOKUP(A1812,import!A:J,8,0)</f>
        <v>11</v>
      </c>
      <c r="I1812" s="13">
        <f>VLOOKUP(A1812,import!A:J,9,0)</f>
        <v>22</v>
      </c>
      <c r="J1812" s="14">
        <f>VLOOKUP(A1812,import!A:J,10,0)</f>
        <v>0.5</v>
      </c>
      <c r="K1812" s="11" t="s">
        <v>8364</v>
      </c>
      <c r="L1812" s="11">
        <v>5.305259297E9</v>
      </c>
      <c r="M1812" s="11" t="s">
        <v>47</v>
      </c>
      <c r="N1812" s="11" t="s">
        <v>740</v>
      </c>
      <c r="O1812" s="11" t="s">
        <v>8365</v>
      </c>
      <c r="P1812" s="11" t="str">
        <f>VLOOKUP(A1812,import!A:P,16,0)</f>
        <v>Geleneksel</v>
      </c>
      <c r="Q1812" s="15"/>
      <c r="R1812" s="15" t="b">
        <v>1</v>
      </c>
      <c r="S1812" s="16" t="b">
        <v>0</v>
      </c>
      <c r="T1812" s="25" t="s">
        <v>50</v>
      </c>
      <c r="U1812" s="25" t="s">
        <v>1587</v>
      </c>
      <c r="V1812" s="25" t="s">
        <v>273</v>
      </c>
      <c r="W1812" s="25" t="s">
        <v>8366</v>
      </c>
      <c r="X1812" s="27">
        <v>44308.0</v>
      </c>
      <c r="Y1812" s="27">
        <v>44313.0</v>
      </c>
      <c r="Z1812" s="27"/>
      <c r="AA1812" s="19"/>
      <c r="AB1812" s="19"/>
      <c r="AC1812" s="19"/>
      <c r="AD1812" s="19"/>
      <c r="AE1812" s="20"/>
      <c r="AF1812" s="19"/>
      <c r="AG1812" s="20"/>
      <c r="AH1812" s="19"/>
      <c r="AI1812" s="19"/>
      <c r="AJ1812" s="19"/>
      <c r="AK1812" s="19"/>
      <c r="AL1812" s="19"/>
      <c r="AM1812" s="19"/>
      <c r="AN1812" s="19"/>
      <c r="AO1812" s="19"/>
      <c r="AP1812" s="21" t="s">
        <v>54</v>
      </c>
      <c r="AQ1812" s="19"/>
    </row>
    <row r="1813">
      <c r="A1813" s="11" t="s">
        <v>8367</v>
      </c>
      <c r="B1813" s="11" t="s">
        <v>8368</v>
      </c>
      <c r="C1813" s="11" t="str">
        <f>VLOOKUP(A1813,import!A:C,3,0)</f>
        <v>DOĞRU</v>
      </c>
      <c r="D1813" s="11" t="s">
        <v>325</v>
      </c>
      <c r="E1813" s="12">
        <f>VLOOKUP(A1813,import!A:J,5,0)</f>
        <v>84</v>
      </c>
      <c r="F1813" s="12">
        <f>VLOOKUP(A1813,import!A:J,6,0)</f>
        <v>43</v>
      </c>
      <c r="G1813" s="13">
        <f>VLOOKUP(A1813,import!A:J,7,0)</f>
        <v>8</v>
      </c>
      <c r="H1813" s="13">
        <f>VLOOKUP(A1813,import!A:J,8,0)</f>
        <v>15</v>
      </c>
      <c r="I1813" s="13">
        <f>VLOOKUP(A1813,import!A:J,9,0)</f>
        <v>23</v>
      </c>
      <c r="J1813" s="14">
        <f>VLOOKUP(A1813,import!A:J,10,0)</f>
        <v>0.35</v>
      </c>
      <c r="K1813" s="11" t="s">
        <v>8369</v>
      </c>
      <c r="L1813" s="11">
        <v>5.550960954E9</v>
      </c>
      <c r="M1813" s="11" t="s">
        <v>65</v>
      </c>
      <c r="N1813" s="11" t="s">
        <v>112</v>
      </c>
      <c r="O1813" s="11" t="s">
        <v>8370</v>
      </c>
      <c r="P1813" s="11" t="str">
        <f>VLOOKUP(A1813,import!A:P,16,0)</f>
        <v>Geleneksel</v>
      </c>
      <c r="Q1813" s="15"/>
      <c r="R1813" s="15" t="b">
        <v>0</v>
      </c>
      <c r="S1813" s="16" t="b">
        <v>0</v>
      </c>
      <c r="T1813" s="17" t="s">
        <v>502</v>
      </c>
      <c r="U1813" s="17"/>
      <c r="V1813" s="17"/>
      <c r="W1813" s="17"/>
      <c r="X1813" s="18"/>
      <c r="Y1813" s="18"/>
      <c r="Z1813" s="18"/>
      <c r="AA1813" s="22"/>
      <c r="AB1813" s="23"/>
      <c r="AC1813" s="19"/>
      <c r="AD1813" s="19"/>
      <c r="AE1813" s="20"/>
      <c r="AF1813" s="19"/>
      <c r="AG1813" s="20"/>
      <c r="AH1813" s="19"/>
      <c r="AI1813" s="19"/>
      <c r="AJ1813" s="19"/>
      <c r="AK1813" s="22"/>
      <c r="AL1813" s="19"/>
      <c r="AM1813" s="19"/>
      <c r="AN1813" s="19"/>
      <c r="AO1813" s="19"/>
      <c r="AP1813" s="21"/>
      <c r="AQ1813" s="19"/>
    </row>
    <row r="1814">
      <c r="A1814" s="11" t="s">
        <v>8371</v>
      </c>
      <c r="B1814" s="11" t="s">
        <v>8372</v>
      </c>
      <c r="C1814" s="11" t="str">
        <f>VLOOKUP(A1814,import!A:C,3,0)</f>
        <v>DOĞRU</v>
      </c>
      <c r="D1814" s="11" t="s">
        <v>325</v>
      </c>
      <c r="E1814" s="12">
        <f>VLOOKUP(A1814,import!A:J,5,0)</f>
        <v>42</v>
      </c>
      <c r="F1814" s="12">
        <f>VLOOKUP(A1814,import!A:J,6,0)</f>
        <v>10</v>
      </c>
      <c r="G1814" s="13">
        <f>VLOOKUP(A1814,import!A:J,7,0)</f>
        <v>8</v>
      </c>
      <c r="H1814" s="13">
        <f>VLOOKUP(A1814,import!A:J,8,0)</f>
        <v>22</v>
      </c>
      <c r="I1814" s="13">
        <f>VLOOKUP(A1814,import!A:J,9,0)</f>
        <v>30</v>
      </c>
      <c r="J1814" s="14">
        <f>VLOOKUP(A1814,import!A:J,10,0)</f>
        <v>0.27</v>
      </c>
      <c r="K1814" s="11" t="s">
        <v>8373</v>
      </c>
      <c r="L1814" s="11">
        <v>5.370510053E9</v>
      </c>
      <c r="M1814" s="11" t="s">
        <v>58</v>
      </c>
      <c r="N1814" s="11" t="s">
        <v>59</v>
      </c>
      <c r="O1814" s="11" t="s">
        <v>8374</v>
      </c>
      <c r="P1814" s="11" t="str">
        <f>VLOOKUP(A1814,import!A:P,16,0)</f>
        <v>Geleneksel</v>
      </c>
      <c r="Q1814" s="15"/>
      <c r="R1814" s="15" t="b">
        <v>0</v>
      </c>
      <c r="S1814" s="16" t="b">
        <v>0</v>
      </c>
      <c r="T1814" s="17"/>
      <c r="U1814" s="17"/>
      <c r="V1814" s="17"/>
      <c r="W1814" s="17"/>
      <c r="X1814" s="18"/>
      <c r="Y1814" s="18"/>
      <c r="Z1814" s="18"/>
      <c r="AA1814" s="22"/>
      <c r="AB1814" s="23"/>
      <c r="AC1814" s="19"/>
      <c r="AD1814" s="19"/>
      <c r="AE1814" s="20"/>
      <c r="AF1814" s="19"/>
      <c r="AG1814" s="20"/>
      <c r="AH1814" s="19"/>
      <c r="AI1814" s="19"/>
      <c r="AJ1814" s="19"/>
      <c r="AK1814" s="22"/>
      <c r="AL1814" s="19"/>
      <c r="AM1814" s="19"/>
      <c r="AN1814" s="19"/>
      <c r="AO1814" s="19"/>
      <c r="AP1814" s="21"/>
      <c r="AQ1814" s="19"/>
    </row>
    <row r="1815">
      <c r="A1815" s="11" t="s">
        <v>8375</v>
      </c>
      <c r="B1815" s="11" t="s">
        <v>8376</v>
      </c>
      <c r="C1815" s="11" t="str">
        <f>VLOOKUP(A1815,import!A:C,3,0)</f>
        <v>DOĞRU</v>
      </c>
      <c r="D1815" s="11" t="s">
        <v>325</v>
      </c>
      <c r="E1815" s="12">
        <f>VLOOKUP(A1815,import!A:J,5,0)</f>
        <v>223</v>
      </c>
      <c r="F1815" s="12">
        <f>VLOOKUP(A1815,import!A:J,6,0)</f>
        <v>6</v>
      </c>
      <c r="G1815" s="13">
        <f>VLOOKUP(A1815,import!A:J,7,0)</f>
        <v>7</v>
      </c>
      <c r="H1815" s="13">
        <f>VLOOKUP(A1815,import!A:J,8,0)</f>
        <v>17</v>
      </c>
      <c r="I1815" s="13">
        <f>VLOOKUP(A1815,import!A:J,9,0)</f>
        <v>24</v>
      </c>
      <c r="J1815" s="14">
        <f>VLOOKUP(A1815,import!A:J,10,0)</f>
        <v>0.29</v>
      </c>
      <c r="K1815" s="11" t="s">
        <v>8377</v>
      </c>
      <c r="L1815" s="11">
        <v>5.304727108E9</v>
      </c>
      <c r="M1815" s="11" t="s">
        <v>47</v>
      </c>
      <c r="N1815" s="11" t="s">
        <v>458</v>
      </c>
      <c r="O1815" s="11" t="s">
        <v>8378</v>
      </c>
      <c r="P1815" s="11" t="str">
        <f>VLOOKUP(A1815,import!A:P,16,0)</f>
        <v>Geleneksel</v>
      </c>
      <c r="Q1815" s="15"/>
      <c r="R1815" s="15" t="b">
        <v>0</v>
      </c>
      <c r="S1815" s="16" t="b">
        <v>0</v>
      </c>
      <c r="T1815" s="17" t="s">
        <v>502</v>
      </c>
      <c r="U1815" s="17"/>
      <c r="V1815" s="17"/>
      <c r="W1815" s="17"/>
      <c r="X1815" s="18"/>
      <c r="Y1815" s="18"/>
      <c r="Z1815" s="18"/>
      <c r="AA1815" s="22"/>
      <c r="AB1815" s="23"/>
      <c r="AC1815" s="19"/>
      <c r="AD1815" s="19"/>
      <c r="AE1815" s="20"/>
      <c r="AF1815" s="19"/>
      <c r="AG1815" s="20"/>
      <c r="AH1815" s="19"/>
      <c r="AI1815" s="19"/>
      <c r="AJ1815" s="19"/>
      <c r="AK1815" s="22"/>
      <c r="AL1815" s="19"/>
      <c r="AM1815" s="19"/>
      <c r="AN1815" s="19"/>
      <c r="AO1815" s="19"/>
      <c r="AP1815" s="21" t="s">
        <v>54</v>
      </c>
      <c r="AQ1815" s="19"/>
    </row>
    <row r="1816">
      <c r="A1816" s="11" t="s">
        <v>8379</v>
      </c>
      <c r="B1816" s="11" t="s">
        <v>8380</v>
      </c>
      <c r="C1816" s="11" t="str">
        <f>VLOOKUP(A1816,import!A:C,3,0)</f>
        <v>DOĞRU</v>
      </c>
      <c r="D1816" s="11" t="s">
        <v>325</v>
      </c>
      <c r="E1816" s="12">
        <f>VLOOKUP(A1816,import!A:J,5,0)</f>
        <v>40</v>
      </c>
      <c r="F1816" s="12">
        <f>VLOOKUP(A1816,import!A:J,6,0)</f>
        <v>30</v>
      </c>
      <c r="G1816" s="13">
        <f>VLOOKUP(A1816,import!A:J,7,0)</f>
        <v>7</v>
      </c>
      <c r="H1816" s="13">
        <f>VLOOKUP(A1816,import!A:J,8,0)</f>
        <v>16</v>
      </c>
      <c r="I1816" s="13">
        <f>VLOOKUP(A1816,import!A:J,9,0)</f>
        <v>23</v>
      </c>
      <c r="J1816" s="14">
        <f>VLOOKUP(A1816,import!A:J,10,0)</f>
        <v>0.3</v>
      </c>
      <c r="K1816" s="11" t="s">
        <v>8381</v>
      </c>
      <c r="L1816" s="11">
        <v>5.304727108E9</v>
      </c>
      <c r="M1816" s="11" t="s">
        <v>47</v>
      </c>
      <c r="N1816" s="11" t="s">
        <v>458</v>
      </c>
      <c r="O1816" s="11" t="s">
        <v>8382</v>
      </c>
      <c r="P1816" s="11" t="str">
        <f>VLOOKUP(A1816,import!A:P,16,0)</f>
        <v>Geleneksel</v>
      </c>
      <c r="Q1816" s="15"/>
      <c r="R1816" s="15" t="b">
        <v>0</v>
      </c>
      <c r="S1816" s="16" t="b">
        <v>0</v>
      </c>
      <c r="T1816" s="17" t="s">
        <v>502</v>
      </c>
      <c r="U1816" s="17"/>
      <c r="V1816" s="17"/>
      <c r="W1816" s="17"/>
      <c r="X1816" s="18"/>
      <c r="Y1816" s="18"/>
      <c r="Z1816" s="18"/>
      <c r="AA1816" s="22"/>
      <c r="AB1816" s="23"/>
      <c r="AC1816" s="19"/>
      <c r="AD1816" s="19"/>
      <c r="AE1816" s="20"/>
      <c r="AF1816" s="19"/>
      <c r="AG1816" s="20"/>
      <c r="AH1816" s="19"/>
      <c r="AI1816" s="19"/>
      <c r="AJ1816" s="19"/>
      <c r="AK1816" s="22"/>
      <c r="AL1816" s="19"/>
      <c r="AM1816" s="19"/>
      <c r="AN1816" s="19"/>
      <c r="AO1816" s="19"/>
      <c r="AP1816" s="21"/>
      <c r="AQ1816" s="19"/>
    </row>
    <row r="1817">
      <c r="A1817" s="11" t="s">
        <v>8383</v>
      </c>
      <c r="B1817" s="11" t="s">
        <v>8384</v>
      </c>
      <c r="C1817" s="11" t="str">
        <f>VLOOKUP(A1817,import!A:C,3,0)</f>
        <v>YANLIŞ</v>
      </c>
      <c r="D1817" s="11" t="s">
        <v>200</v>
      </c>
      <c r="E1817" s="12">
        <f>VLOOKUP(A1817,import!A:J,5,0)</f>
        <v>9</v>
      </c>
      <c r="F1817" s="12" t="str">
        <f>VLOOKUP(A1817,import!A:J,6,0)</f>
        <v/>
      </c>
      <c r="G1817" s="13">
        <f>VLOOKUP(A1817,import!A:J,7,0)</f>
        <v>0</v>
      </c>
      <c r="H1817" s="13">
        <f>VLOOKUP(A1817,import!A:J,8,0)</f>
        <v>53</v>
      </c>
      <c r="I1817" s="13">
        <f>VLOOKUP(A1817,import!A:J,9,0)</f>
        <v>53</v>
      </c>
      <c r="J1817" s="14">
        <f>VLOOKUP(A1817,import!A:J,10,0)</f>
        <v>0</v>
      </c>
      <c r="K1817" s="11" t="s">
        <v>8385</v>
      </c>
      <c r="L1817" s="11">
        <v>2.422290405E9</v>
      </c>
      <c r="M1817" s="11" t="s">
        <v>138</v>
      </c>
      <c r="N1817" s="11" t="s">
        <v>333</v>
      </c>
      <c r="O1817" s="11" t="s">
        <v>8386</v>
      </c>
      <c r="P1817" s="11" t="str">
        <f>VLOOKUP(A1817,import!A:P,16,0)</f>
        <v>Geleneksel</v>
      </c>
      <c r="Q1817" s="15"/>
      <c r="R1817" s="15" t="b">
        <v>1</v>
      </c>
      <c r="S1817" s="25" t="b">
        <v>1</v>
      </c>
      <c r="T1817" s="17"/>
      <c r="U1817" s="17"/>
      <c r="V1817" s="17"/>
      <c r="W1817" s="17" t="s">
        <v>8387</v>
      </c>
      <c r="X1817" s="18"/>
      <c r="Y1817" s="18"/>
      <c r="Z1817" s="18"/>
      <c r="AA1817" s="22" t="s">
        <v>106</v>
      </c>
      <c r="AB1817" s="23">
        <v>44349.0</v>
      </c>
      <c r="AC1817" s="22" t="s">
        <v>106</v>
      </c>
      <c r="AD1817" s="23">
        <v>44354.0</v>
      </c>
      <c r="AE1817" s="22" t="s">
        <v>85</v>
      </c>
      <c r="AF1817" s="23">
        <v>44354.0</v>
      </c>
      <c r="AG1817" s="22" t="s">
        <v>85</v>
      </c>
      <c r="AH1817" s="23">
        <v>44365.0</v>
      </c>
      <c r="AI1817" s="22" t="s">
        <v>106</v>
      </c>
      <c r="AJ1817" s="23">
        <v>44456.0</v>
      </c>
      <c r="AK1817" s="22" t="s">
        <v>98</v>
      </c>
      <c r="AL1817" s="22" t="s">
        <v>190</v>
      </c>
      <c r="AM1817" s="22" t="s">
        <v>190</v>
      </c>
      <c r="AN1817" s="22" t="s">
        <v>98</v>
      </c>
      <c r="AO1817" s="22" t="s">
        <v>156</v>
      </c>
      <c r="AP1817" s="21" t="s">
        <v>116</v>
      </c>
      <c r="AQ1817" s="22"/>
    </row>
    <row r="1818">
      <c r="A1818" s="11" t="s">
        <v>8388</v>
      </c>
      <c r="B1818" s="11" t="s">
        <v>8389</v>
      </c>
      <c r="C1818" s="11" t="str">
        <f>VLOOKUP(A1818,import!A:C,3,0)</f>
        <v>DOĞRU</v>
      </c>
      <c r="D1818" s="11" t="s">
        <v>45</v>
      </c>
      <c r="E1818" s="12">
        <f>VLOOKUP(A1818,import!A:J,5,0)</f>
        <v>6189</v>
      </c>
      <c r="F1818" s="12">
        <f>VLOOKUP(A1818,import!A:J,6,0)</f>
        <v>284</v>
      </c>
      <c r="G1818" s="13">
        <f>VLOOKUP(A1818,import!A:J,7,0)</f>
        <v>20</v>
      </c>
      <c r="H1818" s="13">
        <f>VLOOKUP(A1818,import!A:J,8,0)</f>
        <v>16</v>
      </c>
      <c r="I1818" s="13">
        <f>VLOOKUP(A1818,import!A:J,9,0)</f>
        <v>36</v>
      </c>
      <c r="J1818" s="14">
        <f>VLOOKUP(A1818,import!A:J,10,0)</f>
        <v>0.56</v>
      </c>
      <c r="K1818" s="11" t="s">
        <v>8390</v>
      </c>
      <c r="L1818" s="11">
        <v>5.442912805E9</v>
      </c>
      <c r="M1818" s="11" t="s">
        <v>65</v>
      </c>
      <c r="N1818" s="11" t="s">
        <v>778</v>
      </c>
      <c r="O1818" s="11" t="s">
        <v>8391</v>
      </c>
      <c r="P1818" s="11" t="str">
        <f>VLOOKUP(A1818,import!A:P,16,0)</f>
        <v>Geleneksel</v>
      </c>
      <c r="Q1818" s="15" t="s">
        <v>129</v>
      </c>
      <c r="R1818" s="15" t="b">
        <v>1</v>
      </c>
      <c r="S1818" s="16" t="b">
        <v>0</v>
      </c>
      <c r="T1818" s="17" t="s">
        <v>50</v>
      </c>
      <c r="U1818" s="17" t="s">
        <v>204</v>
      </c>
      <c r="V1818" s="17" t="s">
        <v>273</v>
      </c>
      <c r="W1818" s="17" t="s">
        <v>8392</v>
      </c>
      <c r="X1818" s="18">
        <v>44281.0</v>
      </c>
      <c r="Y1818" s="18">
        <v>44284.0</v>
      </c>
      <c r="Z1818" s="18"/>
      <c r="AA1818" s="22" t="s">
        <v>71</v>
      </c>
      <c r="AB1818" s="23">
        <v>44439.0</v>
      </c>
      <c r="AC1818" s="19"/>
      <c r="AD1818" s="19"/>
      <c r="AE1818" s="20"/>
      <c r="AF1818" s="19"/>
      <c r="AG1818" s="20"/>
      <c r="AH1818" s="19"/>
      <c r="AI1818" s="19"/>
      <c r="AJ1818" s="19"/>
      <c r="AK1818" s="22" t="s">
        <v>156</v>
      </c>
      <c r="AL1818" s="19"/>
      <c r="AM1818" s="19"/>
      <c r="AN1818" s="19"/>
      <c r="AO1818" s="19"/>
      <c r="AP1818" s="21" t="s">
        <v>116</v>
      </c>
      <c r="AQ1818" s="19"/>
    </row>
    <row r="1819">
      <c r="A1819" s="11" t="s">
        <v>8393</v>
      </c>
      <c r="B1819" s="11" t="s">
        <v>8394</v>
      </c>
      <c r="C1819" s="11" t="str">
        <f>VLOOKUP(A1819,import!A:C,3,0)</f>
        <v>DOĞRU</v>
      </c>
      <c r="D1819" s="11" t="s">
        <v>200</v>
      </c>
      <c r="E1819" s="12">
        <f>VLOOKUP(A1819,import!A:J,5,0)</f>
        <v>53</v>
      </c>
      <c r="F1819" s="12">
        <f>VLOOKUP(A1819,import!A:J,6,0)</f>
        <v>37</v>
      </c>
      <c r="G1819" s="13">
        <f>VLOOKUP(A1819,import!A:J,7,0)</f>
        <v>0</v>
      </c>
      <c r="H1819" s="13">
        <f>VLOOKUP(A1819,import!A:J,8,0)</f>
        <v>46</v>
      </c>
      <c r="I1819" s="13">
        <f>VLOOKUP(A1819,import!A:J,9,0)</f>
        <v>46</v>
      </c>
      <c r="J1819" s="14">
        <f>VLOOKUP(A1819,import!A:J,10,0)</f>
        <v>0</v>
      </c>
      <c r="K1819" s="11" t="s">
        <v>8395</v>
      </c>
      <c r="L1819" s="11">
        <v>2.422288787E9</v>
      </c>
      <c r="M1819" s="11" t="s">
        <v>138</v>
      </c>
      <c r="N1819" s="11" t="s">
        <v>139</v>
      </c>
      <c r="O1819" s="11" t="s">
        <v>8396</v>
      </c>
      <c r="P1819" s="11" t="str">
        <f>VLOOKUP(A1819,import!A:P,16,0)</f>
        <v>Geleneksel</v>
      </c>
      <c r="Q1819" s="15"/>
      <c r="R1819" s="15" t="b">
        <v>1</v>
      </c>
      <c r="S1819" s="16" t="b">
        <v>0</v>
      </c>
      <c r="T1819" s="17"/>
      <c r="U1819" s="17"/>
      <c r="V1819" s="17"/>
      <c r="W1819" s="17" t="s">
        <v>8397</v>
      </c>
      <c r="X1819" s="18"/>
      <c r="Y1819" s="18"/>
      <c r="Z1819" s="18"/>
      <c r="AA1819" s="22" t="s">
        <v>85</v>
      </c>
      <c r="AB1819" s="23">
        <v>44655.0</v>
      </c>
      <c r="AC1819" s="22" t="s">
        <v>177</v>
      </c>
      <c r="AD1819" s="23">
        <v>44665.0</v>
      </c>
      <c r="AE1819" s="20"/>
      <c r="AF1819" s="19"/>
      <c r="AG1819" s="20"/>
      <c r="AH1819" s="19"/>
      <c r="AI1819" s="19"/>
      <c r="AJ1819" s="19"/>
      <c r="AK1819" s="22" t="s">
        <v>99</v>
      </c>
      <c r="AL1819" s="22" t="s">
        <v>99</v>
      </c>
      <c r="AM1819" s="19"/>
      <c r="AN1819" s="19"/>
      <c r="AO1819" s="19"/>
      <c r="AP1819" s="21"/>
      <c r="AQ1819" s="19"/>
    </row>
    <row r="1820">
      <c r="A1820" s="21" t="s">
        <v>8398</v>
      </c>
      <c r="B1820" s="21" t="s">
        <v>8399</v>
      </c>
      <c r="C1820" s="11" t="str">
        <f>VLOOKUP(A1820,import!A:C,3,0)</f>
        <v>DOĞRU</v>
      </c>
      <c r="D1820" s="21" t="s">
        <v>152</v>
      </c>
      <c r="E1820" s="12">
        <f>VLOOKUP(A1820,import!A:J,5,0)</f>
        <v>5</v>
      </c>
      <c r="F1820" s="12">
        <f>VLOOKUP(A1820,import!A:J,6,0)</f>
        <v>5</v>
      </c>
      <c r="G1820" s="13">
        <f>VLOOKUP(A1820,import!A:J,7,0)</f>
        <v>0</v>
      </c>
      <c r="H1820" s="13">
        <f>VLOOKUP(A1820,import!A:J,8,0)</f>
        <v>45</v>
      </c>
      <c r="I1820" s="13">
        <f>VLOOKUP(A1820,import!A:J,9,0)</f>
        <v>45</v>
      </c>
      <c r="J1820" s="14">
        <f>VLOOKUP(A1820,import!A:J,10,0)</f>
        <v>0</v>
      </c>
      <c r="K1820" s="21" t="s">
        <v>8400</v>
      </c>
      <c r="L1820" s="21">
        <v>2.4234331E9</v>
      </c>
      <c r="M1820" s="21" t="s">
        <v>65</v>
      </c>
      <c r="N1820" s="21" t="s">
        <v>1197</v>
      </c>
      <c r="O1820" s="21" t="s">
        <v>8401</v>
      </c>
      <c r="P1820" s="11" t="str">
        <f>VLOOKUP(A1820,import!A:P,16,0)</f>
        <v>Geleneksel</v>
      </c>
      <c r="Q1820" s="15"/>
      <c r="R1820" s="15" t="b">
        <v>1</v>
      </c>
      <c r="S1820" s="16" t="b">
        <v>0</v>
      </c>
      <c r="T1820" s="17" t="s">
        <v>50</v>
      </c>
      <c r="U1820" s="17" t="s">
        <v>99</v>
      </c>
      <c r="V1820" s="73" t="s">
        <v>69</v>
      </c>
      <c r="W1820" s="17"/>
      <c r="X1820" s="18">
        <v>44700.0</v>
      </c>
      <c r="Y1820" s="18">
        <v>44701.0</v>
      </c>
      <c r="Z1820" s="18"/>
      <c r="AA1820" s="22" t="s">
        <v>71</v>
      </c>
      <c r="AB1820" s="23">
        <v>44700.0</v>
      </c>
      <c r="AC1820" s="22"/>
      <c r="AD1820" s="23"/>
      <c r="AE1820" s="20"/>
      <c r="AF1820" s="19"/>
      <c r="AG1820" s="20"/>
      <c r="AH1820" s="19"/>
      <c r="AI1820" s="19"/>
      <c r="AJ1820" s="19"/>
      <c r="AK1820" s="22" t="s">
        <v>99</v>
      </c>
      <c r="AL1820" s="22"/>
      <c r="AM1820" s="19"/>
      <c r="AN1820" s="19"/>
      <c r="AO1820" s="19"/>
      <c r="AP1820" s="21"/>
      <c r="AQ1820" s="19"/>
    </row>
    <row r="1821">
      <c r="A1821" s="21" t="s">
        <v>8402</v>
      </c>
      <c r="B1821" s="21" t="s">
        <v>8403</v>
      </c>
      <c r="C1821" s="11" t="str">
        <f>VLOOKUP(A1821,import!A:C,3,0)</f>
        <v>DOĞRU</v>
      </c>
      <c r="D1821" s="21" t="s">
        <v>818</v>
      </c>
      <c r="E1821" s="12">
        <f>VLOOKUP(A1821,import!A:J,5,0)</f>
        <v>8</v>
      </c>
      <c r="F1821" s="12">
        <f>VLOOKUP(A1821,import!A:J,6,0)</f>
        <v>8</v>
      </c>
      <c r="G1821" s="13">
        <f>VLOOKUP(A1821,import!A:J,7,0)</f>
        <v>0</v>
      </c>
      <c r="H1821" s="13">
        <f>VLOOKUP(A1821,import!A:J,8,0)</f>
        <v>36</v>
      </c>
      <c r="I1821" s="13">
        <f>VLOOKUP(A1821,import!A:J,9,0)</f>
        <v>36</v>
      </c>
      <c r="J1821" s="14">
        <f>VLOOKUP(A1821,import!A:J,10,0)</f>
        <v>0</v>
      </c>
      <c r="K1821" s="21" t="s">
        <v>1933</v>
      </c>
      <c r="L1821" s="21">
        <v>5.32052997E9</v>
      </c>
      <c r="M1821" s="21" t="s">
        <v>47</v>
      </c>
      <c r="N1821" s="21" t="s">
        <v>145</v>
      </c>
      <c r="O1821" s="21" t="s">
        <v>1934</v>
      </c>
      <c r="P1821" s="11" t="str">
        <f>VLOOKUP(A1821,import!A:P,16,0)</f>
        <v>Geleneksel</v>
      </c>
      <c r="Q1821" s="15"/>
      <c r="R1821" s="15" t="b">
        <v>1</v>
      </c>
      <c r="S1821" s="16" t="b">
        <v>0</v>
      </c>
      <c r="T1821" s="17"/>
      <c r="U1821" s="17"/>
      <c r="V1821" s="17"/>
      <c r="W1821" s="17" t="s">
        <v>8404</v>
      </c>
      <c r="X1821" s="18"/>
      <c r="Y1821" s="18"/>
      <c r="Z1821" s="18"/>
      <c r="AA1821" s="22" t="s">
        <v>71</v>
      </c>
      <c r="AB1821" s="23">
        <v>44692.0</v>
      </c>
      <c r="AC1821" s="22" t="s">
        <v>177</v>
      </c>
      <c r="AD1821" s="23">
        <v>44706.0</v>
      </c>
      <c r="AE1821" s="20"/>
      <c r="AF1821" s="19"/>
      <c r="AG1821" s="20"/>
      <c r="AH1821" s="19"/>
      <c r="AI1821" s="19"/>
      <c r="AJ1821" s="19"/>
      <c r="AK1821" s="22" t="s">
        <v>156</v>
      </c>
      <c r="AL1821" s="22"/>
      <c r="AM1821" s="19"/>
      <c r="AN1821" s="19"/>
      <c r="AO1821" s="19"/>
      <c r="AP1821" s="21"/>
      <c r="AQ1821" s="19"/>
    </row>
    <row r="1822">
      <c r="A1822" s="21" t="s">
        <v>8405</v>
      </c>
      <c r="B1822" s="21" t="s">
        <v>8406</v>
      </c>
      <c r="C1822" s="11" t="str">
        <f>VLOOKUP(A1822,import!A:C,3,0)</f>
        <v>DOĞRU</v>
      </c>
      <c r="D1822" s="21" t="s">
        <v>200</v>
      </c>
      <c r="E1822" s="12">
        <f>VLOOKUP(A1822,import!A:J,5,0)</f>
        <v>20</v>
      </c>
      <c r="F1822" s="12">
        <f>VLOOKUP(A1822,import!A:J,6,0)</f>
        <v>20</v>
      </c>
      <c r="G1822" s="13">
        <f>VLOOKUP(A1822,import!A:J,7,0)</f>
        <v>0</v>
      </c>
      <c r="H1822" s="13">
        <f>VLOOKUP(A1822,import!A:J,8,0)</f>
        <v>38</v>
      </c>
      <c r="I1822" s="13">
        <f>VLOOKUP(A1822,import!A:J,9,0)</f>
        <v>38</v>
      </c>
      <c r="J1822" s="14">
        <f>VLOOKUP(A1822,import!A:J,10,0)</f>
        <v>0</v>
      </c>
      <c r="K1822" s="21" t="s">
        <v>8407</v>
      </c>
      <c r="L1822" s="21">
        <v>5.424420977E9</v>
      </c>
      <c r="M1822" s="21" t="s">
        <v>368</v>
      </c>
      <c r="N1822" s="21" t="s">
        <v>369</v>
      </c>
      <c r="O1822" s="21" t="s">
        <v>8408</v>
      </c>
      <c r="P1822" s="11" t="str">
        <f>VLOOKUP(A1822,import!A:P,16,0)</f>
        <v>Geleneksel</v>
      </c>
      <c r="Q1822" s="15"/>
      <c r="R1822" s="15" t="b">
        <v>0</v>
      </c>
      <c r="S1822" s="16" t="b">
        <v>0</v>
      </c>
      <c r="T1822" s="17"/>
      <c r="U1822" s="17"/>
      <c r="V1822" s="17"/>
      <c r="W1822" s="17"/>
      <c r="X1822" s="18"/>
      <c r="Y1822" s="18"/>
      <c r="Z1822" s="18"/>
      <c r="AA1822" s="22"/>
      <c r="AB1822" s="23"/>
      <c r="AC1822" s="22"/>
      <c r="AD1822" s="23"/>
      <c r="AE1822" s="20"/>
      <c r="AF1822" s="19"/>
      <c r="AG1822" s="20"/>
      <c r="AH1822" s="19"/>
      <c r="AI1822" s="19"/>
      <c r="AJ1822" s="19"/>
      <c r="AK1822" s="22"/>
      <c r="AL1822" s="22"/>
      <c r="AM1822" s="19"/>
      <c r="AN1822" s="19"/>
      <c r="AO1822" s="19"/>
      <c r="AP1822" s="21"/>
      <c r="AQ1822" s="19"/>
    </row>
    <row r="1823">
      <c r="A1823" s="21" t="s">
        <v>8409</v>
      </c>
      <c r="B1823" s="21" t="s">
        <v>8410</v>
      </c>
      <c r="C1823" s="11" t="str">
        <f>VLOOKUP(A1823,import!A:C,3,0)</f>
        <v>DOĞRU</v>
      </c>
      <c r="D1823" s="21" t="s">
        <v>74</v>
      </c>
      <c r="E1823" s="12">
        <f>VLOOKUP(A1823,import!A:J,5,0)</f>
        <v>3</v>
      </c>
      <c r="F1823" s="12">
        <f>VLOOKUP(A1823,import!A:J,6,0)</f>
        <v>3</v>
      </c>
      <c r="G1823" s="13">
        <f>VLOOKUP(A1823,import!A:J,7,0)</f>
        <v>0</v>
      </c>
      <c r="H1823" s="13">
        <f>VLOOKUP(A1823,import!A:J,8,0)</f>
        <v>89</v>
      </c>
      <c r="I1823" s="13">
        <f>VLOOKUP(A1823,import!A:J,9,0)</f>
        <v>89</v>
      </c>
      <c r="J1823" s="14">
        <f>VLOOKUP(A1823,import!A:J,10,0)</f>
        <v>0</v>
      </c>
      <c r="K1823" s="21" t="s">
        <v>8411</v>
      </c>
      <c r="L1823" s="21">
        <v>2.423120801E9</v>
      </c>
      <c r="M1823" s="21" t="s">
        <v>47</v>
      </c>
      <c r="N1823" s="21" t="s">
        <v>195</v>
      </c>
      <c r="O1823" s="21" t="s">
        <v>8412</v>
      </c>
      <c r="P1823" s="11" t="str">
        <f>VLOOKUP(A1823,import!A:P,16,0)</f>
        <v>Geleneksel</v>
      </c>
      <c r="Q1823" s="15"/>
      <c r="R1823" s="15" t="b">
        <v>1</v>
      </c>
      <c r="S1823" s="16" t="b">
        <v>0</v>
      </c>
      <c r="T1823" s="17" t="s">
        <v>280</v>
      </c>
      <c r="U1823" s="17" t="s">
        <v>99</v>
      </c>
      <c r="V1823" s="55" t="s">
        <v>69</v>
      </c>
      <c r="W1823" s="17"/>
      <c r="X1823" s="18">
        <v>44706.0</v>
      </c>
      <c r="Y1823" s="18">
        <v>44707.0</v>
      </c>
      <c r="Z1823" s="18"/>
      <c r="AA1823" s="22" t="s">
        <v>71</v>
      </c>
      <c r="AB1823" s="23">
        <v>44678.0</v>
      </c>
      <c r="AC1823" s="22" t="s">
        <v>71</v>
      </c>
      <c r="AD1823" s="23">
        <v>44706.0</v>
      </c>
      <c r="AE1823" s="20"/>
      <c r="AF1823" s="19"/>
      <c r="AG1823" s="20"/>
      <c r="AH1823" s="19"/>
      <c r="AI1823" s="19"/>
      <c r="AJ1823" s="19"/>
      <c r="AK1823" s="22" t="s">
        <v>99</v>
      </c>
      <c r="AL1823" s="22" t="s">
        <v>99</v>
      </c>
      <c r="AM1823" s="19"/>
      <c r="AN1823" s="19"/>
      <c r="AO1823" s="19"/>
      <c r="AP1823" s="21"/>
      <c r="AQ1823" s="19"/>
    </row>
    <row r="1824">
      <c r="A1824" s="21" t="s">
        <v>8413</v>
      </c>
      <c r="B1824" s="21" t="s">
        <v>8414</v>
      </c>
      <c r="C1824" s="11" t="str">
        <f>VLOOKUP(A1824,import!A:C,3,0)</f>
        <v>DOĞRU</v>
      </c>
      <c r="D1824" s="21" t="s">
        <v>110</v>
      </c>
      <c r="E1824" s="12">
        <f>VLOOKUP(A1824,import!A:J,5,0)</f>
        <v>3</v>
      </c>
      <c r="F1824" s="12">
        <f>VLOOKUP(A1824,import!A:J,6,0)</f>
        <v>3</v>
      </c>
      <c r="G1824" s="13">
        <f>VLOOKUP(A1824,import!A:J,7,0)</f>
        <v>0</v>
      </c>
      <c r="H1824" s="13">
        <f>VLOOKUP(A1824,import!A:J,8,0)</f>
        <v>185</v>
      </c>
      <c r="I1824" s="13">
        <f>VLOOKUP(A1824,import!A:J,9,0)</f>
        <v>185</v>
      </c>
      <c r="J1824" s="14">
        <f>VLOOKUP(A1824,import!A:J,10,0)</f>
        <v>0</v>
      </c>
      <c r="K1824" s="21" t="s">
        <v>8415</v>
      </c>
      <c r="L1824" s="21">
        <v>2.422303322E9</v>
      </c>
      <c r="M1824" s="21" t="s">
        <v>138</v>
      </c>
      <c r="N1824" s="21" t="s">
        <v>382</v>
      </c>
      <c r="O1824" s="21" t="s">
        <v>8416</v>
      </c>
      <c r="P1824" s="11" t="str">
        <f>VLOOKUP(A1824,import!A:P,16,0)</f>
        <v>Geleneksel</v>
      </c>
      <c r="Q1824" s="15"/>
      <c r="R1824" s="15" t="b">
        <v>0</v>
      </c>
      <c r="S1824" s="16" t="b">
        <v>0</v>
      </c>
      <c r="T1824" s="17"/>
      <c r="U1824" s="17"/>
      <c r="V1824" s="17"/>
      <c r="W1824" s="17"/>
      <c r="X1824" s="18"/>
      <c r="Y1824" s="18"/>
      <c r="Z1824" s="18"/>
      <c r="AA1824" s="22"/>
      <c r="AB1824" s="23"/>
      <c r="AC1824" s="22"/>
      <c r="AD1824" s="23"/>
      <c r="AE1824" s="20"/>
      <c r="AF1824" s="19"/>
      <c r="AG1824" s="20"/>
      <c r="AH1824" s="19"/>
      <c r="AI1824" s="19"/>
      <c r="AJ1824" s="19"/>
      <c r="AK1824" s="22"/>
      <c r="AL1824" s="22"/>
      <c r="AM1824" s="19"/>
      <c r="AN1824" s="19"/>
      <c r="AO1824" s="19"/>
      <c r="AP1824" s="21"/>
      <c r="AQ1824" s="19"/>
    </row>
    <row r="1825">
      <c r="A1825" s="21" t="s">
        <v>8417</v>
      </c>
      <c r="B1825" s="21" t="s">
        <v>8418</v>
      </c>
      <c r="C1825" s="11" t="str">
        <f>VLOOKUP(A1825,import!A:C,3,0)</f>
        <v>DOĞRU</v>
      </c>
      <c r="D1825" s="21" t="s">
        <v>419</v>
      </c>
      <c r="E1825" s="12">
        <f>VLOOKUP(A1825,import!A:J,5,0)</f>
        <v>5</v>
      </c>
      <c r="F1825" s="12">
        <f>VLOOKUP(A1825,import!A:J,6,0)</f>
        <v>5</v>
      </c>
      <c r="G1825" s="13">
        <f>VLOOKUP(A1825,import!A:J,7,0)</f>
        <v>0</v>
      </c>
      <c r="H1825" s="13">
        <f>VLOOKUP(A1825,import!A:J,8,0)</f>
        <v>25</v>
      </c>
      <c r="I1825" s="13">
        <f>VLOOKUP(A1825,import!A:J,9,0)</f>
        <v>25</v>
      </c>
      <c r="J1825" s="14">
        <f>VLOOKUP(A1825,import!A:J,10,0)</f>
        <v>0</v>
      </c>
      <c r="K1825" s="21" t="s">
        <v>8419</v>
      </c>
      <c r="L1825" s="21">
        <v>2.423402185E9</v>
      </c>
      <c r="M1825" s="21" t="s">
        <v>65</v>
      </c>
      <c r="N1825" s="21" t="s">
        <v>8295</v>
      </c>
      <c r="O1825" s="21" t="s">
        <v>8420</v>
      </c>
      <c r="P1825" s="11" t="str">
        <f>VLOOKUP(A1825,import!A:P,16,0)</f>
        <v>Geleneksel</v>
      </c>
      <c r="Q1825" s="15"/>
      <c r="R1825" s="15" t="b">
        <v>1</v>
      </c>
      <c r="S1825" s="16" t="b">
        <v>0</v>
      </c>
      <c r="T1825" s="17" t="s">
        <v>280</v>
      </c>
      <c r="U1825" s="17"/>
      <c r="V1825" s="17"/>
      <c r="W1825" s="17" t="s">
        <v>8421</v>
      </c>
      <c r="X1825" s="18"/>
      <c r="Y1825" s="18"/>
      <c r="Z1825" s="18"/>
      <c r="AA1825" s="22" t="s">
        <v>71</v>
      </c>
      <c r="AB1825" s="23">
        <v>44700.0</v>
      </c>
      <c r="AC1825" s="22"/>
      <c r="AD1825" s="23"/>
      <c r="AE1825" s="20"/>
      <c r="AF1825" s="19"/>
      <c r="AG1825" s="20"/>
      <c r="AH1825" s="19"/>
      <c r="AI1825" s="19"/>
      <c r="AJ1825" s="19"/>
      <c r="AK1825" s="22" t="s">
        <v>99</v>
      </c>
      <c r="AL1825" s="22"/>
      <c r="AM1825" s="19"/>
      <c r="AN1825" s="19"/>
      <c r="AO1825" s="19"/>
      <c r="AP1825" s="21"/>
      <c r="AQ1825" s="19"/>
    </row>
    <row r="1826">
      <c r="A1826" s="21" t="s">
        <v>8422</v>
      </c>
      <c r="B1826" s="21" t="s">
        <v>8423</v>
      </c>
      <c r="C1826" s="11" t="str">
        <f>VLOOKUP(A1826,import!A:C,3,0)</f>
        <v>DOĞRU</v>
      </c>
      <c r="D1826" s="21" t="s">
        <v>45</v>
      </c>
      <c r="E1826" s="12" t="str">
        <f>VLOOKUP(A1826,import!A:J,5,0)</f>
        <v/>
      </c>
      <c r="F1826" s="12" t="str">
        <f>VLOOKUP(A1826,import!A:J,6,0)</f>
        <v/>
      </c>
      <c r="G1826" s="13">
        <f>VLOOKUP(A1826,import!A:J,7,0)</f>
        <v>0</v>
      </c>
      <c r="H1826" s="13">
        <f>VLOOKUP(A1826,import!A:J,8,0)</f>
        <v>24</v>
      </c>
      <c r="I1826" s="13">
        <f>VLOOKUP(A1826,import!A:J,9,0)</f>
        <v>24</v>
      </c>
      <c r="J1826" s="14">
        <f>VLOOKUP(A1826,import!A:J,10,0)</f>
        <v>0</v>
      </c>
      <c r="K1826" s="21" t="s">
        <v>8424</v>
      </c>
      <c r="L1826" s="21">
        <v>2.425132223E9</v>
      </c>
      <c r="M1826" s="21" t="s">
        <v>368</v>
      </c>
      <c r="N1826" s="21" t="s">
        <v>813</v>
      </c>
      <c r="O1826" s="21" t="s">
        <v>8425</v>
      </c>
      <c r="P1826" s="11" t="str">
        <f>VLOOKUP(A1826,import!A:P,16,0)</f>
        <v>Geleneksel</v>
      </c>
      <c r="Q1826" s="15"/>
      <c r="R1826" s="15" t="b">
        <v>0</v>
      </c>
      <c r="S1826" s="16" t="b">
        <v>0</v>
      </c>
      <c r="T1826" s="17"/>
      <c r="U1826" s="17"/>
      <c r="V1826" s="17"/>
      <c r="W1826" s="17"/>
      <c r="X1826" s="18"/>
      <c r="Y1826" s="18"/>
      <c r="Z1826" s="18"/>
      <c r="AA1826" s="22"/>
      <c r="AB1826" s="23"/>
      <c r="AC1826" s="22"/>
      <c r="AD1826" s="23"/>
      <c r="AE1826" s="20"/>
      <c r="AF1826" s="19"/>
      <c r="AG1826" s="20"/>
      <c r="AH1826" s="19"/>
      <c r="AI1826" s="19"/>
      <c r="AJ1826" s="19"/>
      <c r="AK1826" s="22"/>
      <c r="AL1826" s="22"/>
      <c r="AM1826" s="19"/>
      <c r="AN1826" s="19"/>
      <c r="AO1826" s="19"/>
      <c r="AP1826" s="21"/>
      <c r="AQ1826" s="19"/>
    </row>
    <row r="1827">
      <c r="A1827" s="74" t="s">
        <v>8426</v>
      </c>
      <c r="B1827" s="21" t="s">
        <v>8427</v>
      </c>
      <c r="C1827" s="11" t="str">
        <f>VLOOKUP(A1827,import!A:C,3,0)</f>
        <v>DOĞRU</v>
      </c>
      <c r="D1827" s="21" t="s">
        <v>1449</v>
      </c>
      <c r="E1827" s="12" t="str">
        <f>VLOOKUP(A1827,import!A:J,5,0)</f>
        <v/>
      </c>
      <c r="F1827" s="12" t="str">
        <f>VLOOKUP(A1827,import!A:J,6,0)</f>
        <v/>
      </c>
      <c r="G1827" s="13">
        <f>VLOOKUP(A1827,import!A:J,7,0)</f>
        <v>0</v>
      </c>
      <c r="H1827" s="13">
        <f>VLOOKUP(A1827,import!A:J,8,0)</f>
        <v>41</v>
      </c>
      <c r="I1827" s="13">
        <f>VLOOKUP(A1827,import!A:J,9,0)</f>
        <v>41</v>
      </c>
      <c r="J1827" s="14">
        <f>VLOOKUP(A1827,import!A:J,10,0)</f>
        <v>0</v>
      </c>
      <c r="K1827" s="21" t="s">
        <v>8428</v>
      </c>
      <c r="L1827" s="21">
        <v>5.300651869E9</v>
      </c>
      <c r="M1827" s="21" t="s">
        <v>544</v>
      </c>
      <c r="N1827" s="21" t="s">
        <v>483</v>
      </c>
      <c r="O1827" s="21" t="s">
        <v>8429</v>
      </c>
      <c r="P1827" s="11" t="str">
        <f>VLOOKUP(A1827,import!A:P,16,0)</f>
        <v>Geleneksel</v>
      </c>
      <c r="Q1827" s="15"/>
      <c r="R1827" s="15" t="b">
        <v>0</v>
      </c>
      <c r="S1827" s="16" t="b">
        <v>0</v>
      </c>
      <c r="T1827" s="17"/>
      <c r="U1827" s="17"/>
      <c r="V1827" s="17"/>
      <c r="W1827" s="17"/>
      <c r="X1827" s="18"/>
      <c r="Y1827" s="18"/>
      <c r="Z1827" s="18"/>
      <c r="AA1827" s="22"/>
      <c r="AB1827" s="23"/>
      <c r="AC1827" s="22"/>
      <c r="AD1827" s="23"/>
      <c r="AE1827" s="20"/>
      <c r="AF1827" s="19"/>
      <c r="AG1827" s="20"/>
      <c r="AH1827" s="19"/>
      <c r="AI1827" s="19"/>
      <c r="AJ1827" s="19"/>
      <c r="AK1827" s="22"/>
      <c r="AL1827" s="22"/>
      <c r="AM1827" s="19"/>
      <c r="AN1827" s="19"/>
      <c r="AO1827" s="19"/>
      <c r="AP1827" s="21"/>
      <c r="AQ1827" s="19"/>
    </row>
    <row r="1828">
      <c r="A1828" s="21" t="s">
        <v>8430</v>
      </c>
      <c r="B1828" s="21" t="s">
        <v>8431</v>
      </c>
      <c r="C1828" s="11" t="str">
        <f>VLOOKUP(A1828,import!A:C,3,0)</f>
        <v>DOĞRU</v>
      </c>
      <c r="D1828" s="21" t="s">
        <v>63</v>
      </c>
      <c r="E1828" s="12" t="str">
        <f>VLOOKUP(A1828,import!A:J,5,0)</f>
        <v/>
      </c>
      <c r="F1828" s="12" t="str">
        <f>VLOOKUP(A1828,import!A:J,6,0)</f>
        <v/>
      </c>
      <c r="G1828" s="13">
        <f>VLOOKUP(A1828,import!A:J,7,0)</f>
        <v>0</v>
      </c>
      <c r="H1828" s="13">
        <f>VLOOKUP(A1828,import!A:J,8,0)</f>
        <v>33</v>
      </c>
      <c r="I1828" s="13">
        <f>VLOOKUP(A1828,import!A:J,9,0)</f>
        <v>33</v>
      </c>
      <c r="J1828" s="14">
        <f>VLOOKUP(A1828,import!A:J,10,0)</f>
        <v>0</v>
      </c>
      <c r="K1828" s="21" t="s">
        <v>8432</v>
      </c>
      <c r="L1828" s="21">
        <v>2.423211975E9</v>
      </c>
      <c r="M1828" s="21" t="s">
        <v>47</v>
      </c>
      <c r="N1828" s="21" t="s">
        <v>489</v>
      </c>
      <c r="O1828" s="21" t="s">
        <v>8433</v>
      </c>
      <c r="P1828" s="11" t="str">
        <f>VLOOKUP(A1828,import!A:P,16,0)</f>
        <v>Geleneksel</v>
      </c>
      <c r="Q1828" s="15"/>
      <c r="R1828" s="15" t="b">
        <v>1</v>
      </c>
      <c r="S1828" s="16" t="b">
        <v>0</v>
      </c>
      <c r="T1828" s="17" t="s">
        <v>50</v>
      </c>
      <c r="U1828" s="17" t="s">
        <v>99</v>
      </c>
      <c r="V1828" s="55" t="s">
        <v>69</v>
      </c>
      <c r="W1828" s="17"/>
      <c r="X1828" s="18">
        <v>44679.0</v>
      </c>
      <c r="Y1828" s="18">
        <v>44680.0</v>
      </c>
      <c r="Z1828" s="18"/>
      <c r="AA1828" s="22" t="s">
        <v>71</v>
      </c>
      <c r="AB1828" s="23">
        <v>44679.0</v>
      </c>
      <c r="AC1828" s="22"/>
      <c r="AD1828" s="23"/>
      <c r="AE1828" s="20"/>
      <c r="AF1828" s="19"/>
      <c r="AG1828" s="20"/>
      <c r="AH1828" s="19"/>
      <c r="AI1828" s="19"/>
      <c r="AJ1828" s="19"/>
      <c r="AK1828" s="22" t="s">
        <v>99</v>
      </c>
      <c r="AL1828" s="22"/>
      <c r="AM1828" s="19"/>
      <c r="AN1828" s="19"/>
      <c r="AO1828" s="19"/>
      <c r="AP1828" s="21"/>
      <c r="AQ1828" s="19"/>
    </row>
    <row r="1829">
      <c r="A1829" s="21" t="s">
        <v>8434</v>
      </c>
      <c r="B1829" s="21" t="s">
        <v>8435</v>
      </c>
      <c r="C1829" s="11" t="str">
        <f>VLOOKUP(A1829,import!A:C,3,0)</f>
        <v>DOĞRU</v>
      </c>
      <c r="D1829" s="21" t="s">
        <v>818</v>
      </c>
      <c r="E1829" s="12">
        <f>VLOOKUP(A1829,import!A:J,5,0)</f>
        <v>2</v>
      </c>
      <c r="F1829" s="12">
        <f>VLOOKUP(A1829,import!A:J,6,0)</f>
        <v>2</v>
      </c>
      <c r="G1829" s="13">
        <f>VLOOKUP(A1829,import!A:J,7,0)</f>
        <v>0</v>
      </c>
      <c r="H1829" s="13">
        <f>VLOOKUP(A1829,import!A:J,8,0)</f>
        <v>17</v>
      </c>
      <c r="I1829" s="13">
        <f>VLOOKUP(A1829,import!A:J,9,0)</f>
        <v>17</v>
      </c>
      <c r="J1829" s="14">
        <f>VLOOKUP(A1829,import!A:J,10,0)</f>
        <v>0</v>
      </c>
      <c r="K1829" s="21" t="s">
        <v>8436</v>
      </c>
      <c r="L1829" s="21">
        <v>5.392565708E9</v>
      </c>
      <c r="M1829" s="21" t="s">
        <v>138</v>
      </c>
      <c r="N1829" s="21" t="s">
        <v>382</v>
      </c>
      <c r="O1829" s="21" t="s">
        <v>8437</v>
      </c>
      <c r="P1829" s="11" t="str">
        <f>VLOOKUP(A1829,import!A:P,16,0)</f>
        <v>Geleneksel</v>
      </c>
      <c r="Q1829" s="15"/>
      <c r="R1829" s="15" t="b">
        <v>1</v>
      </c>
      <c r="S1829" s="16" t="b">
        <v>0</v>
      </c>
      <c r="T1829" s="17" t="s">
        <v>50</v>
      </c>
      <c r="U1829" s="17" t="s">
        <v>156</v>
      </c>
      <c r="V1829" s="55" t="s">
        <v>69</v>
      </c>
      <c r="W1829" s="17"/>
      <c r="X1829" s="18">
        <v>44692.0</v>
      </c>
      <c r="Y1829" s="18">
        <v>44693.0</v>
      </c>
      <c r="Z1829" s="18"/>
      <c r="AA1829" s="22" t="s">
        <v>71</v>
      </c>
      <c r="AB1829" s="18">
        <v>44692.0</v>
      </c>
      <c r="AC1829" s="22"/>
      <c r="AD1829" s="23"/>
      <c r="AE1829" s="20"/>
      <c r="AF1829" s="19"/>
      <c r="AG1829" s="20"/>
      <c r="AH1829" s="19"/>
      <c r="AI1829" s="19"/>
      <c r="AJ1829" s="19"/>
      <c r="AK1829" s="22" t="s">
        <v>156</v>
      </c>
      <c r="AL1829" s="22"/>
      <c r="AM1829" s="19"/>
      <c r="AN1829" s="19"/>
      <c r="AO1829" s="19"/>
      <c r="AP1829" s="21"/>
      <c r="AQ1829" s="19"/>
    </row>
    <row r="1830">
      <c r="A1830" s="21" t="s">
        <v>8438</v>
      </c>
      <c r="B1830" s="21" t="s">
        <v>8439</v>
      </c>
      <c r="C1830" s="11" t="str">
        <f>VLOOKUP(A1830,import!A:C,3,0)</f>
        <v>DOĞRU</v>
      </c>
      <c r="D1830" s="21" t="s">
        <v>325</v>
      </c>
      <c r="E1830" s="12" t="str">
        <f>VLOOKUP(A1830,import!A:J,5,0)</f>
        <v/>
      </c>
      <c r="F1830" s="12" t="str">
        <f>VLOOKUP(A1830,import!A:J,6,0)</f>
        <v/>
      </c>
      <c r="G1830" s="13">
        <f>VLOOKUP(A1830,import!A:J,7,0)</f>
        <v>0</v>
      </c>
      <c r="H1830" s="13">
        <f>VLOOKUP(A1830,import!A:J,8,0)</f>
        <v>18</v>
      </c>
      <c r="I1830" s="13">
        <f>VLOOKUP(A1830,import!A:J,9,0)</f>
        <v>18</v>
      </c>
      <c r="J1830" s="14">
        <f>VLOOKUP(A1830,import!A:J,10,0)</f>
        <v>0</v>
      </c>
      <c r="K1830" s="21" t="s">
        <v>8440</v>
      </c>
      <c r="L1830" s="21">
        <v>5.434247221E9</v>
      </c>
      <c r="M1830" s="21" t="s">
        <v>1285</v>
      </c>
      <c r="N1830" s="21" t="s">
        <v>1286</v>
      </c>
      <c r="O1830" s="21" t="s">
        <v>8441</v>
      </c>
      <c r="P1830" s="11" t="str">
        <f>VLOOKUP(A1830,import!A:P,16,0)</f>
        <v>Geleneksel</v>
      </c>
      <c r="Q1830" s="15"/>
      <c r="R1830" s="15" t="b">
        <v>0</v>
      </c>
      <c r="S1830" s="16" t="b">
        <v>0</v>
      </c>
      <c r="T1830" s="17"/>
      <c r="U1830" s="17"/>
      <c r="V1830" s="17"/>
      <c r="W1830" s="17"/>
      <c r="X1830" s="18"/>
      <c r="Y1830" s="18"/>
      <c r="Z1830" s="18"/>
      <c r="AA1830" s="22"/>
      <c r="AB1830" s="23"/>
      <c r="AC1830" s="22"/>
      <c r="AD1830" s="23"/>
      <c r="AE1830" s="20"/>
      <c r="AF1830" s="19"/>
      <c r="AG1830" s="20"/>
      <c r="AH1830" s="19"/>
      <c r="AI1830" s="19"/>
      <c r="AJ1830" s="19"/>
      <c r="AK1830" s="22"/>
      <c r="AL1830" s="22"/>
      <c r="AM1830" s="19"/>
      <c r="AN1830" s="19"/>
      <c r="AO1830" s="19"/>
      <c r="AP1830" s="21"/>
      <c r="AQ1830" s="19"/>
    </row>
    <row r="1831">
      <c r="A1831" s="21" t="s">
        <v>8442</v>
      </c>
      <c r="B1831" s="21" t="s">
        <v>8443</v>
      </c>
      <c r="C1831" s="11" t="str">
        <f>VLOOKUP(A1831,import!A:C,3,0)</f>
        <v>DOĞRU</v>
      </c>
      <c r="D1831" s="21" t="s">
        <v>325</v>
      </c>
      <c r="E1831" s="12">
        <f>VLOOKUP(A1831,import!A:J,5,0)</f>
        <v>25</v>
      </c>
      <c r="F1831" s="12">
        <f>VLOOKUP(A1831,import!A:J,6,0)</f>
        <v>25</v>
      </c>
      <c r="G1831" s="13">
        <f>VLOOKUP(A1831,import!A:J,7,0)</f>
        <v>0</v>
      </c>
      <c r="H1831" s="13">
        <f>VLOOKUP(A1831,import!A:J,8,0)</f>
        <v>14</v>
      </c>
      <c r="I1831" s="13">
        <f>VLOOKUP(A1831,import!A:J,9,0)</f>
        <v>14</v>
      </c>
      <c r="J1831" s="14">
        <f>VLOOKUP(A1831,import!A:J,10,0)</f>
        <v>0</v>
      </c>
      <c r="K1831" s="21" t="s">
        <v>8444</v>
      </c>
      <c r="L1831" s="21">
        <v>5.394846315E9</v>
      </c>
      <c r="M1831" s="21" t="s">
        <v>388</v>
      </c>
      <c r="N1831" s="21" t="s">
        <v>663</v>
      </c>
      <c r="O1831" s="21" t="s">
        <v>8445</v>
      </c>
      <c r="P1831" s="11" t="str">
        <f>VLOOKUP(A1831,import!A:P,16,0)</f>
        <v>Geleneksel</v>
      </c>
      <c r="Q1831" s="15"/>
      <c r="R1831" s="15" t="b">
        <v>0</v>
      </c>
      <c r="S1831" s="16" t="b">
        <v>0</v>
      </c>
      <c r="T1831" s="17"/>
      <c r="U1831" s="17"/>
      <c r="V1831" s="17"/>
      <c r="W1831" s="17"/>
      <c r="X1831" s="18"/>
      <c r="Y1831" s="18"/>
      <c r="Z1831" s="18"/>
      <c r="AA1831" s="22"/>
      <c r="AB1831" s="23"/>
      <c r="AC1831" s="22"/>
      <c r="AD1831" s="23"/>
      <c r="AE1831" s="20"/>
      <c r="AF1831" s="19"/>
      <c r="AG1831" s="20"/>
      <c r="AH1831" s="19"/>
      <c r="AI1831" s="19"/>
      <c r="AJ1831" s="19"/>
      <c r="AK1831" s="22"/>
      <c r="AL1831" s="22"/>
      <c r="AM1831" s="19"/>
      <c r="AN1831" s="19"/>
      <c r="AO1831" s="19"/>
      <c r="AP1831" s="21"/>
      <c r="AQ1831" s="19"/>
    </row>
    <row r="1832">
      <c r="A1832" s="21" t="s">
        <v>8446</v>
      </c>
      <c r="B1832" s="21" t="s">
        <v>8447</v>
      </c>
      <c r="C1832" s="11" t="str">
        <f>VLOOKUP(A1832,import!A:C,3,0)</f>
        <v>DOĞRU</v>
      </c>
      <c r="D1832" s="21" t="s">
        <v>818</v>
      </c>
      <c r="E1832" s="12">
        <f>VLOOKUP(A1832,import!A:J,5,0)</f>
        <v>3</v>
      </c>
      <c r="F1832" s="12">
        <f>VLOOKUP(A1832,import!A:J,6,0)</f>
        <v>3</v>
      </c>
      <c r="G1832" s="13">
        <f>VLOOKUP(A1832,import!A:J,7,0)</f>
        <v>0</v>
      </c>
      <c r="H1832" s="13">
        <f>VLOOKUP(A1832,import!A:J,8,0)</f>
        <v>15</v>
      </c>
      <c r="I1832" s="13">
        <f>VLOOKUP(A1832,import!A:J,9,0)</f>
        <v>15</v>
      </c>
      <c r="J1832" s="14">
        <f>VLOOKUP(A1832,import!A:J,10,0)</f>
        <v>0</v>
      </c>
      <c r="K1832" s="21" t="s">
        <v>8448</v>
      </c>
      <c r="L1832" s="21">
        <v>2.425021913E9</v>
      </c>
      <c r="M1832" s="21" t="s">
        <v>65</v>
      </c>
      <c r="N1832" s="21" t="s">
        <v>474</v>
      </c>
      <c r="O1832" s="21" t="s">
        <v>8449</v>
      </c>
      <c r="P1832" s="11" t="str">
        <f>VLOOKUP(A1832,import!A:P,16,0)</f>
        <v>Geleneksel</v>
      </c>
      <c r="Q1832" s="15"/>
      <c r="R1832" s="15" t="b">
        <v>0</v>
      </c>
      <c r="S1832" s="16" t="b">
        <v>0</v>
      </c>
      <c r="T1832" s="17"/>
      <c r="U1832" s="17"/>
      <c r="V1832" s="17"/>
      <c r="W1832" s="17"/>
      <c r="X1832" s="18"/>
      <c r="Y1832" s="18"/>
      <c r="Z1832" s="18"/>
      <c r="AA1832" s="22"/>
      <c r="AB1832" s="23"/>
      <c r="AC1832" s="22"/>
      <c r="AD1832" s="23"/>
      <c r="AE1832" s="20"/>
      <c r="AF1832" s="19"/>
      <c r="AG1832" s="20"/>
      <c r="AH1832" s="19"/>
      <c r="AI1832" s="19"/>
      <c r="AJ1832" s="19"/>
      <c r="AK1832" s="22"/>
      <c r="AL1832" s="22"/>
      <c r="AM1832" s="19"/>
      <c r="AN1832" s="19"/>
      <c r="AO1832" s="19"/>
      <c r="AP1832" s="21"/>
      <c r="AQ1832" s="19"/>
    </row>
    <row r="1833">
      <c r="A1833" s="21" t="s">
        <v>8450</v>
      </c>
      <c r="B1833" s="21" t="s">
        <v>8451</v>
      </c>
      <c r="C1833" s="11" t="str">
        <f>VLOOKUP(A1833,import!A:C,3,0)</f>
        <v>DOĞRU</v>
      </c>
      <c r="D1833" s="21" t="s">
        <v>152</v>
      </c>
      <c r="E1833" s="12" t="str">
        <f>VLOOKUP(A1833,import!A:J,5,0)</f>
        <v/>
      </c>
      <c r="F1833" s="12" t="str">
        <f>VLOOKUP(A1833,import!A:J,6,0)</f>
        <v/>
      </c>
      <c r="G1833" s="13">
        <f>VLOOKUP(A1833,import!A:J,7,0)</f>
        <v>0</v>
      </c>
      <c r="H1833" s="13">
        <f>VLOOKUP(A1833,import!A:J,8,0)</f>
        <v>30</v>
      </c>
      <c r="I1833" s="13">
        <f>VLOOKUP(A1833,import!A:J,9,0)</f>
        <v>30</v>
      </c>
      <c r="J1833" s="14">
        <f>VLOOKUP(A1833,import!A:J,10,0)</f>
        <v>0</v>
      </c>
      <c r="K1833" s="21" t="s">
        <v>8452</v>
      </c>
      <c r="L1833" s="21">
        <v>5.453395781E9</v>
      </c>
      <c r="M1833" s="21" t="s">
        <v>65</v>
      </c>
      <c r="N1833" s="21" t="s">
        <v>66</v>
      </c>
      <c r="O1833" s="21" t="s">
        <v>8453</v>
      </c>
      <c r="P1833" s="11" t="str">
        <f>VLOOKUP(A1833,import!A:P,16,0)</f>
        <v>Geleneksel</v>
      </c>
      <c r="Q1833" s="15"/>
      <c r="R1833" s="15" t="b">
        <v>1</v>
      </c>
      <c r="S1833" s="16" t="b">
        <v>0</v>
      </c>
      <c r="T1833" s="17" t="s">
        <v>106</v>
      </c>
      <c r="U1833" s="17"/>
      <c r="V1833" s="17"/>
      <c r="W1833" s="17" t="s">
        <v>1794</v>
      </c>
      <c r="X1833" s="18"/>
      <c r="Y1833" s="18"/>
      <c r="Z1833" s="18"/>
      <c r="AA1833" s="22" t="s">
        <v>106</v>
      </c>
      <c r="AB1833" s="23">
        <v>44700.0</v>
      </c>
      <c r="AC1833" s="22"/>
      <c r="AD1833" s="23"/>
      <c r="AE1833" s="20"/>
      <c r="AF1833" s="19"/>
      <c r="AG1833" s="20"/>
      <c r="AH1833" s="19"/>
      <c r="AI1833" s="19"/>
      <c r="AJ1833" s="19"/>
      <c r="AK1833" s="22" t="s">
        <v>99</v>
      </c>
      <c r="AL1833" s="22"/>
      <c r="AM1833" s="19"/>
      <c r="AN1833" s="19"/>
      <c r="AO1833" s="19"/>
      <c r="AP1833" s="21"/>
      <c r="AQ1833" s="19"/>
    </row>
    <row r="1834">
      <c r="A1834" s="21" t="s">
        <v>8454</v>
      </c>
      <c r="B1834" s="21" t="s">
        <v>8455</v>
      </c>
      <c r="C1834" s="11" t="str">
        <f>VLOOKUP(A1834,import!A:C,3,0)</f>
        <v>DOĞRU</v>
      </c>
      <c r="D1834" s="21" t="s">
        <v>45</v>
      </c>
      <c r="E1834" s="12" t="str">
        <f>VLOOKUP(A1834,import!A:J,5,0)</f>
        <v/>
      </c>
      <c r="F1834" s="12" t="str">
        <f>VLOOKUP(A1834,import!A:J,6,0)</f>
        <v/>
      </c>
      <c r="G1834" s="13">
        <f>VLOOKUP(A1834,import!A:J,7,0)</f>
        <v>0</v>
      </c>
      <c r="H1834" s="13">
        <f>VLOOKUP(A1834,import!A:J,8,0)</f>
        <v>13</v>
      </c>
      <c r="I1834" s="13">
        <f>VLOOKUP(A1834,import!A:J,9,0)</f>
        <v>13</v>
      </c>
      <c r="J1834" s="14">
        <f>VLOOKUP(A1834,import!A:J,10,0)</f>
        <v>0</v>
      </c>
      <c r="K1834" s="21" t="s">
        <v>2270</v>
      </c>
      <c r="L1834" s="21">
        <v>5.013210105E9</v>
      </c>
      <c r="M1834" s="21" t="s">
        <v>65</v>
      </c>
      <c r="N1834" s="21" t="s">
        <v>614</v>
      </c>
      <c r="O1834" s="21" t="s">
        <v>2271</v>
      </c>
      <c r="P1834" s="11" t="str">
        <f>VLOOKUP(A1834,import!A:P,16,0)</f>
        <v>Geleneksel</v>
      </c>
      <c r="Q1834" s="15"/>
      <c r="R1834" s="15" t="b">
        <v>0</v>
      </c>
      <c r="S1834" s="16" t="b">
        <v>0</v>
      </c>
      <c r="T1834" s="17" t="s">
        <v>212</v>
      </c>
      <c r="U1834" s="17"/>
      <c r="V1834" s="17"/>
      <c r="W1834" s="17"/>
      <c r="X1834" s="18"/>
      <c r="Y1834" s="18"/>
      <c r="Z1834" s="18"/>
      <c r="AA1834" s="22" t="s">
        <v>71</v>
      </c>
      <c r="AB1834" s="23">
        <v>44676.0</v>
      </c>
      <c r="AC1834" s="22"/>
      <c r="AD1834" s="23"/>
      <c r="AE1834" s="20"/>
      <c r="AF1834" s="19"/>
      <c r="AG1834" s="20"/>
      <c r="AH1834" s="19"/>
      <c r="AI1834" s="19"/>
      <c r="AJ1834" s="19"/>
      <c r="AK1834" s="22" t="s">
        <v>99</v>
      </c>
      <c r="AL1834" s="22"/>
      <c r="AM1834" s="19"/>
      <c r="AN1834" s="19"/>
      <c r="AO1834" s="19"/>
      <c r="AP1834" s="21"/>
      <c r="AQ1834" s="19"/>
    </row>
    <row r="1835">
      <c r="A1835" s="21" t="s">
        <v>8456</v>
      </c>
      <c r="B1835" s="21" t="s">
        <v>8457</v>
      </c>
      <c r="C1835" s="11" t="str">
        <f>VLOOKUP(A1835,import!A:C,3,0)</f>
        <v>DOĞRU</v>
      </c>
      <c r="D1835" s="21" t="s">
        <v>818</v>
      </c>
      <c r="E1835" s="12">
        <f>VLOOKUP(A1835,import!A:J,5,0)</f>
        <v>2</v>
      </c>
      <c r="F1835" s="12">
        <f>VLOOKUP(A1835,import!A:J,6,0)</f>
        <v>2</v>
      </c>
      <c r="G1835" s="13">
        <f>VLOOKUP(A1835,import!A:J,7,0)</f>
        <v>0</v>
      </c>
      <c r="H1835" s="13">
        <f>VLOOKUP(A1835,import!A:J,8,0)</f>
        <v>27</v>
      </c>
      <c r="I1835" s="13">
        <f>VLOOKUP(A1835,import!A:J,9,0)</f>
        <v>27</v>
      </c>
      <c r="J1835" s="14">
        <f>VLOOKUP(A1835,import!A:J,10,0)</f>
        <v>0</v>
      </c>
      <c r="K1835" s="21" t="s">
        <v>8458</v>
      </c>
      <c r="L1835" s="21">
        <v>2.425388501E9</v>
      </c>
      <c r="M1835" s="21" t="s">
        <v>368</v>
      </c>
      <c r="N1835" s="21" t="s">
        <v>848</v>
      </c>
      <c r="O1835" s="21" t="s">
        <v>8459</v>
      </c>
      <c r="P1835" s="11" t="str">
        <f>VLOOKUP(A1835,import!A:P,16,0)</f>
        <v>Geleneksel</v>
      </c>
      <c r="Q1835" s="15"/>
      <c r="R1835" s="15" t="b">
        <v>0</v>
      </c>
      <c r="S1835" s="16" t="b">
        <v>0</v>
      </c>
      <c r="T1835" s="17"/>
      <c r="U1835" s="17"/>
      <c r="V1835" s="17"/>
      <c r="W1835" s="17"/>
      <c r="X1835" s="18"/>
      <c r="Y1835" s="18"/>
      <c r="Z1835" s="18"/>
      <c r="AA1835" s="22"/>
      <c r="AB1835" s="23"/>
      <c r="AC1835" s="22"/>
      <c r="AD1835" s="23"/>
      <c r="AE1835" s="20"/>
      <c r="AF1835" s="19"/>
      <c r="AG1835" s="20"/>
      <c r="AH1835" s="19"/>
      <c r="AI1835" s="19"/>
      <c r="AJ1835" s="19"/>
      <c r="AK1835" s="22"/>
      <c r="AL1835" s="22"/>
      <c r="AM1835" s="19"/>
      <c r="AN1835" s="19"/>
      <c r="AO1835" s="19"/>
      <c r="AP1835" s="21"/>
      <c r="AQ1835" s="19"/>
    </row>
    <row r="1836">
      <c r="A1836" s="21" t="s">
        <v>8460</v>
      </c>
      <c r="B1836" s="21" t="s">
        <v>8461</v>
      </c>
      <c r="C1836" s="11" t="str">
        <f>VLOOKUP(A1836,import!A:C,3,0)</f>
        <v>DOĞRU</v>
      </c>
      <c r="D1836" s="21" t="s">
        <v>152</v>
      </c>
      <c r="E1836" s="12">
        <f>VLOOKUP(A1836,import!A:J,5,0)</f>
        <v>1</v>
      </c>
      <c r="F1836" s="12">
        <f>VLOOKUP(A1836,import!A:J,6,0)</f>
        <v>1</v>
      </c>
      <c r="G1836" s="13">
        <f>VLOOKUP(A1836,import!A:J,7,0)</f>
        <v>0</v>
      </c>
      <c r="H1836" s="13">
        <f>VLOOKUP(A1836,import!A:J,8,0)</f>
        <v>30</v>
      </c>
      <c r="I1836" s="13">
        <f>VLOOKUP(A1836,import!A:J,9,0)</f>
        <v>30</v>
      </c>
      <c r="J1836" s="14">
        <f>VLOOKUP(A1836,import!A:J,10,0)</f>
        <v>0</v>
      </c>
      <c r="K1836" s="21" t="s">
        <v>8462</v>
      </c>
      <c r="L1836" s="21">
        <v>5.526525507E9</v>
      </c>
      <c r="M1836" s="21" t="s">
        <v>368</v>
      </c>
      <c r="N1836" s="21" t="s">
        <v>8463</v>
      </c>
      <c r="O1836" s="21" t="s">
        <v>8464</v>
      </c>
      <c r="P1836" s="11" t="str">
        <f>VLOOKUP(A1836,import!A:P,16,0)</f>
        <v>Geleneksel</v>
      </c>
      <c r="Q1836" s="15"/>
      <c r="R1836" s="15" t="b">
        <v>0</v>
      </c>
      <c r="S1836" s="16" t="b">
        <v>0</v>
      </c>
      <c r="T1836" s="17"/>
      <c r="U1836" s="17"/>
      <c r="V1836" s="17"/>
      <c r="W1836" s="17"/>
      <c r="X1836" s="18"/>
      <c r="Y1836" s="18"/>
      <c r="Z1836" s="18"/>
      <c r="AA1836" s="22"/>
      <c r="AB1836" s="23"/>
      <c r="AC1836" s="22"/>
      <c r="AD1836" s="23"/>
      <c r="AE1836" s="20"/>
      <c r="AF1836" s="19"/>
      <c r="AG1836" s="20"/>
      <c r="AH1836" s="19"/>
      <c r="AI1836" s="19"/>
      <c r="AJ1836" s="19"/>
      <c r="AK1836" s="22"/>
      <c r="AL1836" s="22"/>
      <c r="AM1836" s="19"/>
      <c r="AN1836" s="19"/>
      <c r="AO1836" s="19"/>
      <c r="AP1836" s="21"/>
      <c r="AQ1836" s="19"/>
    </row>
    <row r="1837">
      <c r="A1837" s="21" t="s">
        <v>8465</v>
      </c>
      <c r="B1837" s="21" t="s">
        <v>8466</v>
      </c>
      <c r="C1837" s="11" t="str">
        <f>VLOOKUP(A1837,import!A:C,3,0)</f>
        <v>DOĞRU</v>
      </c>
      <c r="D1837" s="21" t="s">
        <v>325</v>
      </c>
      <c r="E1837" s="12">
        <f>VLOOKUP(A1837,import!A:J,5,0)</f>
        <v>1</v>
      </c>
      <c r="F1837" s="12">
        <f>VLOOKUP(A1837,import!A:J,6,0)</f>
        <v>1</v>
      </c>
      <c r="G1837" s="13">
        <f>VLOOKUP(A1837,import!A:J,7,0)</f>
        <v>0</v>
      </c>
      <c r="H1837" s="13">
        <f>VLOOKUP(A1837,import!A:J,8,0)</f>
        <v>15</v>
      </c>
      <c r="I1837" s="13">
        <f>VLOOKUP(A1837,import!A:J,9,0)</f>
        <v>15</v>
      </c>
      <c r="J1837" s="14">
        <f>VLOOKUP(A1837,import!A:J,10,0)</f>
        <v>0</v>
      </c>
      <c r="K1837" s="21" t="s">
        <v>8467</v>
      </c>
      <c r="L1837" s="21">
        <v>5.013550405E9</v>
      </c>
      <c r="M1837" s="21" t="s">
        <v>47</v>
      </c>
      <c r="N1837" s="21" t="s">
        <v>6884</v>
      </c>
      <c r="O1837" s="21" t="s">
        <v>8468</v>
      </c>
      <c r="P1837" s="11" t="str">
        <f>VLOOKUP(A1837,import!A:P,16,0)</f>
        <v>Geleneksel</v>
      </c>
      <c r="Q1837" s="15"/>
      <c r="R1837" s="15" t="b">
        <v>1</v>
      </c>
      <c r="S1837" s="16" t="b">
        <v>0</v>
      </c>
      <c r="T1837" s="17" t="s">
        <v>50</v>
      </c>
      <c r="U1837" s="17" t="s">
        <v>99</v>
      </c>
      <c r="V1837" s="20" t="s">
        <v>69</v>
      </c>
      <c r="W1837" s="17"/>
      <c r="X1837" s="18">
        <v>44672.0</v>
      </c>
      <c r="Y1837" s="18">
        <v>44673.0</v>
      </c>
      <c r="Z1837" s="18"/>
      <c r="AA1837" s="22" t="s">
        <v>71</v>
      </c>
      <c r="AB1837" s="23">
        <v>44672.0</v>
      </c>
      <c r="AC1837" s="22"/>
      <c r="AD1837" s="23"/>
      <c r="AE1837" s="20"/>
      <c r="AF1837" s="19"/>
      <c r="AG1837" s="20"/>
      <c r="AH1837" s="19"/>
      <c r="AI1837" s="19"/>
      <c r="AJ1837" s="19"/>
      <c r="AK1837" s="22" t="s">
        <v>99</v>
      </c>
      <c r="AL1837" s="22"/>
      <c r="AM1837" s="19"/>
      <c r="AN1837" s="19"/>
      <c r="AO1837" s="19"/>
      <c r="AP1837" s="21"/>
      <c r="AQ1837" s="19"/>
    </row>
    <row r="1838">
      <c r="A1838" s="21" t="s">
        <v>8469</v>
      </c>
      <c r="B1838" s="21" t="s">
        <v>8470</v>
      </c>
      <c r="C1838" s="11" t="str">
        <f>VLOOKUP(A1838,import!A:C,3,0)</f>
        <v>DOĞRU</v>
      </c>
      <c r="D1838" s="21" t="s">
        <v>63</v>
      </c>
      <c r="E1838" s="12" t="str">
        <f>VLOOKUP(A1838,import!A:J,5,0)</f>
        <v/>
      </c>
      <c r="F1838" s="12" t="str">
        <f>VLOOKUP(A1838,import!A:J,6,0)</f>
        <v/>
      </c>
      <c r="G1838" s="13">
        <f>VLOOKUP(A1838,import!A:J,7,0)</f>
        <v>0</v>
      </c>
      <c r="H1838" s="13">
        <f>VLOOKUP(A1838,import!A:J,8,0)</f>
        <v>33</v>
      </c>
      <c r="I1838" s="13">
        <f>VLOOKUP(A1838,import!A:J,9,0)</f>
        <v>33</v>
      </c>
      <c r="J1838" s="14">
        <f>VLOOKUP(A1838,import!A:J,10,0)</f>
        <v>0</v>
      </c>
      <c r="K1838" s="21" t="s">
        <v>8471</v>
      </c>
      <c r="L1838" s="21">
        <v>2.428872022E9</v>
      </c>
      <c r="M1838" s="21" t="s">
        <v>327</v>
      </c>
      <c r="N1838" s="21" t="s">
        <v>483</v>
      </c>
      <c r="O1838" s="21" t="s">
        <v>8472</v>
      </c>
      <c r="P1838" s="11" t="str">
        <f>VLOOKUP(A1838,import!A:P,16,0)</f>
        <v>Geleneksel</v>
      </c>
      <c r="Q1838" s="15"/>
      <c r="R1838" s="15" t="b">
        <v>0</v>
      </c>
      <c r="S1838" s="16" t="b">
        <v>0</v>
      </c>
      <c r="T1838" s="17"/>
      <c r="U1838" s="17"/>
      <c r="V1838" s="17"/>
      <c r="W1838" s="17"/>
      <c r="X1838" s="18"/>
      <c r="Y1838" s="18"/>
      <c r="Z1838" s="18"/>
      <c r="AA1838" s="22"/>
      <c r="AB1838" s="23"/>
      <c r="AC1838" s="22"/>
      <c r="AD1838" s="23"/>
      <c r="AE1838" s="20"/>
      <c r="AF1838" s="19"/>
      <c r="AG1838" s="20"/>
      <c r="AH1838" s="19"/>
      <c r="AI1838" s="19"/>
      <c r="AJ1838" s="19"/>
      <c r="AK1838" s="22"/>
      <c r="AL1838" s="22"/>
      <c r="AM1838" s="19"/>
      <c r="AN1838" s="19"/>
      <c r="AO1838" s="19"/>
      <c r="AP1838" s="21"/>
      <c r="AQ1838" s="19"/>
    </row>
    <row r="1839">
      <c r="A1839" s="21" t="s">
        <v>8473</v>
      </c>
      <c r="B1839" s="21" t="s">
        <v>8474</v>
      </c>
      <c r="C1839" s="11" t="str">
        <f>VLOOKUP(A1839,import!A:C,3,0)</f>
        <v>DOĞRU</v>
      </c>
      <c r="D1839" s="21" t="s">
        <v>200</v>
      </c>
      <c r="E1839" s="12" t="str">
        <f>VLOOKUP(A1839,import!A:J,5,0)</f>
        <v/>
      </c>
      <c r="F1839" s="12" t="str">
        <f>VLOOKUP(A1839,import!A:J,6,0)</f>
        <v/>
      </c>
      <c r="G1839" s="13">
        <f>VLOOKUP(A1839,import!A:J,7,0)</f>
        <v>0</v>
      </c>
      <c r="H1839" s="13">
        <f>VLOOKUP(A1839,import!A:J,8,0)</f>
        <v>23</v>
      </c>
      <c r="I1839" s="13">
        <f>VLOOKUP(A1839,import!A:J,9,0)</f>
        <v>23</v>
      </c>
      <c r="J1839" s="14">
        <f>VLOOKUP(A1839,import!A:J,10,0)</f>
        <v>0</v>
      </c>
      <c r="K1839" s="21" t="s">
        <v>8475</v>
      </c>
      <c r="L1839" s="21">
        <v>5.322580718E9</v>
      </c>
      <c r="M1839" s="21" t="s">
        <v>368</v>
      </c>
      <c r="N1839" s="21" t="s">
        <v>8476</v>
      </c>
      <c r="O1839" s="21" t="s">
        <v>8477</v>
      </c>
      <c r="P1839" s="11" t="str">
        <f>VLOOKUP(A1839,import!A:P,16,0)</f>
        <v>Geleneksel</v>
      </c>
      <c r="Q1839" s="15"/>
      <c r="R1839" s="15" t="b">
        <v>0</v>
      </c>
      <c r="S1839" s="16" t="b">
        <v>0</v>
      </c>
      <c r="T1839" s="17"/>
      <c r="U1839" s="17"/>
      <c r="V1839" s="17"/>
      <c r="W1839" s="17"/>
      <c r="X1839" s="18"/>
      <c r="Y1839" s="18"/>
      <c r="Z1839" s="18"/>
      <c r="AA1839" s="22"/>
      <c r="AB1839" s="23"/>
      <c r="AC1839" s="22"/>
      <c r="AD1839" s="23"/>
      <c r="AE1839" s="20"/>
      <c r="AF1839" s="19"/>
      <c r="AG1839" s="20"/>
      <c r="AH1839" s="19"/>
      <c r="AI1839" s="19"/>
      <c r="AJ1839" s="19"/>
      <c r="AK1839" s="22"/>
      <c r="AL1839" s="22"/>
      <c r="AM1839" s="19"/>
      <c r="AN1839" s="19"/>
      <c r="AO1839" s="19"/>
      <c r="AP1839" s="21"/>
      <c r="AQ1839" s="19"/>
    </row>
    <row r="1840">
      <c r="A1840" s="21" t="s">
        <v>8478</v>
      </c>
      <c r="B1840" s="21" t="s">
        <v>8479</v>
      </c>
      <c r="C1840" s="11" t="str">
        <f>VLOOKUP(A1840,import!A:C,3,0)</f>
        <v>DOĞRU</v>
      </c>
      <c r="D1840" s="21" t="s">
        <v>200</v>
      </c>
      <c r="E1840" s="12">
        <f>VLOOKUP(A1840,import!A:J,5,0)</f>
        <v>3</v>
      </c>
      <c r="F1840" s="12">
        <f>VLOOKUP(A1840,import!A:J,6,0)</f>
        <v>3</v>
      </c>
      <c r="G1840" s="13">
        <f>VLOOKUP(A1840,import!A:J,7,0)</f>
        <v>0</v>
      </c>
      <c r="H1840" s="13">
        <f>VLOOKUP(A1840,import!A:J,8,0)</f>
        <v>11</v>
      </c>
      <c r="I1840" s="13">
        <f>VLOOKUP(A1840,import!A:J,9,0)</f>
        <v>11</v>
      </c>
      <c r="J1840" s="14">
        <f>VLOOKUP(A1840,import!A:J,10,0)</f>
        <v>0</v>
      </c>
      <c r="K1840" s="21" t="s">
        <v>8480</v>
      </c>
      <c r="L1840" s="21">
        <v>2.424212114E9</v>
      </c>
      <c r="M1840" s="21" t="s">
        <v>1285</v>
      </c>
      <c r="N1840" s="21" t="s">
        <v>5216</v>
      </c>
      <c r="O1840" s="21" t="s">
        <v>8481</v>
      </c>
      <c r="P1840" s="11" t="str">
        <f>VLOOKUP(A1840,import!A:P,16,0)</f>
        <v>Geleneksel</v>
      </c>
      <c r="Q1840" s="15"/>
      <c r="R1840" s="15" t="b">
        <v>0</v>
      </c>
      <c r="S1840" s="16" t="b">
        <v>0</v>
      </c>
      <c r="T1840" s="17"/>
      <c r="U1840" s="17"/>
      <c r="V1840" s="17"/>
      <c r="W1840" s="17"/>
      <c r="X1840" s="18"/>
      <c r="Y1840" s="18"/>
      <c r="Z1840" s="18"/>
      <c r="AA1840" s="22"/>
      <c r="AB1840" s="23"/>
      <c r="AC1840" s="22"/>
      <c r="AD1840" s="23"/>
      <c r="AE1840" s="20"/>
      <c r="AF1840" s="19"/>
      <c r="AG1840" s="20"/>
      <c r="AH1840" s="19"/>
      <c r="AI1840" s="19"/>
      <c r="AJ1840" s="19"/>
      <c r="AK1840" s="22"/>
      <c r="AL1840" s="22"/>
      <c r="AM1840" s="19"/>
      <c r="AN1840" s="19"/>
      <c r="AO1840" s="19"/>
      <c r="AP1840" s="21"/>
      <c r="AQ1840" s="19"/>
    </row>
    <row r="1841">
      <c r="A1841" s="21" t="s">
        <v>8482</v>
      </c>
      <c r="B1841" s="21" t="s">
        <v>8483</v>
      </c>
      <c r="C1841" s="11" t="str">
        <f>VLOOKUP(A1841,import!A:C,3,0)</f>
        <v>DOĞRU</v>
      </c>
      <c r="D1841" s="21" t="s">
        <v>45</v>
      </c>
      <c r="E1841" s="12" t="str">
        <f>VLOOKUP(A1841,import!A:J,5,0)</f>
        <v/>
      </c>
      <c r="F1841" s="12" t="str">
        <f>VLOOKUP(A1841,import!A:J,6,0)</f>
        <v/>
      </c>
      <c r="G1841" s="13">
        <f>VLOOKUP(A1841,import!A:J,7,0)</f>
        <v>0</v>
      </c>
      <c r="H1841" s="13">
        <f>VLOOKUP(A1841,import!A:J,8,0)</f>
        <v>25</v>
      </c>
      <c r="I1841" s="13">
        <f>VLOOKUP(A1841,import!A:J,9,0)</f>
        <v>25</v>
      </c>
      <c r="J1841" s="14">
        <f>VLOOKUP(A1841,import!A:J,10,0)</f>
        <v>0</v>
      </c>
      <c r="K1841" s="21" t="s">
        <v>8484</v>
      </c>
      <c r="L1841" s="21">
        <v>5.362071495E9</v>
      </c>
      <c r="M1841" s="21" t="s">
        <v>1285</v>
      </c>
      <c r="N1841" s="21" t="s">
        <v>1710</v>
      </c>
      <c r="O1841" s="21" t="s">
        <v>8485</v>
      </c>
      <c r="P1841" s="11" t="str">
        <f>VLOOKUP(A1841,import!A:P,16,0)</f>
        <v>Geleneksel</v>
      </c>
      <c r="Q1841" s="15"/>
      <c r="R1841" s="15" t="b">
        <v>0</v>
      </c>
      <c r="S1841" s="16" t="b">
        <v>0</v>
      </c>
      <c r="T1841" s="17"/>
      <c r="U1841" s="17"/>
      <c r="V1841" s="17"/>
      <c r="W1841" s="17"/>
      <c r="X1841" s="18"/>
      <c r="Y1841" s="18"/>
      <c r="Z1841" s="18"/>
      <c r="AA1841" s="22"/>
      <c r="AB1841" s="23"/>
      <c r="AC1841" s="22"/>
      <c r="AD1841" s="23"/>
      <c r="AE1841" s="20"/>
      <c r="AF1841" s="19"/>
      <c r="AG1841" s="20"/>
      <c r="AH1841" s="19"/>
      <c r="AI1841" s="19"/>
      <c r="AJ1841" s="19"/>
      <c r="AK1841" s="22"/>
      <c r="AL1841" s="22"/>
      <c r="AM1841" s="19"/>
      <c r="AN1841" s="19"/>
      <c r="AO1841" s="19"/>
      <c r="AP1841" s="21"/>
      <c r="AQ1841" s="19"/>
    </row>
    <row r="1842">
      <c r="A1842" s="21" t="s">
        <v>8486</v>
      </c>
      <c r="B1842" s="21" t="s">
        <v>8487</v>
      </c>
      <c r="C1842" s="11" t="str">
        <f>VLOOKUP(A1842,import!A:C,3,0)</f>
        <v>DOĞRU</v>
      </c>
      <c r="D1842" s="21" t="s">
        <v>1007</v>
      </c>
      <c r="E1842" s="12" t="str">
        <f>VLOOKUP(A1842,import!A:J,5,0)</f>
        <v/>
      </c>
      <c r="F1842" s="12" t="str">
        <f>VLOOKUP(A1842,import!A:J,6,0)</f>
        <v/>
      </c>
      <c r="G1842" s="13">
        <f>VLOOKUP(A1842,import!A:J,7,0)</f>
        <v>0</v>
      </c>
      <c r="H1842" s="13">
        <f>VLOOKUP(A1842,import!A:J,8,0)</f>
        <v>21</v>
      </c>
      <c r="I1842" s="13">
        <f>VLOOKUP(A1842,import!A:J,9,0)</f>
        <v>21</v>
      </c>
      <c r="J1842" s="14">
        <f>VLOOKUP(A1842,import!A:J,10,0)</f>
        <v>0</v>
      </c>
      <c r="K1842" s="21" t="s">
        <v>8488</v>
      </c>
      <c r="L1842" s="21">
        <v>5.530925872E9</v>
      </c>
      <c r="M1842" s="21" t="s">
        <v>65</v>
      </c>
      <c r="N1842" s="21" t="s">
        <v>483</v>
      </c>
      <c r="O1842" s="21" t="s">
        <v>8489</v>
      </c>
      <c r="P1842" s="11" t="str">
        <f>VLOOKUP(A1842,import!A:P,16,0)</f>
        <v>Geleneksel</v>
      </c>
      <c r="Q1842" s="15"/>
      <c r="R1842" s="15" t="b">
        <v>1</v>
      </c>
      <c r="S1842" s="16" t="b">
        <v>0</v>
      </c>
      <c r="T1842" s="17" t="s">
        <v>83</v>
      </c>
      <c r="U1842" s="17"/>
      <c r="V1842" s="17"/>
      <c r="W1842" s="17" t="s">
        <v>8490</v>
      </c>
      <c r="X1842" s="18"/>
      <c r="Y1842" s="18"/>
      <c r="Z1842" s="18"/>
      <c r="AA1842" s="22" t="s">
        <v>71</v>
      </c>
      <c r="AB1842" s="23">
        <v>44673.0</v>
      </c>
      <c r="AC1842" s="22"/>
      <c r="AD1842" s="23"/>
      <c r="AE1842" s="20"/>
      <c r="AF1842" s="19"/>
      <c r="AG1842" s="20"/>
      <c r="AH1842" s="19"/>
      <c r="AI1842" s="19"/>
      <c r="AJ1842" s="19"/>
      <c r="AK1842" s="22" t="s">
        <v>115</v>
      </c>
      <c r="AL1842" s="22"/>
      <c r="AM1842" s="19"/>
      <c r="AN1842" s="19"/>
      <c r="AO1842" s="19"/>
      <c r="AP1842" s="21"/>
      <c r="AQ1842" s="19"/>
    </row>
    <row r="1843">
      <c r="A1843" s="21" t="s">
        <v>8491</v>
      </c>
      <c r="B1843" s="21" t="s">
        <v>8492</v>
      </c>
      <c r="C1843" s="11" t="str">
        <f>VLOOKUP(A1843,import!A:C,3,0)</f>
        <v>DOĞRU</v>
      </c>
      <c r="D1843" s="21" t="s">
        <v>110</v>
      </c>
      <c r="E1843" s="12">
        <f>VLOOKUP(A1843,import!A:J,5,0)</f>
        <v>4</v>
      </c>
      <c r="F1843" s="12">
        <f>VLOOKUP(A1843,import!A:J,6,0)</f>
        <v>4</v>
      </c>
      <c r="G1843" s="13">
        <f>VLOOKUP(A1843,import!A:J,7,0)</f>
        <v>0</v>
      </c>
      <c r="H1843" s="13">
        <f>VLOOKUP(A1843,import!A:J,8,0)</f>
        <v>70</v>
      </c>
      <c r="I1843" s="13">
        <f>VLOOKUP(A1843,import!A:J,9,0)</f>
        <v>70</v>
      </c>
      <c r="J1843" s="14">
        <f>VLOOKUP(A1843,import!A:J,10,0)</f>
        <v>0</v>
      </c>
      <c r="K1843" s="21" t="s">
        <v>8493</v>
      </c>
      <c r="L1843" s="21">
        <v>2.428146222E9</v>
      </c>
      <c r="M1843" s="21" t="s">
        <v>544</v>
      </c>
      <c r="N1843" s="21" t="s">
        <v>663</v>
      </c>
      <c r="O1843" s="21" t="s">
        <v>8494</v>
      </c>
      <c r="P1843" s="11" t="str">
        <f>VLOOKUP(A1843,import!A:P,16,0)</f>
        <v>Geleneksel</v>
      </c>
      <c r="Q1843" s="15"/>
      <c r="R1843" s="15" t="b">
        <v>0</v>
      </c>
      <c r="S1843" s="16" t="b">
        <v>0</v>
      </c>
      <c r="T1843" s="17"/>
      <c r="U1843" s="17"/>
      <c r="V1843" s="17"/>
      <c r="W1843" s="17"/>
      <c r="X1843" s="18"/>
      <c r="Y1843" s="18"/>
      <c r="Z1843" s="18"/>
      <c r="AA1843" s="22"/>
      <c r="AB1843" s="23"/>
      <c r="AC1843" s="22"/>
      <c r="AD1843" s="23"/>
      <c r="AE1843" s="20"/>
      <c r="AF1843" s="19"/>
      <c r="AG1843" s="20"/>
      <c r="AH1843" s="19"/>
      <c r="AI1843" s="19"/>
      <c r="AJ1843" s="19"/>
      <c r="AK1843" s="22"/>
      <c r="AL1843" s="22"/>
      <c r="AM1843" s="19"/>
      <c r="AN1843" s="19"/>
      <c r="AO1843" s="19"/>
      <c r="AP1843" s="21"/>
      <c r="AQ1843" s="19"/>
    </row>
    <row r="1844">
      <c r="A1844" s="21" t="s">
        <v>8495</v>
      </c>
      <c r="B1844" s="21" t="s">
        <v>8496</v>
      </c>
      <c r="C1844" s="11" t="str">
        <f>VLOOKUP(A1844,import!A:C,3,0)</f>
        <v>DOĞRU</v>
      </c>
      <c r="D1844" s="21" t="s">
        <v>233</v>
      </c>
      <c r="E1844" s="12">
        <f>VLOOKUP(A1844,import!A:J,5,0)</f>
        <v>9</v>
      </c>
      <c r="F1844" s="12">
        <f>VLOOKUP(A1844,import!A:J,6,0)</f>
        <v>9</v>
      </c>
      <c r="G1844" s="13">
        <f>VLOOKUP(A1844,import!A:J,7,0)</f>
        <v>0</v>
      </c>
      <c r="H1844" s="13">
        <f>VLOOKUP(A1844,import!A:J,8,0)</f>
        <v>36</v>
      </c>
      <c r="I1844" s="13">
        <f>VLOOKUP(A1844,import!A:J,9,0)</f>
        <v>36</v>
      </c>
      <c r="J1844" s="14">
        <f>VLOOKUP(A1844,import!A:J,10,0)</f>
        <v>0</v>
      </c>
      <c r="K1844" s="21" t="s">
        <v>8497</v>
      </c>
      <c r="L1844" s="21">
        <v>5.384700749E9</v>
      </c>
      <c r="M1844" s="21" t="s">
        <v>47</v>
      </c>
      <c r="N1844" s="21" t="s">
        <v>227</v>
      </c>
      <c r="O1844" s="21" t="s">
        <v>8498</v>
      </c>
      <c r="P1844" s="11" t="str">
        <f>VLOOKUP(A1844,import!A:P,16,0)</f>
        <v>Geleneksel</v>
      </c>
      <c r="Q1844" s="15"/>
      <c r="R1844" s="15" t="b">
        <v>1</v>
      </c>
      <c r="S1844" s="16" t="b">
        <v>0</v>
      </c>
      <c r="T1844" s="17" t="s">
        <v>280</v>
      </c>
      <c r="U1844" s="17"/>
      <c r="V1844" s="31"/>
      <c r="W1844" s="17" t="s">
        <v>8499</v>
      </c>
      <c r="X1844" s="18"/>
      <c r="Y1844" s="18"/>
      <c r="Z1844" s="18"/>
      <c r="AA1844" s="22" t="s">
        <v>71</v>
      </c>
      <c r="AB1844" s="23">
        <v>44678.0</v>
      </c>
      <c r="AC1844" s="22" t="s">
        <v>106</v>
      </c>
      <c r="AD1844" s="23">
        <v>44706.0</v>
      </c>
      <c r="AE1844" s="20"/>
      <c r="AF1844" s="19"/>
      <c r="AG1844" s="20"/>
      <c r="AH1844" s="19"/>
      <c r="AI1844" s="19"/>
      <c r="AJ1844" s="19"/>
      <c r="AK1844" s="22" t="s">
        <v>99</v>
      </c>
      <c r="AL1844" s="22" t="s">
        <v>99</v>
      </c>
      <c r="AM1844" s="19"/>
      <c r="AN1844" s="19"/>
      <c r="AO1844" s="19"/>
      <c r="AP1844" s="21"/>
      <c r="AQ1844" s="19"/>
    </row>
    <row r="1845">
      <c r="A1845" s="21" t="s">
        <v>8500</v>
      </c>
      <c r="B1845" s="21" t="s">
        <v>8501</v>
      </c>
      <c r="C1845" s="11" t="str">
        <f>VLOOKUP(A1845,import!A:C,3,0)</f>
        <v>DOĞRU</v>
      </c>
      <c r="D1845" s="21" t="s">
        <v>344</v>
      </c>
      <c r="E1845" s="12" t="str">
        <f>VLOOKUP(A1845,import!A:J,5,0)</f>
        <v/>
      </c>
      <c r="F1845" s="12" t="str">
        <f>VLOOKUP(A1845,import!A:J,6,0)</f>
        <v/>
      </c>
      <c r="G1845" s="13">
        <f>VLOOKUP(A1845,import!A:J,7,0)</f>
        <v>0</v>
      </c>
      <c r="H1845" s="13">
        <f>VLOOKUP(A1845,import!A:J,8,0)</f>
        <v>18</v>
      </c>
      <c r="I1845" s="13">
        <f>VLOOKUP(A1845,import!A:J,9,0)</f>
        <v>18</v>
      </c>
      <c r="J1845" s="14">
        <f>VLOOKUP(A1845,import!A:J,10,0)</f>
        <v>0</v>
      </c>
      <c r="K1845" s="21" t="s">
        <v>8502</v>
      </c>
      <c r="L1845" s="21">
        <v>5.30150677E9</v>
      </c>
      <c r="M1845" s="21" t="s">
        <v>368</v>
      </c>
      <c r="N1845" s="21" t="s">
        <v>652</v>
      </c>
      <c r="O1845" s="21" t="s">
        <v>8503</v>
      </c>
      <c r="P1845" s="11" t="str">
        <f>VLOOKUP(A1845,import!A:P,16,0)</f>
        <v>Geleneksel</v>
      </c>
      <c r="Q1845" s="15"/>
      <c r="R1845" s="15" t="b">
        <v>0</v>
      </c>
      <c r="S1845" s="16" t="b">
        <v>0</v>
      </c>
      <c r="T1845" s="17"/>
      <c r="U1845" s="17"/>
      <c r="V1845" s="17"/>
      <c r="W1845" s="17"/>
      <c r="X1845" s="18"/>
      <c r="Y1845" s="18"/>
      <c r="Z1845" s="18"/>
      <c r="AA1845" s="22"/>
      <c r="AB1845" s="23"/>
      <c r="AC1845" s="22"/>
      <c r="AD1845" s="23"/>
      <c r="AE1845" s="20"/>
      <c r="AF1845" s="19"/>
      <c r="AG1845" s="20"/>
      <c r="AH1845" s="19"/>
      <c r="AI1845" s="19"/>
      <c r="AJ1845" s="19"/>
      <c r="AK1845" s="22"/>
      <c r="AL1845" s="22"/>
      <c r="AM1845" s="19"/>
      <c r="AN1845" s="19"/>
      <c r="AO1845" s="19"/>
      <c r="AP1845" s="21"/>
      <c r="AQ1845" s="19"/>
    </row>
    <row r="1846">
      <c r="A1846" s="21" t="s">
        <v>8504</v>
      </c>
      <c r="B1846" s="21" t="s">
        <v>8505</v>
      </c>
      <c r="C1846" s="11" t="str">
        <f>VLOOKUP(A1846,import!A:C,3,0)</f>
        <v>DOĞRU</v>
      </c>
      <c r="D1846" s="21" t="s">
        <v>110</v>
      </c>
      <c r="E1846" s="12" t="str">
        <f>VLOOKUP(A1846,import!A:J,5,0)</f>
        <v/>
      </c>
      <c r="F1846" s="12" t="str">
        <f>VLOOKUP(A1846,import!A:J,6,0)</f>
        <v/>
      </c>
      <c r="G1846" s="13">
        <f>VLOOKUP(A1846,import!A:J,7,0)</f>
        <v>0</v>
      </c>
      <c r="H1846" s="13">
        <f>VLOOKUP(A1846,import!A:J,8,0)</f>
        <v>112</v>
      </c>
      <c r="I1846" s="13">
        <f>VLOOKUP(A1846,import!A:J,9,0)</f>
        <v>112</v>
      </c>
      <c r="J1846" s="14">
        <f>VLOOKUP(A1846,import!A:J,10,0)</f>
        <v>0</v>
      </c>
      <c r="K1846" s="21" t="s">
        <v>8506</v>
      </c>
      <c r="L1846" s="21">
        <v>2.4232677E9</v>
      </c>
      <c r="M1846" s="21" t="s">
        <v>65</v>
      </c>
      <c r="N1846" s="21" t="s">
        <v>1501</v>
      </c>
      <c r="O1846" s="21" t="s">
        <v>8507</v>
      </c>
      <c r="P1846" s="11" t="str">
        <f>VLOOKUP(A1846,import!A:P,16,0)</f>
        <v>Geleneksel</v>
      </c>
      <c r="Q1846" s="15"/>
      <c r="R1846" s="15" t="b">
        <v>1</v>
      </c>
      <c r="S1846" s="16" t="b">
        <v>0</v>
      </c>
      <c r="T1846" s="17" t="s">
        <v>50</v>
      </c>
      <c r="U1846" s="17" t="s">
        <v>99</v>
      </c>
      <c r="V1846" s="55" t="s">
        <v>69</v>
      </c>
      <c r="W1846" s="17"/>
      <c r="X1846" s="18">
        <v>44676.0</v>
      </c>
      <c r="Y1846" s="18">
        <v>44678.0</v>
      </c>
      <c r="Z1846" s="18"/>
      <c r="AA1846" s="22" t="s">
        <v>71</v>
      </c>
      <c r="AB1846" s="23">
        <v>44676.0</v>
      </c>
      <c r="AC1846" s="22"/>
      <c r="AD1846" s="23"/>
      <c r="AE1846" s="20"/>
      <c r="AF1846" s="19"/>
      <c r="AG1846" s="20"/>
      <c r="AH1846" s="19"/>
      <c r="AI1846" s="19"/>
      <c r="AJ1846" s="19"/>
      <c r="AK1846" s="22" t="s">
        <v>99</v>
      </c>
      <c r="AL1846" s="22"/>
      <c r="AM1846" s="19"/>
      <c r="AN1846" s="19"/>
      <c r="AO1846" s="19"/>
      <c r="AP1846" s="21"/>
      <c r="AQ1846" s="19"/>
    </row>
    <row r="1847">
      <c r="A1847" s="21" t="s">
        <v>8508</v>
      </c>
      <c r="B1847" s="21" t="s">
        <v>8509</v>
      </c>
      <c r="C1847" s="11" t="str">
        <f>VLOOKUP(A1847,import!A:C,3,0)</f>
        <v>DOĞRU</v>
      </c>
      <c r="D1847" s="21" t="s">
        <v>233</v>
      </c>
      <c r="E1847" s="12" t="str">
        <f>VLOOKUP(A1847,import!A:J,5,0)</f>
        <v/>
      </c>
      <c r="F1847" s="12" t="str">
        <f>VLOOKUP(A1847,import!A:J,6,0)</f>
        <v/>
      </c>
      <c r="G1847" s="13">
        <f>VLOOKUP(A1847,import!A:J,7,0)</f>
        <v>0</v>
      </c>
      <c r="H1847" s="13">
        <f>VLOOKUP(A1847,import!A:J,8,0)</f>
        <v>35</v>
      </c>
      <c r="I1847" s="13">
        <f>VLOOKUP(A1847,import!A:J,9,0)</f>
        <v>35</v>
      </c>
      <c r="J1847" s="14">
        <f>VLOOKUP(A1847,import!A:J,10,0)</f>
        <v>0</v>
      </c>
      <c r="K1847" s="21" t="s">
        <v>8510</v>
      </c>
      <c r="L1847" s="21">
        <v>2.42230395E9</v>
      </c>
      <c r="M1847" s="21" t="s">
        <v>138</v>
      </c>
      <c r="N1847" s="21" t="s">
        <v>1037</v>
      </c>
      <c r="O1847" s="21" t="s">
        <v>8511</v>
      </c>
      <c r="P1847" s="11" t="str">
        <f>VLOOKUP(A1847,import!A:P,16,0)</f>
        <v>Geleneksel</v>
      </c>
      <c r="Q1847" s="15"/>
      <c r="R1847" s="15" t="b">
        <v>1</v>
      </c>
      <c r="S1847" s="16" t="b">
        <v>0</v>
      </c>
      <c r="T1847" s="17" t="s">
        <v>50</v>
      </c>
      <c r="U1847" s="17" t="s">
        <v>156</v>
      </c>
      <c r="V1847" s="55" t="s">
        <v>69</v>
      </c>
      <c r="W1847" s="17" t="s">
        <v>8512</v>
      </c>
      <c r="X1847" s="18">
        <v>44692.0</v>
      </c>
      <c r="Y1847" s="18">
        <v>44693.0</v>
      </c>
      <c r="Z1847" s="18"/>
      <c r="AA1847" s="22" t="s">
        <v>71</v>
      </c>
      <c r="AB1847" s="18">
        <v>44692.0</v>
      </c>
      <c r="AC1847" s="22"/>
      <c r="AD1847" s="23"/>
      <c r="AE1847" s="20"/>
      <c r="AF1847" s="19"/>
      <c r="AG1847" s="20"/>
      <c r="AH1847" s="19"/>
      <c r="AI1847" s="19"/>
      <c r="AJ1847" s="19"/>
      <c r="AK1847" s="22" t="s">
        <v>156</v>
      </c>
      <c r="AL1847" s="22"/>
      <c r="AM1847" s="19"/>
      <c r="AN1847" s="19"/>
      <c r="AO1847" s="19"/>
      <c r="AP1847" s="21"/>
      <c r="AQ1847" s="19"/>
    </row>
    <row r="1848">
      <c r="A1848" s="21" t="s">
        <v>8513</v>
      </c>
      <c r="B1848" s="21" t="s">
        <v>8514</v>
      </c>
      <c r="C1848" s="11" t="str">
        <f>VLOOKUP(A1848,import!A:C,3,0)</f>
        <v>DOĞRU</v>
      </c>
      <c r="D1848" s="21" t="s">
        <v>1007</v>
      </c>
      <c r="E1848" s="12" t="str">
        <f>VLOOKUP(A1848,import!A:J,5,0)</f>
        <v/>
      </c>
      <c r="F1848" s="12" t="str">
        <f>VLOOKUP(A1848,import!A:J,6,0)</f>
        <v/>
      </c>
      <c r="G1848" s="13">
        <f>VLOOKUP(A1848,import!A:J,7,0)</f>
        <v>0</v>
      </c>
      <c r="H1848" s="13">
        <f>VLOOKUP(A1848,import!A:J,8,0)</f>
        <v>35</v>
      </c>
      <c r="I1848" s="13">
        <f>VLOOKUP(A1848,import!A:J,9,0)</f>
        <v>35</v>
      </c>
      <c r="J1848" s="14">
        <f>VLOOKUP(A1848,import!A:J,10,0)</f>
        <v>0</v>
      </c>
      <c r="K1848" s="21" t="s">
        <v>8515</v>
      </c>
      <c r="L1848" s="21">
        <v>5.354176621E9</v>
      </c>
      <c r="M1848" s="21" t="s">
        <v>1285</v>
      </c>
      <c r="N1848" s="21" t="s">
        <v>1710</v>
      </c>
      <c r="O1848" s="21" t="s">
        <v>8516</v>
      </c>
      <c r="P1848" s="11" t="str">
        <f>VLOOKUP(A1848,import!A:P,16,0)</f>
        <v>Geleneksel</v>
      </c>
      <c r="Q1848" s="15"/>
      <c r="R1848" s="15" t="b">
        <v>0</v>
      </c>
      <c r="S1848" s="16" t="b">
        <v>0</v>
      </c>
      <c r="T1848" s="17"/>
      <c r="U1848" s="17"/>
      <c r="V1848" s="17"/>
      <c r="W1848" s="17"/>
      <c r="X1848" s="18"/>
      <c r="Y1848" s="18"/>
      <c r="Z1848" s="18"/>
      <c r="AA1848" s="22"/>
      <c r="AB1848" s="23"/>
      <c r="AC1848" s="22"/>
      <c r="AD1848" s="23"/>
      <c r="AE1848" s="20"/>
      <c r="AF1848" s="19"/>
      <c r="AG1848" s="20"/>
      <c r="AH1848" s="19"/>
      <c r="AI1848" s="19"/>
      <c r="AJ1848" s="19"/>
      <c r="AK1848" s="22"/>
      <c r="AL1848" s="22"/>
      <c r="AM1848" s="19"/>
      <c r="AN1848" s="19"/>
      <c r="AO1848" s="19"/>
      <c r="AP1848" s="21"/>
      <c r="AQ1848" s="19"/>
    </row>
    <row r="1849">
      <c r="A1849" s="21" t="s">
        <v>8517</v>
      </c>
      <c r="B1849" s="21" t="s">
        <v>8518</v>
      </c>
      <c r="C1849" s="11" t="str">
        <f>VLOOKUP(A1849,import!A:C,3,0)</f>
        <v>DOĞRU</v>
      </c>
      <c r="D1849" s="21" t="s">
        <v>45</v>
      </c>
      <c r="E1849" s="12">
        <f>VLOOKUP(A1849,import!A:J,5,0)</f>
        <v>21</v>
      </c>
      <c r="F1849" s="12">
        <f>VLOOKUP(A1849,import!A:J,6,0)</f>
        <v>21</v>
      </c>
      <c r="G1849" s="13">
        <f>VLOOKUP(A1849,import!A:J,7,0)</f>
        <v>0</v>
      </c>
      <c r="H1849" s="13">
        <f>VLOOKUP(A1849,import!A:J,8,0)</f>
        <v>15</v>
      </c>
      <c r="I1849" s="13">
        <f>VLOOKUP(A1849,import!A:J,9,0)</f>
        <v>15</v>
      </c>
      <c r="J1849" s="14">
        <f>VLOOKUP(A1849,import!A:J,10,0)</f>
        <v>0</v>
      </c>
      <c r="K1849" s="21" t="s">
        <v>8519</v>
      </c>
      <c r="L1849" s="21">
        <v>2.422273004E9</v>
      </c>
      <c r="M1849" s="21" t="s">
        <v>65</v>
      </c>
      <c r="N1849" s="21" t="s">
        <v>285</v>
      </c>
      <c r="O1849" s="21" t="s">
        <v>8520</v>
      </c>
      <c r="P1849" s="11" t="str">
        <f>VLOOKUP(A1849,import!A:P,16,0)</f>
        <v>Geleneksel</v>
      </c>
      <c r="Q1849" s="15"/>
      <c r="R1849" s="15" t="b">
        <v>1</v>
      </c>
      <c r="S1849" s="16" t="b">
        <v>0</v>
      </c>
      <c r="T1849" s="17" t="s">
        <v>50</v>
      </c>
      <c r="U1849" s="17" t="s">
        <v>99</v>
      </c>
      <c r="V1849" s="55" t="s">
        <v>69</v>
      </c>
      <c r="W1849" s="17"/>
      <c r="X1849" s="18">
        <v>44687.0</v>
      </c>
      <c r="Y1849" s="18">
        <v>44690.0</v>
      </c>
      <c r="Z1849" s="18"/>
      <c r="AA1849" s="22" t="s">
        <v>71</v>
      </c>
      <c r="AB1849" s="23">
        <v>44687.0</v>
      </c>
      <c r="AC1849" s="22"/>
      <c r="AD1849" s="23"/>
      <c r="AE1849" s="20"/>
      <c r="AF1849" s="19"/>
      <c r="AG1849" s="20"/>
      <c r="AH1849" s="19"/>
      <c r="AI1849" s="19"/>
      <c r="AJ1849" s="19"/>
      <c r="AK1849" s="22" t="s">
        <v>99</v>
      </c>
      <c r="AL1849" s="22"/>
      <c r="AM1849" s="19"/>
      <c r="AN1849" s="19"/>
      <c r="AO1849" s="19"/>
      <c r="AP1849" s="21"/>
      <c r="AQ1849" s="19"/>
    </row>
    <row r="1850">
      <c r="A1850" s="21" t="s">
        <v>8521</v>
      </c>
      <c r="B1850" s="21" t="s">
        <v>8522</v>
      </c>
      <c r="C1850" s="11" t="str">
        <f>VLOOKUP(A1850,import!A:C,3,0)</f>
        <v>DOĞRU</v>
      </c>
      <c r="D1850" s="21" t="s">
        <v>143</v>
      </c>
      <c r="E1850" s="12" t="str">
        <f>VLOOKUP(A1850,import!A:J,5,0)</f>
        <v/>
      </c>
      <c r="F1850" s="12" t="str">
        <f>VLOOKUP(A1850,import!A:J,6,0)</f>
        <v/>
      </c>
      <c r="G1850" s="13">
        <f>VLOOKUP(A1850,import!A:J,7,0)</f>
        <v>0</v>
      </c>
      <c r="H1850" s="13">
        <f>VLOOKUP(A1850,import!A:J,8,0)</f>
        <v>19</v>
      </c>
      <c r="I1850" s="13">
        <f>VLOOKUP(A1850,import!A:J,9,0)</f>
        <v>19</v>
      </c>
      <c r="J1850" s="14">
        <f>VLOOKUP(A1850,import!A:J,10,0)</f>
        <v>0</v>
      </c>
      <c r="K1850" s="21" t="s">
        <v>8523</v>
      </c>
      <c r="L1850" s="21">
        <v>2.422277755E9</v>
      </c>
      <c r="M1850" s="21" t="s">
        <v>65</v>
      </c>
      <c r="N1850" s="21" t="s">
        <v>112</v>
      </c>
      <c r="O1850" s="21" t="s">
        <v>8524</v>
      </c>
      <c r="P1850" s="11" t="str">
        <f>VLOOKUP(A1850,import!A:P,16,0)</f>
        <v>Geleneksel</v>
      </c>
      <c r="Q1850" s="15"/>
      <c r="R1850" s="15" t="b">
        <v>1</v>
      </c>
      <c r="S1850" s="16" t="b">
        <v>0</v>
      </c>
      <c r="T1850" s="17" t="s">
        <v>50</v>
      </c>
      <c r="U1850" s="17" t="s">
        <v>99</v>
      </c>
      <c r="V1850" s="55" t="s">
        <v>69</v>
      </c>
      <c r="W1850" s="17"/>
      <c r="X1850" s="18">
        <v>44687.0</v>
      </c>
      <c r="Y1850" s="18">
        <v>44690.0</v>
      </c>
      <c r="Z1850" s="18"/>
      <c r="AA1850" s="22" t="s">
        <v>71</v>
      </c>
      <c r="AB1850" s="23">
        <v>44687.0</v>
      </c>
      <c r="AC1850" s="22"/>
      <c r="AD1850" s="23"/>
      <c r="AE1850" s="20"/>
      <c r="AF1850" s="19"/>
      <c r="AG1850" s="20"/>
      <c r="AH1850" s="19"/>
      <c r="AI1850" s="19"/>
      <c r="AJ1850" s="19"/>
      <c r="AK1850" s="22" t="s">
        <v>99</v>
      </c>
      <c r="AL1850" s="22"/>
      <c r="AM1850" s="19"/>
      <c r="AN1850" s="19"/>
      <c r="AO1850" s="19"/>
      <c r="AP1850" s="21"/>
      <c r="AQ1850" s="19"/>
    </row>
    <row r="1851">
      <c r="A1851" s="21" t="s">
        <v>8525</v>
      </c>
      <c r="B1851" s="21" t="s">
        <v>8526</v>
      </c>
      <c r="C1851" s="11" t="str">
        <f>VLOOKUP(A1851,import!A:C,3,0)</f>
        <v>DOĞRU</v>
      </c>
      <c r="D1851" s="21" t="s">
        <v>233</v>
      </c>
      <c r="E1851" s="12">
        <f>VLOOKUP(A1851,import!A:J,5,0)</f>
        <v>5</v>
      </c>
      <c r="F1851" s="12">
        <f>VLOOKUP(A1851,import!A:J,6,0)</f>
        <v>5</v>
      </c>
      <c r="G1851" s="13">
        <f>VLOOKUP(A1851,import!A:J,7,0)</f>
        <v>0</v>
      </c>
      <c r="H1851" s="13">
        <f>VLOOKUP(A1851,import!A:J,8,0)</f>
        <v>20</v>
      </c>
      <c r="I1851" s="13">
        <f>VLOOKUP(A1851,import!A:J,9,0)</f>
        <v>20</v>
      </c>
      <c r="J1851" s="14">
        <f>VLOOKUP(A1851,import!A:J,10,0)</f>
        <v>0</v>
      </c>
      <c r="K1851" s="21" t="s">
        <v>8527</v>
      </c>
      <c r="L1851" s="21">
        <v>5.303130056E9</v>
      </c>
      <c r="M1851" s="21" t="s">
        <v>65</v>
      </c>
      <c r="N1851" s="21" t="s">
        <v>112</v>
      </c>
      <c r="O1851" s="21" t="s">
        <v>8528</v>
      </c>
      <c r="P1851" s="11" t="str">
        <f>VLOOKUP(A1851,import!A:P,16,0)</f>
        <v>Geleneksel</v>
      </c>
      <c r="Q1851" s="15"/>
      <c r="R1851" s="15" t="b">
        <v>1</v>
      </c>
      <c r="S1851" s="25" t="b">
        <v>1</v>
      </c>
      <c r="T1851" s="17"/>
      <c r="U1851" s="17"/>
      <c r="V1851" s="17"/>
      <c r="W1851" s="17" t="s">
        <v>8529</v>
      </c>
      <c r="X1851" s="18"/>
      <c r="Y1851" s="18"/>
      <c r="Z1851" s="18"/>
      <c r="AA1851" s="22" t="s">
        <v>71</v>
      </c>
      <c r="AB1851" s="23">
        <v>44687.0</v>
      </c>
      <c r="AC1851" s="22"/>
      <c r="AD1851" s="23"/>
      <c r="AE1851" s="20"/>
      <c r="AF1851" s="19"/>
      <c r="AG1851" s="20"/>
      <c r="AH1851" s="19"/>
      <c r="AI1851" s="19"/>
      <c r="AJ1851" s="19"/>
      <c r="AK1851" s="22" t="s">
        <v>99</v>
      </c>
      <c r="AL1851" s="22"/>
      <c r="AM1851" s="19"/>
      <c r="AN1851" s="19"/>
      <c r="AO1851" s="19"/>
      <c r="AP1851" s="21"/>
      <c r="AQ1851" s="19"/>
    </row>
    <row r="1852">
      <c r="A1852" s="21" t="s">
        <v>8530</v>
      </c>
      <c r="B1852" s="21" t="s">
        <v>8531</v>
      </c>
      <c r="C1852" s="11" t="str">
        <f>VLOOKUP(A1852,import!A:C,3,0)</f>
        <v>DOĞRU</v>
      </c>
      <c r="D1852" s="21" t="s">
        <v>63</v>
      </c>
      <c r="E1852" s="12">
        <f>VLOOKUP(A1852,import!A:J,5,0)</f>
        <v>16</v>
      </c>
      <c r="F1852" s="12">
        <f>VLOOKUP(A1852,import!A:J,6,0)</f>
        <v>16</v>
      </c>
      <c r="G1852" s="13">
        <f>VLOOKUP(A1852,import!A:J,7,0)</f>
        <v>0</v>
      </c>
      <c r="H1852" s="13">
        <f>VLOOKUP(A1852,import!A:J,8,0)</f>
        <v>23</v>
      </c>
      <c r="I1852" s="13">
        <f>VLOOKUP(A1852,import!A:J,9,0)</f>
        <v>23</v>
      </c>
      <c r="J1852" s="14">
        <f>VLOOKUP(A1852,import!A:J,10,0)</f>
        <v>0</v>
      </c>
      <c r="K1852" s="21" t="s">
        <v>8532</v>
      </c>
      <c r="L1852" s="21">
        <v>5.530083628E9</v>
      </c>
      <c r="M1852" s="21" t="s">
        <v>47</v>
      </c>
      <c r="N1852" s="21" t="s">
        <v>740</v>
      </c>
      <c r="O1852" s="21" t="s">
        <v>8533</v>
      </c>
      <c r="P1852" s="11" t="str">
        <f>VLOOKUP(A1852,import!A:P,16,0)</f>
        <v>Geleneksel</v>
      </c>
      <c r="Q1852" s="15"/>
      <c r="R1852" s="15" t="b">
        <v>1</v>
      </c>
      <c r="S1852" s="16" t="b">
        <v>0</v>
      </c>
      <c r="T1852" s="17" t="s">
        <v>50</v>
      </c>
      <c r="U1852" s="17" t="s">
        <v>99</v>
      </c>
      <c r="V1852" s="55" t="s">
        <v>69</v>
      </c>
      <c r="W1852" s="17"/>
      <c r="X1852" s="18">
        <v>44699.0</v>
      </c>
      <c r="Y1852" s="18">
        <v>44700.0</v>
      </c>
      <c r="Z1852" s="18"/>
      <c r="AA1852" s="22" t="s">
        <v>71</v>
      </c>
      <c r="AB1852" s="23">
        <v>44699.0</v>
      </c>
      <c r="AC1852" s="22"/>
      <c r="AD1852" s="23"/>
      <c r="AE1852" s="20"/>
      <c r="AF1852" s="19"/>
      <c r="AG1852" s="20"/>
      <c r="AH1852" s="19"/>
      <c r="AI1852" s="19"/>
      <c r="AJ1852" s="19"/>
      <c r="AK1852" s="22" t="s">
        <v>99</v>
      </c>
      <c r="AL1852" s="22"/>
      <c r="AM1852" s="19"/>
      <c r="AN1852" s="19"/>
      <c r="AO1852" s="19"/>
      <c r="AP1852" s="21"/>
      <c r="AQ1852" s="19"/>
    </row>
    <row r="1853">
      <c r="A1853" s="21" t="s">
        <v>8534</v>
      </c>
      <c r="B1853" s="21" t="s">
        <v>8535</v>
      </c>
      <c r="C1853" s="11" t="str">
        <f>VLOOKUP(A1853,import!A:C,3,0)</f>
        <v>DOĞRU</v>
      </c>
      <c r="D1853" s="21" t="s">
        <v>325</v>
      </c>
      <c r="E1853" s="12">
        <f>VLOOKUP(A1853,import!A:J,5,0)</f>
        <v>3</v>
      </c>
      <c r="F1853" s="12">
        <f>VLOOKUP(A1853,import!A:J,6,0)</f>
        <v>3</v>
      </c>
      <c r="G1853" s="13">
        <f>VLOOKUP(A1853,import!A:J,7,0)</f>
        <v>0</v>
      </c>
      <c r="H1853" s="13">
        <f>VLOOKUP(A1853,import!A:J,8,0)</f>
        <v>22</v>
      </c>
      <c r="I1853" s="13">
        <f>VLOOKUP(A1853,import!A:J,9,0)</f>
        <v>22</v>
      </c>
      <c r="J1853" s="14">
        <f>VLOOKUP(A1853,import!A:J,10,0)</f>
        <v>0</v>
      </c>
      <c r="K1853" s="21" t="s">
        <v>8536</v>
      </c>
      <c r="L1853" s="21">
        <v>5.45307098E9</v>
      </c>
      <c r="M1853" s="21" t="s">
        <v>47</v>
      </c>
      <c r="N1853" s="21" t="s">
        <v>187</v>
      </c>
      <c r="O1853" s="21" t="s">
        <v>8537</v>
      </c>
      <c r="P1853" s="11" t="str">
        <f>VLOOKUP(A1853,import!A:P,16,0)</f>
        <v>Geleneksel</v>
      </c>
      <c r="Q1853" s="15"/>
      <c r="R1853" s="15" t="b">
        <v>0</v>
      </c>
      <c r="S1853" s="16" t="b">
        <v>0</v>
      </c>
      <c r="T1853" s="17" t="s">
        <v>502</v>
      </c>
      <c r="U1853" s="17"/>
      <c r="V1853" s="17"/>
      <c r="W1853" s="17"/>
      <c r="X1853" s="18"/>
      <c r="Y1853" s="18"/>
      <c r="Z1853" s="18"/>
      <c r="AA1853" s="22"/>
      <c r="AB1853" s="23"/>
      <c r="AC1853" s="22"/>
      <c r="AD1853" s="23"/>
      <c r="AE1853" s="20"/>
      <c r="AF1853" s="19"/>
      <c r="AG1853" s="20"/>
      <c r="AH1853" s="19"/>
      <c r="AI1853" s="19"/>
      <c r="AJ1853" s="19"/>
      <c r="AK1853" s="22"/>
      <c r="AL1853" s="22"/>
      <c r="AM1853" s="19"/>
      <c r="AN1853" s="19"/>
      <c r="AO1853" s="19"/>
      <c r="AP1853" s="21"/>
      <c r="AQ1853" s="19"/>
    </row>
    <row r="1854">
      <c r="A1854" s="21" t="s">
        <v>8538</v>
      </c>
      <c r="B1854" s="21" t="s">
        <v>8539</v>
      </c>
      <c r="C1854" s="11" t="str">
        <f>VLOOKUP(A1854,import!A:C,3,0)</f>
        <v>DOĞRU</v>
      </c>
      <c r="D1854" s="21" t="s">
        <v>325</v>
      </c>
      <c r="E1854" s="12" t="str">
        <f>VLOOKUP(A1854,import!A:J,5,0)</f>
        <v/>
      </c>
      <c r="F1854" s="12" t="str">
        <f>VLOOKUP(A1854,import!A:J,6,0)</f>
        <v/>
      </c>
      <c r="G1854" s="13">
        <f>VLOOKUP(A1854,import!A:J,7,0)</f>
        <v>0</v>
      </c>
      <c r="H1854" s="13">
        <f>VLOOKUP(A1854,import!A:J,8,0)</f>
        <v>11</v>
      </c>
      <c r="I1854" s="13">
        <f>VLOOKUP(A1854,import!A:J,9,0)</f>
        <v>11</v>
      </c>
      <c r="J1854" s="14">
        <f>VLOOKUP(A1854,import!A:J,10,0)</f>
        <v>0</v>
      </c>
      <c r="K1854" s="21" t="s">
        <v>8540</v>
      </c>
      <c r="L1854" s="21">
        <v>5.52834707E9</v>
      </c>
      <c r="M1854" s="21" t="s">
        <v>368</v>
      </c>
      <c r="N1854" s="21" t="s">
        <v>682</v>
      </c>
      <c r="O1854" s="21" t="s">
        <v>8541</v>
      </c>
      <c r="P1854" s="11" t="str">
        <f>VLOOKUP(A1854,import!A:P,16,0)</f>
        <v>Geleneksel</v>
      </c>
      <c r="Q1854" s="15"/>
      <c r="R1854" s="15" t="b">
        <v>0</v>
      </c>
      <c r="S1854" s="16" t="b">
        <v>0</v>
      </c>
      <c r="T1854" s="17"/>
      <c r="U1854" s="17"/>
      <c r="V1854" s="17"/>
      <c r="W1854" s="17"/>
      <c r="X1854" s="18"/>
      <c r="Y1854" s="18"/>
      <c r="Z1854" s="18"/>
      <c r="AA1854" s="22"/>
      <c r="AB1854" s="23"/>
      <c r="AC1854" s="22"/>
      <c r="AD1854" s="23"/>
      <c r="AE1854" s="20"/>
      <c r="AF1854" s="19"/>
      <c r="AG1854" s="20"/>
      <c r="AH1854" s="19"/>
      <c r="AI1854" s="19"/>
      <c r="AJ1854" s="19"/>
      <c r="AK1854" s="22"/>
      <c r="AL1854" s="22"/>
      <c r="AM1854" s="19"/>
      <c r="AN1854" s="19"/>
      <c r="AO1854" s="19"/>
      <c r="AP1854" s="21"/>
      <c r="AQ1854" s="19"/>
    </row>
    <row r="1855">
      <c r="A1855" s="21" t="s">
        <v>8542</v>
      </c>
      <c r="B1855" s="21" t="s">
        <v>8543</v>
      </c>
      <c r="C1855" s="11" t="str">
        <f>VLOOKUP(A1855,import!A:C,3,0)</f>
        <v>DOĞRU</v>
      </c>
      <c r="D1855" s="21" t="s">
        <v>233</v>
      </c>
      <c r="E1855" s="12" t="str">
        <f>VLOOKUP(A1855,import!A:J,5,0)</f>
        <v/>
      </c>
      <c r="F1855" s="12" t="str">
        <f>VLOOKUP(A1855,import!A:J,6,0)</f>
        <v/>
      </c>
      <c r="G1855" s="13">
        <f>VLOOKUP(A1855,import!A:J,7,0)</f>
        <v>0</v>
      </c>
      <c r="H1855" s="13">
        <f>VLOOKUP(A1855,import!A:J,8,0)</f>
        <v>6</v>
      </c>
      <c r="I1855" s="13">
        <f>VLOOKUP(A1855,import!A:J,9,0)</f>
        <v>6</v>
      </c>
      <c r="J1855" s="14">
        <f>VLOOKUP(A1855,import!A:J,10,0)</f>
        <v>0</v>
      </c>
      <c r="K1855" s="21" t="s">
        <v>8502</v>
      </c>
      <c r="L1855" s="21">
        <v>5.30150677E9</v>
      </c>
      <c r="M1855" s="21" t="s">
        <v>368</v>
      </c>
      <c r="N1855" s="21" t="s">
        <v>652</v>
      </c>
      <c r="O1855" s="21" t="s">
        <v>8503</v>
      </c>
      <c r="P1855" s="11" t="str">
        <f>VLOOKUP(A1855,import!A:P,16,0)</f>
        <v>Geleneksel</v>
      </c>
      <c r="Q1855" s="15"/>
      <c r="R1855" s="15" t="b">
        <v>0</v>
      </c>
      <c r="S1855" s="16" t="b">
        <v>0</v>
      </c>
      <c r="T1855" s="17"/>
      <c r="U1855" s="17"/>
      <c r="V1855" s="17"/>
      <c r="W1855" s="17"/>
      <c r="X1855" s="18"/>
      <c r="Y1855" s="18"/>
      <c r="Z1855" s="18"/>
      <c r="AA1855" s="22"/>
      <c r="AB1855" s="23"/>
      <c r="AC1855" s="22"/>
      <c r="AD1855" s="23"/>
      <c r="AE1855" s="20"/>
      <c r="AF1855" s="19"/>
      <c r="AG1855" s="20"/>
      <c r="AH1855" s="19"/>
      <c r="AI1855" s="19"/>
      <c r="AJ1855" s="19"/>
      <c r="AK1855" s="22"/>
      <c r="AL1855" s="22"/>
      <c r="AM1855" s="19"/>
      <c r="AN1855" s="19"/>
      <c r="AO1855" s="19"/>
      <c r="AP1855" s="21"/>
      <c r="AQ1855" s="19"/>
    </row>
    <row r="1856">
      <c r="A1856" s="21" t="s">
        <v>8544</v>
      </c>
      <c r="B1856" s="21" t="s">
        <v>8545</v>
      </c>
      <c r="C1856" s="11" t="str">
        <f>VLOOKUP(A1856,import!A:C,3,0)</f>
        <v>DOĞRU</v>
      </c>
      <c r="D1856" s="21" t="s">
        <v>200</v>
      </c>
      <c r="E1856" s="12">
        <f>VLOOKUP(A1856,import!A:J,5,0)</f>
        <v>2</v>
      </c>
      <c r="F1856" s="12">
        <f>VLOOKUP(A1856,import!A:J,6,0)</f>
        <v>2</v>
      </c>
      <c r="G1856" s="13">
        <f>VLOOKUP(A1856,import!A:J,7,0)</f>
        <v>0</v>
      </c>
      <c r="H1856" s="13">
        <f>VLOOKUP(A1856,import!A:J,8,0)</f>
        <v>9</v>
      </c>
      <c r="I1856" s="13">
        <f>VLOOKUP(A1856,import!A:J,9,0)</f>
        <v>9</v>
      </c>
      <c r="J1856" s="14">
        <f>VLOOKUP(A1856,import!A:J,10,0)</f>
        <v>0</v>
      </c>
      <c r="K1856" s="21" t="s">
        <v>8546</v>
      </c>
      <c r="L1856" s="21">
        <v>5.366133208E9</v>
      </c>
      <c r="M1856" s="21" t="s">
        <v>65</v>
      </c>
      <c r="N1856" s="21" t="s">
        <v>1536</v>
      </c>
      <c r="O1856" s="21" t="s">
        <v>8547</v>
      </c>
      <c r="P1856" s="11" t="str">
        <f>VLOOKUP(A1856,import!A:P,16,0)</f>
        <v>Geleneksel</v>
      </c>
      <c r="Q1856" s="15"/>
      <c r="R1856" s="15" t="b">
        <v>1</v>
      </c>
      <c r="S1856" s="16" t="b">
        <v>0</v>
      </c>
      <c r="T1856" s="17" t="s">
        <v>212</v>
      </c>
      <c r="U1856" s="17"/>
      <c r="V1856" s="17"/>
      <c r="W1856" s="17"/>
      <c r="X1856" s="18"/>
      <c r="Y1856" s="18"/>
      <c r="Z1856" s="18"/>
      <c r="AA1856" s="22" t="s">
        <v>71</v>
      </c>
      <c r="AB1856" s="23">
        <v>44676.0</v>
      </c>
      <c r="AC1856" s="22"/>
      <c r="AD1856" s="23"/>
      <c r="AE1856" s="20"/>
      <c r="AF1856" s="19"/>
      <c r="AG1856" s="20"/>
      <c r="AH1856" s="19"/>
      <c r="AI1856" s="19"/>
      <c r="AJ1856" s="19"/>
      <c r="AK1856" s="22" t="s">
        <v>99</v>
      </c>
      <c r="AL1856" s="22"/>
      <c r="AM1856" s="19"/>
      <c r="AN1856" s="19"/>
      <c r="AO1856" s="19"/>
      <c r="AP1856" s="21"/>
      <c r="AQ1856" s="19"/>
    </row>
    <row r="1857">
      <c r="A1857" s="21" t="s">
        <v>8548</v>
      </c>
      <c r="B1857" s="21" t="s">
        <v>8549</v>
      </c>
      <c r="C1857" s="11" t="str">
        <f>VLOOKUP(A1857,import!A:C,3,0)</f>
        <v>DOĞRU</v>
      </c>
      <c r="D1857" s="21" t="s">
        <v>143</v>
      </c>
      <c r="E1857" s="12">
        <f>VLOOKUP(A1857,import!A:J,5,0)</f>
        <v>2</v>
      </c>
      <c r="F1857" s="12">
        <f>VLOOKUP(A1857,import!A:J,6,0)</f>
        <v>2</v>
      </c>
      <c r="G1857" s="13">
        <f>VLOOKUP(A1857,import!A:J,7,0)</f>
        <v>0</v>
      </c>
      <c r="H1857" s="13">
        <f>VLOOKUP(A1857,import!A:J,8,0)</f>
        <v>42</v>
      </c>
      <c r="I1857" s="13">
        <f>VLOOKUP(A1857,import!A:J,9,0)</f>
        <v>42</v>
      </c>
      <c r="J1857" s="14">
        <f>VLOOKUP(A1857,import!A:J,10,0)</f>
        <v>0</v>
      </c>
      <c r="K1857" s="21" t="s">
        <v>8550</v>
      </c>
      <c r="L1857" s="21">
        <v>5.466968233E9</v>
      </c>
      <c r="M1857" s="21" t="s">
        <v>47</v>
      </c>
      <c r="N1857" s="21" t="s">
        <v>195</v>
      </c>
      <c r="O1857" s="21" t="s">
        <v>8551</v>
      </c>
      <c r="P1857" s="11" t="str">
        <f>VLOOKUP(A1857,import!A:P,16,0)</f>
        <v>Geleneksel</v>
      </c>
      <c r="Q1857" s="15"/>
      <c r="R1857" s="15" t="b">
        <v>1</v>
      </c>
      <c r="S1857" s="16" t="b">
        <v>0</v>
      </c>
      <c r="T1857" s="17" t="s">
        <v>106</v>
      </c>
      <c r="U1857" s="17"/>
      <c r="V1857" s="31"/>
      <c r="W1857" s="17" t="s">
        <v>8552</v>
      </c>
      <c r="X1857" s="18"/>
      <c r="Y1857" s="18"/>
      <c r="Z1857" s="18"/>
      <c r="AA1857" s="22" t="s">
        <v>106</v>
      </c>
      <c r="AB1857" s="23">
        <v>44678.0</v>
      </c>
      <c r="AC1857" s="22"/>
      <c r="AD1857" s="23"/>
      <c r="AE1857" s="20"/>
      <c r="AF1857" s="19"/>
      <c r="AG1857" s="20"/>
      <c r="AH1857" s="19"/>
      <c r="AI1857" s="19"/>
      <c r="AJ1857" s="19"/>
      <c r="AK1857" s="22" t="s">
        <v>99</v>
      </c>
      <c r="AL1857" s="22"/>
      <c r="AM1857" s="19"/>
      <c r="AN1857" s="19"/>
      <c r="AO1857" s="19"/>
      <c r="AP1857" s="21"/>
      <c r="AQ1857" s="19"/>
    </row>
    <row r="1858">
      <c r="A1858" s="21" t="s">
        <v>8553</v>
      </c>
      <c r="B1858" s="21" t="s">
        <v>8554</v>
      </c>
      <c r="C1858" s="11" t="str">
        <f>VLOOKUP(A1858,import!A:C,3,0)</f>
        <v>DOĞRU</v>
      </c>
      <c r="D1858" s="21" t="s">
        <v>152</v>
      </c>
      <c r="E1858" s="12">
        <f>VLOOKUP(A1858,import!A:J,5,0)</f>
        <v>3</v>
      </c>
      <c r="F1858" s="12">
        <f>VLOOKUP(A1858,import!A:J,6,0)</f>
        <v>3</v>
      </c>
      <c r="G1858" s="13">
        <f>VLOOKUP(A1858,import!A:J,7,0)</f>
        <v>0</v>
      </c>
      <c r="H1858" s="13">
        <f>VLOOKUP(A1858,import!A:J,8,0)</f>
        <v>20</v>
      </c>
      <c r="I1858" s="13">
        <f>VLOOKUP(A1858,import!A:J,9,0)</f>
        <v>20</v>
      </c>
      <c r="J1858" s="14">
        <f>VLOOKUP(A1858,import!A:J,10,0)</f>
        <v>0</v>
      </c>
      <c r="K1858" s="21" t="s">
        <v>8555</v>
      </c>
      <c r="L1858" s="21">
        <v>5.317793833E9</v>
      </c>
      <c r="M1858" s="21" t="s">
        <v>1285</v>
      </c>
      <c r="N1858" s="21" t="s">
        <v>1710</v>
      </c>
      <c r="O1858" s="21" t="s">
        <v>8556</v>
      </c>
      <c r="P1858" s="11" t="str">
        <f>VLOOKUP(A1858,import!A:P,16,0)</f>
        <v>Geleneksel</v>
      </c>
      <c r="Q1858" s="15"/>
      <c r="R1858" s="15" t="b">
        <v>0</v>
      </c>
      <c r="S1858" s="16" t="b">
        <v>0</v>
      </c>
      <c r="T1858" s="17"/>
      <c r="U1858" s="17"/>
      <c r="V1858" s="17"/>
      <c r="W1858" s="17"/>
      <c r="X1858" s="18"/>
      <c r="Y1858" s="18"/>
      <c r="Z1858" s="18"/>
      <c r="AA1858" s="22"/>
      <c r="AB1858" s="23"/>
      <c r="AC1858" s="22"/>
      <c r="AD1858" s="23"/>
      <c r="AE1858" s="20"/>
      <c r="AF1858" s="19"/>
      <c r="AG1858" s="20"/>
      <c r="AH1858" s="19"/>
      <c r="AI1858" s="19"/>
      <c r="AJ1858" s="19"/>
      <c r="AK1858" s="22"/>
      <c r="AL1858" s="22"/>
      <c r="AM1858" s="19"/>
      <c r="AN1858" s="19"/>
      <c r="AO1858" s="19"/>
      <c r="AP1858" s="21"/>
      <c r="AQ1858" s="19"/>
    </row>
    <row r="1859">
      <c r="A1859" s="21" t="s">
        <v>8557</v>
      </c>
      <c r="B1859" s="21" t="s">
        <v>8558</v>
      </c>
      <c r="C1859" s="11" t="str">
        <f>VLOOKUP(A1859,import!A:C,3,0)</f>
        <v>DOĞRU</v>
      </c>
      <c r="D1859" s="21" t="s">
        <v>818</v>
      </c>
      <c r="E1859" s="12">
        <f>VLOOKUP(A1859,import!A:J,5,0)</f>
        <v>1</v>
      </c>
      <c r="F1859" s="12">
        <f>VLOOKUP(A1859,import!A:J,6,0)</f>
        <v>1</v>
      </c>
      <c r="G1859" s="13">
        <f>VLOOKUP(A1859,import!A:J,7,0)</f>
        <v>0</v>
      </c>
      <c r="H1859" s="13">
        <f>VLOOKUP(A1859,import!A:J,8,0)</f>
        <v>52</v>
      </c>
      <c r="I1859" s="13">
        <f>VLOOKUP(A1859,import!A:J,9,0)</f>
        <v>52</v>
      </c>
      <c r="J1859" s="14">
        <f>VLOOKUP(A1859,import!A:J,10,0)</f>
        <v>0</v>
      </c>
      <c r="K1859" s="21" t="s">
        <v>8559</v>
      </c>
      <c r="L1859" s="21">
        <v>5.336574907E9</v>
      </c>
      <c r="M1859" s="21" t="s">
        <v>65</v>
      </c>
      <c r="N1859" s="21" t="s">
        <v>778</v>
      </c>
      <c r="O1859" s="21" t="s">
        <v>8560</v>
      </c>
      <c r="P1859" s="11" t="str">
        <f>VLOOKUP(A1859,import!A:P,16,0)</f>
        <v>Geleneksel</v>
      </c>
      <c r="Q1859" s="15"/>
      <c r="R1859" s="15" t="b">
        <v>1</v>
      </c>
      <c r="S1859" s="16" t="b">
        <v>0</v>
      </c>
      <c r="T1859" s="17"/>
      <c r="U1859" s="17"/>
      <c r="V1859" s="17"/>
      <c r="W1859" s="17" t="s">
        <v>8561</v>
      </c>
      <c r="X1859" s="18"/>
      <c r="Y1859" s="18"/>
      <c r="Z1859" s="18"/>
      <c r="AA1859" s="22" t="s">
        <v>85</v>
      </c>
      <c r="AB1859" s="23">
        <v>44673.0</v>
      </c>
      <c r="AC1859" s="22"/>
      <c r="AD1859" s="23"/>
      <c r="AE1859" s="20"/>
      <c r="AF1859" s="19"/>
      <c r="AG1859" s="20"/>
      <c r="AH1859" s="19"/>
      <c r="AI1859" s="19"/>
      <c r="AJ1859" s="19"/>
      <c r="AK1859" s="22" t="s">
        <v>115</v>
      </c>
      <c r="AL1859" s="22"/>
      <c r="AM1859" s="19"/>
      <c r="AN1859" s="19"/>
      <c r="AO1859" s="19"/>
      <c r="AP1859" s="21"/>
      <c r="AQ1859" s="19"/>
    </row>
    <row r="1860">
      <c r="A1860" s="21" t="s">
        <v>8562</v>
      </c>
      <c r="B1860" s="21" t="s">
        <v>8563</v>
      </c>
      <c r="C1860" s="11" t="str">
        <f>VLOOKUP(A1860,import!A:C,3,0)</f>
        <v>DOĞRU</v>
      </c>
      <c r="D1860" s="21" t="s">
        <v>233</v>
      </c>
      <c r="E1860" s="12" t="str">
        <f>VLOOKUP(A1860,import!A:J,5,0)</f>
        <v/>
      </c>
      <c r="F1860" s="12" t="str">
        <f>VLOOKUP(A1860,import!A:J,6,0)</f>
        <v/>
      </c>
      <c r="G1860" s="13">
        <f>VLOOKUP(A1860,import!A:J,7,0)</f>
        <v>0</v>
      </c>
      <c r="H1860" s="13">
        <f>VLOOKUP(A1860,import!A:J,8,0)</f>
        <v>21</v>
      </c>
      <c r="I1860" s="13">
        <f>VLOOKUP(A1860,import!A:J,9,0)</f>
        <v>21</v>
      </c>
      <c r="J1860" s="14">
        <f>VLOOKUP(A1860,import!A:J,10,0)</f>
        <v>0</v>
      </c>
      <c r="K1860" s="21" t="s">
        <v>8564</v>
      </c>
      <c r="L1860" s="21">
        <v>5.424401314E9</v>
      </c>
      <c r="M1860" s="21" t="s">
        <v>138</v>
      </c>
      <c r="N1860" s="21" t="s">
        <v>382</v>
      </c>
      <c r="O1860" s="21" t="s">
        <v>8565</v>
      </c>
      <c r="P1860" s="11" t="str">
        <f>VLOOKUP(A1860,import!A:P,16,0)</f>
        <v>Geleneksel</v>
      </c>
      <c r="Q1860" s="15"/>
      <c r="R1860" s="15" t="b">
        <v>1</v>
      </c>
      <c r="S1860" s="16" t="b">
        <v>0</v>
      </c>
      <c r="T1860" s="17" t="s">
        <v>50</v>
      </c>
      <c r="U1860" s="17" t="s">
        <v>156</v>
      </c>
      <c r="V1860" s="55" t="s">
        <v>69</v>
      </c>
      <c r="W1860" s="17"/>
      <c r="X1860" s="18">
        <v>44692.0</v>
      </c>
      <c r="Y1860" s="18">
        <v>44693.0</v>
      </c>
      <c r="Z1860" s="18"/>
      <c r="AA1860" s="22" t="s">
        <v>71</v>
      </c>
      <c r="AB1860" s="18">
        <v>44692.0</v>
      </c>
      <c r="AC1860" s="22"/>
      <c r="AD1860" s="23"/>
      <c r="AE1860" s="20"/>
      <c r="AF1860" s="19"/>
      <c r="AG1860" s="20"/>
      <c r="AH1860" s="19"/>
      <c r="AI1860" s="19"/>
      <c r="AJ1860" s="19"/>
      <c r="AK1860" s="22" t="s">
        <v>156</v>
      </c>
      <c r="AL1860" s="22"/>
      <c r="AM1860" s="19"/>
      <c r="AN1860" s="19"/>
      <c r="AO1860" s="19"/>
      <c r="AP1860" s="21"/>
      <c r="AQ1860" s="19"/>
    </row>
    <row r="1861">
      <c r="A1861" s="21" t="s">
        <v>8566</v>
      </c>
      <c r="B1861" s="21" t="s">
        <v>8567</v>
      </c>
      <c r="C1861" s="11" t="str">
        <f>VLOOKUP(A1861,import!A:C,3,0)</f>
        <v>DOĞRU</v>
      </c>
      <c r="D1861" s="21" t="s">
        <v>1007</v>
      </c>
      <c r="E1861" s="12" t="str">
        <f>VLOOKUP(A1861,import!A:J,5,0)</f>
        <v/>
      </c>
      <c r="F1861" s="12" t="str">
        <f>VLOOKUP(A1861,import!A:J,6,0)</f>
        <v/>
      </c>
      <c r="G1861" s="13">
        <f>VLOOKUP(A1861,import!A:J,7,0)</f>
        <v>0</v>
      </c>
      <c r="H1861" s="13">
        <f>VLOOKUP(A1861,import!A:J,8,0)</f>
        <v>58</v>
      </c>
      <c r="I1861" s="13">
        <f>VLOOKUP(A1861,import!A:J,9,0)</f>
        <v>58</v>
      </c>
      <c r="J1861" s="14">
        <f>VLOOKUP(A1861,import!A:J,10,0)</f>
        <v>0</v>
      </c>
      <c r="K1861" s="21" t="s">
        <v>8568</v>
      </c>
      <c r="L1861" s="21">
        <v>2.423211444E9</v>
      </c>
      <c r="M1861" s="21" t="s">
        <v>47</v>
      </c>
      <c r="N1861" s="21" t="s">
        <v>458</v>
      </c>
      <c r="O1861" s="21" t="s">
        <v>8569</v>
      </c>
      <c r="P1861" s="11" t="str">
        <f>VLOOKUP(A1861,import!A:P,16,0)</f>
        <v>Geleneksel</v>
      </c>
      <c r="Q1861" s="15"/>
      <c r="R1861" s="15" t="b">
        <v>1</v>
      </c>
      <c r="S1861" s="16" t="b">
        <v>0</v>
      </c>
      <c r="T1861" s="17" t="s">
        <v>50</v>
      </c>
      <c r="U1861" s="17" t="s">
        <v>99</v>
      </c>
      <c r="V1861" s="24" t="s">
        <v>69</v>
      </c>
      <c r="W1861" s="17" t="s">
        <v>8570</v>
      </c>
      <c r="X1861" s="18">
        <v>44693.0</v>
      </c>
      <c r="Y1861" s="18">
        <v>44694.0</v>
      </c>
      <c r="Z1861" s="18"/>
      <c r="AA1861" s="22" t="s">
        <v>71</v>
      </c>
      <c r="AB1861" s="23">
        <v>44678.0</v>
      </c>
      <c r="AC1861" s="22" t="s">
        <v>71</v>
      </c>
      <c r="AD1861" s="23">
        <v>44693.0</v>
      </c>
      <c r="AE1861" s="20"/>
      <c r="AF1861" s="19"/>
      <c r="AG1861" s="20"/>
      <c r="AH1861" s="19"/>
      <c r="AI1861" s="19"/>
      <c r="AJ1861" s="19"/>
      <c r="AK1861" s="22" t="s">
        <v>99</v>
      </c>
      <c r="AL1861" s="22" t="s">
        <v>99</v>
      </c>
      <c r="AM1861" s="19"/>
      <c r="AN1861" s="19"/>
      <c r="AO1861" s="19"/>
      <c r="AP1861" s="21"/>
      <c r="AQ1861" s="19"/>
    </row>
    <row r="1862">
      <c r="A1862" s="21" t="s">
        <v>8571</v>
      </c>
      <c r="B1862" s="21" t="s">
        <v>8572</v>
      </c>
      <c r="C1862" s="11" t="str">
        <f>VLOOKUP(A1862,import!A:C,3,0)</f>
        <v>DOĞRU</v>
      </c>
      <c r="D1862" s="21" t="s">
        <v>818</v>
      </c>
      <c r="E1862" s="12">
        <f>VLOOKUP(A1862,import!A:J,5,0)</f>
        <v>19</v>
      </c>
      <c r="F1862" s="12">
        <f>VLOOKUP(A1862,import!A:J,6,0)</f>
        <v>19</v>
      </c>
      <c r="G1862" s="13">
        <f>VLOOKUP(A1862,import!A:J,7,0)</f>
        <v>0</v>
      </c>
      <c r="H1862" s="13">
        <f>VLOOKUP(A1862,import!A:J,8,0)</f>
        <v>15</v>
      </c>
      <c r="I1862" s="13">
        <f>VLOOKUP(A1862,import!A:J,9,0)</f>
        <v>15</v>
      </c>
      <c r="J1862" s="14">
        <f>VLOOKUP(A1862,import!A:J,10,0)</f>
        <v>0</v>
      </c>
      <c r="K1862" s="21" t="s">
        <v>450</v>
      </c>
      <c r="L1862" s="21">
        <v>5.432100999E9</v>
      </c>
      <c r="M1862" s="21" t="s">
        <v>47</v>
      </c>
      <c r="N1862" s="21" t="s">
        <v>451</v>
      </c>
      <c r="O1862" s="21" t="s">
        <v>452</v>
      </c>
      <c r="P1862" s="11" t="str">
        <f>VLOOKUP(A1862,import!A:P,16,0)</f>
        <v>Geleneksel</v>
      </c>
      <c r="Q1862" s="15"/>
      <c r="R1862" s="15" t="b">
        <v>1</v>
      </c>
      <c r="S1862" s="16" t="b">
        <v>0</v>
      </c>
      <c r="T1862" s="17" t="s">
        <v>50</v>
      </c>
      <c r="U1862" s="17" t="s">
        <v>115</v>
      </c>
      <c r="V1862" s="34" t="s">
        <v>453</v>
      </c>
      <c r="W1862" s="17" t="s">
        <v>8573</v>
      </c>
      <c r="X1862" s="18">
        <v>44706.0</v>
      </c>
      <c r="Y1862" s="18">
        <v>44707.0</v>
      </c>
      <c r="Z1862" s="18"/>
      <c r="AA1862" s="22" t="s">
        <v>177</v>
      </c>
      <c r="AB1862" s="23">
        <v>44671.0</v>
      </c>
      <c r="AC1862" s="22" t="s">
        <v>71</v>
      </c>
      <c r="AD1862" s="23">
        <v>44706.0</v>
      </c>
      <c r="AE1862" s="20"/>
      <c r="AF1862" s="19"/>
      <c r="AG1862" s="20"/>
      <c r="AH1862" s="19"/>
      <c r="AI1862" s="19"/>
      <c r="AJ1862" s="19"/>
      <c r="AK1862" s="22" t="s">
        <v>99</v>
      </c>
      <c r="AL1862" s="22" t="s">
        <v>51</v>
      </c>
      <c r="AM1862" s="19"/>
      <c r="AN1862" s="19"/>
      <c r="AO1862" s="19"/>
      <c r="AP1862" s="21"/>
      <c r="AQ1862" s="19"/>
    </row>
    <row r="1863">
      <c r="A1863" s="21" t="s">
        <v>8574</v>
      </c>
      <c r="B1863" s="21" t="s">
        <v>8575</v>
      </c>
      <c r="C1863" s="11" t="str">
        <f>VLOOKUP(A1863,import!A:C,3,0)</f>
        <v>DOĞRU</v>
      </c>
      <c r="D1863" s="21" t="s">
        <v>143</v>
      </c>
      <c r="E1863" s="12" t="str">
        <f>VLOOKUP(A1863,import!A:J,5,0)</f>
        <v/>
      </c>
      <c r="F1863" s="12" t="str">
        <f>VLOOKUP(A1863,import!A:J,6,0)</f>
        <v/>
      </c>
      <c r="G1863" s="13">
        <f>VLOOKUP(A1863,import!A:J,7,0)</f>
        <v>0</v>
      </c>
      <c r="H1863" s="13">
        <f>VLOOKUP(A1863,import!A:J,8,0)</f>
        <v>8</v>
      </c>
      <c r="I1863" s="13">
        <f>VLOOKUP(A1863,import!A:J,9,0)</f>
        <v>8</v>
      </c>
      <c r="J1863" s="14">
        <f>VLOOKUP(A1863,import!A:J,10,0)</f>
        <v>0</v>
      </c>
      <c r="K1863" s="21" t="s">
        <v>8576</v>
      </c>
      <c r="L1863" s="21">
        <v>2.428145111E9</v>
      </c>
      <c r="M1863" s="21" t="s">
        <v>544</v>
      </c>
      <c r="N1863" s="21" t="s">
        <v>483</v>
      </c>
      <c r="O1863" s="21" t="s">
        <v>8577</v>
      </c>
      <c r="P1863" s="11" t="str">
        <f>VLOOKUP(A1863,import!A:P,16,0)</f>
        <v>Geleneksel</v>
      </c>
      <c r="Q1863" s="15"/>
      <c r="R1863" s="15" t="b">
        <v>0</v>
      </c>
      <c r="S1863" s="16" t="b">
        <v>0</v>
      </c>
      <c r="T1863" s="17"/>
      <c r="U1863" s="17"/>
      <c r="V1863" s="17"/>
      <c r="W1863" s="17"/>
      <c r="X1863" s="18"/>
      <c r="Y1863" s="18"/>
      <c r="Z1863" s="18"/>
      <c r="AA1863" s="22"/>
      <c r="AB1863" s="23"/>
      <c r="AC1863" s="22"/>
      <c r="AD1863" s="23"/>
      <c r="AE1863" s="20"/>
      <c r="AF1863" s="19"/>
      <c r="AG1863" s="20"/>
      <c r="AH1863" s="19"/>
      <c r="AI1863" s="19"/>
      <c r="AJ1863" s="19"/>
      <c r="AK1863" s="22"/>
      <c r="AL1863" s="22"/>
      <c r="AM1863" s="19"/>
      <c r="AN1863" s="19"/>
      <c r="AO1863" s="19"/>
      <c r="AP1863" s="21"/>
      <c r="AQ1863" s="19"/>
    </row>
    <row r="1864">
      <c r="A1864" s="21" t="s">
        <v>8578</v>
      </c>
      <c r="B1864" s="21" t="s">
        <v>8579</v>
      </c>
      <c r="C1864" s="11" t="str">
        <f>VLOOKUP(A1864,import!A:C,3,0)</f>
        <v>DOĞRU</v>
      </c>
      <c r="D1864" s="21" t="s">
        <v>152</v>
      </c>
      <c r="E1864" s="12" t="str">
        <f>VLOOKUP(A1864,import!A:J,5,0)</f>
        <v/>
      </c>
      <c r="F1864" s="12" t="str">
        <f>VLOOKUP(A1864,import!A:J,6,0)</f>
        <v/>
      </c>
      <c r="G1864" s="13">
        <f>VLOOKUP(A1864,import!A:J,7,0)</f>
        <v>0</v>
      </c>
      <c r="H1864" s="13">
        <f>VLOOKUP(A1864,import!A:J,8,0)</f>
        <v>12</v>
      </c>
      <c r="I1864" s="13">
        <f>VLOOKUP(A1864,import!A:J,9,0)</f>
        <v>12</v>
      </c>
      <c r="J1864" s="14">
        <f>VLOOKUP(A1864,import!A:J,10,0)</f>
        <v>0</v>
      </c>
      <c r="K1864" s="21" t="s">
        <v>8580</v>
      </c>
      <c r="L1864" s="21">
        <v>5.523030768E9</v>
      </c>
      <c r="M1864" s="21" t="s">
        <v>65</v>
      </c>
      <c r="N1864" s="21" t="s">
        <v>468</v>
      </c>
      <c r="O1864" s="21" t="s">
        <v>8581</v>
      </c>
      <c r="P1864" s="11" t="str">
        <f>VLOOKUP(A1864,import!A:P,16,0)</f>
        <v>Geleneksel</v>
      </c>
      <c r="Q1864" s="15"/>
      <c r="R1864" s="15" t="b">
        <v>1</v>
      </c>
      <c r="S1864" s="16" t="b">
        <v>0</v>
      </c>
      <c r="T1864" s="17" t="s">
        <v>83</v>
      </c>
      <c r="U1864" s="17"/>
      <c r="V1864" s="17"/>
      <c r="W1864" s="17" t="s">
        <v>8582</v>
      </c>
      <c r="X1864" s="18"/>
      <c r="Y1864" s="18"/>
      <c r="Z1864" s="18"/>
      <c r="AA1864" s="22" t="s">
        <v>71</v>
      </c>
      <c r="AB1864" s="23">
        <v>44700.0</v>
      </c>
      <c r="AC1864" s="22"/>
      <c r="AD1864" s="23"/>
      <c r="AE1864" s="20"/>
      <c r="AF1864" s="19"/>
      <c r="AG1864" s="20"/>
      <c r="AH1864" s="19"/>
      <c r="AI1864" s="19"/>
      <c r="AJ1864" s="19"/>
      <c r="AK1864" s="22" t="s">
        <v>99</v>
      </c>
      <c r="AL1864" s="22"/>
      <c r="AM1864" s="19"/>
      <c r="AN1864" s="19"/>
      <c r="AO1864" s="19"/>
      <c r="AP1864" s="21"/>
      <c r="AQ1864" s="19"/>
    </row>
    <row r="1865">
      <c r="A1865" s="21" t="s">
        <v>8583</v>
      </c>
      <c r="B1865" s="21" t="s">
        <v>8584</v>
      </c>
      <c r="C1865" s="11" t="str">
        <f>VLOOKUP(A1865,import!A:C,3,0)</f>
        <v>DOĞRU</v>
      </c>
      <c r="D1865" s="21" t="s">
        <v>45</v>
      </c>
      <c r="E1865" s="12" t="str">
        <f>VLOOKUP(A1865,import!A:J,5,0)</f>
        <v/>
      </c>
      <c r="F1865" s="12" t="str">
        <f>VLOOKUP(A1865,import!A:J,6,0)</f>
        <v/>
      </c>
      <c r="G1865" s="13">
        <f>VLOOKUP(A1865,import!A:J,7,0)</f>
        <v>0</v>
      </c>
      <c r="H1865" s="13">
        <f>VLOOKUP(A1865,import!A:J,8,0)</f>
        <v>13</v>
      </c>
      <c r="I1865" s="13">
        <f>VLOOKUP(A1865,import!A:J,9,0)</f>
        <v>13</v>
      </c>
      <c r="J1865" s="14">
        <f>VLOOKUP(A1865,import!A:J,10,0)</f>
        <v>0</v>
      </c>
      <c r="K1865" s="21" t="s">
        <v>8092</v>
      </c>
      <c r="L1865" s="21">
        <v>2.423341707E9</v>
      </c>
      <c r="M1865" s="21" t="s">
        <v>47</v>
      </c>
      <c r="N1865" s="21" t="s">
        <v>719</v>
      </c>
      <c r="O1865" s="21" t="s">
        <v>8585</v>
      </c>
      <c r="P1865" s="11" t="str">
        <f>VLOOKUP(A1865,import!A:P,16,0)</f>
        <v>Geleneksel</v>
      </c>
      <c r="Q1865" s="15"/>
      <c r="R1865" s="15" t="b">
        <v>1</v>
      </c>
      <c r="S1865" s="16" t="b">
        <v>0</v>
      </c>
      <c r="T1865" s="17" t="s">
        <v>50</v>
      </c>
      <c r="U1865" s="17" t="s">
        <v>99</v>
      </c>
      <c r="V1865" s="20" t="s">
        <v>69</v>
      </c>
      <c r="W1865" s="17"/>
      <c r="X1865" s="18">
        <v>44672.0</v>
      </c>
      <c r="Y1865" s="18">
        <v>44673.0</v>
      </c>
      <c r="Z1865" s="18"/>
      <c r="AA1865" s="22" t="s">
        <v>71</v>
      </c>
      <c r="AB1865" s="23">
        <v>44672.0</v>
      </c>
      <c r="AC1865" s="22"/>
      <c r="AD1865" s="23"/>
      <c r="AE1865" s="20"/>
      <c r="AF1865" s="19"/>
      <c r="AG1865" s="20"/>
      <c r="AH1865" s="19"/>
      <c r="AI1865" s="19"/>
      <c r="AJ1865" s="19"/>
      <c r="AK1865" s="22" t="s">
        <v>99</v>
      </c>
      <c r="AL1865" s="22"/>
      <c r="AM1865" s="19"/>
      <c r="AN1865" s="19"/>
      <c r="AO1865" s="19"/>
      <c r="AP1865" s="21"/>
      <c r="AQ1865" s="19"/>
    </row>
    <row r="1866">
      <c r="A1866" s="21" t="s">
        <v>8586</v>
      </c>
      <c r="B1866" s="21" t="s">
        <v>8587</v>
      </c>
      <c r="C1866" s="11" t="str">
        <f>VLOOKUP(A1866,import!A:C,3,0)</f>
        <v>DOĞRU</v>
      </c>
      <c r="D1866" s="21" t="s">
        <v>818</v>
      </c>
      <c r="E1866" s="12" t="str">
        <f>VLOOKUP(A1866,import!A:J,5,0)</f>
        <v/>
      </c>
      <c r="F1866" s="12" t="str">
        <f>VLOOKUP(A1866,import!A:J,6,0)</f>
        <v/>
      </c>
      <c r="G1866" s="13">
        <f>VLOOKUP(A1866,import!A:J,7,0)</f>
        <v>0</v>
      </c>
      <c r="H1866" s="13">
        <f>VLOOKUP(A1866,import!A:J,8,0)</f>
        <v>35</v>
      </c>
      <c r="I1866" s="13">
        <f>VLOOKUP(A1866,import!A:J,9,0)</f>
        <v>35</v>
      </c>
      <c r="J1866" s="14">
        <f>VLOOKUP(A1866,import!A:J,10,0)</f>
        <v>0</v>
      </c>
      <c r="K1866" s="21" t="s">
        <v>8588</v>
      </c>
      <c r="L1866" s="21">
        <v>5.372686568E9</v>
      </c>
      <c r="M1866" s="21" t="s">
        <v>65</v>
      </c>
      <c r="N1866" s="21" t="s">
        <v>285</v>
      </c>
      <c r="O1866" s="21" t="s">
        <v>8589</v>
      </c>
      <c r="P1866" s="11" t="str">
        <f>VLOOKUP(A1866,import!A:P,16,0)</f>
        <v>Geleneksel</v>
      </c>
      <c r="Q1866" s="15"/>
      <c r="R1866" s="15" t="b">
        <v>1</v>
      </c>
      <c r="S1866" s="16" t="b">
        <v>0</v>
      </c>
      <c r="T1866" s="17"/>
      <c r="U1866" s="17"/>
      <c r="V1866" s="17"/>
      <c r="W1866" s="17"/>
      <c r="X1866" s="18"/>
      <c r="Y1866" s="18"/>
      <c r="Z1866" s="18"/>
      <c r="AA1866" s="22" t="s">
        <v>106</v>
      </c>
      <c r="AB1866" s="23">
        <v>44673.0</v>
      </c>
      <c r="AC1866" s="22"/>
      <c r="AD1866" s="23"/>
      <c r="AE1866" s="20"/>
      <c r="AF1866" s="19"/>
      <c r="AG1866" s="20"/>
      <c r="AH1866" s="19"/>
      <c r="AI1866" s="19"/>
      <c r="AJ1866" s="19"/>
      <c r="AK1866" s="22" t="s">
        <v>115</v>
      </c>
      <c r="AL1866" s="22"/>
      <c r="AM1866" s="19"/>
      <c r="AN1866" s="19"/>
      <c r="AO1866" s="19"/>
      <c r="AP1866" s="21"/>
      <c r="AQ1866" s="19"/>
    </row>
    <row r="1867">
      <c r="A1867" s="21" t="s">
        <v>8590</v>
      </c>
      <c r="B1867" s="21" t="s">
        <v>8591</v>
      </c>
      <c r="C1867" s="11" t="str">
        <f>VLOOKUP(A1867,import!A:C,3,0)</f>
        <v>DOĞRU</v>
      </c>
      <c r="D1867" s="21" t="s">
        <v>143</v>
      </c>
      <c r="E1867" s="12" t="str">
        <f>VLOOKUP(A1867,import!A:J,5,0)</f>
        <v/>
      </c>
      <c r="F1867" s="12" t="str">
        <f>VLOOKUP(A1867,import!A:J,6,0)</f>
        <v/>
      </c>
      <c r="G1867" s="13">
        <f>VLOOKUP(A1867,import!A:J,7,0)</f>
        <v>0</v>
      </c>
      <c r="H1867" s="13">
        <f>VLOOKUP(A1867,import!A:J,8,0)</f>
        <v>9</v>
      </c>
      <c r="I1867" s="13">
        <f>VLOOKUP(A1867,import!A:J,9,0)</f>
        <v>9</v>
      </c>
      <c r="J1867" s="14">
        <f>VLOOKUP(A1867,import!A:J,10,0)</f>
        <v>0</v>
      </c>
      <c r="K1867" s="21" t="s">
        <v>8592</v>
      </c>
      <c r="L1867" s="21">
        <v>5.318643964E9</v>
      </c>
      <c r="M1867" s="21" t="s">
        <v>47</v>
      </c>
      <c r="N1867" s="21" t="s">
        <v>145</v>
      </c>
      <c r="O1867" s="21" t="s">
        <v>8593</v>
      </c>
      <c r="P1867" s="11" t="str">
        <f>VLOOKUP(A1867,import!A:P,16,0)</f>
        <v>Geleneksel</v>
      </c>
      <c r="Q1867" s="15"/>
      <c r="R1867" s="15" t="b">
        <v>1</v>
      </c>
      <c r="S1867" s="16" t="b">
        <v>0</v>
      </c>
      <c r="T1867" s="17" t="s">
        <v>106</v>
      </c>
      <c r="U1867" s="17" t="s">
        <v>156</v>
      </c>
      <c r="V1867" s="55" t="s">
        <v>69</v>
      </c>
      <c r="W1867" s="17"/>
      <c r="X1867" s="18">
        <v>44692.0</v>
      </c>
      <c r="Y1867" s="18">
        <v>44694.0</v>
      </c>
      <c r="Z1867" s="18"/>
      <c r="AA1867" s="22" t="s">
        <v>71</v>
      </c>
      <c r="AB1867" s="18">
        <v>44692.0</v>
      </c>
      <c r="AC1867" s="22"/>
      <c r="AD1867" s="23"/>
      <c r="AE1867" s="20"/>
      <c r="AF1867" s="19"/>
      <c r="AG1867" s="20"/>
      <c r="AH1867" s="19"/>
      <c r="AI1867" s="19"/>
      <c r="AJ1867" s="19"/>
      <c r="AK1867" s="22" t="s">
        <v>156</v>
      </c>
      <c r="AL1867" s="22"/>
      <c r="AM1867" s="19"/>
      <c r="AN1867" s="19"/>
      <c r="AO1867" s="19"/>
      <c r="AP1867" s="21"/>
      <c r="AQ1867" s="19"/>
    </row>
    <row r="1868">
      <c r="A1868" s="21" t="s">
        <v>8594</v>
      </c>
      <c r="B1868" s="21" t="s">
        <v>8595</v>
      </c>
      <c r="C1868" s="11" t="str">
        <f>VLOOKUP(A1868,import!A:C,3,0)</f>
        <v>DOĞRU</v>
      </c>
      <c r="D1868" s="21" t="s">
        <v>45</v>
      </c>
      <c r="E1868" s="12" t="str">
        <f>VLOOKUP(A1868,import!A:J,5,0)</f>
        <v/>
      </c>
      <c r="F1868" s="12" t="str">
        <f>VLOOKUP(A1868,import!A:J,6,0)</f>
        <v/>
      </c>
      <c r="G1868" s="13">
        <f>VLOOKUP(A1868,import!A:J,7,0)</f>
        <v>0</v>
      </c>
      <c r="H1868" s="13">
        <f>VLOOKUP(A1868,import!A:J,8,0)</f>
        <v>26</v>
      </c>
      <c r="I1868" s="13">
        <f>VLOOKUP(A1868,import!A:J,9,0)</f>
        <v>26</v>
      </c>
      <c r="J1868" s="14">
        <f>VLOOKUP(A1868,import!A:J,10,0)</f>
        <v>0</v>
      </c>
      <c r="K1868" s="21" t="s">
        <v>8596</v>
      </c>
      <c r="L1868" s="21">
        <v>2.422440016E9</v>
      </c>
      <c r="M1868" s="21" t="s">
        <v>47</v>
      </c>
      <c r="N1868" s="21" t="s">
        <v>1923</v>
      </c>
      <c r="O1868" s="21" t="s">
        <v>8597</v>
      </c>
      <c r="P1868" s="11" t="str">
        <f>VLOOKUP(A1868,import!A:P,16,0)</f>
        <v>Geleneksel</v>
      </c>
      <c r="Q1868" s="15"/>
      <c r="R1868" s="15" t="b">
        <v>0</v>
      </c>
      <c r="S1868" s="16" t="b">
        <v>0</v>
      </c>
      <c r="T1868" s="17"/>
      <c r="U1868" s="17"/>
      <c r="V1868" s="17"/>
      <c r="W1868" s="17"/>
      <c r="X1868" s="18"/>
      <c r="Y1868" s="18"/>
      <c r="Z1868" s="18"/>
      <c r="AA1868" s="22"/>
      <c r="AB1868" s="23"/>
      <c r="AC1868" s="22"/>
      <c r="AD1868" s="23"/>
      <c r="AE1868" s="20"/>
      <c r="AF1868" s="19"/>
      <c r="AG1868" s="20"/>
      <c r="AH1868" s="19"/>
      <c r="AI1868" s="19"/>
      <c r="AJ1868" s="19"/>
      <c r="AK1868" s="22"/>
      <c r="AL1868" s="22"/>
      <c r="AM1868" s="19"/>
      <c r="AN1868" s="19"/>
      <c r="AO1868" s="19"/>
      <c r="AP1868" s="21"/>
      <c r="AQ1868" s="19"/>
    </row>
    <row r="1869">
      <c r="A1869" s="21" t="s">
        <v>8598</v>
      </c>
      <c r="B1869" s="21" t="s">
        <v>8599</v>
      </c>
      <c r="C1869" s="11" t="str">
        <f>VLOOKUP(A1869,import!A:C,3,0)</f>
        <v>DOĞRU</v>
      </c>
      <c r="D1869" s="21" t="s">
        <v>63</v>
      </c>
      <c r="E1869" s="12" t="str">
        <f>VLOOKUP(A1869,import!A:J,5,0)</f>
        <v/>
      </c>
      <c r="F1869" s="12" t="str">
        <f>VLOOKUP(A1869,import!A:J,6,0)</f>
        <v/>
      </c>
      <c r="G1869" s="13">
        <f>VLOOKUP(A1869,import!A:J,7,0)</f>
        <v>0</v>
      </c>
      <c r="H1869" s="13">
        <f>VLOOKUP(A1869,import!A:J,8,0)</f>
        <v>9</v>
      </c>
      <c r="I1869" s="13">
        <f>VLOOKUP(A1869,import!A:J,9,0)</f>
        <v>9</v>
      </c>
      <c r="J1869" s="14">
        <f>VLOOKUP(A1869,import!A:J,10,0)</f>
        <v>0</v>
      </c>
      <c r="K1869" s="21" t="s">
        <v>8600</v>
      </c>
      <c r="L1869" s="21">
        <v>5.32401124E9</v>
      </c>
      <c r="M1869" s="21" t="s">
        <v>388</v>
      </c>
      <c r="N1869" s="21" t="s">
        <v>693</v>
      </c>
      <c r="O1869" s="21" t="s">
        <v>8601</v>
      </c>
      <c r="P1869" s="11" t="str">
        <f>VLOOKUP(A1869,import!A:P,16,0)</f>
        <v>Geleneksel</v>
      </c>
      <c r="Q1869" s="15"/>
      <c r="R1869" s="15" t="b">
        <v>0</v>
      </c>
      <c r="S1869" s="16" t="b">
        <v>0</v>
      </c>
      <c r="T1869" s="17"/>
      <c r="U1869" s="17"/>
      <c r="V1869" s="17"/>
      <c r="W1869" s="17"/>
      <c r="X1869" s="18"/>
      <c r="Y1869" s="18"/>
      <c r="Z1869" s="18"/>
      <c r="AA1869" s="22"/>
      <c r="AB1869" s="23"/>
      <c r="AC1869" s="22"/>
      <c r="AD1869" s="23"/>
      <c r="AE1869" s="20"/>
      <c r="AF1869" s="19"/>
      <c r="AG1869" s="20"/>
      <c r="AH1869" s="19"/>
      <c r="AI1869" s="19"/>
      <c r="AJ1869" s="19"/>
      <c r="AK1869" s="22"/>
      <c r="AL1869" s="22"/>
      <c r="AM1869" s="19"/>
      <c r="AN1869" s="19"/>
      <c r="AO1869" s="19"/>
      <c r="AP1869" s="21"/>
      <c r="AQ1869" s="19"/>
    </row>
    <row r="1870">
      <c r="A1870" s="21" t="s">
        <v>8602</v>
      </c>
      <c r="B1870" s="21" t="s">
        <v>8603</v>
      </c>
      <c r="C1870" s="11" t="str">
        <f>VLOOKUP(A1870,import!A:C,3,0)</f>
        <v>DOĞRU</v>
      </c>
      <c r="D1870" s="21" t="s">
        <v>143</v>
      </c>
      <c r="E1870" s="12" t="str">
        <f>VLOOKUP(A1870,import!A:J,5,0)</f>
        <v/>
      </c>
      <c r="F1870" s="12" t="str">
        <f>VLOOKUP(A1870,import!A:J,6,0)</f>
        <v/>
      </c>
      <c r="G1870" s="13">
        <f>VLOOKUP(A1870,import!A:J,7,0)</f>
        <v>0</v>
      </c>
      <c r="H1870" s="13">
        <f>VLOOKUP(A1870,import!A:J,8,0)</f>
        <v>8</v>
      </c>
      <c r="I1870" s="13">
        <f>VLOOKUP(A1870,import!A:J,9,0)</f>
        <v>8</v>
      </c>
      <c r="J1870" s="14">
        <f>VLOOKUP(A1870,import!A:J,10,0)</f>
        <v>0</v>
      </c>
      <c r="K1870" s="21" t="s">
        <v>8604</v>
      </c>
      <c r="L1870" s="21">
        <v>5.394296141E9</v>
      </c>
      <c r="M1870" s="21" t="s">
        <v>58</v>
      </c>
      <c r="N1870" s="21" t="s">
        <v>2041</v>
      </c>
      <c r="O1870" s="21" t="s">
        <v>8605</v>
      </c>
      <c r="P1870" s="11" t="str">
        <f>VLOOKUP(A1870,import!A:P,16,0)</f>
        <v>Geleneksel</v>
      </c>
      <c r="Q1870" s="15"/>
      <c r="R1870" s="15" t="b">
        <v>0</v>
      </c>
      <c r="S1870" s="16" t="b">
        <v>0</v>
      </c>
      <c r="T1870" s="17"/>
      <c r="U1870" s="17"/>
      <c r="V1870" s="17"/>
      <c r="W1870" s="17"/>
      <c r="X1870" s="18"/>
      <c r="Y1870" s="18"/>
      <c r="Z1870" s="18"/>
      <c r="AA1870" s="22"/>
      <c r="AB1870" s="23"/>
      <c r="AC1870" s="22"/>
      <c r="AD1870" s="23"/>
      <c r="AE1870" s="20"/>
      <c r="AF1870" s="19"/>
      <c r="AG1870" s="20"/>
      <c r="AH1870" s="19"/>
      <c r="AI1870" s="19"/>
      <c r="AJ1870" s="19"/>
      <c r="AK1870" s="22"/>
      <c r="AL1870" s="22"/>
      <c r="AM1870" s="19"/>
      <c r="AN1870" s="19"/>
      <c r="AO1870" s="19"/>
      <c r="AP1870" s="21"/>
      <c r="AQ1870" s="19"/>
    </row>
    <row r="1871">
      <c r="A1871" s="21" t="s">
        <v>8606</v>
      </c>
      <c r="B1871" s="21" t="s">
        <v>8607</v>
      </c>
      <c r="C1871" s="11" t="str">
        <f>VLOOKUP(A1871,import!A:C,3,0)</f>
        <v>DOĞRU</v>
      </c>
      <c r="D1871" s="21" t="s">
        <v>200</v>
      </c>
      <c r="E1871" s="12">
        <f>VLOOKUP(A1871,import!A:J,5,0)</f>
        <v>1</v>
      </c>
      <c r="F1871" s="12">
        <f>VLOOKUP(A1871,import!A:J,6,0)</f>
        <v>1</v>
      </c>
      <c r="G1871" s="13">
        <f>VLOOKUP(A1871,import!A:J,7,0)</f>
        <v>0</v>
      </c>
      <c r="H1871" s="13">
        <f>VLOOKUP(A1871,import!A:J,8,0)</f>
        <v>10</v>
      </c>
      <c r="I1871" s="13">
        <f>VLOOKUP(A1871,import!A:J,9,0)</f>
        <v>10</v>
      </c>
      <c r="J1871" s="14">
        <f>VLOOKUP(A1871,import!A:J,10,0)</f>
        <v>0</v>
      </c>
      <c r="K1871" s="21" t="s">
        <v>8608</v>
      </c>
      <c r="L1871" s="21">
        <v>5.360304289E9</v>
      </c>
      <c r="M1871" s="21" t="s">
        <v>1285</v>
      </c>
      <c r="N1871" s="21" t="s">
        <v>1286</v>
      </c>
      <c r="O1871" s="21" t="s">
        <v>8609</v>
      </c>
      <c r="P1871" s="11" t="str">
        <f>VLOOKUP(A1871,import!A:P,16,0)</f>
        <v>Geleneksel</v>
      </c>
      <c r="Q1871" s="15"/>
      <c r="R1871" s="15" t="b">
        <v>0</v>
      </c>
      <c r="S1871" s="16" t="b">
        <v>0</v>
      </c>
      <c r="T1871" s="17"/>
      <c r="U1871" s="17"/>
      <c r="V1871" s="17"/>
      <c r="W1871" s="17"/>
      <c r="X1871" s="18"/>
      <c r="Y1871" s="18"/>
      <c r="Z1871" s="18"/>
      <c r="AA1871" s="22"/>
      <c r="AB1871" s="23"/>
      <c r="AC1871" s="22"/>
      <c r="AD1871" s="23"/>
      <c r="AE1871" s="20"/>
      <c r="AF1871" s="19"/>
      <c r="AG1871" s="20"/>
      <c r="AH1871" s="19"/>
      <c r="AI1871" s="19"/>
      <c r="AJ1871" s="19"/>
      <c r="AK1871" s="22"/>
      <c r="AL1871" s="22"/>
      <c r="AM1871" s="19"/>
      <c r="AN1871" s="19"/>
      <c r="AO1871" s="19"/>
      <c r="AP1871" s="21"/>
      <c r="AQ1871" s="19"/>
    </row>
    <row r="1872">
      <c r="A1872" s="21" t="s">
        <v>8610</v>
      </c>
      <c r="B1872" s="21" t="s">
        <v>8611</v>
      </c>
      <c r="C1872" s="11" t="str">
        <f>VLOOKUP(A1872,import!A:C,3,0)</f>
        <v>DOĞRU</v>
      </c>
      <c r="D1872" s="21" t="s">
        <v>45</v>
      </c>
      <c r="E1872" s="12" t="str">
        <f>VLOOKUP(A1872,import!A:J,5,0)</f>
        <v/>
      </c>
      <c r="F1872" s="12" t="str">
        <f>VLOOKUP(A1872,import!A:J,6,0)</f>
        <v/>
      </c>
      <c r="G1872" s="13">
        <f>VLOOKUP(A1872,import!A:J,7,0)</f>
        <v>0</v>
      </c>
      <c r="H1872" s="13">
        <f>VLOOKUP(A1872,import!A:J,8,0)</f>
        <v>26</v>
      </c>
      <c r="I1872" s="13">
        <f>VLOOKUP(A1872,import!A:J,9,0)</f>
        <v>26</v>
      </c>
      <c r="J1872" s="14">
        <f>VLOOKUP(A1872,import!A:J,10,0)</f>
        <v>0</v>
      </c>
      <c r="K1872" s="21" t="s">
        <v>8612</v>
      </c>
      <c r="L1872" s="21">
        <v>5.444213007E9</v>
      </c>
      <c r="M1872" s="21" t="s">
        <v>65</v>
      </c>
      <c r="N1872" s="21" t="s">
        <v>66</v>
      </c>
      <c r="O1872" s="21" t="s">
        <v>3059</v>
      </c>
      <c r="P1872" s="11" t="str">
        <f>VLOOKUP(A1872,import!A:P,16,0)</f>
        <v>Geleneksel</v>
      </c>
      <c r="Q1872" s="15"/>
      <c r="R1872" s="15" t="b">
        <v>1</v>
      </c>
      <c r="S1872" s="16" t="b">
        <v>0</v>
      </c>
      <c r="T1872" s="17" t="s">
        <v>106</v>
      </c>
      <c r="U1872" s="17"/>
      <c r="V1872" s="17"/>
      <c r="W1872" s="17" t="s">
        <v>8613</v>
      </c>
      <c r="X1872" s="18"/>
      <c r="Y1872" s="18"/>
      <c r="Z1872" s="18"/>
      <c r="AA1872" s="22" t="s">
        <v>106</v>
      </c>
      <c r="AB1872" s="23">
        <v>44687.0</v>
      </c>
      <c r="AC1872" s="22"/>
      <c r="AD1872" s="23"/>
      <c r="AE1872" s="20"/>
      <c r="AF1872" s="19"/>
      <c r="AG1872" s="20"/>
      <c r="AH1872" s="19"/>
      <c r="AI1872" s="19"/>
      <c r="AJ1872" s="19"/>
      <c r="AK1872" s="22" t="s">
        <v>99</v>
      </c>
      <c r="AL1872" s="22"/>
      <c r="AM1872" s="19"/>
      <c r="AN1872" s="19"/>
      <c r="AO1872" s="19"/>
      <c r="AP1872" s="21"/>
      <c r="AQ1872" s="19"/>
    </row>
    <row r="1873">
      <c r="A1873" s="21" t="s">
        <v>8614</v>
      </c>
      <c r="B1873" s="21" t="s">
        <v>8615</v>
      </c>
      <c r="C1873" s="11" t="str">
        <f>VLOOKUP(A1873,import!A:C,3,0)</f>
        <v>DOĞRU</v>
      </c>
      <c r="D1873" s="21" t="s">
        <v>74</v>
      </c>
      <c r="E1873" s="12" t="str">
        <f>VLOOKUP(A1873,import!A:J,5,0)</f>
        <v/>
      </c>
      <c r="F1873" s="12" t="str">
        <f>VLOOKUP(A1873,import!A:J,6,0)</f>
        <v/>
      </c>
      <c r="G1873" s="13">
        <f>VLOOKUP(A1873,import!A:J,7,0)</f>
        <v>0</v>
      </c>
      <c r="H1873" s="13">
        <f>VLOOKUP(A1873,import!A:J,8,0)</f>
        <v>17</v>
      </c>
      <c r="I1873" s="13">
        <f>VLOOKUP(A1873,import!A:J,9,0)</f>
        <v>17</v>
      </c>
      <c r="J1873" s="14">
        <f>VLOOKUP(A1873,import!A:J,10,0)</f>
        <v>0</v>
      </c>
      <c r="K1873" s="21" t="s">
        <v>8616</v>
      </c>
      <c r="L1873" s="21">
        <v>5.438058214E9</v>
      </c>
      <c r="M1873" s="21" t="s">
        <v>47</v>
      </c>
      <c r="N1873" s="21" t="s">
        <v>6884</v>
      </c>
      <c r="O1873" s="21" t="s">
        <v>8617</v>
      </c>
      <c r="P1873" s="11" t="str">
        <f>VLOOKUP(A1873,import!A:P,16,0)</f>
        <v>Geleneksel</v>
      </c>
      <c r="Q1873" s="15"/>
      <c r="R1873" s="15" t="b">
        <v>1</v>
      </c>
      <c r="S1873" s="16" t="b">
        <v>0</v>
      </c>
      <c r="T1873" s="17" t="s">
        <v>50</v>
      </c>
      <c r="U1873" s="17" t="s">
        <v>99</v>
      </c>
      <c r="V1873" s="20" t="s">
        <v>69</v>
      </c>
      <c r="W1873" s="17"/>
      <c r="X1873" s="18">
        <v>44672.0</v>
      </c>
      <c r="Y1873" s="18">
        <v>44673.0</v>
      </c>
      <c r="Z1873" s="18"/>
      <c r="AA1873" s="22" t="s">
        <v>71</v>
      </c>
      <c r="AB1873" s="23">
        <v>44672.0</v>
      </c>
      <c r="AC1873" s="22"/>
      <c r="AD1873" s="23"/>
      <c r="AE1873" s="20"/>
      <c r="AF1873" s="19"/>
      <c r="AG1873" s="20"/>
      <c r="AH1873" s="19"/>
      <c r="AI1873" s="19"/>
      <c r="AJ1873" s="19"/>
      <c r="AK1873" s="22" t="s">
        <v>99</v>
      </c>
      <c r="AL1873" s="22"/>
      <c r="AM1873" s="19"/>
      <c r="AN1873" s="19"/>
      <c r="AO1873" s="19"/>
      <c r="AP1873" s="21"/>
      <c r="AQ1873" s="19"/>
    </row>
    <row r="1874">
      <c r="A1874" s="21" t="s">
        <v>8618</v>
      </c>
      <c r="B1874" s="21" t="s">
        <v>8619</v>
      </c>
      <c r="C1874" s="11" t="str">
        <f>VLOOKUP(A1874,import!A:C,3,0)</f>
        <v>DOĞRU</v>
      </c>
      <c r="D1874" s="21" t="s">
        <v>45</v>
      </c>
      <c r="E1874" s="12" t="str">
        <f>VLOOKUP(A1874,import!A:J,5,0)</f>
        <v/>
      </c>
      <c r="F1874" s="12" t="str">
        <f>VLOOKUP(A1874,import!A:J,6,0)</f>
        <v/>
      </c>
      <c r="G1874" s="13">
        <f>VLOOKUP(A1874,import!A:J,7,0)</f>
        <v>0</v>
      </c>
      <c r="H1874" s="13">
        <f>VLOOKUP(A1874,import!A:J,8,0)</f>
        <v>16</v>
      </c>
      <c r="I1874" s="13">
        <f>VLOOKUP(A1874,import!A:J,9,0)</f>
        <v>16</v>
      </c>
      <c r="J1874" s="14">
        <f>VLOOKUP(A1874,import!A:J,10,0)</f>
        <v>0</v>
      </c>
      <c r="K1874" s="21" t="s">
        <v>8620</v>
      </c>
      <c r="L1874" s="21">
        <v>5.467658523E9</v>
      </c>
      <c r="M1874" s="21" t="s">
        <v>47</v>
      </c>
      <c r="N1874" s="21" t="s">
        <v>410</v>
      </c>
      <c r="O1874" s="21" t="s">
        <v>8621</v>
      </c>
      <c r="P1874" s="11" t="str">
        <f>VLOOKUP(A1874,import!A:P,16,0)</f>
        <v>Geleneksel</v>
      </c>
      <c r="Q1874" s="15"/>
      <c r="R1874" s="15" t="b">
        <v>1</v>
      </c>
      <c r="S1874" s="16" t="b">
        <v>0</v>
      </c>
      <c r="T1874" s="17" t="s">
        <v>83</v>
      </c>
      <c r="U1874" s="17"/>
      <c r="V1874" s="17"/>
      <c r="W1874" s="17" t="s">
        <v>8622</v>
      </c>
      <c r="X1874" s="18"/>
      <c r="Y1874" s="18"/>
      <c r="Z1874" s="18"/>
      <c r="AA1874" s="22" t="s">
        <v>71</v>
      </c>
      <c r="AB1874" s="23">
        <v>44671.0</v>
      </c>
      <c r="AC1874" s="22"/>
      <c r="AD1874" s="23"/>
      <c r="AE1874" s="20"/>
      <c r="AF1874" s="19"/>
      <c r="AG1874" s="20"/>
      <c r="AH1874" s="19"/>
      <c r="AI1874" s="19"/>
      <c r="AJ1874" s="19"/>
      <c r="AK1874" s="22" t="s">
        <v>99</v>
      </c>
      <c r="AL1874" s="22"/>
      <c r="AM1874" s="19"/>
      <c r="AN1874" s="19"/>
      <c r="AO1874" s="19"/>
      <c r="AP1874" s="21"/>
      <c r="AQ1874" s="19"/>
    </row>
    <row r="1875">
      <c r="A1875" s="21" t="s">
        <v>8623</v>
      </c>
      <c r="B1875" s="21" t="s">
        <v>8624</v>
      </c>
      <c r="C1875" s="11" t="str">
        <f>VLOOKUP(A1875,import!A:C,3,0)</f>
        <v>DOĞRU</v>
      </c>
      <c r="D1875" s="21" t="s">
        <v>344</v>
      </c>
      <c r="E1875" s="12" t="str">
        <f>VLOOKUP(A1875,import!A:J,5,0)</f>
        <v/>
      </c>
      <c r="F1875" s="12" t="str">
        <f>VLOOKUP(A1875,import!A:J,6,0)</f>
        <v/>
      </c>
      <c r="G1875" s="13">
        <f>VLOOKUP(A1875,import!A:J,7,0)</f>
        <v>0</v>
      </c>
      <c r="H1875" s="13">
        <f>VLOOKUP(A1875,import!A:J,8,0)</f>
        <v>4</v>
      </c>
      <c r="I1875" s="13">
        <f>VLOOKUP(A1875,import!A:J,9,0)</f>
        <v>4</v>
      </c>
      <c r="J1875" s="14">
        <f>VLOOKUP(A1875,import!A:J,10,0)</f>
        <v>0</v>
      </c>
      <c r="K1875" s="21" t="s">
        <v>8625</v>
      </c>
      <c r="L1875" s="21">
        <v>5.337078543E9</v>
      </c>
      <c r="M1875" s="21" t="s">
        <v>47</v>
      </c>
      <c r="N1875" s="21" t="s">
        <v>76</v>
      </c>
      <c r="O1875" s="21" t="s">
        <v>8626</v>
      </c>
      <c r="P1875" s="11" t="str">
        <f>VLOOKUP(A1875,import!A:P,16,0)</f>
        <v>Geleneksel</v>
      </c>
      <c r="Q1875" s="15"/>
      <c r="R1875" s="15" t="b">
        <v>1</v>
      </c>
      <c r="S1875" s="16" t="b">
        <v>0</v>
      </c>
      <c r="T1875" s="17" t="s">
        <v>83</v>
      </c>
      <c r="U1875" s="17"/>
      <c r="V1875" s="17"/>
      <c r="W1875" s="17" t="s">
        <v>8627</v>
      </c>
      <c r="X1875" s="18"/>
      <c r="Y1875" s="18"/>
      <c r="Z1875" s="18"/>
      <c r="AA1875" s="22" t="s">
        <v>71</v>
      </c>
      <c r="AB1875" s="23">
        <v>44699.0</v>
      </c>
      <c r="AC1875" s="22"/>
      <c r="AD1875" s="23"/>
      <c r="AE1875" s="20"/>
      <c r="AF1875" s="19"/>
      <c r="AG1875" s="20"/>
      <c r="AH1875" s="19"/>
      <c r="AI1875" s="19"/>
      <c r="AJ1875" s="19"/>
      <c r="AK1875" s="22" t="s">
        <v>99</v>
      </c>
      <c r="AL1875" s="22"/>
      <c r="AM1875" s="19"/>
      <c r="AN1875" s="19"/>
      <c r="AO1875" s="19"/>
      <c r="AP1875" s="21"/>
      <c r="AQ1875" s="19"/>
    </row>
    <row r="1876">
      <c r="A1876" s="21" t="s">
        <v>8628</v>
      </c>
      <c r="B1876" s="21" t="s">
        <v>8629</v>
      </c>
      <c r="C1876" s="11" t="str">
        <f>VLOOKUP(A1876,import!A:C,3,0)</f>
        <v>DOĞRU</v>
      </c>
      <c r="D1876" s="21" t="s">
        <v>344</v>
      </c>
      <c r="E1876" s="12">
        <f>VLOOKUP(A1876,import!A:J,5,0)</f>
        <v>3</v>
      </c>
      <c r="F1876" s="12">
        <f>VLOOKUP(A1876,import!A:J,6,0)</f>
        <v>3</v>
      </c>
      <c r="G1876" s="13">
        <f>VLOOKUP(A1876,import!A:J,7,0)</f>
        <v>0</v>
      </c>
      <c r="H1876" s="13">
        <f>VLOOKUP(A1876,import!A:J,8,0)</f>
        <v>21</v>
      </c>
      <c r="I1876" s="13">
        <f>VLOOKUP(A1876,import!A:J,9,0)</f>
        <v>21</v>
      </c>
      <c r="J1876" s="14">
        <f>VLOOKUP(A1876,import!A:J,10,0)</f>
        <v>0</v>
      </c>
      <c r="K1876" s="21" t="s">
        <v>8630</v>
      </c>
      <c r="L1876" s="21">
        <v>2.423127272E9</v>
      </c>
      <c r="M1876" s="21" t="s">
        <v>47</v>
      </c>
      <c r="N1876" s="21" t="s">
        <v>2153</v>
      </c>
      <c r="O1876" s="21" t="s">
        <v>8631</v>
      </c>
      <c r="P1876" s="11" t="str">
        <f>VLOOKUP(A1876,import!A:P,16,0)</f>
        <v>Geleneksel</v>
      </c>
      <c r="Q1876" s="15"/>
      <c r="R1876" s="15" t="b">
        <v>1</v>
      </c>
      <c r="S1876" s="16" t="b">
        <v>0</v>
      </c>
      <c r="T1876" s="17" t="s">
        <v>50</v>
      </c>
      <c r="U1876" s="17" t="s">
        <v>99</v>
      </c>
      <c r="V1876" s="55" t="s">
        <v>69</v>
      </c>
      <c r="W1876" s="17"/>
      <c r="X1876" s="18">
        <v>44699.0</v>
      </c>
      <c r="Y1876" s="18">
        <v>44700.0</v>
      </c>
      <c r="Z1876" s="18"/>
      <c r="AA1876" s="22" t="s">
        <v>71</v>
      </c>
      <c r="AB1876" s="23">
        <v>44699.0</v>
      </c>
      <c r="AC1876" s="22"/>
      <c r="AD1876" s="23"/>
      <c r="AE1876" s="20"/>
      <c r="AF1876" s="19"/>
      <c r="AG1876" s="20"/>
      <c r="AH1876" s="19"/>
      <c r="AI1876" s="19"/>
      <c r="AJ1876" s="19"/>
      <c r="AK1876" s="22" t="s">
        <v>99</v>
      </c>
      <c r="AL1876" s="22"/>
      <c r="AM1876" s="19"/>
      <c r="AN1876" s="19"/>
      <c r="AO1876" s="19"/>
      <c r="AP1876" s="21"/>
      <c r="AQ1876" s="19"/>
    </row>
    <row r="1877">
      <c r="A1877" s="21" t="s">
        <v>8632</v>
      </c>
      <c r="B1877" s="21" t="s">
        <v>8633</v>
      </c>
      <c r="C1877" s="11" t="str">
        <f>VLOOKUP(A1877,import!A:C,3,0)</f>
        <v>DOĞRU</v>
      </c>
      <c r="D1877" s="21" t="s">
        <v>74</v>
      </c>
      <c r="E1877" s="12" t="str">
        <f>VLOOKUP(A1877,import!A:J,5,0)</f>
        <v/>
      </c>
      <c r="F1877" s="12" t="str">
        <f>VLOOKUP(A1877,import!A:J,6,0)</f>
        <v/>
      </c>
      <c r="G1877" s="13">
        <f>VLOOKUP(A1877,import!A:J,7,0)</f>
        <v>0</v>
      </c>
      <c r="H1877" s="13">
        <f>VLOOKUP(A1877,import!A:J,8,0)</f>
        <v>14</v>
      </c>
      <c r="I1877" s="13">
        <f>VLOOKUP(A1877,import!A:J,9,0)</f>
        <v>14</v>
      </c>
      <c r="J1877" s="14">
        <f>VLOOKUP(A1877,import!A:J,10,0)</f>
        <v>0</v>
      </c>
      <c r="K1877" s="21" t="s">
        <v>8467</v>
      </c>
      <c r="L1877" s="21">
        <v>5.013550405E9</v>
      </c>
      <c r="M1877" s="21" t="s">
        <v>47</v>
      </c>
      <c r="N1877" s="21" t="s">
        <v>6884</v>
      </c>
      <c r="O1877" s="21" t="s">
        <v>8468</v>
      </c>
      <c r="P1877" s="11" t="str">
        <f>VLOOKUP(A1877,import!A:P,16,0)</f>
        <v>Geleneksel</v>
      </c>
      <c r="Q1877" s="15"/>
      <c r="R1877" s="15" t="b">
        <v>1</v>
      </c>
      <c r="S1877" s="16" t="b">
        <v>0</v>
      </c>
      <c r="T1877" s="17" t="s">
        <v>50</v>
      </c>
      <c r="U1877" s="17" t="s">
        <v>99</v>
      </c>
      <c r="V1877" s="20" t="s">
        <v>69</v>
      </c>
      <c r="W1877" s="17"/>
      <c r="X1877" s="18">
        <v>44672.0</v>
      </c>
      <c r="Y1877" s="18">
        <v>44673.0</v>
      </c>
      <c r="Z1877" s="18"/>
      <c r="AA1877" s="22" t="s">
        <v>71</v>
      </c>
      <c r="AB1877" s="23">
        <v>44672.0</v>
      </c>
      <c r="AC1877" s="22"/>
      <c r="AD1877" s="23"/>
      <c r="AE1877" s="20"/>
      <c r="AF1877" s="19"/>
      <c r="AG1877" s="20"/>
      <c r="AH1877" s="19"/>
      <c r="AI1877" s="19"/>
      <c r="AJ1877" s="19"/>
      <c r="AK1877" s="22" t="s">
        <v>99</v>
      </c>
      <c r="AL1877" s="22"/>
      <c r="AM1877" s="19"/>
      <c r="AN1877" s="19"/>
      <c r="AO1877" s="19"/>
      <c r="AP1877" s="21"/>
      <c r="AQ1877" s="19"/>
    </row>
    <row r="1878">
      <c r="A1878" s="21" t="s">
        <v>8634</v>
      </c>
      <c r="B1878" s="21" t="s">
        <v>8635</v>
      </c>
      <c r="C1878" s="11" t="str">
        <f>VLOOKUP(A1878,import!A:C,3,0)</f>
        <v>DOĞRU</v>
      </c>
      <c r="D1878" s="21" t="s">
        <v>325</v>
      </c>
      <c r="E1878" s="12">
        <f>VLOOKUP(A1878,import!A:J,5,0)</f>
        <v>1</v>
      </c>
      <c r="F1878" s="12">
        <f>VLOOKUP(A1878,import!A:J,6,0)</f>
        <v>1</v>
      </c>
      <c r="G1878" s="13">
        <f>VLOOKUP(A1878,import!A:J,7,0)</f>
        <v>0</v>
      </c>
      <c r="H1878" s="13">
        <f>VLOOKUP(A1878,import!A:J,8,0)</f>
        <v>12</v>
      </c>
      <c r="I1878" s="13">
        <f>VLOOKUP(A1878,import!A:J,9,0)</f>
        <v>12</v>
      </c>
      <c r="J1878" s="14">
        <f>VLOOKUP(A1878,import!A:J,10,0)</f>
        <v>0</v>
      </c>
      <c r="K1878" s="21" t="s">
        <v>8636</v>
      </c>
      <c r="L1878" s="21">
        <v>5.31614509E9</v>
      </c>
      <c r="M1878" s="21" t="s">
        <v>47</v>
      </c>
      <c r="N1878" s="21" t="s">
        <v>187</v>
      </c>
      <c r="O1878" s="21" t="s">
        <v>8637</v>
      </c>
      <c r="P1878" s="11" t="str">
        <f>VLOOKUP(A1878,import!A:P,16,0)</f>
        <v>Geleneksel</v>
      </c>
      <c r="Q1878" s="15"/>
      <c r="R1878" s="15" t="b">
        <v>1</v>
      </c>
      <c r="S1878" s="16" t="b">
        <v>0</v>
      </c>
      <c r="T1878" s="17"/>
      <c r="U1878" s="17"/>
      <c r="V1878" s="17"/>
      <c r="W1878" s="17" t="s">
        <v>8638</v>
      </c>
      <c r="X1878" s="18"/>
      <c r="Y1878" s="18"/>
      <c r="Z1878" s="18"/>
      <c r="AA1878" s="22" t="s">
        <v>71</v>
      </c>
      <c r="AB1878" s="23">
        <v>44700.0</v>
      </c>
      <c r="AC1878" s="22"/>
      <c r="AD1878" s="23"/>
      <c r="AE1878" s="20"/>
      <c r="AF1878" s="19"/>
      <c r="AG1878" s="20"/>
      <c r="AH1878" s="19"/>
      <c r="AI1878" s="19"/>
      <c r="AJ1878" s="19"/>
      <c r="AK1878" s="22" t="s">
        <v>131</v>
      </c>
      <c r="AL1878" s="22"/>
      <c r="AM1878" s="19"/>
      <c r="AN1878" s="19"/>
      <c r="AO1878" s="19"/>
      <c r="AP1878" s="21"/>
      <c r="AQ1878" s="19"/>
    </row>
    <row r="1879">
      <c r="A1879" s="21" t="s">
        <v>8639</v>
      </c>
      <c r="B1879" s="21" t="s">
        <v>8640</v>
      </c>
      <c r="C1879" s="11" t="str">
        <f>VLOOKUP(A1879,import!A:C,3,0)</f>
        <v>DOĞRU</v>
      </c>
      <c r="D1879" s="21" t="s">
        <v>152</v>
      </c>
      <c r="E1879" s="12" t="str">
        <f>VLOOKUP(A1879,import!A:J,5,0)</f>
        <v/>
      </c>
      <c r="F1879" s="12" t="str">
        <f>VLOOKUP(A1879,import!A:J,6,0)</f>
        <v/>
      </c>
      <c r="G1879" s="13">
        <f>VLOOKUP(A1879,import!A:J,7,0)</f>
        <v>0</v>
      </c>
      <c r="H1879" s="13">
        <f>VLOOKUP(A1879,import!A:J,8,0)</f>
        <v>16</v>
      </c>
      <c r="I1879" s="13">
        <f>VLOOKUP(A1879,import!A:J,9,0)</f>
        <v>16</v>
      </c>
      <c r="J1879" s="14">
        <f>VLOOKUP(A1879,import!A:J,10,0)</f>
        <v>0</v>
      </c>
      <c r="K1879" s="21" t="s">
        <v>8641</v>
      </c>
      <c r="L1879" s="21">
        <v>2.42344607E8</v>
      </c>
      <c r="M1879" s="21" t="s">
        <v>47</v>
      </c>
      <c r="N1879" s="21" t="s">
        <v>719</v>
      </c>
      <c r="O1879" s="21" t="s">
        <v>8642</v>
      </c>
      <c r="P1879" s="11" t="str">
        <f>VLOOKUP(A1879,import!A:P,16,0)</f>
        <v>Geleneksel</v>
      </c>
      <c r="Q1879" s="15"/>
      <c r="R1879" s="15" t="b">
        <v>1</v>
      </c>
      <c r="S1879" s="16" t="b">
        <v>0</v>
      </c>
      <c r="T1879" s="17" t="s">
        <v>106</v>
      </c>
      <c r="U1879" s="17"/>
      <c r="V1879" s="17"/>
      <c r="W1879" s="17" t="s">
        <v>8643</v>
      </c>
      <c r="X1879" s="18"/>
      <c r="Y1879" s="18"/>
      <c r="Z1879" s="18"/>
      <c r="AA1879" s="22" t="s">
        <v>106</v>
      </c>
      <c r="AB1879" s="23">
        <v>44672.0</v>
      </c>
      <c r="AC1879" s="22" t="s">
        <v>106</v>
      </c>
      <c r="AD1879" s="23">
        <v>44706.0</v>
      </c>
      <c r="AE1879" s="20"/>
      <c r="AF1879" s="19"/>
      <c r="AG1879" s="20"/>
      <c r="AH1879" s="19"/>
      <c r="AI1879" s="19"/>
      <c r="AJ1879" s="19"/>
      <c r="AK1879" s="22" t="s">
        <v>99</v>
      </c>
      <c r="AL1879" s="22" t="s">
        <v>99</v>
      </c>
      <c r="AM1879" s="19"/>
      <c r="AN1879" s="19"/>
      <c r="AO1879" s="19"/>
      <c r="AP1879" s="21"/>
      <c r="AQ1879" s="19"/>
    </row>
    <row r="1880">
      <c r="A1880" s="21" t="s">
        <v>8644</v>
      </c>
      <c r="B1880" s="21" t="s">
        <v>8645</v>
      </c>
      <c r="C1880" s="11" t="str">
        <f>VLOOKUP(A1880,import!A:C,3,0)</f>
        <v>DOĞRU</v>
      </c>
      <c r="D1880" s="21" t="s">
        <v>143</v>
      </c>
      <c r="E1880" s="12" t="str">
        <f>VLOOKUP(A1880,import!A:J,5,0)</f>
        <v/>
      </c>
      <c r="F1880" s="12" t="str">
        <f>VLOOKUP(A1880,import!A:J,6,0)</f>
        <v/>
      </c>
      <c r="G1880" s="13">
        <f>VLOOKUP(A1880,import!A:J,7,0)</f>
        <v>0</v>
      </c>
      <c r="H1880" s="13">
        <f>VLOOKUP(A1880,import!A:J,8,0)</f>
        <v>7</v>
      </c>
      <c r="I1880" s="13">
        <f>VLOOKUP(A1880,import!A:J,9,0)</f>
        <v>7</v>
      </c>
      <c r="J1880" s="14">
        <f>VLOOKUP(A1880,import!A:J,10,0)</f>
        <v>0</v>
      </c>
      <c r="K1880" s="21" t="s">
        <v>3804</v>
      </c>
      <c r="L1880" s="21">
        <v>2.422380005E9</v>
      </c>
      <c r="M1880" s="21" t="s">
        <v>47</v>
      </c>
      <c r="N1880" s="21" t="s">
        <v>270</v>
      </c>
      <c r="O1880" s="21" t="s">
        <v>8646</v>
      </c>
      <c r="P1880" s="11" t="str">
        <f>VLOOKUP(A1880,import!A:P,16,0)</f>
        <v>Geleneksel</v>
      </c>
      <c r="Q1880" s="15"/>
      <c r="R1880" s="15" t="b">
        <v>1</v>
      </c>
      <c r="S1880" s="16" t="b">
        <v>0</v>
      </c>
      <c r="T1880" s="17" t="s">
        <v>280</v>
      </c>
      <c r="U1880" s="17"/>
      <c r="V1880" s="17"/>
      <c r="W1880" s="17" t="s">
        <v>8647</v>
      </c>
      <c r="X1880" s="18"/>
      <c r="Y1880" s="18"/>
      <c r="Z1880" s="18"/>
      <c r="AA1880" s="22" t="s">
        <v>71</v>
      </c>
      <c r="AB1880" s="23">
        <v>44679.0</v>
      </c>
      <c r="AC1880" s="22" t="s">
        <v>71</v>
      </c>
      <c r="AD1880" s="23">
        <v>44693.0</v>
      </c>
      <c r="AE1880" s="20"/>
      <c r="AF1880" s="19"/>
      <c r="AG1880" s="20"/>
      <c r="AH1880" s="19"/>
      <c r="AI1880" s="19"/>
      <c r="AJ1880" s="19"/>
      <c r="AK1880" s="22" t="s">
        <v>99</v>
      </c>
      <c r="AL1880" s="22" t="s">
        <v>99</v>
      </c>
      <c r="AM1880" s="19"/>
      <c r="AN1880" s="19"/>
      <c r="AO1880" s="19"/>
      <c r="AP1880" s="21"/>
      <c r="AQ1880" s="19"/>
    </row>
    <row r="1881">
      <c r="A1881" s="21" t="s">
        <v>8648</v>
      </c>
      <c r="B1881" s="21" t="s">
        <v>8649</v>
      </c>
      <c r="C1881" s="11" t="str">
        <f>VLOOKUP(A1881,import!A:C,3,0)</f>
        <v>DOĞRU</v>
      </c>
      <c r="D1881" s="21" t="s">
        <v>344</v>
      </c>
      <c r="E1881" s="12" t="str">
        <f>VLOOKUP(A1881,import!A:J,5,0)</f>
        <v/>
      </c>
      <c r="F1881" s="12" t="str">
        <f>VLOOKUP(A1881,import!A:J,6,0)</f>
        <v/>
      </c>
      <c r="G1881" s="13">
        <f>VLOOKUP(A1881,import!A:J,7,0)</f>
        <v>0</v>
      </c>
      <c r="H1881" s="13">
        <f>VLOOKUP(A1881,import!A:J,8,0)</f>
        <v>34</v>
      </c>
      <c r="I1881" s="13">
        <f>VLOOKUP(A1881,import!A:J,9,0)</f>
        <v>34</v>
      </c>
      <c r="J1881" s="14">
        <f>VLOOKUP(A1881,import!A:J,10,0)</f>
        <v>0</v>
      </c>
      <c r="K1881" s="21" t="s">
        <v>2280</v>
      </c>
      <c r="L1881" s="21">
        <v>2.425029606E9</v>
      </c>
      <c r="M1881" s="21" t="s">
        <v>47</v>
      </c>
      <c r="N1881" s="21" t="s">
        <v>187</v>
      </c>
      <c r="O1881" s="21" t="s">
        <v>2281</v>
      </c>
      <c r="P1881" s="11" t="str">
        <f>VLOOKUP(A1881,import!A:P,16,0)</f>
        <v>Geleneksel</v>
      </c>
      <c r="Q1881" s="15"/>
      <c r="R1881" s="15" t="b">
        <v>1</v>
      </c>
      <c r="S1881" s="16" t="b">
        <v>0</v>
      </c>
      <c r="T1881" s="17" t="s">
        <v>50</v>
      </c>
      <c r="U1881" s="17" t="s">
        <v>131</v>
      </c>
      <c r="V1881" s="17"/>
      <c r="W1881" s="17"/>
      <c r="X1881" s="18">
        <v>44700.0</v>
      </c>
      <c r="Y1881" s="18">
        <v>44701.0</v>
      </c>
      <c r="Z1881" s="18"/>
      <c r="AA1881" s="22" t="s">
        <v>71</v>
      </c>
      <c r="AB1881" s="23">
        <v>44700.0</v>
      </c>
      <c r="AC1881" s="22"/>
      <c r="AD1881" s="23"/>
      <c r="AE1881" s="20"/>
      <c r="AF1881" s="19"/>
      <c r="AG1881" s="20"/>
      <c r="AH1881" s="19"/>
      <c r="AI1881" s="19"/>
      <c r="AJ1881" s="19"/>
      <c r="AK1881" s="22" t="s">
        <v>131</v>
      </c>
      <c r="AL1881" s="22"/>
      <c r="AM1881" s="19"/>
      <c r="AN1881" s="19"/>
      <c r="AO1881" s="19"/>
      <c r="AP1881" s="21"/>
      <c r="AQ1881" s="19"/>
    </row>
    <row r="1882">
      <c r="A1882" s="21" t="s">
        <v>8650</v>
      </c>
      <c r="B1882" s="21" t="s">
        <v>8651</v>
      </c>
      <c r="C1882" s="11" t="str">
        <f>VLOOKUP(A1882,import!A:C,3,0)</f>
        <v>DOĞRU</v>
      </c>
      <c r="D1882" s="21" t="s">
        <v>233</v>
      </c>
      <c r="E1882" s="12">
        <f>VLOOKUP(A1882,import!A:J,5,0)</f>
        <v>69</v>
      </c>
      <c r="F1882" s="12">
        <f>VLOOKUP(A1882,import!A:J,6,0)</f>
        <v>69</v>
      </c>
      <c r="G1882" s="13">
        <f>VLOOKUP(A1882,import!A:J,7,0)</f>
        <v>0</v>
      </c>
      <c r="H1882" s="13">
        <f>VLOOKUP(A1882,import!A:J,8,0)</f>
        <v>10</v>
      </c>
      <c r="I1882" s="13">
        <f>VLOOKUP(A1882,import!A:J,9,0)</f>
        <v>10</v>
      </c>
      <c r="J1882" s="14">
        <f>VLOOKUP(A1882,import!A:J,10,0)</f>
        <v>0</v>
      </c>
      <c r="K1882" s="21" t="s">
        <v>2002</v>
      </c>
      <c r="L1882" s="21">
        <v>5.527117585E9</v>
      </c>
      <c r="M1882" s="21" t="s">
        <v>47</v>
      </c>
      <c r="N1882" s="21" t="s">
        <v>145</v>
      </c>
      <c r="O1882" s="21" t="s">
        <v>2003</v>
      </c>
      <c r="P1882" s="11" t="str">
        <f>VLOOKUP(A1882,import!A:P,16,0)</f>
        <v>Geleneksel</v>
      </c>
      <c r="Q1882" s="15"/>
      <c r="R1882" s="15" t="b">
        <v>1</v>
      </c>
      <c r="S1882" s="16" t="b">
        <v>0</v>
      </c>
      <c r="T1882" s="17" t="s">
        <v>50</v>
      </c>
      <c r="U1882" s="17" t="s">
        <v>99</v>
      </c>
      <c r="V1882" s="20" t="s">
        <v>69</v>
      </c>
      <c r="W1882" s="17"/>
      <c r="X1882" s="18">
        <v>44671.0</v>
      </c>
      <c r="Y1882" s="18">
        <v>44672.0</v>
      </c>
      <c r="Z1882" s="18"/>
      <c r="AA1882" s="22" t="s">
        <v>71</v>
      </c>
      <c r="AB1882" s="23">
        <v>44671.0</v>
      </c>
      <c r="AC1882" s="22"/>
      <c r="AD1882" s="23"/>
      <c r="AE1882" s="20"/>
      <c r="AF1882" s="19"/>
      <c r="AG1882" s="20"/>
      <c r="AH1882" s="19"/>
      <c r="AI1882" s="19"/>
      <c r="AJ1882" s="19"/>
      <c r="AK1882" s="22" t="s">
        <v>99</v>
      </c>
      <c r="AL1882" s="22"/>
      <c r="AM1882" s="19"/>
      <c r="AN1882" s="19"/>
      <c r="AO1882" s="19"/>
      <c r="AP1882" s="21"/>
      <c r="AQ1882" s="19"/>
    </row>
    <row r="1883">
      <c r="A1883" s="21" t="s">
        <v>8652</v>
      </c>
      <c r="B1883" s="21" t="s">
        <v>8653</v>
      </c>
      <c r="C1883" s="11" t="str">
        <f>VLOOKUP(A1883,import!A:C,3,0)</f>
        <v>DOĞRU</v>
      </c>
      <c r="D1883" s="21" t="s">
        <v>818</v>
      </c>
      <c r="E1883" s="12">
        <f>VLOOKUP(A1883,import!A:J,5,0)</f>
        <v>1</v>
      </c>
      <c r="F1883" s="12">
        <f>VLOOKUP(A1883,import!A:J,6,0)</f>
        <v>1</v>
      </c>
      <c r="G1883" s="13">
        <f>VLOOKUP(A1883,import!A:J,7,0)</f>
        <v>0</v>
      </c>
      <c r="H1883" s="13">
        <f>VLOOKUP(A1883,import!A:J,8,0)</f>
        <v>8</v>
      </c>
      <c r="I1883" s="13">
        <f>VLOOKUP(A1883,import!A:J,9,0)</f>
        <v>8</v>
      </c>
      <c r="J1883" s="14">
        <f>VLOOKUP(A1883,import!A:J,10,0)</f>
        <v>0</v>
      </c>
      <c r="K1883" s="21" t="s">
        <v>8654</v>
      </c>
      <c r="L1883" s="21">
        <v>5.44427741E9</v>
      </c>
      <c r="M1883" s="21" t="s">
        <v>516</v>
      </c>
      <c r="N1883" s="21" t="s">
        <v>517</v>
      </c>
      <c r="O1883" s="21" t="s">
        <v>8655</v>
      </c>
      <c r="P1883" s="11" t="str">
        <f>VLOOKUP(A1883,import!A:P,16,0)</f>
        <v>Geleneksel</v>
      </c>
      <c r="Q1883" s="15"/>
      <c r="R1883" s="15" t="b">
        <v>0</v>
      </c>
      <c r="S1883" s="16" t="b">
        <v>0</v>
      </c>
      <c r="T1883" s="17"/>
      <c r="U1883" s="17"/>
      <c r="V1883" s="17"/>
      <c r="W1883" s="17"/>
      <c r="X1883" s="18"/>
      <c r="Y1883" s="18"/>
      <c r="Z1883" s="18"/>
      <c r="AA1883" s="22"/>
      <c r="AB1883" s="23"/>
      <c r="AC1883" s="22"/>
      <c r="AD1883" s="23"/>
      <c r="AE1883" s="20"/>
      <c r="AF1883" s="19"/>
      <c r="AG1883" s="20"/>
      <c r="AH1883" s="19"/>
      <c r="AI1883" s="19"/>
      <c r="AJ1883" s="19"/>
      <c r="AK1883" s="22"/>
      <c r="AL1883" s="22"/>
      <c r="AM1883" s="19"/>
      <c r="AN1883" s="19"/>
      <c r="AO1883" s="19"/>
      <c r="AP1883" s="21"/>
      <c r="AQ1883" s="19"/>
    </row>
    <row r="1884">
      <c r="A1884" s="21" t="s">
        <v>8656</v>
      </c>
      <c r="B1884" s="21" t="s">
        <v>8657</v>
      </c>
      <c r="C1884" s="11" t="str">
        <f>VLOOKUP(A1884,import!A:C,3,0)</f>
        <v>DOĞRU</v>
      </c>
      <c r="D1884" s="21" t="s">
        <v>45</v>
      </c>
      <c r="E1884" s="12" t="str">
        <f>VLOOKUP(A1884,import!A:J,5,0)</f>
        <v/>
      </c>
      <c r="F1884" s="12" t="str">
        <f>VLOOKUP(A1884,import!A:J,6,0)</f>
        <v/>
      </c>
      <c r="G1884" s="13">
        <f>VLOOKUP(A1884,import!A:J,7,0)</f>
        <v>0</v>
      </c>
      <c r="H1884" s="13">
        <f>VLOOKUP(A1884,import!A:J,8,0)</f>
        <v>10</v>
      </c>
      <c r="I1884" s="13">
        <f>VLOOKUP(A1884,import!A:J,9,0)</f>
        <v>10</v>
      </c>
      <c r="J1884" s="14">
        <f>VLOOKUP(A1884,import!A:J,10,0)</f>
        <v>0</v>
      </c>
      <c r="K1884" s="21" t="s">
        <v>8658</v>
      </c>
      <c r="L1884" s="21">
        <v>5.462427395E9</v>
      </c>
      <c r="M1884" s="21" t="s">
        <v>65</v>
      </c>
      <c r="N1884" s="21" t="s">
        <v>66</v>
      </c>
      <c r="O1884" s="21" t="s">
        <v>8659</v>
      </c>
      <c r="P1884" s="11" t="str">
        <f>VLOOKUP(A1884,import!A:P,16,0)</f>
        <v>Geleneksel</v>
      </c>
      <c r="Q1884" s="15"/>
      <c r="R1884" s="15" t="b">
        <v>1</v>
      </c>
      <c r="S1884" s="16" t="b">
        <v>0</v>
      </c>
      <c r="T1884" s="17" t="s">
        <v>50</v>
      </c>
      <c r="U1884" s="17" t="s">
        <v>99</v>
      </c>
      <c r="V1884" s="55" t="s">
        <v>69</v>
      </c>
      <c r="W1884" s="17"/>
      <c r="X1884" s="18">
        <v>44687.0</v>
      </c>
      <c r="Y1884" s="18">
        <v>44690.0</v>
      </c>
      <c r="Z1884" s="18"/>
      <c r="AA1884" s="22" t="s">
        <v>71</v>
      </c>
      <c r="AB1884" s="23">
        <v>44687.0</v>
      </c>
      <c r="AC1884" s="22"/>
      <c r="AD1884" s="23"/>
      <c r="AE1884" s="20"/>
      <c r="AF1884" s="19"/>
      <c r="AG1884" s="20"/>
      <c r="AH1884" s="19"/>
      <c r="AI1884" s="19"/>
      <c r="AJ1884" s="19"/>
      <c r="AK1884" s="22" t="s">
        <v>99</v>
      </c>
      <c r="AL1884" s="22"/>
      <c r="AM1884" s="19"/>
      <c r="AN1884" s="19"/>
      <c r="AO1884" s="19"/>
      <c r="AP1884" s="21"/>
      <c r="AQ1884" s="19"/>
    </row>
    <row r="1885">
      <c r="A1885" s="21" t="s">
        <v>8660</v>
      </c>
      <c r="B1885" s="21" t="s">
        <v>8661</v>
      </c>
      <c r="C1885" s="11" t="str">
        <f>VLOOKUP(A1885,import!A:C,3,0)</f>
        <v>DOĞRU</v>
      </c>
      <c r="D1885" s="21" t="s">
        <v>63</v>
      </c>
      <c r="E1885" s="12" t="str">
        <f>VLOOKUP(A1885,import!A:J,5,0)</f>
        <v/>
      </c>
      <c r="F1885" s="12" t="str">
        <f>VLOOKUP(A1885,import!A:J,6,0)</f>
        <v/>
      </c>
      <c r="G1885" s="13">
        <f>VLOOKUP(A1885,import!A:J,7,0)</f>
        <v>0</v>
      </c>
      <c r="H1885" s="13">
        <f>VLOOKUP(A1885,import!A:J,8,0)</f>
        <v>6</v>
      </c>
      <c r="I1885" s="13">
        <f>VLOOKUP(A1885,import!A:J,9,0)</f>
        <v>6</v>
      </c>
      <c r="J1885" s="14">
        <f>VLOOKUP(A1885,import!A:J,10,0)</f>
        <v>0</v>
      </c>
      <c r="K1885" s="21" t="s">
        <v>8662</v>
      </c>
      <c r="L1885" s="21">
        <v>5.304211763E9</v>
      </c>
      <c r="M1885" s="21" t="s">
        <v>65</v>
      </c>
      <c r="N1885" s="21" t="s">
        <v>3323</v>
      </c>
      <c r="O1885" s="21" t="s">
        <v>8663</v>
      </c>
      <c r="P1885" s="11" t="str">
        <f>VLOOKUP(A1885,import!A:P,16,0)</f>
        <v>Geleneksel</v>
      </c>
      <c r="Q1885" s="15"/>
      <c r="R1885" s="15" t="b">
        <v>1</v>
      </c>
      <c r="S1885" s="16" t="b">
        <v>0</v>
      </c>
      <c r="T1885" s="17" t="s">
        <v>50</v>
      </c>
      <c r="U1885" s="17" t="s">
        <v>99</v>
      </c>
      <c r="V1885" s="55" t="s">
        <v>69</v>
      </c>
      <c r="W1885" s="17"/>
      <c r="X1885" s="18">
        <v>44687.0</v>
      </c>
      <c r="Y1885" s="18">
        <v>44690.0</v>
      </c>
      <c r="Z1885" s="18"/>
      <c r="AA1885" s="22" t="s">
        <v>71</v>
      </c>
      <c r="AB1885" s="23">
        <v>44687.0</v>
      </c>
      <c r="AC1885" s="22"/>
      <c r="AD1885" s="23"/>
      <c r="AE1885" s="20"/>
      <c r="AF1885" s="19"/>
      <c r="AG1885" s="20"/>
      <c r="AH1885" s="19"/>
      <c r="AI1885" s="19"/>
      <c r="AJ1885" s="19"/>
      <c r="AK1885" s="22" t="s">
        <v>99</v>
      </c>
      <c r="AL1885" s="22"/>
      <c r="AM1885" s="19"/>
      <c r="AN1885" s="19"/>
      <c r="AO1885" s="19"/>
      <c r="AP1885" s="21"/>
      <c r="AQ1885" s="19"/>
    </row>
    <row r="1886">
      <c r="A1886" s="21" t="s">
        <v>8664</v>
      </c>
      <c r="B1886" s="21" t="s">
        <v>8665</v>
      </c>
      <c r="C1886" s="11" t="str">
        <f>VLOOKUP(A1886,import!A:C,3,0)</f>
        <v>DOĞRU</v>
      </c>
      <c r="D1886" s="21" t="s">
        <v>143</v>
      </c>
      <c r="E1886" s="12" t="str">
        <f>VLOOKUP(A1886,import!A:J,5,0)</f>
        <v/>
      </c>
      <c r="F1886" s="12" t="str">
        <f>VLOOKUP(A1886,import!A:J,6,0)</f>
        <v/>
      </c>
      <c r="G1886" s="13">
        <f>VLOOKUP(A1886,import!A:J,7,0)</f>
        <v>0</v>
      </c>
      <c r="H1886" s="13">
        <f>VLOOKUP(A1886,import!A:J,8,0)</f>
        <v>16</v>
      </c>
      <c r="I1886" s="13">
        <f>VLOOKUP(A1886,import!A:J,9,0)</f>
        <v>16</v>
      </c>
      <c r="J1886" s="14">
        <f>VLOOKUP(A1886,import!A:J,10,0)</f>
        <v>0</v>
      </c>
      <c r="K1886" s="21" t="s">
        <v>8666</v>
      </c>
      <c r="L1886" s="21">
        <v>5.436032853E9</v>
      </c>
      <c r="M1886" s="21" t="s">
        <v>65</v>
      </c>
      <c r="N1886" s="21" t="s">
        <v>550</v>
      </c>
      <c r="O1886" s="21" t="s">
        <v>8667</v>
      </c>
      <c r="P1886" s="11" t="str">
        <f>VLOOKUP(A1886,import!A:P,16,0)</f>
        <v>Geleneksel</v>
      </c>
      <c r="Q1886" s="15"/>
      <c r="R1886" s="15" t="b">
        <v>0</v>
      </c>
      <c r="S1886" s="16" t="b">
        <v>0</v>
      </c>
      <c r="T1886" s="17"/>
      <c r="U1886" s="17"/>
      <c r="V1886" s="17"/>
      <c r="W1886" s="17"/>
      <c r="X1886" s="18"/>
      <c r="Y1886" s="18"/>
      <c r="Z1886" s="18"/>
      <c r="AA1886" s="22"/>
      <c r="AB1886" s="23"/>
      <c r="AC1886" s="22"/>
      <c r="AD1886" s="23"/>
      <c r="AE1886" s="20"/>
      <c r="AF1886" s="19"/>
      <c r="AG1886" s="20"/>
      <c r="AH1886" s="19"/>
      <c r="AI1886" s="19"/>
      <c r="AJ1886" s="19"/>
      <c r="AK1886" s="22"/>
      <c r="AL1886" s="22"/>
      <c r="AM1886" s="19"/>
      <c r="AN1886" s="19"/>
      <c r="AO1886" s="19"/>
      <c r="AP1886" s="21"/>
      <c r="AQ1886" s="19"/>
    </row>
    <row r="1887">
      <c r="A1887" s="21" t="s">
        <v>8668</v>
      </c>
      <c r="B1887" s="21" t="s">
        <v>8669</v>
      </c>
      <c r="C1887" s="11" t="str">
        <f>VLOOKUP(A1887,import!A:C,3,0)</f>
        <v>DOĞRU</v>
      </c>
      <c r="D1887" s="21" t="s">
        <v>110</v>
      </c>
      <c r="E1887" s="12" t="str">
        <f>VLOOKUP(A1887,import!A:J,5,0)</f>
        <v/>
      </c>
      <c r="F1887" s="12" t="str">
        <f>VLOOKUP(A1887,import!A:J,6,0)</f>
        <v/>
      </c>
      <c r="G1887" s="13">
        <f>VLOOKUP(A1887,import!A:J,7,0)</f>
        <v>0</v>
      </c>
      <c r="H1887" s="13">
        <f>VLOOKUP(A1887,import!A:J,8,0)</f>
        <v>8</v>
      </c>
      <c r="I1887" s="13">
        <f>VLOOKUP(A1887,import!A:J,9,0)</f>
        <v>8</v>
      </c>
      <c r="J1887" s="14">
        <f>VLOOKUP(A1887,import!A:J,10,0)</f>
        <v>0</v>
      </c>
      <c r="K1887" s="21" t="s">
        <v>8502</v>
      </c>
      <c r="L1887" s="21">
        <v>5.30150677E9</v>
      </c>
      <c r="M1887" s="21" t="s">
        <v>368</v>
      </c>
      <c r="N1887" s="21" t="s">
        <v>652</v>
      </c>
      <c r="O1887" s="21" t="s">
        <v>8503</v>
      </c>
      <c r="P1887" s="11" t="str">
        <f>VLOOKUP(A1887,import!A:P,16,0)</f>
        <v>Geleneksel</v>
      </c>
      <c r="Q1887" s="15"/>
      <c r="R1887" s="15" t="b">
        <v>0</v>
      </c>
      <c r="S1887" s="16" t="b">
        <v>0</v>
      </c>
      <c r="T1887" s="17"/>
      <c r="U1887" s="17"/>
      <c r="V1887" s="17"/>
      <c r="W1887" s="17"/>
      <c r="X1887" s="18"/>
      <c r="Y1887" s="18"/>
      <c r="Z1887" s="18"/>
      <c r="AA1887" s="22"/>
      <c r="AB1887" s="23"/>
      <c r="AC1887" s="22"/>
      <c r="AD1887" s="23"/>
      <c r="AE1887" s="20"/>
      <c r="AF1887" s="19"/>
      <c r="AG1887" s="20"/>
      <c r="AH1887" s="19"/>
      <c r="AI1887" s="19"/>
      <c r="AJ1887" s="19"/>
      <c r="AK1887" s="22"/>
      <c r="AL1887" s="22"/>
      <c r="AM1887" s="19"/>
      <c r="AN1887" s="19"/>
      <c r="AO1887" s="19"/>
      <c r="AP1887" s="21"/>
      <c r="AQ1887" s="19"/>
    </row>
    <row r="1888">
      <c r="A1888" s="21" t="s">
        <v>8670</v>
      </c>
      <c r="B1888" s="21" t="s">
        <v>8671</v>
      </c>
      <c r="C1888" s="11" t="str">
        <f>VLOOKUP(A1888,import!A:C,3,0)</f>
        <v>DOĞRU</v>
      </c>
      <c r="D1888" s="21" t="s">
        <v>818</v>
      </c>
      <c r="E1888" s="12" t="str">
        <f>VLOOKUP(A1888,import!A:J,5,0)</f>
        <v/>
      </c>
      <c r="F1888" s="12" t="str">
        <f>VLOOKUP(A1888,import!A:J,6,0)</f>
        <v/>
      </c>
      <c r="G1888" s="13">
        <f>VLOOKUP(A1888,import!A:J,7,0)</f>
        <v>0</v>
      </c>
      <c r="H1888" s="13">
        <f>VLOOKUP(A1888,import!A:J,8,0)</f>
        <v>6</v>
      </c>
      <c r="I1888" s="13">
        <f>VLOOKUP(A1888,import!A:J,9,0)</f>
        <v>6</v>
      </c>
      <c r="J1888" s="14">
        <f>VLOOKUP(A1888,import!A:J,10,0)</f>
        <v>0</v>
      </c>
      <c r="K1888" s="21" t="s">
        <v>8672</v>
      </c>
      <c r="L1888" s="21">
        <v>5.528436696E9</v>
      </c>
      <c r="M1888" s="21" t="s">
        <v>47</v>
      </c>
      <c r="N1888" s="21" t="s">
        <v>740</v>
      </c>
      <c r="O1888" s="21" t="s">
        <v>8673</v>
      </c>
      <c r="P1888" s="11" t="str">
        <f>VLOOKUP(A1888,import!A:P,16,0)</f>
        <v>Geleneksel</v>
      </c>
      <c r="Q1888" s="15"/>
      <c r="R1888" s="15" t="b">
        <v>1</v>
      </c>
      <c r="S1888" s="16" t="b">
        <v>0</v>
      </c>
      <c r="T1888" s="17" t="s">
        <v>50</v>
      </c>
      <c r="U1888" s="17" t="s">
        <v>99</v>
      </c>
      <c r="V1888" s="55" t="s">
        <v>69</v>
      </c>
      <c r="W1888" s="17"/>
      <c r="X1888" s="18">
        <v>44699.0</v>
      </c>
      <c r="Y1888" s="18">
        <v>44700.0</v>
      </c>
      <c r="Z1888" s="18"/>
      <c r="AA1888" s="22" t="s">
        <v>71</v>
      </c>
      <c r="AB1888" s="23">
        <v>44699.0</v>
      </c>
      <c r="AC1888" s="22"/>
      <c r="AD1888" s="23"/>
      <c r="AE1888" s="20"/>
      <c r="AF1888" s="19"/>
      <c r="AG1888" s="20"/>
      <c r="AH1888" s="19"/>
      <c r="AI1888" s="19"/>
      <c r="AJ1888" s="19"/>
      <c r="AK1888" s="22" t="s">
        <v>99</v>
      </c>
      <c r="AL1888" s="22"/>
      <c r="AM1888" s="19"/>
      <c r="AN1888" s="19"/>
      <c r="AO1888" s="19"/>
      <c r="AP1888" s="21"/>
      <c r="AQ1888" s="19"/>
    </row>
  </sheetData>
  <customSheetViews>
    <customSheetView guid="{6E28E945-6A35-4D57-A883-F6EC0713C4DC}" filter="1" showAutoFilter="1">
      <autoFilter ref="$AK$1101:$AL$1111"/>
    </customSheetView>
    <customSheetView guid="{869745E0-19B7-40B8-8296-6DCF99067441}" filter="1" showAutoFilter="1">
      <autoFilter ref="$AA$1121:$AO$1136"/>
    </customSheetView>
    <customSheetView guid="{788F6CF1-CEA2-4E20-92D9-8CB643A0960D}" filter="1" showAutoFilter="1">
      <autoFilter ref="$A$1:$AO$1420">
        <sortState ref="A1:AO1420">
          <sortCondition ref="C1:C1420"/>
        </sortState>
      </autoFilter>
    </customSheetView>
    <customSheetView guid="{EA895541-D608-4AAC-A56E-2D0E791611CB}" filter="1" showAutoFilter="1">
      <autoFilter ref="$V$1034"/>
    </customSheetView>
    <customSheetView guid="{658955A7-B6FF-42FA-88B5-999FAAAB3D86}" filter="1" showAutoFilter="1">
      <autoFilter ref="$W$735:$W$739"/>
    </customSheetView>
    <customSheetView guid="{CD8DC0DA-6FB6-40F6-A4D8-A355D6D651BD}" filter="1" showAutoFilter="1">
      <autoFilter ref="$AJ$847"/>
    </customSheetView>
    <customSheetView guid="{4ED967F0-0916-446A-ABC9-DE8EDBE2E234}" filter="1" showAutoFilter="1">
      <autoFilter ref="$W$1051:$W$1056"/>
    </customSheetView>
    <customSheetView guid="{0D1611C4-751A-4606-82B4-BDFE6B3B335D}" filter="1" showAutoFilter="1">
      <autoFilter ref="$V$1034"/>
    </customSheetView>
    <customSheetView guid="{C1A61706-E4DD-47BC-B31C-68169C2C6BAF}" filter="1" showAutoFilter="1">
      <autoFilter ref="$A$1:$AJ$1051">
        <filterColumn colId="26">
          <filters>
            <filter val="Görüşüldü"/>
            <filter val="Ulaşılamadı"/>
            <filter val="Yetkili Yok"/>
            <filter val="Dönüş Yapacak"/>
            <filter val="Tekrar Aranacak"/>
          </filters>
        </filterColumn>
      </autoFilter>
    </customSheetView>
    <customSheetView guid="{C1637749-1BF1-4C13-AB9A-040D53283F5D}" filter="1" showAutoFilter="1">
      <autoFilter ref="$U$541"/>
    </customSheetView>
    <customSheetView guid="{CBCCB0CD-E837-42B7-8B0D-AD28A871F83B}" filter="1" showAutoFilter="1">
      <autoFilter ref="$V$1034"/>
    </customSheetView>
    <customSheetView guid="{245E7D68-D0A5-4355-B5BA-ABA9D98EB5FD}" filter="1" showAutoFilter="1">
      <autoFilter ref="$X$71"/>
    </customSheetView>
    <customSheetView guid="{C9FC352C-A581-45D3-AB88-282B30B6E137}" filter="1" showAutoFilter="1">
      <autoFilter ref="$V$1034"/>
    </customSheetView>
    <customSheetView guid="{4804FFE4-3528-4DF2-8291-66C5BAAA10DF}" filter="1" showAutoFilter="1">
      <autoFilter ref="$Z$1020"/>
    </customSheetView>
    <customSheetView guid="{D118ECC6-9220-4774-B044-6FABD4FA510E}" filter="1" showAutoFilter="1">
      <autoFilter ref="$W$91:$W$92"/>
    </customSheetView>
    <customSheetView guid="{1967D04F-1D89-4DBD-BD4E-885D551840AF}" filter="1" showAutoFilter="1">
      <autoFilter ref="$W$91"/>
    </customSheetView>
    <customSheetView guid="{82346D04-0ED8-41E6-85A8-375C3EEA88CE}" filter="1" showAutoFilter="1">
      <autoFilter ref="$A$1:$AO$1315">
        <filterColumn colId="2">
          <filters>
            <filter val="DOĞRU"/>
            <filter val="YANLIŞ"/>
          </filters>
        </filterColumn>
        <filterColumn colId="19">
          <filters>
            <filter val="Lokasyon Uzak"/>
            <filter val="Çekim İstemiyor"/>
          </filters>
        </filterColumn>
        <filterColumn colId="18">
          <filters blank="1">
            <filter val="FALSE"/>
          </filters>
        </filterColumn>
        <filterColumn colId="9">
          <filters>
            <filter val="27%"/>
            <filter val="15%"/>
            <filter val="59%"/>
            <filter val="47%"/>
            <filter val="79%"/>
            <filter val="35%"/>
            <filter val="67%"/>
            <filter val="23%"/>
            <filter val="11%"/>
            <filter val="55%"/>
            <filter val="43%"/>
            <filter val="87%"/>
            <filter val="31%"/>
            <filter val="63%"/>
            <filter val="95%"/>
            <filter val="51%"/>
            <filter val="83%"/>
            <filter val="71%"/>
            <filter val="9%"/>
            <filter val="91%"/>
            <filter val="5%"/>
            <filter val="1%"/>
            <filter val="28%"/>
            <filter val="16%"/>
            <filter val="48%"/>
            <filter val="36%"/>
            <filter val="68%"/>
            <filter val="24%"/>
            <filter val="12%"/>
            <filter val="56%"/>
            <filter val="44%"/>
            <filter val="88%"/>
            <filter val="76%"/>
            <filter val="32%"/>
            <filter val="20%"/>
            <filter val="64%"/>
            <filter val="52%"/>
            <filter val="40%"/>
            <filter val="84%"/>
            <filter val="72%"/>
            <filter val="60%"/>
            <filter val="92%"/>
            <filter val="80%"/>
            <filter val="6%"/>
            <filter val="2%"/>
            <filter val="29%"/>
            <filter val="17%"/>
            <filter val="49%"/>
            <filter val="37%"/>
            <filter val="69%"/>
            <filter val="25%"/>
            <filter val="57%"/>
            <filter val="13%"/>
            <filter val="100%"/>
            <filter val="45%"/>
            <filter val="33%"/>
            <filter val="77%"/>
            <filter val="65%"/>
            <filter val="53%"/>
            <filter val="41%"/>
            <filter val="85%"/>
            <filter val="73%"/>
            <filter val="93%"/>
            <filter val="81%"/>
            <filter val="7%"/>
            <filter val="3%"/>
            <filter val="18%"/>
            <filter val="38%"/>
            <filter val="14%"/>
            <filter val="58%"/>
            <filter val="46%"/>
            <filter val="78%"/>
            <filter val="22%"/>
            <filter val="66%"/>
            <filter val="54%"/>
            <filter val="10%"/>
            <filter val="86%"/>
            <filter val="42%"/>
            <filter val="30%"/>
            <filter val="74%"/>
            <filter val="62%"/>
            <filter val="50%"/>
            <filter val="94%"/>
            <filter val="82%"/>
            <filter val="70%"/>
            <filter val="8%"/>
            <filter val="90%"/>
            <filter val="4%"/>
            <filter val="0%"/>
            <filter val="19%"/>
            <filter val="39%"/>
          </filters>
        </filterColumn>
      </autoFilter>
    </customSheetView>
    <customSheetView guid="{6DE22562-8681-425D-9DF3-D651070C415A}" filter="1" showAutoFilter="1">
      <autoFilter ref="$Z$698:$AO$699"/>
    </customSheetView>
    <customSheetView guid="{6DF4D4C7-43DC-479E-A066-271CDC5AF8F3}" filter="1" showAutoFilter="1">
      <autoFilter ref="$X$528:$Y$529"/>
    </customSheetView>
    <customSheetView guid="{2A91624D-CC80-4232-B7CB-71D65A7383CF}" filter="1" showAutoFilter="1">
      <autoFilter ref="$AA$1227:$AO$1249"/>
    </customSheetView>
    <customSheetView guid="{FF794868-24A9-422F-B649-033F45F815DE}" filter="1" showAutoFilter="1">
      <autoFilter ref="$A$1:$AO$1454">
        <filterColumn colId="2">
          <filters>
            <filter val="DOĞRU"/>
            <filter val="YANLIŞ"/>
          </filters>
        </filterColumn>
        <filterColumn colId="9">
          <filters>
            <filter val="99%"/>
            <filter val="51%"/>
            <filter val="1%"/>
            <filter val="0%"/>
          </filters>
        </filterColumn>
        <filterColumn colId="19">
          <filters>
            <filter val="Franchise"/>
            <filter val="Başka Şubeden Çekilecek"/>
          </filters>
        </filterColumn>
      </autoFilter>
    </customSheetView>
    <customSheetView guid="{1C1E22B9-B03A-4C46-A937-9BB7EFE499C6}" filter="1" showAutoFilter="1">
      <autoFilter ref="$Z$1003"/>
    </customSheetView>
    <customSheetView guid="{B461DEB8-4B86-4020-AD71-FA42942FE317}" filter="1" showAutoFilter="1">
      <autoFilter ref="$A$1:$AO$1051">
        <filterColumn colId="25">
          <filters>
            <filter val="Hemen Randevu İstiyorum"/>
          </filters>
        </filterColumn>
        <filterColumn colId="19">
          <filters>
            <filter val="Personel Eksik"/>
            <filter val="Ulaşılamadı"/>
            <filter val="Sistemden Çıkmak İstiyor"/>
            <filter val="Dönüş Yapacak"/>
            <filter val="Lokasyon Uzak"/>
            <filter val="BlackList"/>
            <filter val="Randevu Alındı"/>
            <filter val="Başka Şubeden Çekilecek"/>
            <filter val="Devir"/>
            <filter val="Tadilat Var"/>
            <filter val="Menü Güncellemesi Yapılacak"/>
            <filter val="Restoran Silindi"/>
          </filters>
        </filterColumn>
      </autoFilter>
    </customSheetView>
    <customSheetView guid="{BB7B99AB-B815-4042-92C0-CB0472B7BBFA}" filter="1" showAutoFilter="1">
      <autoFilter ref="$W$991"/>
    </customSheetView>
    <customSheetView guid="{0D362157-00F3-423C-9ECF-ADABFFE736E0}" filter="1" showAutoFilter="1">
      <autoFilter ref="$A$1:$AO$1406">
        <filterColumn colId="2">
          <filters>
            <filter val="DOĞRU"/>
            <filter val="YANLIŞ"/>
          </filters>
        </filterColumn>
        <filterColumn colId="9">
          <filters>
            <filter val="1%"/>
            <filter val="12%"/>
            <filter val="93%"/>
            <filter val="94%"/>
            <filter val="0%"/>
          </filters>
        </filterColumn>
        <filterColumn colId="18">
          <filters>
            <filter val="TRUE"/>
          </filters>
        </filterColumn>
        <filterColumn colId="19">
          <filters blank="1">
            <filter val="Personel Eksik"/>
            <filter val="Sistemden Çıkmak İstiyor"/>
            <filter val="Dönüş Yapacak"/>
            <filter val="Lokasyon Uzak"/>
            <filter val="BlackList"/>
            <filter val="Devir"/>
            <filter val="Tadilat Var"/>
            <filter val="Menü Güncellemesi Yapılacak"/>
          </filters>
        </filterColumn>
      </autoFilter>
    </customSheetView>
    <customSheetView guid="{C230EB92-EA9E-461E-8A88-4BF86E6C1D39}" filter="1" showAutoFilter="1">
      <autoFilter ref="$A$1:$AI$92">
        <filterColumn colId="8">
          <customFilters>
            <customFilter operator="greaterThan" val="35"/>
          </customFilters>
        </filterColumn>
      </autoFilter>
    </customSheetView>
    <customSheetView guid="{CB0B1DF8-8C29-4D4E-B4A1-6FAEEA95ABDD}" filter="1" showAutoFilter="1">
      <autoFilter ref="$A$1:$AO$1420">
        <filterColumn colId="2">
          <filters>
            <filter val="DOĞRU"/>
            <filter val="YANLIŞ"/>
          </filters>
        </filterColumn>
        <filterColumn colId="9">
          <filters>
            <filter val="99%"/>
            <filter val="94%"/>
            <filter val="0%"/>
          </filters>
        </filterColumn>
        <filterColumn colId="19">
          <filters>
            <filter val="Randevu Alındı"/>
          </filters>
        </filterColumn>
      </autoFilter>
    </customSheetView>
    <customSheetView guid="{EB2A70AA-FE14-4F1B-A3CE-DD2AF01EEE22}" filter="1" showAutoFilter="1">
      <autoFilter ref="$AJ$847"/>
    </customSheetView>
    <customSheetView guid="{E7002D14-A4FC-4417-AE3C-FB98A611EBEB}" filter="1" showAutoFilter="1">
      <autoFilter ref="$A$1:$AQ$1888">
        <sortState ref="A1:AQ1888">
          <sortCondition ref="B1:B1888"/>
          <sortCondition descending="1" ref="C1:C1888"/>
        </sortState>
      </autoFilter>
    </customSheetView>
    <customSheetView guid="{7362ED92-5143-42B5-A2D0-7D8063741E58}" filter="1" showAutoFilter="1">
      <autoFilter ref="$V$1034"/>
    </customSheetView>
    <customSheetView guid="{2202F297-7991-4962-B316-ECA07CAE11A5}" filter="1" showAutoFilter="1">
      <autoFilter ref="$U$1:$U$1388"/>
    </customSheetView>
    <customSheetView guid="{1954ED26-A0C7-4138-A934-36615952FCE0}" filter="1" showAutoFilter="1">
      <autoFilter ref="$X$1020"/>
    </customSheetView>
    <customSheetView guid="{E6BBBF59-F505-4143-B8DE-30EE53A7C3FE}" filter="1" showAutoFilter="1">
      <autoFilter ref="$A$1:$AO$1454">
        <filterColumn colId="19">
          <filters>
            <filter val="Franchise"/>
            <filter val="Başka Şubeden Çekilecek"/>
          </filters>
        </filterColumn>
        <filterColumn colId="2">
          <filters>
            <filter val="DOĞRU"/>
            <filter val="YANLIŞ"/>
          </filters>
        </filterColumn>
        <filterColumn colId="9">
          <filters>
            <filter val="99%"/>
            <filter val="51%"/>
            <filter val="1%"/>
            <filter val="0%"/>
          </filters>
        </filterColumn>
      </autoFilter>
    </customSheetView>
    <customSheetView guid="{45C5DB5D-25CB-4817-8D48-CD63EFD49879}" filter="1" showAutoFilter="1">
      <autoFilter ref="$X$528:$Y$529"/>
    </customSheetView>
    <customSheetView guid="{D903F956-6E75-4762-B1FC-C83DFB3A278F}" filter="1" showAutoFilter="1">
      <autoFilter ref="$A$1:$AA$581">
        <filterColumn colId="8">
          <customFilters>
            <customFilter operator="greaterThanOrEqual" val="35"/>
          </customFilters>
        </filterColumn>
        <filterColumn colId="16">
          <filters blank="1">
            <filter val="16-25"/>
            <filter val="0-15"/>
          </filters>
        </filterColumn>
      </autoFilter>
    </customSheetView>
    <customSheetView guid="{B103546D-8003-4C14-85F8-1ABD3A387A79}" filter="1" showAutoFilter="1">
      <autoFilter ref="$AK$1101:$AL$1101"/>
    </customSheetView>
    <customSheetView guid="{272EE3BE-F82D-41D4-942A-4D6F95A2A4DB}" filter="1" showAutoFilter="1">
      <autoFilter ref="$V$1034"/>
    </customSheetView>
    <customSheetView guid="{B341253A-16C3-4C9E-B340-4DABCE08FEA3}" filter="1" showAutoFilter="1">
      <autoFilter ref="$V$301:$W$301"/>
    </customSheetView>
    <customSheetView guid="{2076E405-866D-458B-A6B8-26515506B99B}" filter="1" showAutoFilter="1">
      <autoFilter ref="$A$1:$AO$1454">
        <filterColumn colId="2">
          <filters>
            <filter val="DOĞRU"/>
            <filter val="YANLIŞ"/>
          </filters>
        </filterColumn>
        <filterColumn colId="9">
          <filters>
            <filter val="99%"/>
            <filter val="51%"/>
            <filter val="1%"/>
            <filter val="0%"/>
          </filters>
        </filterColumn>
        <filterColumn colId="19">
          <filters>
            <filter val="Franchise"/>
            <filter val="Başka Şubeden Çekilecek"/>
          </filters>
        </filterColumn>
      </autoFilter>
    </customSheetView>
    <customSheetView guid="{474BE3DA-D0DA-4563-807B-BFB68727AEE6}" filter="1" showAutoFilter="1">
      <autoFilter ref="$A$1:$AO$1295">
        <filterColumn colId="25">
          <filters>
            <filter val="Hemen Randevu İstiyorum"/>
          </filters>
        </filterColumn>
      </autoFilter>
    </customSheetView>
    <customSheetView guid="{5767B5A3-0D40-4D98-9011-FB319090F02E}" filter="1" showAutoFilter="1">
      <autoFilter ref="$AL$1:$AL$1505"/>
    </customSheetView>
    <customSheetView guid="{61C5159B-613D-4750-A9CD-B08DC1CC7DF7}" filter="1" showAutoFilter="1">
      <autoFilter ref="$A$1:$AA$92">
        <filterColumn colId="24">
          <filters>
            <filter val="29.06.2021"/>
            <filter val="16.03.2022"/>
            <filter val="30.06.2021"/>
            <filter val="19.03.2021"/>
            <filter val="11.11.2021"/>
            <filter val="04.11.2021"/>
            <filter val="22.12.2021"/>
            <filter val="30.08.2021"/>
            <filter val="05.11.2021"/>
            <filter val="31.08.2021"/>
            <filter val="31.05.2021"/>
            <filter val="20.12.2021"/>
            <filter val="03.12.2021"/>
            <filter val="27.05.2021"/>
            <filter val="01.04.2021"/>
            <filter val="18.04.2022"/>
            <filter val="06.09.2021"/>
            <filter val="28.10.2021"/>
            <filter val="26.05.2022"/>
            <filter val="08.03.2022"/>
            <filter val="22.11.2021"/>
            <filter val="11.10.2021"/>
            <filter val="06.12.2021"/>
            <filter val="01.07.2021"/>
            <filter val="08.12.2021"/>
            <filter val="18.06.2021"/>
            <filter val="18.10.2021"/>
            <filter val="07.04.2021"/>
            <filter val="16.06.2021"/>
            <filter val="18.02.2022"/>
            <filter val="26.04.2021"/>
            <filter val="16.09.2021"/>
            <filter val="15.06.2021"/>
            <filter val="01.06.2021"/>
            <filter val="19.05.2021"/>
            <filter val="09.04.2022"/>
            <filter val="09.12.2021"/>
          </filters>
        </filterColumn>
      </autoFilter>
    </customSheetView>
    <customSheetView guid="{C892D4FD-06C6-4986-8DFD-7AD42D65CBF5}" filter="1" showAutoFilter="1">
      <autoFilter ref="$AK$1321:$AL$1321"/>
    </customSheetView>
    <customSheetView guid="{74C3B49B-A7ED-4788-BB6D-301979D5D574}" filter="1" showAutoFilter="1">
      <autoFilter ref="$X$528:$Y$529"/>
    </customSheetView>
    <customSheetView guid="{189382DE-FEE8-4677-B714-0FF2C1F428AF}" filter="1" showAutoFilter="1">
      <autoFilter ref="$AJ$847"/>
    </customSheetView>
    <customSheetView guid="{AE350349-EBE8-4F93-9BB7-D3FD8F8CAD36}" filter="1" showAutoFilter="1">
      <autoFilter ref="$AK$1298:$AK$1300"/>
    </customSheetView>
    <customSheetView guid="{CD1FF9E7-784B-4EDA-897F-A94382E86A24}" filter="1" showAutoFilter="1">
      <autoFilter ref="$X$528:$Y$529"/>
    </customSheetView>
  </customSheetViews>
  <conditionalFormatting sqref="J2:J1888">
    <cfRule type="colorScale" priority="1">
      <colorScale>
        <cfvo type="min"/>
        <cfvo type="percentile" val="50"/>
        <cfvo type="max"/>
        <color rgb="FFE67C73"/>
        <color rgb="FFFFFFFF"/>
        <color rgb="FF57BB8A"/>
      </colorScale>
    </cfRule>
  </conditionalFormatting>
  <conditionalFormatting sqref="C1:C1888">
    <cfRule type="cellIs" dxfId="0" priority="2" operator="equal">
      <formula>"True"</formula>
    </cfRule>
  </conditionalFormatting>
  <conditionalFormatting sqref="C1:C1888">
    <cfRule type="cellIs" dxfId="1" priority="3" operator="equal">
      <formula>"False"</formula>
    </cfRule>
  </conditionalFormatting>
  <conditionalFormatting sqref="P2:P1888">
    <cfRule type="containsText" dxfId="0" priority="4" operator="containsText" text="Geleneksel">
      <formula>NOT(ISERROR(SEARCH(("Geleneksel"),(P2))))</formula>
    </cfRule>
  </conditionalFormatting>
  <conditionalFormatting sqref="P2:P1888">
    <cfRule type="notContainsText" dxfId="2" priority="5" operator="notContains" text="Geleneksel">
      <formula>ISERROR(SEARCH(("Geleneksel"),(P2)))</formula>
    </cfRule>
  </conditionalFormatting>
  <dataValidations>
    <dataValidation type="list" allowBlank="1" showErrorMessage="1" sqref="Z2:Z1888">
      <formula1>'Durum Parametreler'!$C$28:$C$30</formula1>
    </dataValidation>
    <dataValidation type="list" allowBlank="1" showErrorMessage="1" sqref="T2:T1588 T1590:T1888">
      <formula1>'Durum Parametreler'!$C$2:$C$19</formula1>
    </dataValidation>
    <dataValidation type="list" allowBlank="1" showErrorMessage="1" sqref="U2:U105 U107:U708 U710:U983 U986:U1888">
      <formula1>'Durum Parametreler'!$F$13:$F$54</formula1>
    </dataValidation>
    <dataValidation type="list" allowBlank="1" showErrorMessage="1" sqref="AK2:AO245 AK246:AN246 AK247:AO1888">
      <formula1>'Durum Parametreler'!$F$13:$F$37</formula1>
    </dataValidation>
    <dataValidation type="list" allowBlank="1" showErrorMessage="1" sqref="V49 V131 V290 V474 V478 V531 V569 V1540 V1765">
      <formula1>'Durum Parametreler'!$F$2:$F$14</formula1>
    </dataValidation>
    <dataValidation type="list" allowBlank="1" showErrorMessage="1" sqref="V2:V3 V6:V31 V33:V34 V36:V38 V40:V48 V50:V58 V60:V62 V66 V68:V70 V72:V82 V84:V91 V93:V94 V96:V97 V99:V104 V107:V109 V112:V113 V115:V120 V122:V124 V126 V128:V130 V132:V134 V136:V140 V142:V150 V152:V159 V161:V178 V182:V183 V185:V197 V199:V205 V207:V209 V212:V216 V218:V224 V227:V232 V235 V237:V238 V241:V260 V262:V272 V274:V279 V282:V283 V287:V289 V293 V295:V301 V303:V318 V320:V321 V323:V327 V329 V331:V335 V337:V338 V340:V347 V350:V351 V353:V359 V361 V364:V366 V368:V375 V377:V385 V388:V393 V398:V408 V410:V412 V414:V417 V420:V422 V424:V428 V430:V438 V440:V449 V452:V455 V458:V460 V462:V466 V468:V473 V475:V477 V481:V485 V487:V488 V490:V491 V494:V495 V497:V509 V511:V521 V523:V524 V526:V530 V532:V559 V561:V564 V567:V568 V570:V571 V574:V576 V578:V580 V582:V596 V599 V601 V604:V605 V607:V614 V616:V617 V619 V622:V639 V640:W640 V641:V644 V646:V647 V649:V654 V656:V660 V662:V665 V667:V670 V673 V676 V678:V681 V684 V686 V688:V689 V693 V695 V697:V700 V702 V704 V706 V708 V710:V711 V713:V714 V716 V718:V721 V724 V726:V727 V729 V731:V732 V734 V736:V746 V748:V763 V765 V767:V772 V774 V776 V780:V784 V786:V788 V790:V795 V799:V800 V802:V804 V806:V825 V830:V836 V838:V851 V853:V857 V859:V871 V873:V880 V882:V885 V887:V889 V891 V893:V897 V900:V909 V911 V913 V915:V917 V920:V922 V924:V927 V929:V943 V945:V962 V964:V973 V976:V987 V990:V994 V998:V1003 V1005:V1007 V1009 V1013:V1019 V1022:V1040 V1043:V1050 V1052:V1069 V1073:V1074 V1079:V1083 V1085:V1086 V1088:V1110 V1116:V1118 V1120:V1145 V1148:V1190 V1192:V1211 V1213:V1222 V1224:V1225 V1228:V1229 V1231 V1233:V1235 V1238:V1242 V1244:V1254 V1257:V1267 V1269:V1271 V1273 V1275:V1277 V1279 V1281:V1282 V1284:V1298 V1300:V1313 V1315:V1333 V1335 V1338:V1350 V1352:V1353 V1355:V1364 V1367:V1370 V1372:V1381 V1383:V1386 V1388:V1391 V1393:V1395 V1398:V1399 V1401:V1407 V1409:V1411 V1416 V1418:V1420 V1423:V1425 V1428:V1448 V1450:V1463 V1465:V1474 V1477:V1478 V1481:V1485 V1487:V1491 V1493:V1496 V1498:V1526 V1528:V1529 V1531:V1536 V1538:V1539 V1542:V1545 V1548:V1549 V1551:V1559 V1561:V1564 V1566:V1574 V1576:V1581 V1583:V1584 V1586:V1592 V1594 V1596 V1600:V1602 V1604:V1613 V1616:V1623 V1625:V1628 V1630:V1637 V1639:V1643 V1646 V1648 V1650:V1651 V1653:V1677 V1679:V1680 V1682:V1683 V1686 V1689:V1694 V1696:V1701 V1703:V1704 V1706:V1708 V1710:V1718 V1721:V1727 V1729 V1731 V1733:V1736 V1739:V1745 V1747 V1749:V1750 V1752 V1754:V1760 V1762:V1764 V1766:V1768 V1771:V1781 V1783:V1787 V1789:V1791 V1793:V1810 V1812:V1819 V1821:V1822 V1824:V1827 V1830:V1836 V1838:V1845 V1848 V1851 V1853:V1859 V1863:V1864 V1866 V1868:V1872 V1874:V1875 V1878:V1881 V1883 V1886:V1887">
      <formula1>'Durum Parametreler'!$F$2:$F$14</formula1>
    </dataValidation>
    <dataValidation type="list" allowBlank="1" showErrorMessage="1" sqref="AB2:AB110 AB112:AB460 AB462:AB716 AB718:AB917 AD2:AD1478 AB919:AB1828 AB1830:AB1846 AB1848:AB1859 AB1861:AB1866 AB1868:AB1888 AD1480:AD1888 AF2:AF1888 AH2:AH1888 AJ2:AJ1888">
      <formula1>'Durum Parametreler'!$A$1:$A$700</formula1>
    </dataValidation>
    <dataValidation type="list" allowBlank="1" showErrorMessage="1" sqref="U106 W290">
      <formula1>'Durum Parametreler'!$H:$H</formula1>
    </dataValidation>
    <dataValidation type="list" allowBlank="1" showErrorMessage="1" sqref="AA2:AA1888 AC2:AC1888 AE2:AE1888 AG2:AG1888 AI2:AI1888">
      <formula1>'Durum Parametreler'!$C$22:$C$26</formula1>
    </dataValidation>
    <dataValidation type="list" allowBlank="1" showErrorMessage="1" sqref="AQ2:AQ1888">
      <formula1>'Durum Parametreler'!$C$33:$C$36</formula1>
    </dataValidation>
    <dataValidation type="list" allowBlank="1" showErrorMessage="1" sqref="AB111 AB461 AB717 AB918 AD1479 AB1829 AB1847 AB1860 AB1867 X2:Y1888">
      <formula1>'Durum Parametreler'!$A$1:$A$1000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3"/>
    <col customWidth="1" min="2" max="2" width="12.13"/>
    <col customWidth="1" min="3" max="3" width="14.75"/>
    <col customWidth="1" min="4" max="4" width="12.0"/>
    <col customWidth="1" min="5" max="5" width="10.38"/>
    <col customWidth="1" min="6" max="6" width="28.13"/>
    <col customWidth="1" min="7" max="7" width="8.88"/>
    <col customWidth="1" min="8" max="8" width="14.88"/>
    <col customWidth="1" min="9" max="9" width="28.63"/>
    <col customWidth="1" min="10" max="10" width="37.38"/>
    <col customWidth="1" min="13" max="13" width="24.75"/>
    <col customWidth="1" min="24" max="24" width="9.13"/>
  </cols>
  <sheetData>
    <row r="1">
      <c r="A1" s="75" t="str">
        <f t="shared" ref="A1:A1789" si="1">E1</f>
        <v>ID</v>
      </c>
      <c r="B1" s="76" t="s">
        <v>8674</v>
      </c>
      <c r="C1" s="77" t="s">
        <v>8675</v>
      </c>
      <c r="D1" s="78" t="s">
        <v>20</v>
      </c>
      <c r="E1" s="79" t="s">
        <v>8676</v>
      </c>
      <c r="F1" s="79" t="s">
        <v>8677</v>
      </c>
      <c r="G1" s="80" t="s">
        <v>8678</v>
      </c>
      <c r="H1" s="80" t="s">
        <v>8679</v>
      </c>
      <c r="I1" s="79" t="s">
        <v>8680</v>
      </c>
      <c r="J1" s="79" t="s">
        <v>14</v>
      </c>
      <c r="K1" s="81" t="s">
        <v>8681</v>
      </c>
      <c r="L1" s="79" t="s">
        <v>8682</v>
      </c>
      <c r="M1" s="79" t="s">
        <v>8683</v>
      </c>
      <c r="N1" s="79" t="s">
        <v>8684</v>
      </c>
      <c r="O1" s="79" t="s">
        <v>8685</v>
      </c>
      <c r="P1" s="82"/>
      <c r="Q1" s="82"/>
      <c r="R1" s="82"/>
      <c r="S1" s="82"/>
      <c r="T1" s="82"/>
      <c r="U1" s="82"/>
      <c r="V1" s="82"/>
      <c r="W1" s="82"/>
      <c r="X1" s="82"/>
      <c r="Y1" s="82"/>
      <c r="Z1" s="82"/>
      <c r="AA1" s="82"/>
      <c r="AB1" s="82"/>
    </row>
    <row r="2" hidden="1">
      <c r="A2" s="83" t="str">
        <f t="shared" si="1"/>
        <v/>
      </c>
      <c r="B2" s="84"/>
      <c r="C2" s="84">
        <v>44270.0</v>
      </c>
      <c r="D2" s="85"/>
      <c r="E2" s="86"/>
      <c r="F2" s="87"/>
      <c r="G2" s="88"/>
      <c r="H2" s="87"/>
      <c r="I2" s="87"/>
      <c r="J2" s="87"/>
      <c r="K2" s="87"/>
      <c r="L2" s="89"/>
      <c r="M2" s="90"/>
      <c r="N2" s="90"/>
      <c r="O2" s="90"/>
      <c r="P2" s="90"/>
      <c r="Q2" s="90"/>
      <c r="R2" s="90"/>
      <c r="S2" s="90"/>
      <c r="T2" s="90"/>
      <c r="U2" s="90"/>
      <c r="V2" s="90"/>
      <c r="W2" s="90"/>
      <c r="X2" s="90"/>
      <c r="Y2" s="90"/>
      <c r="Z2" s="90"/>
      <c r="AA2" s="90"/>
      <c r="AB2" s="90"/>
    </row>
    <row r="3" hidden="1">
      <c r="A3" s="83" t="str">
        <f t="shared" si="1"/>
        <v/>
      </c>
      <c r="B3" s="91" t="s">
        <v>8686</v>
      </c>
      <c r="C3" s="92"/>
      <c r="D3" s="93"/>
      <c r="E3" s="94"/>
      <c r="F3" s="94"/>
      <c r="G3" s="95"/>
      <c r="H3" s="96"/>
      <c r="I3" s="96"/>
      <c r="J3" s="94"/>
      <c r="K3" s="97"/>
      <c r="L3" s="98"/>
      <c r="M3" s="90"/>
      <c r="N3" s="90"/>
      <c r="O3" s="90"/>
      <c r="P3" s="90"/>
      <c r="Q3" s="90"/>
      <c r="R3" s="90"/>
      <c r="S3" s="90"/>
      <c r="T3" s="90"/>
      <c r="U3" s="90"/>
      <c r="V3" s="90"/>
      <c r="W3" s="90"/>
      <c r="X3" s="90"/>
      <c r="Y3" s="90"/>
      <c r="Z3" s="90"/>
      <c r="AA3" s="90"/>
      <c r="AB3" s="90"/>
    </row>
    <row r="4" hidden="1">
      <c r="A4" s="83" t="str">
        <f t="shared" si="1"/>
        <v>601aa203f0cf7b1acfa2a62d</v>
      </c>
      <c r="B4" s="99"/>
      <c r="C4" s="92" t="s">
        <v>273</v>
      </c>
      <c r="D4" s="100" t="s">
        <v>1588</v>
      </c>
      <c r="E4" s="101" t="s">
        <v>8687</v>
      </c>
      <c r="F4" s="101" t="s">
        <v>8688</v>
      </c>
      <c r="G4" s="102" t="s">
        <v>8689</v>
      </c>
      <c r="H4" s="98" t="s">
        <v>8690</v>
      </c>
      <c r="I4" s="101" t="s">
        <v>8691</v>
      </c>
      <c r="J4" s="101" t="s">
        <v>8692</v>
      </c>
      <c r="K4" s="97"/>
      <c r="L4" s="98">
        <v>24.0</v>
      </c>
      <c r="M4" s="90" t="str">
        <f>VLOOKUP(E4,'Hedef Liste'!A:J,9,0)</f>
        <v>#N/A</v>
      </c>
      <c r="N4" s="90"/>
      <c r="O4" s="90"/>
      <c r="P4" s="90"/>
      <c r="Q4" s="90"/>
      <c r="R4" s="90"/>
      <c r="S4" s="90"/>
      <c r="T4" s="90"/>
      <c r="U4" s="90"/>
      <c r="V4" s="90"/>
      <c r="W4" s="90"/>
      <c r="X4" s="90"/>
      <c r="Y4" s="90"/>
      <c r="Z4" s="90"/>
      <c r="AA4" s="90"/>
      <c r="AB4" s="90"/>
    </row>
    <row r="5" hidden="1">
      <c r="A5" s="83" t="str">
        <f t="shared" si="1"/>
        <v>5fe5918c1a12f955ddf7caa7</v>
      </c>
      <c r="B5" s="99"/>
      <c r="C5" s="92" t="s">
        <v>273</v>
      </c>
      <c r="D5" s="100" t="s">
        <v>1588</v>
      </c>
      <c r="E5" s="101" t="s">
        <v>1583</v>
      </c>
      <c r="F5" s="101" t="s">
        <v>1584</v>
      </c>
      <c r="G5" s="103">
        <v>0.5833333333333334</v>
      </c>
      <c r="H5" s="98" t="s">
        <v>8693</v>
      </c>
      <c r="I5" s="98" t="s">
        <v>8694</v>
      </c>
      <c r="J5" s="101" t="s">
        <v>1586</v>
      </c>
      <c r="K5" s="97"/>
      <c r="L5" s="98"/>
      <c r="M5" s="104">
        <f>VLOOKUP(E5,'Hedef Liste'!A:J,9,0)</f>
        <v>31</v>
      </c>
      <c r="N5" s="90"/>
      <c r="O5" s="90"/>
      <c r="P5" s="90"/>
      <c r="Q5" s="90"/>
      <c r="R5" s="90"/>
      <c r="S5" s="90"/>
      <c r="T5" s="90"/>
      <c r="U5" s="90"/>
      <c r="V5" s="90"/>
      <c r="W5" s="90"/>
      <c r="X5" s="90"/>
      <c r="Y5" s="90"/>
      <c r="Z5" s="90"/>
      <c r="AA5" s="90"/>
      <c r="AB5" s="90"/>
    </row>
    <row r="6" hidden="1">
      <c r="A6" s="83" t="str">
        <f t="shared" si="1"/>
        <v>5ff2da3ee97c0d6355d27827</v>
      </c>
      <c r="B6" s="99"/>
      <c r="C6" s="92" t="s">
        <v>273</v>
      </c>
      <c r="D6" s="100" t="s">
        <v>1588</v>
      </c>
      <c r="E6" s="105" t="s">
        <v>8695</v>
      </c>
      <c r="F6" s="105" t="s">
        <v>8696</v>
      </c>
      <c r="G6" s="106" t="s">
        <v>8697</v>
      </c>
      <c r="H6" s="98" t="s">
        <v>8690</v>
      </c>
      <c r="I6" s="98" t="s">
        <v>8698</v>
      </c>
      <c r="J6" s="105" t="s">
        <v>8699</v>
      </c>
      <c r="K6" s="107"/>
      <c r="L6" s="98">
        <v>8.0</v>
      </c>
      <c r="M6" s="90" t="str">
        <f>VLOOKUP(E6,'Hedef Liste'!A:J,9,0)</f>
        <v>#N/A</v>
      </c>
      <c r="N6" s="90"/>
      <c r="O6" s="90"/>
      <c r="P6" s="90"/>
      <c r="Q6" s="90"/>
      <c r="R6" s="90"/>
      <c r="S6" s="90"/>
      <c r="T6" s="90"/>
      <c r="U6" s="90"/>
      <c r="V6" s="90"/>
      <c r="W6" s="90"/>
      <c r="X6" s="90"/>
      <c r="Y6" s="90"/>
      <c r="Z6" s="90"/>
      <c r="AA6" s="90"/>
      <c r="AB6" s="90"/>
    </row>
    <row r="7" hidden="1">
      <c r="A7" s="83" t="str">
        <f t="shared" si="1"/>
        <v>601915862a3726165912b983</v>
      </c>
      <c r="B7" s="99"/>
      <c r="C7" s="92" t="s">
        <v>273</v>
      </c>
      <c r="D7" s="93" t="s">
        <v>1588</v>
      </c>
      <c r="E7" s="101" t="s">
        <v>3783</v>
      </c>
      <c r="F7" s="101" t="s">
        <v>3784</v>
      </c>
      <c r="G7" s="106" t="s">
        <v>8700</v>
      </c>
      <c r="H7" s="98" t="s">
        <v>8690</v>
      </c>
      <c r="I7" s="101" t="s">
        <v>8701</v>
      </c>
      <c r="J7" s="101" t="s">
        <v>3786</v>
      </c>
      <c r="K7" s="98" t="s">
        <v>8702</v>
      </c>
      <c r="L7" s="98">
        <v>26.0</v>
      </c>
      <c r="M7" s="104">
        <f>VLOOKUP(E7,'Hedef Liste'!A:J,9,0)</f>
        <v>50</v>
      </c>
      <c r="N7" s="90"/>
      <c r="O7" s="90"/>
      <c r="P7" s="90"/>
      <c r="Q7" s="90"/>
      <c r="R7" s="90"/>
      <c r="S7" s="90"/>
      <c r="T7" s="90"/>
      <c r="U7" s="90"/>
      <c r="V7" s="90"/>
      <c r="W7" s="90"/>
      <c r="X7" s="90"/>
      <c r="Y7" s="90"/>
      <c r="Z7" s="90"/>
      <c r="AA7" s="90"/>
      <c r="AB7" s="90"/>
    </row>
    <row r="8" hidden="1">
      <c r="A8" s="83" t="str">
        <f t="shared" si="1"/>
        <v/>
      </c>
      <c r="B8" s="108"/>
      <c r="C8" s="109"/>
      <c r="D8" s="110"/>
      <c r="E8" s="101"/>
      <c r="F8" s="101"/>
      <c r="G8" s="106"/>
      <c r="H8" s="98"/>
      <c r="I8" s="101"/>
      <c r="J8" s="101"/>
      <c r="K8" s="107"/>
      <c r="L8" s="107"/>
      <c r="M8" s="90"/>
      <c r="N8" s="90"/>
      <c r="O8" s="90"/>
      <c r="P8" s="90"/>
      <c r="Q8" s="90"/>
      <c r="R8" s="90"/>
      <c r="S8" s="90"/>
      <c r="T8" s="90"/>
      <c r="U8" s="90"/>
      <c r="V8" s="90"/>
      <c r="W8" s="90"/>
      <c r="X8" s="90"/>
      <c r="Y8" s="90"/>
      <c r="Z8" s="90"/>
      <c r="AA8" s="90"/>
      <c r="AB8" s="90"/>
    </row>
    <row r="9" hidden="1">
      <c r="A9" s="83" t="str">
        <f t="shared" si="1"/>
        <v/>
      </c>
      <c r="B9" s="111" t="s">
        <v>8703</v>
      </c>
      <c r="C9" s="112"/>
      <c r="D9" s="93"/>
      <c r="E9" s="105"/>
      <c r="F9" s="107"/>
      <c r="G9" s="95"/>
      <c r="H9" s="96"/>
      <c r="I9" s="96"/>
      <c r="J9" s="94"/>
      <c r="K9" s="97"/>
      <c r="L9" s="98"/>
      <c r="M9" s="90"/>
      <c r="N9" s="90"/>
      <c r="O9" s="90"/>
      <c r="P9" s="90"/>
      <c r="Q9" s="90"/>
      <c r="R9" s="90"/>
      <c r="S9" s="90"/>
      <c r="T9" s="90"/>
      <c r="U9" s="90"/>
      <c r="V9" s="90"/>
      <c r="W9" s="90"/>
      <c r="X9" s="90"/>
      <c r="Y9" s="90"/>
      <c r="Z9" s="90"/>
      <c r="AA9" s="90"/>
      <c r="AB9" s="90"/>
    </row>
    <row r="10" hidden="1">
      <c r="A10" s="83" t="str">
        <f t="shared" si="1"/>
        <v/>
      </c>
      <c r="B10" s="99"/>
      <c r="C10" s="112"/>
      <c r="D10" s="100"/>
      <c r="E10" s="101"/>
      <c r="F10" s="107"/>
      <c r="G10" s="95"/>
      <c r="H10" s="98"/>
      <c r="I10" s="96"/>
      <c r="J10" s="100"/>
      <c r="K10" s="97"/>
      <c r="L10" s="98"/>
      <c r="M10" s="90"/>
      <c r="N10" s="90"/>
      <c r="O10" s="90"/>
      <c r="P10" s="90"/>
      <c r="Q10" s="90"/>
      <c r="R10" s="90"/>
      <c r="S10" s="90"/>
      <c r="T10" s="90"/>
      <c r="U10" s="90"/>
      <c r="V10" s="90"/>
      <c r="W10" s="90"/>
      <c r="X10" s="90"/>
      <c r="Y10" s="90"/>
      <c r="Z10" s="90"/>
      <c r="AA10" s="90"/>
      <c r="AB10" s="90"/>
    </row>
    <row r="11" hidden="1">
      <c r="A11" s="83" t="str">
        <f t="shared" si="1"/>
        <v/>
      </c>
      <c r="B11" s="99"/>
      <c r="C11" s="112"/>
      <c r="D11" s="100"/>
      <c r="E11" s="101"/>
      <c r="F11" s="107"/>
      <c r="G11" s="103"/>
      <c r="H11" s="98"/>
      <c r="I11" s="98"/>
      <c r="J11" s="101"/>
      <c r="K11" s="97"/>
      <c r="L11" s="98"/>
      <c r="M11" s="90"/>
      <c r="N11" s="90"/>
      <c r="O11" s="90"/>
      <c r="P11" s="90"/>
      <c r="Q11" s="90"/>
      <c r="R11" s="90"/>
      <c r="S11" s="90"/>
      <c r="T11" s="90"/>
      <c r="U11" s="90"/>
      <c r="V11" s="90"/>
      <c r="W11" s="90"/>
      <c r="X11" s="90"/>
      <c r="Y11" s="90"/>
      <c r="Z11" s="90"/>
      <c r="AA11" s="90"/>
      <c r="AB11" s="90"/>
    </row>
    <row r="12" hidden="1">
      <c r="A12" s="83" t="str">
        <f t="shared" si="1"/>
        <v/>
      </c>
      <c r="B12" s="99"/>
      <c r="C12" s="112"/>
      <c r="D12" s="100"/>
      <c r="E12" s="105"/>
      <c r="F12" s="107"/>
      <c r="G12" s="106"/>
      <c r="H12" s="98"/>
      <c r="I12" s="98"/>
      <c r="J12" s="100"/>
      <c r="K12" s="107"/>
      <c r="L12" s="107"/>
      <c r="M12" s="90"/>
      <c r="N12" s="90"/>
      <c r="O12" s="90"/>
      <c r="P12" s="90"/>
      <c r="Q12" s="90"/>
      <c r="R12" s="90"/>
      <c r="S12" s="90"/>
      <c r="T12" s="90"/>
      <c r="U12" s="90"/>
      <c r="V12" s="90"/>
      <c r="W12" s="90"/>
      <c r="X12" s="90"/>
      <c r="Y12" s="90"/>
      <c r="Z12" s="90"/>
      <c r="AA12" s="90"/>
      <c r="AB12" s="90"/>
    </row>
    <row r="13" hidden="1">
      <c r="A13" s="83" t="str">
        <f t="shared" si="1"/>
        <v/>
      </c>
      <c r="B13" s="99"/>
      <c r="C13" s="112"/>
      <c r="D13" s="93"/>
      <c r="E13" s="94"/>
      <c r="F13" s="107"/>
      <c r="G13" s="106"/>
      <c r="H13" s="98"/>
      <c r="I13" s="98"/>
      <c r="J13" s="98"/>
      <c r="K13" s="97"/>
      <c r="L13" s="107"/>
      <c r="M13" s="90"/>
      <c r="N13" s="90"/>
      <c r="O13" s="90"/>
      <c r="P13" s="90"/>
      <c r="Q13" s="90"/>
      <c r="R13" s="90"/>
      <c r="S13" s="90"/>
      <c r="T13" s="90"/>
      <c r="U13" s="90"/>
      <c r="V13" s="90"/>
      <c r="W13" s="90"/>
      <c r="X13" s="90"/>
      <c r="Y13" s="90"/>
      <c r="Z13" s="90"/>
      <c r="AA13" s="90"/>
      <c r="AB13" s="90"/>
    </row>
    <row r="14" hidden="1">
      <c r="A14" s="83" t="str">
        <f t="shared" si="1"/>
        <v/>
      </c>
      <c r="B14" s="108"/>
      <c r="C14" s="112"/>
      <c r="D14" s="85"/>
      <c r="E14" s="107"/>
      <c r="F14" s="107"/>
      <c r="G14" s="113"/>
      <c r="H14" s="107"/>
      <c r="I14" s="107"/>
      <c r="J14" s="107"/>
      <c r="K14" s="107"/>
      <c r="L14" s="107"/>
      <c r="M14" s="90"/>
      <c r="N14" s="90"/>
      <c r="O14" s="90"/>
      <c r="P14" s="90"/>
      <c r="Q14" s="90"/>
      <c r="R14" s="90"/>
      <c r="S14" s="90"/>
      <c r="T14" s="90"/>
      <c r="U14" s="90"/>
      <c r="V14" s="90"/>
      <c r="W14" s="90"/>
      <c r="X14" s="90"/>
      <c r="Y14" s="90"/>
      <c r="Z14" s="90"/>
      <c r="AA14" s="90"/>
      <c r="AB14" s="90"/>
    </row>
    <row r="15" hidden="1">
      <c r="A15" s="83" t="str">
        <f t="shared" si="1"/>
        <v>5fa124f4e5cea0023bb0d57b</v>
      </c>
      <c r="B15" s="111" t="s">
        <v>8704</v>
      </c>
      <c r="C15" s="114" t="s">
        <v>205</v>
      </c>
      <c r="D15" s="115" t="s">
        <v>8026</v>
      </c>
      <c r="E15" s="116" t="s">
        <v>3180</v>
      </c>
      <c r="F15" s="116" t="s">
        <v>3181</v>
      </c>
      <c r="G15" s="117">
        <v>0.4375</v>
      </c>
      <c r="H15" s="118" t="s">
        <v>8705</v>
      </c>
      <c r="I15" s="118" t="s">
        <v>8706</v>
      </c>
      <c r="J15" s="116" t="s">
        <v>3182</v>
      </c>
      <c r="K15" s="119"/>
      <c r="L15" s="120"/>
      <c r="M15" s="104">
        <f>VLOOKUP(E15,'Hedef Liste'!A:J,9,0)</f>
        <v>14</v>
      </c>
      <c r="N15" s="90"/>
      <c r="O15" s="90"/>
      <c r="P15" s="90"/>
      <c r="Q15" s="90"/>
      <c r="R15" s="90"/>
      <c r="S15" s="90"/>
      <c r="T15" s="90"/>
      <c r="U15" s="90"/>
      <c r="V15" s="90"/>
      <c r="W15" s="90"/>
      <c r="X15" s="90"/>
      <c r="Y15" s="90"/>
      <c r="Z15" s="90"/>
      <c r="AA15" s="90"/>
      <c r="AB15" s="90"/>
    </row>
    <row r="16" hidden="1">
      <c r="A16" s="83" t="str">
        <f t="shared" si="1"/>
        <v>5f8445a9ec14c4f567032b72</v>
      </c>
      <c r="B16" s="99"/>
      <c r="C16" s="114" t="s">
        <v>205</v>
      </c>
      <c r="D16" s="121" t="s">
        <v>8026</v>
      </c>
      <c r="E16" s="122" t="s">
        <v>8028</v>
      </c>
      <c r="F16" s="122" t="s">
        <v>8029</v>
      </c>
      <c r="G16" s="123" t="s">
        <v>8707</v>
      </c>
      <c r="H16" s="124" t="s">
        <v>8708</v>
      </c>
      <c r="I16" s="124" t="s">
        <v>8709</v>
      </c>
      <c r="J16" s="121" t="s">
        <v>8031</v>
      </c>
      <c r="K16" s="119"/>
      <c r="L16" s="120"/>
      <c r="M16" s="104">
        <f>VLOOKUP(E16,'Hedef Liste'!A:J,9,0)</f>
        <v>65</v>
      </c>
      <c r="N16" s="90"/>
      <c r="O16" s="90"/>
      <c r="P16" s="90"/>
      <c r="Q16" s="90"/>
      <c r="R16" s="90"/>
      <c r="S16" s="90"/>
      <c r="T16" s="90"/>
      <c r="U16" s="90"/>
      <c r="V16" s="90"/>
      <c r="W16" s="90"/>
      <c r="X16" s="90"/>
      <c r="Y16" s="90"/>
      <c r="Z16" s="90"/>
      <c r="AA16" s="90"/>
      <c r="AB16" s="90"/>
    </row>
    <row r="17" hidden="1">
      <c r="A17" s="83" t="str">
        <f t="shared" si="1"/>
        <v>6023457ef981397be13b5287</v>
      </c>
      <c r="B17" s="99"/>
      <c r="C17" s="114" t="s">
        <v>205</v>
      </c>
      <c r="D17" s="100" t="s">
        <v>8026</v>
      </c>
      <c r="E17" s="101" t="s">
        <v>4028</v>
      </c>
      <c r="F17" s="101" t="s">
        <v>4029</v>
      </c>
      <c r="G17" s="106" t="s">
        <v>8697</v>
      </c>
      <c r="H17" s="98" t="s">
        <v>8705</v>
      </c>
      <c r="I17" s="98" t="s">
        <v>8710</v>
      </c>
      <c r="J17" s="101" t="s">
        <v>8711</v>
      </c>
      <c r="K17" s="125"/>
      <c r="L17" s="125"/>
      <c r="M17" s="104">
        <f>VLOOKUP(E17,'Hedef Liste'!A:J,9,0)</f>
        <v>34</v>
      </c>
      <c r="N17" s="90"/>
      <c r="O17" s="90"/>
      <c r="P17" s="90"/>
      <c r="Q17" s="90"/>
      <c r="R17" s="90"/>
      <c r="S17" s="90"/>
      <c r="T17" s="90"/>
      <c r="U17" s="90"/>
      <c r="V17" s="90"/>
      <c r="W17" s="90"/>
      <c r="X17" s="90"/>
      <c r="Y17" s="90"/>
      <c r="Z17" s="90"/>
      <c r="AA17" s="90"/>
      <c r="AB17" s="90"/>
    </row>
    <row r="18" hidden="1">
      <c r="A18" s="83" t="str">
        <f t="shared" si="1"/>
        <v>5f50ef2902f0631f92f2b317</v>
      </c>
      <c r="B18" s="99"/>
      <c r="C18" s="114" t="s">
        <v>205</v>
      </c>
      <c r="D18" s="100" t="s">
        <v>8026</v>
      </c>
      <c r="E18" s="101" t="s">
        <v>8022</v>
      </c>
      <c r="F18" s="101" t="s">
        <v>8023</v>
      </c>
      <c r="G18" s="95">
        <v>0.7291666666666666</v>
      </c>
      <c r="H18" s="98" t="s">
        <v>8712</v>
      </c>
      <c r="I18" s="96" t="s">
        <v>8713</v>
      </c>
      <c r="J18" s="100" t="s">
        <v>8025</v>
      </c>
      <c r="K18" s="97"/>
      <c r="L18" s="98"/>
      <c r="M18" s="104">
        <f>VLOOKUP(E18,'Hedef Liste'!A:J,9,0)</f>
        <v>63</v>
      </c>
      <c r="N18" s="90"/>
      <c r="O18" s="90"/>
      <c r="P18" s="90"/>
      <c r="Q18" s="90"/>
      <c r="R18" s="90"/>
      <c r="S18" s="90"/>
      <c r="T18" s="90"/>
      <c r="U18" s="90"/>
      <c r="V18" s="90"/>
      <c r="W18" s="90"/>
      <c r="X18" s="90"/>
      <c r="Y18" s="90"/>
      <c r="Z18" s="90"/>
      <c r="AA18" s="90"/>
      <c r="AB18" s="90"/>
    </row>
    <row r="19" hidden="1">
      <c r="A19" s="83" t="str">
        <f t="shared" si="1"/>
        <v/>
      </c>
      <c r="B19" s="99"/>
      <c r="C19" s="112"/>
      <c r="D19" s="126"/>
      <c r="E19" s="127"/>
      <c r="F19" s="127"/>
      <c r="G19" s="112"/>
      <c r="H19" s="127"/>
      <c r="I19" s="127"/>
      <c r="J19" s="127"/>
      <c r="K19" s="127"/>
      <c r="L19" s="127"/>
      <c r="M19" s="90"/>
      <c r="N19" s="90"/>
      <c r="O19" s="90"/>
      <c r="P19" s="90"/>
      <c r="Q19" s="90"/>
      <c r="R19" s="90"/>
      <c r="S19" s="90"/>
      <c r="T19" s="90"/>
      <c r="U19" s="90"/>
      <c r="V19" s="90"/>
      <c r="W19" s="90"/>
      <c r="X19" s="90"/>
      <c r="Y19" s="90"/>
      <c r="Z19" s="90"/>
      <c r="AA19" s="90"/>
      <c r="AB19" s="90"/>
    </row>
    <row r="20" hidden="1">
      <c r="A20" s="83" t="str">
        <f t="shared" si="1"/>
        <v/>
      </c>
      <c r="B20" s="108"/>
      <c r="C20" s="109"/>
      <c r="D20" s="85"/>
      <c r="E20" s="107"/>
      <c r="F20" s="107"/>
      <c r="G20" s="113"/>
      <c r="H20" s="107"/>
      <c r="I20" s="107"/>
      <c r="J20" s="107"/>
      <c r="K20" s="107"/>
      <c r="L20" s="107"/>
      <c r="M20" s="90"/>
      <c r="N20" s="90"/>
      <c r="O20" s="90"/>
      <c r="P20" s="90"/>
      <c r="Q20" s="90"/>
      <c r="R20" s="90"/>
      <c r="S20" s="90"/>
      <c r="T20" s="90"/>
      <c r="U20" s="90"/>
      <c r="V20" s="90"/>
      <c r="W20" s="90"/>
      <c r="X20" s="90"/>
      <c r="Y20" s="90"/>
      <c r="Z20" s="90"/>
      <c r="AA20" s="90"/>
      <c r="AB20" s="90"/>
    </row>
    <row r="21" hidden="1">
      <c r="A21" s="83" t="str">
        <f t="shared" si="1"/>
        <v/>
      </c>
      <c r="B21" s="84"/>
      <c r="C21" s="84">
        <v>44271.0</v>
      </c>
      <c r="D21" s="128"/>
      <c r="E21" s="129"/>
      <c r="F21" s="129"/>
      <c r="G21" s="130"/>
      <c r="H21" s="107"/>
      <c r="I21" s="107"/>
      <c r="J21" s="131"/>
      <c r="K21" s="132"/>
      <c r="L21" s="107"/>
      <c r="M21" s="90"/>
      <c r="N21" s="90"/>
      <c r="O21" s="90"/>
      <c r="P21" s="90"/>
      <c r="Q21" s="90"/>
      <c r="R21" s="90"/>
      <c r="S21" s="90"/>
      <c r="T21" s="90"/>
      <c r="U21" s="90"/>
      <c r="V21" s="90"/>
      <c r="W21" s="90"/>
      <c r="X21" s="90"/>
      <c r="Y21" s="90"/>
      <c r="Z21" s="90"/>
      <c r="AA21" s="90"/>
      <c r="AB21" s="90"/>
    </row>
    <row r="22" hidden="1">
      <c r="A22" s="83" t="str">
        <f t="shared" si="1"/>
        <v>5fe5918c1a12f955ddf7caa7</v>
      </c>
      <c r="B22" s="111" t="s">
        <v>8686</v>
      </c>
      <c r="C22" s="92" t="s">
        <v>273</v>
      </c>
      <c r="D22" s="100" t="s">
        <v>1588</v>
      </c>
      <c r="E22" s="101" t="s">
        <v>1583</v>
      </c>
      <c r="F22" s="101" t="s">
        <v>1584</v>
      </c>
      <c r="G22" s="103">
        <v>0.5833333333333334</v>
      </c>
      <c r="H22" s="98" t="s">
        <v>8693</v>
      </c>
      <c r="I22" s="98" t="s">
        <v>8694</v>
      </c>
      <c r="J22" s="101" t="s">
        <v>1586</v>
      </c>
      <c r="K22" s="97"/>
      <c r="L22" s="98"/>
      <c r="M22" s="104">
        <f>VLOOKUP(E22,'Hedef Liste'!A:J,9,0)</f>
        <v>31</v>
      </c>
      <c r="N22" s="90"/>
      <c r="O22" s="90"/>
      <c r="P22" s="90"/>
      <c r="Q22" s="90"/>
      <c r="R22" s="90"/>
      <c r="S22" s="90"/>
      <c r="T22" s="90"/>
      <c r="U22" s="90"/>
      <c r="V22" s="90"/>
      <c r="W22" s="90"/>
      <c r="X22" s="90"/>
      <c r="Y22" s="90"/>
      <c r="Z22" s="90"/>
      <c r="AA22" s="90"/>
      <c r="AB22" s="90"/>
    </row>
    <row r="23" hidden="1">
      <c r="A23" s="83" t="str">
        <f t="shared" si="1"/>
        <v>5fa50b7051c1c4a31fdfce68</v>
      </c>
      <c r="B23" s="99"/>
      <c r="C23" s="92" t="s">
        <v>273</v>
      </c>
      <c r="D23" s="100" t="s">
        <v>1588</v>
      </c>
      <c r="E23" s="101" t="s">
        <v>1741</v>
      </c>
      <c r="F23" s="101" t="s">
        <v>1742</v>
      </c>
      <c r="G23" s="102" t="s">
        <v>8689</v>
      </c>
      <c r="H23" s="98" t="s">
        <v>8714</v>
      </c>
      <c r="I23" s="101" t="s">
        <v>8715</v>
      </c>
      <c r="J23" s="101" t="s">
        <v>321</v>
      </c>
      <c r="K23" s="97"/>
      <c r="L23" s="98">
        <v>32.0</v>
      </c>
      <c r="M23" s="104">
        <f>VLOOKUP(E23,'Hedef Liste'!A:J,9,0)</f>
        <v>10</v>
      </c>
      <c r="N23" s="90"/>
      <c r="O23" s="90"/>
      <c r="P23" s="90"/>
      <c r="Q23" s="90"/>
      <c r="R23" s="90"/>
      <c r="S23" s="90"/>
      <c r="T23" s="90"/>
      <c r="U23" s="90"/>
      <c r="V23" s="90"/>
      <c r="W23" s="90"/>
      <c r="X23" s="90"/>
      <c r="Y23" s="90"/>
      <c r="Z23" s="90"/>
      <c r="AA23" s="90"/>
      <c r="AB23" s="90"/>
    </row>
    <row r="24" hidden="1">
      <c r="A24" s="83" t="str">
        <f t="shared" si="1"/>
        <v>5fc78cf8492cf9585db7f161</v>
      </c>
      <c r="B24" s="99"/>
      <c r="C24" s="92" t="s">
        <v>273</v>
      </c>
      <c r="D24" s="100" t="s">
        <v>1588</v>
      </c>
      <c r="E24" s="105" t="s">
        <v>8716</v>
      </c>
      <c r="F24" s="105" t="s">
        <v>8717</v>
      </c>
      <c r="G24" s="133" t="s">
        <v>8707</v>
      </c>
      <c r="H24" s="98" t="s">
        <v>8714</v>
      </c>
      <c r="I24" s="105" t="s">
        <v>8718</v>
      </c>
      <c r="J24" s="105" t="s">
        <v>8719</v>
      </c>
      <c r="K24" s="98" t="s">
        <v>8720</v>
      </c>
      <c r="L24" s="98">
        <v>16.0</v>
      </c>
      <c r="M24" s="90" t="str">
        <f>VLOOKUP(E24,'Hedef Liste'!A:J,9,0)</f>
        <v>#N/A</v>
      </c>
      <c r="N24" s="90"/>
      <c r="O24" s="90"/>
      <c r="P24" s="90"/>
      <c r="Q24" s="90"/>
      <c r="R24" s="90"/>
      <c r="S24" s="90"/>
      <c r="T24" s="90"/>
      <c r="U24" s="90"/>
      <c r="V24" s="90"/>
      <c r="W24" s="90"/>
      <c r="X24" s="90"/>
      <c r="Y24" s="90"/>
      <c r="Z24" s="90"/>
      <c r="AA24" s="90"/>
      <c r="AB24" s="90"/>
    </row>
    <row r="25" hidden="1">
      <c r="A25" s="83" t="str">
        <f t="shared" si="1"/>
        <v>5fc4aa314073e31cb6b797bb</v>
      </c>
      <c r="B25" s="99"/>
      <c r="C25" s="92" t="s">
        <v>273</v>
      </c>
      <c r="D25" s="100" t="s">
        <v>1588</v>
      </c>
      <c r="E25" s="101" t="s">
        <v>8721</v>
      </c>
      <c r="F25" s="101" t="s">
        <v>8722</v>
      </c>
      <c r="G25" s="106" t="s">
        <v>8697</v>
      </c>
      <c r="H25" s="98" t="s">
        <v>8714</v>
      </c>
      <c r="I25" s="98" t="s">
        <v>8723</v>
      </c>
      <c r="J25" s="101" t="s">
        <v>8724</v>
      </c>
      <c r="K25" s="107"/>
      <c r="L25" s="98">
        <v>50.0</v>
      </c>
      <c r="M25" s="90" t="str">
        <f>VLOOKUP(E25,'Hedef Liste'!A:J,9,0)</f>
        <v>#N/A</v>
      </c>
      <c r="N25" s="90"/>
      <c r="O25" s="90"/>
      <c r="P25" s="90"/>
      <c r="Q25" s="90"/>
      <c r="R25" s="90"/>
      <c r="S25" s="90"/>
      <c r="T25" s="90"/>
      <c r="U25" s="90"/>
      <c r="V25" s="90"/>
      <c r="W25" s="90"/>
      <c r="X25" s="90"/>
      <c r="Y25" s="90"/>
      <c r="Z25" s="90"/>
      <c r="AA25" s="90"/>
      <c r="AB25" s="90"/>
    </row>
    <row r="26" hidden="1">
      <c r="A26" s="83" t="str">
        <f t="shared" si="1"/>
        <v>5ff7dbf9292a6106c2b160e2</v>
      </c>
      <c r="B26" s="99"/>
      <c r="C26" s="92" t="s">
        <v>273</v>
      </c>
      <c r="D26" s="110" t="s">
        <v>1588</v>
      </c>
      <c r="E26" s="101" t="s">
        <v>3888</v>
      </c>
      <c r="F26" s="101" t="s">
        <v>3889</v>
      </c>
      <c r="G26" s="102" t="s">
        <v>8700</v>
      </c>
      <c r="H26" s="96" t="s">
        <v>8714</v>
      </c>
      <c r="I26" s="101" t="s">
        <v>8725</v>
      </c>
      <c r="J26" s="101" t="s">
        <v>3891</v>
      </c>
      <c r="K26" s="97"/>
      <c r="L26" s="98">
        <v>28.0</v>
      </c>
      <c r="M26" s="90"/>
      <c r="N26" s="90"/>
      <c r="O26" s="90"/>
      <c r="P26" s="90"/>
      <c r="Q26" s="90"/>
      <c r="R26" s="90"/>
      <c r="S26" s="90"/>
      <c r="T26" s="90"/>
      <c r="U26" s="90"/>
      <c r="V26" s="90"/>
      <c r="W26" s="90"/>
      <c r="X26" s="90"/>
      <c r="Y26" s="90"/>
      <c r="Z26" s="90"/>
      <c r="AA26" s="90"/>
      <c r="AB26" s="90"/>
    </row>
    <row r="27" hidden="1">
      <c r="A27" s="83" t="str">
        <f t="shared" si="1"/>
        <v/>
      </c>
      <c r="B27" s="108"/>
      <c r="C27" s="109"/>
      <c r="D27" s="85"/>
      <c r="E27" s="107"/>
      <c r="F27" s="107"/>
      <c r="G27" s="113"/>
      <c r="H27" s="107"/>
      <c r="I27" s="107"/>
      <c r="J27" s="107"/>
      <c r="K27" s="107"/>
      <c r="L27" s="107"/>
      <c r="M27" s="90"/>
      <c r="N27" s="90"/>
      <c r="O27" s="90"/>
      <c r="P27" s="90"/>
      <c r="Q27" s="90"/>
      <c r="R27" s="90"/>
      <c r="S27" s="90"/>
      <c r="T27" s="90"/>
      <c r="U27" s="90"/>
      <c r="V27" s="90"/>
      <c r="W27" s="90"/>
      <c r="X27" s="90"/>
      <c r="Y27" s="90"/>
      <c r="Z27" s="90"/>
      <c r="AA27" s="90"/>
      <c r="AB27" s="90"/>
    </row>
    <row r="28" hidden="1">
      <c r="A28" s="83" t="str">
        <f t="shared" si="1"/>
        <v>5fd4c1f414bd8861dcaabc66</v>
      </c>
      <c r="B28" s="111" t="s">
        <v>8726</v>
      </c>
      <c r="C28" s="114"/>
      <c r="D28" s="93" t="s">
        <v>8727</v>
      </c>
      <c r="E28" s="101" t="s">
        <v>1317</v>
      </c>
      <c r="F28" s="101" t="s">
        <v>1318</v>
      </c>
      <c r="G28" s="95">
        <v>0.4375</v>
      </c>
      <c r="H28" s="96" t="s">
        <v>8728</v>
      </c>
      <c r="I28" s="101" t="s">
        <v>8729</v>
      </c>
      <c r="J28" s="101" t="s">
        <v>1320</v>
      </c>
      <c r="K28" s="97"/>
      <c r="L28" s="98" t="s">
        <v>8730</v>
      </c>
      <c r="M28" s="90"/>
      <c r="N28" s="90"/>
      <c r="O28" s="90"/>
      <c r="P28" s="90"/>
      <c r="Q28" s="90"/>
      <c r="R28" s="90"/>
      <c r="S28" s="90"/>
      <c r="T28" s="90"/>
      <c r="U28" s="90"/>
      <c r="V28" s="90"/>
      <c r="W28" s="90"/>
      <c r="X28" s="90"/>
      <c r="Y28" s="90"/>
      <c r="Z28" s="90"/>
      <c r="AA28" s="90"/>
      <c r="AB28" s="90"/>
    </row>
    <row r="29" hidden="1">
      <c r="A29" s="83" t="str">
        <f t="shared" si="1"/>
        <v/>
      </c>
      <c r="B29" s="99"/>
      <c r="C29" s="114"/>
      <c r="D29" s="100"/>
      <c r="E29" s="101"/>
      <c r="F29" s="101"/>
      <c r="G29" s="95"/>
      <c r="H29" s="96"/>
      <c r="I29" s="96"/>
      <c r="J29" s="101"/>
      <c r="K29" s="97"/>
      <c r="L29" s="98"/>
      <c r="M29" s="90"/>
      <c r="N29" s="90"/>
      <c r="O29" s="90"/>
      <c r="P29" s="90"/>
      <c r="Q29" s="90"/>
      <c r="R29" s="90"/>
      <c r="S29" s="90"/>
      <c r="T29" s="90"/>
      <c r="U29" s="90"/>
      <c r="V29" s="90"/>
      <c r="W29" s="90"/>
      <c r="X29" s="90"/>
      <c r="Y29" s="90"/>
      <c r="Z29" s="90"/>
      <c r="AA29" s="90"/>
      <c r="AB29" s="90"/>
    </row>
    <row r="30" hidden="1">
      <c r="A30" s="83" t="str">
        <f t="shared" si="1"/>
        <v/>
      </c>
      <c r="B30" s="99"/>
      <c r="C30" s="114"/>
      <c r="D30" s="100"/>
      <c r="E30" s="101"/>
      <c r="F30" s="101"/>
      <c r="G30" s="95"/>
      <c r="H30" s="98"/>
      <c r="I30" s="101"/>
      <c r="J30" s="101"/>
      <c r="K30" s="97"/>
      <c r="L30" s="98"/>
      <c r="M30" s="90"/>
      <c r="N30" s="90"/>
      <c r="O30" s="90"/>
      <c r="P30" s="90"/>
      <c r="Q30" s="90"/>
      <c r="R30" s="90"/>
      <c r="S30" s="90"/>
      <c r="T30" s="90"/>
      <c r="U30" s="90"/>
      <c r="V30" s="90"/>
      <c r="W30" s="90"/>
      <c r="X30" s="90"/>
      <c r="Y30" s="90"/>
      <c r="Z30" s="90"/>
      <c r="AA30" s="90"/>
      <c r="AB30" s="90"/>
    </row>
    <row r="31" hidden="1">
      <c r="A31" s="83" t="str">
        <f t="shared" si="1"/>
        <v/>
      </c>
      <c r="B31" s="99"/>
      <c r="C31" s="114"/>
      <c r="D31" s="100"/>
      <c r="E31" s="105"/>
      <c r="F31" s="105"/>
      <c r="G31" s="103"/>
      <c r="H31" s="98"/>
      <c r="I31" s="98"/>
      <c r="J31" s="100"/>
      <c r="K31" s="107"/>
      <c r="L31" s="107"/>
      <c r="M31" s="90"/>
      <c r="N31" s="90"/>
      <c r="O31" s="90"/>
      <c r="P31" s="90"/>
      <c r="Q31" s="90"/>
      <c r="R31" s="90"/>
      <c r="S31" s="90"/>
      <c r="T31" s="90"/>
      <c r="U31" s="90"/>
      <c r="V31" s="90"/>
      <c r="W31" s="90"/>
      <c r="X31" s="90"/>
      <c r="Y31" s="90"/>
      <c r="Z31" s="90"/>
      <c r="AA31" s="90"/>
      <c r="AB31" s="90"/>
    </row>
    <row r="32" hidden="1">
      <c r="A32" s="83" t="str">
        <f t="shared" si="1"/>
        <v/>
      </c>
      <c r="B32" s="99"/>
      <c r="C32" s="134"/>
      <c r="D32" s="93"/>
      <c r="E32" s="94"/>
      <c r="F32" s="98"/>
      <c r="G32" s="106"/>
      <c r="H32" s="98"/>
      <c r="I32" s="98"/>
      <c r="J32" s="98"/>
      <c r="K32" s="97"/>
      <c r="L32" s="107"/>
      <c r="M32" s="90"/>
      <c r="N32" s="90"/>
      <c r="O32" s="90"/>
      <c r="P32" s="90"/>
      <c r="Q32" s="90"/>
      <c r="R32" s="90"/>
      <c r="S32" s="90"/>
      <c r="T32" s="90"/>
      <c r="U32" s="90"/>
      <c r="V32" s="90"/>
      <c r="W32" s="90"/>
      <c r="X32" s="90"/>
      <c r="Y32" s="90"/>
      <c r="Z32" s="90"/>
      <c r="AA32" s="90"/>
      <c r="AB32" s="90"/>
    </row>
    <row r="33" hidden="1">
      <c r="A33" s="83" t="str">
        <f t="shared" si="1"/>
        <v/>
      </c>
      <c r="B33" s="108"/>
      <c r="C33" s="109"/>
      <c r="D33" s="85"/>
      <c r="E33" s="107"/>
      <c r="F33" s="107"/>
      <c r="G33" s="113"/>
      <c r="H33" s="107"/>
      <c r="I33" s="107"/>
      <c r="J33" s="107"/>
      <c r="K33" s="107"/>
      <c r="L33" s="107"/>
      <c r="M33" s="90"/>
      <c r="N33" s="90"/>
      <c r="O33" s="90"/>
      <c r="P33" s="90"/>
      <c r="Q33" s="90"/>
      <c r="R33" s="90"/>
      <c r="S33" s="90"/>
      <c r="T33" s="90"/>
      <c r="U33" s="90"/>
      <c r="V33" s="90"/>
      <c r="W33" s="90"/>
      <c r="X33" s="90"/>
      <c r="Y33" s="90"/>
      <c r="Z33" s="90"/>
      <c r="AA33" s="90"/>
      <c r="AB33" s="90"/>
    </row>
    <row r="34" hidden="1">
      <c r="A34" s="83" t="str">
        <f t="shared" si="1"/>
        <v>5f9dd416e5cea08c88b0b572</v>
      </c>
      <c r="B34" s="111" t="s">
        <v>8704</v>
      </c>
      <c r="C34" s="114" t="s">
        <v>205</v>
      </c>
      <c r="D34" s="135" t="s">
        <v>8026</v>
      </c>
      <c r="E34" s="122" t="s">
        <v>8731</v>
      </c>
      <c r="F34" s="122" t="s">
        <v>8732</v>
      </c>
      <c r="G34" s="136">
        <v>0.4375</v>
      </c>
      <c r="H34" s="137" t="s">
        <v>8712</v>
      </c>
      <c r="I34" s="137" t="s">
        <v>8733</v>
      </c>
      <c r="J34" s="122" t="s">
        <v>8734</v>
      </c>
      <c r="K34" s="124" t="s">
        <v>8735</v>
      </c>
      <c r="L34" s="124"/>
      <c r="M34" s="138" t="str">
        <f>VLOOKUP(E34,'Hedef Liste'!A:J,9,0)</f>
        <v>#N/A</v>
      </c>
      <c r="N34" s="96" t="s">
        <v>8736</v>
      </c>
      <c r="O34" s="90"/>
      <c r="P34" s="90"/>
      <c r="Q34" s="90"/>
      <c r="R34" s="90"/>
      <c r="S34" s="90"/>
      <c r="T34" s="90"/>
      <c r="U34" s="90"/>
      <c r="V34" s="90"/>
      <c r="W34" s="90"/>
      <c r="X34" s="90"/>
      <c r="Y34" s="90"/>
      <c r="Z34" s="90"/>
      <c r="AA34" s="90"/>
      <c r="AB34" s="90"/>
    </row>
    <row r="35" hidden="1">
      <c r="A35" s="83" t="str">
        <f t="shared" si="1"/>
        <v>5ff588f8fd7f0a6a810c62bf</v>
      </c>
      <c r="B35" s="99"/>
      <c r="C35" s="114" t="s">
        <v>205</v>
      </c>
      <c r="D35" s="121" t="s">
        <v>8026</v>
      </c>
      <c r="E35" s="139" t="s">
        <v>7750</v>
      </c>
      <c r="F35" s="139" t="s">
        <v>7751</v>
      </c>
      <c r="G35" s="140">
        <v>0.5</v>
      </c>
      <c r="H35" s="124" t="s">
        <v>8708</v>
      </c>
      <c r="I35" s="137" t="s">
        <v>8737</v>
      </c>
      <c r="J35" s="121" t="s">
        <v>7753</v>
      </c>
      <c r="K35" s="141" t="s">
        <v>8738</v>
      </c>
      <c r="L35" s="124"/>
      <c r="M35" s="142">
        <f>VLOOKUP(E35,'Hedef Liste'!A:J,9,0)</f>
        <v>47</v>
      </c>
      <c r="N35" s="90"/>
      <c r="O35" s="90"/>
      <c r="P35" s="90"/>
      <c r="Q35" s="90"/>
      <c r="R35" s="90"/>
      <c r="S35" s="90"/>
      <c r="T35" s="90"/>
      <c r="U35" s="90"/>
      <c r="V35" s="90"/>
      <c r="W35" s="90"/>
      <c r="X35" s="90"/>
      <c r="Y35" s="90"/>
      <c r="Z35" s="90"/>
      <c r="AA35" s="90"/>
      <c r="AB35" s="90"/>
    </row>
    <row r="36" hidden="1">
      <c r="A36" s="83" t="str">
        <f t="shared" si="1"/>
        <v>5f909d089d51bfe47d29ddf7</v>
      </c>
      <c r="B36" s="99"/>
      <c r="C36" s="114" t="s">
        <v>205</v>
      </c>
      <c r="D36" s="121" t="s">
        <v>8026</v>
      </c>
      <c r="E36" s="122" t="s">
        <v>8739</v>
      </c>
      <c r="F36" s="122" t="s">
        <v>8740</v>
      </c>
      <c r="G36" s="143">
        <v>0.5833333333333334</v>
      </c>
      <c r="H36" s="122" t="s">
        <v>8708</v>
      </c>
      <c r="I36" s="122" t="s">
        <v>8741</v>
      </c>
      <c r="J36" s="121" t="s">
        <v>8742</v>
      </c>
      <c r="K36" s="124" t="s">
        <v>8743</v>
      </c>
      <c r="L36" s="124"/>
      <c r="M36" s="138" t="str">
        <f>VLOOKUP(E36,'Hedef Liste'!A:J,9,0)</f>
        <v>#N/A</v>
      </c>
      <c r="N36" s="96" t="s">
        <v>8744</v>
      </c>
      <c r="O36" s="90"/>
      <c r="P36" s="90"/>
      <c r="Q36" s="90"/>
      <c r="R36" s="90"/>
      <c r="S36" s="90"/>
      <c r="T36" s="90"/>
      <c r="U36" s="90"/>
      <c r="V36" s="90"/>
      <c r="W36" s="90"/>
      <c r="X36" s="90"/>
      <c r="Y36" s="90"/>
      <c r="Z36" s="90"/>
      <c r="AA36" s="90"/>
      <c r="AB36" s="90"/>
    </row>
    <row r="37" hidden="1">
      <c r="A37" s="83" t="str">
        <f t="shared" si="1"/>
        <v>604338c695464a8594840860</v>
      </c>
      <c r="B37" s="99"/>
      <c r="C37" s="114" t="s">
        <v>205</v>
      </c>
      <c r="D37" s="121" t="s">
        <v>8026</v>
      </c>
      <c r="E37" s="122" t="s">
        <v>1412</v>
      </c>
      <c r="F37" s="122" t="s">
        <v>1413</v>
      </c>
      <c r="G37" s="144" t="s">
        <v>8745</v>
      </c>
      <c r="H37" s="124" t="s">
        <v>8708</v>
      </c>
      <c r="I37" s="124" t="s">
        <v>8746</v>
      </c>
      <c r="J37" s="121" t="s">
        <v>1415</v>
      </c>
      <c r="K37" s="145"/>
      <c r="L37" s="145"/>
      <c r="M37" s="142">
        <f>VLOOKUP(E37,'Hedef Liste'!A:J,9,0)</f>
        <v>84</v>
      </c>
      <c r="N37" s="90"/>
      <c r="O37" s="90"/>
      <c r="P37" s="90"/>
      <c r="Q37" s="90"/>
      <c r="R37" s="90"/>
      <c r="S37" s="90"/>
      <c r="T37" s="90"/>
      <c r="U37" s="90"/>
      <c r="V37" s="90"/>
      <c r="W37" s="90"/>
      <c r="X37" s="90"/>
      <c r="Y37" s="90"/>
      <c r="Z37" s="90"/>
      <c r="AA37" s="90"/>
      <c r="AB37" s="90"/>
    </row>
    <row r="38" hidden="1">
      <c r="A38" s="83" t="str">
        <f t="shared" si="1"/>
        <v/>
      </c>
      <c r="B38" s="99"/>
      <c r="C38" s="112"/>
      <c r="D38" s="93"/>
      <c r="E38" s="94"/>
      <c r="F38" s="98"/>
      <c r="G38" s="106"/>
      <c r="H38" s="98"/>
      <c r="I38" s="98"/>
      <c r="J38" s="98"/>
      <c r="K38" s="97"/>
      <c r="L38" s="107"/>
      <c r="M38" s="90"/>
      <c r="N38" s="90"/>
      <c r="O38" s="90"/>
      <c r="P38" s="90"/>
      <c r="Q38" s="90"/>
      <c r="R38" s="90"/>
      <c r="S38" s="90"/>
      <c r="T38" s="90"/>
      <c r="U38" s="90"/>
      <c r="V38" s="90"/>
      <c r="W38" s="90"/>
      <c r="X38" s="90"/>
      <c r="Y38" s="90"/>
      <c r="Z38" s="90"/>
      <c r="AA38" s="90"/>
      <c r="AB38" s="90"/>
    </row>
    <row r="39" hidden="1">
      <c r="A39" s="83" t="str">
        <f t="shared" si="1"/>
        <v/>
      </c>
      <c r="B39" s="108"/>
      <c r="C39" s="109"/>
      <c r="D39" s="85"/>
      <c r="E39" s="107"/>
      <c r="F39" s="107"/>
      <c r="G39" s="113"/>
      <c r="H39" s="107"/>
      <c r="I39" s="107"/>
      <c r="J39" s="107"/>
      <c r="K39" s="107"/>
      <c r="L39" s="107"/>
      <c r="M39" s="90"/>
      <c r="N39" s="90"/>
      <c r="O39" s="90"/>
      <c r="P39" s="90"/>
      <c r="Q39" s="90"/>
      <c r="R39" s="90"/>
      <c r="S39" s="90"/>
      <c r="T39" s="90"/>
      <c r="U39" s="90"/>
      <c r="V39" s="90"/>
      <c r="W39" s="90"/>
      <c r="X39" s="90"/>
      <c r="Y39" s="90"/>
      <c r="Z39" s="90"/>
      <c r="AA39" s="90"/>
      <c r="AB39" s="90"/>
    </row>
    <row r="40" hidden="1">
      <c r="A40" s="83" t="str">
        <f t="shared" si="1"/>
        <v/>
      </c>
      <c r="B40" s="111" t="s">
        <v>368</v>
      </c>
      <c r="C40" s="109"/>
      <c r="D40" s="110"/>
      <c r="E40" s="107"/>
      <c r="F40" s="107"/>
      <c r="G40" s="106"/>
      <c r="H40" s="107"/>
      <c r="I40" s="107"/>
      <c r="J40" s="107"/>
      <c r="K40" s="107"/>
      <c r="L40" s="107"/>
      <c r="M40" s="90"/>
      <c r="N40" s="90"/>
      <c r="O40" s="90"/>
      <c r="P40" s="90"/>
      <c r="Q40" s="90"/>
      <c r="R40" s="90"/>
      <c r="S40" s="90"/>
      <c r="T40" s="90"/>
      <c r="U40" s="90"/>
      <c r="V40" s="90"/>
      <c r="W40" s="90"/>
      <c r="X40" s="90"/>
      <c r="Y40" s="90"/>
      <c r="Z40" s="90"/>
      <c r="AA40" s="90"/>
      <c r="AB40" s="90"/>
    </row>
    <row r="41" hidden="1">
      <c r="A41" s="83" t="str">
        <f t="shared" si="1"/>
        <v>603c20fb982a67ec430ae8dc</v>
      </c>
      <c r="B41" s="99"/>
      <c r="C41" s="146" t="s">
        <v>5833</v>
      </c>
      <c r="D41" s="147" t="s">
        <v>1117</v>
      </c>
      <c r="E41" s="122" t="s">
        <v>8747</v>
      </c>
      <c r="F41" s="122" t="s">
        <v>8461</v>
      </c>
      <c r="G41" s="144" t="s">
        <v>8748</v>
      </c>
      <c r="H41" s="124" t="s">
        <v>8749</v>
      </c>
      <c r="I41" s="124" t="s">
        <v>8750</v>
      </c>
      <c r="J41" s="122" t="s">
        <v>8751</v>
      </c>
      <c r="K41" s="145"/>
      <c r="L41" s="124" t="s">
        <v>8752</v>
      </c>
      <c r="M41" s="90" t="str">
        <f>VLOOKUP(E41,'Hedef Liste'!A:J,9,0)</f>
        <v>#N/A</v>
      </c>
      <c r="N41" s="96" t="s">
        <v>8744</v>
      </c>
      <c r="O41" s="90"/>
      <c r="P41" s="90"/>
      <c r="Q41" s="90"/>
      <c r="R41" s="90"/>
      <c r="S41" s="90"/>
      <c r="T41" s="90"/>
      <c r="U41" s="90"/>
      <c r="V41" s="90"/>
      <c r="W41" s="90"/>
      <c r="X41" s="90"/>
      <c r="Y41" s="90"/>
      <c r="Z41" s="90"/>
      <c r="AA41" s="90"/>
      <c r="AB41" s="90"/>
    </row>
    <row r="42" hidden="1">
      <c r="A42" s="83" t="str">
        <f t="shared" si="1"/>
        <v>603c32299ae2e82a73337f27</v>
      </c>
      <c r="B42" s="99"/>
      <c r="C42" s="146" t="s">
        <v>5833</v>
      </c>
      <c r="D42" s="147" t="s">
        <v>1117</v>
      </c>
      <c r="E42" s="122" t="s">
        <v>781</v>
      </c>
      <c r="F42" s="122" t="s">
        <v>782</v>
      </c>
      <c r="G42" s="144" t="s">
        <v>8745</v>
      </c>
      <c r="H42" s="124" t="s">
        <v>8753</v>
      </c>
      <c r="I42" s="124" t="s">
        <v>8754</v>
      </c>
      <c r="J42" s="122" t="s">
        <v>785</v>
      </c>
      <c r="K42" s="145"/>
      <c r="L42" s="124" t="s">
        <v>8752</v>
      </c>
      <c r="M42" s="104">
        <f>VLOOKUP(E42,'Hedef Liste'!A:J,9,0)</f>
        <v>9</v>
      </c>
      <c r="N42" s="90"/>
      <c r="O42" s="90"/>
      <c r="P42" s="90"/>
      <c r="Q42" s="90"/>
      <c r="R42" s="90"/>
      <c r="S42" s="90"/>
      <c r="T42" s="90"/>
      <c r="U42" s="90"/>
      <c r="V42" s="90"/>
      <c r="W42" s="90"/>
      <c r="X42" s="90"/>
      <c r="Y42" s="90"/>
      <c r="Z42" s="90"/>
      <c r="AA42" s="90"/>
      <c r="AB42" s="90"/>
    </row>
    <row r="43" hidden="1">
      <c r="A43" s="83" t="str">
        <f t="shared" si="1"/>
        <v>602636f92f6cd8dc817da084</v>
      </c>
      <c r="B43" s="99"/>
      <c r="C43" s="146" t="s">
        <v>5833</v>
      </c>
      <c r="D43" s="147" t="s">
        <v>1117</v>
      </c>
      <c r="E43" s="148" t="s">
        <v>4398</v>
      </c>
      <c r="F43" s="148" t="s">
        <v>4399</v>
      </c>
      <c r="G43" s="144" t="s">
        <v>8755</v>
      </c>
      <c r="H43" s="124" t="s">
        <v>8756</v>
      </c>
      <c r="I43" s="124" t="s">
        <v>8757</v>
      </c>
      <c r="J43" s="124" t="s">
        <v>4401</v>
      </c>
      <c r="K43" s="145"/>
      <c r="L43" s="124" t="s">
        <v>8752</v>
      </c>
      <c r="M43" s="104">
        <f>VLOOKUP(E43,'Hedef Liste'!A:J,9,0)</f>
        <v>18</v>
      </c>
      <c r="N43" s="90"/>
      <c r="O43" s="90"/>
      <c r="P43" s="90"/>
      <c r="Q43" s="90"/>
      <c r="R43" s="90"/>
      <c r="S43" s="90"/>
      <c r="T43" s="90"/>
      <c r="U43" s="90"/>
      <c r="V43" s="90"/>
      <c r="W43" s="90"/>
      <c r="X43" s="90"/>
      <c r="Y43" s="90"/>
      <c r="Z43" s="90"/>
      <c r="AA43" s="90"/>
      <c r="AB43" s="90"/>
    </row>
    <row r="44" hidden="1">
      <c r="A44" s="83" t="str">
        <f t="shared" si="1"/>
        <v>602e88cab868aa4d22f76042</v>
      </c>
      <c r="B44" s="99"/>
      <c r="C44" s="146" t="s">
        <v>5833</v>
      </c>
      <c r="D44" s="147" t="s">
        <v>1117</v>
      </c>
      <c r="E44" s="122" t="s">
        <v>8758</v>
      </c>
      <c r="F44" s="122" t="s">
        <v>8759</v>
      </c>
      <c r="G44" s="144" t="s">
        <v>8760</v>
      </c>
      <c r="H44" s="124" t="s">
        <v>8761</v>
      </c>
      <c r="I44" s="124" t="s">
        <v>8762</v>
      </c>
      <c r="J44" s="124" t="s">
        <v>8763</v>
      </c>
      <c r="K44" s="145"/>
      <c r="L44" s="124" t="s">
        <v>8764</v>
      </c>
      <c r="M44" s="90" t="str">
        <f>VLOOKUP(E44,'Hedef Liste'!A:J,9,0)</f>
        <v>#N/A</v>
      </c>
      <c r="N44" s="96" t="s">
        <v>8765</v>
      </c>
      <c r="O44" s="90"/>
      <c r="P44" s="90"/>
      <c r="Q44" s="90"/>
      <c r="R44" s="90"/>
      <c r="S44" s="90"/>
      <c r="T44" s="90"/>
      <c r="U44" s="90"/>
      <c r="V44" s="90"/>
      <c r="W44" s="90"/>
      <c r="X44" s="90"/>
      <c r="Y44" s="90"/>
      <c r="Z44" s="90"/>
      <c r="AA44" s="90"/>
      <c r="AB44" s="90"/>
    </row>
    <row r="45" hidden="1">
      <c r="A45" s="83" t="str">
        <f t="shared" si="1"/>
        <v/>
      </c>
      <c r="B45" s="108"/>
      <c r="C45" s="109"/>
      <c r="D45" s="85"/>
      <c r="E45" s="107"/>
      <c r="F45" s="107"/>
      <c r="G45" s="113"/>
      <c r="H45" s="107"/>
      <c r="I45" s="107"/>
      <c r="J45" s="107"/>
      <c r="K45" s="107"/>
      <c r="L45" s="107"/>
      <c r="M45" s="90"/>
      <c r="N45" s="90"/>
      <c r="O45" s="90"/>
      <c r="P45" s="90"/>
      <c r="Q45" s="90"/>
      <c r="R45" s="90"/>
      <c r="S45" s="90"/>
      <c r="T45" s="90"/>
      <c r="U45" s="90"/>
      <c r="V45" s="90"/>
      <c r="W45" s="90"/>
      <c r="X45" s="90"/>
      <c r="Y45" s="90"/>
      <c r="Z45" s="90"/>
      <c r="AA45" s="90"/>
      <c r="AB45" s="90"/>
    </row>
    <row r="46" hidden="1">
      <c r="A46" s="83" t="str">
        <f t="shared" si="1"/>
        <v/>
      </c>
      <c r="B46" s="84"/>
      <c r="C46" s="84">
        <v>44272.0</v>
      </c>
      <c r="D46" s="85"/>
      <c r="E46" s="86"/>
      <c r="F46" s="149"/>
      <c r="G46" s="149"/>
      <c r="H46" s="149"/>
      <c r="I46" s="149"/>
      <c r="J46" s="149"/>
      <c r="K46" s="149"/>
      <c r="L46" s="150"/>
      <c r="M46" s="90"/>
      <c r="N46" s="90"/>
      <c r="O46" s="90"/>
      <c r="P46" s="90"/>
      <c r="Q46" s="90"/>
      <c r="R46" s="90"/>
      <c r="S46" s="90"/>
      <c r="T46" s="90"/>
      <c r="U46" s="90"/>
      <c r="V46" s="90"/>
      <c r="W46" s="90"/>
      <c r="X46" s="90"/>
      <c r="Y46" s="90"/>
      <c r="Z46" s="90"/>
      <c r="AA46" s="90"/>
      <c r="AB46" s="90"/>
    </row>
    <row r="47" hidden="1">
      <c r="A47" s="83" t="str">
        <f t="shared" si="1"/>
        <v>5fc627db6b8a2f0edfd5e81b</v>
      </c>
      <c r="B47" s="91" t="s">
        <v>8686</v>
      </c>
      <c r="C47" s="92" t="s">
        <v>273</v>
      </c>
      <c r="D47" s="100"/>
      <c r="E47" s="101" t="s">
        <v>6042</v>
      </c>
      <c r="F47" s="101" t="s">
        <v>6043</v>
      </c>
      <c r="G47" s="95">
        <v>0.5</v>
      </c>
      <c r="H47" s="96" t="s">
        <v>8728</v>
      </c>
      <c r="I47" s="96" t="s">
        <v>8766</v>
      </c>
      <c r="J47" s="101" t="s">
        <v>6045</v>
      </c>
      <c r="K47" s="97"/>
      <c r="L47" s="98">
        <v>97.0</v>
      </c>
      <c r="M47" s="104">
        <f>VLOOKUP(E47,'Hedef Liste'!A:J,9,0)</f>
        <v>121</v>
      </c>
      <c r="N47" s="90"/>
      <c r="O47" s="90"/>
      <c r="P47" s="90"/>
      <c r="Q47" s="90"/>
      <c r="R47" s="90"/>
      <c r="S47" s="90"/>
      <c r="T47" s="90"/>
      <c r="U47" s="90"/>
      <c r="V47" s="90"/>
      <c r="W47" s="90"/>
      <c r="X47" s="90"/>
      <c r="Y47" s="90"/>
      <c r="Z47" s="90"/>
      <c r="AA47" s="90"/>
      <c r="AB47" s="90"/>
    </row>
    <row r="48" hidden="1">
      <c r="A48" s="83" t="str">
        <f t="shared" si="1"/>
        <v>6004eec557c43114cf03c893</v>
      </c>
      <c r="B48" s="99"/>
      <c r="C48" s="92" t="s">
        <v>273</v>
      </c>
      <c r="D48" s="100" t="s">
        <v>8727</v>
      </c>
      <c r="E48" s="116" t="s">
        <v>7127</v>
      </c>
      <c r="F48" s="116" t="s">
        <v>7128</v>
      </c>
      <c r="G48" s="117">
        <v>0.5833333333333334</v>
      </c>
      <c r="H48" s="151" t="s">
        <v>8728</v>
      </c>
      <c r="I48" s="116" t="s">
        <v>8767</v>
      </c>
      <c r="J48" s="116" t="s">
        <v>7130</v>
      </c>
      <c r="K48" s="97"/>
      <c r="L48" s="98">
        <v>17.0</v>
      </c>
      <c r="M48" s="104">
        <f>VLOOKUP(E48,'Hedef Liste'!A:J,9,0)</f>
        <v>28</v>
      </c>
      <c r="N48" s="90"/>
      <c r="O48" s="90"/>
      <c r="P48" s="90"/>
      <c r="Q48" s="90"/>
      <c r="R48" s="90"/>
      <c r="S48" s="90"/>
      <c r="T48" s="90"/>
      <c r="U48" s="90"/>
      <c r="V48" s="90"/>
      <c r="W48" s="90"/>
      <c r="X48" s="90"/>
      <c r="Y48" s="90"/>
      <c r="Z48" s="90"/>
      <c r="AA48" s="90"/>
      <c r="AB48" s="90"/>
    </row>
    <row r="49" hidden="1">
      <c r="A49" s="83" t="str">
        <f t="shared" si="1"/>
        <v>5fcd8f3fa68bfd135b232d26</v>
      </c>
      <c r="B49" s="99"/>
      <c r="C49" s="92" t="s">
        <v>273</v>
      </c>
      <c r="D49" s="100" t="s">
        <v>358</v>
      </c>
      <c r="E49" s="105" t="s">
        <v>5294</v>
      </c>
      <c r="F49" s="105" t="s">
        <v>5295</v>
      </c>
      <c r="G49" s="103">
        <v>0.6666666666666666</v>
      </c>
      <c r="H49" s="98" t="s">
        <v>8728</v>
      </c>
      <c r="I49" s="98" t="s">
        <v>8768</v>
      </c>
      <c r="J49" s="100" t="s">
        <v>5297</v>
      </c>
      <c r="K49" s="98" t="s">
        <v>8769</v>
      </c>
      <c r="L49" s="98"/>
      <c r="M49" s="104">
        <f>VLOOKUP(E49,'Hedef Liste'!A:J,9,0)</f>
        <v>63</v>
      </c>
      <c r="N49" s="90"/>
      <c r="O49" s="90"/>
      <c r="P49" s="90"/>
      <c r="Q49" s="90"/>
      <c r="R49" s="90"/>
      <c r="S49" s="90"/>
      <c r="T49" s="90"/>
      <c r="U49" s="90"/>
      <c r="V49" s="90"/>
      <c r="W49" s="90"/>
      <c r="X49" s="90"/>
      <c r="Y49" s="90"/>
      <c r="Z49" s="90"/>
      <c r="AA49" s="90"/>
      <c r="AB49" s="90"/>
    </row>
    <row r="50" hidden="1">
      <c r="A50" s="83" t="str">
        <f t="shared" si="1"/>
        <v>603a66dc303c95666c2f8714</v>
      </c>
      <c r="B50" s="99"/>
      <c r="C50" s="92" t="s">
        <v>273</v>
      </c>
      <c r="D50" s="100" t="s">
        <v>1117</v>
      </c>
      <c r="E50" s="101" t="s">
        <v>4051</v>
      </c>
      <c r="F50" s="101" t="s">
        <v>4052</v>
      </c>
      <c r="G50" s="106" t="s">
        <v>8760</v>
      </c>
      <c r="H50" s="98" t="s">
        <v>8770</v>
      </c>
      <c r="I50" s="98" t="s">
        <v>8771</v>
      </c>
      <c r="J50" s="100" t="s">
        <v>4054</v>
      </c>
      <c r="K50" s="107"/>
      <c r="L50" s="98">
        <v>9.0</v>
      </c>
      <c r="M50" s="104">
        <f>VLOOKUP(E50,'Hedef Liste'!A:J,9,0)</f>
        <v>7</v>
      </c>
      <c r="N50" s="90"/>
      <c r="O50" s="90"/>
      <c r="P50" s="90"/>
      <c r="Q50" s="90"/>
      <c r="R50" s="90"/>
      <c r="S50" s="90"/>
      <c r="T50" s="90"/>
      <c r="U50" s="90"/>
      <c r="V50" s="90"/>
      <c r="W50" s="90"/>
      <c r="X50" s="90"/>
      <c r="Y50" s="90"/>
      <c r="Z50" s="90"/>
      <c r="AA50" s="90"/>
      <c r="AB50" s="90"/>
    </row>
    <row r="51" hidden="1">
      <c r="A51" s="83" t="str">
        <f t="shared" si="1"/>
        <v/>
      </c>
      <c r="B51" s="99"/>
      <c r="C51" s="134"/>
      <c r="D51" s="93"/>
      <c r="E51" s="94"/>
      <c r="F51" s="98"/>
      <c r="G51" s="106"/>
      <c r="H51" s="98"/>
      <c r="I51" s="98"/>
      <c r="J51" s="98"/>
      <c r="K51" s="97"/>
      <c r="L51" s="107"/>
      <c r="M51" s="90"/>
      <c r="N51" s="90"/>
      <c r="O51" s="90"/>
      <c r="P51" s="90"/>
      <c r="Q51" s="90"/>
      <c r="R51" s="90"/>
      <c r="S51" s="90"/>
      <c r="T51" s="90"/>
      <c r="U51" s="90"/>
      <c r="V51" s="90"/>
      <c r="W51" s="90"/>
      <c r="X51" s="90"/>
      <c r="Y51" s="90"/>
      <c r="Z51" s="90"/>
      <c r="AA51" s="90"/>
      <c r="AB51" s="90"/>
    </row>
    <row r="52" hidden="1">
      <c r="A52" s="83" t="str">
        <f t="shared" si="1"/>
        <v/>
      </c>
      <c r="B52" s="108"/>
      <c r="C52" s="109"/>
      <c r="D52" s="85"/>
      <c r="E52" s="107"/>
      <c r="F52" s="107"/>
      <c r="G52" s="113"/>
      <c r="H52" s="107"/>
      <c r="I52" s="107"/>
      <c r="J52" s="107"/>
      <c r="K52" s="107"/>
      <c r="L52" s="107"/>
      <c r="M52" s="90"/>
      <c r="N52" s="90"/>
      <c r="O52" s="90"/>
      <c r="P52" s="90"/>
      <c r="Q52" s="90"/>
      <c r="R52" s="90"/>
      <c r="S52" s="90"/>
      <c r="T52" s="90"/>
      <c r="U52" s="90"/>
      <c r="V52" s="90"/>
      <c r="W52" s="90"/>
      <c r="X52" s="90"/>
      <c r="Y52" s="90"/>
      <c r="Z52" s="90"/>
      <c r="AA52" s="90"/>
      <c r="AB52" s="90"/>
    </row>
    <row r="53" hidden="1">
      <c r="A53" s="83" t="str">
        <f t="shared" si="1"/>
        <v>5ff2da3ee97c0d6355d27827</v>
      </c>
      <c r="B53" s="111" t="s">
        <v>8704</v>
      </c>
      <c r="C53" s="114" t="s">
        <v>8772</v>
      </c>
      <c r="D53" s="135" t="s">
        <v>1117</v>
      </c>
      <c r="E53" s="148" t="s">
        <v>8695</v>
      </c>
      <c r="F53" s="148" t="s">
        <v>8696</v>
      </c>
      <c r="G53" s="136">
        <v>0.4583333333333333</v>
      </c>
      <c r="H53" s="137" t="s">
        <v>8773</v>
      </c>
      <c r="I53" s="137" t="s">
        <v>8774</v>
      </c>
      <c r="J53" s="152" t="s">
        <v>5760</v>
      </c>
      <c r="K53" s="153"/>
      <c r="L53" s="124"/>
      <c r="M53" s="90" t="str">
        <f>VLOOKUP(E53,'Hedef Liste'!A:J,9,0)</f>
        <v>#N/A</v>
      </c>
      <c r="N53" s="96" t="s">
        <v>8775</v>
      </c>
      <c r="O53" s="90"/>
      <c r="P53" s="90"/>
      <c r="Q53" s="90"/>
      <c r="R53" s="90"/>
      <c r="S53" s="90"/>
      <c r="T53" s="90"/>
      <c r="U53" s="90"/>
      <c r="V53" s="90"/>
      <c r="W53" s="90"/>
      <c r="X53" s="90"/>
      <c r="Y53" s="90"/>
      <c r="Z53" s="90"/>
      <c r="AA53" s="90"/>
      <c r="AB53" s="90"/>
    </row>
    <row r="54" hidden="1">
      <c r="A54" s="83" t="str">
        <f t="shared" si="1"/>
        <v>5fd0c9e69c74d697eb306b23</v>
      </c>
      <c r="B54" s="99"/>
      <c r="C54" s="114" t="s">
        <v>8772</v>
      </c>
      <c r="D54" s="121" t="s">
        <v>358</v>
      </c>
      <c r="E54" s="122" t="s">
        <v>8776</v>
      </c>
      <c r="F54" s="122" t="s">
        <v>8777</v>
      </c>
      <c r="G54" s="136">
        <v>0.5208333333333334</v>
      </c>
      <c r="H54" s="124" t="s">
        <v>8778</v>
      </c>
      <c r="I54" s="137" t="s">
        <v>8779</v>
      </c>
      <c r="J54" s="121" t="s">
        <v>8780</v>
      </c>
      <c r="K54" s="153"/>
      <c r="L54" s="124"/>
      <c r="M54" s="90" t="str">
        <f>VLOOKUP(E54,'Hedef Liste'!A:J,9,0)</f>
        <v>#N/A</v>
      </c>
      <c r="N54" s="96" t="s">
        <v>8744</v>
      </c>
      <c r="O54" s="90"/>
      <c r="P54" s="90"/>
      <c r="Q54" s="90"/>
      <c r="R54" s="90"/>
      <c r="S54" s="90"/>
      <c r="T54" s="90"/>
      <c r="U54" s="90"/>
      <c r="V54" s="90"/>
      <c r="W54" s="90"/>
      <c r="X54" s="90"/>
      <c r="Y54" s="90"/>
      <c r="Z54" s="90"/>
      <c r="AA54" s="90"/>
      <c r="AB54" s="90"/>
    </row>
    <row r="55" hidden="1">
      <c r="A55" s="83" t="str">
        <f t="shared" si="1"/>
        <v>5fbe08bc213cdb28556d66f5</v>
      </c>
      <c r="B55" s="99"/>
      <c r="C55" s="114" t="s">
        <v>8772</v>
      </c>
      <c r="D55" s="121" t="s">
        <v>1117</v>
      </c>
      <c r="E55" s="121" t="s">
        <v>5758</v>
      </c>
      <c r="F55" s="152" t="s">
        <v>5759</v>
      </c>
      <c r="G55" s="143">
        <v>0.6041666666666666</v>
      </c>
      <c r="H55" s="124" t="s">
        <v>8773</v>
      </c>
      <c r="I55" s="122" t="s">
        <v>8781</v>
      </c>
      <c r="J55" s="122" t="s">
        <v>5760</v>
      </c>
      <c r="K55" s="124" t="s">
        <v>8782</v>
      </c>
      <c r="L55" s="124"/>
      <c r="M55" s="104">
        <f>VLOOKUP(E55,'Hedef Liste'!A:J,9,0)</f>
        <v>16</v>
      </c>
      <c r="N55" s="90"/>
      <c r="O55" s="90"/>
      <c r="P55" s="90"/>
      <c r="Q55" s="90"/>
      <c r="R55" s="90"/>
      <c r="S55" s="90"/>
      <c r="T55" s="90"/>
      <c r="U55" s="90"/>
      <c r="V55" s="90"/>
      <c r="W55" s="90"/>
      <c r="X55" s="90"/>
      <c r="Y55" s="90"/>
      <c r="Z55" s="90"/>
      <c r="AA55" s="90"/>
      <c r="AB55" s="90"/>
    </row>
    <row r="56" hidden="1">
      <c r="A56" s="83" t="str">
        <f t="shared" si="1"/>
        <v>5f841f9a2e67e56b126941ab</v>
      </c>
      <c r="B56" s="99"/>
      <c r="C56" s="114" t="s">
        <v>8772</v>
      </c>
      <c r="D56" s="121" t="s">
        <v>358</v>
      </c>
      <c r="E56" s="148" t="s">
        <v>8153</v>
      </c>
      <c r="F56" s="148" t="s">
        <v>8154</v>
      </c>
      <c r="G56" s="144" t="s">
        <v>8783</v>
      </c>
      <c r="H56" s="124" t="s">
        <v>8778</v>
      </c>
      <c r="I56" s="124" t="s">
        <v>8784</v>
      </c>
      <c r="J56" s="121" t="s">
        <v>8156</v>
      </c>
      <c r="K56" s="145"/>
      <c r="L56" s="145"/>
      <c r="M56" s="104">
        <f>VLOOKUP(E56,'Hedef Liste'!A:J,9,0)</f>
        <v>9</v>
      </c>
      <c r="N56" s="90"/>
      <c r="O56" s="90"/>
      <c r="P56" s="90"/>
      <c r="Q56" s="90"/>
      <c r="R56" s="90"/>
      <c r="S56" s="90"/>
      <c r="T56" s="90"/>
      <c r="U56" s="90"/>
      <c r="V56" s="90"/>
      <c r="W56" s="90"/>
      <c r="X56" s="90"/>
      <c r="Y56" s="90"/>
      <c r="Z56" s="90"/>
      <c r="AA56" s="90"/>
      <c r="AB56" s="90"/>
    </row>
    <row r="57" hidden="1">
      <c r="A57" s="83" t="str">
        <f t="shared" si="1"/>
        <v>5fd758a4216a5a34591863ef</v>
      </c>
      <c r="B57" s="99"/>
      <c r="C57" s="114" t="s">
        <v>8772</v>
      </c>
      <c r="D57" s="135" t="s">
        <v>1117</v>
      </c>
      <c r="E57" s="148" t="s">
        <v>8785</v>
      </c>
      <c r="F57" s="148" t="s">
        <v>8786</v>
      </c>
      <c r="G57" s="144" t="s">
        <v>8760</v>
      </c>
      <c r="H57" s="124" t="s">
        <v>8787</v>
      </c>
      <c r="I57" s="124" t="s">
        <v>8788</v>
      </c>
      <c r="J57" s="148" t="s">
        <v>8789</v>
      </c>
      <c r="K57" s="153"/>
      <c r="L57" s="145"/>
      <c r="M57" s="90" t="str">
        <f>VLOOKUP(E57,'Hedef Liste'!A:J,9,0)</f>
        <v>#N/A</v>
      </c>
      <c r="N57" s="90"/>
      <c r="O57" s="90"/>
      <c r="P57" s="90"/>
      <c r="Q57" s="90"/>
      <c r="R57" s="90"/>
      <c r="S57" s="90"/>
      <c r="T57" s="90"/>
      <c r="U57" s="90"/>
      <c r="V57" s="90"/>
      <c r="W57" s="90"/>
      <c r="X57" s="90"/>
      <c r="Y57" s="90"/>
      <c r="Z57" s="90"/>
      <c r="AA57" s="90"/>
      <c r="AB57" s="90"/>
    </row>
    <row r="58" hidden="1">
      <c r="A58" s="83" t="str">
        <f t="shared" si="1"/>
        <v/>
      </c>
      <c r="B58" s="108"/>
      <c r="C58" s="109"/>
      <c r="D58" s="85"/>
      <c r="E58" s="107"/>
      <c r="F58" s="107"/>
      <c r="G58" s="113"/>
      <c r="H58" s="107"/>
      <c r="I58" s="107"/>
      <c r="J58" s="107"/>
      <c r="K58" s="107"/>
      <c r="L58" s="107"/>
      <c r="M58" s="90"/>
      <c r="N58" s="90"/>
      <c r="O58" s="90"/>
      <c r="P58" s="90"/>
      <c r="Q58" s="90"/>
      <c r="R58" s="90"/>
      <c r="S58" s="90"/>
      <c r="T58" s="90"/>
      <c r="U58" s="90"/>
      <c r="V58" s="90"/>
      <c r="W58" s="90"/>
      <c r="X58" s="90"/>
      <c r="Y58" s="90"/>
      <c r="Z58" s="90"/>
      <c r="AA58" s="90"/>
      <c r="AB58" s="90"/>
    </row>
    <row r="59" hidden="1">
      <c r="A59" s="83" t="str">
        <f t="shared" si="1"/>
        <v/>
      </c>
      <c r="B59" s="111" t="s">
        <v>368</v>
      </c>
      <c r="C59" s="109"/>
      <c r="D59" s="85"/>
      <c r="E59" s="107"/>
      <c r="F59" s="107"/>
      <c r="G59" s="113"/>
      <c r="H59" s="107"/>
      <c r="I59" s="107"/>
      <c r="J59" s="107"/>
      <c r="K59" s="107"/>
      <c r="L59" s="107"/>
      <c r="M59" s="90"/>
      <c r="N59" s="90"/>
      <c r="O59" s="90"/>
      <c r="P59" s="90"/>
      <c r="Q59" s="90"/>
      <c r="R59" s="90"/>
      <c r="S59" s="90"/>
      <c r="T59" s="90"/>
      <c r="U59" s="90"/>
      <c r="V59" s="90"/>
      <c r="W59" s="90"/>
      <c r="X59" s="90"/>
      <c r="Y59" s="90"/>
      <c r="Z59" s="90"/>
      <c r="AA59" s="90"/>
      <c r="AB59" s="90"/>
    </row>
    <row r="60" hidden="1">
      <c r="A60" s="83" t="str">
        <f t="shared" si="1"/>
        <v>5fc65f74e3a84d334d680c44</v>
      </c>
      <c r="B60" s="99"/>
      <c r="C60" s="146" t="s">
        <v>5833</v>
      </c>
      <c r="D60" s="154" t="s">
        <v>1117</v>
      </c>
      <c r="E60" s="155" t="s">
        <v>8790</v>
      </c>
      <c r="F60" s="155" t="s">
        <v>8791</v>
      </c>
      <c r="G60" s="156" t="s">
        <v>8792</v>
      </c>
      <c r="H60" s="157" t="s">
        <v>8793</v>
      </c>
      <c r="I60" s="157" t="s">
        <v>8794</v>
      </c>
      <c r="J60" s="155" t="s">
        <v>8795</v>
      </c>
      <c r="K60" s="158"/>
      <c r="L60" s="157" t="s">
        <v>8764</v>
      </c>
      <c r="M60" s="90" t="str">
        <f>VLOOKUP(E60,'Hedef Liste'!A:J,9,0)</f>
        <v>#N/A</v>
      </c>
      <c r="N60" s="90"/>
      <c r="O60" s="90"/>
      <c r="P60" s="90"/>
      <c r="Q60" s="90"/>
      <c r="R60" s="90"/>
      <c r="S60" s="90"/>
      <c r="T60" s="90"/>
      <c r="U60" s="90"/>
      <c r="V60" s="90"/>
      <c r="W60" s="90"/>
      <c r="X60" s="90"/>
      <c r="Y60" s="90"/>
      <c r="Z60" s="90"/>
      <c r="AA60" s="90"/>
      <c r="AB60" s="90"/>
    </row>
    <row r="61" hidden="1">
      <c r="A61" s="83" t="str">
        <f t="shared" si="1"/>
        <v>6037a88166fc6063b0a0d41f</v>
      </c>
      <c r="B61" s="99"/>
      <c r="C61" s="146" t="s">
        <v>5833</v>
      </c>
      <c r="D61" s="154" t="s">
        <v>1117</v>
      </c>
      <c r="E61" s="159" t="s">
        <v>911</v>
      </c>
      <c r="F61" s="159" t="s">
        <v>912</v>
      </c>
      <c r="G61" s="160">
        <v>0.6041666666666666</v>
      </c>
      <c r="H61" s="159" t="s">
        <v>8796</v>
      </c>
      <c r="I61" s="157" t="s">
        <v>8797</v>
      </c>
      <c r="J61" s="159" t="s">
        <v>914</v>
      </c>
      <c r="K61" s="158"/>
      <c r="L61" s="157" t="s">
        <v>8764</v>
      </c>
      <c r="M61" s="104">
        <f>VLOOKUP(E61,'Hedef Liste'!A:J,9,0)</f>
        <v>45</v>
      </c>
      <c r="N61" s="90"/>
      <c r="O61" s="90"/>
      <c r="P61" s="90"/>
      <c r="Q61" s="90"/>
      <c r="R61" s="90"/>
      <c r="S61" s="90"/>
      <c r="T61" s="90"/>
      <c r="U61" s="90"/>
      <c r="V61" s="90"/>
      <c r="W61" s="90"/>
      <c r="X61" s="90"/>
      <c r="Y61" s="90"/>
      <c r="Z61" s="90"/>
      <c r="AA61" s="90"/>
      <c r="AB61" s="90"/>
    </row>
    <row r="62" hidden="1">
      <c r="A62" s="83" t="str">
        <f t="shared" si="1"/>
        <v>603c06cad6d0ada588914384</v>
      </c>
      <c r="B62" s="99"/>
      <c r="C62" s="146" t="s">
        <v>5833</v>
      </c>
      <c r="D62" s="154" t="s">
        <v>1117</v>
      </c>
      <c r="E62" s="159" t="s">
        <v>5829</v>
      </c>
      <c r="F62" s="159" t="s">
        <v>5830</v>
      </c>
      <c r="G62" s="156" t="s">
        <v>8745</v>
      </c>
      <c r="H62" s="157" t="s">
        <v>8798</v>
      </c>
      <c r="I62" s="157" t="s">
        <v>8799</v>
      </c>
      <c r="J62" s="159" t="s">
        <v>5832</v>
      </c>
      <c r="K62" s="158"/>
      <c r="L62" s="157" t="s">
        <v>8764</v>
      </c>
      <c r="M62" s="104">
        <f>VLOOKUP(E62,'Hedef Liste'!A:J,9,0)</f>
        <v>24</v>
      </c>
      <c r="N62" s="90"/>
      <c r="O62" s="90"/>
      <c r="P62" s="90"/>
      <c r="Q62" s="90"/>
      <c r="R62" s="90"/>
      <c r="S62" s="90"/>
      <c r="T62" s="90"/>
      <c r="U62" s="90"/>
      <c r="V62" s="90"/>
      <c r="W62" s="90"/>
      <c r="X62" s="90"/>
      <c r="Y62" s="90"/>
      <c r="Z62" s="90"/>
      <c r="AA62" s="90"/>
      <c r="AB62" s="90"/>
    </row>
    <row r="63" hidden="1">
      <c r="A63" s="83" t="str">
        <f t="shared" si="1"/>
        <v>5ff47e208365abca93906e39</v>
      </c>
      <c r="B63" s="99"/>
      <c r="C63" s="146" t="s">
        <v>5833</v>
      </c>
      <c r="D63" s="154" t="s">
        <v>1117</v>
      </c>
      <c r="E63" s="159" t="s">
        <v>5970</v>
      </c>
      <c r="F63" s="159" t="s">
        <v>5971</v>
      </c>
      <c r="G63" s="156" t="s">
        <v>8760</v>
      </c>
      <c r="H63" s="159" t="s">
        <v>8800</v>
      </c>
      <c r="I63" s="159" t="s">
        <v>8801</v>
      </c>
      <c r="J63" s="157" t="s">
        <v>5973</v>
      </c>
      <c r="K63" s="158"/>
      <c r="L63" s="157" t="s">
        <v>8764</v>
      </c>
      <c r="M63" s="104">
        <f>VLOOKUP(E63,'Hedef Liste'!A:J,9,0)</f>
        <v>14</v>
      </c>
      <c r="N63" s="96" t="s">
        <v>8765</v>
      </c>
      <c r="O63" s="90"/>
      <c r="P63" s="90"/>
      <c r="Q63" s="90"/>
      <c r="R63" s="90"/>
      <c r="S63" s="90"/>
      <c r="T63" s="90"/>
      <c r="U63" s="90"/>
      <c r="V63" s="90"/>
      <c r="W63" s="90"/>
      <c r="X63" s="90"/>
      <c r="Y63" s="90"/>
      <c r="Z63" s="90"/>
      <c r="AA63" s="90"/>
      <c r="AB63" s="90"/>
    </row>
    <row r="64" hidden="1">
      <c r="A64" s="83" t="str">
        <f t="shared" si="1"/>
        <v/>
      </c>
      <c r="B64" s="108"/>
      <c r="C64" s="109"/>
      <c r="D64" s="85"/>
      <c r="E64" s="107"/>
      <c r="F64" s="107"/>
      <c r="G64" s="113"/>
      <c r="H64" s="107"/>
      <c r="I64" s="107"/>
      <c r="J64" s="107"/>
      <c r="K64" s="107"/>
      <c r="L64" s="107"/>
      <c r="M64" s="90"/>
      <c r="N64" s="90"/>
      <c r="O64" s="90"/>
      <c r="P64" s="90"/>
      <c r="Q64" s="90"/>
      <c r="R64" s="90"/>
      <c r="S64" s="90"/>
      <c r="T64" s="90"/>
      <c r="U64" s="90"/>
      <c r="V64" s="90"/>
      <c r="W64" s="90"/>
      <c r="X64" s="90"/>
      <c r="Y64" s="90"/>
      <c r="Z64" s="90"/>
      <c r="AA64" s="90"/>
      <c r="AB64" s="90"/>
    </row>
    <row r="65" hidden="1">
      <c r="A65" s="83" t="str">
        <f t="shared" si="1"/>
        <v/>
      </c>
      <c r="B65" s="84"/>
      <c r="C65" s="84">
        <v>44273.0</v>
      </c>
      <c r="D65" s="85"/>
      <c r="E65" s="86"/>
      <c r="F65" s="149"/>
      <c r="G65" s="149"/>
      <c r="H65" s="149"/>
      <c r="I65" s="149"/>
      <c r="J65" s="149"/>
      <c r="K65" s="149"/>
      <c r="L65" s="150"/>
      <c r="M65" s="90"/>
      <c r="N65" s="90"/>
      <c r="O65" s="90"/>
      <c r="P65" s="90"/>
      <c r="Q65" s="90"/>
      <c r="R65" s="90"/>
      <c r="S65" s="90"/>
      <c r="T65" s="90"/>
      <c r="U65" s="90"/>
      <c r="V65" s="90"/>
      <c r="W65" s="90"/>
      <c r="X65" s="90"/>
      <c r="Y65" s="90"/>
      <c r="Z65" s="90"/>
      <c r="AA65" s="90"/>
      <c r="AB65" s="90"/>
    </row>
    <row r="66" hidden="1">
      <c r="A66" s="83" t="str">
        <f t="shared" si="1"/>
        <v>5fd6887fcba35df6fed19865</v>
      </c>
      <c r="B66" s="91" t="s">
        <v>8686</v>
      </c>
      <c r="C66" s="92" t="s">
        <v>273</v>
      </c>
      <c r="D66" s="93" t="s">
        <v>1117</v>
      </c>
      <c r="E66" s="101" t="s">
        <v>3493</v>
      </c>
      <c r="F66" s="101" t="s">
        <v>3494</v>
      </c>
      <c r="G66" s="102" t="s">
        <v>8802</v>
      </c>
      <c r="H66" s="96" t="s">
        <v>8803</v>
      </c>
      <c r="I66" s="96" t="s">
        <v>8804</v>
      </c>
      <c r="J66" s="101" t="s">
        <v>3496</v>
      </c>
      <c r="K66" s="96" t="s">
        <v>299</v>
      </c>
      <c r="L66" s="98">
        <v>2.0</v>
      </c>
      <c r="M66" s="104">
        <f>VLOOKUP(E66,'Hedef Liste'!A:J,9,0)</f>
        <v>9</v>
      </c>
      <c r="N66" s="90"/>
      <c r="O66" s="90"/>
      <c r="P66" s="90"/>
      <c r="Q66" s="90"/>
      <c r="R66" s="90"/>
      <c r="S66" s="90"/>
      <c r="T66" s="90"/>
      <c r="U66" s="90"/>
      <c r="V66" s="90"/>
      <c r="W66" s="90"/>
      <c r="X66" s="90"/>
      <c r="Y66" s="90"/>
      <c r="Z66" s="90"/>
      <c r="AA66" s="90"/>
      <c r="AB66" s="90"/>
    </row>
    <row r="67" hidden="1">
      <c r="A67" s="83" t="str">
        <f t="shared" si="1"/>
        <v>5f50edcfa8493a29f6ec5b5f</v>
      </c>
      <c r="B67" s="99"/>
      <c r="C67" s="92" t="s">
        <v>273</v>
      </c>
      <c r="D67" s="135" t="s">
        <v>8026</v>
      </c>
      <c r="E67" s="148" t="s">
        <v>6734</v>
      </c>
      <c r="F67" s="148" t="s">
        <v>6735</v>
      </c>
      <c r="G67" s="136">
        <v>0.5</v>
      </c>
      <c r="H67" s="137" t="s">
        <v>8805</v>
      </c>
      <c r="I67" s="137" t="s">
        <v>8806</v>
      </c>
      <c r="J67" s="148" t="s">
        <v>6737</v>
      </c>
      <c r="K67" s="98" t="s">
        <v>8807</v>
      </c>
      <c r="L67" s="98"/>
      <c r="M67" s="104">
        <f>VLOOKUP(E67,'Hedef Liste'!A:J,9,0)</f>
        <v>67</v>
      </c>
      <c r="N67" s="90"/>
      <c r="O67" s="90"/>
      <c r="P67" s="90"/>
      <c r="Q67" s="90"/>
      <c r="R67" s="90"/>
      <c r="S67" s="90"/>
      <c r="T67" s="90"/>
      <c r="U67" s="90"/>
      <c r="V67" s="90"/>
      <c r="W67" s="90"/>
      <c r="X67" s="90"/>
      <c r="Y67" s="90"/>
      <c r="Z67" s="90"/>
      <c r="AA67" s="90"/>
      <c r="AB67" s="90"/>
    </row>
    <row r="68" hidden="1">
      <c r="A68" s="83" t="str">
        <f t="shared" si="1"/>
        <v>5fc7a5e943628c28d36f5975</v>
      </c>
      <c r="B68" s="99"/>
      <c r="C68" s="92" t="s">
        <v>273</v>
      </c>
      <c r="D68" s="121" t="s">
        <v>1117</v>
      </c>
      <c r="E68" s="148" t="s">
        <v>3912</v>
      </c>
      <c r="F68" s="148" t="s">
        <v>3913</v>
      </c>
      <c r="G68" s="123" t="s">
        <v>8707</v>
      </c>
      <c r="H68" s="124" t="s">
        <v>8808</v>
      </c>
      <c r="I68" s="124" t="s">
        <v>8809</v>
      </c>
      <c r="J68" s="148" t="s">
        <v>3915</v>
      </c>
      <c r="K68" s="98" t="s">
        <v>8810</v>
      </c>
      <c r="L68" s="98"/>
      <c r="M68" s="104">
        <f>VLOOKUP(E68,'Hedef Liste'!A:J,9,0)</f>
        <v>22</v>
      </c>
      <c r="N68" s="90"/>
      <c r="O68" s="90"/>
      <c r="P68" s="90"/>
      <c r="Q68" s="90"/>
      <c r="R68" s="90"/>
      <c r="S68" s="90"/>
      <c r="T68" s="90"/>
      <c r="U68" s="90"/>
      <c r="V68" s="90"/>
      <c r="W68" s="90"/>
      <c r="X68" s="90"/>
      <c r="Y68" s="90"/>
      <c r="Z68" s="90"/>
      <c r="AA68" s="90"/>
      <c r="AB68" s="90"/>
    </row>
    <row r="69" hidden="1">
      <c r="A69" s="83" t="str">
        <f t="shared" si="1"/>
        <v>5f843ba72e67e5714769448c</v>
      </c>
      <c r="B69" s="99"/>
      <c r="C69" s="92" t="s">
        <v>273</v>
      </c>
      <c r="D69" s="121" t="s">
        <v>1117</v>
      </c>
      <c r="E69" s="122" t="s">
        <v>5745</v>
      </c>
      <c r="F69" s="122" t="s">
        <v>5746</v>
      </c>
      <c r="G69" s="144" t="s">
        <v>8697</v>
      </c>
      <c r="H69" s="124" t="s">
        <v>8714</v>
      </c>
      <c r="I69" s="124" t="s">
        <v>8811</v>
      </c>
      <c r="J69" s="122" t="s">
        <v>5748</v>
      </c>
      <c r="K69" s="107"/>
      <c r="L69" s="98" t="s">
        <v>8812</v>
      </c>
      <c r="M69" s="104">
        <f>VLOOKUP(E69,'Hedef Liste'!A:J,9,0)</f>
        <v>22</v>
      </c>
      <c r="N69" s="90"/>
      <c r="O69" s="90"/>
      <c r="P69" s="90"/>
      <c r="Q69" s="90"/>
      <c r="R69" s="90"/>
      <c r="S69" s="90"/>
      <c r="T69" s="90"/>
      <c r="U69" s="90"/>
      <c r="V69" s="90"/>
      <c r="W69" s="90"/>
      <c r="X69" s="90"/>
      <c r="Y69" s="90"/>
      <c r="Z69" s="90"/>
      <c r="AA69" s="90"/>
      <c r="AB69" s="90"/>
    </row>
    <row r="70" hidden="1">
      <c r="A70" s="83" t="str">
        <f t="shared" si="1"/>
        <v/>
      </c>
      <c r="B70" s="99"/>
      <c r="C70" s="134"/>
      <c r="D70" s="93"/>
      <c r="E70" s="94"/>
      <c r="F70" s="98"/>
      <c r="G70" s="106"/>
      <c r="H70" s="98"/>
      <c r="I70" s="98"/>
      <c r="J70" s="98"/>
      <c r="K70" s="97"/>
      <c r="L70" s="107"/>
      <c r="M70" s="90"/>
      <c r="N70" s="90"/>
      <c r="O70" s="90"/>
      <c r="P70" s="90"/>
      <c r="Q70" s="90"/>
      <c r="R70" s="90"/>
      <c r="S70" s="90"/>
      <c r="T70" s="90"/>
      <c r="U70" s="90"/>
      <c r="V70" s="90"/>
      <c r="W70" s="90"/>
      <c r="X70" s="90"/>
      <c r="Y70" s="90"/>
      <c r="Z70" s="90"/>
      <c r="AA70" s="90"/>
      <c r="AB70" s="90"/>
    </row>
    <row r="71" hidden="1">
      <c r="A71" s="83" t="str">
        <f t="shared" si="1"/>
        <v/>
      </c>
      <c r="B71" s="108"/>
      <c r="C71" s="109"/>
      <c r="D71" s="85"/>
      <c r="E71" s="107"/>
      <c r="F71" s="107"/>
      <c r="G71" s="113"/>
      <c r="H71" s="107"/>
      <c r="I71" s="107"/>
      <c r="J71" s="107"/>
      <c r="K71" s="107"/>
      <c r="L71" s="107"/>
      <c r="M71" s="90"/>
      <c r="N71" s="90"/>
      <c r="O71" s="90"/>
      <c r="P71" s="90"/>
      <c r="Q71" s="90"/>
      <c r="R71" s="90"/>
      <c r="S71" s="90"/>
      <c r="T71" s="90"/>
      <c r="U71" s="90"/>
      <c r="V71" s="90"/>
      <c r="W71" s="90"/>
      <c r="X71" s="90"/>
      <c r="Y71" s="90"/>
      <c r="Z71" s="90"/>
      <c r="AA71" s="90"/>
      <c r="AB71" s="90"/>
    </row>
    <row r="72" hidden="1">
      <c r="A72" s="83" t="str">
        <f t="shared" si="1"/>
        <v>5fb78bf06a0b21337ff02aee</v>
      </c>
      <c r="B72" s="111" t="s">
        <v>8704</v>
      </c>
      <c r="C72" s="114" t="s">
        <v>205</v>
      </c>
      <c r="D72" s="93" t="s">
        <v>1117</v>
      </c>
      <c r="E72" s="101" t="s">
        <v>6328</v>
      </c>
      <c r="F72" s="101" t="s">
        <v>6329</v>
      </c>
      <c r="G72" s="95">
        <v>0.4375</v>
      </c>
      <c r="H72" s="96" t="s">
        <v>8813</v>
      </c>
      <c r="I72" s="96" t="s">
        <v>8814</v>
      </c>
      <c r="J72" s="101" t="s">
        <v>6331</v>
      </c>
      <c r="K72" s="97"/>
      <c r="L72" s="98"/>
      <c r="M72" s="104">
        <f>VLOOKUP(E72,'Hedef Liste'!A:J,9,0)</f>
        <v>9</v>
      </c>
      <c r="N72" s="90"/>
      <c r="O72" s="90"/>
      <c r="P72" s="90"/>
      <c r="Q72" s="90"/>
      <c r="R72" s="90"/>
      <c r="S72" s="90"/>
      <c r="T72" s="90"/>
      <c r="U72" s="90"/>
      <c r="V72" s="90"/>
      <c r="W72" s="90"/>
      <c r="X72" s="90"/>
      <c r="Y72" s="90"/>
      <c r="Z72" s="90"/>
      <c r="AA72" s="90"/>
      <c r="AB72" s="90"/>
    </row>
    <row r="73" hidden="1">
      <c r="A73" s="83" t="str">
        <f t="shared" si="1"/>
        <v/>
      </c>
      <c r="B73" s="99"/>
      <c r="C73" s="114"/>
      <c r="D73" s="100"/>
      <c r="E73" s="100"/>
      <c r="F73" s="161" t="s">
        <v>8815</v>
      </c>
      <c r="G73" s="162"/>
      <c r="H73" s="98"/>
      <c r="I73" s="96"/>
      <c r="J73" s="100"/>
      <c r="K73" s="97"/>
      <c r="L73" s="98"/>
      <c r="M73" s="90" t="str">
        <f>VLOOKUP(E73,'Hedef Liste'!A:J,9,0)</f>
        <v>#N/A</v>
      </c>
      <c r="N73" s="90"/>
      <c r="O73" s="90"/>
      <c r="P73" s="90"/>
      <c r="Q73" s="90"/>
      <c r="R73" s="90"/>
      <c r="S73" s="90"/>
      <c r="T73" s="90"/>
      <c r="U73" s="90"/>
      <c r="V73" s="90"/>
      <c r="W73" s="90"/>
      <c r="X73" s="90"/>
      <c r="Y73" s="90"/>
      <c r="Z73" s="90"/>
      <c r="AA73" s="90"/>
      <c r="AB73" s="90"/>
    </row>
    <row r="74" hidden="1">
      <c r="A74" s="83" t="str">
        <f t="shared" si="1"/>
        <v/>
      </c>
      <c r="B74" s="99"/>
      <c r="C74" s="114"/>
      <c r="D74" s="100"/>
      <c r="E74" s="100"/>
      <c r="F74" s="108"/>
      <c r="G74" s="103"/>
      <c r="H74" s="98"/>
      <c r="I74" s="98"/>
      <c r="J74" s="100"/>
      <c r="K74" s="97"/>
      <c r="L74" s="98"/>
      <c r="M74" s="90" t="str">
        <f>VLOOKUP(E74,'Hedef Liste'!A:J,9,0)</f>
        <v>#N/A</v>
      </c>
      <c r="N74" s="90"/>
      <c r="O74" s="90"/>
      <c r="P74" s="90"/>
      <c r="Q74" s="90"/>
      <c r="R74" s="90"/>
      <c r="S74" s="90"/>
      <c r="T74" s="90"/>
      <c r="U74" s="90"/>
      <c r="V74" s="90"/>
      <c r="W74" s="90"/>
      <c r="X74" s="90"/>
      <c r="Y74" s="90"/>
      <c r="Z74" s="90"/>
      <c r="AA74" s="90"/>
      <c r="AB74" s="90"/>
    </row>
    <row r="75" hidden="1">
      <c r="A75" s="83" t="str">
        <f t="shared" si="1"/>
        <v>60378301f539a036fb059534</v>
      </c>
      <c r="B75" s="99"/>
      <c r="C75" s="114" t="s">
        <v>205</v>
      </c>
      <c r="D75" s="100" t="s">
        <v>1117</v>
      </c>
      <c r="E75" s="101" t="s">
        <v>8816</v>
      </c>
      <c r="F75" s="101" t="s">
        <v>8817</v>
      </c>
      <c r="G75" s="106" t="s">
        <v>8745</v>
      </c>
      <c r="H75" s="98" t="s">
        <v>8818</v>
      </c>
      <c r="I75" s="98" t="s">
        <v>8819</v>
      </c>
      <c r="J75" s="101" t="s">
        <v>8820</v>
      </c>
      <c r="K75" s="107"/>
      <c r="L75" s="107"/>
      <c r="M75" s="90" t="str">
        <f>VLOOKUP(E75,'Hedef Liste'!A:J,9,0)</f>
        <v>#N/A</v>
      </c>
      <c r="N75" s="90"/>
      <c r="O75" s="90"/>
      <c r="P75" s="90"/>
      <c r="Q75" s="90"/>
      <c r="R75" s="90"/>
      <c r="S75" s="90"/>
      <c r="T75" s="90"/>
      <c r="U75" s="90"/>
      <c r="V75" s="90"/>
      <c r="W75" s="90"/>
      <c r="X75" s="90"/>
      <c r="Y75" s="90"/>
      <c r="Z75" s="90"/>
      <c r="AA75" s="90"/>
      <c r="AB75" s="90"/>
    </row>
    <row r="76" hidden="1">
      <c r="A76" s="83" t="str">
        <f t="shared" si="1"/>
        <v/>
      </c>
      <c r="B76" s="99"/>
      <c r="C76" s="112"/>
      <c r="D76" s="93"/>
      <c r="E76" s="105"/>
      <c r="F76" s="105"/>
      <c r="G76" s="106"/>
      <c r="H76" s="98"/>
      <c r="I76" s="98"/>
      <c r="J76" s="105"/>
      <c r="K76" s="97"/>
      <c r="L76" s="107"/>
      <c r="M76" s="90"/>
      <c r="N76" s="90"/>
      <c r="O76" s="90"/>
      <c r="P76" s="90"/>
      <c r="Q76" s="90"/>
      <c r="R76" s="90"/>
      <c r="S76" s="90"/>
      <c r="T76" s="90"/>
      <c r="U76" s="90"/>
      <c r="V76" s="90"/>
      <c r="W76" s="90"/>
      <c r="X76" s="90"/>
      <c r="Y76" s="90"/>
      <c r="Z76" s="90"/>
      <c r="AA76" s="90"/>
      <c r="AB76" s="90"/>
    </row>
    <row r="77" hidden="1">
      <c r="A77" s="83" t="str">
        <f t="shared" si="1"/>
        <v/>
      </c>
      <c r="B77" s="108"/>
      <c r="C77" s="109"/>
      <c r="D77" s="85"/>
      <c r="E77" s="107"/>
      <c r="F77" s="107"/>
      <c r="G77" s="113"/>
      <c r="H77" s="107"/>
      <c r="I77" s="107"/>
      <c r="J77" s="107"/>
      <c r="K77" s="107"/>
      <c r="L77" s="107"/>
      <c r="M77" s="90"/>
      <c r="N77" s="90"/>
      <c r="O77" s="90"/>
      <c r="P77" s="90"/>
      <c r="Q77" s="90"/>
      <c r="R77" s="90"/>
      <c r="S77" s="90"/>
      <c r="T77" s="90"/>
      <c r="U77" s="90"/>
      <c r="V77" s="90"/>
      <c r="W77" s="90"/>
      <c r="X77" s="90"/>
      <c r="Y77" s="90"/>
      <c r="Z77" s="90"/>
      <c r="AA77" s="90"/>
      <c r="AB77" s="90"/>
    </row>
    <row r="78" hidden="1">
      <c r="A78" s="83" t="str">
        <f t="shared" si="1"/>
        <v/>
      </c>
      <c r="B78" s="111" t="s">
        <v>8704</v>
      </c>
      <c r="C78" s="163"/>
      <c r="D78" s="93"/>
      <c r="E78" s="94"/>
      <c r="F78" s="94"/>
      <c r="G78" s="95"/>
      <c r="H78" s="96"/>
      <c r="I78" s="96"/>
      <c r="J78" s="94"/>
      <c r="K78" s="97"/>
      <c r="L78" s="98"/>
      <c r="M78" s="90"/>
      <c r="N78" s="90"/>
      <c r="O78" s="90"/>
      <c r="P78" s="90"/>
      <c r="Q78" s="90"/>
      <c r="R78" s="90"/>
      <c r="S78" s="90"/>
      <c r="T78" s="90"/>
      <c r="U78" s="90"/>
      <c r="V78" s="90"/>
      <c r="W78" s="90"/>
      <c r="X78" s="90"/>
      <c r="Y78" s="90"/>
      <c r="Z78" s="90"/>
      <c r="AA78" s="90"/>
      <c r="AB78" s="90"/>
    </row>
    <row r="79" hidden="1">
      <c r="A79" s="83" t="str">
        <f t="shared" si="1"/>
        <v>5ff5e616a76df6458fba3587</v>
      </c>
      <c r="B79" s="99"/>
      <c r="C79" s="114" t="s">
        <v>8772</v>
      </c>
      <c r="D79" s="115" t="s">
        <v>358</v>
      </c>
      <c r="E79" s="164" t="s">
        <v>7218</v>
      </c>
      <c r="F79" s="164" t="s">
        <v>7219</v>
      </c>
      <c r="G79" s="117">
        <v>0.4583333333333333</v>
      </c>
      <c r="H79" s="118" t="s">
        <v>8778</v>
      </c>
      <c r="I79" s="118" t="s">
        <v>8821</v>
      </c>
      <c r="J79" s="165" t="s">
        <v>7221</v>
      </c>
      <c r="K79" s="98" t="s">
        <v>8822</v>
      </c>
      <c r="L79" s="98"/>
      <c r="M79" s="104">
        <f>VLOOKUP(E79,'Hedef Liste'!A:J,9,0)</f>
        <v>30</v>
      </c>
      <c r="N79" s="90"/>
      <c r="O79" s="90"/>
      <c r="P79" s="90"/>
      <c r="Q79" s="90"/>
      <c r="R79" s="90"/>
      <c r="S79" s="90"/>
      <c r="T79" s="90"/>
      <c r="U79" s="90"/>
      <c r="V79" s="90"/>
      <c r="W79" s="90"/>
      <c r="X79" s="90"/>
      <c r="Y79" s="90"/>
      <c r="Z79" s="90"/>
      <c r="AA79" s="90"/>
      <c r="AB79" s="90"/>
    </row>
    <row r="80" hidden="1">
      <c r="A80" s="83" t="str">
        <f t="shared" si="1"/>
        <v>5ff2c9f0333ef54dfdb02cb1</v>
      </c>
      <c r="B80" s="99"/>
      <c r="C80" s="114" t="s">
        <v>8772</v>
      </c>
      <c r="D80" s="121" t="s">
        <v>1117</v>
      </c>
      <c r="E80" s="148" t="s">
        <v>8823</v>
      </c>
      <c r="F80" s="148" t="s">
        <v>8824</v>
      </c>
      <c r="G80" s="143">
        <v>0.6041666666666666</v>
      </c>
      <c r="H80" s="124" t="s">
        <v>8825</v>
      </c>
      <c r="I80" s="124" t="s">
        <v>8826</v>
      </c>
      <c r="J80" s="121" t="s">
        <v>8827</v>
      </c>
      <c r="K80" s="98" t="s">
        <v>8828</v>
      </c>
      <c r="L80" s="98"/>
      <c r="M80" s="90" t="str">
        <f>VLOOKUP(E80,'Hedef Liste'!A:J,9,0)</f>
        <v>#N/A</v>
      </c>
      <c r="N80" s="90"/>
      <c r="O80" s="90"/>
      <c r="P80" s="90"/>
      <c r="Q80" s="90"/>
      <c r="R80" s="90"/>
      <c r="S80" s="90"/>
      <c r="T80" s="90"/>
      <c r="U80" s="90"/>
      <c r="V80" s="90"/>
      <c r="W80" s="90"/>
      <c r="X80" s="90"/>
      <c r="Y80" s="90"/>
      <c r="Z80" s="90"/>
      <c r="AA80" s="90"/>
      <c r="AB80" s="90"/>
    </row>
    <row r="81" hidden="1">
      <c r="A81" s="83" t="str">
        <f t="shared" si="1"/>
        <v>5ff6ce58e348f66c27a1b2bb</v>
      </c>
      <c r="B81" s="99"/>
      <c r="C81" s="114" t="s">
        <v>8772</v>
      </c>
      <c r="D81" s="121" t="s">
        <v>1117</v>
      </c>
      <c r="E81" s="148" t="s">
        <v>8829</v>
      </c>
      <c r="F81" s="148" t="s">
        <v>8830</v>
      </c>
      <c r="G81" s="144" t="s">
        <v>8745</v>
      </c>
      <c r="H81" s="148" t="s">
        <v>8831</v>
      </c>
      <c r="I81" s="148" t="s">
        <v>8832</v>
      </c>
      <c r="J81" s="148" t="s">
        <v>8833</v>
      </c>
      <c r="K81" s="98" t="s">
        <v>8834</v>
      </c>
      <c r="L81" s="107"/>
      <c r="M81" s="90" t="str">
        <f>VLOOKUP(E81,'Hedef Liste'!A:J,9,0)</f>
        <v>#N/A</v>
      </c>
      <c r="N81" s="90"/>
      <c r="O81" s="90"/>
      <c r="P81" s="90"/>
      <c r="Q81" s="90"/>
      <c r="R81" s="90"/>
      <c r="S81" s="90"/>
      <c r="T81" s="90"/>
      <c r="U81" s="90"/>
      <c r="V81" s="90"/>
      <c r="W81" s="90"/>
      <c r="X81" s="90"/>
      <c r="Y81" s="90"/>
      <c r="Z81" s="90"/>
      <c r="AA81" s="90"/>
      <c r="AB81" s="90"/>
    </row>
    <row r="82" hidden="1">
      <c r="A82" s="83" t="str">
        <f t="shared" si="1"/>
        <v>5ff981011f40a3f3b390f4f9</v>
      </c>
      <c r="B82" s="99"/>
      <c r="C82" s="114" t="s">
        <v>8772</v>
      </c>
      <c r="D82" s="135" t="s">
        <v>1117</v>
      </c>
      <c r="E82" s="122" t="s">
        <v>6517</v>
      </c>
      <c r="F82" s="122" t="s">
        <v>6518</v>
      </c>
      <c r="G82" s="144" t="s">
        <v>8760</v>
      </c>
      <c r="H82" s="122" t="s">
        <v>8835</v>
      </c>
      <c r="I82" s="122" t="s">
        <v>8836</v>
      </c>
      <c r="J82" s="122" t="s">
        <v>6520</v>
      </c>
      <c r="K82" s="98" t="s">
        <v>8837</v>
      </c>
      <c r="L82" s="107"/>
      <c r="M82" s="104">
        <f>VLOOKUP(E82,'Hedef Liste'!A:J,9,0)</f>
        <v>52</v>
      </c>
      <c r="N82" s="90"/>
      <c r="O82" s="90"/>
      <c r="P82" s="90"/>
      <c r="Q82" s="90"/>
      <c r="R82" s="90"/>
      <c r="S82" s="90"/>
      <c r="T82" s="90"/>
      <c r="U82" s="90"/>
      <c r="V82" s="90"/>
      <c r="W82" s="90"/>
      <c r="X82" s="90"/>
      <c r="Y82" s="90"/>
      <c r="Z82" s="90"/>
      <c r="AA82" s="90"/>
      <c r="AB82" s="90"/>
    </row>
    <row r="83" hidden="1">
      <c r="A83" s="83" t="str">
        <f t="shared" si="1"/>
        <v/>
      </c>
      <c r="B83" s="108"/>
      <c r="C83" s="109"/>
      <c r="D83" s="85"/>
      <c r="E83" s="107"/>
      <c r="F83" s="107"/>
      <c r="G83" s="113"/>
      <c r="H83" s="107"/>
      <c r="I83" s="107"/>
      <c r="J83" s="107"/>
      <c r="K83" s="107"/>
      <c r="L83" s="107"/>
      <c r="M83" s="90"/>
      <c r="N83" s="90"/>
      <c r="O83" s="90"/>
      <c r="P83" s="90"/>
      <c r="Q83" s="90"/>
      <c r="R83" s="90"/>
      <c r="S83" s="90"/>
      <c r="T83" s="90"/>
      <c r="U83" s="90"/>
      <c r="V83" s="90"/>
      <c r="W83" s="90"/>
      <c r="X83" s="90"/>
      <c r="Y83" s="90"/>
      <c r="Z83" s="90"/>
      <c r="AA83" s="90"/>
      <c r="AB83" s="90"/>
    </row>
    <row r="84" hidden="1">
      <c r="A84" s="83" t="str">
        <f t="shared" si="1"/>
        <v/>
      </c>
      <c r="B84" s="84"/>
      <c r="C84" s="84">
        <v>44274.0</v>
      </c>
      <c r="D84" s="85"/>
      <c r="E84" s="86"/>
      <c r="F84" s="149"/>
      <c r="G84" s="149"/>
      <c r="H84" s="149"/>
      <c r="I84" s="149"/>
      <c r="J84" s="149"/>
      <c r="K84" s="149"/>
      <c r="L84" s="150"/>
      <c r="M84" s="90"/>
      <c r="N84" s="90"/>
      <c r="O84" s="90"/>
      <c r="P84" s="90"/>
      <c r="Q84" s="90"/>
      <c r="R84" s="90"/>
      <c r="S84" s="90"/>
      <c r="T84" s="90"/>
      <c r="U84" s="90"/>
      <c r="V84" s="90"/>
      <c r="W84" s="90"/>
      <c r="X84" s="90"/>
      <c r="Y84" s="90"/>
      <c r="Z84" s="90"/>
      <c r="AA84" s="90"/>
      <c r="AB84" s="90"/>
    </row>
    <row r="85" hidden="1">
      <c r="A85" s="83" t="str">
        <f t="shared" si="1"/>
        <v>5fc4f237125c2a5c9a5e05f8</v>
      </c>
      <c r="B85" s="91" t="s">
        <v>8686</v>
      </c>
      <c r="C85" s="92" t="s">
        <v>273</v>
      </c>
      <c r="D85" s="93" t="s">
        <v>1117</v>
      </c>
      <c r="E85" s="101" t="s">
        <v>8838</v>
      </c>
      <c r="F85" s="101" t="s">
        <v>8839</v>
      </c>
      <c r="G85" s="95">
        <v>0.4583333333333333</v>
      </c>
      <c r="H85" s="96" t="s">
        <v>8840</v>
      </c>
      <c r="I85" s="96" t="s">
        <v>8841</v>
      </c>
      <c r="J85" s="94" t="s">
        <v>8842</v>
      </c>
      <c r="K85" s="97"/>
      <c r="L85" s="98">
        <v>10.0</v>
      </c>
      <c r="M85" s="90" t="str">
        <f>VLOOKUP(E85,'Hedef Liste'!A:J,9,0)</f>
        <v>#N/A</v>
      </c>
      <c r="N85" s="90"/>
      <c r="O85" s="90"/>
      <c r="P85" s="90"/>
      <c r="Q85" s="90"/>
      <c r="R85" s="90"/>
      <c r="S85" s="90"/>
      <c r="T85" s="90"/>
      <c r="U85" s="90"/>
      <c r="V85" s="90"/>
      <c r="W85" s="90"/>
      <c r="X85" s="90"/>
      <c r="Y85" s="90"/>
      <c r="Z85" s="90"/>
      <c r="AA85" s="90"/>
      <c r="AB85" s="90"/>
    </row>
    <row r="86" hidden="1">
      <c r="A86" s="83" t="str">
        <f t="shared" si="1"/>
        <v>5fc9fef81b6cf60ff6396db5</v>
      </c>
      <c r="B86" s="99"/>
      <c r="C86" s="92" t="s">
        <v>273</v>
      </c>
      <c r="D86" s="100" t="s">
        <v>1117</v>
      </c>
      <c r="E86" s="101" t="s">
        <v>4320</v>
      </c>
      <c r="F86" s="101" t="s">
        <v>4321</v>
      </c>
      <c r="G86" s="95">
        <v>0.5833333333333334</v>
      </c>
      <c r="H86" s="98" t="s">
        <v>8843</v>
      </c>
      <c r="I86" s="96" t="s">
        <v>8844</v>
      </c>
      <c r="J86" s="100" t="s">
        <v>4323</v>
      </c>
      <c r="K86" s="97"/>
      <c r="L86" s="98">
        <v>18.0</v>
      </c>
      <c r="M86" s="104">
        <f>VLOOKUP(E86,'Hedef Liste'!A:J,9,0)</f>
        <v>27</v>
      </c>
      <c r="N86" s="90"/>
      <c r="O86" s="90"/>
      <c r="P86" s="90"/>
      <c r="Q86" s="90"/>
      <c r="R86" s="90"/>
      <c r="S86" s="90"/>
      <c r="T86" s="90"/>
      <c r="U86" s="90"/>
      <c r="V86" s="90"/>
      <c r="W86" s="90"/>
      <c r="X86" s="90"/>
      <c r="Y86" s="90"/>
      <c r="Z86" s="90"/>
      <c r="AA86" s="90"/>
      <c r="AB86" s="90"/>
    </row>
    <row r="87" hidden="1">
      <c r="A87" s="83" t="str">
        <f t="shared" si="1"/>
        <v>5fede679cf3376b479b4cbd5</v>
      </c>
      <c r="B87" s="99"/>
      <c r="C87" s="92" t="s">
        <v>273</v>
      </c>
      <c r="D87" s="100" t="s">
        <v>204</v>
      </c>
      <c r="E87" s="101" t="s">
        <v>3542</v>
      </c>
      <c r="F87" s="101" t="s">
        <v>3543</v>
      </c>
      <c r="G87" s="103">
        <v>0.6666666666666666</v>
      </c>
      <c r="H87" s="96" t="s">
        <v>8840</v>
      </c>
      <c r="I87" s="101" t="s">
        <v>8845</v>
      </c>
      <c r="J87" s="101" t="s">
        <v>3545</v>
      </c>
      <c r="K87" s="97"/>
      <c r="L87" s="98">
        <v>22.0</v>
      </c>
      <c r="M87" s="104">
        <f>VLOOKUP(E87,'Hedef Liste'!A:J,9,0)</f>
        <v>10</v>
      </c>
      <c r="N87" s="90"/>
      <c r="O87" s="90"/>
      <c r="P87" s="90"/>
      <c r="Q87" s="90"/>
      <c r="R87" s="90"/>
      <c r="S87" s="90"/>
      <c r="T87" s="90"/>
      <c r="U87" s="90"/>
      <c r="V87" s="90"/>
      <c r="W87" s="90"/>
      <c r="X87" s="90"/>
      <c r="Y87" s="90"/>
      <c r="Z87" s="90"/>
      <c r="AA87" s="90"/>
      <c r="AB87" s="90"/>
    </row>
    <row r="88" hidden="1">
      <c r="A88" s="83" t="str">
        <f t="shared" si="1"/>
        <v>6040d09856cff1173cd82ee6</v>
      </c>
      <c r="B88" s="99"/>
      <c r="C88" s="92" t="s">
        <v>273</v>
      </c>
      <c r="D88" s="100" t="s">
        <v>204</v>
      </c>
      <c r="E88" s="101" t="s">
        <v>972</v>
      </c>
      <c r="F88" s="101" t="s">
        <v>973</v>
      </c>
      <c r="G88" s="106" t="s">
        <v>8760</v>
      </c>
      <c r="H88" s="96" t="s">
        <v>8840</v>
      </c>
      <c r="I88" s="98" t="s">
        <v>8846</v>
      </c>
      <c r="J88" s="101" t="s">
        <v>974</v>
      </c>
      <c r="K88" s="107"/>
      <c r="L88" s="98">
        <v>11.0</v>
      </c>
      <c r="M88" s="104">
        <f>VLOOKUP(E88,'Hedef Liste'!A:J,9,0)</f>
        <v>9</v>
      </c>
      <c r="N88" s="90"/>
      <c r="O88" s="90"/>
      <c r="P88" s="90"/>
      <c r="Q88" s="90"/>
      <c r="R88" s="90"/>
      <c r="S88" s="90"/>
      <c r="T88" s="90"/>
      <c r="U88" s="90"/>
      <c r="V88" s="90"/>
      <c r="W88" s="90"/>
      <c r="X88" s="90"/>
      <c r="Y88" s="90"/>
      <c r="Z88" s="90"/>
      <c r="AA88" s="90"/>
      <c r="AB88" s="90"/>
    </row>
    <row r="89" hidden="1">
      <c r="A89" s="83" t="str">
        <f t="shared" si="1"/>
        <v/>
      </c>
      <c r="B89" s="99"/>
      <c r="C89" s="134"/>
      <c r="D89" s="93"/>
      <c r="E89" s="94"/>
      <c r="F89" s="98"/>
      <c r="G89" s="106"/>
      <c r="H89" s="98"/>
      <c r="I89" s="98"/>
      <c r="J89" s="98"/>
      <c r="K89" s="97"/>
      <c r="L89" s="107"/>
      <c r="M89" s="90"/>
      <c r="N89" s="90"/>
      <c r="O89" s="90"/>
      <c r="P89" s="90"/>
      <c r="Q89" s="90"/>
      <c r="R89" s="90"/>
      <c r="S89" s="90"/>
      <c r="T89" s="90"/>
      <c r="U89" s="90"/>
      <c r="V89" s="90"/>
      <c r="W89" s="90"/>
      <c r="X89" s="90"/>
      <c r="Y89" s="90"/>
      <c r="Z89" s="90"/>
      <c r="AA89" s="90"/>
      <c r="AB89" s="90"/>
    </row>
    <row r="90" hidden="1">
      <c r="A90" s="83" t="str">
        <f t="shared" si="1"/>
        <v/>
      </c>
      <c r="B90" s="108"/>
      <c r="C90" s="109"/>
      <c r="D90" s="85"/>
      <c r="E90" s="107"/>
      <c r="F90" s="107"/>
      <c r="G90" s="113"/>
      <c r="H90" s="107"/>
      <c r="I90" s="107"/>
      <c r="J90" s="107"/>
      <c r="K90" s="107"/>
      <c r="L90" s="107"/>
      <c r="M90" s="90"/>
      <c r="N90" s="90"/>
      <c r="O90" s="90"/>
      <c r="P90" s="90"/>
      <c r="Q90" s="90"/>
      <c r="R90" s="90"/>
      <c r="S90" s="90"/>
      <c r="T90" s="90"/>
      <c r="U90" s="90"/>
      <c r="V90" s="90"/>
      <c r="W90" s="90"/>
      <c r="X90" s="90"/>
      <c r="Y90" s="90"/>
      <c r="Z90" s="90"/>
      <c r="AA90" s="90"/>
      <c r="AB90" s="90"/>
    </row>
    <row r="91" hidden="1">
      <c r="A91" s="83" t="str">
        <f t="shared" si="1"/>
        <v>6034b24131282187876f3f77</v>
      </c>
      <c r="B91" s="111" t="s">
        <v>8704</v>
      </c>
      <c r="C91" s="114" t="s">
        <v>205</v>
      </c>
      <c r="D91" s="93" t="s">
        <v>1117</v>
      </c>
      <c r="E91" s="105" t="s">
        <v>1113</v>
      </c>
      <c r="F91" s="105" t="s">
        <v>1114</v>
      </c>
      <c r="G91" s="95">
        <v>0.4375</v>
      </c>
      <c r="H91" s="96" t="s">
        <v>8847</v>
      </c>
      <c r="I91" s="96" t="s">
        <v>8848</v>
      </c>
      <c r="J91" s="105" t="s">
        <v>1116</v>
      </c>
      <c r="K91" s="97"/>
      <c r="L91" s="98"/>
      <c r="M91" s="104">
        <f>VLOOKUP(E91,'Hedef Liste'!A:J,9,0)</f>
        <v>36</v>
      </c>
      <c r="N91" s="90"/>
      <c r="O91" s="90"/>
      <c r="P91" s="90"/>
      <c r="Q91" s="90"/>
      <c r="R91" s="90"/>
      <c r="S91" s="90"/>
      <c r="T91" s="90"/>
      <c r="U91" s="90"/>
      <c r="V91" s="90"/>
      <c r="W91" s="90"/>
      <c r="X91" s="90"/>
      <c r="Y91" s="90"/>
      <c r="Z91" s="90"/>
      <c r="AA91" s="90"/>
      <c r="AB91" s="90"/>
    </row>
    <row r="92" hidden="1">
      <c r="A92" s="83" t="str">
        <f t="shared" si="1"/>
        <v/>
      </c>
      <c r="B92" s="99"/>
      <c r="C92" s="114"/>
      <c r="D92" s="100"/>
      <c r="E92" s="100"/>
      <c r="F92" s="161" t="s">
        <v>8815</v>
      </c>
      <c r="G92" s="162"/>
      <c r="H92" s="98"/>
      <c r="I92" s="96"/>
      <c r="J92" s="100"/>
      <c r="K92" s="97"/>
      <c r="L92" s="98"/>
      <c r="M92" s="90" t="str">
        <f>VLOOKUP(E92,'Hedef Liste'!A:J,9,0)</f>
        <v>#N/A</v>
      </c>
      <c r="N92" s="90"/>
      <c r="O92" s="90"/>
      <c r="P92" s="90"/>
      <c r="Q92" s="90"/>
      <c r="R92" s="90"/>
      <c r="S92" s="90"/>
      <c r="T92" s="90"/>
      <c r="U92" s="90"/>
      <c r="V92" s="90"/>
      <c r="W92" s="90"/>
      <c r="X92" s="90"/>
      <c r="Y92" s="90"/>
      <c r="Z92" s="90"/>
      <c r="AA92" s="90"/>
      <c r="AB92" s="90"/>
    </row>
    <row r="93" hidden="1">
      <c r="A93" s="83" t="str">
        <f t="shared" si="1"/>
        <v/>
      </c>
      <c r="B93" s="99"/>
      <c r="C93" s="114"/>
      <c r="D93" s="100"/>
      <c r="E93" s="100"/>
      <c r="F93" s="108"/>
      <c r="G93" s="103"/>
      <c r="H93" s="98"/>
      <c r="I93" s="98"/>
      <c r="J93" s="100"/>
      <c r="K93" s="97"/>
      <c r="L93" s="98"/>
      <c r="M93" s="90" t="str">
        <f>VLOOKUP(E93,'Hedef Liste'!A:J,9,0)</f>
        <v>#N/A</v>
      </c>
      <c r="N93" s="90"/>
      <c r="O93" s="90"/>
      <c r="P93" s="90"/>
      <c r="Q93" s="90"/>
      <c r="R93" s="90"/>
      <c r="S93" s="90"/>
      <c r="T93" s="90"/>
      <c r="U93" s="90"/>
      <c r="V93" s="90"/>
      <c r="W93" s="90"/>
      <c r="X93" s="90"/>
      <c r="Y93" s="90"/>
      <c r="Z93" s="90"/>
      <c r="AA93" s="90"/>
      <c r="AB93" s="90"/>
    </row>
    <row r="94" hidden="1">
      <c r="A94" s="83" t="str">
        <f t="shared" si="1"/>
        <v>5fbbef068d95864f515bfd19</v>
      </c>
      <c r="B94" s="99"/>
      <c r="C94" s="114" t="s">
        <v>205</v>
      </c>
      <c r="D94" s="100" t="s">
        <v>1117</v>
      </c>
      <c r="E94" s="101" t="s">
        <v>8849</v>
      </c>
      <c r="F94" s="101" t="s">
        <v>8850</v>
      </c>
      <c r="G94" s="106" t="s">
        <v>8745</v>
      </c>
      <c r="H94" s="98" t="s">
        <v>8847</v>
      </c>
      <c r="I94" s="98" t="s">
        <v>8851</v>
      </c>
      <c r="J94" s="100" t="s">
        <v>8852</v>
      </c>
      <c r="K94" s="107"/>
      <c r="L94" s="107"/>
      <c r="M94" s="90" t="str">
        <f>VLOOKUP(E94,'Hedef Liste'!A:J,9,0)</f>
        <v>#N/A</v>
      </c>
      <c r="N94" s="90"/>
      <c r="O94" s="90"/>
      <c r="P94" s="90"/>
      <c r="Q94" s="90"/>
      <c r="R94" s="90"/>
      <c r="S94" s="90"/>
      <c r="T94" s="90"/>
      <c r="U94" s="90"/>
      <c r="V94" s="90"/>
      <c r="W94" s="90"/>
      <c r="X94" s="90"/>
      <c r="Y94" s="90"/>
      <c r="Z94" s="90"/>
      <c r="AA94" s="90"/>
      <c r="AB94" s="90"/>
    </row>
    <row r="95" hidden="1">
      <c r="A95" s="83" t="str">
        <f t="shared" si="1"/>
        <v>5fbe2833a9c8365e72adad31</v>
      </c>
      <c r="B95" s="99"/>
      <c r="C95" s="114" t="s">
        <v>205</v>
      </c>
      <c r="D95" s="93" t="s">
        <v>204</v>
      </c>
      <c r="E95" s="101" t="s">
        <v>198</v>
      </c>
      <c r="F95" s="101" t="s">
        <v>199</v>
      </c>
      <c r="G95" s="106" t="s">
        <v>8760</v>
      </c>
      <c r="H95" s="101" t="s">
        <v>8853</v>
      </c>
      <c r="I95" s="101" t="s">
        <v>8854</v>
      </c>
      <c r="J95" s="101" t="s">
        <v>203</v>
      </c>
      <c r="K95" s="97"/>
      <c r="L95" s="107"/>
      <c r="M95" s="90"/>
      <c r="N95" s="90"/>
      <c r="O95" s="90"/>
      <c r="P95" s="90"/>
      <c r="Q95" s="90"/>
      <c r="R95" s="90"/>
      <c r="S95" s="90"/>
      <c r="T95" s="90"/>
      <c r="U95" s="90"/>
      <c r="V95" s="90"/>
      <c r="W95" s="90"/>
      <c r="X95" s="90"/>
      <c r="Y95" s="90"/>
      <c r="Z95" s="90"/>
      <c r="AA95" s="90"/>
      <c r="AB95" s="90"/>
    </row>
    <row r="96" hidden="1">
      <c r="A96" s="83" t="str">
        <f t="shared" si="1"/>
        <v/>
      </c>
      <c r="B96" s="108"/>
      <c r="C96" s="109"/>
      <c r="D96" s="85"/>
      <c r="E96" s="107"/>
      <c r="F96" s="107"/>
      <c r="G96" s="113"/>
      <c r="H96" s="107"/>
      <c r="I96" s="107"/>
      <c r="J96" s="107"/>
      <c r="K96" s="107"/>
      <c r="L96" s="107"/>
      <c r="M96" s="90"/>
      <c r="N96" s="90"/>
      <c r="O96" s="90"/>
      <c r="P96" s="90"/>
      <c r="Q96" s="90"/>
      <c r="R96" s="90"/>
      <c r="S96" s="90"/>
      <c r="T96" s="90"/>
      <c r="U96" s="90"/>
      <c r="V96" s="90"/>
      <c r="W96" s="90"/>
      <c r="X96" s="90"/>
      <c r="Y96" s="90"/>
      <c r="Z96" s="90"/>
      <c r="AA96" s="90"/>
      <c r="AB96" s="90"/>
    </row>
    <row r="97" hidden="1">
      <c r="A97" s="83" t="str">
        <f t="shared" si="1"/>
        <v/>
      </c>
      <c r="B97" s="111" t="s">
        <v>8704</v>
      </c>
      <c r="C97" s="163"/>
      <c r="D97" s="93"/>
      <c r="E97" s="94"/>
      <c r="F97" s="94"/>
      <c r="G97" s="102"/>
      <c r="H97" s="96"/>
      <c r="I97" s="96"/>
      <c r="J97" s="94"/>
      <c r="K97" s="97"/>
      <c r="L97" s="98"/>
      <c r="M97" s="90"/>
      <c r="N97" s="90"/>
      <c r="O97" s="90"/>
      <c r="P97" s="90"/>
      <c r="Q97" s="90"/>
      <c r="R97" s="90"/>
      <c r="S97" s="90"/>
      <c r="T97" s="90"/>
      <c r="U97" s="90"/>
      <c r="V97" s="90"/>
      <c r="W97" s="90"/>
      <c r="X97" s="90"/>
      <c r="Y97" s="90"/>
      <c r="Z97" s="90"/>
      <c r="AA97" s="90"/>
      <c r="AB97" s="90"/>
    </row>
    <row r="98" hidden="1">
      <c r="A98" s="83" t="str">
        <f t="shared" si="1"/>
        <v>5fa7e8e07bc469d599188244</v>
      </c>
      <c r="B98" s="99"/>
      <c r="C98" s="114" t="s">
        <v>8772</v>
      </c>
      <c r="D98" s="121" t="s">
        <v>8855</v>
      </c>
      <c r="E98" s="148" t="s">
        <v>1567</v>
      </c>
      <c r="F98" s="148" t="s">
        <v>1568</v>
      </c>
      <c r="G98" s="136">
        <v>0.5416666666666666</v>
      </c>
      <c r="H98" s="124" t="s">
        <v>8856</v>
      </c>
      <c r="I98" s="137" t="s">
        <v>8857</v>
      </c>
      <c r="J98" s="148" t="s">
        <v>1570</v>
      </c>
      <c r="K98" s="98" t="s">
        <v>8858</v>
      </c>
      <c r="L98" s="98"/>
      <c r="M98" s="104">
        <f>VLOOKUP(E98,'Hedef Liste'!A:J,9,0)</f>
        <v>23</v>
      </c>
      <c r="N98" s="90"/>
      <c r="O98" s="90"/>
      <c r="P98" s="90"/>
      <c r="Q98" s="90"/>
      <c r="R98" s="90"/>
      <c r="S98" s="90"/>
      <c r="T98" s="90"/>
      <c r="U98" s="90"/>
      <c r="V98" s="90"/>
      <c r="W98" s="90"/>
      <c r="X98" s="90"/>
      <c r="Y98" s="90"/>
      <c r="Z98" s="90"/>
      <c r="AA98" s="90"/>
      <c r="AB98" s="90"/>
    </row>
    <row r="99" hidden="1">
      <c r="A99" s="83" t="str">
        <f t="shared" si="1"/>
        <v>60228f7b944e3c921edf2f47</v>
      </c>
      <c r="B99" s="99"/>
      <c r="C99" s="114" t="s">
        <v>8772</v>
      </c>
      <c r="D99" s="121"/>
      <c r="E99" s="122" t="s">
        <v>7047</v>
      </c>
      <c r="F99" s="122" t="s">
        <v>7048</v>
      </c>
      <c r="G99" s="143">
        <v>0.6041666666666666</v>
      </c>
      <c r="H99" s="124" t="s">
        <v>8859</v>
      </c>
      <c r="I99" s="122" t="s">
        <v>8860</v>
      </c>
      <c r="J99" s="122" t="s">
        <v>7050</v>
      </c>
      <c r="K99" s="98" t="s">
        <v>8861</v>
      </c>
      <c r="L99" s="98"/>
      <c r="M99" s="104">
        <f>VLOOKUP(E99,'Hedef Liste'!A:J,9,0)</f>
        <v>32</v>
      </c>
      <c r="N99" s="90"/>
      <c r="O99" s="90"/>
      <c r="P99" s="90"/>
      <c r="Q99" s="90"/>
      <c r="R99" s="90"/>
      <c r="S99" s="90"/>
      <c r="T99" s="90"/>
      <c r="U99" s="90"/>
      <c r="V99" s="90"/>
      <c r="W99" s="90"/>
      <c r="X99" s="90"/>
      <c r="Y99" s="90"/>
      <c r="Z99" s="90"/>
      <c r="AA99" s="90"/>
      <c r="AB99" s="90"/>
    </row>
    <row r="100" hidden="1">
      <c r="A100" s="83" t="str">
        <f t="shared" si="1"/>
        <v>5fedd46e4f55ab0b519d89a2</v>
      </c>
      <c r="B100" s="99"/>
      <c r="C100" s="114" t="s">
        <v>8772</v>
      </c>
      <c r="D100" s="121" t="s">
        <v>1117</v>
      </c>
      <c r="E100" s="148" t="s">
        <v>7544</v>
      </c>
      <c r="F100" s="148" t="s">
        <v>7545</v>
      </c>
      <c r="G100" s="140">
        <v>0.6666666666666666</v>
      </c>
      <c r="H100" s="124" t="s">
        <v>8859</v>
      </c>
      <c r="I100" s="124" t="s">
        <v>8862</v>
      </c>
      <c r="J100" s="121" t="s">
        <v>7547</v>
      </c>
      <c r="K100" s="98" t="s">
        <v>8861</v>
      </c>
      <c r="L100" s="107"/>
      <c r="M100" s="104">
        <f>VLOOKUP(E100,'Hedef Liste'!A:J,9,0)</f>
        <v>42</v>
      </c>
      <c r="N100" s="90"/>
      <c r="O100" s="90"/>
      <c r="P100" s="90"/>
      <c r="Q100" s="90"/>
      <c r="R100" s="90"/>
      <c r="S100" s="90"/>
      <c r="T100" s="90"/>
      <c r="U100" s="90"/>
      <c r="V100" s="90"/>
      <c r="W100" s="90"/>
      <c r="X100" s="90"/>
      <c r="Y100" s="90"/>
      <c r="Z100" s="90"/>
      <c r="AA100" s="90"/>
      <c r="AB100" s="90"/>
    </row>
    <row r="101" hidden="1">
      <c r="A101" s="83" t="str">
        <f t="shared" si="1"/>
        <v>602b7936e87c928a9284f7e8</v>
      </c>
      <c r="B101" s="99"/>
      <c r="C101" s="114" t="s">
        <v>8772</v>
      </c>
      <c r="D101" s="135" t="s">
        <v>8855</v>
      </c>
      <c r="E101" s="148" t="s">
        <v>8863</v>
      </c>
      <c r="F101" s="148" t="s">
        <v>3367</v>
      </c>
      <c r="G101" s="144" t="s">
        <v>8700</v>
      </c>
      <c r="H101" s="124" t="s">
        <v>8864</v>
      </c>
      <c r="I101" s="124" t="s">
        <v>8865</v>
      </c>
      <c r="J101" s="148" t="s">
        <v>3369</v>
      </c>
      <c r="K101" s="98" t="s">
        <v>8861</v>
      </c>
      <c r="L101" s="107"/>
      <c r="M101" s="90" t="str">
        <f>VLOOKUP(E101,'Hedef Liste'!A:J,9,0)</f>
        <v>#N/A</v>
      </c>
      <c r="N101" s="90"/>
      <c r="O101" s="90"/>
      <c r="P101" s="90"/>
      <c r="Q101" s="90"/>
      <c r="R101" s="90"/>
      <c r="S101" s="90"/>
      <c r="T101" s="90"/>
      <c r="U101" s="90"/>
      <c r="V101" s="90"/>
      <c r="W101" s="90"/>
      <c r="X101" s="90"/>
      <c r="Y101" s="90"/>
      <c r="Z101" s="90"/>
      <c r="AA101" s="90"/>
      <c r="AB101" s="90"/>
    </row>
    <row r="102" hidden="1">
      <c r="A102" s="83" t="str">
        <f t="shared" si="1"/>
        <v/>
      </c>
      <c r="B102" s="108"/>
      <c r="C102" s="109"/>
      <c r="D102" s="85"/>
      <c r="E102" s="107"/>
      <c r="F102" s="107"/>
      <c r="G102" s="113"/>
      <c r="H102" s="107"/>
      <c r="I102" s="107"/>
      <c r="J102" s="107"/>
      <c r="K102" s="107"/>
      <c r="L102" s="107"/>
      <c r="M102" s="90"/>
      <c r="N102" s="90"/>
      <c r="O102" s="90"/>
      <c r="P102" s="90"/>
      <c r="Q102" s="90"/>
      <c r="R102" s="90"/>
      <c r="S102" s="90"/>
      <c r="T102" s="90"/>
      <c r="U102" s="90"/>
      <c r="V102" s="90"/>
      <c r="W102" s="90"/>
      <c r="X102" s="90"/>
      <c r="Y102" s="90"/>
      <c r="Z102" s="90"/>
      <c r="AA102" s="90"/>
      <c r="AB102" s="90"/>
    </row>
    <row r="103" hidden="1">
      <c r="A103" s="83" t="str">
        <f t="shared" si="1"/>
        <v/>
      </c>
      <c r="B103" s="84"/>
      <c r="C103" s="84">
        <v>44277.0</v>
      </c>
      <c r="D103" s="85"/>
      <c r="E103" s="86"/>
      <c r="F103" s="149"/>
      <c r="G103" s="149"/>
      <c r="H103" s="149"/>
      <c r="I103" s="149"/>
      <c r="J103" s="149"/>
      <c r="K103" s="149"/>
      <c r="L103" s="150"/>
      <c r="M103" s="90"/>
      <c r="N103" s="90"/>
      <c r="O103" s="90"/>
      <c r="P103" s="90"/>
      <c r="Q103" s="90"/>
      <c r="R103" s="90"/>
      <c r="S103" s="90"/>
      <c r="T103" s="90"/>
      <c r="U103" s="90"/>
      <c r="V103" s="90"/>
      <c r="W103" s="90"/>
      <c r="X103" s="90"/>
      <c r="Y103" s="90"/>
      <c r="Z103" s="90"/>
      <c r="AA103" s="90"/>
      <c r="AB103" s="90"/>
    </row>
    <row r="104" hidden="1">
      <c r="A104" s="83" t="str">
        <f t="shared" si="1"/>
        <v/>
      </c>
      <c r="B104" s="91" t="s">
        <v>8686</v>
      </c>
      <c r="C104" s="92" t="s">
        <v>273</v>
      </c>
      <c r="D104" s="166"/>
      <c r="E104" s="167"/>
      <c r="F104" s="167"/>
      <c r="G104" s="168"/>
      <c r="H104" s="169"/>
      <c r="I104" s="169"/>
      <c r="J104" s="170"/>
      <c r="K104" s="97"/>
      <c r="L104" s="98"/>
      <c r="M104" s="90" t="str">
        <f>VLOOKUP(E104,'Hedef Liste'!A:J,9,0)</f>
        <v>#N/A</v>
      </c>
      <c r="N104" s="90"/>
      <c r="O104" s="90"/>
      <c r="P104" s="90"/>
      <c r="Q104" s="90"/>
      <c r="R104" s="90"/>
      <c r="S104" s="90"/>
      <c r="T104" s="90"/>
      <c r="U104" s="90"/>
      <c r="V104" s="90"/>
      <c r="W104" s="90"/>
      <c r="X104" s="90"/>
      <c r="Y104" s="90"/>
      <c r="Z104" s="90"/>
      <c r="AA104" s="90"/>
      <c r="AB104" s="90"/>
    </row>
    <row r="105" hidden="1">
      <c r="A105" s="83" t="str">
        <f t="shared" si="1"/>
        <v/>
      </c>
      <c r="B105" s="99"/>
      <c r="C105" s="92" t="s">
        <v>273</v>
      </c>
      <c r="D105" s="100"/>
      <c r="E105" s="127"/>
      <c r="F105" s="127"/>
      <c r="G105" s="171"/>
      <c r="H105" s="127"/>
      <c r="I105" s="127"/>
      <c r="J105" s="127"/>
      <c r="K105" s="97"/>
      <c r="L105" s="98"/>
      <c r="M105" s="104">
        <f>VLOOKUP(E107,'Hedef Liste'!A:J,9,0)</f>
        <v>54</v>
      </c>
      <c r="N105" s="90"/>
      <c r="O105" s="90"/>
      <c r="P105" s="90"/>
      <c r="Q105" s="90"/>
      <c r="R105" s="90"/>
      <c r="S105" s="90"/>
      <c r="T105" s="90"/>
      <c r="U105" s="90"/>
      <c r="V105" s="90"/>
      <c r="W105" s="90"/>
      <c r="X105" s="90"/>
      <c r="Y105" s="90"/>
      <c r="Z105" s="90"/>
      <c r="AA105" s="90"/>
      <c r="AB105" s="90"/>
    </row>
    <row r="106" hidden="1">
      <c r="A106" s="83" t="str">
        <f t="shared" si="1"/>
        <v>60228f7b944e3c921edf2f47</v>
      </c>
      <c r="B106" s="99"/>
      <c r="C106" s="92" t="s">
        <v>273</v>
      </c>
      <c r="D106" s="172"/>
      <c r="E106" s="173" t="s">
        <v>7047</v>
      </c>
      <c r="F106" s="173" t="s">
        <v>7048</v>
      </c>
      <c r="G106" s="174">
        <v>0.6041666666666666</v>
      </c>
      <c r="H106" s="175" t="s">
        <v>8859</v>
      </c>
      <c r="I106" s="173" t="s">
        <v>8860</v>
      </c>
      <c r="J106" s="173" t="s">
        <v>7050</v>
      </c>
      <c r="K106" s="97"/>
      <c r="L106" s="98"/>
      <c r="M106" s="104">
        <f>VLOOKUP(E106,'Hedef Liste'!A:J,9,0)</f>
        <v>32</v>
      </c>
      <c r="N106" s="90"/>
      <c r="O106" s="90"/>
      <c r="P106" s="90"/>
      <c r="Q106" s="90"/>
      <c r="R106" s="90"/>
      <c r="S106" s="90"/>
      <c r="T106" s="90"/>
      <c r="U106" s="90"/>
      <c r="V106" s="90"/>
      <c r="W106" s="90"/>
      <c r="X106" s="90"/>
      <c r="Y106" s="90"/>
      <c r="Z106" s="90"/>
      <c r="AA106" s="90"/>
      <c r="AB106" s="90"/>
    </row>
    <row r="107" hidden="1">
      <c r="A107" s="83" t="str">
        <f t="shared" si="1"/>
        <v>5fe5e3b9a415e9e9dc3bd76e</v>
      </c>
      <c r="B107" s="99"/>
      <c r="C107" s="92" t="s">
        <v>273</v>
      </c>
      <c r="D107" s="176" t="s">
        <v>204</v>
      </c>
      <c r="E107" s="148" t="s">
        <v>6047</v>
      </c>
      <c r="F107" s="148" t="s">
        <v>6048</v>
      </c>
      <c r="G107" s="144" t="s">
        <v>8745</v>
      </c>
      <c r="H107" s="177" t="s">
        <v>8866</v>
      </c>
      <c r="I107" s="177" t="s">
        <v>8867</v>
      </c>
      <c r="J107" s="148" t="s">
        <v>6050</v>
      </c>
      <c r="K107" s="98" t="s">
        <v>8868</v>
      </c>
      <c r="L107" s="107"/>
      <c r="M107" s="90" t="str">
        <f>VLOOKUP(#REF!,'Hedef Liste'!A:J,9,0)</f>
        <v>#REF!</v>
      </c>
      <c r="N107" s="90"/>
      <c r="O107" s="90"/>
      <c r="P107" s="90"/>
      <c r="Q107" s="90"/>
      <c r="R107" s="90"/>
      <c r="S107" s="90"/>
      <c r="T107" s="90"/>
      <c r="U107" s="90"/>
      <c r="V107" s="90"/>
      <c r="W107" s="90"/>
      <c r="X107" s="90"/>
      <c r="Y107" s="90"/>
      <c r="Z107" s="90"/>
      <c r="AA107" s="90"/>
      <c r="AB107" s="90"/>
    </row>
    <row r="108" hidden="1">
      <c r="A108" s="83" t="str">
        <f t="shared" si="1"/>
        <v>602b7936e87c928a9284f7e8</v>
      </c>
      <c r="B108" s="99"/>
      <c r="C108" s="92" t="s">
        <v>273</v>
      </c>
      <c r="D108" s="178" t="s">
        <v>8855</v>
      </c>
      <c r="E108" s="179" t="s">
        <v>8863</v>
      </c>
      <c r="F108" s="179" t="s">
        <v>3367</v>
      </c>
      <c r="G108" s="180" t="s">
        <v>8700</v>
      </c>
      <c r="H108" s="175" t="s">
        <v>8864</v>
      </c>
      <c r="I108" s="175" t="s">
        <v>8865</v>
      </c>
      <c r="J108" s="179" t="s">
        <v>3369</v>
      </c>
      <c r="K108" s="97"/>
      <c r="L108" s="98">
        <v>19.0</v>
      </c>
      <c r="M108" s="90"/>
      <c r="N108" s="90"/>
      <c r="O108" s="90"/>
      <c r="P108" s="90"/>
      <c r="Q108" s="90"/>
      <c r="R108" s="90"/>
      <c r="S108" s="90"/>
      <c r="T108" s="90"/>
      <c r="U108" s="90"/>
      <c r="V108" s="90"/>
      <c r="W108" s="90"/>
      <c r="X108" s="90"/>
      <c r="Y108" s="90"/>
      <c r="Z108" s="90"/>
      <c r="AA108" s="90"/>
      <c r="AB108" s="90"/>
    </row>
    <row r="109" hidden="1">
      <c r="A109" s="83" t="str">
        <f t="shared" si="1"/>
        <v>60069d580a0197ff50f29ed7	Korkutelim 07, Muratpaşa (Soğuksu Mah.)</v>
      </c>
      <c r="B109" s="108"/>
      <c r="C109" s="92" t="s">
        <v>273</v>
      </c>
      <c r="D109" s="110" t="s">
        <v>131</v>
      </c>
      <c r="E109" s="98" t="s">
        <v>8869</v>
      </c>
      <c r="F109" s="107"/>
      <c r="G109" s="106" t="s">
        <v>8870</v>
      </c>
      <c r="H109" s="98" t="s">
        <v>8871</v>
      </c>
      <c r="I109" s="98" t="s">
        <v>8872</v>
      </c>
      <c r="J109" s="98" t="s">
        <v>8873</v>
      </c>
      <c r="K109" s="107"/>
      <c r="L109" s="107"/>
      <c r="M109" s="90"/>
      <c r="N109" s="90"/>
      <c r="O109" s="90"/>
      <c r="P109" s="90"/>
      <c r="Q109" s="90"/>
      <c r="R109" s="90"/>
      <c r="S109" s="90"/>
      <c r="T109" s="90"/>
      <c r="U109" s="90"/>
      <c r="V109" s="90"/>
      <c r="W109" s="90"/>
      <c r="X109" s="90"/>
      <c r="Y109" s="90"/>
      <c r="Z109" s="90"/>
      <c r="AA109" s="90"/>
      <c r="AB109" s="90"/>
    </row>
    <row r="110" hidden="1">
      <c r="A110" s="83" t="str">
        <f t="shared" si="1"/>
        <v>602c2dca5eff1057680deffa</v>
      </c>
      <c r="B110" s="111" t="s">
        <v>8704</v>
      </c>
      <c r="C110" s="114" t="s">
        <v>205</v>
      </c>
      <c r="D110" s="135" t="s">
        <v>204</v>
      </c>
      <c r="E110" s="122" t="s">
        <v>6013</v>
      </c>
      <c r="F110" s="122" t="s">
        <v>6014</v>
      </c>
      <c r="G110" s="136">
        <v>0.4375</v>
      </c>
      <c r="H110" s="137" t="s">
        <v>8874</v>
      </c>
      <c r="I110" s="137" t="s">
        <v>8875</v>
      </c>
      <c r="J110" s="122" t="s">
        <v>6016</v>
      </c>
      <c r="K110" s="97"/>
      <c r="L110" s="98"/>
      <c r="M110" s="104">
        <f>VLOOKUP(E110,'Hedef Liste'!A:J,9,0)</f>
        <v>56</v>
      </c>
      <c r="N110" s="90"/>
      <c r="O110" s="90"/>
      <c r="P110" s="90"/>
      <c r="Q110" s="90"/>
      <c r="R110" s="90"/>
      <c r="S110" s="90"/>
      <c r="T110" s="90"/>
      <c r="U110" s="90"/>
      <c r="V110" s="90"/>
      <c r="W110" s="90"/>
      <c r="X110" s="90"/>
      <c r="Y110" s="90"/>
      <c r="Z110" s="90"/>
      <c r="AA110" s="90"/>
      <c r="AB110" s="90"/>
    </row>
    <row r="111" hidden="1">
      <c r="A111" s="83" t="str">
        <f t="shared" si="1"/>
        <v/>
      </c>
      <c r="B111" s="99"/>
      <c r="C111" s="114"/>
      <c r="D111" s="100"/>
      <c r="E111" s="100"/>
      <c r="F111" s="161" t="s">
        <v>8876</v>
      </c>
      <c r="G111" s="162"/>
      <c r="H111" s="98"/>
      <c r="I111" s="96"/>
      <c r="J111" s="100"/>
      <c r="K111" s="97"/>
      <c r="L111" s="98"/>
      <c r="M111" s="90" t="str">
        <f>VLOOKUP(E111,'Hedef Liste'!A:J,9,0)</f>
        <v>#N/A</v>
      </c>
      <c r="N111" s="90"/>
      <c r="O111" s="90"/>
      <c r="P111" s="90"/>
      <c r="Q111" s="90"/>
      <c r="R111" s="90"/>
      <c r="S111" s="90"/>
      <c r="T111" s="90"/>
      <c r="U111" s="90"/>
      <c r="V111" s="90"/>
      <c r="W111" s="90"/>
      <c r="X111" s="90"/>
      <c r="Y111" s="90"/>
      <c r="Z111" s="90"/>
      <c r="AA111" s="90"/>
      <c r="AB111" s="90"/>
    </row>
    <row r="112" hidden="1">
      <c r="A112" s="83" t="str">
        <f t="shared" si="1"/>
        <v/>
      </c>
      <c r="B112" s="99"/>
      <c r="C112" s="114"/>
      <c r="D112" s="100"/>
      <c r="E112" s="100"/>
      <c r="F112" s="108"/>
      <c r="G112" s="103"/>
      <c r="H112" s="98"/>
      <c r="I112" s="98"/>
      <c r="J112" s="100"/>
      <c r="K112" s="97"/>
      <c r="L112" s="98"/>
      <c r="M112" s="90" t="str">
        <f>VLOOKUP(E112,'Hedef Liste'!A:J,9,0)</f>
        <v>#N/A</v>
      </c>
      <c r="N112" s="90"/>
      <c r="O112" s="90"/>
      <c r="P112" s="90"/>
      <c r="Q112" s="90"/>
      <c r="R112" s="90"/>
      <c r="S112" s="90"/>
      <c r="T112" s="90"/>
      <c r="U112" s="90"/>
      <c r="V112" s="90"/>
      <c r="W112" s="90"/>
      <c r="X112" s="90"/>
      <c r="Y112" s="90"/>
      <c r="Z112" s="90"/>
      <c r="AA112" s="90"/>
      <c r="AB112" s="90"/>
    </row>
    <row r="113" hidden="1">
      <c r="A113" s="83" t="str">
        <f t="shared" si="1"/>
        <v>5ff981011f40a3f3b390f4f9</v>
      </c>
      <c r="B113" s="99"/>
      <c r="C113" s="114" t="s">
        <v>205</v>
      </c>
      <c r="D113" s="181" t="s">
        <v>1117</v>
      </c>
      <c r="E113" s="182" t="s">
        <v>6517</v>
      </c>
      <c r="F113" s="182" t="s">
        <v>6518</v>
      </c>
      <c r="G113" s="183" t="s">
        <v>8760</v>
      </c>
      <c r="H113" s="182" t="s">
        <v>8835</v>
      </c>
      <c r="I113" s="182" t="s">
        <v>8836</v>
      </c>
      <c r="J113" s="182" t="s">
        <v>6520</v>
      </c>
      <c r="K113" s="98" t="s">
        <v>8877</v>
      </c>
      <c r="L113" s="107"/>
      <c r="M113" s="104">
        <f>VLOOKUP(E113,'Hedef Liste'!A:J,9,0)</f>
        <v>52</v>
      </c>
      <c r="N113" s="90"/>
      <c r="O113" s="90"/>
      <c r="P113" s="90"/>
      <c r="Q113" s="90"/>
      <c r="R113" s="90"/>
      <c r="S113" s="90"/>
      <c r="T113" s="90"/>
      <c r="U113" s="90"/>
      <c r="V113" s="90"/>
      <c r="W113" s="90"/>
      <c r="X113" s="90"/>
      <c r="Y113" s="90"/>
      <c r="Z113" s="90"/>
      <c r="AA113" s="90"/>
      <c r="AB113" s="90"/>
    </row>
    <row r="114" hidden="1">
      <c r="A114" s="83" t="str">
        <f t="shared" si="1"/>
        <v/>
      </c>
      <c r="B114" s="99"/>
      <c r="C114" s="112"/>
      <c r="D114" s="93"/>
      <c r="E114" s="101"/>
      <c r="F114" s="101"/>
      <c r="G114" s="106"/>
      <c r="H114" s="101"/>
      <c r="I114" s="101"/>
      <c r="J114" s="101"/>
      <c r="K114" s="97"/>
      <c r="L114" s="107"/>
      <c r="M114" s="90"/>
      <c r="N114" s="90"/>
      <c r="O114" s="90"/>
      <c r="P114" s="90"/>
      <c r="Q114" s="90"/>
      <c r="R114" s="90"/>
      <c r="S114" s="90"/>
      <c r="T114" s="90"/>
      <c r="U114" s="90"/>
      <c r="V114" s="90"/>
      <c r="W114" s="90"/>
      <c r="X114" s="90"/>
      <c r="Y114" s="90"/>
      <c r="Z114" s="90"/>
      <c r="AA114" s="90"/>
      <c r="AB114" s="90"/>
    </row>
    <row r="115" hidden="1">
      <c r="A115" s="83" t="str">
        <f t="shared" si="1"/>
        <v/>
      </c>
      <c r="B115" s="108"/>
      <c r="C115" s="109"/>
      <c r="D115" s="85"/>
      <c r="E115" s="107"/>
      <c r="F115" s="107"/>
      <c r="G115" s="113"/>
      <c r="H115" s="107"/>
      <c r="I115" s="107"/>
      <c r="J115" s="107"/>
      <c r="K115" s="107"/>
      <c r="L115" s="107"/>
      <c r="M115" s="90"/>
      <c r="N115" s="90"/>
      <c r="O115" s="90"/>
      <c r="P115" s="90"/>
      <c r="Q115" s="90"/>
      <c r="R115" s="90"/>
      <c r="S115" s="90"/>
      <c r="T115" s="90"/>
      <c r="U115" s="90"/>
      <c r="V115" s="90"/>
      <c r="W115" s="90"/>
      <c r="X115" s="90"/>
      <c r="Y115" s="90"/>
      <c r="Z115" s="90"/>
      <c r="AA115" s="90"/>
      <c r="AB115" s="90"/>
    </row>
    <row r="116" hidden="1">
      <c r="A116" s="83" t="str">
        <f t="shared" si="1"/>
        <v/>
      </c>
      <c r="B116" s="84"/>
      <c r="C116" s="84">
        <v>44278.0</v>
      </c>
      <c r="D116" s="85"/>
      <c r="E116" s="86"/>
      <c r="F116" s="149"/>
      <c r="G116" s="149"/>
      <c r="H116" s="149"/>
      <c r="I116" s="149"/>
      <c r="J116" s="149"/>
      <c r="K116" s="149"/>
      <c r="L116" s="150"/>
      <c r="M116" s="90"/>
      <c r="N116" s="90"/>
      <c r="O116" s="90"/>
      <c r="P116" s="90"/>
      <c r="Q116" s="90"/>
      <c r="R116" s="90"/>
      <c r="S116" s="90"/>
      <c r="T116" s="90"/>
      <c r="U116" s="90"/>
      <c r="V116" s="90"/>
      <c r="W116" s="90"/>
      <c r="X116" s="90"/>
      <c r="Y116" s="90"/>
      <c r="Z116" s="90"/>
      <c r="AA116" s="90"/>
      <c r="AB116" s="90"/>
    </row>
    <row r="117" hidden="1">
      <c r="A117" s="83" t="str">
        <f t="shared" si="1"/>
        <v>5ff5e616a76df6458fba3587</v>
      </c>
      <c r="B117" s="91" t="s">
        <v>8686</v>
      </c>
      <c r="C117" s="92" t="s">
        <v>273</v>
      </c>
      <c r="D117" s="184" t="s">
        <v>131</v>
      </c>
      <c r="E117" s="167" t="s">
        <v>7218</v>
      </c>
      <c r="F117" s="167" t="s">
        <v>7219</v>
      </c>
      <c r="G117" s="168">
        <v>0.4166666666666667</v>
      </c>
      <c r="H117" s="169" t="s">
        <v>8778</v>
      </c>
      <c r="I117" s="169" t="s">
        <v>8821</v>
      </c>
      <c r="J117" s="170" t="s">
        <v>7221</v>
      </c>
      <c r="K117" s="97"/>
      <c r="L117" s="98">
        <v>16.0</v>
      </c>
      <c r="M117" s="90"/>
      <c r="N117" s="90"/>
      <c r="O117" s="90"/>
      <c r="P117" s="90"/>
      <c r="Q117" s="90"/>
      <c r="R117" s="90"/>
      <c r="S117" s="90"/>
      <c r="T117" s="90"/>
      <c r="U117" s="90"/>
      <c r="V117" s="90"/>
      <c r="W117" s="90"/>
      <c r="X117" s="90"/>
      <c r="Y117" s="90"/>
      <c r="Z117" s="90"/>
      <c r="AA117" s="90"/>
      <c r="AB117" s="90"/>
    </row>
    <row r="118" hidden="1">
      <c r="A118" s="83" t="str">
        <f t="shared" si="1"/>
        <v>5f5f3d878489357900a9dbdf</v>
      </c>
      <c r="B118" s="99"/>
      <c r="C118" s="92" t="s">
        <v>273</v>
      </c>
      <c r="D118" s="100" t="s">
        <v>987</v>
      </c>
      <c r="E118" s="105" t="s">
        <v>2888</v>
      </c>
      <c r="F118" s="105" t="s">
        <v>2889</v>
      </c>
      <c r="G118" s="102" t="s">
        <v>8689</v>
      </c>
      <c r="H118" s="185" t="s">
        <v>8871</v>
      </c>
      <c r="I118" s="96" t="s">
        <v>8878</v>
      </c>
      <c r="J118" s="100" t="s">
        <v>8879</v>
      </c>
      <c r="K118" s="97"/>
      <c r="L118" s="98">
        <v>16.0</v>
      </c>
      <c r="M118" s="104">
        <f>VLOOKUP(E118,'Hedef Liste'!A:J,9,0)</f>
        <v>27</v>
      </c>
      <c r="N118" s="90"/>
      <c r="O118" s="90"/>
      <c r="P118" s="90"/>
      <c r="Q118" s="90"/>
      <c r="R118" s="90"/>
      <c r="S118" s="90"/>
      <c r="T118" s="90"/>
      <c r="U118" s="90"/>
      <c r="V118" s="90"/>
      <c r="W118" s="90"/>
      <c r="X118" s="90"/>
      <c r="Y118" s="90"/>
      <c r="Z118" s="90"/>
      <c r="AA118" s="90"/>
      <c r="AB118" s="90"/>
    </row>
    <row r="119" hidden="1">
      <c r="A119" s="83" t="str">
        <f t="shared" si="1"/>
        <v>603cb40e87fccf0eadd50637        </v>
      </c>
      <c r="B119" s="99"/>
      <c r="C119" s="92" t="s">
        <v>273</v>
      </c>
      <c r="D119" s="176" t="s">
        <v>131</v>
      </c>
      <c r="E119" s="177" t="s">
        <v>8880</v>
      </c>
      <c r="F119" s="152" t="s">
        <v>1051</v>
      </c>
      <c r="G119" s="144" t="s">
        <v>8707</v>
      </c>
      <c r="H119" s="177" t="s">
        <v>8881</v>
      </c>
      <c r="I119" s="122" t="s">
        <v>8882</v>
      </c>
      <c r="J119" s="122" t="s">
        <v>1054</v>
      </c>
      <c r="K119" s="97"/>
      <c r="L119" s="98">
        <v>8.0</v>
      </c>
      <c r="M119" s="90" t="str">
        <f>VLOOKUP(E119,'Hedef Liste'!A:J,9,0)</f>
        <v>#N/A</v>
      </c>
      <c r="N119" s="90"/>
      <c r="O119" s="90"/>
      <c r="P119" s="90"/>
      <c r="Q119" s="90"/>
      <c r="R119" s="90"/>
      <c r="S119" s="90"/>
      <c r="T119" s="90"/>
      <c r="U119" s="90"/>
      <c r="V119" s="90"/>
      <c r="W119" s="90"/>
      <c r="X119" s="90"/>
      <c r="Y119" s="90"/>
      <c r="Z119" s="90"/>
      <c r="AA119" s="90"/>
      <c r="AB119" s="90"/>
    </row>
    <row r="120" hidden="1">
      <c r="A120" s="83" t="str">
        <f t="shared" si="1"/>
        <v>5ff6ce58e348f66c27a1b2bb</v>
      </c>
      <c r="B120" s="99"/>
      <c r="C120" s="92" t="s">
        <v>273</v>
      </c>
      <c r="D120" s="186" t="s">
        <v>1117</v>
      </c>
      <c r="E120" s="167" t="s">
        <v>8829</v>
      </c>
      <c r="F120" s="167" t="s">
        <v>8830</v>
      </c>
      <c r="G120" s="187" t="s">
        <v>8745</v>
      </c>
      <c r="H120" s="167" t="s">
        <v>8831</v>
      </c>
      <c r="I120" s="167" t="s">
        <v>8832</v>
      </c>
      <c r="J120" s="167" t="s">
        <v>8833</v>
      </c>
      <c r="K120" s="97"/>
      <c r="L120" s="98">
        <v>3.0</v>
      </c>
      <c r="M120" s="90" t="str">
        <f>VLOOKUP(E120,'Hedef Liste'!A:J,9,0)</f>
        <v>#N/A</v>
      </c>
      <c r="N120" s="90"/>
      <c r="O120" s="90"/>
      <c r="P120" s="90"/>
      <c r="Q120" s="90"/>
      <c r="R120" s="90"/>
      <c r="S120" s="90"/>
      <c r="T120" s="90"/>
      <c r="U120" s="90"/>
      <c r="V120" s="90"/>
      <c r="W120" s="90"/>
      <c r="X120" s="90"/>
      <c r="Y120" s="90"/>
      <c r="Z120" s="90"/>
      <c r="AA120" s="90"/>
      <c r="AB120" s="90"/>
    </row>
    <row r="121" hidden="1">
      <c r="A121" s="83" t="str">
        <f t="shared" si="1"/>
        <v>5fe3494e9a19ede11fe4dbbc</v>
      </c>
      <c r="B121" s="99"/>
      <c r="C121" s="92" t="s">
        <v>273</v>
      </c>
      <c r="D121" s="93" t="s">
        <v>204</v>
      </c>
      <c r="E121" s="105" t="s">
        <v>8222</v>
      </c>
      <c r="F121" s="105" t="s">
        <v>8223</v>
      </c>
      <c r="G121" s="106" t="s">
        <v>8883</v>
      </c>
      <c r="H121" s="98" t="s">
        <v>8884</v>
      </c>
      <c r="I121" s="98" t="s">
        <v>8885</v>
      </c>
      <c r="J121" s="105" t="s">
        <v>8225</v>
      </c>
      <c r="K121" s="97"/>
      <c r="L121" s="98">
        <v>26.0</v>
      </c>
      <c r="M121" s="90"/>
      <c r="N121" s="90"/>
      <c r="O121" s="90"/>
      <c r="P121" s="90"/>
      <c r="Q121" s="90"/>
      <c r="R121" s="90"/>
      <c r="S121" s="90"/>
      <c r="T121" s="90"/>
      <c r="U121" s="90"/>
      <c r="V121" s="90"/>
      <c r="W121" s="90"/>
      <c r="X121" s="90"/>
      <c r="Y121" s="90"/>
      <c r="Z121" s="90"/>
      <c r="AA121" s="90"/>
      <c r="AB121" s="90"/>
    </row>
    <row r="122" hidden="1">
      <c r="A122" s="83" t="str">
        <f t="shared" si="1"/>
        <v/>
      </c>
      <c r="B122" s="108"/>
      <c r="C122" s="109"/>
      <c r="D122" s="85"/>
      <c r="E122" s="107"/>
      <c r="F122" s="107"/>
      <c r="G122" s="113"/>
      <c r="H122" s="107"/>
      <c r="J122" s="107"/>
      <c r="K122" s="107"/>
      <c r="L122" s="107"/>
      <c r="M122" s="90"/>
      <c r="N122" s="90"/>
      <c r="O122" s="90"/>
      <c r="P122" s="90"/>
      <c r="Q122" s="90"/>
      <c r="R122" s="90"/>
      <c r="S122" s="90"/>
      <c r="T122" s="90"/>
      <c r="U122" s="90"/>
      <c r="V122" s="90"/>
      <c r="W122" s="90"/>
      <c r="X122" s="90"/>
      <c r="Y122" s="90"/>
      <c r="Z122" s="90"/>
      <c r="AA122" s="90"/>
      <c r="AB122" s="90"/>
    </row>
    <row r="123" hidden="1">
      <c r="A123" s="83" t="str">
        <f t="shared" si="1"/>
        <v>602c2dca5eff1057680deffa</v>
      </c>
      <c r="B123" s="111" t="s">
        <v>8704</v>
      </c>
      <c r="C123" s="114" t="s">
        <v>205</v>
      </c>
      <c r="D123" s="188" t="s">
        <v>987</v>
      </c>
      <c r="E123" s="189" t="s">
        <v>6013</v>
      </c>
      <c r="F123" s="189" t="s">
        <v>6014</v>
      </c>
      <c r="G123" s="190">
        <v>0.4375</v>
      </c>
      <c r="H123" s="191" t="s">
        <v>8874</v>
      </c>
      <c r="J123" s="189" t="s">
        <v>6016</v>
      </c>
      <c r="K123" s="97"/>
      <c r="L123" s="98"/>
      <c r="M123" s="104">
        <f>VLOOKUP(E123,'Hedef Liste'!A:J,9,0)</f>
        <v>56</v>
      </c>
      <c r="N123" s="90"/>
      <c r="O123" s="90"/>
      <c r="P123" s="90"/>
      <c r="Q123" s="90"/>
      <c r="R123" s="90"/>
      <c r="S123" s="90"/>
      <c r="T123" s="90"/>
      <c r="U123" s="90"/>
      <c r="V123" s="90"/>
      <c r="W123" s="90"/>
      <c r="X123" s="90"/>
      <c r="Y123" s="90"/>
      <c r="Z123" s="90"/>
      <c r="AA123" s="90"/>
      <c r="AB123" s="90"/>
    </row>
    <row r="124" hidden="1">
      <c r="A124" s="83" t="str">
        <f t="shared" si="1"/>
        <v/>
      </c>
      <c r="B124" s="99"/>
      <c r="C124" s="114"/>
      <c r="D124" s="100"/>
      <c r="E124" s="100"/>
      <c r="F124" s="161" t="s">
        <v>8876</v>
      </c>
      <c r="G124" s="162"/>
      <c r="H124" s="98"/>
      <c r="I124" s="107"/>
      <c r="J124" s="100"/>
      <c r="K124" s="97"/>
      <c r="L124" s="98"/>
      <c r="M124" s="90" t="str">
        <f>VLOOKUP(E124,'Hedef Liste'!A:J,9,0)</f>
        <v>#N/A</v>
      </c>
      <c r="N124" s="90"/>
      <c r="O124" s="90"/>
      <c r="P124" s="90"/>
      <c r="Q124" s="90"/>
      <c r="R124" s="90"/>
      <c r="S124" s="90"/>
      <c r="T124" s="90"/>
      <c r="U124" s="90"/>
      <c r="V124" s="90"/>
      <c r="W124" s="90"/>
      <c r="X124" s="90"/>
      <c r="Y124" s="90"/>
      <c r="Z124" s="90"/>
      <c r="AA124" s="90"/>
      <c r="AB124" s="90"/>
    </row>
    <row r="125" hidden="1">
      <c r="A125" s="83" t="str">
        <f t="shared" si="1"/>
        <v/>
      </c>
      <c r="B125" s="99"/>
      <c r="C125" s="114"/>
      <c r="D125" s="100"/>
      <c r="E125" s="100"/>
      <c r="F125" s="108"/>
      <c r="G125" s="103"/>
      <c r="H125" s="98"/>
      <c r="I125" s="191" t="s">
        <v>8875</v>
      </c>
      <c r="J125" s="100"/>
      <c r="K125" s="97"/>
      <c r="L125" s="98"/>
      <c r="M125" s="90" t="str">
        <f>VLOOKUP(E125,'Hedef Liste'!A:J,9,0)</f>
        <v>#N/A</v>
      </c>
      <c r="N125" s="90"/>
      <c r="O125" s="90"/>
      <c r="P125" s="90"/>
      <c r="Q125" s="90"/>
      <c r="R125" s="90"/>
      <c r="S125" s="90"/>
      <c r="T125" s="90"/>
      <c r="U125" s="90"/>
      <c r="V125" s="90"/>
      <c r="W125" s="90"/>
      <c r="X125" s="90"/>
      <c r="Y125" s="90"/>
      <c r="Z125" s="90"/>
      <c r="AA125" s="90"/>
      <c r="AB125" s="90"/>
    </row>
    <row r="126" hidden="1">
      <c r="A126" s="83" t="str">
        <f t="shared" si="1"/>
        <v>5fdcd0f127054205eb0fcfae</v>
      </c>
      <c r="B126" s="99"/>
      <c r="C126" s="114" t="s">
        <v>205</v>
      </c>
      <c r="D126" s="100" t="s">
        <v>987</v>
      </c>
      <c r="E126" s="105" t="s">
        <v>2024</v>
      </c>
      <c r="F126" s="105" t="s">
        <v>2025</v>
      </c>
      <c r="G126" s="106" t="s">
        <v>8700</v>
      </c>
      <c r="H126" s="98" t="s">
        <v>8886</v>
      </c>
      <c r="I126" s="96"/>
      <c r="J126" s="105" t="s">
        <v>2027</v>
      </c>
      <c r="K126" s="107"/>
      <c r="L126" s="107"/>
      <c r="M126" s="104">
        <f>VLOOKUP(E126,'Hedef Liste'!A:J,9,0)</f>
        <v>65</v>
      </c>
      <c r="N126" s="90"/>
      <c r="O126" s="90"/>
      <c r="P126" s="90"/>
      <c r="Q126" s="90"/>
      <c r="R126" s="90"/>
      <c r="S126" s="90"/>
      <c r="T126" s="90"/>
      <c r="U126" s="90"/>
      <c r="V126" s="90"/>
      <c r="W126" s="90"/>
      <c r="X126" s="90"/>
      <c r="Y126" s="90"/>
      <c r="Z126" s="90"/>
      <c r="AA126" s="90"/>
      <c r="AB126" s="90"/>
    </row>
    <row r="127" hidden="1">
      <c r="A127" s="83" t="str">
        <f t="shared" si="1"/>
        <v/>
      </c>
      <c r="B127" s="99"/>
      <c r="C127" s="112"/>
      <c r="D127" s="93"/>
      <c r="E127" s="101"/>
      <c r="F127" s="101"/>
      <c r="G127" s="106"/>
      <c r="H127" s="101"/>
      <c r="I127" s="98"/>
      <c r="J127" s="101"/>
      <c r="K127" s="97"/>
      <c r="L127" s="107"/>
      <c r="M127" s="90"/>
      <c r="N127" s="90"/>
      <c r="O127" s="90"/>
      <c r="P127" s="90"/>
      <c r="Q127" s="90"/>
      <c r="R127" s="90"/>
      <c r="S127" s="90"/>
      <c r="T127" s="90"/>
      <c r="U127" s="90"/>
      <c r="V127" s="90"/>
      <c r="W127" s="90"/>
      <c r="X127" s="90"/>
      <c r="Y127" s="90"/>
      <c r="Z127" s="90"/>
      <c r="AA127" s="90"/>
      <c r="AB127" s="90"/>
    </row>
    <row r="128" hidden="1">
      <c r="A128" s="83" t="str">
        <f t="shared" si="1"/>
        <v/>
      </c>
      <c r="B128" s="108"/>
      <c r="C128" s="109"/>
      <c r="D128" s="85"/>
      <c r="E128" s="107"/>
      <c r="F128" s="107"/>
      <c r="G128" s="113"/>
      <c r="H128" s="107"/>
      <c r="I128" s="107"/>
      <c r="J128" s="107"/>
      <c r="K128" s="107"/>
      <c r="L128" s="107"/>
      <c r="M128" s="90"/>
      <c r="N128" s="90"/>
      <c r="O128" s="90"/>
      <c r="P128" s="90"/>
      <c r="Q128" s="90"/>
      <c r="R128" s="90"/>
      <c r="S128" s="90"/>
      <c r="T128" s="90"/>
      <c r="U128" s="90"/>
      <c r="V128" s="90"/>
      <c r="W128" s="90"/>
      <c r="X128" s="90"/>
      <c r="Y128" s="90"/>
      <c r="Z128" s="90"/>
      <c r="AA128" s="90"/>
      <c r="AB128" s="90"/>
    </row>
    <row r="129" hidden="1">
      <c r="A129" s="83" t="str">
        <f t="shared" si="1"/>
        <v/>
      </c>
      <c r="B129" s="84"/>
      <c r="C129" s="84">
        <v>44279.0</v>
      </c>
      <c r="D129" s="85"/>
      <c r="E129" s="86"/>
      <c r="F129" s="149"/>
      <c r="G129" s="149"/>
      <c r="H129" s="149"/>
      <c r="I129" s="149"/>
      <c r="J129" s="149"/>
      <c r="K129" s="149"/>
      <c r="L129" s="150"/>
      <c r="M129" s="90"/>
      <c r="N129" s="90"/>
      <c r="O129" s="90"/>
      <c r="P129" s="90"/>
      <c r="Q129" s="90"/>
      <c r="R129" s="90"/>
      <c r="S129" s="90"/>
      <c r="T129" s="90"/>
      <c r="U129" s="90"/>
      <c r="V129" s="90"/>
      <c r="W129" s="90"/>
      <c r="X129" s="90"/>
      <c r="Y129" s="90"/>
      <c r="Z129" s="90"/>
      <c r="AA129" s="90"/>
      <c r="AB129" s="90"/>
    </row>
    <row r="130" hidden="1">
      <c r="A130" s="83" t="str">
        <f t="shared" si="1"/>
        <v/>
      </c>
      <c r="B130" s="91" t="s">
        <v>8686</v>
      </c>
      <c r="C130" s="92" t="s">
        <v>273</v>
      </c>
      <c r="D130" s="100"/>
      <c r="E130" s="101"/>
      <c r="F130" s="101"/>
      <c r="G130" s="102"/>
      <c r="H130" s="98"/>
      <c r="I130" s="96"/>
      <c r="J130" s="101"/>
      <c r="K130" s="97"/>
      <c r="L130" s="98"/>
      <c r="M130" s="90" t="str">
        <f>VLOOKUP(E130,'Hedef Liste'!A:J,9,0)</f>
        <v>#N/A</v>
      </c>
      <c r="N130" s="90"/>
      <c r="O130" s="90"/>
      <c r="P130" s="90"/>
      <c r="Q130" s="90"/>
      <c r="R130" s="90"/>
      <c r="S130" s="90"/>
      <c r="T130" s="90"/>
      <c r="U130" s="90"/>
      <c r="V130" s="90"/>
      <c r="W130" s="90"/>
      <c r="X130" s="90"/>
      <c r="Y130" s="90"/>
      <c r="Z130" s="90"/>
      <c r="AA130" s="90"/>
      <c r="AB130" s="90"/>
    </row>
    <row r="131" hidden="1">
      <c r="A131" s="83" t="str">
        <f t="shared" si="1"/>
        <v>5ff7d7e43c3b6edddb616469</v>
      </c>
      <c r="B131" s="99"/>
      <c r="C131" s="92" t="s">
        <v>273</v>
      </c>
      <c r="D131" s="100" t="s">
        <v>987</v>
      </c>
      <c r="E131" s="101" t="s">
        <v>8887</v>
      </c>
      <c r="F131" s="101" t="s">
        <v>8888</v>
      </c>
      <c r="G131" s="102" t="s">
        <v>8689</v>
      </c>
      <c r="H131" s="98" t="s">
        <v>8889</v>
      </c>
      <c r="I131" s="96" t="s">
        <v>8890</v>
      </c>
      <c r="J131" s="101" t="s">
        <v>8891</v>
      </c>
      <c r="K131" s="97"/>
      <c r="L131" s="98"/>
      <c r="M131" s="96" t="s">
        <v>8892</v>
      </c>
      <c r="N131" s="90"/>
      <c r="O131" s="90"/>
      <c r="P131" s="90"/>
      <c r="Q131" s="90"/>
      <c r="R131" s="90"/>
      <c r="S131" s="90"/>
      <c r="T131" s="90"/>
      <c r="U131" s="90"/>
      <c r="V131" s="90"/>
      <c r="W131" s="90"/>
      <c r="X131" s="90"/>
      <c r="Y131" s="90"/>
      <c r="Z131" s="90"/>
      <c r="AA131" s="90"/>
      <c r="AB131" s="90"/>
    </row>
    <row r="132" hidden="1">
      <c r="A132" s="83" t="str">
        <f t="shared" si="1"/>
        <v>601cf34b2b37cf27d785a7b6</v>
      </c>
      <c r="B132" s="99"/>
      <c r="C132" s="92" t="s">
        <v>273</v>
      </c>
      <c r="D132" s="100" t="s">
        <v>987</v>
      </c>
      <c r="E132" s="105" t="s">
        <v>7094</v>
      </c>
      <c r="F132" s="105" t="s">
        <v>7095</v>
      </c>
      <c r="G132" s="133" t="s">
        <v>8893</v>
      </c>
      <c r="H132" s="98" t="s">
        <v>8894</v>
      </c>
      <c r="I132" s="101" t="s">
        <v>8895</v>
      </c>
      <c r="J132" s="105" t="s">
        <v>7097</v>
      </c>
      <c r="K132" s="97"/>
      <c r="L132" s="98">
        <v>31.0</v>
      </c>
      <c r="M132" s="96">
        <v>31.0</v>
      </c>
      <c r="N132" s="90"/>
      <c r="O132" s="90"/>
      <c r="P132" s="90"/>
      <c r="Q132" s="90"/>
      <c r="R132" s="90"/>
      <c r="S132" s="90"/>
      <c r="T132" s="90"/>
      <c r="U132" s="90"/>
      <c r="V132" s="90"/>
      <c r="W132" s="90"/>
      <c r="X132" s="90"/>
      <c r="Y132" s="90"/>
      <c r="Z132" s="90"/>
      <c r="AA132" s="90"/>
      <c r="AB132" s="90"/>
    </row>
    <row r="133" hidden="1">
      <c r="A133" s="83" t="str">
        <f t="shared" si="1"/>
        <v>5fd9f24d8e37391deb131f19</v>
      </c>
      <c r="B133" s="99"/>
      <c r="C133" s="92" t="s">
        <v>273</v>
      </c>
      <c r="D133" s="93" t="s">
        <v>987</v>
      </c>
      <c r="E133" s="101" t="s">
        <v>983</v>
      </c>
      <c r="F133" s="101" t="s">
        <v>984</v>
      </c>
      <c r="G133" s="106" t="s">
        <v>8697</v>
      </c>
      <c r="H133" s="98" t="s">
        <v>8889</v>
      </c>
      <c r="I133" s="192" t="s">
        <v>8896</v>
      </c>
      <c r="J133" s="101" t="s">
        <v>986</v>
      </c>
      <c r="K133" s="107"/>
      <c r="L133" s="98">
        <v>14.0</v>
      </c>
      <c r="M133" s="96">
        <v>14.0</v>
      </c>
      <c r="N133" s="90"/>
      <c r="O133" s="90"/>
      <c r="P133" s="90"/>
      <c r="Q133" s="90"/>
      <c r="R133" s="90"/>
      <c r="S133" s="90"/>
      <c r="T133" s="90"/>
      <c r="U133" s="90"/>
      <c r="V133" s="90"/>
      <c r="W133" s="90"/>
      <c r="X133" s="90"/>
      <c r="Y133" s="90"/>
      <c r="Z133" s="90"/>
      <c r="AA133" s="90"/>
      <c r="AB133" s="90"/>
    </row>
    <row r="134" hidden="1">
      <c r="A134" s="83" t="str">
        <f t="shared" si="1"/>
        <v>5f843d43fb9c247c8e4f566e</v>
      </c>
      <c r="B134" s="99"/>
      <c r="C134" s="92" t="s">
        <v>273</v>
      </c>
      <c r="D134" s="93" t="s">
        <v>987</v>
      </c>
      <c r="E134" s="101" t="s">
        <v>6717</v>
      </c>
      <c r="F134" s="101" t="s">
        <v>6718</v>
      </c>
      <c r="G134" s="106" t="s">
        <v>8760</v>
      </c>
      <c r="H134" s="98" t="s">
        <v>8897</v>
      </c>
      <c r="I134" s="98" t="s">
        <v>8898</v>
      </c>
      <c r="J134" s="101" t="s">
        <v>6720</v>
      </c>
      <c r="K134" s="98"/>
      <c r="L134" s="98">
        <v>14.0</v>
      </c>
      <c r="M134" s="96">
        <v>14.0</v>
      </c>
      <c r="N134" s="90"/>
      <c r="O134" s="90"/>
      <c r="P134" s="90"/>
      <c r="Q134" s="90"/>
      <c r="R134" s="90"/>
      <c r="S134" s="90"/>
      <c r="T134" s="90"/>
      <c r="U134" s="90"/>
      <c r="V134" s="90"/>
      <c r="W134" s="90"/>
      <c r="X134" s="90"/>
      <c r="Y134" s="90"/>
      <c r="Z134" s="90"/>
      <c r="AA134" s="90"/>
      <c r="AB134" s="90"/>
    </row>
    <row r="135" hidden="1">
      <c r="A135" s="83" t="str">
        <f t="shared" si="1"/>
        <v/>
      </c>
      <c r="B135" s="108"/>
      <c r="C135" s="109"/>
      <c r="D135" s="85"/>
      <c r="E135" s="107"/>
      <c r="F135" s="107"/>
      <c r="G135" s="113"/>
      <c r="H135" s="107"/>
      <c r="I135" s="107"/>
      <c r="J135" s="107"/>
      <c r="K135" s="107"/>
      <c r="L135" s="107"/>
      <c r="M135" s="90"/>
      <c r="N135" s="90"/>
      <c r="O135" s="90"/>
      <c r="P135" s="90"/>
      <c r="Q135" s="90"/>
      <c r="R135" s="90"/>
      <c r="S135" s="90"/>
      <c r="T135" s="90"/>
      <c r="U135" s="90"/>
      <c r="V135" s="90"/>
      <c r="W135" s="90"/>
      <c r="X135" s="90"/>
      <c r="Y135" s="90"/>
      <c r="Z135" s="90"/>
      <c r="AA135" s="90"/>
      <c r="AB135" s="90"/>
    </row>
    <row r="136" hidden="1">
      <c r="A136" s="83" t="str">
        <f t="shared" si="1"/>
        <v>5fe769ec52fcda07dfc9bade</v>
      </c>
      <c r="B136" s="111" t="s">
        <v>8704</v>
      </c>
      <c r="C136" s="114" t="s">
        <v>205</v>
      </c>
      <c r="D136" s="135" t="s">
        <v>987</v>
      </c>
      <c r="E136" s="148" t="s">
        <v>3466</v>
      </c>
      <c r="F136" s="148" t="s">
        <v>3467</v>
      </c>
      <c r="G136" s="193" t="s">
        <v>8899</v>
      </c>
      <c r="H136" s="137" t="s">
        <v>8900</v>
      </c>
      <c r="I136" s="137" t="s">
        <v>8901</v>
      </c>
      <c r="J136" s="148" t="s">
        <v>3470</v>
      </c>
      <c r="K136" s="98" t="s">
        <v>8902</v>
      </c>
      <c r="L136" s="98"/>
      <c r="M136" s="104">
        <f>VLOOKUP(E136,'Hedef Liste'!A:J,9,0)</f>
        <v>33</v>
      </c>
      <c r="N136" s="90"/>
      <c r="O136" s="90"/>
      <c r="P136" s="90"/>
      <c r="Q136" s="90"/>
      <c r="R136" s="90"/>
      <c r="S136" s="90"/>
      <c r="T136" s="90"/>
      <c r="U136" s="90"/>
      <c r="V136" s="90"/>
      <c r="W136" s="90"/>
      <c r="X136" s="90"/>
      <c r="Y136" s="90"/>
      <c r="Z136" s="90"/>
      <c r="AA136" s="90"/>
      <c r="AB136" s="90"/>
    </row>
    <row r="137" hidden="1">
      <c r="A137" s="83" t="str">
        <f t="shared" si="1"/>
        <v/>
      </c>
      <c r="B137" s="99"/>
      <c r="C137" s="114"/>
      <c r="D137" s="100"/>
      <c r="E137" s="100"/>
      <c r="F137" s="161" t="s">
        <v>8876</v>
      </c>
      <c r="G137" s="162"/>
      <c r="H137" s="98"/>
      <c r="I137" s="96"/>
      <c r="J137" s="100"/>
      <c r="K137" s="97"/>
      <c r="L137" s="98"/>
      <c r="M137" s="90" t="str">
        <f>VLOOKUP(E137,'Hedef Liste'!A:J,9,0)</f>
        <v>#N/A</v>
      </c>
      <c r="N137" s="90"/>
      <c r="O137" s="90"/>
      <c r="P137" s="90"/>
      <c r="Q137" s="90"/>
      <c r="R137" s="90"/>
      <c r="S137" s="90"/>
      <c r="T137" s="90"/>
      <c r="U137" s="90"/>
      <c r="V137" s="90"/>
      <c r="W137" s="90"/>
      <c r="X137" s="90"/>
      <c r="Y137" s="90"/>
      <c r="Z137" s="90"/>
      <c r="AA137" s="90"/>
      <c r="AB137" s="90"/>
    </row>
    <row r="138" hidden="1">
      <c r="A138" s="83" t="str">
        <f t="shared" si="1"/>
        <v/>
      </c>
      <c r="B138" s="99"/>
      <c r="C138" s="114"/>
      <c r="D138" s="100"/>
      <c r="E138" s="100"/>
      <c r="F138" s="108"/>
      <c r="G138" s="103"/>
      <c r="H138" s="98"/>
      <c r="I138" s="98"/>
      <c r="J138" s="100"/>
      <c r="K138" s="97"/>
      <c r="L138" s="98"/>
      <c r="M138" s="90" t="str">
        <f>VLOOKUP(E138,'Hedef Liste'!A:J,9,0)</f>
        <v>#N/A</v>
      </c>
      <c r="N138" s="90"/>
      <c r="O138" s="90"/>
      <c r="P138" s="90"/>
      <c r="Q138" s="90"/>
      <c r="R138" s="90"/>
      <c r="S138" s="90"/>
      <c r="T138" s="90"/>
      <c r="U138" s="90"/>
      <c r="V138" s="90"/>
      <c r="W138" s="90"/>
      <c r="X138" s="90"/>
      <c r="Y138" s="90"/>
      <c r="Z138" s="90"/>
      <c r="AA138" s="90"/>
      <c r="AB138" s="90"/>
    </row>
    <row r="139" hidden="1">
      <c r="A139" s="83" t="str">
        <f t="shared" si="1"/>
        <v>5fda2f82ee2cca36700b22eb</v>
      </c>
      <c r="B139" s="99"/>
      <c r="C139" s="114" t="s">
        <v>205</v>
      </c>
      <c r="D139" s="194" t="s">
        <v>131</v>
      </c>
      <c r="E139" s="182" t="s">
        <v>8903</v>
      </c>
      <c r="F139" s="195" t="s">
        <v>8904</v>
      </c>
      <c r="G139" s="183" t="s">
        <v>8760</v>
      </c>
      <c r="H139" s="196" t="s">
        <v>8881</v>
      </c>
      <c r="I139" s="196" t="s">
        <v>8905</v>
      </c>
      <c r="J139" s="194" t="s">
        <v>2292</v>
      </c>
      <c r="K139" s="98" t="s">
        <v>8906</v>
      </c>
      <c r="L139" s="107"/>
      <c r="M139" s="90" t="str">
        <f>VLOOKUP(E139,'Hedef Liste'!A:J,9,0)</f>
        <v>#N/A</v>
      </c>
      <c r="N139" s="90"/>
      <c r="O139" s="90"/>
      <c r="P139" s="90"/>
      <c r="Q139" s="90"/>
      <c r="R139" s="90"/>
      <c r="S139" s="90"/>
      <c r="T139" s="90"/>
      <c r="U139" s="90"/>
      <c r="V139" s="90"/>
      <c r="W139" s="90"/>
      <c r="X139" s="90"/>
      <c r="Y139" s="90"/>
      <c r="Z139" s="90"/>
      <c r="AA139" s="90"/>
      <c r="AB139" s="90"/>
    </row>
    <row r="140" hidden="1">
      <c r="A140" s="83" t="str">
        <f t="shared" si="1"/>
        <v/>
      </c>
      <c r="B140" s="99"/>
      <c r="C140" s="112"/>
      <c r="D140" s="93"/>
      <c r="E140" s="101"/>
      <c r="F140" s="101"/>
      <c r="G140" s="106"/>
      <c r="H140" s="101"/>
      <c r="I140" s="101"/>
      <c r="J140" s="101"/>
      <c r="K140" s="97"/>
      <c r="L140" s="107"/>
      <c r="M140" s="90"/>
      <c r="N140" s="90"/>
      <c r="O140" s="90"/>
      <c r="P140" s="90"/>
      <c r="Q140" s="90"/>
      <c r="R140" s="90"/>
      <c r="S140" s="90"/>
      <c r="T140" s="90"/>
      <c r="U140" s="90"/>
      <c r="V140" s="90"/>
      <c r="W140" s="90"/>
      <c r="X140" s="90"/>
      <c r="Y140" s="90"/>
      <c r="Z140" s="90"/>
      <c r="AA140" s="90"/>
      <c r="AB140" s="90"/>
    </row>
    <row r="141" hidden="1">
      <c r="A141" s="83" t="str">
        <f t="shared" si="1"/>
        <v/>
      </c>
      <c r="B141" s="108"/>
      <c r="C141" s="109"/>
      <c r="D141" s="85"/>
      <c r="E141" s="107"/>
      <c r="F141" s="107"/>
      <c r="G141" s="113"/>
      <c r="H141" s="107"/>
      <c r="I141" s="107"/>
      <c r="J141" s="107"/>
      <c r="K141" s="107"/>
      <c r="L141" s="107"/>
      <c r="M141" s="90"/>
      <c r="N141" s="90"/>
      <c r="O141" s="90"/>
      <c r="P141" s="90"/>
      <c r="Q141" s="90"/>
      <c r="R141" s="90"/>
      <c r="S141" s="90"/>
      <c r="T141" s="90"/>
      <c r="U141" s="90"/>
      <c r="V141" s="90"/>
      <c r="W141" s="90"/>
      <c r="X141" s="90"/>
      <c r="Y141" s="90"/>
      <c r="Z141" s="90"/>
      <c r="AA141" s="90"/>
      <c r="AB141" s="90"/>
    </row>
    <row r="142" hidden="1">
      <c r="A142" s="83" t="str">
        <f t="shared" si="1"/>
        <v/>
      </c>
      <c r="B142" s="84"/>
      <c r="C142" s="84">
        <v>44280.0</v>
      </c>
      <c r="D142" s="85"/>
      <c r="E142" s="86"/>
      <c r="F142" s="149"/>
      <c r="G142" s="149"/>
      <c r="H142" s="149"/>
      <c r="I142" s="149"/>
      <c r="J142" s="149"/>
      <c r="K142" s="149"/>
      <c r="L142" s="150"/>
      <c r="M142" s="90"/>
      <c r="N142" s="90"/>
      <c r="O142" s="90"/>
      <c r="P142" s="90"/>
      <c r="Q142" s="90"/>
      <c r="R142" s="90"/>
      <c r="S142" s="90"/>
      <c r="T142" s="90"/>
      <c r="U142" s="90"/>
      <c r="V142" s="90"/>
      <c r="W142" s="90"/>
      <c r="X142" s="90"/>
      <c r="Y142" s="90"/>
      <c r="Z142" s="90"/>
      <c r="AA142" s="90"/>
      <c r="AB142" s="90"/>
    </row>
    <row r="143" hidden="1">
      <c r="A143" s="83" t="str">
        <f t="shared" si="1"/>
        <v/>
      </c>
      <c r="B143" s="91" t="s">
        <v>8686</v>
      </c>
      <c r="C143" s="92" t="s">
        <v>273</v>
      </c>
      <c r="D143" s="93"/>
      <c r="E143" s="101"/>
      <c r="F143" s="101"/>
      <c r="G143" s="95"/>
      <c r="H143" s="96"/>
      <c r="I143" s="96"/>
      <c r="J143" s="94"/>
      <c r="K143" s="97"/>
      <c r="L143" s="98"/>
      <c r="M143" s="90" t="str">
        <f>VLOOKUP(E143,'Hedef Liste'!A:J,9,0)</f>
        <v>#N/A</v>
      </c>
      <c r="N143" s="90"/>
      <c r="O143" s="90"/>
      <c r="P143" s="90"/>
      <c r="Q143" s="90"/>
      <c r="R143" s="90"/>
      <c r="S143" s="90"/>
      <c r="T143" s="90"/>
      <c r="U143" s="90"/>
      <c r="V143" s="90"/>
      <c r="W143" s="90"/>
      <c r="X143" s="90"/>
      <c r="Y143" s="90"/>
      <c r="Z143" s="90"/>
      <c r="AA143" s="90"/>
      <c r="AB143" s="90"/>
    </row>
    <row r="144" hidden="1">
      <c r="A144" s="83" t="str">
        <f t="shared" si="1"/>
        <v>5fbe06ed5e29bcb814d0c4f9</v>
      </c>
      <c r="B144" s="99"/>
      <c r="C144" s="92" t="s">
        <v>273</v>
      </c>
      <c r="D144" s="100" t="s">
        <v>987</v>
      </c>
      <c r="E144" s="101" t="s">
        <v>5755</v>
      </c>
      <c r="F144" s="101" t="s">
        <v>5756</v>
      </c>
      <c r="G144" s="103">
        <v>0.5416666666666666</v>
      </c>
      <c r="H144" s="98" t="s">
        <v>8907</v>
      </c>
      <c r="I144" s="101" t="s">
        <v>8908</v>
      </c>
      <c r="J144" s="101" t="s">
        <v>5757</v>
      </c>
      <c r="K144" s="98"/>
      <c r="L144" s="98">
        <v>7.0</v>
      </c>
      <c r="M144" s="96">
        <v>7.0</v>
      </c>
      <c r="N144" s="90"/>
      <c r="O144" s="90"/>
      <c r="P144" s="90"/>
      <c r="Q144" s="90"/>
      <c r="R144" s="90"/>
      <c r="S144" s="90"/>
      <c r="T144" s="90"/>
      <c r="U144" s="90"/>
      <c r="V144" s="90"/>
      <c r="W144" s="90"/>
      <c r="X144" s="90"/>
      <c r="Y144" s="90"/>
      <c r="Z144" s="90"/>
      <c r="AA144" s="90"/>
      <c r="AB144" s="90"/>
    </row>
    <row r="145" hidden="1">
      <c r="A145" s="83" t="str">
        <f t="shared" si="1"/>
        <v>5ff6ee70bd264d1687525d52</v>
      </c>
      <c r="B145" s="99"/>
      <c r="C145" s="92" t="s">
        <v>273</v>
      </c>
      <c r="D145" s="100" t="s">
        <v>987</v>
      </c>
      <c r="E145" s="101" t="s">
        <v>5375</v>
      </c>
      <c r="F145" s="101" t="s">
        <v>5376</v>
      </c>
      <c r="G145" s="197">
        <v>0.625</v>
      </c>
      <c r="H145" s="98" t="s">
        <v>8907</v>
      </c>
      <c r="I145" s="98" t="s">
        <v>8909</v>
      </c>
      <c r="J145" s="101" t="s">
        <v>5378</v>
      </c>
      <c r="K145" s="97"/>
      <c r="L145" s="98">
        <v>63.0</v>
      </c>
      <c r="M145" s="104">
        <f>VLOOKUP(E145,'Hedef Liste'!A:J,9,0)</f>
        <v>120</v>
      </c>
      <c r="N145" s="90"/>
      <c r="O145" s="90"/>
      <c r="P145" s="90"/>
      <c r="Q145" s="90"/>
      <c r="R145" s="90"/>
      <c r="S145" s="90"/>
      <c r="T145" s="90"/>
      <c r="U145" s="90"/>
      <c r="V145" s="90"/>
      <c r="W145" s="90"/>
      <c r="X145" s="90"/>
      <c r="Y145" s="90"/>
      <c r="Z145" s="90"/>
      <c r="AA145" s="90"/>
      <c r="AB145" s="90"/>
    </row>
    <row r="146" hidden="1">
      <c r="A146" s="83" t="str">
        <f t="shared" si="1"/>
        <v>5ffb7969c92252ea9e39998f</v>
      </c>
      <c r="B146" s="99"/>
      <c r="C146" s="134"/>
      <c r="D146" s="135" t="s">
        <v>987</v>
      </c>
      <c r="E146" s="148" t="s">
        <v>8910</v>
      </c>
      <c r="F146" s="148" t="s">
        <v>8911</v>
      </c>
      <c r="G146" s="144" t="s">
        <v>8912</v>
      </c>
      <c r="H146" s="124" t="s">
        <v>8894</v>
      </c>
      <c r="I146" s="124" t="s">
        <v>8913</v>
      </c>
      <c r="J146" s="148" t="s">
        <v>4095</v>
      </c>
      <c r="K146" s="124"/>
      <c r="L146" s="107"/>
      <c r="M146" s="96" t="s">
        <v>8744</v>
      </c>
      <c r="N146" s="90"/>
      <c r="O146" s="90"/>
      <c r="P146" s="90"/>
      <c r="Q146" s="90"/>
      <c r="R146" s="90"/>
      <c r="S146" s="90"/>
      <c r="T146" s="90"/>
      <c r="U146" s="90"/>
      <c r="V146" s="90"/>
      <c r="W146" s="90"/>
      <c r="X146" s="90"/>
      <c r="Y146" s="90"/>
      <c r="Z146" s="90"/>
      <c r="AA146" s="90"/>
      <c r="AB146" s="90"/>
    </row>
    <row r="147" hidden="1">
      <c r="A147" s="83" t="str">
        <f t="shared" si="1"/>
        <v>5ffb765ac9225259a239993a</v>
      </c>
      <c r="B147" s="108"/>
      <c r="C147" s="109"/>
      <c r="D147" s="147" t="s">
        <v>987</v>
      </c>
      <c r="E147" s="122" t="s">
        <v>4092</v>
      </c>
      <c r="F147" s="122" t="s">
        <v>4093</v>
      </c>
      <c r="G147" s="144" t="s">
        <v>8760</v>
      </c>
      <c r="H147" s="124" t="s">
        <v>8894</v>
      </c>
      <c r="I147" s="124" t="s">
        <v>8913</v>
      </c>
      <c r="J147" s="148" t="s">
        <v>4095</v>
      </c>
      <c r="K147" s="145"/>
      <c r="L147" s="107"/>
      <c r="M147" s="90"/>
      <c r="N147" s="90"/>
      <c r="O147" s="90"/>
      <c r="P147" s="90"/>
      <c r="Q147" s="90"/>
      <c r="R147" s="90"/>
      <c r="S147" s="90"/>
      <c r="T147" s="90"/>
      <c r="U147" s="90"/>
      <c r="V147" s="90"/>
      <c r="W147" s="90"/>
      <c r="X147" s="90"/>
      <c r="Y147" s="90"/>
      <c r="Z147" s="90"/>
      <c r="AA147" s="90"/>
      <c r="AB147" s="90"/>
    </row>
    <row r="148" hidden="1">
      <c r="A148" s="83" t="str">
        <f t="shared" si="1"/>
        <v/>
      </c>
      <c r="B148" s="111" t="s">
        <v>8704</v>
      </c>
      <c r="C148" s="114" t="s">
        <v>205</v>
      </c>
      <c r="D148" s="93"/>
      <c r="E148" s="105"/>
      <c r="F148" s="105"/>
      <c r="G148" s="95"/>
      <c r="H148" s="96"/>
      <c r="I148" s="96"/>
      <c r="J148" s="105"/>
      <c r="K148" s="97"/>
      <c r="L148" s="98"/>
      <c r="M148" s="90" t="str">
        <f>VLOOKUP(E148,'Hedef Liste'!A:J,9,0)</f>
        <v>#N/A</v>
      </c>
      <c r="N148" s="90"/>
      <c r="O148" s="90"/>
      <c r="P148" s="90"/>
      <c r="Q148" s="90"/>
      <c r="R148" s="90"/>
      <c r="S148" s="90"/>
      <c r="T148" s="90"/>
      <c r="U148" s="90"/>
      <c r="V148" s="90"/>
      <c r="W148" s="90"/>
      <c r="X148" s="90"/>
      <c r="Y148" s="90"/>
      <c r="Z148" s="90"/>
      <c r="AA148" s="90"/>
      <c r="AB148" s="90"/>
    </row>
    <row r="149" hidden="1">
      <c r="A149" s="83" t="str">
        <f t="shared" si="1"/>
        <v>5fe381e0cd276074b99ff2a7</v>
      </c>
      <c r="B149" s="99"/>
      <c r="C149" s="114"/>
      <c r="D149" s="100" t="s">
        <v>131</v>
      </c>
      <c r="E149" s="101" t="s">
        <v>407</v>
      </c>
      <c r="F149" s="101" t="s">
        <v>5228</v>
      </c>
      <c r="G149" s="162">
        <v>0.4791666666666667</v>
      </c>
      <c r="H149" s="101" t="s">
        <v>8914</v>
      </c>
      <c r="I149" s="101" t="s">
        <v>8915</v>
      </c>
      <c r="J149" s="100" t="s">
        <v>5230</v>
      </c>
      <c r="K149" s="98" t="s">
        <v>8916</v>
      </c>
      <c r="L149" s="98"/>
      <c r="M149" s="104">
        <f>VLOOKUP(E149,'Hedef Liste'!A:J,9,0)</f>
        <v>23</v>
      </c>
      <c r="N149" s="90"/>
      <c r="O149" s="90"/>
      <c r="P149" s="90"/>
      <c r="Q149" s="90"/>
      <c r="R149" s="90"/>
      <c r="S149" s="90"/>
      <c r="T149" s="90"/>
      <c r="U149" s="90"/>
      <c r="V149" s="90"/>
      <c r="W149" s="90"/>
      <c r="X149" s="90"/>
      <c r="Y149" s="90"/>
      <c r="Z149" s="90"/>
      <c r="AA149" s="90"/>
      <c r="AB149" s="90"/>
    </row>
    <row r="150" hidden="1">
      <c r="A150" s="83" t="str">
        <f t="shared" si="1"/>
        <v/>
      </c>
      <c r="B150" s="99"/>
      <c r="C150" s="114"/>
      <c r="D150" s="100"/>
      <c r="E150" s="100"/>
      <c r="F150" s="100"/>
      <c r="G150" s="103"/>
      <c r="H150" s="98"/>
      <c r="I150" s="98"/>
      <c r="J150" s="100"/>
      <c r="K150" s="97"/>
      <c r="L150" s="98"/>
      <c r="M150" s="90" t="str">
        <f>VLOOKUP(E150,'Hedef Liste'!A:J,9,0)</f>
        <v>#N/A</v>
      </c>
      <c r="N150" s="90"/>
      <c r="O150" s="90"/>
      <c r="P150" s="90"/>
      <c r="Q150" s="90"/>
      <c r="R150" s="90"/>
      <c r="S150" s="90"/>
      <c r="T150" s="90"/>
      <c r="U150" s="90"/>
      <c r="V150" s="90"/>
      <c r="W150" s="90"/>
      <c r="X150" s="90"/>
      <c r="Y150" s="90"/>
      <c r="Z150" s="90"/>
      <c r="AA150" s="90"/>
      <c r="AB150" s="90"/>
    </row>
    <row r="151" hidden="1">
      <c r="A151" s="83" t="str">
        <f t="shared" si="1"/>
        <v/>
      </c>
      <c r="B151" s="99"/>
      <c r="C151" s="114" t="s">
        <v>205</v>
      </c>
      <c r="D151" s="100"/>
      <c r="E151" s="101"/>
      <c r="F151" s="105" t="s">
        <v>8917</v>
      </c>
      <c r="G151" s="106"/>
      <c r="H151" s="98"/>
      <c r="I151" s="98"/>
      <c r="J151" s="100"/>
      <c r="K151" s="107"/>
      <c r="L151" s="107"/>
      <c r="M151" s="90" t="str">
        <f>VLOOKUP(E151,'Hedef Liste'!A:J,9,0)</f>
        <v>#N/A</v>
      </c>
      <c r="N151" s="90"/>
      <c r="O151" s="90"/>
      <c r="P151" s="90"/>
      <c r="Q151" s="90"/>
      <c r="R151" s="90"/>
      <c r="S151" s="90"/>
      <c r="T151" s="90"/>
      <c r="U151" s="90"/>
      <c r="V151" s="90"/>
      <c r="W151" s="90"/>
      <c r="X151" s="90"/>
      <c r="Y151" s="90"/>
      <c r="Z151" s="90"/>
      <c r="AA151" s="90"/>
      <c r="AB151" s="90"/>
    </row>
    <row r="152" hidden="1">
      <c r="A152" s="83" t="str">
        <f t="shared" si="1"/>
        <v/>
      </c>
      <c r="B152" s="99"/>
      <c r="C152" s="112"/>
      <c r="D152" s="93"/>
      <c r="E152" s="101"/>
      <c r="F152" s="101"/>
      <c r="G152" s="106"/>
      <c r="H152" s="101"/>
      <c r="I152" s="101"/>
      <c r="J152" s="101"/>
      <c r="K152" s="97"/>
      <c r="L152" s="107"/>
      <c r="M152" s="90"/>
      <c r="N152" s="90"/>
      <c r="O152" s="90"/>
      <c r="P152" s="90"/>
      <c r="Q152" s="90"/>
      <c r="R152" s="90"/>
      <c r="S152" s="90"/>
      <c r="T152" s="90"/>
      <c r="U152" s="90"/>
      <c r="V152" s="90"/>
      <c r="W152" s="90"/>
      <c r="X152" s="90"/>
      <c r="Y152" s="90"/>
      <c r="Z152" s="90"/>
      <c r="AA152" s="90"/>
      <c r="AB152" s="90"/>
    </row>
    <row r="153" hidden="1">
      <c r="A153" s="83" t="str">
        <f t="shared" si="1"/>
        <v/>
      </c>
      <c r="B153" s="108"/>
      <c r="C153" s="109"/>
      <c r="D153" s="85"/>
      <c r="E153" s="107"/>
      <c r="F153" s="107"/>
      <c r="G153" s="113"/>
      <c r="H153" s="107"/>
      <c r="I153" s="107"/>
      <c r="J153" s="107"/>
      <c r="K153" s="107"/>
      <c r="L153" s="107"/>
      <c r="M153" s="90"/>
      <c r="N153" s="90"/>
      <c r="O153" s="90"/>
      <c r="P153" s="90"/>
      <c r="Q153" s="90"/>
      <c r="R153" s="90"/>
      <c r="S153" s="90"/>
      <c r="T153" s="90"/>
      <c r="U153" s="90"/>
      <c r="V153" s="90"/>
      <c r="W153" s="90"/>
      <c r="X153" s="90"/>
      <c r="Y153" s="90"/>
      <c r="Z153" s="90"/>
      <c r="AA153" s="90"/>
      <c r="AB153" s="90"/>
    </row>
    <row r="154" hidden="1">
      <c r="A154" s="83" t="str">
        <f t="shared" si="1"/>
        <v/>
      </c>
      <c r="B154" s="84"/>
      <c r="C154" s="84">
        <v>44281.0</v>
      </c>
      <c r="D154" s="85"/>
      <c r="E154" s="86"/>
      <c r="F154" s="149"/>
      <c r="G154" s="149"/>
      <c r="H154" s="149"/>
      <c r="I154" s="149"/>
      <c r="J154" s="149"/>
      <c r="K154" s="149"/>
      <c r="L154" s="150"/>
      <c r="M154" s="90"/>
      <c r="N154" s="90"/>
      <c r="O154" s="90"/>
      <c r="P154" s="90"/>
      <c r="Q154" s="90"/>
      <c r="R154" s="90"/>
      <c r="S154" s="90"/>
      <c r="T154" s="90"/>
      <c r="U154" s="90"/>
      <c r="V154" s="90"/>
      <c r="W154" s="90"/>
      <c r="X154" s="90"/>
      <c r="Y154" s="90"/>
      <c r="Z154" s="90"/>
      <c r="AA154" s="90"/>
      <c r="AB154" s="90"/>
    </row>
    <row r="155" hidden="1">
      <c r="A155" s="83" t="str">
        <f t="shared" si="1"/>
        <v>5fbe3eea8f09e24acfe2e443</v>
      </c>
      <c r="B155" s="91" t="s">
        <v>8686</v>
      </c>
      <c r="C155" s="92" t="s">
        <v>273</v>
      </c>
      <c r="D155" s="93" t="s">
        <v>204</v>
      </c>
      <c r="E155" s="105" t="s">
        <v>6037</v>
      </c>
      <c r="F155" s="105" t="s">
        <v>6038</v>
      </c>
      <c r="G155" s="95">
        <v>0.5</v>
      </c>
      <c r="H155" s="96" t="s">
        <v>8918</v>
      </c>
      <c r="I155" s="96" t="s">
        <v>8919</v>
      </c>
      <c r="J155" s="105" t="s">
        <v>8920</v>
      </c>
      <c r="K155" s="97"/>
      <c r="L155" s="98">
        <v>109.0</v>
      </c>
      <c r="M155" s="104">
        <f>VLOOKUP(E155,'Hedef Liste'!A:J,9,0)</f>
        <v>133</v>
      </c>
      <c r="N155" s="90"/>
      <c r="O155" s="90"/>
      <c r="P155" s="90"/>
      <c r="Q155" s="90"/>
      <c r="R155" s="90"/>
      <c r="S155" s="90"/>
      <c r="T155" s="90"/>
      <c r="U155" s="90"/>
      <c r="V155" s="90"/>
      <c r="W155" s="90"/>
      <c r="X155" s="90"/>
      <c r="Y155" s="90"/>
      <c r="Z155" s="90"/>
      <c r="AA155" s="90"/>
      <c r="AB155" s="90"/>
    </row>
    <row r="156" hidden="1">
      <c r="A156" s="83" t="str">
        <f t="shared" si="1"/>
        <v>5fa3cbc34fd4a40090987d43</v>
      </c>
      <c r="B156" s="99"/>
      <c r="C156" s="92" t="s">
        <v>273</v>
      </c>
      <c r="D156" s="93" t="s">
        <v>204</v>
      </c>
      <c r="E156" s="105" t="s">
        <v>4846</v>
      </c>
      <c r="F156" s="105" t="s">
        <v>4847</v>
      </c>
      <c r="G156" s="95">
        <v>0.6041666666666666</v>
      </c>
      <c r="H156" s="198" t="s">
        <v>8921</v>
      </c>
      <c r="I156" s="198" t="s">
        <v>8922</v>
      </c>
      <c r="J156" s="105" t="s">
        <v>3553</v>
      </c>
      <c r="K156" s="98"/>
      <c r="L156" s="98" t="s">
        <v>8892</v>
      </c>
      <c r="M156" s="104">
        <f>VLOOKUP(E157,'Hedef Liste'!A:J,9,0)</f>
        <v>26</v>
      </c>
      <c r="N156" s="90"/>
      <c r="O156" s="90"/>
      <c r="P156" s="90"/>
      <c r="Q156" s="90"/>
      <c r="R156" s="90"/>
      <c r="S156" s="90"/>
      <c r="T156" s="90"/>
      <c r="U156" s="90"/>
      <c r="V156" s="90"/>
      <c r="W156" s="90"/>
      <c r="X156" s="90"/>
      <c r="Y156" s="90"/>
      <c r="Z156" s="90"/>
      <c r="AA156" s="90"/>
      <c r="AB156" s="90"/>
    </row>
    <row r="157" hidden="1">
      <c r="A157" s="83" t="str">
        <f t="shared" si="1"/>
        <v>5f90312bdb6edd7adb540abc</v>
      </c>
      <c r="B157" s="99"/>
      <c r="C157" s="92" t="s">
        <v>273</v>
      </c>
      <c r="D157" s="100" t="s">
        <v>987</v>
      </c>
      <c r="E157" s="105" t="s">
        <v>3536</v>
      </c>
      <c r="F157" s="105" t="s">
        <v>3537</v>
      </c>
      <c r="G157" s="199" t="s">
        <v>8697</v>
      </c>
      <c r="H157" s="98" t="s">
        <v>8889</v>
      </c>
      <c r="I157" s="192" t="s">
        <v>3541</v>
      </c>
      <c r="J157" s="105" t="s">
        <v>3539</v>
      </c>
      <c r="K157" s="97"/>
      <c r="L157" s="98">
        <v>17.0</v>
      </c>
      <c r="M157" s="90" t="str">
        <f>VLOOKUP(E158,'Hedef Liste'!A:J,9,0)</f>
        <v>#N/A</v>
      </c>
      <c r="N157" s="90"/>
      <c r="O157" s="90"/>
      <c r="P157" s="90"/>
      <c r="Q157" s="90"/>
      <c r="R157" s="90"/>
      <c r="S157" s="90"/>
      <c r="T157" s="90"/>
      <c r="U157" s="90"/>
      <c r="V157" s="90"/>
      <c r="W157" s="90"/>
      <c r="X157" s="90"/>
      <c r="Y157" s="90"/>
      <c r="Z157" s="90"/>
      <c r="AA157" s="90"/>
      <c r="AB157" s="90"/>
    </row>
    <row r="158" hidden="1">
      <c r="A158" s="83" t="str">
        <f t="shared" si="1"/>
        <v>5fc65f3e9bc7f867e34ce8ff</v>
      </c>
      <c r="B158" s="99"/>
      <c r="C158" s="92" t="s">
        <v>273</v>
      </c>
      <c r="D158" s="100" t="s">
        <v>987</v>
      </c>
      <c r="E158" s="105" t="s">
        <v>8923</v>
      </c>
      <c r="F158" s="105" t="s">
        <v>8924</v>
      </c>
      <c r="G158" s="133" t="s">
        <v>8700</v>
      </c>
      <c r="H158" s="96" t="s">
        <v>8853</v>
      </c>
      <c r="I158" s="101" t="s">
        <v>8925</v>
      </c>
      <c r="J158" s="105" t="s">
        <v>8926</v>
      </c>
      <c r="K158" s="107"/>
      <c r="L158" s="98">
        <v>5.0</v>
      </c>
      <c r="M158" s="90" t="str">
        <f>VLOOKUP(#REF!,'Hedef Liste'!A:J,9,0)</f>
        <v>#REF!</v>
      </c>
      <c r="N158" s="90"/>
      <c r="O158" s="90"/>
      <c r="P158" s="90"/>
      <c r="Q158" s="90"/>
      <c r="R158" s="90"/>
      <c r="S158" s="90"/>
      <c r="T158" s="90"/>
      <c r="U158" s="90"/>
      <c r="V158" s="90"/>
      <c r="W158" s="90"/>
      <c r="X158" s="90"/>
      <c r="Y158" s="90"/>
      <c r="Z158" s="90"/>
      <c r="AA158" s="90"/>
      <c r="AB158" s="90"/>
    </row>
    <row r="159" hidden="1">
      <c r="A159" s="83" t="str">
        <f t="shared" si="1"/>
        <v/>
      </c>
      <c r="B159" s="99"/>
      <c r="C159" s="134"/>
      <c r="D159" s="93"/>
      <c r="E159" s="94"/>
      <c r="F159" s="98"/>
      <c r="G159" s="106"/>
      <c r="H159" s="98"/>
      <c r="I159" s="98"/>
      <c r="J159" s="98"/>
      <c r="K159" s="97"/>
      <c r="L159" s="107"/>
      <c r="M159" s="90"/>
      <c r="N159" s="90"/>
      <c r="O159" s="90"/>
      <c r="P159" s="90"/>
      <c r="Q159" s="90"/>
      <c r="R159" s="90"/>
      <c r="S159" s="90"/>
      <c r="T159" s="90"/>
      <c r="U159" s="90"/>
      <c r="V159" s="90"/>
      <c r="W159" s="90"/>
      <c r="X159" s="90"/>
      <c r="Y159" s="90"/>
      <c r="Z159" s="90"/>
      <c r="AA159" s="90"/>
      <c r="AB159" s="90"/>
    </row>
    <row r="160" hidden="1">
      <c r="A160" s="83" t="str">
        <f t="shared" si="1"/>
        <v/>
      </c>
      <c r="B160" s="108"/>
      <c r="C160" s="109"/>
      <c r="D160" s="85"/>
      <c r="E160" s="107"/>
      <c r="F160" s="107"/>
      <c r="G160" s="113"/>
      <c r="H160" s="107"/>
      <c r="I160" s="107"/>
      <c r="J160" s="107"/>
      <c r="K160" s="107"/>
      <c r="L160" s="107"/>
      <c r="M160" s="90"/>
      <c r="N160" s="90"/>
      <c r="O160" s="90"/>
      <c r="P160" s="90"/>
      <c r="Q160" s="90"/>
      <c r="R160" s="90"/>
      <c r="S160" s="90"/>
      <c r="T160" s="90"/>
      <c r="U160" s="90"/>
      <c r="V160" s="90"/>
      <c r="W160" s="90"/>
      <c r="X160" s="90"/>
      <c r="Y160" s="90"/>
      <c r="Z160" s="90"/>
      <c r="AA160" s="90"/>
      <c r="AB160" s="90"/>
    </row>
    <row r="161" hidden="1">
      <c r="A161" s="83" t="str">
        <f t="shared" si="1"/>
        <v/>
      </c>
      <c r="B161" s="111" t="s">
        <v>8704</v>
      </c>
      <c r="C161" s="114" t="s">
        <v>205</v>
      </c>
      <c r="D161" s="93"/>
      <c r="E161" s="105"/>
      <c r="F161" s="105" t="s">
        <v>8917</v>
      </c>
      <c r="G161" s="95"/>
      <c r="H161" s="96"/>
      <c r="I161" s="96"/>
      <c r="J161" s="105"/>
      <c r="K161" s="97"/>
      <c r="L161" s="98"/>
      <c r="M161" s="90" t="str">
        <f>VLOOKUP(E161,'Hedef Liste'!A:J,9,0)</f>
        <v>#N/A</v>
      </c>
      <c r="N161" s="90"/>
      <c r="O161" s="90"/>
      <c r="P161" s="90"/>
      <c r="Q161" s="90"/>
      <c r="R161" s="90"/>
      <c r="S161" s="90"/>
      <c r="T161" s="90"/>
      <c r="U161" s="90"/>
      <c r="V161" s="90"/>
      <c r="W161" s="90"/>
      <c r="X161" s="90"/>
      <c r="Y161" s="90"/>
      <c r="Z161" s="90"/>
      <c r="AA161" s="90"/>
      <c r="AB161" s="90"/>
    </row>
    <row r="162" hidden="1">
      <c r="A162" s="83" t="str">
        <f t="shared" si="1"/>
        <v/>
      </c>
      <c r="B162" s="99"/>
      <c r="C162" s="114"/>
      <c r="D162" s="100"/>
      <c r="E162" s="100"/>
      <c r="F162" s="161" t="s">
        <v>8876</v>
      </c>
      <c r="G162" s="162"/>
      <c r="H162" s="98"/>
      <c r="I162" s="96"/>
      <c r="J162" s="100"/>
      <c r="K162" s="97"/>
      <c r="L162" s="98"/>
      <c r="M162" s="90" t="str">
        <f>VLOOKUP(E162,'Hedef Liste'!A:J,9,0)</f>
        <v>#N/A</v>
      </c>
      <c r="N162" s="90"/>
      <c r="O162" s="90"/>
      <c r="P162" s="90"/>
      <c r="Q162" s="90"/>
      <c r="R162" s="90"/>
      <c r="S162" s="90"/>
      <c r="T162" s="90"/>
      <c r="U162" s="90"/>
      <c r="V162" s="90"/>
      <c r="W162" s="90"/>
      <c r="X162" s="90"/>
      <c r="Y162" s="90"/>
      <c r="Z162" s="90"/>
      <c r="AA162" s="90"/>
      <c r="AB162" s="90"/>
    </row>
    <row r="163" hidden="1">
      <c r="A163" s="83" t="str">
        <f t="shared" si="1"/>
        <v/>
      </c>
      <c r="B163" s="99"/>
      <c r="C163" s="114"/>
      <c r="D163" s="100"/>
      <c r="E163" s="100"/>
      <c r="F163" s="108"/>
      <c r="G163" s="103"/>
      <c r="H163" s="98"/>
      <c r="I163" s="98"/>
      <c r="J163" s="100"/>
      <c r="K163" s="97"/>
      <c r="L163" s="98"/>
      <c r="M163" s="90" t="str">
        <f>VLOOKUP(E163,'Hedef Liste'!A:J,9,0)</f>
        <v>#N/A</v>
      </c>
      <c r="N163" s="90"/>
      <c r="O163" s="90"/>
      <c r="P163" s="90"/>
      <c r="Q163" s="90"/>
      <c r="R163" s="90"/>
      <c r="S163" s="90"/>
      <c r="T163" s="90"/>
      <c r="U163" s="90"/>
      <c r="V163" s="90"/>
      <c r="W163" s="90"/>
      <c r="X163" s="90"/>
      <c r="Y163" s="90"/>
      <c r="Z163" s="90"/>
      <c r="AA163" s="90"/>
      <c r="AB163" s="90"/>
    </row>
    <row r="164" hidden="1">
      <c r="A164" s="83" t="str">
        <f t="shared" si="1"/>
        <v>5fe769ec52fcda07dfc9bade</v>
      </c>
      <c r="B164" s="99"/>
      <c r="C164" s="114" t="s">
        <v>205</v>
      </c>
      <c r="D164" s="100" t="s">
        <v>51</v>
      </c>
      <c r="E164" s="105" t="s">
        <v>3466</v>
      </c>
      <c r="F164" s="105" t="s">
        <v>3467</v>
      </c>
      <c r="G164" s="106" t="s">
        <v>8927</v>
      </c>
      <c r="H164" s="98" t="s">
        <v>8928</v>
      </c>
      <c r="I164" s="98" t="s">
        <v>8929</v>
      </c>
      <c r="J164" s="105" t="s">
        <v>3470</v>
      </c>
      <c r="K164" s="107"/>
      <c r="L164" s="107"/>
      <c r="M164" s="104">
        <f>VLOOKUP(E164,'Hedef Liste'!A:J,9,0)</f>
        <v>33</v>
      </c>
      <c r="N164" s="90"/>
      <c r="O164" s="90"/>
      <c r="P164" s="90"/>
      <c r="Q164" s="90"/>
      <c r="R164" s="90"/>
      <c r="S164" s="90"/>
      <c r="T164" s="90"/>
      <c r="U164" s="90"/>
      <c r="V164" s="90"/>
      <c r="W164" s="90"/>
      <c r="X164" s="90"/>
      <c r="Y164" s="90"/>
      <c r="Z164" s="90"/>
      <c r="AA164" s="90"/>
      <c r="AB164" s="90"/>
    </row>
    <row r="165" hidden="1">
      <c r="A165" s="83" t="str">
        <f t="shared" si="1"/>
        <v/>
      </c>
      <c r="B165" s="99"/>
      <c r="C165" s="112"/>
      <c r="D165" s="93"/>
      <c r="E165" s="101"/>
      <c r="F165" s="101"/>
      <c r="G165" s="106"/>
      <c r="H165" s="101"/>
      <c r="I165" s="101"/>
      <c r="J165" s="101"/>
      <c r="K165" s="97"/>
      <c r="L165" s="107"/>
      <c r="M165" s="90"/>
      <c r="N165" s="90"/>
      <c r="O165" s="90"/>
      <c r="P165" s="90"/>
      <c r="Q165" s="90"/>
      <c r="R165" s="90"/>
      <c r="S165" s="90"/>
      <c r="T165" s="90"/>
      <c r="U165" s="90"/>
      <c r="V165" s="90"/>
      <c r="W165" s="90"/>
      <c r="X165" s="90"/>
      <c r="Y165" s="90"/>
      <c r="Z165" s="90"/>
      <c r="AA165" s="90"/>
      <c r="AB165" s="90"/>
    </row>
    <row r="166" hidden="1">
      <c r="A166" s="83" t="str">
        <f t="shared" si="1"/>
        <v/>
      </c>
      <c r="B166" s="108"/>
      <c r="C166" s="109"/>
      <c r="D166" s="85"/>
      <c r="E166" s="107"/>
      <c r="F166" s="107"/>
      <c r="G166" s="113"/>
      <c r="H166" s="107"/>
      <c r="I166" s="107"/>
      <c r="J166" s="107"/>
      <c r="K166" s="107"/>
      <c r="L166" s="107"/>
      <c r="M166" s="90"/>
      <c r="N166" s="90"/>
      <c r="O166" s="90"/>
      <c r="P166" s="90"/>
      <c r="Q166" s="90"/>
      <c r="R166" s="90"/>
      <c r="S166" s="90"/>
      <c r="T166" s="90"/>
      <c r="U166" s="90"/>
      <c r="V166" s="90"/>
      <c r="W166" s="90"/>
      <c r="X166" s="90"/>
      <c r="Y166" s="90"/>
      <c r="Z166" s="90"/>
      <c r="AA166" s="90"/>
      <c r="AB166" s="90"/>
    </row>
    <row r="167" hidden="1">
      <c r="A167" s="83" t="str">
        <f t="shared" si="1"/>
        <v/>
      </c>
      <c r="B167" s="84"/>
      <c r="C167" s="84">
        <v>44284.0</v>
      </c>
      <c r="D167" s="85"/>
      <c r="E167" s="86"/>
      <c r="F167" s="149"/>
      <c r="G167" s="149"/>
      <c r="H167" s="149"/>
      <c r="I167" s="149"/>
      <c r="J167" s="149"/>
      <c r="K167" s="149"/>
      <c r="L167" s="150"/>
      <c r="M167" s="90"/>
      <c r="N167" s="90"/>
      <c r="O167" s="90"/>
      <c r="P167" s="90"/>
      <c r="Q167" s="90"/>
      <c r="R167" s="90"/>
      <c r="S167" s="90"/>
      <c r="T167" s="90"/>
      <c r="U167" s="90"/>
      <c r="V167" s="90"/>
      <c r="W167" s="90"/>
      <c r="X167" s="90"/>
      <c r="Y167" s="90"/>
      <c r="Z167" s="90"/>
      <c r="AA167" s="90"/>
      <c r="AB167" s="90"/>
    </row>
    <row r="168" hidden="1">
      <c r="A168" s="83" t="str">
        <f t="shared" si="1"/>
        <v/>
      </c>
      <c r="B168" s="111" t="s">
        <v>8686</v>
      </c>
      <c r="C168" s="112"/>
      <c r="D168" s="93"/>
      <c r="E168" s="105"/>
      <c r="F168" s="105"/>
      <c r="G168" s="95"/>
      <c r="H168" s="96"/>
      <c r="I168" s="96"/>
      <c r="J168" s="105"/>
      <c r="K168" s="97"/>
      <c r="L168" s="98"/>
      <c r="M168" s="90" t="str">
        <f>VLOOKUP(E168,'Hedef Liste'!A:J,9,0)</f>
        <v>#N/A</v>
      </c>
      <c r="N168" s="90"/>
      <c r="O168" s="90"/>
      <c r="P168" s="90"/>
      <c r="Q168" s="90"/>
      <c r="R168" s="90"/>
      <c r="S168" s="90"/>
      <c r="T168" s="90"/>
      <c r="U168" s="90"/>
      <c r="V168" s="90"/>
      <c r="W168" s="90"/>
      <c r="X168" s="90"/>
      <c r="Y168" s="90"/>
      <c r="Z168" s="90"/>
      <c r="AA168" s="90"/>
      <c r="AB168" s="90"/>
    </row>
    <row r="169" hidden="1">
      <c r="A169" s="83" t="str">
        <f t="shared" si="1"/>
        <v>6027da69ff60ad8b79c0a2f7</v>
      </c>
      <c r="B169" s="99"/>
      <c r="C169" s="92" t="s">
        <v>273</v>
      </c>
      <c r="D169" s="93" t="s">
        <v>204</v>
      </c>
      <c r="E169" s="101" t="s">
        <v>8930</v>
      </c>
      <c r="F169" s="101" t="s">
        <v>8931</v>
      </c>
      <c r="G169" s="95">
        <v>0.4583333333333333</v>
      </c>
      <c r="H169" s="198" t="s">
        <v>8932</v>
      </c>
      <c r="I169" s="101" t="s">
        <v>8933</v>
      </c>
      <c r="J169" s="101" t="s">
        <v>8934</v>
      </c>
      <c r="K169" s="98"/>
      <c r="L169" s="98">
        <v>6.0</v>
      </c>
      <c r="M169" s="90" t="str">
        <f>VLOOKUP(E169,'Hedef Liste'!A:J,9,0)</f>
        <v>#N/A</v>
      </c>
      <c r="N169" s="90"/>
      <c r="O169" s="90"/>
      <c r="P169" s="90"/>
      <c r="Q169" s="90"/>
      <c r="R169" s="90"/>
      <c r="S169" s="90"/>
      <c r="T169" s="90"/>
      <c r="U169" s="90"/>
      <c r="V169" s="90"/>
      <c r="W169" s="90"/>
      <c r="X169" s="90"/>
      <c r="Y169" s="90"/>
      <c r="Z169" s="90"/>
      <c r="AA169" s="90"/>
      <c r="AB169" s="90"/>
    </row>
    <row r="170" hidden="1">
      <c r="A170" s="83" t="str">
        <f t="shared" si="1"/>
        <v>603e6178b84783568e0fcf81</v>
      </c>
      <c r="B170" s="99"/>
      <c r="C170" s="92" t="s">
        <v>273</v>
      </c>
      <c r="D170" s="100" t="s">
        <v>204</v>
      </c>
      <c r="E170" s="101" t="s">
        <v>6264</v>
      </c>
      <c r="F170" s="101" t="s">
        <v>6265</v>
      </c>
      <c r="G170" s="162">
        <v>0.5416666666666666</v>
      </c>
      <c r="H170" s="98" t="s">
        <v>8935</v>
      </c>
      <c r="I170" s="192" t="s">
        <v>8936</v>
      </c>
      <c r="J170" s="101" t="s">
        <v>6267</v>
      </c>
      <c r="K170" s="97"/>
      <c r="L170" s="98">
        <v>11.0</v>
      </c>
      <c r="M170" s="104">
        <f>VLOOKUP(E170,'Hedef Liste'!A:J,9,0)</f>
        <v>25</v>
      </c>
      <c r="N170" s="90"/>
      <c r="O170" s="90"/>
      <c r="P170" s="90"/>
      <c r="Q170" s="90"/>
      <c r="R170" s="90"/>
      <c r="S170" s="90"/>
      <c r="T170" s="90"/>
      <c r="U170" s="90"/>
      <c r="V170" s="90"/>
      <c r="W170" s="90"/>
      <c r="X170" s="90"/>
      <c r="Y170" s="90"/>
      <c r="Z170" s="90"/>
      <c r="AA170" s="90"/>
      <c r="AB170" s="90"/>
    </row>
    <row r="171" hidden="1">
      <c r="A171" s="83" t="str">
        <f t="shared" si="1"/>
        <v>5fabd3fc5f7e0e1cb95fd751</v>
      </c>
      <c r="B171" s="99"/>
      <c r="C171" s="92" t="s">
        <v>273</v>
      </c>
      <c r="D171" s="100" t="s">
        <v>204</v>
      </c>
      <c r="E171" s="101" t="s">
        <v>3254</v>
      </c>
      <c r="F171" s="101" t="s">
        <v>3255</v>
      </c>
      <c r="G171" s="103">
        <v>0.625</v>
      </c>
      <c r="H171" s="96" t="s">
        <v>8935</v>
      </c>
      <c r="I171" s="101" t="s">
        <v>8937</v>
      </c>
      <c r="J171" s="105" t="s">
        <v>3257</v>
      </c>
      <c r="K171" s="107"/>
      <c r="L171" s="98">
        <v>14.0</v>
      </c>
      <c r="M171" s="104">
        <f>VLOOKUP(E171,'Hedef Liste'!A:J,9,0)</f>
        <v>29</v>
      </c>
      <c r="N171" s="90"/>
      <c r="O171" s="90"/>
      <c r="P171" s="90"/>
      <c r="Q171" s="90"/>
      <c r="R171" s="90"/>
      <c r="S171" s="90"/>
      <c r="T171" s="90"/>
      <c r="U171" s="90"/>
      <c r="V171" s="90"/>
      <c r="W171" s="90"/>
      <c r="X171" s="90"/>
      <c r="Y171" s="90"/>
      <c r="Z171" s="90"/>
      <c r="AA171" s="90"/>
      <c r="AB171" s="90"/>
    </row>
    <row r="172" hidden="1">
      <c r="A172" s="83" t="str">
        <f t="shared" si="1"/>
        <v>5f8372fe8599557b431552c5</v>
      </c>
      <c r="B172" s="99"/>
      <c r="C172" s="92" t="s">
        <v>273</v>
      </c>
      <c r="D172" s="93" t="s">
        <v>204</v>
      </c>
      <c r="E172" s="101" t="s">
        <v>8388</v>
      </c>
      <c r="F172" s="101" t="s">
        <v>8389</v>
      </c>
      <c r="G172" s="106" t="s">
        <v>8912</v>
      </c>
      <c r="H172" s="98" t="s">
        <v>8938</v>
      </c>
      <c r="I172" s="101" t="s">
        <v>8939</v>
      </c>
      <c r="J172" s="101" t="s">
        <v>8391</v>
      </c>
      <c r="K172" s="97"/>
      <c r="L172" s="98">
        <v>45.0</v>
      </c>
      <c r="M172" s="104">
        <f>VLOOKUP(E172,'Hedef Liste'!A:J,9,0)</f>
        <v>36</v>
      </c>
      <c r="N172" s="90"/>
      <c r="O172" s="90"/>
      <c r="P172" s="90"/>
      <c r="Q172" s="90"/>
      <c r="R172" s="90"/>
      <c r="S172" s="90"/>
      <c r="T172" s="90"/>
      <c r="U172" s="90"/>
      <c r="V172" s="90"/>
      <c r="W172" s="90"/>
      <c r="X172" s="90"/>
      <c r="Y172" s="90"/>
      <c r="Z172" s="90"/>
      <c r="AA172" s="90"/>
      <c r="AB172" s="90"/>
    </row>
    <row r="173" hidden="1">
      <c r="A173" s="83" t="str">
        <f t="shared" si="1"/>
        <v/>
      </c>
      <c r="B173" s="108"/>
      <c r="C173" s="109"/>
      <c r="D173" s="85"/>
      <c r="E173" s="107"/>
      <c r="F173" s="107"/>
      <c r="G173" s="113"/>
      <c r="H173" s="107"/>
      <c r="I173" s="107"/>
      <c r="J173" s="107"/>
      <c r="K173" s="107"/>
      <c r="L173" s="107"/>
      <c r="M173" s="90"/>
      <c r="N173" s="90"/>
      <c r="O173" s="90"/>
      <c r="P173" s="90"/>
      <c r="Q173" s="90"/>
      <c r="R173" s="90"/>
      <c r="S173" s="90"/>
      <c r="T173" s="90"/>
      <c r="U173" s="90"/>
      <c r="V173" s="90"/>
      <c r="W173" s="90"/>
      <c r="X173" s="90"/>
      <c r="Y173" s="90"/>
      <c r="Z173" s="90"/>
      <c r="AA173" s="90"/>
      <c r="AB173" s="90"/>
    </row>
    <row r="174" hidden="1">
      <c r="A174" s="83" t="str">
        <f t="shared" si="1"/>
        <v/>
      </c>
      <c r="B174" s="111" t="s">
        <v>8940</v>
      </c>
      <c r="C174" s="112"/>
      <c r="D174" s="93"/>
      <c r="E174" s="105"/>
      <c r="F174" s="105"/>
      <c r="G174" s="95"/>
      <c r="H174" s="96"/>
      <c r="I174" s="96"/>
      <c r="J174" s="105"/>
      <c r="K174" s="97"/>
      <c r="L174" s="98"/>
      <c r="M174" s="90" t="str">
        <f>VLOOKUP(E174,'Hedef Liste'!A:J,9,0)</f>
        <v>#N/A</v>
      </c>
      <c r="N174" s="90"/>
      <c r="O174" s="90"/>
      <c r="P174" s="90"/>
      <c r="Q174" s="90"/>
      <c r="R174" s="90"/>
      <c r="S174" s="90"/>
      <c r="T174" s="90"/>
      <c r="U174" s="90"/>
      <c r="V174" s="90"/>
      <c r="W174" s="90"/>
      <c r="X174" s="90"/>
      <c r="Y174" s="90"/>
      <c r="Z174" s="90"/>
      <c r="AA174" s="90"/>
      <c r="AB174" s="90"/>
    </row>
    <row r="175" hidden="1">
      <c r="A175" s="83" t="str">
        <f t="shared" si="1"/>
        <v>5f88460d5071cad15090decb</v>
      </c>
      <c r="B175" s="99"/>
      <c r="C175" s="114" t="s">
        <v>259</v>
      </c>
      <c r="D175" s="93" t="s">
        <v>204</v>
      </c>
      <c r="E175" s="101" t="s">
        <v>3812</v>
      </c>
      <c r="F175" s="101" t="s">
        <v>3813</v>
      </c>
      <c r="G175" s="95">
        <v>0.4583333333333333</v>
      </c>
      <c r="H175" s="101" t="s">
        <v>8941</v>
      </c>
      <c r="I175" s="101" t="s">
        <v>8942</v>
      </c>
      <c r="J175" s="101" t="s">
        <v>3815</v>
      </c>
      <c r="K175" s="98"/>
      <c r="L175" s="98"/>
      <c r="M175" s="104">
        <f>VLOOKUP(E175,'Hedef Liste'!A:J,9,0)</f>
        <v>75</v>
      </c>
      <c r="N175" s="90"/>
      <c r="O175" s="90"/>
      <c r="P175" s="90"/>
      <c r="Q175" s="90"/>
      <c r="R175" s="90"/>
      <c r="S175" s="90"/>
      <c r="T175" s="90"/>
      <c r="U175" s="90"/>
      <c r="V175" s="90"/>
      <c r="W175" s="90"/>
      <c r="X175" s="90"/>
      <c r="Y175" s="90"/>
      <c r="Z175" s="90"/>
      <c r="AA175" s="90"/>
      <c r="AB175" s="90"/>
    </row>
    <row r="176" hidden="1">
      <c r="A176" s="83" t="str">
        <f t="shared" si="1"/>
        <v>5fed75e7630a765db4ff4efc</v>
      </c>
      <c r="B176" s="99"/>
      <c r="C176" s="114" t="s">
        <v>259</v>
      </c>
      <c r="D176" s="100" t="s">
        <v>204</v>
      </c>
      <c r="E176" s="101" t="s">
        <v>7499</v>
      </c>
      <c r="F176" s="101" t="s">
        <v>7500</v>
      </c>
      <c r="G176" s="162">
        <v>0.5416666666666666</v>
      </c>
      <c r="H176" s="98" t="s">
        <v>8943</v>
      </c>
      <c r="I176" s="192" t="s">
        <v>8944</v>
      </c>
      <c r="J176" s="101" t="s">
        <v>8945</v>
      </c>
      <c r="K176" s="97"/>
      <c r="L176" s="98"/>
      <c r="M176" s="104">
        <f>VLOOKUP(E176,'Hedef Liste'!A:J,9,0)</f>
        <v>73</v>
      </c>
      <c r="N176" s="90"/>
      <c r="O176" s="90"/>
      <c r="P176" s="90"/>
      <c r="Q176" s="90"/>
      <c r="R176" s="90"/>
      <c r="S176" s="90"/>
      <c r="T176" s="90"/>
      <c r="U176" s="90"/>
      <c r="V176" s="90"/>
      <c r="W176" s="90"/>
      <c r="X176" s="90"/>
      <c r="Y176" s="90"/>
      <c r="Z176" s="90"/>
      <c r="AA176" s="90"/>
      <c r="AB176" s="90"/>
    </row>
    <row r="177" hidden="1">
      <c r="A177" s="83" t="str">
        <f t="shared" si="1"/>
        <v>5fec7d82a415e9bf3a3c6d9e</v>
      </c>
      <c r="B177" s="99"/>
      <c r="C177" s="114" t="s">
        <v>259</v>
      </c>
      <c r="D177" s="121" t="s">
        <v>204</v>
      </c>
      <c r="E177" s="122" t="s">
        <v>4752</v>
      </c>
      <c r="F177" s="122" t="s">
        <v>4753</v>
      </c>
      <c r="G177" s="143">
        <v>0.625</v>
      </c>
      <c r="H177" s="137" t="s">
        <v>8946</v>
      </c>
      <c r="I177" s="122" t="s">
        <v>8947</v>
      </c>
      <c r="J177" s="122" t="s">
        <v>8948</v>
      </c>
      <c r="K177" s="107"/>
      <c r="L177" s="107"/>
      <c r="M177" s="104">
        <f>VLOOKUP(E177,'Hedef Liste'!A:J,9,0)</f>
        <v>54</v>
      </c>
      <c r="N177" s="90"/>
      <c r="O177" s="90"/>
      <c r="P177" s="90"/>
      <c r="Q177" s="90"/>
      <c r="R177" s="90"/>
      <c r="S177" s="90"/>
      <c r="T177" s="90"/>
      <c r="U177" s="90"/>
      <c r="V177" s="90"/>
      <c r="W177" s="90"/>
      <c r="X177" s="90"/>
      <c r="Y177" s="90"/>
      <c r="Z177" s="90"/>
      <c r="AA177" s="90"/>
      <c r="AB177" s="90"/>
    </row>
    <row r="178" hidden="1">
      <c r="A178" s="83" t="str">
        <f t="shared" si="1"/>
        <v>5fed98b54f55ab176b9d75cf</v>
      </c>
      <c r="B178" s="99"/>
      <c r="C178" s="114" t="s">
        <v>259</v>
      </c>
      <c r="D178" s="93" t="s">
        <v>204</v>
      </c>
      <c r="E178" s="101" t="s">
        <v>1888</v>
      </c>
      <c r="F178" s="101" t="s">
        <v>1889</v>
      </c>
      <c r="G178" s="106" t="s">
        <v>8949</v>
      </c>
      <c r="H178" s="101" t="s">
        <v>8950</v>
      </c>
      <c r="I178" s="101" t="s">
        <v>8951</v>
      </c>
      <c r="J178" s="101" t="s">
        <v>1891</v>
      </c>
      <c r="K178" s="97"/>
      <c r="L178" s="107"/>
      <c r="M178" s="104">
        <f>VLOOKUP(E178,'Hedef Liste'!A:J,9,0)</f>
        <v>17</v>
      </c>
      <c r="N178" s="90"/>
      <c r="O178" s="90"/>
      <c r="P178" s="90"/>
      <c r="Q178" s="90"/>
      <c r="R178" s="90"/>
      <c r="S178" s="90"/>
      <c r="T178" s="90"/>
      <c r="U178" s="90"/>
      <c r="V178" s="90"/>
      <c r="W178" s="90"/>
      <c r="X178" s="90"/>
      <c r="Y178" s="90"/>
      <c r="Z178" s="90"/>
      <c r="AA178" s="90"/>
      <c r="AB178" s="90"/>
    </row>
    <row r="179" hidden="1">
      <c r="A179" s="83" t="str">
        <f t="shared" si="1"/>
        <v>603c0c99629a257a246a6ea5</v>
      </c>
      <c r="B179" s="108"/>
      <c r="C179" s="114" t="s">
        <v>259</v>
      </c>
      <c r="D179" s="110" t="s">
        <v>204</v>
      </c>
      <c r="E179" s="101" t="s">
        <v>8317</v>
      </c>
      <c r="F179" s="101" t="s">
        <v>8318</v>
      </c>
      <c r="G179" s="106" t="s">
        <v>8870</v>
      </c>
      <c r="H179" s="101" t="s">
        <v>8950</v>
      </c>
      <c r="I179" s="98" t="s">
        <v>8952</v>
      </c>
      <c r="J179" s="101" t="s">
        <v>8320</v>
      </c>
      <c r="K179" s="107"/>
      <c r="L179" s="107"/>
      <c r="M179" s="90"/>
      <c r="N179" s="90"/>
      <c r="O179" s="90"/>
      <c r="P179" s="90"/>
      <c r="Q179" s="90"/>
      <c r="R179" s="90"/>
      <c r="S179" s="90"/>
      <c r="T179" s="90"/>
      <c r="U179" s="90"/>
      <c r="V179" s="90"/>
      <c r="W179" s="90"/>
      <c r="X179" s="90"/>
      <c r="Y179" s="90"/>
      <c r="Z179" s="90"/>
      <c r="AA179" s="90"/>
      <c r="AB179" s="90"/>
    </row>
    <row r="180" hidden="1">
      <c r="A180" s="83" t="str">
        <f t="shared" si="1"/>
        <v/>
      </c>
      <c r="B180" s="111" t="s">
        <v>8940</v>
      </c>
      <c r="C180" s="112"/>
      <c r="D180" s="93"/>
      <c r="E180" s="105"/>
      <c r="F180" s="105"/>
      <c r="G180" s="95"/>
      <c r="H180" s="96"/>
      <c r="I180" s="96"/>
      <c r="J180" s="105"/>
      <c r="K180" s="97"/>
      <c r="L180" s="98"/>
      <c r="M180" s="90" t="str">
        <f>VLOOKUP(E180,'Hedef Liste'!A:J,9,0)</f>
        <v>#N/A</v>
      </c>
      <c r="N180" s="90"/>
      <c r="O180" s="90"/>
      <c r="P180" s="90"/>
      <c r="Q180" s="90"/>
      <c r="R180" s="90"/>
      <c r="S180" s="90"/>
      <c r="T180" s="90"/>
      <c r="U180" s="90"/>
      <c r="V180" s="90"/>
      <c r="W180" s="90"/>
      <c r="X180" s="90"/>
      <c r="Y180" s="90"/>
      <c r="Z180" s="90"/>
      <c r="AA180" s="90"/>
      <c r="AB180" s="90"/>
    </row>
    <row r="181" hidden="1">
      <c r="A181" s="83" t="str">
        <f t="shared" si="1"/>
        <v>5facf5b602c9fa20423f3b08</v>
      </c>
      <c r="B181" s="99"/>
      <c r="C181" s="114" t="s">
        <v>52</v>
      </c>
      <c r="D181" s="100" t="s">
        <v>204</v>
      </c>
      <c r="E181" s="101" t="s">
        <v>5765</v>
      </c>
      <c r="F181" s="101" t="s">
        <v>5766</v>
      </c>
      <c r="G181" s="162">
        <v>0.5416666666666666</v>
      </c>
      <c r="H181" s="98" t="s">
        <v>8714</v>
      </c>
      <c r="I181" s="192" t="s">
        <v>8953</v>
      </c>
      <c r="J181" s="101" t="s">
        <v>3573</v>
      </c>
      <c r="K181" s="97"/>
      <c r="L181" s="98"/>
      <c r="M181" s="104">
        <f>VLOOKUP(E181,'Hedef Liste'!A:J,9,0)</f>
        <v>21</v>
      </c>
      <c r="N181" s="90"/>
      <c r="O181" s="90"/>
      <c r="P181" s="90"/>
      <c r="Q181" s="90"/>
      <c r="R181" s="90"/>
      <c r="S181" s="90"/>
      <c r="T181" s="90"/>
      <c r="U181" s="90"/>
      <c r="V181" s="90"/>
      <c r="W181" s="90"/>
      <c r="X181" s="90"/>
      <c r="Y181" s="90"/>
      <c r="Z181" s="90"/>
      <c r="AA181" s="90"/>
      <c r="AB181" s="90"/>
    </row>
    <row r="182" hidden="1">
      <c r="A182" s="83" t="str">
        <f t="shared" si="1"/>
        <v>5ff6ee70bd264d1687525d52</v>
      </c>
      <c r="B182" s="99"/>
      <c r="C182" s="114" t="s">
        <v>52</v>
      </c>
      <c r="D182" s="121" t="s">
        <v>987</v>
      </c>
      <c r="E182" s="122" t="s">
        <v>5375</v>
      </c>
      <c r="F182" s="122" t="s">
        <v>5376</v>
      </c>
      <c r="G182" s="200">
        <v>0.625</v>
      </c>
      <c r="H182" s="124" t="s">
        <v>8907</v>
      </c>
      <c r="I182" s="124" t="s">
        <v>8909</v>
      </c>
      <c r="J182" s="122" t="s">
        <v>5378</v>
      </c>
      <c r="K182" s="97"/>
      <c r="L182" s="98"/>
      <c r="M182" s="104">
        <f>VLOOKUP(E182,'Hedef Liste'!A:J,9,0)</f>
        <v>120</v>
      </c>
      <c r="N182" s="90"/>
      <c r="O182" s="90"/>
      <c r="P182" s="90"/>
      <c r="Q182" s="90"/>
      <c r="R182" s="90"/>
      <c r="S182" s="90"/>
      <c r="T182" s="90"/>
      <c r="U182" s="90"/>
      <c r="V182" s="90"/>
      <c r="W182" s="90"/>
      <c r="X182" s="90"/>
      <c r="Y182" s="90"/>
      <c r="Z182" s="90"/>
      <c r="AA182" s="90"/>
      <c r="AB182" s="90"/>
    </row>
    <row r="183" hidden="1">
      <c r="A183" s="83" t="str">
        <f t="shared" si="1"/>
        <v>5fd2b13f580d3819d1a88736</v>
      </c>
      <c r="B183" s="99"/>
      <c r="C183" s="114" t="s">
        <v>52</v>
      </c>
      <c r="D183" s="93" t="s">
        <v>204</v>
      </c>
      <c r="E183" s="101" t="s">
        <v>3550</v>
      </c>
      <c r="F183" s="101" t="s">
        <v>3551</v>
      </c>
      <c r="G183" s="197">
        <v>0.6875</v>
      </c>
      <c r="H183" s="98" t="s">
        <v>8954</v>
      </c>
      <c r="I183" s="98" t="s">
        <v>8955</v>
      </c>
      <c r="J183" s="101" t="s">
        <v>3553</v>
      </c>
      <c r="K183" s="107"/>
      <c r="L183" s="107"/>
      <c r="M183" s="104">
        <f>VLOOKUP(E183,'Hedef Liste'!A:J,9,0)</f>
        <v>35</v>
      </c>
      <c r="N183" s="90"/>
      <c r="O183" s="90"/>
      <c r="P183" s="90"/>
      <c r="Q183" s="90"/>
      <c r="R183" s="90"/>
      <c r="S183" s="90"/>
      <c r="T183" s="90"/>
      <c r="U183" s="90"/>
      <c r="V183" s="90"/>
      <c r="W183" s="90"/>
      <c r="X183" s="90"/>
      <c r="Y183" s="90"/>
      <c r="Z183" s="90"/>
      <c r="AA183" s="90"/>
      <c r="AB183" s="90"/>
    </row>
    <row r="184" hidden="1">
      <c r="A184" s="83" t="str">
        <f t="shared" si="1"/>
        <v>5fae438e001ef304161feb0e</v>
      </c>
      <c r="B184" s="99"/>
      <c r="C184" s="114" t="s">
        <v>52</v>
      </c>
      <c r="D184" s="135" t="s">
        <v>204</v>
      </c>
      <c r="E184" s="122" t="s">
        <v>4723</v>
      </c>
      <c r="F184" s="122" t="s">
        <v>4724</v>
      </c>
      <c r="G184" s="200">
        <v>0.75</v>
      </c>
      <c r="H184" s="124" t="s">
        <v>8705</v>
      </c>
      <c r="I184" s="122" t="s">
        <v>8956</v>
      </c>
      <c r="J184" s="122" t="s">
        <v>4726</v>
      </c>
      <c r="K184" s="98" t="s">
        <v>8957</v>
      </c>
      <c r="L184" s="107"/>
      <c r="M184" s="104">
        <f>VLOOKUP(E184,'Hedef Liste'!A:J,9,0)</f>
        <v>72</v>
      </c>
      <c r="N184" s="90"/>
      <c r="O184" s="90"/>
      <c r="P184" s="90"/>
      <c r="Q184" s="90"/>
      <c r="R184" s="90"/>
      <c r="S184" s="90"/>
      <c r="T184" s="90"/>
      <c r="U184" s="90"/>
      <c r="V184" s="90"/>
      <c r="W184" s="90"/>
      <c r="X184" s="90"/>
      <c r="Y184" s="90"/>
      <c r="Z184" s="90"/>
      <c r="AA184" s="90"/>
      <c r="AB184" s="90"/>
    </row>
    <row r="185" hidden="1">
      <c r="A185" s="83" t="str">
        <f t="shared" si="1"/>
        <v>6048951edbe4c43b57da01bf</v>
      </c>
      <c r="B185" s="108"/>
      <c r="C185" s="114" t="s">
        <v>52</v>
      </c>
      <c r="D185" s="110" t="s">
        <v>204</v>
      </c>
      <c r="E185" s="101" t="s">
        <v>6827</v>
      </c>
      <c r="F185" s="101" t="s">
        <v>6828</v>
      </c>
      <c r="G185" s="106" t="s">
        <v>8958</v>
      </c>
      <c r="H185" s="98" t="s">
        <v>8714</v>
      </c>
      <c r="I185" s="192" t="s">
        <v>6831</v>
      </c>
      <c r="J185" s="101" t="s">
        <v>6830</v>
      </c>
      <c r="K185" s="107"/>
      <c r="L185" s="107"/>
      <c r="M185" s="104">
        <f>VLOOKUP(E185,'Hedef Liste'!A:J,9,0)</f>
        <v>32</v>
      </c>
      <c r="N185" s="90"/>
      <c r="O185" s="90"/>
      <c r="P185" s="90"/>
      <c r="Q185" s="90"/>
      <c r="R185" s="90"/>
      <c r="S185" s="90"/>
      <c r="T185" s="90"/>
      <c r="U185" s="90"/>
      <c r="V185" s="90"/>
      <c r="W185" s="90"/>
      <c r="X185" s="90"/>
      <c r="Y185" s="90"/>
      <c r="Z185" s="90"/>
      <c r="AA185" s="90"/>
      <c r="AB185" s="90"/>
    </row>
    <row r="186" hidden="1">
      <c r="A186" s="83" t="str">
        <f t="shared" si="1"/>
        <v>5fa3cbc34fd4a40090987d43</v>
      </c>
      <c r="B186" s="201"/>
      <c r="C186" s="114" t="s">
        <v>52</v>
      </c>
      <c r="D186" s="93" t="s">
        <v>204</v>
      </c>
      <c r="E186" s="105" t="s">
        <v>4846</v>
      </c>
      <c r="F186" s="105" t="s">
        <v>4847</v>
      </c>
      <c r="G186" s="95">
        <v>0.7083333333333334</v>
      </c>
      <c r="H186" s="198" t="s">
        <v>8921</v>
      </c>
      <c r="I186" s="198" t="s">
        <v>8922</v>
      </c>
      <c r="J186" s="105" t="s">
        <v>3553</v>
      </c>
      <c r="K186" s="107"/>
      <c r="L186" s="107"/>
      <c r="M186" s="104">
        <f>VLOOKUP(E186,'Hedef Liste'!A:J,9,0)</f>
        <v>53</v>
      </c>
      <c r="N186" s="90"/>
      <c r="O186" s="90"/>
      <c r="P186" s="90"/>
      <c r="Q186" s="90"/>
      <c r="R186" s="90"/>
      <c r="S186" s="90"/>
      <c r="T186" s="90"/>
      <c r="U186" s="90"/>
      <c r="V186" s="90"/>
      <c r="W186" s="90"/>
      <c r="X186" s="90"/>
      <c r="Y186" s="90"/>
      <c r="Z186" s="90"/>
      <c r="AA186" s="90"/>
      <c r="AB186" s="90"/>
    </row>
    <row r="187" hidden="1">
      <c r="A187" s="83" t="str">
        <f t="shared" si="1"/>
        <v/>
      </c>
      <c r="B187" s="84"/>
      <c r="C187" s="84">
        <v>44285.0</v>
      </c>
      <c r="D187" s="85"/>
      <c r="E187" s="86"/>
      <c r="F187" s="149"/>
      <c r="G187" s="149"/>
      <c r="H187" s="149"/>
      <c r="I187" s="149"/>
      <c r="J187" s="149"/>
      <c r="K187" s="149"/>
      <c r="L187" s="150"/>
      <c r="M187" s="90"/>
      <c r="N187" s="90"/>
      <c r="O187" s="90"/>
      <c r="P187" s="90"/>
      <c r="Q187" s="90"/>
      <c r="R187" s="90"/>
      <c r="S187" s="90"/>
      <c r="T187" s="90"/>
      <c r="U187" s="90"/>
      <c r="V187" s="90"/>
      <c r="W187" s="90"/>
      <c r="X187" s="90"/>
      <c r="Y187" s="90"/>
      <c r="Z187" s="90"/>
      <c r="AA187" s="90"/>
      <c r="AB187" s="90"/>
    </row>
    <row r="188" hidden="1">
      <c r="A188" s="83" t="str">
        <f t="shared" si="1"/>
        <v>5ff6ee70bd264d1687525d52</v>
      </c>
      <c r="B188" s="111" t="s">
        <v>8686</v>
      </c>
      <c r="C188" s="92" t="s">
        <v>273</v>
      </c>
      <c r="D188" s="93" t="s">
        <v>272</v>
      </c>
      <c r="E188" s="101" t="s">
        <v>5375</v>
      </c>
      <c r="F188" s="101" t="s">
        <v>5376</v>
      </c>
      <c r="G188" s="95">
        <v>0.3958333333333333</v>
      </c>
      <c r="H188" s="96" t="s">
        <v>8959</v>
      </c>
      <c r="I188" s="98" t="s">
        <v>8909</v>
      </c>
      <c r="J188" s="101" t="s">
        <v>5378</v>
      </c>
      <c r="K188" s="97"/>
      <c r="L188" s="98"/>
      <c r="M188" s="104">
        <f>VLOOKUP(E188,'Hedef Liste'!A:J,9,0)</f>
        <v>120</v>
      </c>
      <c r="N188" s="90"/>
      <c r="O188" s="90"/>
      <c r="P188" s="90"/>
      <c r="Q188" s="90"/>
      <c r="R188" s="90"/>
      <c r="S188" s="90"/>
      <c r="T188" s="90"/>
      <c r="U188" s="90"/>
      <c r="V188" s="90"/>
      <c r="W188" s="90"/>
      <c r="X188" s="90"/>
      <c r="Y188" s="90"/>
      <c r="Z188" s="90"/>
      <c r="AA188" s="90"/>
      <c r="AB188" s="90"/>
    </row>
    <row r="189" hidden="1">
      <c r="A189" s="83" t="str">
        <f t="shared" si="1"/>
        <v>5f565c3b4769a6b4cb4e3a87</v>
      </c>
      <c r="B189" s="99"/>
      <c r="C189" s="92" t="s">
        <v>273</v>
      </c>
      <c r="D189" s="93" t="s">
        <v>204</v>
      </c>
      <c r="E189" s="101" t="s">
        <v>884</v>
      </c>
      <c r="F189" s="101" t="s">
        <v>885</v>
      </c>
      <c r="G189" s="202">
        <v>0.4791666666666667</v>
      </c>
      <c r="H189" s="198" t="s">
        <v>8960</v>
      </c>
      <c r="I189" s="101" t="s">
        <v>8961</v>
      </c>
      <c r="J189" s="101" t="s">
        <v>8962</v>
      </c>
      <c r="K189" s="98"/>
      <c r="L189" s="98"/>
      <c r="M189" s="104">
        <f>VLOOKUP(E189,'Hedef Liste'!A:J,9,0)</f>
        <v>74</v>
      </c>
      <c r="N189" s="90"/>
      <c r="O189" s="90"/>
      <c r="P189" s="90"/>
      <c r="Q189" s="90"/>
      <c r="R189" s="90"/>
      <c r="S189" s="90"/>
      <c r="T189" s="90"/>
      <c r="U189" s="90"/>
      <c r="V189" s="90"/>
      <c r="W189" s="90"/>
      <c r="X189" s="90"/>
      <c r="Y189" s="90"/>
      <c r="Z189" s="90"/>
      <c r="AA189" s="90"/>
      <c r="AB189" s="90"/>
    </row>
    <row r="190" hidden="1">
      <c r="A190" s="83" t="str">
        <f t="shared" si="1"/>
        <v>5ff87235e348f61db1a211c3</v>
      </c>
      <c r="B190" s="99"/>
      <c r="C190" s="92" t="s">
        <v>273</v>
      </c>
      <c r="D190" s="121" t="s">
        <v>204</v>
      </c>
      <c r="E190" s="122" t="s">
        <v>8963</v>
      </c>
      <c r="F190" s="122" t="s">
        <v>8964</v>
      </c>
      <c r="G190" s="203">
        <v>0.5416666666666666</v>
      </c>
      <c r="H190" s="124" t="s">
        <v>8960</v>
      </c>
      <c r="I190" s="141" t="s">
        <v>8965</v>
      </c>
      <c r="J190" s="122" t="s">
        <v>8966</v>
      </c>
      <c r="K190" s="98" t="s">
        <v>8967</v>
      </c>
      <c r="L190" s="98"/>
      <c r="M190" s="90" t="str">
        <f>VLOOKUP(E190,'Hedef Liste'!A:J,9,0)</f>
        <v>#N/A</v>
      </c>
      <c r="N190" s="90"/>
      <c r="O190" s="90"/>
      <c r="P190" s="90"/>
      <c r="Q190" s="90"/>
      <c r="R190" s="90"/>
      <c r="S190" s="90"/>
      <c r="T190" s="90"/>
      <c r="U190" s="90"/>
      <c r="V190" s="90"/>
      <c r="W190" s="90"/>
      <c r="X190" s="90"/>
      <c r="Y190" s="90"/>
      <c r="Z190" s="90"/>
      <c r="AA190" s="90"/>
      <c r="AB190" s="90"/>
    </row>
    <row r="191" hidden="1">
      <c r="A191" s="83" t="str">
        <f t="shared" si="1"/>
        <v>5f5f88f48d5d51083703af24</v>
      </c>
      <c r="B191" s="99"/>
      <c r="C191" s="92" t="s">
        <v>273</v>
      </c>
      <c r="D191" s="100" t="s">
        <v>204</v>
      </c>
      <c r="E191" s="101" t="s">
        <v>8968</v>
      </c>
      <c r="F191" s="101" t="s">
        <v>8969</v>
      </c>
      <c r="G191" s="113" t="s">
        <v>8958</v>
      </c>
      <c r="H191" s="96" t="s">
        <v>8970</v>
      </c>
      <c r="I191" s="101" t="s">
        <v>8971</v>
      </c>
      <c r="J191" s="101" t="s">
        <v>8972</v>
      </c>
      <c r="K191" s="107"/>
      <c r="L191" s="107"/>
      <c r="M191" s="90" t="str">
        <f>VLOOKUP(E191,'Hedef Liste'!A:J,9,0)</f>
        <v>#N/A</v>
      </c>
      <c r="N191" s="90"/>
      <c r="O191" s="90"/>
      <c r="P191" s="90"/>
      <c r="Q191" s="90"/>
      <c r="R191" s="90"/>
      <c r="S191" s="90"/>
      <c r="T191" s="90"/>
      <c r="U191" s="90"/>
      <c r="V191" s="90"/>
      <c r="W191" s="90"/>
      <c r="X191" s="90"/>
      <c r="Y191" s="90"/>
      <c r="Z191" s="90"/>
      <c r="AA191" s="90"/>
      <c r="AB191" s="90"/>
    </row>
    <row r="192" hidden="1">
      <c r="A192" s="83" t="str">
        <f t="shared" si="1"/>
        <v>5fe6189287a63b5cc8316c90</v>
      </c>
      <c r="B192" s="99"/>
      <c r="C192" s="92" t="s">
        <v>273</v>
      </c>
      <c r="D192" s="93" t="s">
        <v>204</v>
      </c>
      <c r="E192" s="101" t="s">
        <v>1650</v>
      </c>
      <c r="F192" s="101" t="s">
        <v>1651</v>
      </c>
      <c r="G192" s="106" t="s">
        <v>8783</v>
      </c>
      <c r="H192" s="98" t="s">
        <v>8970</v>
      </c>
      <c r="I192" s="101" t="s">
        <v>8973</v>
      </c>
      <c r="J192" s="101" t="s">
        <v>1653</v>
      </c>
      <c r="K192" s="101"/>
      <c r="L192" s="107"/>
      <c r="M192" s="104">
        <f>VLOOKUP(E192,'Hedef Liste'!A:J,9,0)</f>
        <v>72</v>
      </c>
      <c r="N192" s="90"/>
      <c r="O192" s="90"/>
      <c r="P192" s="90"/>
      <c r="Q192" s="90"/>
      <c r="R192" s="90"/>
      <c r="S192" s="90"/>
      <c r="T192" s="90"/>
      <c r="U192" s="90"/>
      <c r="V192" s="90"/>
      <c r="W192" s="90"/>
      <c r="X192" s="90"/>
      <c r="Y192" s="90"/>
      <c r="Z192" s="90"/>
      <c r="AA192" s="90"/>
      <c r="AB192" s="90"/>
    </row>
    <row r="193" hidden="1">
      <c r="A193" s="83" t="str">
        <f t="shared" si="1"/>
        <v/>
      </c>
      <c r="B193" s="108"/>
      <c r="C193" s="109"/>
      <c r="D193" s="85"/>
      <c r="E193" s="107"/>
      <c r="F193" s="107"/>
      <c r="G193" s="113"/>
      <c r="H193" s="107"/>
      <c r="I193" s="107"/>
      <c r="J193" s="107"/>
      <c r="K193" s="107"/>
      <c r="L193" s="107"/>
      <c r="M193" s="90"/>
      <c r="N193" s="90"/>
      <c r="O193" s="90"/>
      <c r="P193" s="90"/>
      <c r="Q193" s="90"/>
      <c r="R193" s="90"/>
      <c r="S193" s="90"/>
      <c r="T193" s="90"/>
      <c r="U193" s="90"/>
      <c r="V193" s="90"/>
      <c r="W193" s="90"/>
      <c r="X193" s="90"/>
      <c r="Y193" s="90"/>
      <c r="Z193" s="90"/>
      <c r="AA193" s="90"/>
      <c r="AB193" s="90"/>
    </row>
    <row r="194" hidden="1">
      <c r="A194" s="83" t="str">
        <f t="shared" si="1"/>
        <v/>
      </c>
      <c r="B194" s="111" t="s">
        <v>8940</v>
      </c>
      <c r="C194" s="112"/>
      <c r="D194" s="93"/>
      <c r="E194" s="105"/>
      <c r="F194" s="105"/>
      <c r="G194" s="95"/>
      <c r="H194" s="96"/>
      <c r="I194" s="96"/>
      <c r="J194" s="105"/>
      <c r="K194" s="97"/>
      <c r="L194" s="98"/>
      <c r="M194" s="90" t="str">
        <f>VLOOKUP(E194,'Hedef Liste'!A:J,9,0)</f>
        <v>#N/A</v>
      </c>
      <c r="N194" s="90"/>
      <c r="O194" s="90"/>
      <c r="P194" s="90"/>
      <c r="Q194" s="90"/>
      <c r="R194" s="90"/>
      <c r="S194" s="90"/>
      <c r="T194" s="90"/>
      <c r="U194" s="90"/>
      <c r="V194" s="90"/>
      <c r="W194" s="90"/>
      <c r="X194" s="90"/>
      <c r="Y194" s="90"/>
      <c r="Z194" s="90"/>
      <c r="AA194" s="90"/>
      <c r="AB194" s="90"/>
    </row>
    <row r="195" hidden="1">
      <c r="A195" s="83" t="str">
        <f t="shared" si="1"/>
        <v>5fa475a45c2366837492979f</v>
      </c>
      <c r="B195" s="99"/>
      <c r="C195" s="114" t="s">
        <v>259</v>
      </c>
      <c r="D195" s="135" t="s">
        <v>51</v>
      </c>
      <c r="E195" s="122" t="s">
        <v>3287</v>
      </c>
      <c r="F195" s="122" t="s">
        <v>3288</v>
      </c>
      <c r="G195" s="136">
        <v>0.4583333333333333</v>
      </c>
      <c r="H195" s="122" t="s">
        <v>8974</v>
      </c>
      <c r="I195" s="122" t="s">
        <v>8975</v>
      </c>
      <c r="J195" s="122" t="s">
        <v>3290</v>
      </c>
      <c r="K195" s="98" t="s">
        <v>8976</v>
      </c>
      <c r="L195" s="98"/>
      <c r="M195" s="104">
        <f>VLOOKUP(E195,'Hedef Liste'!A:J,9,0)</f>
        <v>49</v>
      </c>
      <c r="N195" s="90"/>
      <c r="O195" s="90"/>
      <c r="P195" s="90"/>
      <c r="Q195" s="90"/>
      <c r="R195" s="90"/>
      <c r="S195" s="90"/>
      <c r="T195" s="90"/>
      <c r="U195" s="90"/>
      <c r="V195" s="90"/>
      <c r="W195" s="90"/>
      <c r="X195" s="90"/>
      <c r="Y195" s="90"/>
      <c r="Z195" s="90"/>
      <c r="AA195" s="90"/>
      <c r="AB195" s="90"/>
    </row>
    <row r="196" hidden="1">
      <c r="A196" s="83" t="str">
        <f t="shared" si="1"/>
        <v>60096cfcf69aa43134474790</v>
      </c>
      <c r="B196" s="99"/>
      <c r="C196" s="114" t="s">
        <v>259</v>
      </c>
      <c r="D196" s="100" t="s">
        <v>51</v>
      </c>
      <c r="E196" s="101" t="s">
        <v>8977</v>
      </c>
      <c r="F196" s="101" t="s">
        <v>8978</v>
      </c>
      <c r="G196" s="204">
        <v>0.5416666666666666</v>
      </c>
      <c r="H196" s="98" t="s">
        <v>8979</v>
      </c>
      <c r="I196" s="192" t="s">
        <v>8980</v>
      </c>
      <c r="J196" s="101" t="s">
        <v>8981</v>
      </c>
      <c r="K196" s="97"/>
      <c r="L196" s="98"/>
      <c r="M196" s="90" t="str">
        <f>VLOOKUP(E196,'Hedef Liste'!A:J,9,0)</f>
        <v>#N/A</v>
      </c>
      <c r="N196" s="90"/>
      <c r="O196" s="90"/>
      <c r="P196" s="90"/>
      <c r="Q196" s="90"/>
      <c r="R196" s="90"/>
      <c r="S196" s="90"/>
      <c r="T196" s="90"/>
      <c r="U196" s="90"/>
      <c r="V196" s="90"/>
      <c r="W196" s="90"/>
      <c r="X196" s="90"/>
      <c r="Y196" s="90"/>
      <c r="Z196" s="90"/>
      <c r="AA196" s="90"/>
      <c r="AB196" s="90"/>
    </row>
    <row r="197" hidden="1">
      <c r="A197" s="83" t="str">
        <f t="shared" si="1"/>
        <v>5fedd46e4f55ab0b519d89a2</v>
      </c>
      <c r="B197" s="99"/>
      <c r="C197" s="114" t="s">
        <v>259</v>
      </c>
      <c r="D197" s="100" t="s">
        <v>272</v>
      </c>
      <c r="E197" s="101" t="s">
        <v>7544</v>
      </c>
      <c r="F197" s="101" t="s">
        <v>7545</v>
      </c>
      <c r="G197" s="103">
        <v>0.625</v>
      </c>
      <c r="H197" s="96" t="s">
        <v>8982</v>
      </c>
      <c r="I197" s="101" t="s">
        <v>8983</v>
      </c>
      <c r="J197" s="101" t="s">
        <v>7547</v>
      </c>
      <c r="K197" s="107"/>
      <c r="L197" s="107"/>
      <c r="M197" s="104">
        <f>VLOOKUP(E197,'Hedef Liste'!A:J,9,0)</f>
        <v>42</v>
      </c>
      <c r="N197" s="90"/>
      <c r="O197" s="90"/>
      <c r="P197" s="90"/>
      <c r="Q197" s="90"/>
      <c r="R197" s="90"/>
      <c r="S197" s="90"/>
      <c r="T197" s="90"/>
      <c r="U197" s="90"/>
      <c r="V197" s="90"/>
      <c r="W197" s="90"/>
      <c r="X197" s="90"/>
      <c r="Y197" s="90"/>
      <c r="Z197" s="90"/>
      <c r="AA197" s="90"/>
      <c r="AB197" s="90"/>
    </row>
    <row r="198" hidden="1">
      <c r="A198" s="83" t="str">
        <f t="shared" si="1"/>
        <v>5fc0cfdaed5236d1b3ca230a</v>
      </c>
      <c r="B198" s="99"/>
      <c r="C198" s="114" t="s">
        <v>259</v>
      </c>
      <c r="D198" s="178" t="s">
        <v>131</v>
      </c>
      <c r="E198" s="101" t="s">
        <v>2258</v>
      </c>
      <c r="F198" s="101" t="s">
        <v>2259</v>
      </c>
      <c r="G198" s="180" t="s">
        <v>8912</v>
      </c>
      <c r="H198" s="173" t="s">
        <v>8984</v>
      </c>
      <c r="I198" s="173" t="s">
        <v>8985</v>
      </c>
      <c r="J198" s="101" t="s">
        <v>2261</v>
      </c>
      <c r="K198" s="175"/>
      <c r="L198" s="107"/>
      <c r="M198" s="104">
        <f>VLOOKUP(E198,'Hedef Liste'!A:J,9,0)</f>
        <v>40</v>
      </c>
      <c r="N198" s="90"/>
      <c r="O198" s="90"/>
      <c r="P198" s="90"/>
      <c r="Q198" s="90"/>
      <c r="R198" s="90"/>
      <c r="S198" s="90"/>
      <c r="T198" s="90"/>
      <c r="U198" s="90"/>
      <c r="V198" s="90"/>
      <c r="W198" s="90"/>
      <c r="X198" s="90"/>
      <c r="Y198" s="90"/>
      <c r="Z198" s="90"/>
      <c r="AA198" s="90"/>
      <c r="AB198" s="90"/>
    </row>
    <row r="199" hidden="1">
      <c r="A199" s="83" t="str">
        <f t="shared" si="1"/>
        <v/>
      </c>
      <c r="B199" s="108"/>
      <c r="C199" s="109"/>
      <c r="D199" s="93"/>
      <c r="E199" s="127"/>
      <c r="F199" s="127"/>
      <c r="G199" s="171"/>
      <c r="H199" s="127"/>
      <c r="I199" s="127"/>
      <c r="J199" s="127"/>
      <c r="K199" s="107"/>
      <c r="L199" s="107"/>
      <c r="M199" s="90"/>
      <c r="N199" s="90"/>
      <c r="O199" s="90"/>
      <c r="P199" s="90"/>
      <c r="Q199" s="90"/>
      <c r="R199" s="90"/>
      <c r="S199" s="90"/>
      <c r="T199" s="90"/>
      <c r="U199" s="90"/>
      <c r="V199" s="90"/>
      <c r="W199" s="90"/>
      <c r="X199" s="90"/>
      <c r="Y199" s="90"/>
      <c r="Z199" s="90"/>
      <c r="AA199" s="90"/>
      <c r="AB199" s="90"/>
    </row>
    <row r="200" hidden="1">
      <c r="A200" s="83" t="str">
        <f t="shared" si="1"/>
        <v/>
      </c>
      <c r="B200" s="111" t="s">
        <v>8940</v>
      </c>
      <c r="C200" s="112"/>
      <c r="D200" s="93"/>
      <c r="E200" s="105"/>
      <c r="F200" s="105"/>
      <c r="G200" s="95"/>
      <c r="H200" s="96"/>
      <c r="I200" s="96"/>
      <c r="J200" s="105"/>
      <c r="K200" s="97"/>
      <c r="L200" s="98"/>
      <c r="M200" s="90" t="str">
        <f>VLOOKUP(E200,'Hedef Liste'!A:J,9,0)</f>
        <v>#N/A</v>
      </c>
      <c r="N200" s="90"/>
      <c r="O200" s="90"/>
      <c r="P200" s="90"/>
      <c r="Q200" s="90"/>
      <c r="R200" s="90"/>
      <c r="S200" s="90"/>
      <c r="T200" s="90"/>
      <c r="U200" s="90"/>
      <c r="V200" s="90"/>
      <c r="W200" s="90"/>
      <c r="X200" s="90"/>
      <c r="Y200" s="90"/>
      <c r="Z200" s="90"/>
      <c r="AA200" s="90"/>
      <c r="AB200" s="90"/>
    </row>
    <row r="201" hidden="1">
      <c r="A201" s="83" t="str">
        <f t="shared" si="1"/>
        <v>6025ba2f5e0d8cc985294822</v>
      </c>
      <c r="B201" s="99"/>
      <c r="C201" s="114" t="s">
        <v>52</v>
      </c>
      <c r="D201" s="100" t="s">
        <v>204</v>
      </c>
      <c r="E201" s="101" t="s">
        <v>6847</v>
      </c>
      <c r="F201" s="101" t="s">
        <v>6848</v>
      </c>
      <c r="G201" s="205">
        <v>0.4583333333333333</v>
      </c>
      <c r="H201" s="98" t="s">
        <v>8986</v>
      </c>
      <c r="I201" s="192" t="s">
        <v>8987</v>
      </c>
      <c r="J201" s="101" t="s">
        <v>6850</v>
      </c>
      <c r="K201" s="97"/>
      <c r="L201" s="98"/>
      <c r="M201" s="104">
        <f>VLOOKUP(E201,'Hedef Liste'!A:J,9,0)</f>
        <v>28</v>
      </c>
      <c r="N201" s="90"/>
      <c r="O201" s="90"/>
      <c r="P201" s="90"/>
      <c r="Q201" s="90"/>
      <c r="R201" s="90"/>
      <c r="S201" s="90"/>
      <c r="T201" s="90"/>
      <c r="U201" s="90"/>
      <c r="V201" s="90"/>
      <c r="W201" s="90"/>
      <c r="X201" s="90"/>
      <c r="Y201" s="90"/>
      <c r="Z201" s="90"/>
      <c r="AA201" s="90"/>
      <c r="AB201" s="90"/>
    </row>
    <row r="202" hidden="1">
      <c r="A202" s="83" t="str">
        <f t="shared" si="1"/>
        <v>5facf9b14e59f68129959e94</v>
      </c>
      <c r="B202" s="99"/>
      <c r="C202" s="114" t="s">
        <v>52</v>
      </c>
      <c r="D202" s="194" t="s">
        <v>204</v>
      </c>
      <c r="E202" s="182" t="s">
        <v>942</v>
      </c>
      <c r="F202" s="182" t="s">
        <v>943</v>
      </c>
      <c r="G202" s="206">
        <v>0.5416666666666666</v>
      </c>
      <c r="H202" s="196" t="s">
        <v>8988</v>
      </c>
      <c r="I202" s="196" t="s">
        <v>8989</v>
      </c>
      <c r="J202" s="182" t="s">
        <v>945</v>
      </c>
      <c r="K202" s="97"/>
      <c r="L202" s="98"/>
      <c r="M202" s="104">
        <f>VLOOKUP(E202,'Hedef Liste'!A:J,9,0)</f>
        <v>21</v>
      </c>
      <c r="N202" s="90"/>
      <c r="O202" s="90"/>
      <c r="P202" s="90"/>
      <c r="Q202" s="90"/>
      <c r="R202" s="90"/>
      <c r="S202" s="90"/>
      <c r="T202" s="90"/>
      <c r="U202" s="90"/>
      <c r="V202" s="90"/>
      <c r="W202" s="90"/>
      <c r="X202" s="90"/>
      <c r="Y202" s="90"/>
      <c r="Z202" s="90"/>
      <c r="AA202" s="90"/>
      <c r="AB202" s="90"/>
    </row>
    <row r="203" hidden="1">
      <c r="A203" s="83" t="str">
        <f t="shared" si="1"/>
        <v>5fb9188c3788df15f14c2684</v>
      </c>
      <c r="B203" s="99"/>
      <c r="C203" s="114" t="s">
        <v>52</v>
      </c>
      <c r="D203" s="93" t="s">
        <v>204</v>
      </c>
      <c r="E203" s="101" t="s">
        <v>8990</v>
      </c>
      <c r="F203" s="101" t="s">
        <v>8991</v>
      </c>
      <c r="G203" s="113" t="s">
        <v>8958</v>
      </c>
      <c r="H203" s="98" t="s">
        <v>8992</v>
      </c>
      <c r="I203" s="98" t="s">
        <v>8993</v>
      </c>
      <c r="J203" s="101" t="s">
        <v>8994</v>
      </c>
      <c r="K203" s="107"/>
      <c r="L203" s="107"/>
      <c r="M203" s="90" t="str">
        <f>VLOOKUP(E203,'Hedef Liste'!A:J,9,0)</f>
        <v>#N/A</v>
      </c>
      <c r="N203" s="90"/>
      <c r="O203" s="90"/>
      <c r="P203" s="90"/>
      <c r="Q203" s="90"/>
      <c r="R203" s="90"/>
      <c r="S203" s="90"/>
      <c r="T203" s="90"/>
      <c r="U203" s="90"/>
      <c r="V203" s="90"/>
      <c r="W203" s="90"/>
      <c r="X203" s="90"/>
      <c r="Y203" s="90"/>
      <c r="Z203" s="90"/>
      <c r="AA203" s="90"/>
      <c r="AB203" s="90"/>
    </row>
    <row r="204" hidden="1">
      <c r="A204" s="83" t="str">
        <f t="shared" si="1"/>
        <v>5fcf69c8ddb4f113f046bc07</v>
      </c>
      <c r="B204" s="99"/>
      <c r="C204" s="114" t="s">
        <v>52</v>
      </c>
      <c r="D204" s="93" t="s">
        <v>51</v>
      </c>
      <c r="E204" s="101" t="s">
        <v>3830</v>
      </c>
      <c r="F204" s="101" t="s">
        <v>3831</v>
      </c>
      <c r="G204" s="113" t="s">
        <v>8912</v>
      </c>
      <c r="H204" s="98" t="s">
        <v>8995</v>
      </c>
      <c r="I204" s="101" t="s">
        <v>8996</v>
      </c>
      <c r="J204" s="101" t="s">
        <v>3833</v>
      </c>
      <c r="K204" s="97"/>
      <c r="L204" s="107"/>
      <c r="M204" s="104">
        <f>VLOOKUP(E204,'Hedef Liste'!A:J,9,0)</f>
        <v>20</v>
      </c>
      <c r="N204" s="90"/>
      <c r="O204" s="90"/>
      <c r="P204" s="90"/>
      <c r="Q204" s="90"/>
      <c r="R204" s="90"/>
      <c r="S204" s="90"/>
      <c r="T204" s="90"/>
      <c r="U204" s="90"/>
      <c r="V204" s="90"/>
      <c r="W204" s="90"/>
      <c r="X204" s="90"/>
      <c r="Y204" s="90"/>
      <c r="Z204" s="90"/>
      <c r="AA204" s="90"/>
      <c r="AB204" s="90"/>
    </row>
    <row r="205" hidden="1">
      <c r="A205" s="83" t="str">
        <f t="shared" si="1"/>
        <v/>
      </c>
      <c r="B205" s="108"/>
      <c r="C205" s="109"/>
      <c r="D205" s="93"/>
      <c r="E205" s="105"/>
      <c r="F205" s="105"/>
      <c r="G205" s="95"/>
      <c r="H205" s="96"/>
      <c r="I205" s="96"/>
      <c r="J205" s="127"/>
      <c r="K205" s="107"/>
      <c r="L205" s="107"/>
      <c r="M205" s="90"/>
      <c r="N205" s="90"/>
      <c r="O205" s="90"/>
      <c r="P205" s="90"/>
      <c r="Q205" s="90"/>
      <c r="R205" s="90"/>
      <c r="S205" s="90"/>
      <c r="T205" s="90"/>
      <c r="U205" s="90"/>
      <c r="V205" s="90"/>
      <c r="W205" s="90"/>
      <c r="X205" s="90"/>
      <c r="Y205" s="90"/>
      <c r="Z205" s="90"/>
      <c r="AA205" s="90"/>
      <c r="AB205" s="90"/>
    </row>
    <row r="206" hidden="1">
      <c r="A206" s="83" t="str">
        <f t="shared" si="1"/>
        <v/>
      </c>
      <c r="B206" s="84"/>
      <c r="C206" s="84">
        <v>44286.0</v>
      </c>
      <c r="D206" s="85"/>
      <c r="E206" s="86"/>
      <c r="F206" s="149"/>
      <c r="G206" s="149"/>
      <c r="H206" s="149"/>
      <c r="I206" s="149"/>
      <c r="J206" s="149"/>
      <c r="K206" s="149"/>
      <c r="L206" s="150"/>
      <c r="M206" s="90"/>
      <c r="N206" s="90"/>
      <c r="O206" s="90"/>
      <c r="P206" s="90"/>
      <c r="Q206" s="90"/>
      <c r="R206" s="90"/>
      <c r="S206" s="90"/>
      <c r="T206" s="90"/>
      <c r="U206" s="90"/>
      <c r="V206" s="90"/>
      <c r="W206" s="90"/>
      <c r="X206" s="90"/>
      <c r="Y206" s="90"/>
      <c r="Z206" s="90"/>
      <c r="AA206" s="90"/>
      <c r="AB206" s="90"/>
    </row>
    <row r="207" hidden="1">
      <c r="A207" s="83" t="str">
        <f t="shared" si="1"/>
        <v/>
      </c>
      <c r="B207" s="111" t="s">
        <v>8686</v>
      </c>
      <c r="C207" s="112"/>
      <c r="D207" s="93"/>
      <c r="E207" s="105"/>
      <c r="F207" s="105"/>
      <c r="G207" s="95"/>
      <c r="H207" s="96"/>
      <c r="I207" s="96"/>
      <c r="J207" s="105"/>
      <c r="K207" s="97"/>
      <c r="L207" s="98"/>
      <c r="M207" s="90" t="str">
        <f>VLOOKUP(E207,'Hedef Liste'!A:J,9,0)</f>
        <v>#N/A</v>
      </c>
      <c r="N207" s="90"/>
      <c r="O207" s="90"/>
      <c r="P207" s="90"/>
      <c r="Q207" s="90"/>
      <c r="R207" s="90"/>
      <c r="S207" s="90"/>
      <c r="T207" s="90"/>
      <c r="U207" s="90"/>
      <c r="V207" s="90"/>
      <c r="W207" s="90"/>
      <c r="X207" s="90"/>
      <c r="Y207" s="90"/>
      <c r="Z207" s="90"/>
      <c r="AA207" s="90"/>
      <c r="AB207" s="90"/>
    </row>
    <row r="208" hidden="1">
      <c r="A208" s="83" t="str">
        <f t="shared" si="1"/>
        <v>5f9deb24911dec3e7772cfba</v>
      </c>
      <c r="B208" s="99"/>
      <c r="C208" s="92" t="s">
        <v>273</v>
      </c>
      <c r="D208" s="93" t="s">
        <v>272</v>
      </c>
      <c r="E208" s="101" t="s">
        <v>2741</v>
      </c>
      <c r="F208" s="101" t="s">
        <v>2742</v>
      </c>
      <c r="G208" s="205">
        <v>0.4583333333333333</v>
      </c>
      <c r="H208" s="198" t="s">
        <v>8997</v>
      </c>
      <c r="I208" s="101" t="s">
        <v>8998</v>
      </c>
      <c r="J208" s="101" t="s">
        <v>2744</v>
      </c>
      <c r="K208" s="98"/>
      <c r="L208" s="98">
        <v>15.0</v>
      </c>
      <c r="M208" s="104">
        <f>VLOOKUP(E208,'Hedef Liste'!A:J,9,0)</f>
        <v>59</v>
      </c>
      <c r="N208" s="90"/>
      <c r="O208" s="90"/>
      <c r="P208" s="90"/>
      <c r="Q208" s="90"/>
      <c r="R208" s="90"/>
      <c r="S208" s="90"/>
      <c r="T208" s="90"/>
      <c r="U208" s="90"/>
      <c r="V208" s="90"/>
      <c r="W208" s="90"/>
      <c r="X208" s="90"/>
      <c r="Y208" s="90"/>
      <c r="Z208" s="90"/>
      <c r="AA208" s="90"/>
      <c r="AB208" s="90"/>
    </row>
    <row r="209" hidden="1">
      <c r="A209" s="83" t="str">
        <f t="shared" si="1"/>
        <v>602a95fbe77af6e37c135b41</v>
      </c>
      <c r="B209" s="99"/>
      <c r="C209" s="92" t="s">
        <v>273</v>
      </c>
      <c r="D209" s="100" t="s">
        <v>272</v>
      </c>
      <c r="E209" s="101" t="s">
        <v>8999</v>
      </c>
      <c r="F209" s="101" t="s">
        <v>9000</v>
      </c>
      <c r="G209" s="205">
        <v>0.5416666666666666</v>
      </c>
      <c r="H209" s="101" t="s">
        <v>9001</v>
      </c>
      <c r="I209" s="192" t="s">
        <v>9002</v>
      </c>
      <c r="J209" s="101" t="s">
        <v>9003</v>
      </c>
      <c r="K209" s="97"/>
      <c r="L209" s="98">
        <v>16.0</v>
      </c>
      <c r="M209" s="90" t="str">
        <f>VLOOKUP(E209,'Hedef Liste'!A:J,9,0)</f>
        <v>#N/A</v>
      </c>
      <c r="N209" s="90"/>
      <c r="O209" s="90"/>
      <c r="P209" s="90"/>
      <c r="Q209" s="90"/>
      <c r="R209" s="90"/>
      <c r="S209" s="90"/>
      <c r="T209" s="90"/>
      <c r="U209" s="90"/>
      <c r="V209" s="90"/>
      <c r="W209" s="90"/>
      <c r="X209" s="90"/>
      <c r="Y209" s="90"/>
      <c r="Z209" s="90"/>
      <c r="AA209" s="90"/>
      <c r="AB209" s="90"/>
    </row>
    <row r="210" hidden="1">
      <c r="A210" s="83" t="str">
        <f t="shared" si="1"/>
        <v>5f8442aefda822e4f708f71c</v>
      </c>
      <c r="B210" s="99"/>
      <c r="C210" s="92" t="s">
        <v>273</v>
      </c>
      <c r="D210" s="100" t="s">
        <v>51</v>
      </c>
      <c r="E210" s="101" t="s">
        <v>9004</v>
      </c>
      <c r="F210" s="101" t="s">
        <v>802</v>
      </c>
      <c r="G210" s="113" t="s">
        <v>8958</v>
      </c>
      <c r="H210" s="98" t="s">
        <v>9005</v>
      </c>
      <c r="I210" s="98" t="s">
        <v>9006</v>
      </c>
      <c r="J210" s="101" t="s">
        <v>9007</v>
      </c>
      <c r="K210" s="107"/>
      <c r="L210" s="98">
        <v>67.0</v>
      </c>
      <c r="M210" s="90" t="str">
        <f>VLOOKUP(E210,'Hedef Liste'!A:J,9,0)</f>
        <v>#N/A</v>
      </c>
      <c r="N210" s="90"/>
      <c r="O210" s="90"/>
      <c r="P210" s="90"/>
      <c r="Q210" s="90"/>
      <c r="R210" s="90"/>
      <c r="S210" s="90"/>
      <c r="T210" s="90"/>
      <c r="U210" s="90"/>
      <c r="V210" s="90"/>
      <c r="W210" s="90"/>
      <c r="X210" s="90"/>
      <c r="Y210" s="90"/>
      <c r="Z210" s="90"/>
      <c r="AA210" s="90"/>
      <c r="AB210" s="90"/>
    </row>
    <row r="211" hidden="1">
      <c r="A211" s="83" t="str">
        <f t="shared" si="1"/>
        <v>602544f50aeff91cccb893ac</v>
      </c>
      <c r="B211" s="99"/>
      <c r="C211" s="92" t="s">
        <v>273</v>
      </c>
      <c r="D211" s="93" t="s">
        <v>272</v>
      </c>
      <c r="E211" s="101" t="s">
        <v>9008</v>
      </c>
      <c r="F211" s="101" t="s">
        <v>9009</v>
      </c>
      <c r="G211" s="113" t="s">
        <v>8912</v>
      </c>
      <c r="H211" s="101" t="s">
        <v>9010</v>
      </c>
      <c r="I211" s="101" t="s">
        <v>9011</v>
      </c>
      <c r="J211" s="101" t="s">
        <v>9012</v>
      </c>
      <c r="K211" s="97"/>
      <c r="L211" s="98">
        <v>27.0</v>
      </c>
      <c r="M211" s="90" t="str">
        <f>VLOOKUP(E211,'Hedef Liste'!A:J,9,0)</f>
        <v>#N/A</v>
      </c>
      <c r="N211" s="90"/>
      <c r="O211" s="90"/>
      <c r="P211" s="90"/>
      <c r="Q211" s="90"/>
      <c r="R211" s="90"/>
      <c r="S211" s="90"/>
      <c r="T211" s="90"/>
      <c r="U211" s="90"/>
      <c r="V211" s="90"/>
      <c r="W211" s="90"/>
      <c r="X211" s="90"/>
      <c r="Y211" s="90"/>
      <c r="Z211" s="90"/>
      <c r="AA211" s="90"/>
      <c r="AB211" s="90"/>
    </row>
    <row r="212" hidden="1">
      <c r="A212" s="83" t="str">
        <f t="shared" si="1"/>
        <v/>
      </c>
      <c r="B212" s="108"/>
      <c r="C212" s="109"/>
      <c r="D212" s="85"/>
      <c r="E212" s="107"/>
      <c r="F212" s="107"/>
      <c r="G212" s="106"/>
      <c r="H212" s="107"/>
      <c r="I212" s="107"/>
      <c r="J212" s="107"/>
      <c r="K212" s="107"/>
      <c r="L212" s="107"/>
      <c r="M212" s="90"/>
      <c r="N212" s="90"/>
      <c r="O212" s="90"/>
      <c r="P212" s="90"/>
      <c r="Q212" s="90"/>
      <c r="R212" s="90"/>
      <c r="S212" s="90"/>
      <c r="T212" s="90"/>
      <c r="U212" s="90"/>
      <c r="V212" s="90"/>
      <c r="W212" s="90"/>
      <c r="X212" s="90"/>
      <c r="Y212" s="90"/>
      <c r="Z212" s="90"/>
      <c r="AA212" s="90"/>
      <c r="AB212" s="90"/>
    </row>
    <row r="213" hidden="1">
      <c r="A213" s="83" t="str">
        <f t="shared" si="1"/>
        <v/>
      </c>
      <c r="B213" s="111" t="s">
        <v>8940</v>
      </c>
      <c r="C213" s="112"/>
      <c r="D213" s="93"/>
      <c r="E213" s="105"/>
      <c r="F213" s="105"/>
      <c r="G213" s="95"/>
      <c r="H213" s="96"/>
      <c r="I213" s="96"/>
      <c r="J213" s="105"/>
      <c r="K213" s="97"/>
      <c r="L213" s="98"/>
      <c r="M213" s="90" t="str">
        <f>VLOOKUP(E213,'Hedef Liste'!A:J,9,0)</f>
        <v>#N/A</v>
      </c>
      <c r="N213" s="90"/>
      <c r="O213" s="90"/>
      <c r="P213" s="90"/>
      <c r="Q213" s="90"/>
      <c r="R213" s="90"/>
      <c r="S213" s="90"/>
      <c r="T213" s="90"/>
      <c r="U213" s="90"/>
      <c r="V213" s="90"/>
      <c r="W213" s="90"/>
      <c r="X213" s="90"/>
      <c r="Y213" s="90"/>
      <c r="Z213" s="90"/>
      <c r="AA213" s="90"/>
      <c r="AB213" s="90"/>
    </row>
    <row r="214" hidden="1">
      <c r="A214" s="83" t="str">
        <f t="shared" si="1"/>
        <v>5fa3eec204afdaa4b5980b96</v>
      </c>
      <c r="B214" s="99"/>
      <c r="C214" s="114" t="s">
        <v>259</v>
      </c>
      <c r="D214" s="93" t="s">
        <v>272</v>
      </c>
      <c r="E214" s="101" t="s">
        <v>7755</v>
      </c>
      <c r="F214" s="101" t="s">
        <v>7756</v>
      </c>
      <c r="G214" s="205">
        <v>0.4583333333333333</v>
      </c>
      <c r="H214" s="198" t="s">
        <v>8941</v>
      </c>
      <c r="I214" s="101" t="s">
        <v>9013</v>
      </c>
      <c r="J214" s="101" t="s">
        <v>7758</v>
      </c>
      <c r="K214" s="98"/>
      <c r="L214" s="98"/>
      <c r="M214" s="104">
        <f>VLOOKUP(E214,'Hedef Liste'!A:J,9,0)</f>
        <v>27</v>
      </c>
      <c r="N214" s="90"/>
      <c r="O214" s="90"/>
      <c r="P214" s="90"/>
      <c r="Q214" s="90"/>
      <c r="R214" s="90"/>
      <c r="S214" s="90"/>
      <c r="T214" s="90"/>
      <c r="U214" s="90"/>
      <c r="V214" s="90"/>
      <c r="W214" s="90"/>
      <c r="X214" s="90"/>
      <c r="Y214" s="90"/>
      <c r="Z214" s="90"/>
      <c r="AA214" s="90"/>
      <c r="AB214" s="90"/>
    </row>
    <row r="215" hidden="1">
      <c r="A215" s="83" t="str">
        <f t="shared" si="1"/>
        <v>5f84257ce6660dfb7d332239</v>
      </c>
      <c r="B215" s="99"/>
      <c r="C215" s="114" t="s">
        <v>259</v>
      </c>
      <c r="D215" s="100" t="s">
        <v>272</v>
      </c>
      <c r="E215" s="101" t="s">
        <v>9014</v>
      </c>
      <c r="F215" s="101" t="s">
        <v>9015</v>
      </c>
      <c r="G215" s="205">
        <v>0.5416666666666666</v>
      </c>
      <c r="H215" s="98" t="s">
        <v>9016</v>
      </c>
      <c r="I215" s="192" t="s">
        <v>9017</v>
      </c>
      <c r="J215" s="101" t="s">
        <v>9018</v>
      </c>
      <c r="K215" s="97"/>
      <c r="L215" s="98"/>
      <c r="M215" s="90" t="str">
        <f>VLOOKUP(E215,'Hedef Liste'!A:J,9,0)</f>
        <v>#N/A</v>
      </c>
      <c r="N215" s="90"/>
      <c r="O215" s="90"/>
      <c r="P215" s="90"/>
      <c r="Q215" s="90"/>
      <c r="R215" s="90"/>
      <c r="S215" s="90"/>
      <c r="T215" s="90"/>
      <c r="U215" s="90"/>
      <c r="V215" s="90"/>
      <c r="W215" s="90"/>
      <c r="X215" s="90"/>
      <c r="Y215" s="90"/>
      <c r="Z215" s="90"/>
      <c r="AA215" s="90"/>
      <c r="AB215" s="90"/>
    </row>
    <row r="216" hidden="1">
      <c r="A216" s="83" t="str">
        <f t="shared" si="1"/>
        <v>5fb53cb511b782618cf767e3</v>
      </c>
      <c r="B216" s="99"/>
      <c r="C216" s="114" t="s">
        <v>259</v>
      </c>
      <c r="D216" s="100" t="s">
        <v>51</v>
      </c>
      <c r="E216" s="101" t="s">
        <v>9019</v>
      </c>
      <c r="F216" s="101" t="s">
        <v>9020</v>
      </c>
      <c r="G216" s="106" t="s">
        <v>9021</v>
      </c>
      <c r="H216" s="96" t="s">
        <v>9016</v>
      </c>
      <c r="I216" s="101" t="s">
        <v>9017</v>
      </c>
      <c r="J216" s="101" t="s">
        <v>9018</v>
      </c>
      <c r="K216" s="107"/>
      <c r="L216" s="107"/>
      <c r="M216" s="90" t="str">
        <f>VLOOKUP(E216,'Hedef Liste'!A:J,9,0)</f>
        <v>#N/A</v>
      </c>
      <c r="N216" s="90"/>
      <c r="O216" s="90"/>
      <c r="P216" s="90"/>
      <c r="Q216" s="90"/>
      <c r="R216" s="90"/>
      <c r="S216" s="90"/>
      <c r="T216" s="90"/>
      <c r="U216" s="90"/>
      <c r="V216" s="90"/>
      <c r="W216" s="90"/>
      <c r="X216" s="90"/>
      <c r="Y216" s="90"/>
      <c r="Z216" s="90"/>
      <c r="AA216" s="90"/>
      <c r="AB216" s="90"/>
    </row>
    <row r="217" hidden="1">
      <c r="A217" s="83" t="str">
        <f t="shared" si="1"/>
        <v>5f55ef5dbfaa9a30f131d2cd</v>
      </c>
      <c r="B217" s="99"/>
      <c r="C217" s="114" t="s">
        <v>259</v>
      </c>
      <c r="D217" s="135" t="s">
        <v>51</v>
      </c>
      <c r="E217" s="122" t="s">
        <v>8158</v>
      </c>
      <c r="F217" s="122" t="s">
        <v>8159</v>
      </c>
      <c r="G217" s="144" t="s">
        <v>8958</v>
      </c>
      <c r="H217" s="137" t="s">
        <v>8974</v>
      </c>
      <c r="I217" s="122" t="s">
        <v>9022</v>
      </c>
      <c r="J217" s="122" t="s">
        <v>8161</v>
      </c>
      <c r="K217" s="98" t="s">
        <v>9023</v>
      </c>
      <c r="L217" s="107"/>
      <c r="M217" s="104">
        <f>VLOOKUP(E217,'Hedef Liste'!A:J,9,0)</f>
        <v>13</v>
      </c>
      <c r="N217" s="90"/>
      <c r="O217" s="90"/>
      <c r="P217" s="90"/>
      <c r="Q217" s="90"/>
      <c r="R217" s="90"/>
      <c r="S217" s="90"/>
      <c r="T217" s="90"/>
      <c r="U217" s="90"/>
      <c r="V217" s="90"/>
      <c r="W217" s="90"/>
      <c r="X217" s="90"/>
      <c r="Y217" s="90"/>
      <c r="Z217" s="90"/>
      <c r="AA217" s="90"/>
      <c r="AB217" s="90"/>
    </row>
    <row r="218" hidden="1">
      <c r="A218" s="83" t="str">
        <f t="shared" si="1"/>
        <v>5fec7d82a415e9bf3a3c6d9e</v>
      </c>
      <c r="B218" s="108"/>
      <c r="C218" s="114" t="s">
        <v>259</v>
      </c>
      <c r="D218" s="147" t="s">
        <v>272</v>
      </c>
      <c r="E218" s="122" t="s">
        <v>4752</v>
      </c>
      <c r="F218" s="122" t="s">
        <v>4753</v>
      </c>
      <c r="G218" s="144" t="s">
        <v>8783</v>
      </c>
      <c r="H218" s="137" t="s">
        <v>8946</v>
      </c>
      <c r="I218" s="122" t="s">
        <v>8947</v>
      </c>
      <c r="J218" s="122" t="s">
        <v>8948</v>
      </c>
      <c r="K218" s="207" t="s">
        <v>9023</v>
      </c>
      <c r="L218" s="107"/>
      <c r="M218" s="90"/>
      <c r="N218" s="90"/>
      <c r="O218" s="90"/>
      <c r="P218" s="90"/>
      <c r="Q218" s="90"/>
      <c r="R218" s="90"/>
      <c r="S218" s="90"/>
      <c r="T218" s="90"/>
      <c r="U218" s="90"/>
      <c r="V218" s="90"/>
      <c r="W218" s="90"/>
      <c r="X218" s="90"/>
      <c r="Y218" s="90"/>
      <c r="Z218" s="90"/>
      <c r="AA218" s="90"/>
      <c r="AB218" s="90"/>
    </row>
    <row r="219" hidden="1">
      <c r="A219" s="83" t="str">
        <f t="shared" si="1"/>
        <v/>
      </c>
      <c r="B219" s="201"/>
      <c r="C219" s="114"/>
      <c r="D219" s="110"/>
      <c r="E219" s="173"/>
      <c r="F219" s="173"/>
      <c r="G219" s="106"/>
      <c r="H219" s="208"/>
      <c r="I219" s="173"/>
      <c r="J219" s="173"/>
      <c r="K219" s="107"/>
      <c r="L219" s="107"/>
      <c r="M219" s="90"/>
      <c r="N219" s="90"/>
      <c r="O219" s="90"/>
      <c r="P219" s="90"/>
      <c r="Q219" s="90"/>
      <c r="R219" s="90"/>
      <c r="S219" s="90"/>
      <c r="T219" s="90"/>
      <c r="U219" s="90"/>
      <c r="V219" s="90"/>
      <c r="W219" s="90"/>
      <c r="X219" s="90"/>
      <c r="Y219" s="90"/>
      <c r="Z219" s="90"/>
      <c r="AA219" s="90"/>
      <c r="AB219" s="90"/>
    </row>
    <row r="220" hidden="1">
      <c r="A220" s="83" t="str">
        <f t="shared" si="1"/>
        <v/>
      </c>
      <c r="B220" s="111" t="s">
        <v>8940</v>
      </c>
      <c r="C220" s="112"/>
      <c r="D220" s="93"/>
      <c r="E220" s="105"/>
      <c r="F220" s="105"/>
      <c r="G220" s="95"/>
      <c r="H220" s="96"/>
      <c r="I220" s="96"/>
      <c r="J220" s="105"/>
      <c r="K220" s="97"/>
      <c r="L220" s="98"/>
      <c r="M220" s="90" t="str">
        <f>VLOOKUP(E220,'Hedef Liste'!A:J,9,0)</f>
        <v>#N/A</v>
      </c>
      <c r="N220" s="90"/>
      <c r="O220" s="90"/>
      <c r="P220" s="90"/>
      <c r="Q220" s="90"/>
      <c r="R220" s="90"/>
      <c r="S220" s="90"/>
      <c r="T220" s="90"/>
      <c r="U220" s="90"/>
      <c r="V220" s="90"/>
      <c r="W220" s="90"/>
      <c r="X220" s="90"/>
      <c r="Y220" s="90"/>
      <c r="Z220" s="90"/>
      <c r="AA220" s="90"/>
      <c r="AB220" s="90"/>
    </row>
    <row r="221" hidden="1">
      <c r="A221" s="83" t="str">
        <f t="shared" si="1"/>
        <v>5f835e2914f47239b67dea65</v>
      </c>
      <c r="B221" s="99"/>
      <c r="C221" s="114" t="s">
        <v>52</v>
      </c>
      <c r="D221" s="100" t="s">
        <v>272</v>
      </c>
      <c r="E221" s="101" t="s">
        <v>1712</v>
      </c>
      <c r="F221" s="101" t="s">
        <v>1713</v>
      </c>
      <c r="G221" s="205">
        <v>0.4583333333333333</v>
      </c>
      <c r="H221" s="98" t="s">
        <v>9024</v>
      </c>
      <c r="I221" s="192" t="s">
        <v>9025</v>
      </c>
      <c r="J221" s="101" t="s">
        <v>1715</v>
      </c>
      <c r="K221" s="97"/>
      <c r="L221" s="98"/>
      <c r="M221" s="104">
        <f>VLOOKUP(E221,'Hedef Liste'!A:J,9,0)</f>
        <v>43</v>
      </c>
      <c r="N221" s="90"/>
      <c r="O221" s="90"/>
      <c r="P221" s="90"/>
      <c r="Q221" s="90"/>
      <c r="R221" s="90"/>
      <c r="S221" s="90"/>
      <c r="T221" s="90"/>
      <c r="U221" s="90"/>
      <c r="V221" s="90"/>
      <c r="W221" s="90"/>
      <c r="X221" s="90"/>
      <c r="Y221" s="90"/>
      <c r="Z221" s="90"/>
      <c r="AA221" s="90"/>
      <c r="AB221" s="90"/>
    </row>
    <row r="222" hidden="1">
      <c r="A222" s="83" t="str">
        <f t="shared" si="1"/>
        <v>5fbd23ba7c52f708f4527c3f</v>
      </c>
      <c r="B222" s="99"/>
      <c r="C222" s="114" t="s">
        <v>52</v>
      </c>
      <c r="D222" s="100" t="s">
        <v>272</v>
      </c>
      <c r="E222" s="101" t="s">
        <v>9026</v>
      </c>
      <c r="F222" s="101" t="s">
        <v>9027</v>
      </c>
      <c r="G222" s="114" t="s">
        <v>9028</v>
      </c>
      <c r="H222" s="98" t="s">
        <v>9029</v>
      </c>
      <c r="I222" s="98" t="s">
        <v>9030</v>
      </c>
      <c r="J222" s="101" t="s">
        <v>2003</v>
      </c>
      <c r="K222" s="97"/>
      <c r="L222" s="98"/>
      <c r="M222" s="90" t="str">
        <f>VLOOKUP(E222,'Hedef Liste'!A:J,9,0)</f>
        <v>#N/A</v>
      </c>
      <c r="N222" s="90"/>
      <c r="O222" s="90"/>
      <c r="P222" s="90"/>
      <c r="Q222" s="90"/>
      <c r="R222" s="90"/>
      <c r="S222" s="90"/>
      <c r="T222" s="90"/>
      <c r="U222" s="90"/>
      <c r="V222" s="90"/>
      <c r="W222" s="90"/>
      <c r="X222" s="90"/>
      <c r="Y222" s="90"/>
      <c r="Z222" s="90"/>
      <c r="AA222" s="90"/>
      <c r="AB222" s="90"/>
    </row>
    <row r="223" hidden="1">
      <c r="A223" s="83" t="str">
        <f t="shared" si="1"/>
        <v>5fc21ab1afd9bb4e4622795e</v>
      </c>
      <c r="B223" s="99"/>
      <c r="C223" s="114" t="s">
        <v>52</v>
      </c>
      <c r="D223" s="135" t="s">
        <v>272</v>
      </c>
      <c r="E223" s="122" t="s">
        <v>9031</v>
      </c>
      <c r="F223" s="122" t="s">
        <v>9032</v>
      </c>
      <c r="G223" s="209" t="s">
        <v>8958</v>
      </c>
      <c r="H223" s="122" t="s">
        <v>8886</v>
      </c>
      <c r="I223" s="122" t="s">
        <v>9033</v>
      </c>
      <c r="J223" s="122" t="s">
        <v>9034</v>
      </c>
      <c r="K223" s="107"/>
      <c r="L223" s="107"/>
      <c r="M223" s="90" t="str">
        <f>VLOOKUP(E223,'Hedef Liste'!A:J,9,0)</f>
        <v>#N/A</v>
      </c>
      <c r="N223" s="90"/>
      <c r="O223" s="90"/>
      <c r="P223" s="90"/>
      <c r="Q223" s="90"/>
      <c r="R223" s="90"/>
      <c r="S223" s="90"/>
      <c r="T223" s="90"/>
      <c r="U223" s="90"/>
      <c r="V223" s="90"/>
      <c r="W223" s="90"/>
      <c r="X223" s="90"/>
      <c r="Y223" s="90"/>
      <c r="Z223" s="90"/>
      <c r="AA223" s="90"/>
      <c r="AB223" s="90"/>
    </row>
    <row r="224" hidden="1">
      <c r="A224" s="83" t="str">
        <f t="shared" si="1"/>
        <v>5f51f6d8bac389328a7a08a9</v>
      </c>
      <c r="B224" s="99"/>
      <c r="C224" s="114" t="s">
        <v>52</v>
      </c>
      <c r="D224" s="135" t="s">
        <v>272</v>
      </c>
      <c r="E224" s="122" t="s">
        <v>1964</v>
      </c>
      <c r="F224" s="122" t="s">
        <v>1965</v>
      </c>
      <c r="G224" s="144" t="s">
        <v>8949</v>
      </c>
      <c r="H224" s="124" t="s">
        <v>8941</v>
      </c>
      <c r="I224" s="122" t="s">
        <v>9035</v>
      </c>
      <c r="J224" s="122" t="s">
        <v>1967</v>
      </c>
      <c r="K224" s="98" t="s">
        <v>9036</v>
      </c>
      <c r="L224" s="107"/>
      <c r="M224" s="104">
        <f>VLOOKUP(E224,'Hedef Liste'!A:J,9,0)</f>
        <v>33</v>
      </c>
      <c r="N224" s="90"/>
      <c r="O224" s="90"/>
      <c r="P224" s="90"/>
      <c r="Q224" s="90"/>
      <c r="R224" s="90"/>
      <c r="S224" s="90"/>
      <c r="T224" s="90"/>
      <c r="U224" s="90"/>
      <c r="V224" s="90"/>
      <c r="W224" s="90"/>
      <c r="X224" s="90"/>
      <c r="Y224" s="90"/>
      <c r="Z224" s="90"/>
      <c r="AA224" s="90"/>
      <c r="AB224" s="90"/>
    </row>
    <row r="225" hidden="1">
      <c r="A225" s="83" t="str">
        <f t="shared" si="1"/>
        <v>5f4f54d86551725ff0407049</v>
      </c>
      <c r="B225" s="108"/>
      <c r="C225" s="114" t="s">
        <v>52</v>
      </c>
      <c r="D225" s="110" t="s">
        <v>51</v>
      </c>
      <c r="E225" s="101" t="s">
        <v>5317</v>
      </c>
      <c r="F225" s="101" t="s">
        <v>5318</v>
      </c>
      <c r="G225" s="106" t="s">
        <v>8783</v>
      </c>
      <c r="H225" s="98" t="s">
        <v>9037</v>
      </c>
      <c r="I225" s="98" t="s">
        <v>9038</v>
      </c>
      <c r="J225" s="101" t="s">
        <v>5320</v>
      </c>
      <c r="K225" s="107"/>
      <c r="L225" s="107"/>
      <c r="M225" s="90"/>
      <c r="N225" s="90"/>
      <c r="O225" s="90"/>
      <c r="P225" s="90"/>
      <c r="Q225" s="90"/>
      <c r="R225" s="90"/>
      <c r="S225" s="90"/>
      <c r="T225" s="90"/>
      <c r="U225" s="90"/>
      <c r="V225" s="90"/>
      <c r="W225" s="90"/>
      <c r="X225" s="90"/>
      <c r="Y225" s="90"/>
      <c r="Z225" s="90"/>
      <c r="AA225" s="90"/>
      <c r="AB225" s="90"/>
    </row>
    <row r="226" hidden="1">
      <c r="A226" s="83" t="str">
        <f t="shared" si="1"/>
        <v>60325eb1aa09e053e72b1da5</v>
      </c>
      <c r="B226" s="201"/>
      <c r="C226" s="114" t="s">
        <v>52</v>
      </c>
      <c r="D226" s="110" t="s">
        <v>1587</v>
      </c>
      <c r="E226" s="101" t="s">
        <v>6435</v>
      </c>
      <c r="F226" s="101" t="s">
        <v>6436</v>
      </c>
      <c r="G226" s="106" t="s">
        <v>8870</v>
      </c>
      <c r="H226" s="98" t="s">
        <v>9039</v>
      </c>
      <c r="I226" s="98" t="s">
        <v>9040</v>
      </c>
      <c r="J226" s="101" t="s">
        <v>6438</v>
      </c>
      <c r="K226" s="107"/>
      <c r="L226" s="107"/>
      <c r="M226" s="90"/>
      <c r="N226" s="90"/>
      <c r="O226" s="90"/>
      <c r="P226" s="90"/>
      <c r="Q226" s="90"/>
      <c r="R226" s="90"/>
      <c r="S226" s="90"/>
      <c r="T226" s="90"/>
      <c r="U226" s="90"/>
      <c r="V226" s="90"/>
      <c r="W226" s="90"/>
      <c r="X226" s="90"/>
      <c r="Y226" s="90"/>
      <c r="Z226" s="90"/>
      <c r="AA226" s="90"/>
      <c r="AB226" s="90"/>
    </row>
    <row r="227" hidden="1">
      <c r="A227" s="83" t="str">
        <f t="shared" si="1"/>
        <v/>
      </c>
      <c r="B227" s="84"/>
      <c r="C227" s="84">
        <v>44287.0</v>
      </c>
      <c r="D227" s="85"/>
      <c r="E227" s="86"/>
      <c r="F227" s="149"/>
      <c r="G227" s="149"/>
      <c r="H227" s="149"/>
      <c r="I227" s="149"/>
      <c r="J227" s="149"/>
      <c r="K227" s="149"/>
      <c r="L227" s="150"/>
      <c r="M227" s="90"/>
      <c r="N227" s="90"/>
      <c r="O227" s="90"/>
      <c r="P227" s="90"/>
      <c r="Q227" s="90"/>
      <c r="R227" s="90"/>
      <c r="S227" s="90"/>
      <c r="T227" s="90"/>
      <c r="U227" s="90"/>
      <c r="V227" s="90"/>
      <c r="W227" s="90"/>
      <c r="X227" s="90"/>
      <c r="Y227" s="90"/>
      <c r="Z227" s="90"/>
      <c r="AA227" s="90"/>
      <c r="AB227" s="90"/>
    </row>
    <row r="228" hidden="1">
      <c r="A228" s="83" t="str">
        <f t="shared" si="1"/>
        <v/>
      </c>
      <c r="B228" s="111" t="s">
        <v>8686</v>
      </c>
      <c r="C228" s="112"/>
      <c r="D228" s="93"/>
      <c r="E228" s="105"/>
      <c r="F228" s="105"/>
      <c r="G228" s="95"/>
      <c r="H228" s="96"/>
      <c r="I228" s="96"/>
      <c r="J228" s="105"/>
      <c r="K228" s="97"/>
      <c r="L228" s="98"/>
      <c r="M228" s="90" t="str">
        <f>VLOOKUP(E228,'Hedef Liste'!A:J,9,0)</f>
        <v>#N/A</v>
      </c>
      <c r="N228" s="90"/>
      <c r="O228" s="90"/>
      <c r="P228" s="90"/>
      <c r="Q228" s="90"/>
      <c r="R228" s="90"/>
      <c r="S228" s="90"/>
      <c r="T228" s="90"/>
      <c r="U228" s="90"/>
      <c r="V228" s="90"/>
      <c r="W228" s="90"/>
      <c r="X228" s="90"/>
      <c r="Y228" s="90"/>
      <c r="Z228" s="90"/>
      <c r="AA228" s="90"/>
      <c r="AB228" s="90"/>
    </row>
    <row r="229" hidden="1">
      <c r="A229" s="83" t="str">
        <f t="shared" si="1"/>
        <v/>
      </c>
      <c r="B229" s="99"/>
      <c r="C229" s="92" t="s">
        <v>273</v>
      </c>
      <c r="D229" s="93"/>
      <c r="E229" s="101"/>
      <c r="F229" s="101"/>
      <c r="G229" s="205"/>
      <c r="H229" s="198"/>
      <c r="I229" s="101"/>
      <c r="J229" s="101"/>
      <c r="K229" s="98"/>
      <c r="L229" s="98"/>
      <c r="M229" s="90" t="str">
        <f>VLOOKUP(E229,'Hedef Liste'!A:J,9,0)</f>
        <v>#N/A</v>
      </c>
      <c r="N229" s="90"/>
      <c r="O229" s="90"/>
      <c r="P229" s="90"/>
      <c r="Q229" s="90"/>
      <c r="R229" s="90"/>
      <c r="S229" s="90"/>
      <c r="T229" s="90"/>
      <c r="U229" s="90"/>
      <c r="V229" s="90"/>
      <c r="W229" s="90"/>
      <c r="X229" s="90"/>
      <c r="Y229" s="90"/>
      <c r="Z229" s="90"/>
      <c r="AA229" s="90"/>
      <c r="AB229" s="90"/>
    </row>
    <row r="230" hidden="1">
      <c r="A230" s="83" t="str">
        <f t="shared" si="1"/>
        <v>5f68be11bfa7ff6806d7afad</v>
      </c>
      <c r="B230" s="99"/>
      <c r="C230" s="92" t="s">
        <v>273</v>
      </c>
      <c r="D230" s="194" t="s">
        <v>272</v>
      </c>
      <c r="E230" s="182" t="s">
        <v>3752</v>
      </c>
      <c r="F230" s="182" t="s">
        <v>3753</v>
      </c>
      <c r="G230" s="210" t="s">
        <v>8893</v>
      </c>
      <c r="H230" s="196" t="s">
        <v>9041</v>
      </c>
      <c r="I230" s="211" t="s">
        <v>9042</v>
      </c>
      <c r="J230" s="182" t="s">
        <v>3755</v>
      </c>
      <c r="K230" s="97"/>
      <c r="L230" s="98"/>
      <c r="M230" s="104">
        <f>VLOOKUP(E230,'Hedef Liste'!A:J,9,0)</f>
        <v>38</v>
      </c>
      <c r="N230" s="90"/>
      <c r="O230" s="90"/>
      <c r="P230" s="90"/>
      <c r="Q230" s="90"/>
      <c r="R230" s="90"/>
      <c r="S230" s="90"/>
      <c r="T230" s="90"/>
      <c r="U230" s="90"/>
      <c r="V230" s="90"/>
      <c r="W230" s="90"/>
      <c r="X230" s="90"/>
      <c r="Y230" s="90"/>
      <c r="Z230" s="90"/>
      <c r="AA230" s="90"/>
      <c r="AB230" s="90"/>
    </row>
    <row r="231" hidden="1">
      <c r="A231" s="83" t="str">
        <f t="shared" si="1"/>
        <v>5feb1b41ad8a3824982594f5</v>
      </c>
      <c r="B231" s="99"/>
      <c r="C231" s="92" t="s">
        <v>273</v>
      </c>
      <c r="D231" s="100" t="s">
        <v>272</v>
      </c>
      <c r="E231" s="101" t="s">
        <v>337</v>
      </c>
      <c r="F231" s="101" t="s">
        <v>338</v>
      </c>
      <c r="G231" s="113" t="s">
        <v>8958</v>
      </c>
      <c r="H231" s="96" t="s">
        <v>9043</v>
      </c>
      <c r="I231" s="101" t="s">
        <v>9044</v>
      </c>
      <c r="J231" s="101" t="s">
        <v>340</v>
      </c>
      <c r="K231" s="107"/>
      <c r="L231" s="98">
        <v>5.0</v>
      </c>
      <c r="M231" s="104">
        <f>VLOOKUP(E231,'Hedef Liste'!A:J,9,0)</f>
        <v>36</v>
      </c>
      <c r="N231" s="90"/>
      <c r="O231" s="90"/>
      <c r="P231" s="90"/>
      <c r="Q231" s="90"/>
      <c r="R231" s="90"/>
      <c r="S231" s="90"/>
      <c r="T231" s="90"/>
      <c r="U231" s="90"/>
      <c r="V231" s="90"/>
      <c r="W231" s="90"/>
      <c r="X231" s="90"/>
      <c r="Y231" s="90"/>
      <c r="Z231" s="90"/>
      <c r="AA231" s="90"/>
      <c r="AB231" s="90"/>
    </row>
    <row r="232" hidden="1">
      <c r="A232" s="83" t="str">
        <f t="shared" si="1"/>
        <v>5fd48ef0cf27eaf6d1b6658a</v>
      </c>
      <c r="B232" s="99"/>
      <c r="C232" s="92" t="s">
        <v>273</v>
      </c>
      <c r="D232" s="93" t="s">
        <v>272</v>
      </c>
      <c r="E232" s="101" t="s">
        <v>4582</v>
      </c>
      <c r="F232" s="101" t="s">
        <v>4583</v>
      </c>
      <c r="G232" s="113" t="s">
        <v>8912</v>
      </c>
      <c r="H232" s="98" t="s">
        <v>9041</v>
      </c>
      <c r="I232" s="101" t="s">
        <v>9045</v>
      </c>
      <c r="J232" s="101" t="s">
        <v>4584</v>
      </c>
      <c r="K232" s="97"/>
      <c r="L232" s="98">
        <v>14.0</v>
      </c>
      <c r="M232" s="104">
        <f>VLOOKUP(E232,'Hedef Liste'!A:J,9,0)</f>
        <v>38</v>
      </c>
      <c r="N232" s="90"/>
      <c r="O232" s="90"/>
      <c r="P232" s="90"/>
      <c r="Q232" s="90"/>
      <c r="R232" s="90"/>
      <c r="S232" s="90"/>
      <c r="T232" s="90"/>
      <c r="U232" s="90"/>
      <c r="V232" s="90"/>
      <c r="W232" s="90"/>
      <c r="X232" s="90"/>
      <c r="Y232" s="90"/>
      <c r="Z232" s="90"/>
      <c r="AA232" s="90"/>
      <c r="AB232" s="90"/>
    </row>
    <row r="233" hidden="1">
      <c r="A233" s="83" t="str">
        <f t="shared" si="1"/>
        <v>5fd4949b83fab1d8960514a8</v>
      </c>
      <c r="B233" s="108"/>
      <c r="C233" s="92" t="s">
        <v>273</v>
      </c>
      <c r="D233" s="110" t="s">
        <v>272</v>
      </c>
      <c r="E233" s="129" t="s">
        <v>3297</v>
      </c>
      <c r="F233" s="129" t="s">
        <v>3298</v>
      </c>
      <c r="G233" s="106" t="s">
        <v>8760</v>
      </c>
      <c r="H233" s="98" t="s">
        <v>9046</v>
      </c>
      <c r="I233" s="98" t="s">
        <v>9045</v>
      </c>
      <c r="J233" s="101" t="s">
        <v>3300</v>
      </c>
      <c r="K233" s="107"/>
      <c r="L233" s="98">
        <v>6.0</v>
      </c>
      <c r="M233" s="90"/>
      <c r="N233" s="90"/>
      <c r="O233" s="90"/>
      <c r="P233" s="90"/>
      <c r="Q233" s="90"/>
      <c r="R233" s="90"/>
      <c r="S233" s="90"/>
      <c r="T233" s="90"/>
      <c r="U233" s="90"/>
      <c r="V233" s="90"/>
      <c r="W233" s="90"/>
      <c r="X233" s="90"/>
      <c r="Y233" s="90"/>
      <c r="Z233" s="90"/>
      <c r="AA233" s="90"/>
      <c r="AB233" s="90"/>
    </row>
    <row r="234" hidden="1">
      <c r="A234" s="83" t="str">
        <f t="shared" si="1"/>
        <v>5f68be11bfa7ff6806d7afad</v>
      </c>
      <c r="B234" s="201"/>
      <c r="C234" s="92" t="s">
        <v>273</v>
      </c>
      <c r="D234" s="110"/>
      <c r="E234" s="182" t="s">
        <v>3752</v>
      </c>
      <c r="F234" s="182" t="s">
        <v>3753</v>
      </c>
      <c r="G234" s="183" t="s">
        <v>9047</v>
      </c>
      <c r="H234" s="196" t="s">
        <v>9041</v>
      </c>
      <c r="I234" s="211" t="s">
        <v>9042</v>
      </c>
      <c r="J234" s="182" t="s">
        <v>3755</v>
      </c>
      <c r="K234" s="98" t="s">
        <v>9048</v>
      </c>
      <c r="L234" s="107"/>
      <c r="M234" s="90"/>
      <c r="N234" s="90"/>
      <c r="O234" s="90"/>
      <c r="P234" s="90"/>
      <c r="Q234" s="90"/>
      <c r="R234" s="90"/>
      <c r="S234" s="90"/>
      <c r="T234" s="90"/>
      <c r="U234" s="90"/>
      <c r="V234" s="90"/>
      <c r="W234" s="90"/>
      <c r="X234" s="90"/>
      <c r="Y234" s="90"/>
      <c r="Z234" s="90"/>
      <c r="AA234" s="90"/>
      <c r="AB234" s="90"/>
    </row>
    <row r="235" hidden="1">
      <c r="A235" s="83" t="str">
        <f t="shared" si="1"/>
        <v/>
      </c>
      <c r="B235" s="111" t="s">
        <v>8940</v>
      </c>
      <c r="C235" s="112"/>
      <c r="D235" s="93"/>
      <c r="E235" s="105"/>
      <c r="F235" s="105"/>
      <c r="G235" s="95"/>
      <c r="H235" s="96"/>
      <c r="I235" s="96"/>
      <c r="J235" s="105"/>
      <c r="K235" s="97"/>
      <c r="L235" s="98"/>
      <c r="M235" s="90" t="str">
        <f>VLOOKUP(E235,'Hedef Liste'!A:J,9,0)</f>
        <v>#N/A</v>
      </c>
      <c r="N235" s="90"/>
      <c r="O235" s="90"/>
      <c r="P235" s="90"/>
      <c r="Q235" s="90"/>
      <c r="R235" s="90"/>
      <c r="S235" s="90"/>
      <c r="T235" s="90"/>
      <c r="U235" s="90"/>
      <c r="V235" s="90"/>
      <c r="W235" s="90"/>
      <c r="X235" s="90"/>
      <c r="Y235" s="90"/>
      <c r="Z235" s="90"/>
      <c r="AA235" s="90"/>
      <c r="AB235" s="90"/>
    </row>
    <row r="236" hidden="1">
      <c r="A236" s="83" t="str">
        <f t="shared" si="1"/>
        <v>5fda31677b4878e5eea08599</v>
      </c>
      <c r="B236" s="99"/>
      <c r="C236" s="114" t="s">
        <v>259</v>
      </c>
      <c r="D236" s="93" t="s">
        <v>272</v>
      </c>
      <c r="E236" s="101" t="s">
        <v>6852</v>
      </c>
      <c r="F236" s="101" t="s">
        <v>6853</v>
      </c>
      <c r="G236" s="205">
        <v>0.4583333333333333</v>
      </c>
      <c r="H236" s="101" t="s">
        <v>9049</v>
      </c>
      <c r="I236" s="101" t="s">
        <v>9050</v>
      </c>
      <c r="J236" s="101" t="s">
        <v>6855</v>
      </c>
      <c r="K236" s="98"/>
      <c r="L236" s="98"/>
      <c r="M236" s="104">
        <f>VLOOKUP(E236,'Hedef Liste'!A:J,9,0)</f>
        <v>102</v>
      </c>
      <c r="N236" s="90"/>
      <c r="O236" s="90"/>
      <c r="P236" s="90"/>
      <c r="Q236" s="90"/>
      <c r="R236" s="90"/>
      <c r="S236" s="90"/>
      <c r="T236" s="90"/>
      <c r="U236" s="90"/>
      <c r="V236" s="90"/>
      <c r="W236" s="90"/>
      <c r="X236" s="90"/>
      <c r="Y236" s="90"/>
      <c r="Z236" s="90"/>
      <c r="AA236" s="90"/>
      <c r="AB236" s="90"/>
    </row>
    <row r="237" hidden="1">
      <c r="A237" s="83" t="str">
        <f t="shared" si="1"/>
        <v>5f58d879a0a6540db30d4871</v>
      </c>
      <c r="B237" s="99"/>
      <c r="C237" s="114" t="s">
        <v>259</v>
      </c>
      <c r="D237" s="100" t="s">
        <v>272</v>
      </c>
      <c r="E237" s="101" t="s">
        <v>4260</v>
      </c>
      <c r="F237" s="101" t="s">
        <v>4261</v>
      </c>
      <c r="G237" s="205">
        <v>0.5416666666666666</v>
      </c>
      <c r="H237" s="98" t="s">
        <v>9041</v>
      </c>
      <c r="I237" s="192" t="s">
        <v>9051</v>
      </c>
      <c r="J237" s="101" t="s">
        <v>3755</v>
      </c>
      <c r="K237" s="97"/>
      <c r="L237" s="98"/>
      <c r="M237" s="104">
        <f>VLOOKUP(E237,'Hedef Liste'!A:J,9,0)</f>
        <v>46</v>
      </c>
      <c r="N237" s="90"/>
      <c r="O237" s="90"/>
      <c r="P237" s="90"/>
      <c r="Q237" s="90"/>
      <c r="R237" s="90"/>
      <c r="S237" s="90"/>
      <c r="T237" s="90"/>
      <c r="U237" s="90"/>
      <c r="V237" s="90"/>
      <c r="W237" s="90"/>
      <c r="X237" s="90"/>
      <c r="Y237" s="90"/>
      <c r="Z237" s="90"/>
      <c r="AA237" s="90"/>
      <c r="AB237" s="90"/>
    </row>
    <row r="238" hidden="1">
      <c r="A238" s="83" t="str">
        <f t="shared" si="1"/>
        <v>5fc2a83643de1e9302f33aec</v>
      </c>
      <c r="B238" s="99"/>
      <c r="C238" s="114" t="s">
        <v>259</v>
      </c>
      <c r="D238" s="100" t="s">
        <v>272</v>
      </c>
      <c r="E238" s="101" t="s">
        <v>1988</v>
      </c>
      <c r="F238" s="101" t="s">
        <v>1989</v>
      </c>
      <c r="G238" s="113" t="s">
        <v>8958</v>
      </c>
      <c r="H238" s="96" t="s">
        <v>9052</v>
      </c>
      <c r="I238" s="101" t="s">
        <v>9053</v>
      </c>
      <c r="J238" s="101" t="s">
        <v>1991</v>
      </c>
      <c r="K238" s="107"/>
      <c r="L238" s="107"/>
      <c r="M238" s="104">
        <f>VLOOKUP(E238,'Hedef Liste'!A:J,9,0)</f>
        <v>64</v>
      </c>
      <c r="N238" s="90"/>
      <c r="O238" s="90"/>
      <c r="P238" s="90"/>
      <c r="Q238" s="90"/>
      <c r="R238" s="90"/>
      <c r="S238" s="90"/>
      <c r="T238" s="90"/>
      <c r="U238" s="90"/>
      <c r="V238" s="90"/>
      <c r="W238" s="90"/>
      <c r="X238" s="90"/>
      <c r="Y238" s="90"/>
      <c r="Z238" s="90"/>
      <c r="AA238" s="90"/>
      <c r="AB238" s="90"/>
    </row>
    <row r="239" hidden="1">
      <c r="A239" s="83" t="str">
        <f t="shared" si="1"/>
        <v>601e75e69cb1270c4f458348</v>
      </c>
      <c r="B239" s="99"/>
      <c r="C239" s="114" t="s">
        <v>259</v>
      </c>
      <c r="D239" s="93" t="s">
        <v>272</v>
      </c>
      <c r="E239" s="101" t="s">
        <v>4606</v>
      </c>
      <c r="F239" s="101" t="s">
        <v>4607</v>
      </c>
      <c r="G239" s="106" t="s">
        <v>8870</v>
      </c>
      <c r="H239" s="101" t="s">
        <v>9054</v>
      </c>
      <c r="I239" s="101" t="s">
        <v>9055</v>
      </c>
      <c r="J239" s="101" t="s">
        <v>9056</v>
      </c>
      <c r="K239" s="97"/>
      <c r="L239" s="107"/>
      <c r="M239" s="104">
        <f>VLOOKUP(E239,'Hedef Liste'!A:J,9,0)</f>
        <v>47</v>
      </c>
      <c r="N239" s="90"/>
      <c r="O239" s="90"/>
      <c r="P239" s="90"/>
      <c r="Q239" s="90"/>
      <c r="R239" s="90"/>
      <c r="S239" s="90"/>
      <c r="T239" s="90"/>
      <c r="U239" s="90"/>
      <c r="V239" s="90"/>
      <c r="W239" s="90"/>
      <c r="X239" s="90"/>
      <c r="Y239" s="90"/>
      <c r="Z239" s="90"/>
      <c r="AA239" s="90"/>
      <c r="AB239" s="90"/>
    </row>
    <row r="240" hidden="1">
      <c r="A240" s="83" t="str">
        <f t="shared" si="1"/>
        <v/>
      </c>
      <c r="B240" s="108"/>
      <c r="C240" s="109"/>
      <c r="D240" s="85"/>
      <c r="E240" s="107"/>
      <c r="F240" s="107"/>
      <c r="G240" s="113"/>
      <c r="H240" s="107"/>
      <c r="I240" s="107"/>
      <c r="J240" s="107"/>
      <c r="K240" s="107"/>
      <c r="L240" s="107"/>
      <c r="M240" s="90"/>
      <c r="N240" s="90"/>
      <c r="O240" s="90"/>
      <c r="P240" s="90"/>
      <c r="Q240" s="90"/>
      <c r="R240" s="90"/>
      <c r="S240" s="90"/>
      <c r="T240" s="90"/>
      <c r="U240" s="90"/>
      <c r="V240" s="90"/>
      <c r="W240" s="90"/>
      <c r="X240" s="90"/>
      <c r="Y240" s="90"/>
      <c r="Z240" s="90"/>
      <c r="AA240" s="90"/>
      <c r="AB240" s="90"/>
    </row>
    <row r="241" hidden="1">
      <c r="A241" s="83" t="str">
        <f t="shared" si="1"/>
        <v/>
      </c>
      <c r="B241" s="111" t="s">
        <v>8940</v>
      </c>
      <c r="C241" s="112"/>
      <c r="D241" s="93"/>
      <c r="E241" s="105"/>
      <c r="F241" s="105"/>
      <c r="G241" s="95"/>
      <c r="H241" s="96"/>
      <c r="I241" s="96"/>
      <c r="J241" s="105"/>
      <c r="K241" s="97"/>
      <c r="L241" s="98"/>
      <c r="M241" s="90" t="str">
        <f>VLOOKUP(E241,'Hedef Liste'!A:J,9,0)</f>
        <v>#N/A</v>
      </c>
      <c r="N241" s="90"/>
      <c r="O241" s="90"/>
      <c r="P241" s="90"/>
      <c r="Q241" s="90"/>
      <c r="R241" s="90"/>
      <c r="S241" s="90"/>
      <c r="T241" s="90"/>
      <c r="U241" s="90"/>
      <c r="V241" s="90"/>
      <c r="W241" s="90"/>
      <c r="X241" s="90"/>
      <c r="Y241" s="90"/>
      <c r="Z241" s="90"/>
      <c r="AA241" s="90"/>
      <c r="AB241" s="90"/>
    </row>
    <row r="242" hidden="1">
      <c r="A242" s="83" t="str">
        <f t="shared" si="1"/>
        <v>5fb671c41b9776dd0a976f38</v>
      </c>
      <c r="B242" s="99"/>
      <c r="C242" s="114" t="s">
        <v>52</v>
      </c>
      <c r="D242" s="100" t="s">
        <v>272</v>
      </c>
      <c r="E242" s="101" t="s">
        <v>9057</v>
      </c>
      <c r="F242" s="101" t="s">
        <v>9058</v>
      </c>
      <c r="G242" s="202">
        <v>0.4375</v>
      </c>
      <c r="H242" s="98" t="s">
        <v>8918</v>
      </c>
      <c r="I242" s="192" t="s">
        <v>9059</v>
      </c>
      <c r="J242" s="101" t="s">
        <v>9060</v>
      </c>
      <c r="K242" s="97"/>
      <c r="L242" s="98"/>
      <c r="M242" s="90" t="str">
        <f>VLOOKUP(E242,'Hedef Liste'!A:J,9,0)</f>
        <v>#N/A</v>
      </c>
      <c r="N242" s="90"/>
      <c r="O242" s="90"/>
      <c r="P242" s="90"/>
      <c r="Q242" s="90"/>
      <c r="R242" s="90"/>
      <c r="S242" s="90"/>
      <c r="T242" s="90"/>
      <c r="U242" s="90"/>
      <c r="V242" s="90"/>
      <c r="W242" s="90"/>
      <c r="X242" s="90"/>
      <c r="Y242" s="90"/>
      <c r="Z242" s="90"/>
      <c r="AA242" s="90"/>
      <c r="AB242" s="90"/>
    </row>
    <row r="243" hidden="1">
      <c r="A243" s="83" t="str">
        <f t="shared" si="1"/>
        <v>6046046f95464ad9cf847afd</v>
      </c>
      <c r="B243" s="99"/>
      <c r="C243" s="114" t="s">
        <v>52</v>
      </c>
      <c r="D243" s="212" t="s">
        <v>258</v>
      </c>
      <c r="E243" s="182" t="s">
        <v>5719</v>
      </c>
      <c r="F243" s="182" t="s">
        <v>5720</v>
      </c>
      <c r="G243" s="183" t="s">
        <v>9061</v>
      </c>
      <c r="H243" s="196" t="s">
        <v>9062</v>
      </c>
      <c r="I243" s="196" t="s">
        <v>9063</v>
      </c>
      <c r="J243" s="182" t="s">
        <v>5722</v>
      </c>
      <c r="K243" s="97"/>
      <c r="L243" s="98"/>
      <c r="M243" s="104">
        <f>VLOOKUP(E262,'Hedef Liste'!A:J,9,0)</f>
        <v>67</v>
      </c>
      <c r="N243" s="90"/>
      <c r="O243" s="90"/>
      <c r="P243" s="90"/>
      <c r="Q243" s="90"/>
      <c r="R243" s="90"/>
      <c r="S243" s="90"/>
      <c r="T243" s="90"/>
      <c r="U243" s="90"/>
      <c r="V243" s="90"/>
      <c r="W243" s="90"/>
      <c r="X243" s="90"/>
      <c r="Y243" s="90"/>
      <c r="Z243" s="90"/>
      <c r="AA243" s="90"/>
      <c r="AB243" s="90"/>
    </row>
    <row r="244" hidden="1">
      <c r="A244" s="83" t="str">
        <f t="shared" si="1"/>
        <v>5fae438e001ef304161feb0e</v>
      </c>
      <c r="B244" s="99"/>
      <c r="C244" s="114" t="s">
        <v>52</v>
      </c>
      <c r="D244" s="181" t="s">
        <v>204</v>
      </c>
      <c r="E244" s="182" t="s">
        <v>4723</v>
      </c>
      <c r="F244" s="182" t="s">
        <v>4724</v>
      </c>
      <c r="G244" s="213">
        <v>0.75</v>
      </c>
      <c r="H244" s="196" t="s">
        <v>8705</v>
      </c>
      <c r="I244" s="182" t="s">
        <v>8956</v>
      </c>
      <c r="J244" s="182" t="s">
        <v>4726</v>
      </c>
      <c r="K244" s="107"/>
      <c r="L244" s="107"/>
      <c r="M244" s="104">
        <f>VLOOKUP(E244,'Hedef Liste'!A:J,9,0)</f>
        <v>72</v>
      </c>
      <c r="N244" s="90"/>
      <c r="O244" s="90"/>
      <c r="P244" s="90"/>
      <c r="Q244" s="90"/>
      <c r="R244" s="90"/>
      <c r="S244" s="90"/>
      <c r="T244" s="90"/>
      <c r="U244" s="90"/>
      <c r="V244" s="90"/>
      <c r="W244" s="90"/>
      <c r="X244" s="90"/>
      <c r="Y244" s="90"/>
      <c r="Z244" s="90"/>
      <c r="AA244" s="90"/>
      <c r="AB244" s="90"/>
    </row>
    <row r="245" hidden="1">
      <c r="A245" s="83" t="str">
        <f t="shared" si="1"/>
        <v>5f96c18374f9bb8f6e95ed4d</v>
      </c>
      <c r="B245" s="99"/>
      <c r="C245" s="114" t="s">
        <v>52</v>
      </c>
      <c r="D245" s="214" t="s">
        <v>9064</v>
      </c>
      <c r="E245" s="101" t="s">
        <v>9065</v>
      </c>
      <c r="F245" s="101" t="s">
        <v>9066</v>
      </c>
      <c r="G245" s="171">
        <v>0.6666666666666666</v>
      </c>
      <c r="H245" s="215" t="s">
        <v>9067</v>
      </c>
      <c r="I245" s="215" t="s">
        <v>9068</v>
      </c>
      <c r="J245" s="101" t="s">
        <v>9069</v>
      </c>
      <c r="K245" s="97"/>
      <c r="L245" s="107"/>
      <c r="M245" s="90" t="str">
        <f>VLOOKUP(#REF!,'Hedef Liste'!A:J,9,0)</f>
        <v>#REF!</v>
      </c>
      <c r="N245" s="90"/>
      <c r="O245" s="90"/>
      <c r="P245" s="90"/>
      <c r="Q245" s="90"/>
      <c r="R245" s="90"/>
      <c r="S245" s="90"/>
      <c r="T245" s="90"/>
      <c r="U245" s="90"/>
      <c r="V245" s="90"/>
      <c r="W245" s="90"/>
      <c r="X245" s="90"/>
      <c r="Y245" s="90"/>
      <c r="Z245" s="90"/>
      <c r="AA245" s="90"/>
      <c r="AB245" s="90"/>
    </row>
    <row r="246" hidden="1">
      <c r="A246" s="83" t="str">
        <f t="shared" si="1"/>
        <v>5f96c5837ddac102e396e4ea</v>
      </c>
      <c r="B246" s="108"/>
      <c r="C246" s="114" t="s">
        <v>52</v>
      </c>
      <c r="D246" s="110" t="s">
        <v>272</v>
      </c>
      <c r="E246" s="101" t="s">
        <v>9070</v>
      </c>
      <c r="F246" s="101" t="s">
        <v>9071</v>
      </c>
      <c r="G246" s="106" t="s">
        <v>8783</v>
      </c>
      <c r="H246" s="215" t="s">
        <v>9067</v>
      </c>
      <c r="I246" s="215" t="s">
        <v>9068</v>
      </c>
      <c r="J246" s="101" t="s">
        <v>9069</v>
      </c>
      <c r="K246" s="107"/>
      <c r="L246" s="107"/>
      <c r="M246" s="90"/>
      <c r="N246" s="90"/>
      <c r="O246" s="90"/>
      <c r="P246" s="90"/>
      <c r="Q246" s="90"/>
      <c r="R246" s="90"/>
      <c r="S246" s="90"/>
      <c r="T246" s="90"/>
      <c r="U246" s="90"/>
      <c r="V246" s="90"/>
      <c r="W246" s="90"/>
      <c r="X246" s="90"/>
      <c r="Y246" s="90"/>
      <c r="Z246" s="90"/>
      <c r="AA246" s="90"/>
      <c r="AB246" s="90"/>
    </row>
    <row r="247" hidden="1">
      <c r="A247" s="83" t="str">
        <f t="shared" si="1"/>
        <v/>
      </c>
      <c r="B247" s="84"/>
      <c r="C247" s="84">
        <v>44288.0</v>
      </c>
      <c r="D247" s="85"/>
      <c r="E247" s="86"/>
      <c r="F247" s="149"/>
      <c r="G247" s="149"/>
      <c r="H247" s="149"/>
      <c r="I247" s="149"/>
      <c r="J247" s="149"/>
      <c r="K247" s="149"/>
      <c r="L247" s="150"/>
      <c r="M247" s="90"/>
      <c r="N247" s="90"/>
      <c r="O247" s="90"/>
      <c r="P247" s="90"/>
      <c r="Q247" s="90"/>
      <c r="R247" s="90"/>
      <c r="S247" s="90"/>
      <c r="T247" s="90"/>
      <c r="U247" s="90"/>
      <c r="V247" s="90"/>
      <c r="W247" s="90"/>
      <c r="X247" s="90"/>
      <c r="Y247" s="90"/>
      <c r="Z247" s="90"/>
      <c r="AA247" s="90"/>
      <c r="AB247" s="90"/>
    </row>
    <row r="248" hidden="1">
      <c r="A248" s="83" t="str">
        <f t="shared" si="1"/>
        <v/>
      </c>
      <c r="B248" s="111" t="s">
        <v>8686</v>
      </c>
      <c r="C248" s="112"/>
      <c r="D248" s="93"/>
      <c r="E248" s="105"/>
      <c r="F248" s="105"/>
      <c r="G248" s="95"/>
      <c r="H248" s="96"/>
      <c r="I248" s="96"/>
      <c r="J248" s="105"/>
      <c r="K248" s="97"/>
      <c r="L248" s="98"/>
      <c r="M248" s="90" t="str">
        <f>VLOOKUP(E248,'Hedef Liste'!A:J,9,0)</f>
        <v>#N/A</v>
      </c>
      <c r="N248" s="90"/>
      <c r="O248" s="90"/>
      <c r="P248" s="90"/>
      <c r="Q248" s="90"/>
      <c r="R248" s="90"/>
      <c r="S248" s="90"/>
      <c r="T248" s="90"/>
      <c r="U248" s="90"/>
      <c r="V248" s="90"/>
      <c r="W248" s="90"/>
      <c r="X248" s="90"/>
      <c r="Y248" s="90"/>
      <c r="Z248" s="90"/>
      <c r="AA248" s="90"/>
      <c r="AB248" s="90"/>
    </row>
    <row r="249" hidden="1">
      <c r="A249" s="83" t="str">
        <f t="shared" si="1"/>
        <v>5fd4e17193ff3de356cf8be3</v>
      </c>
      <c r="B249" s="99"/>
      <c r="C249" s="92" t="s">
        <v>273</v>
      </c>
      <c r="D249" s="93" t="s">
        <v>272</v>
      </c>
      <c r="E249" s="101" t="s">
        <v>6406</v>
      </c>
      <c r="F249" s="101" t="s">
        <v>6407</v>
      </c>
      <c r="G249" s="202">
        <v>0.5</v>
      </c>
      <c r="H249" s="198" t="s">
        <v>9052</v>
      </c>
      <c r="I249" s="101" t="s">
        <v>9072</v>
      </c>
      <c r="J249" s="207" t="s">
        <v>9073</v>
      </c>
      <c r="K249" s="98"/>
      <c r="L249" s="98"/>
      <c r="M249" s="104">
        <f>VLOOKUP(E249,'Hedef Liste'!A:J,9,0)</f>
        <v>16</v>
      </c>
      <c r="N249" s="90"/>
      <c r="O249" s="90"/>
      <c r="P249" s="90"/>
      <c r="Q249" s="90"/>
      <c r="R249" s="90"/>
      <c r="S249" s="90"/>
      <c r="T249" s="90"/>
      <c r="U249" s="90"/>
      <c r="V249" s="90"/>
      <c r="W249" s="90"/>
      <c r="X249" s="90"/>
      <c r="Y249" s="90"/>
      <c r="Z249" s="90"/>
      <c r="AA249" s="90"/>
      <c r="AB249" s="90"/>
    </row>
    <row r="250" hidden="1">
      <c r="A250" s="83" t="str">
        <f t="shared" si="1"/>
        <v>5f9d767a0309219b92e47632</v>
      </c>
      <c r="B250" s="99"/>
      <c r="C250" s="92" t="s">
        <v>273</v>
      </c>
      <c r="D250" s="100" t="s">
        <v>272</v>
      </c>
      <c r="E250" s="101" t="s">
        <v>9074</v>
      </c>
      <c r="F250" s="101" t="s">
        <v>9075</v>
      </c>
      <c r="G250" s="202">
        <v>0.5625</v>
      </c>
      <c r="H250" s="98" t="s">
        <v>9041</v>
      </c>
      <c r="I250" s="192" t="s">
        <v>9076</v>
      </c>
      <c r="J250" s="101" t="s">
        <v>9077</v>
      </c>
      <c r="K250" s="97"/>
      <c r="L250" s="98"/>
      <c r="M250" s="90" t="str">
        <f>VLOOKUP(E250,'Hedef Liste'!A:J,9,0)</f>
        <v>#N/A</v>
      </c>
      <c r="N250" s="90"/>
      <c r="O250" s="90"/>
      <c r="P250" s="90"/>
      <c r="Q250" s="90"/>
      <c r="R250" s="90"/>
      <c r="S250" s="90"/>
      <c r="T250" s="90"/>
      <c r="U250" s="90"/>
      <c r="V250" s="90"/>
      <c r="W250" s="90"/>
      <c r="X250" s="90"/>
      <c r="Y250" s="90"/>
      <c r="Z250" s="90"/>
      <c r="AA250" s="90"/>
      <c r="AB250" s="90"/>
    </row>
    <row r="251" hidden="1">
      <c r="A251" s="83" t="str">
        <f t="shared" si="1"/>
        <v>5fad146409f6087b6ae917c8</v>
      </c>
      <c r="B251" s="99"/>
      <c r="C251" s="92" t="s">
        <v>273</v>
      </c>
      <c r="D251" s="100" t="s">
        <v>272</v>
      </c>
      <c r="E251" s="122" t="s">
        <v>7530</v>
      </c>
      <c r="F251" s="122" t="s">
        <v>7531</v>
      </c>
      <c r="G251" s="209" t="s">
        <v>8958</v>
      </c>
      <c r="H251" s="137" t="s">
        <v>9078</v>
      </c>
      <c r="I251" s="122" t="s">
        <v>9079</v>
      </c>
      <c r="J251" s="122" t="s">
        <v>7533</v>
      </c>
      <c r="K251" s="107"/>
      <c r="L251" s="107"/>
      <c r="M251" s="104">
        <f>VLOOKUP(E251,'Hedef Liste'!A:J,9,0)</f>
        <v>25</v>
      </c>
      <c r="N251" s="90"/>
      <c r="O251" s="90"/>
      <c r="P251" s="90"/>
      <c r="Q251" s="90"/>
      <c r="R251" s="90"/>
      <c r="S251" s="90"/>
      <c r="T251" s="90"/>
      <c r="U251" s="90"/>
      <c r="V251" s="90"/>
      <c r="W251" s="90"/>
      <c r="X251" s="90"/>
      <c r="Y251" s="90"/>
      <c r="Z251" s="90"/>
      <c r="AA251" s="90"/>
      <c r="AB251" s="90"/>
    </row>
    <row r="252" hidden="1">
      <c r="A252" s="83" t="str">
        <f t="shared" si="1"/>
        <v>60299dbd46a843ad506e8c34</v>
      </c>
      <c r="B252" s="99"/>
      <c r="C252" s="92" t="s">
        <v>273</v>
      </c>
      <c r="D252" s="93" t="s">
        <v>272</v>
      </c>
      <c r="E252" s="101" t="s">
        <v>1077</v>
      </c>
      <c r="F252" s="101" t="s">
        <v>1078</v>
      </c>
      <c r="G252" s="113" t="s">
        <v>8912</v>
      </c>
      <c r="H252" s="98" t="s">
        <v>9080</v>
      </c>
      <c r="I252" s="101" t="s">
        <v>9081</v>
      </c>
      <c r="J252" s="101" t="s">
        <v>1080</v>
      </c>
      <c r="K252" s="97"/>
      <c r="L252" s="98"/>
      <c r="M252" s="104">
        <f>VLOOKUP(E252,'Hedef Liste'!A:J,9,0)</f>
        <v>30</v>
      </c>
      <c r="N252" s="90"/>
      <c r="O252" s="90"/>
      <c r="P252" s="90"/>
      <c r="Q252" s="90"/>
      <c r="R252" s="90"/>
      <c r="S252" s="90"/>
      <c r="T252" s="90"/>
      <c r="U252" s="90"/>
      <c r="V252" s="90"/>
      <c r="W252" s="90"/>
      <c r="X252" s="90"/>
      <c r="Y252" s="90"/>
      <c r="Z252" s="90"/>
      <c r="AA252" s="90"/>
      <c r="AB252" s="90"/>
    </row>
    <row r="253" hidden="1">
      <c r="A253" s="83" t="str">
        <f t="shared" si="1"/>
        <v/>
      </c>
      <c r="B253" s="108"/>
      <c r="C253" s="109"/>
      <c r="D253" s="85"/>
      <c r="E253" s="107"/>
      <c r="F253" s="107"/>
      <c r="G253" s="106" t="s">
        <v>8870</v>
      </c>
      <c r="H253" s="107"/>
      <c r="I253" s="107"/>
      <c r="J253" s="107"/>
      <c r="K253" s="107"/>
      <c r="L253" s="107"/>
      <c r="M253" s="90"/>
      <c r="N253" s="90"/>
      <c r="O253" s="90"/>
      <c r="P253" s="90"/>
      <c r="Q253" s="90"/>
      <c r="R253" s="90"/>
      <c r="S253" s="90"/>
      <c r="T253" s="90"/>
      <c r="U253" s="90"/>
      <c r="V253" s="90"/>
      <c r="W253" s="90"/>
      <c r="X253" s="90"/>
      <c r="Y253" s="90"/>
      <c r="Z253" s="90"/>
      <c r="AA253" s="90"/>
      <c r="AB253" s="90"/>
    </row>
    <row r="254" hidden="1">
      <c r="A254" s="83" t="str">
        <f t="shared" si="1"/>
        <v/>
      </c>
      <c r="B254" s="111" t="s">
        <v>8940</v>
      </c>
      <c r="C254" s="112"/>
      <c r="D254" s="93"/>
      <c r="E254" s="105"/>
      <c r="F254" s="105"/>
      <c r="G254" s="95"/>
      <c r="H254" s="96"/>
      <c r="I254" s="96"/>
      <c r="J254" s="105"/>
      <c r="K254" s="97"/>
      <c r="L254" s="98"/>
      <c r="M254" s="90" t="str">
        <f>VLOOKUP(E254,'Hedef Liste'!A:J,9,0)</f>
        <v>#N/A</v>
      </c>
      <c r="N254" s="90"/>
      <c r="O254" s="90"/>
      <c r="P254" s="90"/>
      <c r="Q254" s="90"/>
      <c r="R254" s="90"/>
      <c r="S254" s="90"/>
      <c r="T254" s="90"/>
      <c r="U254" s="90"/>
      <c r="V254" s="90"/>
      <c r="W254" s="90"/>
      <c r="X254" s="90"/>
      <c r="Y254" s="90"/>
      <c r="Z254" s="90"/>
      <c r="AA254" s="90"/>
      <c r="AB254" s="90"/>
    </row>
    <row r="255" hidden="1">
      <c r="A255" s="83" t="str">
        <f t="shared" si="1"/>
        <v>5fa9a839280bdd704ea023eb</v>
      </c>
      <c r="B255" s="99"/>
      <c r="C255" s="114" t="s">
        <v>259</v>
      </c>
      <c r="D255" s="93" t="s">
        <v>272</v>
      </c>
      <c r="E255" s="182" t="s">
        <v>7398</v>
      </c>
      <c r="F255" s="182" t="s">
        <v>7399</v>
      </c>
      <c r="G255" s="206">
        <v>0.4583333333333333</v>
      </c>
      <c r="H255" s="182" t="s">
        <v>9082</v>
      </c>
      <c r="I255" s="182" t="s">
        <v>9083</v>
      </c>
      <c r="J255" s="182" t="s">
        <v>7401</v>
      </c>
      <c r="K255" s="98" t="s">
        <v>9084</v>
      </c>
      <c r="L255" s="98"/>
      <c r="M255" s="104">
        <f>VLOOKUP(E255,'Hedef Liste'!A:J,9,0)</f>
        <v>137</v>
      </c>
      <c r="N255" s="90"/>
      <c r="O255" s="90"/>
      <c r="P255" s="90"/>
      <c r="Q255" s="90"/>
      <c r="R255" s="90"/>
      <c r="S255" s="90"/>
      <c r="T255" s="90"/>
      <c r="U255" s="90"/>
      <c r="V255" s="90"/>
      <c r="W255" s="90"/>
      <c r="X255" s="90"/>
      <c r="Y255" s="90"/>
      <c r="Z255" s="90"/>
      <c r="AA255" s="90"/>
      <c r="AB255" s="90"/>
    </row>
    <row r="256" hidden="1">
      <c r="A256" s="83" t="str">
        <f t="shared" si="1"/>
        <v>5fd206013b89c209c0376354</v>
      </c>
      <c r="B256" s="99"/>
      <c r="C256" s="114" t="s">
        <v>259</v>
      </c>
      <c r="D256" s="100" t="s">
        <v>272</v>
      </c>
      <c r="E256" s="122" t="s">
        <v>4110</v>
      </c>
      <c r="F256" s="122" t="s">
        <v>4111</v>
      </c>
      <c r="G256" s="203">
        <v>0.5416666666666666</v>
      </c>
      <c r="H256" s="122" t="s">
        <v>9085</v>
      </c>
      <c r="I256" s="141" t="s">
        <v>9086</v>
      </c>
      <c r="J256" s="101" t="s">
        <v>4113</v>
      </c>
      <c r="K256" s="97"/>
      <c r="L256" s="98"/>
      <c r="M256" s="104">
        <f>VLOOKUP(E256,'Hedef Liste'!A:J,9,0)</f>
        <v>22</v>
      </c>
      <c r="N256" s="90"/>
      <c r="O256" s="90"/>
      <c r="P256" s="90"/>
      <c r="Q256" s="90"/>
      <c r="R256" s="90"/>
      <c r="S256" s="90"/>
      <c r="T256" s="90"/>
      <c r="U256" s="90"/>
      <c r="V256" s="90"/>
      <c r="W256" s="90"/>
      <c r="X256" s="90"/>
      <c r="Y256" s="90"/>
      <c r="Z256" s="90"/>
      <c r="AA256" s="90"/>
      <c r="AB256" s="90"/>
    </row>
    <row r="257" hidden="1">
      <c r="A257" s="83" t="str">
        <f t="shared" si="1"/>
        <v>5f55efebde36fc4648bf74b9</v>
      </c>
      <c r="B257" s="99"/>
      <c r="C257" s="114" t="s">
        <v>259</v>
      </c>
      <c r="D257" s="110" t="s">
        <v>204</v>
      </c>
      <c r="E257" s="101" t="s">
        <v>6633</v>
      </c>
      <c r="F257" s="101" t="s">
        <v>6634</v>
      </c>
      <c r="G257" s="106" t="s">
        <v>8697</v>
      </c>
      <c r="H257" s="96" t="s">
        <v>9087</v>
      </c>
      <c r="I257" s="101" t="s">
        <v>9088</v>
      </c>
      <c r="J257" s="101" t="s">
        <v>6636</v>
      </c>
      <c r="K257" s="107"/>
      <c r="L257" s="107"/>
      <c r="M257" s="90" t="str">
        <f>VLOOKUP(#REF!,'Hedef Liste'!A:J,9,0)</f>
        <v>#REF!</v>
      </c>
      <c r="N257" s="90"/>
      <c r="O257" s="90"/>
      <c r="P257" s="90"/>
      <c r="Q257" s="90"/>
      <c r="R257" s="90"/>
      <c r="S257" s="90"/>
      <c r="T257" s="90"/>
      <c r="U257" s="90"/>
      <c r="V257" s="90"/>
      <c r="W257" s="90"/>
      <c r="X257" s="90"/>
      <c r="Y257" s="90"/>
      <c r="Z257" s="90"/>
      <c r="AA257" s="90"/>
      <c r="AB257" s="90"/>
    </row>
    <row r="258" hidden="1">
      <c r="A258" s="83" t="str">
        <f t="shared" si="1"/>
        <v>5fd206013b89c209c0376354</v>
      </c>
      <c r="B258" s="99"/>
      <c r="C258" s="114" t="s">
        <v>259</v>
      </c>
      <c r="D258" s="93" t="s">
        <v>272</v>
      </c>
      <c r="E258" s="216" t="s">
        <v>4110</v>
      </c>
      <c r="F258" s="216" t="s">
        <v>4111</v>
      </c>
      <c r="G258" s="217">
        <v>0.71875</v>
      </c>
      <c r="H258" s="216" t="s">
        <v>9085</v>
      </c>
      <c r="I258" s="218" t="s">
        <v>9086</v>
      </c>
      <c r="J258" s="216" t="s">
        <v>4113</v>
      </c>
      <c r="K258" s="98" t="s">
        <v>9089</v>
      </c>
      <c r="L258" s="107"/>
      <c r="M258" s="104">
        <f>VLOOKUP(E259,'Hedef Liste'!A:J,9,0)</f>
        <v>47</v>
      </c>
      <c r="N258" s="90"/>
      <c r="O258" s="90"/>
      <c r="P258" s="90"/>
      <c r="Q258" s="90"/>
      <c r="R258" s="90"/>
      <c r="S258" s="90"/>
      <c r="T258" s="90"/>
      <c r="U258" s="90"/>
      <c r="V258" s="90"/>
      <c r="W258" s="90"/>
      <c r="X258" s="90"/>
      <c r="Y258" s="90"/>
      <c r="Z258" s="90"/>
      <c r="AA258" s="90"/>
      <c r="AB258" s="90"/>
    </row>
    <row r="259" hidden="1">
      <c r="A259" s="83" t="str">
        <f t="shared" si="1"/>
        <v>5fd4b735eceda3aae41e35cc</v>
      </c>
      <c r="B259" s="108"/>
      <c r="C259" s="114" t="s">
        <v>259</v>
      </c>
      <c r="D259" s="85"/>
      <c r="E259" s="122" t="s">
        <v>100</v>
      </c>
      <c r="F259" s="122" t="s">
        <v>101</v>
      </c>
      <c r="G259" s="144" t="s">
        <v>8912</v>
      </c>
      <c r="H259" s="122" t="s">
        <v>9090</v>
      </c>
      <c r="I259" s="122" t="s">
        <v>9091</v>
      </c>
      <c r="J259" s="122" t="s">
        <v>95</v>
      </c>
      <c r="K259" s="98" t="s">
        <v>9092</v>
      </c>
      <c r="L259" s="107"/>
      <c r="M259" s="90"/>
      <c r="N259" s="90"/>
      <c r="O259" s="90"/>
      <c r="P259" s="90"/>
      <c r="Q259" s="90"/>
      <c r="R259" s="90"/>
      <c r="S259" s="90"/>
      <c r="T259" s="90"/>
      <c r="U259" s="90"/>
      <c r="V259" s="90"/>
      <c r="W259" s="90"/>
      <c r="X259" s="90"/>
      <c r="Y259" s="90"/>
      <c r="Z259" s="90"/>
      <c r="AA259" s="90"/>
      <c r="AB259" s="90"/>
    </row>
    <row r="260" hidden="1">
      <c r="A260" s="83" t="str">
        <f t="shared" si="1"/>
        <v/>
      </c>
      <c r="B260" s="111" t="s">
        <v>8940</v>
      </c>
      <c r="C260" s="112"/>
      <c r="D260" s="93"/>
      <c r="E260" s="105"/>
      <c r="F260" s="105"/>
      <c r="G260" s="95"/>
      <c r="H260" s="96"/>
      <c r="I260" s="96"/>
      <c r="J260" s="105"/>
      <c r="K260" s="97"/>
      <c r="L260" s="98"/>
      <c r="M260" s="90" t="str">
        <f>VLOOKUP(E260,'Hedef Liste'!A:J,9,0)</f>
        <v>#N/A</v>
      </c>
      <c r="N260" s="90"/>
      <c r="O260" s="90"/>
      <c r="P260" s="90"/>
      <c r="Q260" s="90"/>
      <c r="R260" s="90"/>
      <c r="S260" s="90"/>
      <c r="T260" s="90"/>
      <c r="U260" s="90"/>
      <c r="V260" s="90"/>
      <c r="W260" s="90"/>
      <c r="X260" s="90"/>
      <c r="Y260" s="90"/>
      <c r="Z260" s="90"/>
      <c r="AA260" s="90"/>
      <c r="AB260" s="90"/>
    </row>
    <row r="261" hidden="1">
      <c r="A261" s="83" t="str">
        <f t="shared" si="1"/>
        <v>5fa9109be20f323975cad515</v>
      </c>
      <c r="B261" s="99"/>
      <c r="C261" s="114" t="s">
        <v>52</v>
      </c>
      <c r="D261" s="100" t="s">
        <v>272</v>
      </c>
      <c r="E261" s="182" t="s">
        <v>9093</v>
      </c>
      <c r="F261" s="182" t="s">
        <v>9094</v>
      </c>
      <c r="G261" s="219">
        <v>0.4583333333333333</v>
      </c>
      <c r="H261" s="220" t="s">
        <v>9095</v>
      </c>
      <c r="I261" s="220" t="s">
        <v>9096</v>
      </c>
      <c r="J261" s="182" t="s">
        <v>4297</v>
      </c>
      <c r="K261" s="215" t="s">
        <v>9097</v>
      </c>
      <c r="L261" s="98"/>
      <c r="M261" s="90" t="str">
        <f>VLOOKUP(#REF!,'Hedef Liste'!A:J,9,0)</f>
        <v>#REF!</v>
      </c>
      <c r="N261" s="90"/>
      <c r="O261" s="90"/>
      <c r="P261" s="90"/>
      <c r="Q261" s="90"/>
      <c r="R261" s="90"/>
      <c r="S261" s="90"/>
      <c r="T261" s="90"/>
      <c r="U261" s="90"/>
      <c r="V261" s="90"/>
      <c r="W261" s="90"/>
      <c r="X261" s="90"/>
      <c r="Y261" s="90"/>
      <c r="Z261" s="90"/>
      <c r="AA261" s="90"/>
      <c r="AB261" s="90"/>
    </row>
    <row r="262" hidden="1">
      <c r="A262" s="83" t="str">
        <f t="shared" si="1"/>
        <v>5f50edcfa8493a29f6ec5b5f</v>
      </c>
      <c r="B262" s="99"/>
      <c r="C262" s="114" t="s">
        <v>52</v>
      </c>
      <c r="D262" s="100" t="s">
        <v>272</v>
      </c>
      <c r="E262" s="182" t="s">
        <v>6734</v>
      </c>
      <c r="F262" s="182" t="s">
        <v>6735</v>
      </c>
      <c r="G262" s="221">
        <v>0.5208333333333334</v>
      </c>
      <c r="H262" s="196" t="s">
        <v>9098</v>
      </c>
      <c r="I262" s="196" t="s">
        <v>9099</v>
      </c>
      <c r="J262" s="182" t="s">
        <v>6737</v>
      </c>
      <c r="K262" s="98" t="s">
        <v>9100</v>
      </c>
      <c r="L262" s="98"/>
      <c r="M262" s="90" t="str">
        <f>VLOOKUP(#REF!,'Hedef Liste'!A:J,9,0)</f>
        <v>#REF!</v>
      </c>
      <c r="N262" s="90"/>
      <c r="O262" s="90"/>
      <c r="P262" s="90"/>
      <c r="Q262" s="90"/>
      <c r="R262" s="90"/>
      <c r="S262" s="90"/>
      <c r="T262" s="90"/>
      <c r="U262" s="90"/>
      <c r="V262" s="90"/>
      <c r="W262" s="90"/>
      <c r="X262" s="90"/>
      <c r="Y262" s="90"/>
      <c r="Z262" s="90"/>
      <c r="AA262" s="90"/>
      <c r="AB262" s="90"/>
    </row>
    <row r="263" hidden="1">
      <c r="A263" s="83" t="str">
        <f t="shared" si="1"/>
        <v>6048b3668aa1217d1d7134ee</v>
      </c>
      <c r="B263" s="99"/>
      <c r="C263" s="114" t="s">
        <v>52</v>
      </c>
      <c r="D263" s="93" t="s">
        <v>272</v>
      </c>
      <c r="E263" s="101" t="s">
        <v>9101</v>
      </c>
      <c r="F263" s="101" t="s">
        <v>2422</v>
      </c>
      <c r="G263" s="113" t="s">
        <v>8958</v>
      </c>
      <c r="H263" s="98" t="s">
        <v>9102</v>
      </c>
      <c r="I263" s="98" t="s">
        <v>9103</v>
      </c>
      <c r="J263" s="101" t="s">
        <v>2424</v>
      </c>
      <c r="K263" s="107"/>
      <c r="L263" s="107"/>
      <c r="M263" s="90" t="str">
        <f>VLOOKUP(E263,'Hedef Liste'!A:J,9,0)</f>
        <v>#N/A</v>
      </c>
      <c r="N263" s="90"/>
      <c r="O263" s="90"/>
      <c r="P263" s="90"/>
      <c r="Q263" s="90"/>
      <c r="R263" s="90"/>
      <c r="S263" s="90"/>
      <c r="T263" s="90"/>
      <c r="U263" s="90"/>
      <c r="V263" s="90"/>
      <c r="W263" s="90"/>
      <c r="X263" s="90"/>
      <c r="Y263" s="90"/>
      <c r="Z263" s="90"/>
      <c r="AA263" s="90"/>
      <c r="AB263" s="90"/>
    </row>
    <row r="264" hidden="1">
      <c r="A264" s="83" t="str">
        <f t="shared" si="1"/>
        <v>603c27dc8ed5089cbc151dc2</v>
      </c>
      <c r="B264" s="99"/>
      <c r="C264" s="114" t="s">
        <v>52</v>
      </c>
      <c r="D264" s="93" t="s">
        <v>272</v>
      </c>
      <c r="E264" s="101" t="s">
        <v>935</v>
      </c>
      <c r="F264" s="101" t="s">
        <v>936</v>
      </c>
      <c r="G264" s="113" t="s">
        <v>8912</v>
      </c>
      <c r="H264" s="98" t="s">
        <v>8921</v>
      </c>
      <c r="I264" s="101" t="s">
        <v>9104</v>
      </c>
      <c r="J264" s="101" t="s">
        <v>938</v>
      </c>
      <c r="K264" s="97"/>
      <c r="L264" s="107"/>
      <c r="M264" s="104">
        <f>VLOOKUP(E264,'Hedef Liste'!A:J,9,0)</f>
        <v>25</v>
      </c>
      <c r="N264" s="90"/>
      <c r="O264" s="90"/>
      <c r="P264" s="90"/>
      <c r="Q264" s="90"/>
      <c r="R264" s="90"/>
      <c r="S264" s="90"/>
      <c r="T264" s="90"/>
      <c r="U264" s="90"/>
      <c r="V264" s="90"/>
      <c r="W264" s="90"/>
      <c r="X264" s="90"/>
      <c r="Y264" s="90"/>
      <c r="Z264" s="90"/>
      <c r="AA264" s="90"/>
      <c r="AB264" s="90"/>
    </row>
    <row r="265" hidden="1">
      <c r="A265" s="83" t="str">
        <f t="shared" si="1"/>
        <v/>
      </c>
      <c r="B265" s="108"/>
      <c r="C265" s="109"/>
      <c r="D265" s="85"/>
      <c r="E265" s="107"/>
      <c r="F265" s="107"/>
      <c r="G265" s="113"/>
      <c r="H265" s="107"/>
      <c r="I265" s="107"/>
      <c r="J265" s="107"/>
      <c r="K265" s="107"/>
      <c r="L265" s="107"/>
      <c r="M265" s="90"/>
      <c r="N265" s="90"/>
      <c r="O265" s="90"/>
      <c r="P265" s="90"/>
      <c r="Q265" s="90"/>
      <c r="R265" s="90"/>
      <c r="S265" s="90"/>
      <c r="T265" s="90"/>
      <c r="U265" s="90"/>
      <c r="V265" s="90"/>
      <c r="W265" s="90"/>
      <c r="X265" s="90"/>
      <c r="Y265" s="90"/>
      <c r="Z265" s="90"/>
      <c r="AA265" s="90"/>
      <c r="AB265" s="90"/>
    </row>
    <row r="266" hidden="1">
      <c r="A266" s="83" t="str">
        <f t="shared" si="1"/>
        <v/>
      </c>
      <c r="B266" s="84"/>
      <c r="C266" s="84">
        <v>44291.0</v>
      </c>
      <c r="D266" s="85"/>
      <c r="E266" s="86"/>
      <c r="F266" s="149"/>
      <c r="G266" s="149"/>
      <c r="H266" s="149"/>
      <c r="I266" s="149"/>
      <c r="J266" s="149"/>
      <c r="K266" s="149"/>
      <c r="L266" s="150"/>
      <c r="M266" s="90"/>
      <c r="N266" s="90"/>
      <c r="O266" s="90"/>
      <c r="P266" s="90"/>
      <c r="Q266" s="90"/>
      <c r="R266" s="90"/>
      <c r="S266" s="90"/>
      <c r="T266" s="90"/>
      <c r="U266" s="90"/>
      <c r="V266" s="90"/>
      <c r="W266" s="90"/>
      <c r="X266" s="90"/>
      <c r="Y266" s="90"/>
      <c r="Z266" s="90"/>
      <c r="AA266" s="90"/>
      <c r="AB266" s="90"/>
    </row>
    <row r="267" hidden="1">
      <c r="A267" s="83" t="str">
        <f t="shared" si="1"/>
        <v/>
      </c>
      <c r="B267" s="111" t="s">
        <v>8686</v>
      </c>
      <c r="C267" s="112"/>
      <c r="D267" s="93"/>
      <c r="E267" s="105"/>
      <c r="F267" s="105"/>
      <c r="G267" s="95"/>
      <c r="H267" s="96"/>
      <c r="I267" s="96"/>
      <c r="J267" s="105"/>
      <c r="K267" s="97"/>
      <c r="L267" s="98"/>
      <c r="M267" s="90" t="str">
        <f>VLOOKUP(E267,'Hedef Liste'!A:J,9,0)</f>
        <v>#N/A</v>
      </c>
      <c r="N267" s="90"/>
      <c r="O267" s="90"/>
      <c r="P267" s="90"/>
      <c r="Q267" s="90"/>
      <c r="R267" s="90"/>
      <c r="S267" s="90"/>
      <c r="T267" s="90"/>
      <c r="U267" s="90"/>
      <c r="V267" s="90"/>
      <c r="W267" s="90"/>
      <c r="X267" s="90"/>
      <c r="Y267" s="90"/>
      <c r="Z267" s="90"/>
      <c r="AA267" s="90"/>
      <c r="AB267" s="90"/>
    </row>
    <row r="268" hidden="1">
      <c r="A268" s="83" t="str">
        <f t="shared" si="1"/>
        <v>5fe1b8ae24561ef0cc960c1a</v>
      </c>
      <c r="B268" s="99"/>
      <c r="C268" s="92" t="s">
        <v>273</v>
      </c>
      <c r="D268" s="93" t="s">
        <v>272</v>
      </c>
      <c r="E268" s="101" t="s">
        <v>9105</v>
      </c>
      <c r="F268" s="101" t="s">
        <v>9106</v>
      </c>
      <c r="G268" s="202">
        <v>0.4583333333333333</v>
      </c>
      <c r="H268" s="198" t="s">
        <v>9107</v>
      </c>
      <c r="I268" s="101" t="s">
        <v>9108</v>
      </c>
      <c r="J268" s="101" t="s">
        <v>9109</v>
      </c>
      <c r="K268" s="98"/>
      <c r="L268" s="98">
        <v>10.0</v>
      </c>
      <c r="M268" s="90" t="str">
        <f>VLOOKUP(E268,'Hedef Liste'!A:J,9,0)</f>
        <v>#N/A</v>
      </c>
      <c r="N268" s="90"/>
      <c r="O268" s="90"/>
      <c r="P268" s="90"/>
      <c r="Q268" s="90"/>
      <c r="R268" s="90"/>
      <c r="S268" s="90"/>
      <c r="T268" s="90"/>
      <c r="U268" s="90"/>
      <c r="V268" s="90"/>
      <c r="W268" s="90"/>
      <c r="X268" s="90"/>
      <c r="Y268" s="90"/>
      <c r="Z268" s="90"/>
      <c r="AA268" s="90"/>
      <c r="AB268" s="90"/>
    </row>
    <row r="269" hidden="1">
      <c r="A269" s="83" t="str">
        <f t="shared" si="1"/>
        <v>5fa1638bcae28a06b0bca5c0</v>
      </c>
      <c r="B269" s="99"/>
      <c r="C269" s="92" t="s">
        <v>273</v>
      </c>
      <c r="D269" s="121" t="s">
        <v>272</v>
      </c>
      <c r="E269" s="122" t="s">
        <v>9110</v>
      </c>
      <c r="F269" s="122" t="s">
        <v>9111</v>
      </c>
      <c r="G269" s="222">
        <v>0.5416666666666666</v>
      </c>
      <c r="H269" s="124" t="s">
        <v>9112</v>
      </c>
      <c r="I269" s="141" t="s">
        <v>9113</v>
      </c>
      <c r="J269" s="122" t="s">
        <v>9114</v>
      </c>
      <c r="K269" s="98" t="s">
        <v>9115</v>
      </c>
      <c r="L269" s="98"/>
      <c r="M269" s="90" t="str">
        <f>VLOOKUP(E269,'Hedef Liste'!A:J,9,0)</f>
        <v>#N/A</v>
      </c>
      <c r="N269" s="90"/>
      <c r="O269" s="90"/>
      <c r="P269" s="90"/>
      <c r="Q269" s="90"/>
      <c r="R269" s="90"/>
      <c r="S269" s="90"/>
      <c r="T269" s="90"/>
      <c r="U269" s="90"/>
      <c r="V269" s="90"/>
      <c r="W269" s="90"/>
      <c r="X269" s="90"/>
      <c r="Y269" s="90"/>
      <c r="Z269" s="90"/>
      <c r="AA269" s="90"/>
      <c r="AB269" s="90"/>
    </row>
    <row r="270" hidden="1">
      <c r="A270" s="83" t="str">
        <f t="shared" si="1"/>
        <v>5fe381e0cd276074b99ff2a7</v>
      </c>
      <c r="B270" s="99"/>
      <c r="C270" s="92" t="s">
        <v>273</v>
      </c>
      <c r="D270" s="121" t="s">
        <v>272</v>
      </c>
      <c r="E270" s="122" t="s">
        <v>407</v>
      </c>
      <c r="F270" s="122" t="s">
        <v>408</v>
      </c>
      <c r="G270" s="144" t="s">
        <v>8958</v>
      </c>
      <c r="H270" s="137" t="s">
        <v>9116</v>
      </c>
      <c r="I270" s="122" t="s">
        <v>9117</v>
      </c>
      <c r="J270" s="122" t="s">
        <v>9118</v>
      </c>
      <c r="K270" s="107"/>
      <c r="L270" s="107"/>
      <c r="M270" s="104">
        <f>VLOOKUP(E270,'Hedef Liste'!A:J,9,0)</f>
        <v>23</v>
      </c>
      <c r="N270" s="90"/>
      <c r="O270" s="90"/>
      <c r="P270" s="90"/>
      <c r="Q270" s="90"/>
      <c r="R270" s="90"/>
      <c r="S270" s="90"/>
      <c r="T270" s="90"/>
      <c r="U270" s="90"/>
      <c r="V270" s="90"/>
      <c r="W270" s="90"/>
      <c r="X270" s="90"/>
      <c r="Y270" s="90"/>
      <c r="Z270" s="90"/>
      <c r="AA270" s="90"/>
      <c r="AB270" s="90"/>
    </row>
    <row r="271" hidden="1">
      <c r="A271" s="83" t="str">
        <f t="shared" si="1"/>
        <v>5f51f45b0cca8c584b7a7756</v>
      </c>
      <c r="B271" s="99"/>
      <c r="C271" s="92" t="s">
        <v>273</v>
      </c>
      <c r="D271" s="93" t="s">
        <v>272</v>
      </c>
      <c r="E271" s="101" t="s">
        <v>9119</v>
      </c>
      <c r="F271" s="101" t="s">
        <v>9120</v>
      </c>
      <c r="G271" s="106" t="s">
        <v>8912</v>
      </c>
      <c r="H271" s="98" t="s">
        <v>9112</v>
      </c>
      <c r="I271" s="101" t="s">
        <v>9121</v>
      </c>
      <c r="J271" s="101" t="s">
        <v>9122</v>
      </c>
      <c r="K271" s="97"/>
      <c r="L271" s="98">
        <v>5.0</v>
      </c>
      <c r="M271" s="90" t="str">
        <f>VLOOKUP(E271,'Hedef Liste'!A:J,9,0)</f>
        <v>#N/A</v>
      </c>
      <c r="N271" s="90"/>
      <c r="O271" s="90"/>
      <c r="P271" s="90"/>
      <c r="Q271" s="90"/>
      <c r="R271" s="90"/>
      <c r="S271" s="90"/>
      <c r="T271" s="90"/>
      <c r="U271" s="90"/>
      <c r="V271" s="90"/>
      <c r="W271" s="90"/>
      <c r="X271" s="90"/>
      <c r="Y271" s="90"/>
      <c r="Z271" s="90"/>
      <c r="AA271" s="90"/>
      <c r="AB271" s="90"/>
    </row>
    <row r="272" hidden="1">
      <c r="A272" s="83" t="str">
        <f t="shared" si="1"/>
        <v>5fe1a7d63e964b28fae9c1dc</v>
      </c>
      <c r="B272" s="108"/>
      <c r="C272" s="92" t="s">
        <v>273</v>
      </c>
      <c r="D272" s="110" t="s">
        <v>131</v>
      </c>
      <c r="E272" s="101" t="s">
        <v>7090</v>
      </c>
      <c r="F272" s="101" t="s">
        <v>7091</v>
      </c>
      <c r="G272" s="106" t="s">
        <v>8883</v>
      </c>
      <c r="H272" s="98" t="s">
        <v>9123</v>
      </c>
      <c r="I272" s="98" t="s">
        <v>9124</v>
      </c>
      <c r="J272" s="98" t="s">
        <v>7093</v>
      </c>
      <c r="K272" s="107"/>
      <c r="L272" s="98">
        <v>15.0</v>
      </c>
      <c r="M272" s="90"/>
      <c r="N272" s="90"/>
      <c r="O272" s="90"/>
      <c r="P272" s="90"/>
      <c r="Q272" s="90"/>
      <c r="R272" s="90"/>
      <c r="S272" s="90"/>
      <c r="T272" s="90"/>
      <c r="U272" s="90"/>
      <c r="V272" s="90"/>
      <c r="W272" s="90"/>
      <c r="X272" s="90"/>
      <c r="Y272" s="90"/>
      <c r="Z272" s="90"/>
      <c r="AA272" s="90"/>
      <c r="AB272" s="90"/>
    </row>
    <row r="273" hidden="1">
      <c r="A273" s="83" t="str">
        <f t="shared" si="1"/>
        <v/>
      </c>
      <c r="B273" s="111" t="s">
        <v>8940</v>
      </c>
      <c r="C273" s="112"/>
      <c r="D273" s="93"/>
      <c r="E273" s="105"/>
      <c r="F273" s="105"/>
      <c r="G273" s="95"/>
      <c r="H273" s="96"/>
      <c r="I273" s="96"/>
      <c r="J273" s="105"/>
      <c r="K273" s="97"/>
      <c r="L273" s="98"/>
      <c r="M273" s="90" t="str">
        <f>VLOOKUP(E273,'Hedef Liste'!A:J,9,0)</f>
        <v>#N/A</v>
      </c>
      <c r="N273" s="90"/>
      <c r="O273" s="90"/>
      <c r="P273" s="90"/>
      <c r="Q273" s="90"/>
      <c r="R273" s="90"/>
      <c r="S273" s="90"/>
      <c r="T273" s="90"/>
      <c r="U273" s="90"/>
      <c r="V273" s="90"/>
      <c r="W273" s="90"/>
      <c r="X273" s="90"/>
      <c r="Y273" s="90"/>
      <c r="Z273" s="90"/>
      <c r="AA273" s="90"/>
      <c r="AB273" s="90"/>
    </row>
    <row r="274" hidden="1">
      <c r="A274" s="83" t="str">
        <f t="shared" si="1"/>
        <v>5f9ae0b171760953c4e7279e</v>
      </c>
      <c r="B274" s="99"/>
      <c r="C274" s="114" t="s">
        <v>259</v>
      </c>
      <c r="D274" s="93" t="s">
        <v>272</v>
      </c>
      <c r="E274" s="101" t="s">
        <v>9125</v>
      </c>
      <c r="F274" s="101" t="s">
        <v>9126</v>
      </c>
      <c r="G274" s="202">
        <v>0.4583333333333333</v>
      </c>
      <c r="H274" s="101" t="s">
        <v>9127</v>
      </c>
      <c r="I274" s="101" t="s">
        <v>9128</v>
      </c>
      <c r="J274" s="101" t="s">
        <v>9129</v>
      </c>
      <c r="K274" s="98" t="s">
        <v>9130</v>
      </c>
      <c r="L274" s="98"/>
      <c r="M274" s="90" t="str">
        <f>VLOOKUP(E274,'Hedef Liste'!A:J,9,0)</f>
        <v>#N/A</v>
      </c>
      <c r="N274" s="90"/>
      <c r="O274" s="90"/>
      <c r="P274" s="90"/>
      <c r="Q274" s="90"/>
      <c r="R274" s="90"/>
      <c r="S274" s="90"/>
      <c r="T274" s="90"/>
      <c r="U274" s="90"/>
      <c r="V274" s="90"/>
      <c r="W274" s="90"/>
      <c r="X274" s="90"/>
      <c r="Y274" s="90"/>
      <c r="Z274" s="90"/>
      <c r="AA274" s="90"/>
      <c r="AB274" s="90"/>
    </row>
    <row r="275" hidden="1">
      <c r="A275" s="83" t="str">
        <f t="shared" si="1"/>
        <v>5fe4983439426c3060631590</v>
      </c>
      <c r="B275" s="99"/>
      <c r="C275" s="114" t="s">
        <v>259</v>
      </c>
      <c r="D275" s="100" t="s">
        <v>272</v>
      </c>
      <c r="E275" s="101" t="s">
        <v>7979</v>
      </c>
      <c r="F275" s="101" t="s">
        <v>7980</v>
      </c>
      <c r="G275" s="202">
        <v>0.5416666666666666</v>
      </c>
      <c r="H275" s="101" t="s">
        <v>9016</v>
      </c>
      <c r="I275" s="192" t="s">
        <v>9131</v>
      </c>
      <c r="J275" s="101" t="s">
        <v>7982</v>
      </c>
      <c r="K275" s="97"/>
      <c r="L275" s="98"/>
      <c r="M275" s="104">
        <f>VLOOKUP(E275,'Hedef Liste'!A:J,9,0)</f>
        <v>47</v>
      </c>
      <c r="N275" s="90"/>
      <c r="O275" s="90"/>
      <c r="P275" s="90"/>
      <c r="Q275" s="90"/>
      <c r="R275" s="90"/>
      <c r="S275" s="90"/>
      <c r="T275" s="90"/>
      <c r="U275" s="90"/>
      <c r="V275" s="90"/>
      <c r="W275" s="90"/>
      <c r="X275" s="90"/>
      <c r="Y275" s="90"/>
      <c r="Z275" s="90"/>
      <c r="AA275" s="90"/>
      <c r="AB275" s="90"/>
    </row>
    <row r="276" hidden="1">
      <c r="A276" s="83" t="str">
        <f t="shared" si="1"/>
        <v>5f85a0f4a32e9971993964be</v>
      </c>
      <c r="B276" s="99"/>
      <c r="C276" s="114" t="s">
        <v>259</v>
      </c>
      <c r="D276" s="110" t="s">
        <v>272</v>
      </c>
      <c r="E276" s="101" t="s">
        <v>2004</v>
      </c>
      <c r="F276" s="101" t="s">
        <v>2005</v>
      </c>
      <c r="G276" s="106" t="s">
        <v>8958</v>
      </c>
      <c r="H276" s="96" t="s">
        <v>9132</v>
      </c>
      <c r="I276" s="101" t="s">
        <v>9133</v>
      </c>
      <c r="J276" s="101" t="s">
        <v>9134</v>
      </c>
      <c r="K276" s="107"/>
      <c r="L276" s="107"/>
      <c r="M276" s="90" t="str">
        <f>VLOOKUP(#REF!,'Hedef Liste'!A:J,9,0)</f>
        <v>#REF!</v>
      </c>
      <c r="N276" s="90"/>
      <c r="O276" s="90"/>
      <c r="P276" s="90"/>
      <c r="Q276" s="90"/>
      <c r="R276" s="90"/>
      <c r="S276" s="90"/>
      <c r="T276" s="90"/>
      <c r="U276" s="90"/>
      <c r="V276" s="90"/>
      <c r="W276" s="90"/>
      <c r="X276" s="90"/>
      <c r="Y276" s="90"/>
      <c r="Z276" s="90"/>
      <c r="AA276" s="90"/>
      <c r="AB276" s="90"/>
    </row>
    <row r="277" hidden="1">
      <c r="A277" s="83" t="str">
        <f t="shared" si="1"/>
        <v>5fe1ca80856302f6635590bd</v>
      </c>
      <c r="B277" s="99"/>
      <c r="C277" s="114" t="s">
        <v>259</v>
      </c>
      <c r="D277" s="93" t="s">
        <v>272</v>
      </c>
      <c r="E277" s="101" t="s">
        <v>6977</v>
      </c>
      <c r="F277" s="101" t="s">
        <v>6978</v>
      </c>
      <c r="G277" s="106" t="s">
        <v>8912</v>
      </c>
      <c r="H277" s="101" t="s">
        <v>9090</v>
      </c>
      <c r="I277" s="101" t="s">
        <v>9135</v>
      </c>
      <c r="J277" s="101" t="s">
        <v>6980</v>
      </c>
      <c r="K277" s="97"/>
      <c r="L277" s="107"/>
      <c r="M277" s="104">
        <f>VLOOKUP(E277,'Hedef Liste'!A:J,9,0)</f>
        <v>22</v>
      </c>
      <c r="N277" s="90"/>
      <c r="O277" s="90"/>
      <c r="P277" s="90"/>
      <c r="Q277" s="90"/>
      <c r="R277" s="90"/>
      <c r="S277" s="90"/>
      <c r="T277" s="90"/>
      <c r="U277" s="90"/>
      <c r="V277" s="90"/>
      <c r="W277" s="90"/>
      <c r="X277" s="90"/>
      <c r="Y277" s="90"/>
      <c r="Z277" s="90"/>
      <c r="AA277" s="90"/>
      <c r="AB277" s="90"/>
    </row>
    <row r="278" hidden="1">
      <c r="A278" s="83" t="str">
        <f t="shared" si="1"/>
        <v/>
      </c>
      <c r="B278" s="108"/>
      <c r="C278" s="109"/>
      <c r="D278" s="85"/>
      <c r="E278" s="107"/>
      <c r="F278" s="107"/>
      <c r="G278" s="113"/>
      <c r="H278" s="107"/>
      <c r="I278" s="107"/>
      <c r="J278" s="107"/>
      <c r="K278" s="107"/>
      <c r="L278" s="107"/>
      <c r="M278" s="90"/>
      <c r="N278" s="90"/>
      <c r="O278" s="90"/>
      <c r="P278" s="90"/>
      <c r="Q278" s="90"/>
      <c r="R278" s="90"/>
      <c r="S278" s="90"/>
      <c r="T278" s="90"/>
      <c r="U278" s="90"/>
      <c r="V278" s="90"/>
      <c r="W278" s="90"/>
      <c r="X278" s="90"/>
      <c r="Y278" s="90"/>
      <c r="Z278" s="90"/>
      <c r="AA278" s="90"/>
      <c r="AB278" s="90"/>
    </row>
    <row r="279" hidden="1">
      <c r="A279" s="83" t="str">
        <f t="shared" si="1"/>
        <v/>
      </c>
      <c r="B279" s="111" t="s">
        <v>8940</v>
      </c>
      <c r="C279" s="112"/>
      <c r="D279" s="93"/>
      <c r="E279" s="105"/>
      <c r="F279" s="105"/>
      <c r="G279" s="95"/>
      <c r="H279" s="96"/>
      <c r="I279" s="96"/>
      <c r="J279" s="105"/>
      <c r="K279" s="97"/>
      <c r="L279" s="98"/>
      <c r="M279" s="90" t="str">
        <f>VLOOKUP(E279,'Hedef Liste'!A:J,9,0)</f>
        <v>#N/A</v>
      </c>
      <c r="N279" s="90"/>
      <c r="O279" s="90"/>
      <c r="P279" s="90"/>
      <c r="Q279" s="90"/>
      <c r="R279" s="90"/>
      <c r="S279" s="90"/>
      <c r="T279" s="90"/>
      <c r="U279" s="90"/>
      <c r="V279" s="90"/>
      <c r="W279" s="90"/>
      <c r="X279" s="90"/>
      <c r="Y279" s="90"/>
      <c r="Z279" s="90"/>
      <c r="AA279" s="90"/>
      <c r="AB279" s="90"/>
    </row>
    <row r="280" hidden="1">
      <c r="A280" s="83" t="str">
        <f t="shared" si="1"/>
        <v>6020ef2271c5455ba501eb87</v>
      </c>
      <c r="B280" s="99"/>
      <c r="C280" s="114" t="s">
        <v>52</v>
      </c>
      <c r="D280" s="100" t="s">
        <v>272</v>
      </c>
      <c r="E280" s="101" t="s">
        <v>2513</v>
      </c>
      <c r="F280" s="101" t="s">
        <v>2514</v>
      </c>
      <c r="G280" s="202">
        <v>0.4583333333333333</v>
      </c>
      <c r="H280" s="98" t="s">
        <v>9024</v>
      </c>
      <c r="I280" s="98" t="s">
        <v>9136</v>
      </c>
      <c r="J280" s="101" t="s">
        <v>2516</v>
      </c>
      <c r="K280" s="127"/>
      <c r="L280" s="98"/>
      <c r="M280" s="90" t="str">
        <f>VLOOKUP(#REF!,'Hedef Liste'!A:J,9,0)</f>
        <v>#REF!</v>
      </c>
      <c r="N280" s="90"/>
      <c r="O280" s="90"/>
      <c r="P280" s="90"/>
      <c r="Q280" s="90"/>
      <c r="R280" s="90"/>
      <c r="S280" s="90"/>
      <c r="T280" s="90"/>
      <c r="U280" s="90"/>
      <c r="V280" s="90"/>
      <c r="W280" s="90"/>
      <c r="X280" s="90"/>
      <c r="Y280" s="90"/>
      <c r="Z280" s="90"/>
      <c r="AA280" s="90"/>
      <c r="AB280" s="90"/>
    </row>
    <row r="281" hidden="1">
      <c r="A281" s="83" t="str">
        <f t="shared" si="1"/>
        <v>601946c92de96cc6732c12b9</v>
      </c>
      <c r="B281" s="99"/>
      <c r="C281" s="114" t="s">
        <v>52</v>
      </c>
      <c r="D281" s="100" t="s">
        <v>272</v>
      </c>
      <c r="E281" s="101" t="s">
        <v>8261</v>
      </c>
      <c r="F281" s="101" t="s">
        <v>8262</v>
      </c>
      <c r="G281" s="171">
        <v>0.5416666666666666</v>
      </c>
      <c r="H281" s="98" t="s">
        <v>9024</v>
      </c>
      <c r="I281" s="215" t="s">
        <v>9137</v>
      </c>
      <c r="J281" s="101" t="s">
        <v>506</v>
      </c>
      <c r="K281" s="97"/>
      <c r="L281" s="98"/>
      <c r="M281" s="90" t="str">
        <f>VLOOKUP(#REF!,'Hedef Liste'!A:J,9,0)</f>
        <v>#REF!</v>
      </c>
      <c r="N281" s="90"/>
      <c r="O281" s="90"/>
      <c r="P281" s="90"/>
      <c r="Q281" s="90"/>
      <c r="R281" s="90"/>
      <c r="S281" s="90"/>
      <c r="T281" s="90"/>
      <c r="U281" s="90"/>
      <c r="V281" s="90"/>
      <c r="W281" s="90"/>
      <c r="X281" s="90"/>
      <c r="Y281" s="90"/>
      <c r="Z281" s="90"/>
      <c r="AA281" s="90"/>
      <c r="AB281" s="90"/>
    </row>
    <row r="282" hidden="1">
      <c r="A282" s="83" t="str">
        <f t="shared" si="1"/>
        <v>5fa30bc1f4944d33e101109e</v>
      </c>
      <c r="B282" s="99"/>
      <c r="C282" s="114" t="s">
        <v>52</v>
      </c>
      <c r="D282" s="93" t="s">
        <v>272</v>
      </c>
      <c r="E282" s="101" t="s">
        <v>7052</v>
      </c>
      <c r="F282" s="101" t="s">
        <v>7053</v>
      </c>
      <c r="G282" s="106" t="s">
        <v>8958</v>
      </c>
      <c r="H282" s="98" t="s">
        <v>9024</v>
      </c>
      <c r="I282" s="98" t="s">
        <v>9138</v>
      </c>
      <c r="J282" s="101" t="s">
        <v>7055</v>
      </c>
      <c r="K282" s="107"/>
      <c r="L282" s="107"/>
      <c r="M282" s="104">
        <f>VLOOKUP(E282,'Hedef Liste'!A:J,9,0)</f>
        <v>53</v>
      </c>
      <c r="N282" s="90"/>
      <c r="O282" s="90"/>
      <c r="P282" s="90"/>
      <c r="Q282" s="90"/>
      <c r="R282" s="90"/>
      <c r="S282" s="90"/>
      <c r="T282" s="90"/>
      <c r="U282" s="90"/>
      <c r="V282" s="90"/>
      <c r="W282" s="90"/>
      <c r="X282" s="90"/>
      <c r="Y282" s="90"/>
      <c r="Z282" s="90"/>
      <c r="AA282" s="90"/>
      <c r="AB282" s="90"/>
    </row>
    <row r="283" hidden="1">
      <c r="A283" s="83" t="str">
        <f t="shared" si="1"/>
        <v>601bd8dc9b217f95e9b3ef92</v>
      </c>
      <c r="B283" s="99"/>
      <c r="C283" s="114" t="s">
        <v>52</v>
      </c>
      <c r="D283" s="93" t="s">
        <v>272</v>
      </c>
      <c r="E283" s="101" t="s">
        <v>2801</v>
      </c>
      <c r="F283" s="101" t="s">
        <v>2802</v>
      </c>
      <c r="G283" s="106" t="s">
        <v>8912</v>
      </c>
      <c r="H283" s="98" t="s">
        <v>9024</v>
      </c>
      <c r="I283" s="101" t="s">
        <v>9139</v>
      </c>
      <c r="J283" s="101" t="s">
        <v>2804</v>
      </c>
      <c r="K283" s="97"/>
      <c r="L283" s="107"/>
      <c r="M283" s="104">
        <f>VLOOKUP(E283,'Hedef Liste'!A:J,9,0)</f>
        <v>36</v>
      </c>
      <c r="N283" s="90"/>
      <c r="O283" s="90"/>
      <c r="P283" s="90"/>
      <c r="Q283" s="90"/>
      <c r="R283" s="90"/>
      <c r="S283" s="90"/>
      <c r="T283" s="90"/>
      <c r="U283" s="90"/>
      <c r="V283" s="90"/>
      <c r="W283" s="90"/>
      <c r="X283" s="90"/>
      <c r="Y283" s="90"/>
      <c r="Z283" s="90"/>
      <c r="AA283" s="90"/>
      <c r="AB283" s="90"/>
    </row>
    <row r="284" hidden="1">
      <c r="A284" s="83" t="str">
        <f t="shared" si="1"/>
        <v/>
      </c>
      <c r="B284" s="108"/>
      <c r="C284" s="109"/>
      <c r="D284" s="110"/>
      <c r="E284" s="107"/>
      <c r="F284" s="107"/>
      <c r="G284" s="113"/>
      <c r="H284" s="107"/>
      <c r="I284" s="107"/>
      <c r="J284" s="107"/>
      <c r="K284" s="107"/>
      <c r="L284" s="107"/>
      <c r="M284" s="90"/>
      <c r="N284" s="90"/>
      <c r="O284" s="90"/>
      <c r="P284" s="90"/>
      <c r="Q284" s="90"/>
      <c r="R284" s="90"/>
      <c r="S284" s="90"/>
      <c r="T284" s="90"/>
      <c r="U284" s="90"/>
      <c r="V284" s="90"/>
      <c r="W284" s="90"/>
      <c r="X284" s="90"/>
      <c r="Y284" s="90"/>
      <c r="Z284" s="90"/>
      <c r="AA284" s="90"/>
      <c r="AB284" s="90"/>
    </row>
    <row r="285" hidden="1">
      <c r="A285" s="83" t="str">
        <f t="shared" si="1"/>
        <v/>
      </c>
      <c r="B285" s="84"/>
      <c r="C285" s="84">
        <v>44292.0</v>
      </c>
      <c r="D285" s="85"/>
      <c r="E285" s="86"/>
      <c r="F285" s="149"/>
      <c r="G285" s="149"/>
      <c r="H285" s="149"/>
      <c r="I285" s="149"/>
      <c r="J285" s="149"/>
      <c r="K285" s="149"/>
      <c r="L285" s="150"/>
      <c r="M285" s="90"/>
      <c r="N285" s="90"/>
      <c r="O285" s="90"/>
      <c r="P285" s="90"/>
      <c r="Q285" s="90"/>
      <c r="R285" s="90"/>
      <c r="S285" s="90"/>
      <c r="T285" s="90"/>
      <c r="U285" s="90"/>
      <c r="V285" s="90"/>
      <c r="W285" s="90"/>
      <c r="X285" s="90"/>
      <c r="Y285" s="90"/>
      <c r="Z285" s="90"/>
      <c r="AA285" s="90"/>
      <c r="AB285" s="90"/>
    </row>
    <row r="286" hidden="1">
      <c r="A286" s="83" t="str">
        <f t="shared" si="1"/>
        <v/>
      </c>
      <c r="B286" s="111" t="s">
        <v>8686</v>
      </c>
      <c r="C286" s="112"/>
      <c r="D286" s="93"/>
      <c r="E286" s="105"/>
      <c r="F286" s="105"/>
      <c r="G286" s="95"/>
      <c r="H286" s="96"/>
      <c r="I286" s="96"/>
      <c r="J286" s="105"/>
      <c r="K286" s="97"/>
      <c r="L286" s="98"/>
      <c r="M286" s="90" t="str">
        <f>VLOOKUP(E286,'Hedef Liste'!A:J,9,0)</f>
        <v>#N/A</v>
      </c>
      <c r="N286" s="90"/>
      <c r="O286" s="90"/>
      <c r="P286" s="90"/>
      <c r="Q286" s="90"/>
      <c r="R286" s="90"/>
      <c r="S286" s="90"/>
      <c r="T286" s="90"/>
      <c r="U286" s="90"/>
      <c r="V286" s="90"/>
      <c r="W286" s="90"/>
      <c r="X286" s="90"/>
      <c r="Y286" s="90"/>
      <c r="Z286" s="90"/>
      <c r="AA286" s="90"/>
      <c r="AB286" s="90"/>
    </row>
    <row r="287" hidden="1">
      <c r="A287" s="83" t="str">
        <f t="shared" si="1"/>
        <v>5f909d089d51bfe47d29ddf7</v>
      </c>
      <c r="B287" s="99"/>
      <c r="C287" s="92" t="s">
        <v>273</v>
      </c>
      <c r="D287" s="93" t="s">
        <v>272</v>
      </c>
      <c r="E287" s="101" t="s">
        <v>8739</v>
      </c>
      <c r="F287" s="101" t="s">
        <v>8740</v>
      </c>
      <c r="G287" s="202">
        <v>0.4791666666666667</v>
      </c>
      <c r="H287" s="175" t="s">
        <v>8705</v>
      </c>
      <c r="I287" s="101" t="s">
        <v>9140</v>
      </c>
      <c r="J287" s="101" t="s">
        <v>8742</v>
      </c>
      <c r="K287" s="98"/>
      <c r="L287" s="98"/>
      <c r="M287" s="90" t="str">
        <f>VLOOKUP(E287,'Hedef Liste'!A:J,9,0)</f>
        <v>#N/A</v>
      </c>
      <c r="N287" s="90"/>
      <c r="O287" s="90"/>
      <c r="P287" s="90"/>
      <c r="Q287" s="90"/>
      <c r="R287" s="90"/>
      <c r="S287" s="90"/>
      <c r="T287" s="90"/>
      <c r="U287" s="90"/>
      <c r="V287" s="90"/>
      <c r="W287" s="90"/>
      <c r="X287" s="90"/>
      <c r="Y287" s="90"/>
      <c r="Z287" s="90"/>
      <c r="AA287" s="90"/>
      <c r="AB287" s="90"/>
    </row>
    <row r="288" hidden="1">
      <c r="A288" s="83" t="str">
        <f t="shared" si="1"/>
        <v>5fae438e001ef304161feb0e</v>
      </c>
      <c r="B288" s="99"/>
      <c r="C288" s="92" t="s">
        <v>273</v>
      </c>
      <c r="D288" s="100" t="s">
        <v>51</v>
      </c>
      <c r="E288" s="173" t="s">
        <v>4723</v>
      </c>
      <c r="F288" s="173" t="s">
        <v>4724</v>
      </c>
      <c r="G288" s="223">
        <v>0.5416666666666666</v>
      </c>
      <c r="H288" s="175" t="s">
        <v>8705</v>
      </c>
      <c r="I288" s="173" t="s">
        <v>8956</v>
      </c>
      <c r="J288" s="173" t="s">
        <v>4726</v>
      </c>
      <c r="K288" s="98" t="s">
        <v>9141</v>
      </c>
      <c r="L288" s="98"/>
      <c r="M288" s="104">
        <f>VLOOKUP(E288,'Hedef Liste'!A:J,9,0)</f>
        <v>72</v>
      </c>
      <c r="N288" s="90"/>
      <c r="O288" s="90"/>
      <c r="P288" s="90"/>
      <c r="Q288" s="90"/>
      <c r="R288" s="90"/>
      <c r="S288" s="90"/>
      <c r="T288" s="90"/>
      <c r="U288" s="90"/>
      <c r="V288" s="90"/>
      <c r="W288" s="90"/>
      <c r="X288" s="90"/>
      <c r="Y288" s="90"/>
      <c r="Z288" s="90"/>
      <c r="AA288" s="90"/>
      <c r="AB288" s="90"/>
    </row>
    <row r="289" hidden="1">
      <c r="A289" s="83" t="str">
        <f t="shared" si="1"/>
        <v>5fa9109be20f323975cad515</v>
      </c>
      <c r="B289" s="99"/>
      <c r="C289" s="92" t="s">
        <v>273</v>
      </c>
      <c r="D289" s="100" t="s">
        <v>51</v>
      </c>
      <c r="E289" s="101" t="s">
        <v>9093</v>
      </c>
      <c r="F289" s="101" t="s">
        <v>9094</v>
      </c>
      <c r="G289" s="171">
        <v>0.625</v>
      </c>
      <c r="H289" s="215" t="s">
        <v>9095</v>
      </c>
      <c r="I289" s="215" t="s">
        <v>9096</v>
      </c>
      <c r="J289" s="101" t="s">
        <v>4297</v>
      </c>
      <c r="K289" s="107"/>
      <c r="L289" s="107"/>
      <c r="M289" s="90" t="str">
        <f>VLOOKUP(E289,'Hedef Liste'!A:J,9,0)</f>
        <v>#N/A</v>
      </c>
      <c r="N289" s="90"/>
      <c r="O289" s="90"/>
      <c r="P289" s="90"/>
      <c r="Q289" s="90"/>
      <c r="R289" s="90"/>
      <c r="S289" s="90"/>
      <c r="T289" s="90"/>
      <c r="U289" s="90"/>
      <c r="V289" s="90"/>
      <c r="W289" s="90"/>
      <c r="X289" s="90"/>
      <c r="Y289" s="90"/>
      <c r="Z289" s="90"/>
      <c r="AA289" s="90"/>
      <c r="AB289" s="90"/>
    </row>
    <row r="290" hidden="1">
      <c r="A290" s="83" t="str">
        <f t="shared" si="1"/>
        <v>603359aca84ea446e5e3e216</v>
      </c>
      <c r="B290" s="99"/>
      <c r="C290" s="92" t="s">
        <v>273</v>
      </c>
      <c r="D290" s="93" t="s">
        <v>272</v>
      </c>
      <c r="E290" s="101" t="s">
        <v>9142</v>
      </c>
      <c r="F290" s="101" t="s">
        <v>5907</v>
      </c>
      <c r="G290" s="106" t="s">
        <v>8912</v>
      </c>
      <c r="H290" s="98" t="s">
        <v>9143</v>
      </c>
      <c r="I290" s="101" t="s">
        <v>9144</v>
      </c>
      <c r="J290" s="101" t="s">
        <v>5909</v>
      </c>
      <c r="K290" s="97"/>
      <c r="L290" s="107"/>
      <c r="M290" s="90" t="str">
        <f>VLOOKUP(E290,'Hedef Liste'!A:J,9,0)</f>
        <v>#N/A</v>
      </c>
      <c r="N290" s="90"/>
      <c r="O290" s="90"/>
      <c r="P290" s="90"/>
      <c r="Q290" s="90"/>
      <c r="R290" s="90"/>
      <c r="S290" s="90"/>
      <c r="T290" s="90"/>
      <c r="U290" s="90"/>
      <c r="V290" s="90"/>
      <c r="W290" s="90"/>
      <c r="X290" s="90"/>
      <c r="Y290" s="90"/>
      <c r="Z290" s="90"/>
      <c r="AA290" s="90"/>
      <c r="AB290" s="90"/>
    </row>
    <row r="291" hidden="1">
      <c r="A291" s="83" t="str">
        <f t="shared" si="1"/>
        <v>5fa1638bcae28a06b0bca5c0</v>
      </c>
      <c r="B291" s="108"/>
      <c r="C291" s="92" t="s">
        <v>273</v>
      </c>
      <c r="D291" s="147" t="s">
        <v>258</v>
      </c>
      <c r="E291" s="122" t="s">
        <v>9110</v>
      </c>
      <c r="F291" s="122" t="s">
        <v>9111</v>
      </c>
      <c r="G291" s="144" t="s">
        <v>9061</v>
      </c>
      <c r="H291" s="124" t="s">
        <v>9145</v>
      </c>
      <c r="I291" s="124" t="s">
        <v>9146</v>
      </c>
      <c r="J291" s="122" t="s">
        <v>9114</v>
      </c>
      <c r="K291" s="145"/>
      <c r="L291" s="145"/>
      <c r="M291" s="90"/>
      <c r="N291" s="90"/>
      <c r="O291" s="90"/>
      <c r="P291" s="90"/>
      <c r="Q291" s="90"/>
      <c r="R291" s="90"/>
      <c r="S291" s="90"/>
      <c r="T291" s="90"/>
      <c r="U291" s="90"/>
      <c r="V291" s="90"/>
      <c r="W291" s="90"/>
      <c r="X291" s="90"/>
      <c r="Y291" s="90"/>
      <c r="Z291" s="90"/>
      <c r="AA291" s="90"/>
      <c r="AB291" s="90"/>
    </row>
    <row r="292" hidden="1">
      <c r="A292" s="83" t="str">
        <f t="shared" si="1"/>
        <v/>
      </c>
      <c r="B292" s="111" t="s">
        <v>9147</v>
      </c>
      <c r="C292" s="112"/>
      <c r="D292" s="93"/>
      <c r="E292" s="105"/>
      <c r="F292" s="105"/>
      <c r="G292" s="95"/>
      <c r="H292" s="96"/>
      <c r="I292" s="96"/>
      <c r="J292" s="105"/>
      <c r="K292" s="97"/>
      <c r="L292" s="98"/>
      <c r="M292" s="90" t="str">
        <f>VLOOKUP(E292,'Hedef Liste'!A:J,9,0)</f>
        <v>#N/A</v>
      </c>
      <c r="N292" s="90"/>
      <c r="O292" s="90"/>
      <c r="P292" s="90"/>
      <c r="Q292" s="90"/>
      <c r="R292" s="90"/>
      <c r="S292" s="90"/>
      <c r="T292" s="90"/>
      <c r="U292" s="90"/>
      <c r="V292" s="90"/>
      <c r="W292" s="90"/>
      <c r="X292" s="90"/>
      <c r="Y292" s="90"/>
      <c r="Z292" s="90"/>
      <c r="AA292" s="90"/>
      <c r="AB292" s="90"/>
    </row>
    <row r="293" hidden="1">
      <c r="A293" s="83" t="str">
        <f t="shared" si="1"/>
        <v/>
      </c>
      <c r="B293" s="99"/>
      <c r="C293" s="114" t="s">
        <v>259</v>
      </c>
      <c r="D293" s="93"/>
      <c r="E293" s="101"/>
      <c r="F293" s="101"/>
      <c r="G293" s="202"/>
      <c r="H293" s="101"/>
      <c r="I293" s="101"/>
      <c r="J293" s="101"/>
      <c r="K293" s="98"/>
      <c r="L293" s="98"/>
      <c r="M293" s="90" t="str">
        <f>VLOOKUP(E293,'Hedef Liste'!A:J,9,0)</f>
        <v>#N/A</v>
      </c>
      <c r="N293" s="90"/>
      <c r="O293" s="90"/>
      <c r="P293" s="90"/>
      <c r="Q293" s="90"/>
      <c r="R293" s="90"/>
      <c r="S293" s="90"/>
      <c r="T293" s="90"/>
      <c r="U293" s="90"/>
      <c r="V293" s="90"/>
      <c r="W293" s="90"/>
      <c r="X293" s="90"/>
      <c r="Y293" s="90"/>
      <c r="Z293" s="90"/>
      <c r="AA293" s="90"/>
      <c r="AB293" s="90"/>
    </row>
    <row r="294" hidden="1">
      <c r="A294" s="83" t="str">
        <f t="shared" si="1"/>
        <v>5f564bd870582c17c5c7984e</v>
      </c>
      <c r="B294" s="99"/>
      <c r="C294" s="114" t="s">
        <v>259</v>
      </c>
      <c r="D294" s="100" t="s">
        <v>272</v>
      </c>
      <c r="E294" s="101" t="s">
        <v>9148</v>
      </c>
      <c r="F294" s="101" t="s">
        <v>9149</v>
      </c>
      <c r="G294" s="202">
        <v>0.5416666666666666</v>
      </c>
      <c r="H294" s="101" t="s">
        <v>9150</v>
      </c>
      <c r="I294" s="192" t="s">
        <v>9151</v>
      </c>
      <c r="J294" s="101" t="s">
        <v>5255</v>
      </c>
      <c r="K294" s="97"/>
      <c r="L294" s="98"/>
      <c r="M294" s="90" t="str">
        <f>VLOOKUP(E294,'Hedef Liste'!A:J,9,0)</f>
        <v>#N/A</v>
      </c>
      <c r="N294" s="90"/>
      <c r="O294" s="90"/>
      <c r="P294" s="90"/>
      <c r="Q294" s="90"/>
      <c r="R294" s="90"/>
      <c r="S294" s="90"/>
      <c r="T294" s="90"/>
      <c r="U294" s="90"/>
      <c r="V294" s="90"/>
      <c r="W294" s="90"/>
      <c r="X294" s="90"/>
      <c r="Y294" s="90"/>
      <c r="Z294" s="90"/>
      <c r="AA294" s="90"/>
      <c r="AB294" s="90"/>
    </row>
    <row r="295" hidden="1">
      <c r="A295" s="83" t="str">
        <f t="shared" si="1"/>
        <v>5fa7a985516403b93f039e8d</v>
      </c>
      <c r="B295" s="99"/>
      <c r="C295" s="114" t="s">
        <v>259</v>
      </c>
      <c r="D295" s="110" t="s">
        <v>272</v>
      </c>
      <c r="E295" s="101" t="s">
        <v>9152</v>
      </c>
      <c r="F295" s="101" t="s">
        <v>9153</v>
      </c>
      <c r="G295" s="180" t="s">
        <v>8958</v>
      </c>
      <c r="H295" s="173" t="s">
        <v>9154</v>
      </c>
      <c r="I295" s="173" t="s">
        <v>9155</v>
      </c>
      <c r="J295" s="101" t="s">
        <v>1876</v>
      </c>
      <c r="K295" s="224"/>
      <c r="L295" s="107"/>
      <c r="M295" s="90" t="str">
        <f>VLOOKUP(#REF!,'Hedef Liste'!A:J,9,0)</f>
        <v>#REF!</v>
      </c>
      <c r="N295" s="90"/>
      <c r="O295" s="90"/>
      <c r="P295" s="90"/>
      <c r="Q295" s="90"/>
      <c r="R295" s="90"/>
      <c r="S295" s="90"/>
      <c r="T295" s="90"/>
      <c r="U295" s="90"/>
      <c r="V295" s="90"/>
      <c r="W295" s="90"/>
      <c r="X295" s="90"/>
      <c r="Y295" s="90"/>
      <c r="Z295" s="90"/>
      <c r="AA295" s="90"/>
      <c r="AB295" s="90"/>
    </row>
    <row r="296" hidden="1">
      <c r="A296" s="83" t="str">
        <f t="shared" si="1"/>
        <v>5f9829bae0317efe124d3714</v>
      </c>
      <c r="B296" s="99"/>
      <c r="C296" s="114" t="s">
        <v>259</v>
      </c>
      <c r="D296" s="93" t="s">
        <v>272</v>
      </c>
      <c r="E296" s="101" t="s">
        <v>9156</v>
      </c>
      <c r="F296" s="101" t="s">
        <v>1874</v>
      </c>
      <c r="G296" s="171">
        <v>0.6458333333333334</v>
      </c>
      <c r="H296" s="173" t="s">
        <v>9154</v>
      </c>
      <c r="I296" s="215" t="s">
        <v>9155</v>
      </c>
      <c r="J296" s="101" t="s">
        <v>1876</v>
      </c>
      <c r="K296" s="97"/>
      <c r="L296" s="107"/>
      <c r="M296" s="104">
        <f>VLOOKUP(E297,'Hedef Liste'!A:J,9,0)</f>
        <v>87</v>
      </c>
      <c r="N296" s="90"/>
      <c r="O296" s="90"/>
      <c r="P296" s="90"/>
      <c r="Q296" s="90"/>
      <c r="R296" s="90"/>
      <c r="S296" s="90"/>
      <c r="T296" s="90"/>
      <c r="U296" s="90"/>
      <c r="V296" s="90"/>
      <c r="W296" s="90"/>
      <c r="X296" s="90"/>
      <c r="Y296" s="90"/>
      <c r="Z296" s="90"/>
      <c r="AA296" s="90"/>
      <c r="AB296" s="90"/>
    </row>
    <row r="297" hidden="1">
      <c r="A297" s="83" t="str">
        <f t="shared" si="1"/>
        <v>603385f4fbe5053573aa8079</v>
      </c>
      <c r="B297" s="108"/>
      <c r="C297" s="114" t="s">
        <v>259</v>
      </c>
      <c r="D297" s="110" t="s">
        <v>272</v>
      </c>
      <c r="E297" s="101" t="s">
        <v>248</v>
      </c>
      <c r="F297" s="101" t="s">
        <v>249</v>
      </c>
      <c r="G297" s="106" t="s">
        <v>8912</v>
      </c>
      <c r="H297" s="101" t="s">
        <v>9041</v>
      </c>
      <c r="I297" s="101" t="s">
        <v>9157</v>
      </c>
      <c r="J297" s="101" t="s">
        <v>251</v>
      </c>
      <c r="K297" s="107"/>
      <c r="L297" s="107"/>
      <c r="M297" s="90"/>
      <c r="N297" s="90"/>
      <c r="O297" s="90"/>
      <c r="P297" s="90"/>
      <c r="Q297" s="90"/>
      <c r="R297" s="90"/>
      <c r="S297" s="90"/>
      <c r="T297" s="90"/>
      <c r="U297" s="90"/>
      <c r="V297" s="90"/>
      <c r="W297" s="90"/>
      <c r="X297" s="90"/>
      <c r="Y297" s="90"/>
      <c r="Z297" s="90"/>
      <c r="AA297" s="90"/>
      <c r="AB297" s="90"/>
    </row>
    <row r="298" hidden="1">
      <c r="A298" s="83" t="str">
        <f t="shared" si="1"/>
        <v/>
      </c>
      <c r="B298" s="111" t="s">
        <v>8940</v>
      </c>
      <c r="C298" s="112"/>
      <c r="D298" s="93"/>
      <c r="E298" s="105"/>
      <c r="F298" s="105"/>
      <c r="G298" s="95"/>
      <c r="H298" s="96"/>
      <c r="I298" s="96"/>
      <c r="J298" s="105"/>
      <c r="K298" s="97"/>
      <c r="L298" s="98"/>
      <c r="M298" s="90" t="str">
        <f>VLOOKUP(E298,'Hedef Liste'!A:J,9,0)</f>
        <v>#N/A</v>
      </c>
      <c r="N298" s="90"/>
      <c r="O298" s="90"/>
      <c r="P298" s="90"/>
      <c r="Q298" s="90"/>
      <c r="R298" s="90"/>
      <c r="S298" s="90"/>
      <c r="T298" s="90"/>
      <c r="U298" s="90"/>
      <c r="V298" s="90"/>
      <c r="W298" s="90"/>
      <c r="X298" s="90"/>
      <c r="Y298" s="90"/>
      <c r="Z298" s="90"/>
      <c r="AA298" s="90"/>
      <c r="AB298" s="90"/>
    </row>
    <row r="299" hidden="1">
      <c r="A299" s="83" t="str">
        <f t="shared" si="1"/>
        <v>6034b48ca2685537f029bb34</v>
      </c>
      <c r="B299" s="99"/>
      <c r="C299" s="114" t="s">
        <v>52</v>
      </c>
      <c r="D299" s="100" t="s">
        <v>272</v>
      </c>
      <c r="E299" s="101" t="s">
        <v>2941</v>
      </c>
      <c r="F299" s="101" t="s">
        <v>2942</v>
      </c>
      <c r="G299" s="171">
        <v>0.4583333333333333</v>
      </c>
      <c r="H299" s="98" t="s">
        <v>9158</v>
      </c>
      <c r="I299" s="101" t="s">
        <v>9159</v>
      </c>
      <c r="J299" s="101" t="s">
        <v>2944</v>
      </c>
      <c r="K299" s="127"/>
      <c r="L299" s="98"/>
      <c r="M299" s="90" t="str">
        <f>VLOOKUP(#REF!,'Hedef Liste'!A:J,9,0)</f>
        <v>#REF!</v>
      </c>
      <c r="N299" s="90"/>
      <c r="O299" s="90"/>
      <c r="P299" s="90"/>
      <c r="Q299" s="90"/>
      <c r="R299" s="90"/>
      <c r="S299" s="90"/>
      <c r="T299" s="90"/>
      <c r="U299" s="90"/>
      <c r="V299" s="90"/>
      <c r="W299" s="90"/>
      <c r="X299" s="90"/>
      <c r="Y299" s="90"/>
      <c r="Z299" s="90"/>
      <c r="AA299" s="90"/>
      <c r="AB299" s="90"/>
    </row>
    <row r="300" hidden="1">
      <c r="A300" s="83" t="str">
        <f t="shared" si="1"/>
        <v>5fafe252b288b3345474218b</v>
      </c>
      <c r="B300" s="99"/>
      <c r="C300" s="114" t="s">
        <v>52</v>
      </c>
      <c r="D300" s="100" t="s">
        <v>272</v>
      </c>
      <c r="E300" s="101" t="s">
        <v>9160</v>
      </c>
      <c r="F300" s="101" t="s">
        <v>9161</v>
      </c>
      <c r="G300" s="202">
        <v>0.5416666666666666</v>
      </c>
      <c r="H300" s="98" t="s">
        <v>9158</v>
      </c>
      <c r="I300" s="98" t="s">
        <v>9162</v>
      </c>
      <c r="J300" s="101" t="s">
        <v>9163</v>
      </c>
      <c r="K300" s="98" t="s">
        <v>9164</v>
      </c>
      <c r="L300" s="98"/>
      <c r="M300" s="90" t="str">
        <f>VLOOKUP(#REF!,'Hedef Liste'!A:J,9,0)</f>
        <v>#REF!</v>
      </c>
      <c r="N300" s="90"/>
      <c r="O300" s="90"/>
      <c r="P300" s="90"/>
      <c r="Q300" s="90"/>
      <c r="R300" s="90"/>
      <c r="S300" s="90"/>
      <c r="T300" s="90"/>
      <c r="U300" s="90"/>
      <c r="V300" s="90"/>
      <c r="W300" s="90"/>
      <c r="X300" s="90"/>
      <c r="Y300" s="90"/>
      <c r="Z300" s="90"/>
      <c r="AA300" s="90"/>
      <c r="AB300" s="90"/>
    </row>
    <row r="301" hidden="1">
      <c r="A301" s="83" t="str">
        <f t="shared" si="1"/>
        <v>6051d4246bf625262a70f5e5</v>
      </c>
      <c r="B301" s="99"/>
      <c r="C301" s="114" t="s">
        <v>52</v>
      </c>
      <c r="D301" s="93" t="s">
        <v>272</v>
      </c>
      <c r="E301" s="101" t="s">
        <v>9165</v>
      </c>
      <c r="F301" s="101" t="s">
        <v>9166</v>
      </c>
      <c r="G301" s="106" t="s">
        <v>8958</v>
      </c>
      <c r="H301" s="98" t="s">
        <v>9167</v>
      </c>
      <c r="I301" s="98" t="s">
        <v>9168</v>
      </c>
      <c r="J301" s="101" t="s">
        <v>9169</v>
      </c>
      <c r="K301" s="107"/>
      <c r="L301" s="107"/>
      <c r="M301" s="90" t="str">
        <f>VLOOKUP(E301,'Hedef Liste'!A:J,9,0)</f>
        <v>#N/A</v>
      </c>
      <c r="N301" s="90"/>
      <c r="O301" s="90"/>
      <c r="P301" s="90"/>
      <c r="Q301" s="90"/>
      <c r="R301" s="90"/>
      <c r="S301" s="90"/>
      <c r="T301" s="90"/>
      <c r="U301" s="90"/>
      <c r="V301" s="90"/>
      <c r="W301" s="90"/>
      <c r="X301" s="90"/>
      <c r="Y301" s="90"/>
      <c r="Z301" s="90"/>
      <c r="AA301" s="90"/>
      <c r="AB301" s="90"/>
    </row>
    <row r="302" hidden="1">
      <c r="A302" s="83" t="str">
        <f t="shared" si="1"/>
        <v>5fe61ab42ccf25355b20bd3a</v>
      </c>
      <c r="B302" s="99"/>
      <c r="C302" s="114" t="s">
        <v>52</v>
      </c>
      <c r="D302" s="93" t="s">
        <v>272</v>
      </c>
      <c r="E302" s="101" t="s">
        <v>4341</v>
      </c>
      <c r="F302" s="101" t="s">
        <v>4342</v>
      </c>
      <c r="G302" s="106" t="s">
        <v>8912</v>
      </c>
      <c r="H302" s="98" t="s">
        <v>9150</v>
      </c>
      <c r="I302" s="101" t="s">
        <v>9170</v>
      </c>
      <c r="J302" s="101" t="s">
        <v>4344</v>
      </c>
      <c r="K302" s="97"/>
      <c r="L302" s="107"/>
      <c r="M302" s="104">
        <f>VLOOKUP(E302,'Hedef Liste'!A:J,9,0)</f>
        <v>6</v>
      </c>
      <c r="N302" s="90"/>
      <c r="O302" s="90"/>
      <c r="P302" s="90"/>
      <c r="Q302" s="90"/>
      <c r="R302" s="90"/>
      <c r="S302" s="90"/>
      <c r="T302" s="90"/>
      <c r="U302" s="90"/>
      <c r="V302" s="90"/>
      <c r="W302" s="90"/>
      <c r="X302" s="90"/>
      <c r="Y302" s="90"/>
      <c r="Z302" s="90"/>
      <c r="AA302" s="90"/>
      <c r="AB302" s="90"/>
    </row>
    <row r="303" hidden="1">
      <c r="A303" s="83" t="str">
        <f t="shared" si="1"/>
        <v/>
      </c>
      <c r="B303" s="108"/>
      <c r="C303" s="109"/>
      <c r="D303" s="85"/>
      <c r="E303" s="107"/>
      <c r="F303" s="107"/>
      <c r="G303" s="113"/>
      <c r="H303" s="107"/>
      <c r="I303" s="107"/>
      <c r="J303" s="107"/>
      <c r="K303" s="107"/>
      <c r="L303" s="107"/>
      <c r="M303" s="90"/>
      <c r="N303" s="90"/>
      <c r="O303" s="90"/>
      <c r="P303" s="90"/>
      <c r="Q303" s="90"/>
      <c r="R303" s="90"/>
      <c r="S303" s="90"/>
      <c r="T303" s="90"/>
      <c r="U303" s="90"/>
      <c r="V303" s="90"/>
      <c r="W303" s="90"/>
      <c r="X303" s="90"/>
      <c r="Y303" s="90"/>
      <c r="Z303" s="90"/>
      <c r="AA303" s="90"/>
      <c r="AB303" s="90"/>
    </row>
    <row r="304" hidden="1">
      <c r="A304" s="83" t="str">
        <f t="shared" si="1"/>
        <v/>
      </c>
      <c r="B304" s="84"/>
      <c r="C304" s="84">
        <v>44293.0</v>
      </c>
      <c r="D304" s="85"/>
      <c r="E304" s="86"/>
      <c r="F304" s="149"/>
      <c r="G304" s="149"/>
      <c r="H304" s="149"/>
      <c r="I304" s="149"/>
      <c r="J304" s="149"/>
      <c r="K304" s="149"/>
      <c r="L304" s="150"/>
      <c r="M304" s="90"/>
      <c r="N304" s="90"/>
      <c r="O304" s="90"/>
      <c r="P304" s="90"/>
      <c r="Q304" s="90"/>
      <c r="R304" s="90"/>
      <c r="S304" s="90"/>
      <c r="T304" s="90"/>
      <c r="U304" s="90"/>
      <c r="V304" s="90"/>
      <c r="W304" s="90"/>
      <c r="X304" s="90"/>
      <c r="Y304" s="90"/>
      <c r="Z304" s="90"/>
      <c r="AA304" s="90"/>
      <c r="AB304" s="90"/>
    </row>
    <row r="305" hidden="1">
      <c r="A305" s="83" t="str">
        <f t="shared" si="1"/>
        <v/>
      </c>
      <c r="B305" s="111" t="s">
        <v>8686</v>
      </c>
      <c r="C305" s="112"/>
      <c r="D305" s="93"/>
      <c r="E305" s="105"/>
      <c r="F305" s="105"/>
      <c r="G305" s="95"/>
      <c r="H305" s="96"/>
      <c r="I305" s="96"/>
      <c r="J305" s="105"/>
      <c r="K305" s="97"/>
      <c r="L305" s="98"/>
      <c r="M305" s="90" t="str">
        <f>VLOOKUP(E305,'Hedef Liste'!A:J,9,0)</f>
        <v>#N/A</v>
      </c>
      <c r="N305" s="90"/>
      <c r="O305" s="90"/>
      <c r="P305" s="90"/>
      <c r="Q305" s="90"/>
      <c r="R305" s="90"/>
      <c r="S305" s="90"/>
      <c r="T305" s="90"/>
      <c r="U305" s="90"/>
      <c r="V305" s="90"/>
      <c r="W305" s="90"/>
      <c r="X305" s="90"/>
      <c r="Y305" s="90"/>
      <c r="Z305" s="90"/>
      <c r="AA305" s="90"/>
      <c r="AB305" s="90"/>
    </row>
    <row r="306" hidden="1">
      <c r="A306" s="83" t="str">
        <f t="shared" si="1"/>
        <v>5fbb907a34703f31dac198c4</v>
      </c>
      <c r="B306" s="99"/>
      <c r="C306" s="225" t="s">
        <v>273</v>
      </c>
      <c r="D306" s="135" t="s">
        <v>272</v>
      </c>
      <c r="E306" s="122" t="s">
        <v>295</v>
      </c>
      <c r="F306" s="122" t="s">
        <v>296</v>
      </c>
      <c r="G306" s="222">
        <v>0.4375</v>
      </c>
      <c r="H306" s="226" t="s">
        <v>9016</v>
      </c>
      <c r="I306" s="122" t="s">
        <v>9171</v>
      </c>
      <c r="J306" s="152" t="s">
        <v>298</v>
      </c>
      <c r="K306" s="124" t="s">
        <v>9172</v>
      </c>
      <c r="L306" s="124"/>
      <c r="M306" s="104">
        <f>VLOOKUP(E306,'Hedef Liste'!A:J,9,0)</f>
        <v>10</v>
      </c>
      <c r="N306" s="90"/>
      <c r="O306" s="90"/>
      <c r="P306" s="90"/>
      <c r="Q306" s="90"/>
      <c r="R306" s="90"/>
      <c r="S306" s="90"/>
      <c r="T306" s="90"/>
      <c r="U306" s="90"/>
      <c r="V306" s="90"/>
      <c r="W306" s="90"/>
      <c r="X306" s="90"/>
      <c r="Y306" s="90"/>
      <c r="Z306" s="90"/>
      <c r="AA306" s="90"/>
      <c r="AB306" s="90"/>
    </row>
    <row r="307" hidden="1">
      <c r="A307" s="83" t="str">
        <f t="shared" si="1"/>
        <v>6030d4cb25e3a63cacecf23b</v>
      </c>
      <c r="B307" s="99"/>
      <c r="C307" s="92" t="s">
        <v>273</v>
      </c>
      <c r="D307" s="121" t="s">
        <v>272</v>
      </c>
      <c r="E307" s="122" t="s">
        <v>9173</v>
      </c>
      <c r="F307" s="122" t="s">
        <v>9174</v>
      </c>
      <c r="G307" s="222">
        <v>0.5416666666666666</v>
      </c>
      <c r="H307" s="226" t="s">
        <v>9016</v>
      </c>
      <c r="I307" s="122" t="s">
        <v>9175</v>
      </c>
      <c r="J307" s="122" t="s">
        <v>9176</v>
      </c>
      <c r="K307" s="97"/>
      <c r="L307" s="98"/>
      <c r="M307" s="90" t="str">
        <f>VLOOKUP(E307,'Hedef Liste'!A:J,9,0)</f>
        <v>#N/A</v>
      </c>
      <c r="N307" s="90"/>
      <c r="O307" s="90"/>
      <c r="P307" s="90"/>
      <c r="Q307" s="90"/>
      <c r="R307" s="90"/>
      <c r="S307" s="90"/>
      <c r="T307" s="90"/>
      <c r="U307" s="90"/>
      <c r="V307" s="90"/>
      <c r="W307" s="90"/>
      <c r="X307" s="90"/>
      <c r="Y307" s="90"/>
      <c r="Z307" s="90"/>
      <c r="AA307" s="90"/>
      <c r="AB307" s="90"/>
    </row>
    <row r="308" hidden="1">
      <c r="A308" s="83" t="str">
        <f t="shared" si="1"/>
        <v>5feaeae752fcda1fe4cadc64</v>
      </c>
      <c r="B308" s="99"/>
      <c r="C308" s="92" t="s">
        <v>273</v>
      </c>
      <c r="D308" s="100" t="s">
        <v>131</v>
      </c>
      <c r="E308" s="173" t="s">
        <v>3477</v>
      </c>
      <c r="F308" s="227" t="s">
        <v>3478</v>
      </c>
      <c r="G308" s="180" t="s">
        <v>9021</v>
      </c>
      <c r="H308" s="173" t="s">
        <v>9177</v>
      </c>
      <c r="I308" s="173" t="s">
        <v>9178</v>
      </c>
      <c r="J308" s="173" t="s">
        <v>3480</v>
      </c>
      <c r="K308" s="107"/>
      <c r="L308" s="107"/>
      <c r="M308" s="104">
        <f>VLOOKUP(E308,'Hedef Liste'!A:J,9,0)</f>
        <v>17</v>
      </c>
      <c r="N308" s="90"/>
      <c r="O308" s="90"/>
      <c r="P308" s="90"/>
      <c r="Q308" s="90"/>
      <c r="R308" s="90"/>
      <c r="S308" s="90"/>
      <c r="T308" s="90"/>
      <c r="U308" s="90"/>
      <c r="V308" s="90"/>
      <c r="W308" s="90"/>
      <c r="X308" s="90"/>
      <c r="Y308" s="90"/>
      <c r="Z308" s="90"/>
      <c r="AA308" s="90"/>
      <c r="AB308" s="90"/>
    </row>
    <row r="309" hidden="1">
      <c r="A309" s="83" t="str">
        <f t="shared" si="1"/>
        <v>5fd4b735eceda3aae41e35cc</v>
      </c>
      <c r="B309" s="99"/>
      <c r="C309" s="92" t="s">
        <v>273</v>
      </c>
      <c r="D309" s="100" t="s">
        <v>272</v>
      </c>
      <c r="E309" s="173" t="s">
        <v>100</v>
      </c>
      <c r="F309" s="173" t="s">
        <v>101</v>
      </c>
      <c r="G309" s="180" t="s">
        <v>8958</v>
      </c>
      <c r="H309" s="173" t="s">
        <v>9090</v>
      </c>
      <c r="I309" s="173" t="s">
        <v>9091</v>
      </c>
      <c r="J309" s="173" t="s">
        <v>95</v>
      </c>
      <c r="K309" s="107"/>
      <c r="L309" s="107"/>
      <c r="M309" s="104">
        <f>VLOOKUP(E309,'Hedef Liste'!A:J,9,0)</f>
        <v>47</v>
      </c>
      <c r="N309" s="90"/>
      <c r="O309" s="90"/>
      <c r="P309" s="90"/>
      <c r="Q309" s="90"/>
      <c r="R309" s="90"/>
      <c r="S309" s="90"/>
      <c r="T309" s="90"/>
      <c r="U309" s="90"/>
      <c r="V309" s="90"/>
      <c r="W309" s="90"/>
      <c r="X309" s="90"/>
      <c r="Y309" s="90"/>
      <c r="Z309" s="90"/>
      <c r="AA309" s="90"/>
      <c r="AB309" s="90"/>
    </row>
    <row r="310" hidden="1">
      <c r="A310" s="83" t="str">
        <f t="shared" si="1"/>
        <v>5fe5de86a415e98fac3bd6f6</v>
      </c>
      <c r="B310" s="99"/>
      <c r="C310" s="92" t="s">
        <v>273</v>
      </c>
      <c r="D310" s="194" t="s">
        <v>51</v>
      </c>
      <c r="E310" s="182" t="s">
        <v>1865</v>
      </c>
      <c r="F310" s="182" t="s">
        <v>1866</v>
      </c>
      <c r="G310" s="183" t="s">
        <v>8883</v>
      </c>
      <c r="H310" s="182" t="s">
        <v>9179</v>
      </c>
      <c r="I310" s="182" t="s">
        <v>9180</v>
      </c>
      <c r="J310" s="182" t="s">
        <v>1868</v>
      </c>
      <c r="K310" s="98" t="s">
        <v>9181</v>
      </c>
      <c r="L310" s="107"/>
      <c r="M310" s="90"/>
      <c r="N310" s="90"/>
      <c r="O310" s="90"/>
      <c r="P310" s="90"/>
      <c r="Q310" s="90"/>
      <c r="R310" s="90"/>
      <c r="S310" s="90"/>
      <c r="T310" s="90"/>
      <c r="U310" s="90"/>
      <c r="V310" s="90"/>
      <c r="W310" s="90"/>
      <c r="X310" s="90"/>
      <c r="Y310" s="90"/>
      <c r="Z310" s="90"/>
      <c r="AA310" s="90"/>
      <c r="AB310" s="90"/>
    </row>
    <row r="311" hidden="1">
      <c r="A311" s="83" t="str">
        <f t="shared" si="1"/>
        <v>605888cd3abb06da3733c8e9</v>
      </c>
      <c r="B311" s="99"/>
      <c r="C311" s="92" t="s">
        <v>273</v>
      </c>
      <c r="D311" s="93" t="s">
        <v>272</v>
      </c>
      <c r="E311" s="101" t="s">
        <v>267</v>
      </c>
      <c r="F311" s="101" t="s">
        <v>268</v>
      </c>
      <c r="G311" s="106" t="s">
        <v>8912</v>
      </c>
      <c r="H311" s="98" t="s">
        <v>8982</v>
      </c>
      <c r="I311" s="101" t="s">
        <v>9182</v>
      </c>
      <c r="J311" s="101" t="s">
        <v>9183</v>
      </c>
      <c r="K311" s="97"/>
      <c r="L311" s="107"/>
      <c r="M311" s="104">
        <f>VLOOKUP(E311,'Hedef Liste'!A:J,9,0)</f>
        <v>40</v>
      </c>
      <c r="N311" s="90"/>
      <c r="O311" s="90"/>
      <c r="P311" s="90"/>
      <c r="Q311" s="90"/>
      <c r="R311" s="90"/>
      <c r="S311" s="90"/>
      <c r="T311" s="90"/>
      <c r="U311" s="90"/>
      <c r="V311" s="90"/>
      <c r="W311" s="90"/>
      <c r="X311" s="90"/>
      <c r="Y311" s="90"/>
      <c r="Z311" s="90"/>
      <c r="AA311" s="90"/>
      <c r="AB311" s="90"/>
    </row>
    <row r="312" hidden="1">
      <c r="A312" s="83" t="str">
        <f t="shared" si="1"/>
        <v/>
      </c>
      <c r="B312" s="108"/>
      <c r="C312" s="109"/>
      <c r="D312" s="110"/>
      <c r="E312" s="101"/>
      <c r="F312" s="101"/>
      <c r="G312" s="106"/>
      <c r="H312" s="98"/>
      <c r="I312" s="98"/>
      <c r="J312" s="98"/>
      <c r="K312" s="107"/>
      <c r="L312" s="107"/>
      <c r="M312" s="90"/>
      <c r="N312" s="90"/>
      <c r="O312" s="90"/>
      <c r="P312" s="90"/>
      <c r="Q312" s="90"/>
      <c r="R312" s="90"/>
      <c r="S312" s="90"/>
      <c r="T312" s="90"/>
      <c r="U312" s="90"/>
      <c r="V312" s="90"/>
      <c r="W312" s="90"/>
      <c r="X312" s="90"/>
      <c r="Y312" s="90"/>
      <c r="Z312" s="90"/>
      <c r="AA312" s="90"/>
      <c r="AB312" s="90"/>
    </row>
    <row r="313" hidden="1">
      <c r="A313" s="83" t="str">
        <f t="shared" si="1"/>
        <v/>
      </c>
      <c r="B313" s="111" t="s">
        <v>9147</v>
      </c>
      <c r="C313" s="112"/>
      <c r="D313" s="93"/>
      <c r="E313" s="105"/>
      <c r="F313" s="105"/>
      <c r="G313" s="95"/>
      <c r="H313" s="96"/>
      <c r="I313" s="96"/>
      <c r="J313" s="105"/>
      <c r="K313" s="97"/>
      <c r="L313" s="98"/>
      <c r="M313" s="90" t="str">
        <f>VLOOKUP(E313,'Hedef Liste'!A:J,9,0)</f>
        <v>#N/A</v>
      </c>
      <c r="N313" s="90"/>
      <c r="O313" s="90"/>
      <c r="P313" s="90"/>
      <c r="Q313" s="90"/>
      <c r="R313" s="90"/>
      <c r="S313" s="90"/>
      <c r="T313" s="90"/>
      <c r="U313" s="90"/>
      <c r="V313" s="90"/>
      <c r="W313" s="90"/>
      <c r="X313" s="90"/>
      <c r="Y313" s="90"/>
      <c r="Z313" s="90"/>
      <c r="AA313" s="90"/>
      <c r="AB313" s="90"/>
    </row>
    <row r="314" hidden="1">
      <c r="A314" s="83" t="str">
        <f t="shared" si="1"/>
        <v/>
      </c>
      <c r="B314" s="99"/>
      <c r="C314" s="114" t="s">
        <v>259</v>
      </c>
      <c r="D314" s="93"/>
      <c r="E314" s="101"/>
      <c r="F314" s="101"/>
      <c r="G314" s="205"/>
      <c r="H314" s="101"/>
      <c r="I314" s="101"/>
      <c r="J314" s="101"/>
      <c r="K314" s="98"/>
      <c r="L314" s="98"/>
      <c r="M314" s="90" t="str">
        <f>VLOOKUP(E314,'Hedef Liste'!A:J,9,0)</f>
        <v>#N/A</v>
      </c>
      <c r="N314" s="90"/>
      <c r="O314" s="90"/>
      <c r="P314" s="90"/>
      <c r="Q314" s="90"/>
      <c r="R314" s="90"/>
      <c r="S314" s="90"/>
      <c r="T314" s="90"/>
      <c r="U314" s="90"/>
      <c r="V314" s="90"/>
      <c r="W314" s="90"/>
      <c r="X314" s="90"/>
      <c r="Y314" s="90"/>
      <c r="Z314" s="90"/>
      <c r="AA314" s="90"/>
      <c r="AB314" s="90"/>
    </row>
    <row r="315" hidden="1">
      <c r="A315" s="83" t="str">
        <f t="shared" si="1"/>
        <v>5f60a5178d5d517bed03bc6e</v>
      </c>
      <c r="B315" s="99"/>
      <c r="C315" s="114" t="s">
        <v>259</v>
      </c>
      <c r="D315" s="121" t="s">
        <v>272</v>
      </c>
      <c r="E315" s="122" t="s">
        <v>3109</v>
      </c>
      <c r="F315" s="122" t="s">
        <v>3110</v>
      </c>
      <c r="G315" s="222">
        <v>0.4375</v>
      </c>
      <c r="H315" s="122" t="s">
        <v>9041</v>
      </c>
      <c r="I315" s="141" t="s">
        <v>9184</v>
      </c>
      <c r="J315" s="122" t="s">
        <v>3112</v>
      </c>
      <c r="K315" s="124" t="s">
        <v>9185</v>
      </c>
      <c r="L315" s="98"/>
      <c r="M315" s="104">
        <f>VLOOKUP(E315,'Hedef Liste'!A:J,9,0)</f>
        <v>53</v>
      </c>
      <c r="N315" s="90"/>
      <c r="O315" s="90"/>
      <c r="P315" s="90"/>
      <c r="Q315" s="90"/>
      <c r="R315" s="90"/>
      <c r="S315" s="90"/>
      <c r="T315" s="90"/>
      <c r="U315" s="90"/>
      <c r="V315" s="90"/>
      <c r="W315" s="90"/>
      <c r="X315" s="90"/>
      <c r="Y315" s="90"/>
      <c r="Z315" s="90"/>
      <c r="AA315" s="90"/>
      <c r="AB315" s="90"/>
    </row>
    <row r="316" hidden="1">
      <c r="A316" s="83" t="str">
        <f t="shared" si="1"/>
        <v>602bbbb87b6e5c92a2783860</v>
      </c>
      <c r="B316" s="99"/>
      <c r="C316" s="114" t="s">
        <v>259</v>
      </c>
      <c r="D316" s="110" t="s">
        <v>258</v>
      </c>
      <c r="E316" s="101" t="s">
        <v>253</v>
      </c>
      <c r="F316" s="101" t="s">
        <v>254</v>
      </c>
      <c r="G316" s="106" t="s">
        <v>9186</v>
      </c>
      <c r="H316" s="96" t="s">
        <v>9187</v>
      </c>
      <c r="I316" s="101" t="s">
        <v>9188</v>
      </c>
      <c r="J316" s="101" t="s">
        <v>257</v>
      </c>
      <c r="K316" s="107"/>
      <c r="L316" s="107"/>
      <c r="M316" s="104">
        <f>VLOOKUP(E316,'Hedef Liste'!A:J,9,0)</f>
        <v>59</v>
      </c>
      <c r="N316" s="90"/>
      <c r="O316" s="90"/>
      <c r="P316" s="90"/>
      <c r="Q316" s="90"/>
      <c r="R316" s="90"/>
      <c r="S316" s="90"/>
      <c r="T316" s="90"/>
      <c r="U316" s="90"/>
      <c r="V316" s="90"/>
      <c r="W316" s="90"/>
      <c r="X316" s="90"/>
      <c r="Y316" s="90"/>
      <c r="Z316" s="90"/>
      <c r="AA316" s="90"/>
      <c r="AB316" s="90"/>
    </row>
    <row r="317" hidden="1">
      <c r="A317" s="83" t="str">
        <f t="shared" si="1"/>
        <v>5fd761ea31411a515f458fe5</v>
      </c>
      <c r="B317" s="99"/>
      <c r="C317" s="114" t="s">
        <v>259</v>
      </c>
      <c r="D317" s="93" t="s">
        <v>258</v>
      </c>
      <c r="E317" s="101" t="s">
        <v>1405</v>
      </c>
      <c r="F317" s="101" t="s">
        <v>1406</v>
      </c>
      <c r="G317" s="106" t="s">
        <v>8958</v>
      </c>
      <c r="H317" s="101" t="s">
        <v>9041</v>
      </c>
      <c r="I317" s="101" t="s">
        <v>9189</v>
      </c>
      <c r="J317" s="101" t="s">
        <v>1407</v>
      </c>
      <c r="K317" s="97"/>
      <c r="L317" s="107"/>
      <c r="M317" s="104">
        <f>VLOOKUP(E317,'Hedef Liste'!A:J,9,0)</f>
        <v>72</v>
      </c>
      <c r="N317" s="90"/>
      <c r="O317" s="90"/>
      <c r="P317" s="90"/>
      <c r="Q317" s="90"/>
      <c r="R317" s="90"/>
      <c r="S317" s="90"/>
      <c r="T317" s="90"/>
      <c r="U317" s="90"/>
      <c r="V317" s="90"/>
      <c r="W317" s="90"/>
      <c r="X317" s="90"/>
      <c r="Y317" s="90"/>
      <c r="Z317" s="90"/>
      <c r="AA317" s="90"/>
      <c r="AB317" s="90"/>
    </row>
    <row r="318" hidden="1">
      <c r="A318" s="83" t="str">
        <f t="shared" si="1"/>
        <v/>
      </c>
      <c r="B318" s="99"/>
      <c r="C318" s="114"/>
      <c r="D318" s="93"/>
      <c r="E318" s="101"/>
      <c r="F318" s="101"/>
      <c r="G318" s="106" t="s">
        <v>8883</v>
      </c>
      <c r="H318" s="101"/>
      <c r="I318" s="101"/>
      <c r="J318" s="101"/>
      <c r="K318" s="97"/>
      <c r="L318" s="107"/>
      <c r="M318" s="90"/>
      <c r="N318" s="90"/>
      <c r="O318" s="90"/>
      <c r="P318" s="90"/>
      <c r="Q318" s="90"/>
      <c r="R318" s="90"/>
      <c r="S318" s="90"/>
      <c r="T318" s="90"/>
      <c r="U318" s="90"/>
      <c r="V318" s="90"/>
      <c r="W318" s="90"/>
      <c r="X318" s="90"/>
      <c r="Y318" s="90"/>
      <c r="Z318" s="90"/>
      <c r="AA318" s="90"/>
      <c r="AB318" s="90"/>
    </row>
    <row r="319" hidden="1">
      <c r="A319" s="83" t="str">
        <f t="shared" si="1"/>
        <v>5fc12e0eb87caad9ea38d672</v>
      </c>
      <c r="B319" s="108"/>
      <c r="C319" s="114" t="s">
        <v>259</v>
      </c>
      <c r="D319" s="110" t="s">
        <v>272</v>
      </c>
      <c r="E319" s="101" t="s">
        <v>9190</v>
      </c>
      <c r="F319" s="101" t="s">
        <v>9191</v>
      </c>
      <c r="G319" s="106" t="s">
        <v>8912</v>
      </c>
      <c r="H319" s="98" t="s">
        <v>9158</v>
      </c>
      <c r="I319" s="98" t="s">
        <v>9192</v>
      </c>
      <c r="J319" s="101" t="s">
        <v>9193</v>
      </c>
      <c r="K319" s="107"/>
      <c r="L319" s="107"/>
      <c r="M319" s="90" t="str">
        <f>VLOOKUP(E319,'Hedef Liste'!A:J,9,0)</f>
        <v>#N/A</v>
      </c>
      <c r="N319" s="90"/>
      <c r="O319" s="90"/>
      <c r="P319" s="90"/>
      <c r="Q319" s="90"/>
      <c r="R319" s="90"/>
      <c r="S319" s="90"/>
      <c r="T319" s="90"/>
      <c r="U319" s="90"/>
      <c r="V319" s="90"/>
      <c r="W319" s="90"/>
      <c r="X319" s="90"/>
      <c r="Y319" s="90"/>
      <c r="Z319" s="90"/>
      <c r="AA319" s="90"/>
      <c r="AB319" s="90"/>
    </row>
    <row r="320" hidden="1">
      <c r="A320" s="83" t="str">
        <f t="shared" si="1"/>
        <v>5fb56e58b7a8af2302e630f5</v>
      </c>
      <c r="B320" s="201"/>
      <c r="C320" s="114" t="s">
        <v>259</v>
      </c>
      <c r="D320" s="110" t="s">
        <v>131</v>
      </c>
      <c r="E320" s="101" t="s">
        <v>580</v>
      </c>
      <c r="F320" s="101" t="s">
        <v>581</v>
      </c>
      <c r="G320" s="106" t="s">
        <v>8870</v>
      </c>
      <c r="H320" s="98" t="s">
        <v>9194</v>
      </c>
      <c r="I320" s="98" t="s">
        <v>9195</v>
      </c>
      <c r="J320" s="101" t="s">
        <v>584</v>
      </c>
      <c r="K320" s="107"/>
      <c r="L320" s="107"/>
      <c r="M320" s="104">
        <f>VLOOKUP(E320,'Hedef Liste'!A:J,9,0)</f>
        <v>29</v>
      </c>
      <c r="N320" s="90"/>
      <c r="O320" s="90"/>
      <c r="P320" s="90"/>
      <c r="Q320" s="90"/>
      <c r="R320" s="90"/>
      <c r="S320" s="90"/>
      <c r="T320" s="90"/>
      <c r="U320" s="90"/>
      <c r="V320" s="90"/>
      <c r="W320" s="90"/>
      <c r="X320" s="90"/>
      <c r="Y320" s="90"/>
      <c r="Z320" s="90"/>
      <c r="AA320" s="90"/>
      <c r="AB320" s="90"/>
    </row>
    <row r="321" hidden="1">
      <c r="A321" s="83" t="str">
        <f t="shared" si="1"/>
        <v/>
      </c>
      <c r="B321" s="111" t="s">
        <v>8940</v>
      </c>
      <c r="C321" s="112"/>
      <c r="D321" s="93"/>
      <c r="E321" s="105"/>
      <c r="F321" s="105"/>
      <c r="G321" s="95"/>
      <c r="H321" s="96"/>
      <c r="I321" s="96"/>
      <c r="J321" s="105"/>
      <c r="K321" s="97"/>
      <c r="L321" s="98"/>
      <c r="M321" s="90" t="str">
        <f>VLOOKUP(E321,'Hedef Liste'!A:J,9,0)</f>
        <v>#N/A</v>
      </c>
      <c r="N321" s="90"/>
      <c r="O321" s="90"/>
      <c r="P321" s="90"/>
      <c r="Q321" s="90"/>
      <c r="R321" s="90"/>
      <c r="S321" s="90"/>
      <c r="T321" s="90"/>
      <c r="U321" s="90"/>
      <c r="V321" s="90"/>
      <c r="W321" s="90"/>
      <c r="X321" s="90"/>
      <c r="Y321" s="90"/>
      <c r="Z321" s="90"/>
      <c r="AA321" s="90"/>
      <c r="AB321" s="90"/>
    </row>
    <row r="322" hidden="1">
      <c r="A322" s="83" t="str">
        <f t="shared" si="1"/>
        <v/>
      </c>
      <c r="B322" s="99"/>
      <c r="C322" s="114" t="s">
        <v>52</v>
      </c>
      <c r="D322" s="100"/>
      <c r="E322" s="101"/>
      <c r="F322" s="101"/>
      <c r="G322" s="171"/>
      <c r="H322" s="127"/>
      <c r="I322" s="127"/>
      <c r="J322" s="101"/>
      <c r="K322" s="127"/>
      <c r="L322" s="98"/>
      <c r="M322" s="90" t="str">
        <f>VLOOKUP(E322,'Hedef Liste'!A:J,9,0)</f>
        <v>#N/A</v>
      </c>
      <c r="N322" s="90"/>
      <c r="O322" s="90"/>
      <c r="P322" s="90"/>
      <c r="Q322" s="90"/>
      <c r="R322" s="90"/>
      <c r="S322" s="90"/>
      <c r="T322" s="90"/>
      <c r="U322" s="90"/>
      <c r="V322" s="90"/>
      <c r="W322" s="90"/>
      <c r="X322" s="90"/>
      <c r="Y322" s="90"/>
      <c r="Z322" s="90"/>
      <c r="AA322" s="90"/>
      <c r="AB322" s="90"/>
    </row>
    <row r="323" hidden="1">
      <c r="A323" s="83" t="str">
        <f t="shared" si="1"/>
        <v>604f379536e0025d5098c9f2</v>
      </c>
      <c r="B323" s="99"/>
      <c r="C323" s="114" t="s">
        <v>52</v>
      </c>
      <c r="D323" s="100" t="s">
        <v>258</v>
      </c>
      <c r="E323" s="101" t="s">
        <v>9196</v>
      </c>
      <c r="F323" s="101" t="s">
        <v>9197</v>
      </c>
      <c r="G323" s="202">
        <v>0.5416666666666666</v>
      </c>
      <c r="H323" s="98" t="s">
        <v>9198</v>
      </c>
      <c r="I323" s="98" t="s">
        <v>9199</v>
      </c>
      <c r="J323" s="101" t="s">
        <v>9200</v>
      </c>
      <c r="K323" s="97"/>
      <c r="L323" s="98"/>
      <c r="M323" s="90" t="str">
        <f>VLOOKUP(E323,'Hedef Liste'!A:J,9,0)</f>
        <v>#N/A</v>
      </c>
      <c r="N323" s="90"/>
      <c r="O323" s="90"/>
      <c r="P323" s="90"/>
      <c r="Q323" s="90"/>
      <c r="R323" s="90"/>
      <c r="S323" s="90"/>
      <c r="T323" s="90"/>
      <c r="U323" s="90"/>
      <c r="V323" s="90"/>
      <c r="W323" s="90"/>
      <c r="X323" s="90"/>
      <c r="Y323" s="90"/>
      <c r="Z323" s="90"/>
      <c r="AA323" s="90"/>
      <c r="AB323" s="90"/>
    </row>
    <row r="324" hidden="1">
      <c r="A324" s="83" t="str">
        <f t="shared" si="1"/>
        <v>5f9d946c4754fede3c9bd20e</v>
      </c>
      <c r="B324" s="99"/>
      <c r="C324" s="114" t="s">
        <v>52</v>
      </c>
      <c r="D324" s="93" t="s">
        <v>272</v>
      </c>
      <c r="E324" s="101" t="s">
        <v>1458</v>
      </c>
      <c r="F324" s="101" t="s">
        <v>1459</v>
      </c>
      <c r="G324" s="106" t="s">
        <v>8958</v>
      </c>
      <c r="H324" s="98" t="s">
        <v>9201</v>
      </c>
      <c r="I324" s="98" t="s">
        <v>9202</v>
      </c>
      <c r="J324" s="101" t="s">
        <v>9203</v>
      </c>
      <c r="K324" s="98" t="s">
        <v>9204</v>
      </c>
      <c r="L324" s="107"/>
      <c r="M324" s="104">
        <f>VLOOKUP(E324,'Hedef Liste'!A:J,9,0)</f>
        <v>64</v>
      </c>
      <c r="N324" s="90"/>
      <c r="O324" s="90"/>
      <c r="P324" s="90"/>
      <c r="Q324" s="90"/>
      <c r="R324" s="90"/>
      <c r="S324" s="90"/>
      <c r="T324" s="90"/>
      <c r="U324" s="90"/>
      <c r="V324" s="90"/>
      <c r="W324" s="90"/>
      <c r="X324" s="90"/>
      <c r="Y324" s="90"/>
      <c r="Z324" s="90"/>
      <c r="AA324" s="90"/>
      <c r="AB324" s="90"/>
    </row>
    <row r="325" hidden="1">
      <c r="A325" s="83" t="str">
        <f t="shared" si="1"/>
        <v>601aa354ca3f5a34344211f9</v>
      </c>
      <c r="B325" s="99"/>
      <c r="C325" s="114" t="s">
        <v>52</v>
      </c>
      <c r="D325" s="93" t="s">
        <v>258</v>
      </c>
      <c r="E325" s="101" t="s">
        <v>1736</v>
      </c>
      <c r="F325" s="101" t="s">
        <v>1737</v>
      </c>
      <c r="G325" s="106" t="s">
        <v>8912</v>
      </c>
      <c r="H325" s="98" t="s">
        <v>9205</v>
      </c>
      <c r="I325" s="101" t="s">
        <v>9206</v>
      </c>
      <c r="J325" s="101" t="s">
        <v>1739</v>
      </c>
      <c r="K325" s="97"/>
      <c r="L325" s="107"/>
      <c r="M325" s="104">
        <f>VLOOKUP(E325,'Hedef Liste'!A:J,9,0)</f>
        <v>76</v>
      </c>
      <c r="N325" s="90"/>
      <c r="O325" s="90"/>
      <c r="P325" s="90"/>
      <c r="Q325" s="90"/>
      <c r="R325" s="90"/>
      <c r="S325" s="90"/>
      <c r="T325" s="90"/>
      <c r="U325" s="90"/>
      <c r="V325" s="90"/>
      <c r="W325" s="90"/>
      <c r="X325" s="90"/>
      <c r="Y325" s="90"/>
      <c r="Z325" s="90"/>
      <c r="AA325" s="90"/>
      <c r="AB325" s="90"/>
    </row>
    <row r="326" hidden="1">
      <c r="A326" s="83" t="str">
        <f t="shared" si="1"/>
        <v>60250264377d9929cde35815</v>
      </c>
      <c r="B326" s="108"/>
      <c r="C326" s="114" t="s">
        <v>52</v>
      </c>
      <c r="D326" s="110" t="s">
        <v>51</v>
      </c>
      <c r="E326" s="101" t="s">
        <v>3047</v>
      </c>
      <c r="F326" s="101" t="s">
        <v>3048</v>
      </c>
      <c r="G326" s="106" t="s">
        <v>8870</v>
      </c>
      <c r="H326" s="98" t="s">
        <v>9207</v>
      </c>
      <c r="I326" s="98" t="s">
        <v>9208</v>
      </c>
      <c r="J326" s="101" t="s">
        <v>9209</v>
      </c>
      <c r="K326" s="107"/>
      <c r="L326" s="107"/>
      <c r="M326" s="104">
        <f>VLOOKUP(E326,'Hedef Liste'!A:J,9,0)</f>
        <v>10</v>
      </c>
      <c r="N326" s="90"/>
      <c r="O326" s="90"/>
      <c r="P326" s="90"/>
      <c r="Q326" s="90"/>
      <c r="R326" s="90"/>
      <c r="S326" s="90"/>
      <c r="T326" s="90"/>
      <c r="U326" s="90"/>
      <c r="V326" s="90"/>
      <c r="W326" s="90"/>
      <c r="X326" s="90"/>
      <c r="Y326" s="90"/>
      <c r="Z326" s="90"/>
      <c r="AA326" s="90"/>
      <c r="AB326" s="90"/>
    </row>
    <row r="327" hidden="1">
      <c r="A327" s="83" t="str">
        <f t="shared" si="1"/>
        <v/>
      </c>
      <c r="B327" s="84"/>
      <c r="C327" s="84">
        <v>44294.0</v>
      </c>
      <c r="D327" s="85"/>
      <c r="E327" s="86"/>
      <c r="F327" s="149"/>
      <c r="G327" s="149"/>
      <c r="H327" s="149"/>
      <c r="I327" s="149"/>
      <c r="J327" s="149"/>
      <c r="K327" s="149"/>
      <c r="L327" s="150"/>
      <c r="M327" s="90"/>
      <c r="N327" s="90"/>
      <c r="O327" s="90"/>
      <c r="P327" s="90"/>
      <c r="Q327" s="90"/>
      <c r="R327" s="90"/>
      <c r="S327" s="90"/>
      <c r="T327" s="90"/>
      <c r="U327" s="90"/>
      <c r="V327" s="90"/>
      <c r="W327" s="90"/>
      <c r="X327" s="90"/>
      <c r="Y327" s="90"/>
      <c r="Z327" s="90"/>
      <c r="AA327" s="90"/>
      <c r="AB327" s="90"/>
    </row>
    <row r="328" hidden="1">
      <c r="A328" s="83" t="str">
        <f t="shared" si="1"/>
        <v/>
      </c>
      <c r="B328" s="111" t="s">
        <v>8686</v>
      </c>
      <c r="C328" s="112"/>
      <c r="D328" s="93"/>
      <c r="E328" s="105"/>
      <c r="F328" s="105"/>
      <c r="G328" s="95"/>
      <c r="H328" s="96"/>
      <c r="I328" s="96"/>
      <c r="J328" s="105"/>
      <c r="K328" s="97"/>
      <c r="L328" s="98"/>
      <c r="M328" s="90" t="str">
        <f>VLOOKUP(E328,'Hedef Liste'!A:J,9,0)</f>
        <v>#N/A</v>
      </c>
      <c r="N328" s="90"/>
      <c r="O328" s="90"/>
      <c r="P328" s="90"/>
      <c r="Q328" s="90"/>
      <c r="R328" s="90"/>
      <c r="S328" s="90"/>
      <c r="T328" s="90"/>
      <c r="U328" s="90"/>
      <c r="V328" s="90"/>
      <c r="W328" s="90"/>
      <c r="X328" s="90"/>
      <c r="Y328" s="90"/>
      <c r="Z328" s="90"/>
      <c r="AA328" s="90"/>
      <c r="AB328" s="90"/>
    </row>
    <row r="329" hidden="1">
      <c r="A329" s="83" t="str">
        <f t="shared" si="1"/>
        <v>5fd740be14bd888089aad745</v>
      </c>
      <c r="B329" s="99"/>
      <c r="C329" s="92" t="s">
        <v>273</v>
      </c>
      <c r="D329" s="93" t="s">
        <v>4566</v>
      </c>
      <c r="E329" s="101" t="s">
        <v>9210</v>
      </c>
      <c r="F329" s="101" t="s">
        <v>9211</v>
      </c>
      <c r="G329" s="202">
        <v>0.4583333333333333</v>
      </c>
      <c r="H329" s="198" t="s">
        <v>9212</v>
      </c>
      <c r="I329" s="101" t="s">
        <v>9213</v>
      </c>
      <c r="J329" s="207" t="s">
        <v>9214</v>
      </c>
      <c r="K329" s="98"/>
      <c r="L329" s="98"/>
      <c r="M329" s="90" t="str">
        <f>VLOOKUP(E329,'Hedef Liste'!A:J,9,0)</f>
        <v>#N/A</v>
      </c>
      <c r="N329" s="90"/>
      <c r="O329" s="90"/>
      <c r="P329" s="90"/>
      <c r="Q329" s="90"/>
      <c r="R329" s="90"/>
      <c r="S329" s="90"/>
      <c r="T329" s="90"/>
      <c r="U329" s="90"/>
      <c r="V329" s="90"/>
      <c r="W329" s="90"/>
      <c r="X329" s="90"/>
      <c r="Y329" s="90"/>
      <c r="Z329" s="90"/>
      <c r="AA329" s="90"/>
      <c r="AB329" s="90"/>
    </row>
    <row r="330" hidden="1">
      <c r="A330" s="83" t="str">
        <f t="shared" si="1"/>
        <v>5fe4d51256b07da9d1f91609</v>
      </c>
      <c r="B330" s="99"/>
      <c r="C330" s="92" t="s">
        <v>273</v>
      </c>
      <c r="D330" s="121" t="s">
        <v>4566</v>
      </c>
      <c r="E330" s="122" t="s">
        <v>898</v>
      </c>
      <c r="F330" s="122" t="s">
        <v>899</v>
      </c>
      <c r="G330" s="222">
        <v>0.5416666666666666</v>
      </c>
      <c r="H330" s="124" t="s">
        <v>9215</v>
      </c>
      <c r="I330" s="141" t="s">
        <v>9216</v>
      </c>
      <c r="J330" s="122" t="s">
        <v>902</v>
      </c>
      <c r="K330" s="97"/>
      <c r="L330" s="98"/>
      <c r="M330" s="104">
        <f>VLOOKUP(E330,'Hedef Liste'!A:J,9,0)</f>
        <v>33</v>
      </c>
      <c r="N330" s="90"/>
      <c r="O330" s="90"/>
      <c r="P330" s="90"/>
      <c r="Q330" s="90"/>
      <c r="R330" s="90"/>
      <c r="S330" s="90"/>
      <c r="T330" s="90"/>
      <c r="U330" s="90"/>
      <c r="V330" s="90"/>
      <c r="W330" s="90"/>
      <c r="X330" s="90"/>
      <c r="Y330" s="90"/>
      <c r="Z330" s="90"/>
      <c r="AA330" s="90"/>
      <c r="AB330" s="90"/>
    </row>
    <row r="331" hidden="1">
      <c r="A331" s="83" t="str">
        <f t="shared" si="1"/>
        <v>6050d79eff796a6d71900ba6</v>
      </c>
      <c r="B331" s="99"/>
      <c r="C331" s="92" t="s">
        <v>273</v>
      </c>
      <c r="D331" s="100" t="s">
        <v>4566</v>
      </c>
      <c r="E331" s="101" t="s">
        <v>4325</v>
      </c>
      <c r="F331" s="101" t="s">
        <v>4326</v>
      </c>
      <c r="G331" s="106" t="s">
        <v>8958</v>
      </c>
      <c r="H331" s="96" t="s">
        <v>9217</v>
      </c>
      <c r="I331" s="101" t="s">
        <v>9218</v>
      </c>
      <c r="J331" s="101" t="s">
        <v>4329</v>
      </c>
      <c r="K331" s="98" t="s">
        <v>9219</v>
      </c>
      <c r="L331" s="107"/>
      <c r="M331" s="104">
        <f>VLOOKUP(E331,'Hedef Liste'!A:J,9,0)</f>
        <v>38</v>
      </c>
      <c r="N331" s="90"/>
      <c r="O331" s="90"/>
      <c r="P331" s="90"/>
      <c r="Q331" s="90"/>
      <c r="R331" s="90"/>
      <c r="S331" s="90"/>
      <c r="T331" s="90"/>
      <c r="U331" s="90"/>
      <c r="V331" s="90"/>
      <c r="W331" s="90"/>
      <c r="X331" s="90"/>
      <c r="Y331" s="90"/>
      <c r="Z331" s="90"/>
      <c r="AA331" s="90"/>
      <c r="AB331" s="90"/>
    </row>
    <row r="332" hidden="1">
      <c r="A332" s="83" t="str">
        <f t="shared" si="1"/>
        <v>5fcf7f3fb8a60711c306699a</v>
      </c>
      <c r="B332" s="99"/>
      <c r="C332" s="92" t="s">
        <v>273</v>
      </c>
      <c r="D332" s="93" t="s">
        <v>4566</v>
      </c>
      <c r="E332" s="101" t="s">
        <v>4562</v>
      </c>
      <c r="F332" s="101" t="s">
        <v>4563</v>
      </c>
      <c r="G332" s="106" t="s">
        <v>8912</v>
      </c>
      <c r="H332" s="98" t="s">
        <v>9220</v>
      </c>
      <c r="I332" s="101" t="s">
        <v>9221</v>
      </c>
      <c r="J332" s="101" t="s">
        <v>4565</v>
      </c>
      <c r="K332" s="98" t="s">
        <v>9219</v>
      </c>
      <c r="L332" s="107"/>
      <c r="M332" s="104">
        <f>VLOOKUP(E332,'Hedef Liste'!A:J,9,0)</f>
        <v>34</v>
      </c>
      <c r="N332" s="90"/>
      <c r="O332" s="90"/>
      <c r="P332" s="90"/>
      <c r="Q332" s="90"/>
      <c r="R332" s="90"/>
      <c r="S332" s="90"/>
      <c r="T332" s="90"/>
      <c r="U332" s="90"/>
      <c r="V332" s="90"/>
      <c r="W332" s="90"/>
      <c r="X332" s="90"/>
      <c r="Y332" s="90"/>
      <c r="Z332" s="90"/>
      <c r="AA332" s="90"/>
      <c r="AB332" s="90"/>
    </row>
    <row r="333" hidden="1">
      <c r="A333" s="83" t="str">
        <f t="shared" si="1"/>
        <v>6051b4a0cb2cf671f56ea09e</v>
      </c>
      <c r="B333" s="108"/>
      <c r="C333" s="92" t="s">
        <v>273</v>
      </c>
      <c r="D333" s="212" t="s">
        <v>131</v>
      </c>
      <c r="E333" s="182" t="s">
        <v>5974</v>
      </c>
      <c r="F333" s="182" t="s">
        <v>5975</v>
      </c>
      <c r="G333" s="183" t="s">
        <v>9222</v>
      </c>
      <c r="H333" s="196" t="s">
        <v>9223</v>
      </c>
      <c r="I333" s="196" t="s">
        <v>9224</v>
      </c>
      <c r="J333" s="196" t="s">
        <v>5977</v>
      </c>
      <c r="K333" s="120" t="s">
        <v>9225</v>
      </c>
      <c r="L333" s="107"/>
      <c r="M333" s="104">
        <f>VLOOKUP(E333,'Hedef Liste'!A:J,9,0)</f>
        <v>26</v>
      </c>
      <c r="N333" s="90"/>
      <c r="O333" s="90"/>
      <c r="P333" s="90"/>
      <c r="Q333" s="90"/>
      <c r="R333" s="90"/>
      <c r="S333" s="90"/>
      <c r="T333" s="90"/>
      <c r="U333" s="90"/>
      <c r="V333" s="90"/>
      <c r="W333" s="90"/>
      <c r="X333" s="90"/>
      <c r="Y333" s="90"/>
      <c r="Z333" s="90"/>
      <c r="AA333" s="90"/>
      <c r="AB333" s="90"/>
    </row>
    <row r="334" hidden="1">
      <c r="A334" s="83" t="str">
        <f t="shared" si="1"/>
        <v/>
      </c>
      <c r="B334" s="111" t="s">
        <v>9147</v>
      </c>
      <c r="C334" s="112"/>
      <c r="D334" s="93"/>
      <c r="E334" s="105"/>
      <c r="F334" s="105"/>
      <c r="G334" s="95"/>
      <c r="H334" s="96"/>
      <c r="I334" s="96"/>
      <c r="J334" s="105"/>
      <c r="K334" s="97"/>
      <c r="L334" s="98"/>
      <c r="M334" s="90" t="str">
        <f>VLOOKUP(E334,'Hedef Liste'!A:J,9,0)</f>
        <v>#N/A</v>
      </c>
      <c r="N334" s="90"/>
      <c r="O334" s="90"/>
      <c r="P334" s="90"/>
      <c r="Q334" s="90"/>
      <c r="R334" s="90"/>
      <c r="S334" s="90"/>
      <c r="T334" s="90"/>
      <c r="U334" s="90"/>
      <c r="V334" s="90"/>
      <c r="W334" s="90"/>
      <c r="X334" s="90"/>
      <c r="Y334" s="90"/>
      <c r="Z334" s="90"/>
      <c r="AA334" s="90"/>
      <c r="AB334" s="90"/>
    </row>
    <row r="335" hidden="1">
      <c r="A335" s="83" t="str">
        <f t="shared" si="1"/>
        <v/>
      </c>
      <c r="B335" s="99"/>
      <c r="C335" s="114" t="s">
        <v>259</v>
      </c>
      <c r="D335" s="93"/>
      <c r="E335" s="101"/>
      <c r="F335" s="101"/>
      <c r="G335" s="205"/>
      <c r="H335" s="101"/>
      <c r="I335" s="101"/>
      <c r="J335" s="101"/>
      <c r="K335" s="98"/>
      <c r="L335" s="98"/>
      <c r="M335" s="90" t="str">
        <f>VLOOKUP(E335,'Hedef Liste'!A:J,9,0)</f>
        <v>#N/A</v>
      </c>
      <c r="N335" s="90"/>
      <c r="O335" s="90"/>
      <c r="P335" s="90"/>
      <c r="Q335" s="90"/>
      <c r="R335" s="90"/>
      <c r="S335" s="90"/>
      <c r="T335" s="90"/>
      <c r="U335" s="90"/>
      <c r="V335" s="90"/>
      <c r="W335" s="90"/>
      <c r="X335" s="90"/>
      <c r="Y335" s="90"/>
      <c r="Z335" s="90"/>
      <c r="AA335" s="90"/>
      <c r="AB335" s="90"/>
    </row>
    <row r="336" hidden="1">
      <c r="A336" s="83" t="str">
        <f t="shared" si="1"/>
        <v>5ffdced962a03e50faa201b3</v>
      </c>
      <c r="B336" s="99"/>
      <c r="C336" s="114" t="s">
        <v>259</v>
      </c>
      <c r="D336" s="100" t="s">
        <v>4566</v>
      </c>
      <c r="E336" s="101" t="s">
        <v>9226</v>
      </c>
      <c r="F336" s="101" t="s">
        <v>9227</v>
      </c>
      <c r="G336" s="202">
        <v>0.4583333333333333</v>
      </c>
      <c r="H336" s="101" t="s">
        <v>9228</v>
      </c>
      <c r="I336" s="192" t="s">
        <v>9229</v>
      </c>
      <c r="J336" s="101" t="s">
        <v>9230</v>
      </c>
      <c r="K336" s="97"/>
      <c r="L336" s="98"/>
      <c r="M336" s="90" t="str">
        <f>VLOOKUP(E336,'Hedef Liste'!A:J,9,0)</f>
        <v>#N/A</v>
      </c>
      <c r="N336" s="90"/>
      <c r="O336" s="90"/>
      <c r="P336" s="90"/>
      <c r="Q336" s="90"/>
      <c r="R336" s="90"/>
      <c r="S336" s="90"/>
      <c r="T336" s="90"/>
      <c r="U336" s="90"/>
      <c r="V336" s="90"/>
      <c r="W336" s="90"/>
      <c r="X336" s="90"/>
      <c r="Y336" s="90"/>
      <c r="Z336" s="90"/>
      <c r="AA336" s="90"/>
      <c r="AB336" s="90"/>
    </row>
    <row r="337" hidden="1">
      <c r="A337" s="83" t="str">
        <f t="shared" si="1"/>
        <v>6050e456808b16a190c1a258</v>
      </c>
      <c r="B337" s="99"/>
      <c r="C337" s="114" t="s">
        <v>259</v>
      </c>
      <c r="D337" s="110" t="s">
        <v>4566</v>
      </c>
      <c r="E337" s="101" t="s">
        <v>9231</v>
      </c>
      <c r="F337" s="101" t="s">
        <v>9232</v>
      </c>
      <c r="G337" s="106" t="s">
        <v>8958</v>
      </c>
      <c r="H337" s="96" t="s">
        <v>9233</v>
      </c>
      <c r="I337" s="101" t="s">
        <v>9234</v>
      </c>
      <c r="J337" s="101" t="s">
        <v>9235</v>
      </c>
      <c r="K337" s="98" t="s">
        <v>9236</v>
      </c>
      <c r="L337" s="107"/>
      <c r="M337" s="90" t="str">
        <f>VLOOKUP(E337,'Hedef Liste'!A:J,9,0)</f>
        <v>#N/A</v>
      </c>
      <c r="N337" s="90"/>
      <c r="O337" s="90"/>
      <c r="P337" s="90"/>
      <c r="Q337" s="90"/>
      <c r="R337" s="90"/>
      <c r="S337" s="90"/>
      <c r="T337" s="90"/>
      <c r="U337" s="90"/>
      <c r="V337" s="90"/>
      <c r="W337" s="90"/>
      <c r="X337" s="90"/>
      <c r="Y337" s="90"/>
      <c r="Z337" s="90"/>
      <c r="AA337" s="90"/>
      <c r="AB337" s="90"/>
    </row>
    <row r="338" hidden="1">
      <c r="A338" s="83" t="str">
        <f t="shared" si="1"/>
        <v>60180b944e3bdf16e367d864</v>
      </c>
      <c r="B338" s="99"/>
      <c r="C338" s="114" t="s">
        <v>259</v>
      </c>
      <c r="D338" s="93" t="s">
        <v>4566</v>
      </c>
      <c r="E338" s="101" t="s">
        <v>4742</v>
      </c>
      <c r="F338" s="101" t="s">
        <v>4743</v>
      </c>
      <c r="G338" s="106" t="s">
        <v>9186</v>
      </c>
      <c r="H338" s="101" t="s">
        <v>9237</v>
      </c>
      <c r="I338" s="101" t="s">
        <v>9238</v>
      </c>
      <c r="J338" s="101" t="s">
        <v>4745</v>
      </c>
      <c r="K338" s="97"/>
      <c r="L338" s="107"/>
      <c r="M338" s="104">
        <f>VLOOKUP(E338,'Hedef Liste'!A:J,9,0)</f>
        <v>46</v>
      </c>
      <c r="N338" s="90"/>
      <c r="O338" s="90"/>
      <c r="P338" s="90"/>
      <c r="Q338" s="90"/>
      <c r="R338" s="90"/>
      <c r="S338" s="90"/>
      <c r="T338" s="90"/>
      <c r="U338" s="90"/>
      <c r="V338" s="90"/>
      <c r="W338" s="90"/>
      <c r="X338" s="90"/>
      <c r="Y338" s="90"/>
      <c r="Z338" s="90"/>
      <c r="AA338" s="90"/>
      <c r="AB338" s="90"/>
    </row>
    <row r="339" hidden="1">
      <c r="A339" s="83" t="str">
        <f t="shared" si="1"/>
        <v>6051a9f80514901ca419678e</v>
      </c>
      <c r="B339" s="108"/>
      <c r="C339" s="114" t="s">
        <v>259</v>
      </c>
      <c r="D339" s="147" t="s">
        <v>4566</v>
      </c>
      <c r="E339" s="122" t="s">
        <v>9239</v>
      </c>
      <c r="F339" s="122" t="s">
        <v>9240</v>
      </c>
      <c r="G339" s="144" t="s">
        <v>8912</v>
      </c>
      <c r="H339" s="124" t="s">
        <v>9241</v>
      </c>
      <c r="I339" s="124" t="s">
        <v>9242</v>
      </c>
      <c r="J339" s="124" t="s">
        <v>9243</v>
      </c>
      <c r="K339" s="98" t="s">
        <v>9244</v>
      </c>
      <c r="L339" s="107"/>
      <c r="M339" s="90" t="str">
        <f>VLOOKUP(E339,'Hedef Liste'!A:J,9,0)</f>
        <v>#N/A</v>
      </c>
      <c r="N339" s="90"/>
      <c r="O339" s="90"/>
      <c r="P339" s="90"/>
      <c r="Q339" s="90"/>
      <c r="R339" s="90"/>
      <c r="S339" s="90"/>
      <c r="T339" s="90"/>
      <c r="U339" s="90"/>
      <c r="V339" s="90"/>
      <c r="W339" s="90"/>
      <c r="X339" s="90"/>
      <c r="Y339" s="90"/>
      <c r="Z339" s="90"/>
      <c r="AA339" s="90"/>
      <c r="AB339" s="90"/>
    </row>
    <row r="340" hidden="1">
      <c r="A340" s="83" t="str">
        <f t="shared" si="1"/>
        <v>5fd69b1a216a5a334518370d</v>
      </c>
      <c r="B340" s="201"/>
      <c r="C340" s="114" t="s">
        <v>259</v>
      </c>
      <c r="D340" s="93" t="s">
        <v>131</v>
      </c>
      <c r="E340" s="101" t="s">
        <v>3307</v>
      </c>
      <c r="F340" s="101" t="s">
        <v>3308</v>
      </c>
      <c r="G340" s="95">
        <v>0.7083333333333334</v>
      </c>
      <c r="H340" s="96" t="s">
        <v>9245</v>
      </c>
      <c r="I340" s="96" t="s">
        <v>9246</v>
      </c>
      <c r="J340" s="105" t="s">
        <v>9247</v>
      </c>
      <c r="K340" s="105"/>
      <c r="L340" s="98"/>
      <c r="M340" s="90"/>
      <c r="N340" s="90"/>
      <c r="O340" s="90"/>
      <c r="P340" s="90"/>
      <c r="Q340" s="90"/>
      <c r="R340" s="90"/>
      <c r="S340" s="90"/>
      <c r="T340" s="90"/>
      <c r="U340" s="90"/>
      <c r="V340" s="90"/>
      <c r="W340" s="90"/>
      <c r="X340" s="90"/>
      <c r="Y340" s="90"/>
      <c r="Z340" s="90"/>
      <c r="AA340" s="90"/>
      <c r="AB340" s="90"/>
    </row>
    <row r="341" hidden="1">
      <c r="A341" s="83" t="str">
        <f t="shared" si="1"/>
        <v/>
      </c>
      <c r="B341" s="111" t="s">
        <v>8940</v>
      </c>
      <c r="C341" s="112"/>
      <c r="D341" s="93"/>
      <c r="E341" s="105"/>
      <c r="F341" s="105"/>
      <c r="G341" s="95"/>
      <c r="H341" s="96"/>
      <c r="I341" s="96"/>
      <c r="J341" s="105"/>
      <c r="K341" s="97"/>
      <c r="L341" s="98"/>
      <c r="M341" s="90" t="str">
        <f>VLOOKUP(E341,'Hedef Liste'!A:J,9,0)</f>
        <v>#N/A</v>
      </c>
      <c r="N341" s="90"/>
      <c r="O341" s="90"/>
      <c r="P341" s="90"/>
      <c r="Q341" s="90"/>
      <c r="R341" s="90"/>
      <c r="S341" s="90"/>
      <c r="T341" s="90"/>
      <c r="U341" s="90"/>
      <c r="V341" s="90"/>
      <c r="W341" s="90"/>
      <c r="X341" s="90"/>
      <c r="Y341" s="90"/>
      <c r="Z341" s="90"/>
      <c r="AA341" s="90"/>
      <c r="AB341" s="90"/>
    </row>
    <row r="342" hidden="1">
      <c r="A342" s="83" t="str">
        <f t="shared" si="1"/>
        <v/>
      </c>
      <c r="B342" s="99"/>
      <c r="C342" s="114"/>
      <c r="D342" s="100"/>
      <c r="E342" s="101"/>
      <c r="F342" s="101"/>
      <c r="G342" s="171"/>
      <c r="H342" s="127"/>
      <c r="I342" s="127"/>
      <c r="J342" s="101"/>
      <c r="K342" s="127"/>
      <c r="L342" s="98"/>
      <c r="M342" s="90" t="str">
        <f>VLOOKUP(E342,'Hedef Liste'!A:J,9,0)</f>
        <v>#N/A</v>
      </c>
      <c r="N342" s="90"/>
      <c r="O342" s="90"/>
      <c r="P342" s="90"/>
      <c r="Q342" s="90"/>
      <c r="R342" s="90"/>
      <c r="S342" s="90"/>
      <c r="T342" s="90"/>
      <c r="U342" s="90"/>
      <c r="V342" s="90"/>
      <c r="W342" s="90"/>
      <c r="X342" s="90"/>
      <c r="Y342" s="90"/>
      <c r="Z342" s="90"/>
      <c r="AA342" s="90"/>
      <c r="AB342" s="90"/>
    </row>
    <row r="343" hidden="1">
      <c r="A343" s="83" t="str">
        <f t="shared" si="1"/>
        <v>5fb665ab89cfbeffedbdef8c</v>
      </c>
      <c r="B343" s="99"/>
      <c r="C343" s="114" t="s">
        <v>52</v>
      </c>
      <c r="D343" s="100" t="s">
        <v>258</v>
      </c>
      <c r="E343" s="101" t="s">
        <v>7233</v>
      </c>
      <c r="F343" s="101" t="s">
        <v>7234</v>
      </c>
      <c r="G343" s="202">
        <v>0.5416666666666666</v>
      </c>
      <c r="H343" s="98" t="s">
        <v>9248</v>
      </c>
      <c r="I343" s="98" t="s">
        <v>9249</v>
      </c>
      <c r="J343" s="101" t="s">
        <v>7236</v>
      </c>
      <c r="K343" s="97"/>
      <c r="L343" s="98"/>
      <c r="M343" s="104">
        <f>VLOOKUP(E343,'Hedef Liste'!A:J,9,0)</f>
        <v>24</v>
      </c>
      <c r="N343" s="90"/>
      <c r="O343" s="90"/>
      <c r="P343" s="90"/>
      <c r="Q343" s="90"/>
      <c r="R343" s="90"/>
      <c r="S343" s="90"/>
      <c r="T343" s="90"/>
      <c r="U343" s="90"/>
      <c r="V343" s="90"/>
      <c r="W343" s="90"/>
      <c r="X343" s="90"/>
      <c r="Y343" s="90"/>
      <c r="Z343" s="90"/>
      <c r="AA343" s="90"/>
      <c r="AB343" s="90"/>
    </row>
    <row r="344" hidden="1">
      <c r="A344" s="83" t="str">
        <f t="shared" si="1"/>
        <v>5f84471ffb4bf001a6324671</v>
      </c>
      <c r="B344" s="99"/>
      <c r="C344" s="114" t="s">
        <v>52</v>
      </c>
      <c r="D344" s="135" t="s">
        <v>258</v>
      </c>
      <c r="E344" s="122" t="s">
        <v>9250</v>
      </c>
      <c r="F344" s="122" t="s">
        <v>9251</v>
      </c>
      <c r="G344" s="144" t="s">
        <v>8958</v>
      </c>
      <c r="H344" s="124" t="s">
        <v>8918</v>
      </c>
      <c r="I344" s="124" t="s">
        <v>9252</v>
      </c>
      <c r="J344" s="122" t="s">
        <v>9253</v>
      </c>
      <c r="K344" s="98" t="s">
        <v>9254</v>
      </c>
      <c r="L344" s="107"/>
      <c r="M344" s="90" t="str">
        <f>VLOOKUP(E344,'Hedef Liste'!A:J,9,0)</f>
        <v>#N/A</v>
      </c>
      <c r="N344" s="90"/>
      <c r="O344" s="90"/>
      <c r="P344" s="90"/>
      <c r="Q344" s="90"/>
      <c r="R344" s="90"/>
      <c r="S344" s="90"/>
      <c r="T344" s="90"/>
      <c r="U344" s="90"/>
      <c r="V344" s="90"/>
      <c r="W344" s="90"/>
      <c r="X344" s="90"/>
      <c r="Y344" s="90"/>
      <c r="Z344" s="90"/>
      <c r="AA344" s="90"/>
      <c r="AB344" s="90"/>
    </row>
    <row r="345" hidden="1">
      <c r="A345" s="83" t="str">
        <f t="shared" si="1"/>
        <v>5f85a53b2337886e45b3b562</v>
      </c>
      <c r="B345" s="99"/>
      <c r="C345" s="114" t="s">
        <v>52</v>
      </c>
      <c r="D345" s="93" t="s">
        <v>131</v>
      </c>
      <c r="E345" s="101" t="s">
        <v>7223</v>
      </c>
      <c r="F345" s="101" t="s">
        <v>7224</v>
      </c>
      <c r="G345" s="106" t="s">
        <v>8958</v>
      </c>
      <c r="H345" s="98" t="s">
        <v>8914</v>
      </c>
      <c r="I345" s="101" t="s">
        <v>9255</v>
      </c>
      <c r="J345" s="101" t="s">
        <v>7226</v>
      </c>
      <c r="K345" s="98" t="s">
        <v>9256</v>
      </c>
      <c r="L345" s="107"/>
      <c r="M345" s="90"/>
      <c r="N345" s="90"/>
      <c r="O345" s="90"/>
      <c r="P345" s="90"/>
      <c r="Q345" s="90"/>
      <c r="R345" s="90"/>
      <c r="S345" s="90"/>
      <c r="T345" s="90"/>
      <c r="U345" s="90"/>
      <c r="V345" s="90"/>
      <c r="W345" s="90"/>
      <c r="X345" s="90"/>
      <c r="Y345" s="90"/>
      <c r="Z345" s="90"/>
      <c r="AA345" s="90"/>
      <c r="AB345" s="90"/>
    </row>
    <row r="346" hidden="1">
      <c r="A346" s="83" t="str">
        <f t="shared" si="1"/>
        <v>5fcd8f3fa68bfd135b232d26</v>
      </c>
      <c r="B346" s="99"/>
      <c r="C346" s="114" t="s">
        <v>52</v>
      </c>
      <c r="D346" s="181" t="s">
        <v>258</v>
      </c>
      <c r="E346" s="182" t="s">
        <v>5294</v>
      </c>
      <c r="F346" s="182" t="s">
        <v>5295</v>
      </c>
      <c r="G346" s="183" t="s">
        <v>8912</v>
      </c>
      <c r="H346" s="196" t="s">
        <v>9248</v>
      </c>
      <c r="I346" s="182" t="s">
        <v>9257</v>
      </c>
      <c r="J346" s="182" t="s">
        <v>5297</v>
      </c>
      <c r="K346" s="98" t="s">
        <v>9258</v>
      </c>
      <c r="L346" s="107"/>
      <c r="M346" s="104">
        <f>VLOOKUP(E346,'Hedef Liste'!A:J,9,0)</f>
        <v>63</v>
      </c>
      <c r="N346" s="90"/>
      <c r="O346" s="90"/>
      <c r="P346" s="90"/>
      <c r="Q346" s="90"/>
      <c r="R346" s="90"/>
      <c r="S346" s="90"/>
      <c r="T346" s="90"/>
      <c r="U346" s="90"/>
      <c r="V346" s="90"/>
      <c r="W346" s="90"/>
      <c r="X346" s="90"/>
      <c r="Y346" s="90"/>
      <c r="Z346" s="90"/>
      <c r="AA346" s="90"/>
      <c r="AB346" s="90"/>
    </row>
    <row r="347" hidden="1">
      <c r="A347" s="83" t="str">
        <f t="shared" si="1"/>
        <v>5fe9d473f0267cd2f512bd96</v>
      </c>
      <c r="B347" s="108"/>
      <c r="C347" s="146" t="s">
        <v>52</v>
      </c>
      <c r="D347" s="110" t="s">
        <v>258</v>
      </c>
      <c r="E347" s="101" t="s">
        <v>3517</v>
      </c>
      <c r="F347" s="98" t="s">
        <v>3518</v>
      </c>
      <c r="G347" s="106" t="s">
        <v>8870</v>
      </c>
      <c r="H347" s="98" t="s">
        <v>9041</v>
      </c>
      <c r="I347" s="98" t="s">
        <v>9259</v>
      </c>
      <c r="J347" s="101" t="s">
        <v>3519</v>
      </c>
      <c r="K347" s="98" t="s">
        <v>9256</v>
      </c>
      <c r="L347" s="107"/>
      <c r="M347" s="104">
        <f>VLOOKUP(E347,'Hedef Liste'!A:J,9,0)</f>
        <v>37</v>
      </c>
      <c r="N347" s="90"/>
      <c r="O347" s="90"/>
      <c r="P347" s="90"/>
      <c r="Q347" s="90"/>
      <c r="R347" s="90"/>
      <c r="S347" s="90"/>
      <c r="T347" s="90"/>
      <c r="U347" s="90"/>
      <c r="V347" s="90"/>
      <c r="W347" s="90"/>
      <c r="X347" s="90"/>
      <c r="Y347" s="90"/>
      <c r="Z347" s="90"/>
      <c r="AA347" s="90"/>
      <c r="AB347" s="90"/>
    </row>
    <row r="348" hidden="1">
      <c r="A348" s="83" t="str">
        <f t="shared" si="1"/>
        <v>5fa5c4587a210d2a0ef8d1ec</v>
      </c>
      <c r="B348" s="84"/>
      <c r="C348" s="146" t="s">
        <v>52</v>
      </c>
      <c r="D348" s="93" t="s">
        <v>131</v>
      </c>
      <c r="E348" s="101" t="s">
        <v>9260</v>
      </c>
      <c r="F348" s="101" t="s">
        <v>9261</v>
      </c>
      <c r="G348" s="95">
        <v>0.7083333333333334</v>
      </c>
      <c r="H348" s="96" t="s">
        <v>9262</v>
      </c>
      <c r="I348" s="96" t="s">
        <v>9263</v>
      </c>
      <c r="J348" s="105" t="s">
        <v>702</v>
      </c>
      <c r="K348" s="228"/>
      <c r="L348" s="228"/>
      <c r="M348" s="90"/>
      <c r="N348" s="90"/>
      <c r="O348" s="90"/>
      <c r="P348" s="90"/>
      <c r="Q348" s="90"/>
      <c r="R348" s="90"/>
      <c r="S348" s="90"/>
      <c r="T348" s="90"/>
      <c r="U348" s="90"/>
      <c r="V348" s="90"/>
      <c r="W348" s="90"/>
      <c r="X348" s="90"/>
      <c r="Y348" s="90"/>
      <c r="Z348" s="90"/>
      <c r="AA348" s="90"/>
      <c r="AB348" s="90"/>
    </row>
    <row r="349" hidden="1">
      <c r="A349" s="83" t="str">
        <f t="shared" si="1"/>
        <v/>
      </c>
      <c r="B349" s="84"/>
      <c r="C349" s="84">
        <v>44295.0</v>
      </c>
      <c r="D349" s="126"/>
      <c r="E349" s="127"/>
      <c r="F349" s="127"/>
      <c r="G349" s="112"/>
      <c r="H349" s="127"/>
      <c r="I349" s="127"/>
      <c r="J349" s="127"/>
      <c r="K349" s="228"/>
      <c r="L349" s="228"/>
      <c r="M349" s="90" t="str">
        <f>VLOOKUP(E348,'Hedef Liste'!A:J,9,0)</f>
        <v>#N/A</v>
      </c>
      <c r="N349" s="90"/>
      <c r="O349" s="90"/>
      <c r="P349" s="90"/>
      <c r="Q349" s="90"/>
      <c r="R349" s="90"/>
      <c r="S349" s="90"/>
      <c r="T349" s="90"/>
      <c r="U349" s="90"/>
      <c r="V349" s="90"/>
      <c r="W349" s="90"/>
      <c r="X349" s="90"/>
      <c r="Y349" s="90"/>
      <c r="Z349" s="90"/>
      <c r="AA349" s="90"/>
      <c r="AB349" s="90"/>
    </row>
    <row r="350" hidden="1">
      <c r="A350" s="83" t="str">
        <f t="shared" si="1"/>
        <v/>
      </c>
      <c r="B350" s="111" t="s">
        <v>8686</v>
      </c>
      <c r="C350" s="112"/>
      <c r="D350" s="93"/>
      <c r="E350" s="105"/>
      <c r="F350" s="105"/>
      <c r="G350" s="95"/>
      <c r="H350" s="96"/>
      <c r="I350" s="96"/>
      <c r="J350" s="105"/>
      <c r="K350" s="97"/>
      <c r="L350" s="98"/>
      <c r="M350" s="90" t="str">
        <f>VLOOKUP(E350,'Hedef Liste'!A:J,9,0)</f>
        <v>#N/A</v>
      </c>
      <c r="N350" s="90"/>
      <c r="O350" s="90"/>
      <c r="P350" s="90"/>
      <c r="Q350" s="90"/>
      <c r="R350" s="90"/>
      <c r="S350" s="90"/>
      <c r="T350" s="90"/>
      <c r="U350" s="90"/>
      <c r="V350" s="90"/>
      <c r="W350" s="90"/>
      <c r="X350" s="90"/>
      <c r="Y350" s="90"/>
      <c r="Z350" s="90"/>
      <c r="AA350" s="90"/>
      <c r="AB350" s="90"/>
    </row>
    <row r="351" hidden="1">
      <c r="A351" s="83" t="str">
        <f t="shared" si="1"/>
        <v>5fa45f8b232f8524bab57eb7</v>
      </c>
      <c r="B351" s="99"/>
      <c r="C351" s="92" t="s">
        <v>273</v>
      </c>
      <c r="D351" s="93" t="s">
        <v>909</v>
      </c>
      <c r="E351" s="101" t="s">
        <v>9264</v>
      </c>
      <c r="F351" s="101" t="s">
        <v>9265</v>
      </c>
      <c r="G351" s="114" t="s">
        <v>8689</v>
      </c>
      <c r="H351" s="198" t="s">
        <v>9266</v>
      </c>
      <c r="I351" s="101" t="s">
        <v>9267</v>
      </c>
      <c r="J351" s="101" t="s">
        <v>9268</v>
      </c>
      <c r="K351" s="98"/>
      <c r="L351" s="98"/>
      <c r="M351" s="90" t="str">
        <f>VLOOKUP(E351,'Hedef Liste'!A:J,9,0)</f>
        <v>#N/A</v>
      </c>
      <c r="N351" s="90"/>
      <c r="O351" s="90"/>
      <c r="P351" s="90"/>
      <c r="Q351" s="90"/>
      <c r="R351" s="90"/>
      <c r="S351" s="90"/>
      <c r="T351" s="90"/>
      <c r="U351" s="90"/>
      <c r="V351" s="90"/>
      <c r="W351" s="90"/>
      <c r="X351" s="90"/>
      <c r="Y351" s="90"/>
      <c r="Z351" s="90"/>
      <c r="AA351" s="90"/>
      <c r="AB351" s="90"/>
    </row>
    <row r="352" hidden="1">
      <c r="A352" s="83" t="str">
        <f t="shared" si="1"/>
        <v>6023e055641c30854d30d605</v>
      </c>
      <c r="B352" s="99"/>
      <c r="C352" s="92" t="s">
        <v>273</v>
      </c>
      <c r="D352" s="100" t="s">
        <v>909</v>
      </c>
      <c r="E352" s="101" t="s">
        <v>904</v>
      </c>
      <c r="F352" s="101" t="s">
        <v>905</v>
      </c>
      <c r="G352" s="114" t="s">
        <v>8707</v>
      </c>
      <c r="H352" s="98" t="s">
        <v>9269</v>
      </c>
      <c r="I352" s="192" t="s">
        <v>9270</v>
      </c>
      <c r="J352" s="101" t="s">
        <v>908</v>
      </c>
      <c r="K352" s="97"/>
      <c r="L352" s="98"/>
      <c r="M352" s="104">
        <f>VLOOKUP(E352,'Hedef Liste'!A:J,9,0)</f>
        <v>27</v>
      </c>
      <c r="N352" s="90"/>
      <c r="O352" s="90"/>
      <c r="P352" s="90"/>
      <c r="Q352" s="90"/>
      <c r="R352" s="90"/>
      <c r="S352" s="90"/>
      <c r="T352" s="90"/>
      <c r="U352" s="90"/>
      <c r="V352" s="90"/>
      <c r="W352" s="90"/>
      <c r="X352" s="90"/>
      <c r="Y352" s="90"/>
      <c r="Z352" s="90"/>
      <c r="AA352" s="90"/>
      <c r="AB352" s="90"/>
    </row>
    <row r="353" hidden="1">
      <c r="A353" s="83" t="str">
        <f t="shared" si="1"/>
        <v>60160cd63d98ed7e03ac8a33</v>
      </c>
      <c r="B353" s="99"/>
      <c r="C353" s="92" t="s">
        <v>273</v>
      </c>
      <c r="D353" s="100" t="s">
        <v>909</v>
      </c>
      <c r="E353" s="101" t="s">
        <v>9271</v>
      </c>
      <c r="F353" s="101" t="s">
        <v>9272</v>
      </c>
      <c r="G353" s="106" t="s">
        <v>8697</v>
      </c>
      <c r="H353" s="96" t="s">
        <v>9273</v>
      </c>
      <c r="I353" s="101" t="s">
        <v>9274</v>
      </c>
      <c r="J353" s="101" t="s">
        <v>9275</v>
      </c>
      <c r="K353" s="107"/>
      <c r="L353" s="107"/>
      <c r="M353" s="90" t="str">
        <f>VLOOKUP(E353,'Hedef Liste'!A:J,9,0)</f>
        <v>#N/A</v>
      </c>
      <c r="N353" s="90"/>
      <c r="O353" s="90"/>
      <c r="P353" s="90"/>
      <c r="Q353" s="90"/>
      <c r="R353" s="90"/>
      <c r="S353" s="90"/>
      <c r="T353" s="90"/>
      <c r="U353" s="90"/>
      <c r="V353" s="90"/>
      <c r="W353" s="90"/>
      <c r="X353" s="90"/>
      <c r="Y353" s="90"/>
      <c r="Z353" s="90"/>
      <c r="AA353" s="90"/>
      <c r="AB353" s="90"/>
    </row>
    <row r="354" hidden="1">
      <c r="A354" s="83" t="str">
        <f t="shared" si="1"/>
        <v>605359a0e7317c33228ac9b2</v>
      </c>
      <c r="B354" s="99"/>
      <c r="C354" s="92" t="s">
        <v>273</v>
      </c>
      <c r="D354" s="93" t="s">
        <v>909</v>
      </c>
      <c r="E354" s="101" t="s">
        <v>1120</v>
      </c>
      <c r="F354" s="101" t="s">
        <v>1121</v>
      </c>
      <c r="G354" s="106" t="s">
        <v>9276</v>
      </c>
      <c r="H354" s="98" t="s">
        <v>9277</v>
      </c>
      <c r="I354" s="101" t="s">
        <v>9278</v>
      </c>
      <c r="J354" s="101" t="s">
        <v>1123</v>
      </c>
      <c r="K354" s="97"/>
      <c r="L354" s="107"/>
      <c r="M354" s="104">
        <f>VLOOKUP(E354,'Hedef Liste'!A:J,9,0)</f>
        <v>43</v>
      </c>
      <c r="N354" s="90"/>
      <c r="O354" s="90"/>
      <c r="P354" s="90"/>
      <c r="Q354" s="90"/>
      <c r="R354" s="90"/>
      <c r="S354" s="90"/>
      <c r="T354" s="90"/>
      <c r="U354" s="90"/>
      <c r="V354" s="90"/>
      <c r="W354" s="90"/>
      <c r="X354" s="90"/>
      <c r="Y354" s="90"/>
      <c r="Z354" s="90"/>
      <c r="AA354" s="90"/>
      <c r="AB354" s="90"/>
    </row>
    <row r="355" hidden="1">
      <c r="A355" s="83" t="str">
        <f t="shared" si="1"/>
        <v/>
      </c>
      <c r="B355" s="108"/>
      <c r="C355" s="109"/>
      <c r="D355" s="85"/>
      <c r="E355" s="107"/>
      <c r="F355" s="107"/>
      <c r="G355" s="113"/>
      <c r="H355" s="107"/>
      <c r="I355" s="107"/>
      <c r="J355" s="107"/>
      <c r="K355" s="107"/>
      <c r="L355" s="107"/>
      <c r="M355" s="90" t="str">
        <f>VLOOKUP(E355,'Hedef Liste'!A:J,9,0)</f>
        <v>#N/A</v>
      </c>
      <c r="N355" s="90"/>
      <c r="O355" s="90"/>
      <c r="P355" s="90"/>
      <c r="Q355" s="90"/>
      <c r="R355" s="90"/>
      <c r="S355" s="90"/>
      <c r="T355" s="90"/>
      <c r="U355" s="90"/>
      <c r="V355" s="90"/>
      <c r="W355" s="90"/>
      <c r="X355" s="90"/>
      <c r="Y355" s="90"/>
      <c r="Z355" s="90"/>
      <c r="AA355" s="90"/>
      <c r="AB355" s="90"/>
    </row>
    <row r="356" hidden="1">
      <c r="A356" s="83" t="str">
        <f t="shared" si="1"/>
        <v/>
      </c>
      <c r="B356" s="111" t="s">
        <v>9147</v>
      </c>
      <c r="C356" s="112"/>
      <c r="D356" s="93"/>
      <c r="E356" s="105"/>
      <c r="F356" s="105"/>
      <c r="G356" s="95"/>
      <c r="H356" s="96"/>
      <c r="I356" s="96"/>
      <c r="J356" s="105"/>
      <c r="K356" s="97"/>
      <c r="L356" s="98"/>
      <c r="M356" s="90" t="str">
        <f>VLOOKUP(E356,'Hedef Liste'!A:J,9,0)</f>
        <v>#N/A</v>
      </c>
      <c r="N356" s="90"/>
      <c r="O356" s="90"/>
      <c r="P356" s="90"/>
      <c r="Q356" s="90"/>
      <c r="R356" s="90"/>
      <c r="S356" s="90"/>
      <c r="T356" s="90"/>
      <c r="U356" s="90"/>
      <c r="V356" s="90"/>
      <c r="W356" s="90"/>
      <c r="X356" s="90"/>
      <c r="Y356" s="90"/>
      <c r="Z356" s="90"/>
      <c r="AA356" s="90"/>
      <c r="AB356" s="90"/>
    </row>
    <row r="357" hidden="1">
      <c r="A357" s="83" t="str">
        <f t="shared" si="1"/>
        <v>5fbe5067f7186451fefa33e2</v>
      </c>
      <c r="B357" s="99"/>
      <c r="C357" s="114" t="s">
        <v>259</v>
      </c>
      <c r="D357" s="100" t="s">
        <v>131</v>
      </c>
      <c r="E357" s="101" t="s">
        <v>9279</v>
      </c>
      <c r="F357" s="101" t="s">
        <v>9280</v>
      </c>
      <c r="G357" s="202">
        <v>0.5416666666666666</v>
      </c>
      <c r="H357" s="98" t="s">
        <v>9281</v>
      </c>
      <c r="I357" s="98" t="s">
        <v>9282</v>
      </c>
      <c r="J357" s="101" t="s">
        <v>9283</v>
      </c>
      <c r="K357" s="97"/>
      <c r="L357" s="98"/>
      <c r="M357" s="90" t="str">
        <f>VLOOKUP(#REF!,'Hedef Liste'!A:J,9,0)</f>
        <v>#REF!</v>
      </c>
      <c r="N357" s="90"/>
      <c r="O357" s="90"/>
      <c r="P357" s="90"/>
      <c r="Q357" s="90"/>
      <c r="R357" s="90"/>
      <c r="S357" s="90"/>
      <c r="T357" s="90"/>
      <c r="U357" s="90"/>
      <c r="V357" s="90"/>
      <c r="W357" s="90"/>
      <c r="X357" s="90"/>
      <c r="Y357" s="90"/>
      <c r="Z357" s="90"/>
      <c r="AA357" s="90"/>
      <c r="AB357" s="90"/>
    </row>
    <row r="358" hidden="1">
      <c r="A358" s="83" t="str">
        <f t="shared" si="1"/>
        <v>604b72f393656dbbefb693f8</v>
      </c>
      <c r="B358" s="99"/>
      <c r="C358" s="114" t="s">
        <v>259</v>
      </c>
      <c r="D358" s="110" t="s">
        <v>131</v>
      </c>
      <c r="E358" s="101" t="s">
        <v>9284</v>
      </c>
      <c r="F358" s="101" t="s">
        <v>9285</v>
      </c>
      <c r="G358" s="106" t="s">
        <v>8958</v>
      </c>
      <c r="H358" s="96" t="s">
        <v>9286</v>
      </c>
      <c r="I358" s="101" t="s">
        <v>9287</v>
      </c>
      <c r="J358" s="101" t="s">
        <v>9288</v>
      </c>
      <c r="K358" s="107"/>
      <c r="L358" s="107"/>
      <c r="M358" s="90" t="str">
        <f>VLOOKUP(E357,'Hedef Liste'!A:J,9,0)</f>
        <v>#N/A</v>
      </c>
      <c r="N358" s="90"/>
      <c r="O358" s="90"/>
      <c r="P358" s="90"/>
      <c r="Q358" s="90"/>
      <c r="R358" s="90"/>
      <c r="S358" s="90"/>
      <c r="T358" s="90"/>
      <c r="U358" s="90"/>
      <c r="V358" s="90"/>
      <c r="W358" s="90"/>
      <c r="X358" s="90"/>
      <c r="Y358" s="90"/>
      <c r="Z358" s="90"/>
      <c r="AA358" s="90"/>
      <c r="AB358" s="90"/>
    </row>
    <row r="359" hidden="1">
      <c r="A359" s="83" t="str">
        <f t="shared" si="1"/>
        <v>5fe4d51256b07da9d1f91609</v>
      </c>
      <c r="B359" s="99"/>
      <c r="C359" s="114" t="s">
        <v>259</v>
      </c>
      <c r="D359" s="194" t="s">
        <v>4566</v>
      </c>
      <c r="E359" s="182" t="s">
        <v>898</v>
      </c>
      <c r="F359" s="182" t="s">
        <v>899</v>
      </c>
      <c r="G359" s="221">
        <v>0.7083333333333334</v>
      </c>
      <c r="H359" s="196" t="s">
        <v>9215</v>
      </c>
      <c r="I359" s="211" t="s">
        <v>9216</v>
      </c>
      <c r="J359" s="182" t="s">
        <v>902</v>
      </c>
      <c r="K359" s="98" t="s">
        <v>9289</v>
      </c>
      <c r="L359" s="107"/>
      <c r="M359" s="90" t="str">
        <f>VLOOKUP(E358,'Hedef Liste'!A:J,9,0)</f>
        <v>#N/A</v>
      </c>
      <c r="N359" s="90"/>
      <c r="O359" s="90"/>
      <c r="P359" s="90"/>
      <c r="Q359" s="90"/>
      <c r="R359" s="90"/>
      <c r="S359" s="90"/>
      <c r="T359" s="90"/>
      <c r="U359" s="90"/>
      <c r="V359" s="90"/>
      <c r="W359" s="90"/>
      <c r="X359" s="90"/>
      <c r="Y359" s="90"/>
      <c r="Z359" s="90"/>
      <c r="AA359" s="90"/>
      <c r="AB359" s="90"/>
    </row>
    <row r="360" hidden="1">
      <c r="A360" s="83" t="str">
        <f t="shared" si="1"/>
        <v>60533e144642ffdaf3753fb1</v>
      </c>
      <c r="B360" s="99"/>
      <c r="C360" s="114" t="s">
        <v>259</v>
      </c>
      <c r="D360" s="110" t="s">
        <v>131</v>
      </c>
      <c r="E360" s="101" t="s">
        <v>9290</v>
      </c>
      <c r="F360" s="101" t="s">
        <v>9291</v>
      </c>
      <c r="G360" s="106" t="s">
        <v>8870</v>
      </c>
      <c r="H360" s="98" t="s">
        <v>9292</v>
      </c>
      <c r="I360" s="98" t="s">
        <v>9293</v>
      </c>
      <c r="J360" s="98" t="s">
        <v>9294</v>
      </c>
      <c r="K360" s="107"/>
      <c r="L360" s="107"/>
      <c r="M360" s="104">
        <f>VLOOKUP(E359,'Hedef Liste'!A:J,9,0)</f>
        <v>33</v>
      </c>
      <c r="N360" s="90"/>
      <c r="O360" s="90"/>
      <c r="P360" s="90"/>
      <c r="Q360" s="90"/>
      <c r="R360" s="90"/>
      <c r="S360" s="90"/>
      <c r="T360" s="90"/>
      <c r="U360" s="90"/>
      <c r="V360" s="90"/>
      <c r="W360" s="90"/>
      <c r="X360" s="90"/>
      <c r="Y360" s="90"/>
      <c r="Z360" s="90"/>
      <c r="AA360" s="90"/>
      <c r="AB360" s="90"/>
    </row>
    <row r="361" hidden="1">
      <c r="A361" s="83" t="str">
        <f t="shared" si="1"/>
        <v/>
      </c>
      <c r="B361" s="108"/>
      <c r="C361" s="109"/>
      <c r="D361" s="126"/>
      <c r="E361" s="127"/>
      <c r="F361" s="127"/>
      <c r="G361" s="112"/>
      <c r="H361" s="127"/>
      <c r="I361" s="127"/>
      <c r="J361" s="127"/>
      <c r="K361" s="127"/>
      <c r="L361" s="127"/>
      <c r="M361" s="90" t="str">
        <f>VLOOKUP(E360,'Hedef Liste'!A:J,9,0)</f>
        <v>#N/A</v>
      </c>
      <c r="N361" s="90"/>
      <c r="O361" s="90"/>
      <c r="P361" s="90"/>
      <c r="Q361" s="90"/>
      <c r="R361" s="90"/>
      <c r="S361" s="90"/>
      <c r="T361" s="90"/>
      <c r="U361" s="90"/>
      <c r="V361" s="90"/>
      <c r="W361" s="90"/>
      <c r="X361" s="90"/>
      <c r="Y361" s="90"/>
      <c r="Z361" s="90"/>
      <c r="AA361" s="90"/>
      <c r="AB361" s="90"/>
    </row>
    <row r="362" hidden="1">
      <c r="A362" s="83" t="str">
        <f t="shared" si="1"/>
        <v/>
      </c>
      <c r="B362" s="111" t="s">
        <v>8940</v>
      </c>
      <c r="C362" s="112"/>
      <c r="D362" s="93"/>
      <c r="E362" s="105"/>
      <c r="F362" s="105"/>
      <c r="G362" s="95"/>
      <c r="H362" s="96"/>
      <c r="I362" s="96"/>
      <c r="J362" s="105"/>
      <c r="K362" s="97"/>
      <c r="L362" s="98"/>
      <c r="M362" s="90" t="str">
        <f>VLOOKUP(E362,'Hedef Liste'!A:J,9,0)</f>
        <v>#N/A</v>
      </c>
      <c r="N362" s="90"/>
      <c r="O362" s="90"/>
      <c r="P362" s="90"/>
      <c r="Q362" s="90"/>
      <c r="R362" s="90"/>
      <c r="S362" s="90"/>
      <c r="T362" s="90"/>
      <c r="U362" s="90"/>
      <c r="V362" s="90"/>
      <c r="W362" s="90"/>
      <c r="X362" s="90"/>
      <c r="Y362" s="90"/>
      <c r="Z362" s="90"/>
      <c r="AA362" s="90"/>
      <c r="AB362" s="90"/>
    </row>
    <row r="363" hidden="1">
      <c r="A363" s="83" t="str">
        <f t="shared" si="1"/>
        <v>5ffb5efaf73b330771d0cbcb</v>
      </c>
      <c r="B363" s="99"/>
      <c r="C363" s="114" t="s">
        <v>52</v>
      </c>
      <c r="D363" s="101" t="s">
        <v>258</v>
      </c>
      <c r="E363" s="101" t="s">
        <v>6195</v>
      </c>
      <c r="F363" s="101" t="s">
        <v>6196</v>
      </c>
      <c r="G363" s="171">
        <v>0.4583333333333333</v>
      </c>
      <c r="H363" s="101" t="s">
        <v>9295</v>
      </c>
      <c r="I363" s="215" t="s">
        <v>9296</v>
      </c>
      <c r="J363" s="101" t="s">
        <v>6198</v>
      </c>
      <c r="K363" s="215" t="s">
        <v>9219</v>
      </c>
      <c r="L363" s="98"/>
      <c r="M363" s="104">
        <f>VLOOKUP(E363,'Hedef Liste'!A:J,9,0)</f>
        <v>60</v>
      </c>
      <c r="N363" s="90"/>
      <c r="O363" s="90"/>
      <c r="P363" s="90"/>
      <c r="Q363" s="90"/>
      <c r="R363" s="90"/>
      <c r="S363" s="90"/>
      <c r="T363" s="90"/>
      <c r="U363" s="90"/>
      <c r="V363" s="90"/>
      <c r="W363" s="90"/>
      <c r="X363" s="90"/>
      <c r="Y363" s="90"/>
      <c r="Z363" s="90"/>
      <c r="AA363" s="90"/>
      <c r="AB363" s="90"/>
    </row>
    <row r="364" hidden="1">
      <c r="A364" s="83" t="str">
        <f t="shared" si="1"/>
        <v>5fe4c056933ff4dba51c824c</v>
      </c>
      <c r="B364" s="99"/>
      <c r="C364" s="114" t="s">
        <v>52</v>
      </c>
      <c r="D364" s="181" t="s">
        <v>258</v>
      </c>
      <c r="E364" s="182" t="s">
        <v>4887</v>
      </c>
      <c r="F364" s="182" t="s">
        <v>4888</v>
      </c>
      <c r="G364" s="183" t="s">
        <v>9297</v>
      </c>
      <c r="H364" s="196" t="s">
        <v>9298</v>
      </c>
      <c r="I364" s="196" t="s">
        <v>9299</v>
      </c>
      <c r="J364" s="182" t="s">
        <v>4890</v>
      </c>
      <c r="K364" s="98" t="s">
        <v>9300</v>
      </c>
      <c r="L364" s="98"/>
      <c r="M364" s="104">
        <f>VLOOKUP(E364,'Hedef Liste'!A:J,9,0)</f>
        <v>40</v>
      </c>
      <c r="N364" s="90"/>
      <c r="O364" s="90"/>
      <c r="P364" s="90"/>
      <c r="Q364" s="90"/>
      <c r="R364" s="90"/>
      <c r="S364" s="90"/>
      <c r="T364" s="90"/>
      <c r="U364" s="90"/>
      <c r="V364" s="90"/>
      <c r="W364" s="90"/>
      <c r="X364" s="90"/>
      <c r="Y364" s="90"/>
      <c r="Z364" s="90"/>
      <c r="AA364" s="90"/>
      <c r="AB364" s="90"/>
    </row>
    <row r="365" hidden="1">
      <c r="A365" s="83" t="str">
        <f t="shared" si="1"/>
        <v>6004cde2f1067ee80a51208b</v>
      </c>
      <c r="B365" s="99"/>
      <c r="C365" s="114" t="s">
        <v>52</v>
      </c>
      <c r="D365" s="178" t="s">
        <v>131</v>
      </c>
      <c r="E365" s="101" t="s">
        <v>9301</v>
      </c>
      <c r="F365" s="101" t="s">
        <v>9302</v>
      </c>
      <c r="G365" s="180" t="s">
        <v>8912</v>
      </c>
      <c r="H365" s="175" t="s">
        <v>9303</v>
      </c>
      <c r="I365" s="175" t="s">
        <v>9304</v>
      </c>
      <c r="J365" s="101" t="s">
        <v>9305</v>
      </c>
      <c r="K365" s="107"/>
      <c r="L365" s="107"/>
      <c r="M365" s="90"/>
      <c r="N365" s="90"/>
      <c r="O365" s="90"/>
      <c r="P365" s="90"/>
      <c r="Q365" s="90"/>
      <c r="R365" s="90"/>
      <c r="S365" s="90"/>
      <c r="T365" s="90"/>
      <c r="U365" s="90"/>
      <c r="V365" s="90"/>
      <c r="W365" s="90"/>
      <c r="X365" s="90"/>
      <c r="Y365" s="90"/>
      <c r="Z365" s="90"/>
      <c r="AA365" s="90"/>
      <c r="AB365" s="90"/>
    </row>
    <row r="366" hidden="1">
      <c r="A366" s="83" t="str">
        <f t="shared" si="1"/>
        <v>5fc501a1e374868302d18900</v>
      </c>
      <c r="B366" s="99"/>
      <c r="C366" s="114" t="s">
        <v>52</v>
      </c>
      <c r="D366" s="178" t="s">
        <v>131</v>
      </c>
      <c r="E366" s="101" t="s">
        <v>7745</v>
      </c>
      <c r="F366" s="101" t="s">
        <v>7746</v>
      </c>
      <c r="G366" s="180" t="s">
        <v>8912</v>
      </c>
      <c r="H366" s="175" t="s">
        <v>9306</v>
      </c>
      <c r="I366" s="175" t="s">
        <v>9307</v>
      </c>
      <c r="J366" s="101" t="s">
        <v>7748</v>
      </c>
      <c r="K366" s="107"/>
      <c r="L366" s="107"/>
      <c r="M366" s="104">
        <f>VLOOKUP(E366,'Hedef Liste'!A:J,9,0)</f>
        <v>49</v>
      </c>
      <c r="N366" s="90"/>
      <c r="O366" s="90"/>
      <c r="P366" s="90"/>
      <c r="Q366" s="90"/>
      <c r="R366" s="90"/>
      <c r="S366" s="90"/>
      <c r="T366" s="90"/>
      <c r="U366" s="90"/>
      <c r="V366" s="90"/>
      <c r="W366" s="90"/>
      <c r="X366" s="90"/>
      <c r="Y366" s="90"/>
      <c r="Z366" s="90"/>
      <c r="AA366" s="90"/>
      <c r="AB366" s="90"/>
    </row>
    <row r="367" hidden="1">
      <c r="A367" s="83" t="str">
        <f t="shared" si="1"/>
        <v>5fc77700c535c57baa457ca1</v>
      </c>
      <c r="B367" s="99"/>
      <c r="C367" s="114" t="s">
        <v>52</v>
      </c>
      <c r="D367" s="93" t="s">
        <v>131</v>
      </c>
      <c r="E367" s="101" t="s">
        <v>6074</v>
      </c>
      <c r="F367" s="101" t="s">
        <v>6075</v>
      </c>
      <c r="G367" s="106" t="s">
        <v>8870</v>
      </c>
      <c r="H367" s="98" t="s">
        <v>9308</v>
      </c>
      <c r="I367" s="101" t="s">
        <v>9309</v>
      </c>
      <c r="J367" s="101" t="s">
        <v>6077</v>
      </c>
      <c r="K367" s="97"/>
      <c r="L367" s="107"/>
      <c r="M367" s="104">
        <f>VLOOKUP(E367,'Hedef Liste'!A:J,9,0)</f>
        <v>186</v>
      </c>
      <c r="N367" s="90"/>
      <c r="O367" s="90"/>
      <c r="P367" s="90"/>
      <c r="Q367" s="90"/>
      <c r="R367" s="90"/>
      <c r="S367" s="90"/>
      <c r="T367" s="90"/>
      <c r="U367" s="90"/>
      <c r="V367" s="90"/>
      <c r="W367" s="90"/>
      <c r="X367" s="90"/>
      <c r="Y367" s="90"/>
      <c r="Z367" s="90"/>
      <c r="AA367" s="90"/>
      <c r="AB367" s="90"/>
    </row>
    <row r="368" hidden="1">
      <c r="A368" s="83" t="str">
        <f t="shared" si="1"/>
        <v/>
      </c>
      <c r="B368" s="108"/>
      <c r="C368" s="109"/>
      <c r="D368" s="85"/>
      <c r="E368" s="107"/>
      <c r="F368" s="107"/>
      <c r="G368" s="113"/>
      <c r="H368" s="107"/>
      <c r="I368" s="107"/>
      <c r="J368" s="107"/>
      <c r="K368" s="107"/>
      <c r="L368" s="107"/>
      <c r="M368" s="90" t="str">
        <f>VLOOKUP(E368,'Hedef Liste'!A:J,9,0)</f>
        <v>#N/A</v>
      </c>
      <c r="N368" s="90"/>
      <c r="O368" s="90"/>
      <c r="P368" s="90"/>
      <c r="Q368" s="90"/>
      <c r="R368" s="90"/>
      <c r="S368" s="90"/>
      <c r="T368" s="90"/>
      <c r="U368" s="90"/>
      <c r="V368" s="90"/>
      <c r="W368" s="90"/>
      <c r="X368" s="90"/>
      <c r="Y368" s="90"/>
      <c r="Z368" s="90"/>
      <c r="AA368" s="90"/>
      <c r="AB368" s="90"/>
    </row>
    <row r="369" hidden="1">
      <c r="A369" s="83" t="str">
        <f t="shared" si="1"/>
        <v/>
      </c>
      <c r="B369" s="84"/>
      <c r="C369" s="84">
        <v>44298.0</v>
      </c>
      <c r="D369" s="85"/>
      <c r="E369" s="86"/>
      <c r="F369" s="149"/>
      <c r="G369" s="149"/>
      <c r="H369" s="149"/>
      <c r="I369" s="149"/>
      <c r="J369" s="149"/>
      <c r="K369" s="149"/>
      <c r="L369" s="150"/>
      <c r="M369" s="90" t="str">
        <f>VLOOKUP(E369,'Hedef Liste'!A:J,9,0)</f>
        <v>#N/A</v>
      </c>
      <c r="N369" s="90"/>
      <c r="O369" s="90"/>
      <c r="P369" s="90"/>
      <c r="Q369" s="90"/>
      <c r="R369" s="90"/>
      <c r="S369" s="90"/>
      <c r="T369" s="90"/>
      <c r="U369" s="90"/>
      <c r="V369" s="90"/>
      <c r="W369" s="90"/>
      <c r="X369" s="90"/>
      <c r="Y369" s="90"/>
      <c r="Z369" s="90"/>
      <c r="AA369" s="90"/>
      <c r="AB369" s="90"/>
    </row>
    <row r="370" hidden="1">
      <c r="A370" s="83" t="str">
        <f t="shared" si="1"/>
        <v>6038cc38982a67fbbd0a6b8c</v>
      </c>
      <c r="B370" s="111" t="s">
        <v>8686</v>
      </c>
      <c r="C370" s="112"/>
      <c r="D370" s="135" t="s">
        <v>258</v>
      </c>
      <c r="E370" s="122" t="s">
        <v>9310</v>
      </c>
      <c r="F370" s="122" t="s">
        <v>9311</v>
      </c>
      <c r="G370" s="193" t="s">
        <v>8802</v>
      </c>
      <c r="H370" s="122" t="s">
        <v>9312</v>
      </c>
      <c r="I370" s="122" t="s">
        <v>9313</v>
      </c>
      <c r="J370" s="122" t="s">
        <v>9314</v>
      </c>
      <c r="K370" s="124" t="s">
        <v>9315</v>
      </c>
      <c r="L370" s="98"/>
      <c r="M370" s="90"/>
      <c r="N370" s="90"/>
      <c r="O370" s="90"/>
      <c r="P370" s="90"/>
      <c r="Q370" s="90"/>
      <c r="R370" s="90"/>
      <c r="S370" s="90"/>
      <c r="T370" s="90"/>
      <c r="U370" s="90"/>
      <c r="V370" s="90"/>
      <c r="W370" s="90"/>
      <c r="X370" s="90"/>
      <c r="Y370" s="90"/>
      <c r="Z370" s="90"/>
      <c r="AA370" s="90"/>
      <c r="AB370" s="90"/>
    </row>
    <row r="371" hidden="1">
      <c r="A371" s="83" t="str">
        <f t="shared" si="1"/>
        <v>6004c32de2740f172e19f3f5</v>
      </c>
      <c r="B371" s="99"/>
      <c r="C371" s="92" t="s">
        <v>273</v>
      </c>
      <c r="D371" s="135" t="s">
        <v>1587</v>
      </c>
      <c r="E371" s="122" t="s">
        <v>9316</v>
      </c>
      <c r="F371" s="122" t="s">
        <v>612</v>
      </c>
      <c r="G371" s="222">
        <v>0.5</v>
      </c>
      <c r="H371" s="226" t="s">
        <v>9317</v>
      </c>
      <c r="I371" s="122" t="s">
        <v>9318</v>
      </c>
      <c r="J371" s="122" t="s">
        <v>9319</v>
      </c>
      <c r="K371" s="124" t="s">
        <v>9320</v>
      </c>
      <c r="L371" s="98"/>
      <c r="M371" s="90"/>
      <c r="N371" s="90"/>
      <c r="O371" s="90"/>
      <c r="P371" s="90"/>
      <c r="Q371" s="90"/>
      <c r="R371" s="90"/>
      <c r="S371" s="90"/>
      <c r="T371" s="90"/>
      <c r="U371" s="90"/>
      <c r="V371" s="90"/>
      <c r="W371" s="90"/>
      <c r="X371" s="90"/>
      <c r="Y371" s="90"/>
      <c r="Z371" s="90"/>
      <c r="AA371" s="90"/>
      <c r="AB371" s="90"/>
    </row>
    <row r="372" hidden="1">
      <c r="A372" s="83" t="str">
        <f t="shared" si="1"/>
        <v>6051b4a0cb2cf671f56ea09e</v>
      </c>
      <c r="B372" s="99"/>
      <c r="C372" s="92" t="s">
        <v>273</v>
      </c>
      <c r="D372" s="147" t="s">
        <v>131</v>
      </c>
      <c r="E372" s="122" t="s">
        <v>5974</v>
      </c>
      <c r="F372" s="122" t="s">
        <v>5975</v>
      </c>
      <c r="G372" s="144" t="s">
        <v>9021</v>
      </c>
      <c r="H372" s="124" t="s">
        <v>9223</v>
      </c>
      <c r="I372" s="124" t="s">
        <v>9321</v>
      </c>
      <c r="J372" s="124" t="s">
        <v>5977</v>
      </c>
      <c r="K372" s="124" t="s">
        <v>9322</v>
      </c>
      <c r="L372" s="98"/>
      <c r="M372" s="90"/>
      <c r="N372" s="90"/>
      <c r="O372" s="90"/>
      <c r="P372" s="90"/>
      <c r="Q372" s="90"/>
      <c r="R372" s="90"/>
      <c r="S372" s="90"/>
      <c r="T372" s="90"/>
      <c r="U372" s="90"/>
      <c r="V372" s="90"/>
      <c r="W372" s="90"/>
      <c r="X372" s="90"/>
      <c r="Y372" s="90"/>
      <c r="Z372" s="90"/>
      <c r="AA372" s="90"/>
      <c r="AB372" s="90"/>
    </row>
    <row r="373" hidden="1">
      <c r="A373" s="83" t="str">
        <f t="shared" si="1"/>
        <v>5ff35347345867c1aa478379</v>
      </c>
      <c r="B373" s="99"/>
      <c r="C373" s="92" t="s">
        <v>273</v>
      </c>
      <c r="D373" s="100" t="s">
        <v>51</v>
      </c>
      <c r="E373" s="101" t="s">
        <v>1782</v>
      </c>
      <c r="F373" s="101" t="s">
        <v>1783</v>
      </c>
      <c r="G373" s="106" t="s">
        <v>8745</v>
      </c>
      <c r="H373" s="96" t="s">
        <v>9323</v>
      </c>
      <c r="I373" s="101" t="s">
        <v>9324</v>
      </c>
      <c r="J373" s="101" t="s">
        <v>1516</v>
      </c>
      <c r="K373" s="107"/>
      <c r="L373" s="107"/>
      <c r="M373" s="215">
        <v>25.0</v>
      </c>
      <c r="N373" s="90"/>
      <c r="O373" s="90"/>
      <c r="P373" s="90"/>
      <c r="Q373" s="90"/>
      <c r="R373" s="90"/>
      <c r="S373" s="90"/>
      <c r="T373" s="90"/>
      <c r="U373" s="90"/>
      <c r="V373" s="90"/>
      <c r="W373" s="90"/>
      <c r="X373" s="90"/>
      <c r="Y373" s="90"/>
      <c r="Z373" s="90"/>
      <c r="AA373" s="90"/>
      <c r="AB373" s="90"/>
    </row>
    <row r="374" hidden="1">
      <c r="A374" s="83" t="str">
        <f t="shared" si="1"/>
        <v>5fc514ba0641b2964cfab6d4</v>
      </c>
      <c r="B374" s="99"/>
      <c r="C374" s="92" t="s">
        <v>273</v>
      </c>
      <c r="D374" s="135" t="s">
        <v>258</v>
      </c>
      <c r="E374" s="122" t="s">
        <v>1210</v>
      </c>
      <c r="F374" s="122" t="s">
        <v>1211</v>
      </c>
      <c r="G374" s="144" t="s">
        <v>9325</v>
      </c>
      <c r="H374" s="124" t="s">
        <v>9143</v>
      </c>
      <c r="I374" s="122" t="s">
        <v>9326</v>
      </c>
      <c r="J374" s="122" t="s">
        <v>1213</v>
      </c>
      <c r="K374" s="124" t="s">
        <v>9327</v>
      </c>
      <c r="L374" s="145"/>
      <c r="M374" s="90"/>
      <c r="N374" s="90"/>
      <c r="O374" s="90"/>
      <c r="P374" s="90"/>
      <c r="Q374" s="90"/>
      <c r="R374" s="90"/>
      <c r="S374" s="90"/>
      <c r="T374" s="90"/>
      <c r="U374" s="90"/>
      <c r="V374" s="90"/>
      <c r="W374" s="90"/>
      <c r="X374" s="90"/>
      <c r="Y374" s="90"/>
      <c r="Z374" s="90"/>
      <c r="AA374" s="90"/>
      <c r="AB374" s="90"/>
    </row>
    <row r="375" hidden="1">
      <c r="A375" s="83" t="str">
        <f t="shared" si="1"/>
        <v/>
      </c>
      <c r="B375" s="108"/>
      <c r="C375" s="109"/>
      <c r="D375" s="85"/>
      <c r="E375" s="107"/>
      <c r="F375" s="107"/>
      <c r="G375" s="113"/>
      <c r="H375" s="107"/>
      <c r="I375" s="107"/>
      <c r="J375" s="107"/>
      <c r="K375" s="107"/>
      <c r="L375" s="107"/>
      <c r="M375" s="90" t="str">
        <f>VLOOKUP(E375,'Hedef Liste'!A:J,9,0)</f>
        <v>#N/A</v>
      </c>
      <c r="N375" s="90"/>
      <c r="O375" s="90"/>
      <c r="P375" s="90"/>
      <c r="Q375" s="90"/>
      <c r="R375" s="90"/>
      <c r="S375" s="90"/>
      <c r="T375" s="90"/>
      <c r="U375" s="90"/>
      <c r="V375" s="90"/>
      <c r="W375" s="90"/>
      <c r="X375" s="90"/>
      <c r="Y375" s="90"/>
      <c r="Z375" s="90"/>
      <c r="AA375" s="90"/>
      <c r="AB375" s="90"/>
    </row>
    <row r="376" hidden="1">
      <c r="A376" s="83" t="str">
        <f t="shared" si="1"/>
        <v/>
      </c>
      <c r="B376" s="111" t="s">
        <v>9147</v>
      </c>
      <c r="C376" s="112"/>
      <c r="D376" s="93"/>
      <c r="E376" s="105"/>
      <c r="F376" s="105"/>
      <c r="G376" s="95"/>
      <c r="H376" s="96"/>
      <c r="I376" s="96"/>
      <c r="J376" s="105"/>
      <c r="K376" s="97"/>
      <c r="L376" s="98"/>
      <c r="M376" s="90" t="str">
        <f>VLOOKUP(E376,'Hedef Liste'!A:J,9,0)</f>
        <v>#N/A</v>
      </c>
      <c r="N376" s="90"/>
      <c r="O376" s="90"/>
      <c r="P376" s="90"/>
      <c r="Q376" s="90"/>
      <c r="R376" s="90"/>
      <c r="S376" s="90"/>
      <c r="T376" s="90"/>
      <c r="U376" s="90"/>
      <c r="V376" s="90"/>
      <c r="W376" s="90"/>
      <c r="X376" s="90"/>
      <c r="Y376" s="90"/>
      <c r="Z376" s="90"/>
      <c r="AA376" s="90"/>
      <c r="AB376" s="90"/>
    </row>
    <row r="377" hidden="1">
      <c r="A377" s="83" t="str">
        <f t="shared" si="1"/>
        <v>605378ba4642ff526275540a</v>
      </c>
      <c r="B377" s="99"/>
      <c r="C377" s="114" t="s">
        <v>259</v>
      </c>
      <c r="D377" s="100" t="s">
        <v>272</v>
      </c>
      <c r="E377" s="101" t="s">
        <v>2052</v>
      </c>
      <c r="F377" s="101" t="s">
        <v>2053</v>
      </c>
      <c r="G377" s="202">
        <v>0.4375</v>
      </c>
      <c r="H377" s="98" t="s">
        <v>8864</v>
      </c>
      <c r="I377" s="98" t="s">
        <v>9328</v>
      </c>
      <c r="J377" s="101" t="s">
        <v>9329</v>
      </c>
      <c r="K377" s="97"/>
      <c r="L377" s="98"/>
      <c r="M377" s="104">
        <f>VLOOKUP(E377,'Hedef Liste'!A:J,9,0)</f>
        <v>27</v>
      </c>
      <c r="N377" s="90"/>
      <c r="O377" s="90"/>
      <c r="P377" s="90"/>
      <c r="Q377" s="90"/>
      <c r="R377" s="90"/>
      <c r="S377" s="90"/>
      <c r="T377" s="90"/>
      <c r="U377" s="90"/>
      <c r="V377" s="90"/>
      <c r="W377" s="90"/>
      <c r="X377" s="90"/>
      <c r="Y377" s="90"/>
      <c r="Z377" s="90"/>
      <c r="AA377" s="90"/>
      <c r="AB377" s="90"/>
    </row>
    <row r="378" hidden="1">
      <c r="A378" s="83" t="str">
        <f t="shared" si="1"/>
        <v>604a07cf0392aa125b237042</v>
      </c>
      <c r="B378" s="99"/>
      <c r="C378" s="114" t="s">
        <v>259</v>
      </c>
      <c r="D378" s="110" t="s">
        <v>272</v>
      </c>
      <c r="E378" s="101" t="s">
        <v>2566</v>
      </c>
      <c r="F378" s="101" t="s">
        <v>2567</v>
      </c>
      <c r="G378" s="106" t="s">
        <v>9186</v>
      </c>
      <c r="H378" s="96" t="s">
        <v>9127</v>
      </c>
      <c r="I378" s="101" t="s">
        <v>9330</v>
      </c>
      <c r="J378" s="101" t="s">
        <v>9331</v>
      </c>
      <c r="K378" s="98" t="s">
        <v>9332</v>
      </c>
      <c r="L378" s="107"/>
      <c r="M378" s="104">
        <f>VLOOKUP(E378,'Hedef Liste'!A:J,9,0)</f>
        <v>76</v>
      </c>
      <c r="N378" s="90"/>
      <c r="O378" s="90"/>
      <c r="P378" s="90"/>
      <c r="Q378" s="90"/>
      <c r="R378" s="90"/>
      <c r="S378" s="90"/>
      <c r="T378" s="90"/>
      <c r="U378" s="90"/>
      <c r="V378" s="90"/>
      <c r="W378" s="90"/>
      <c r="X378" s="90"/>
      <c r="Y378" s="90"/>
      <c r="Z378" s="90"/>
      <c r="AA378" s="90"/>
      <c r="AB378" s="90"/>
    </row>
    <row r="379" hidden="1">
      <c r="A379" s="83" t="str">
        <f t="shared" si="1"/>
        <v>5fbbe1df5fd58d6bdf2d9ef0</v>
      </c>
      <c r="B379" s="99"/>
      <c r="C379" s="114" t="s">
        <v>259</v>
      </c>
      <c r="D379" s="100" t="s">
        <v>51</v>
      </c>
      <c r="E379" s="101" t="s">
        <v>9333</v>
      </c>
      <c r="F379" s="101" t="s">
        <v>9334</v>
      </c>
      <c r="G379" s="202">
        <v>0.625</v>
      </c>
      <c r="H379" s="98" t="s">
        <v>8835</v>
      </c>
      <c r="I379" s="192" t="s">
        <v>9335</v>
      </c>
      <c r="J379" s="101" t="s">
        <v>9336</v>
      </c>
      <c r="K379" s="96" t="s">
        <v>299</v>
      </c>
      <c r="L379" s="107"/>
      <c r="M379" s="90" t="str">
        <f>VLOOKUP(E379,'Hedef Liste'!A:J,9,0)</f>
        <v>#N/A</v>
      </c>
      <c r="N379" s="90"/>
      <c r="O379" s="90"/>
      <c r="P379" s="90"/>
      <c r="Q379" s="90"/>
      <c r="R379" s="90"/>
      <c r="S379" s="90"/>
      <c r="T379" s="90"/>
      <c r="U379" s="90"/>
      <c r="V379" s="90"/>
      <c r="W379" s="90"/>
      <c r="X379" s="90"/>
      <c r="Y379" s="90"/>
      <c r="Z379" s="90"/>
      <c r="AA379" s="90"/>
      <c r="AB379" s="90"/>
    </row>
    <row r="380" hidden="1">
      <c r="A380" s="83" t="str">
        <f t="shared" si="1"/>
        <v>605ade7f84374e52741910b1</v>
      </c>
      <c r="B380" s="99"/>
      <c r="C380" s="114" t="s">
        <v>259</v>
      </c>
      <c r="D380" s="110" t="s">
        <v>272</v>
      </c>
      <c r="E380" s="229" t="s">
        <v>9337</v>
      </c>
      <c r="F380" s="229" t="s">
        <v>9338</v>
      </c>
      <c r="G380" s="106" t="s">
        <v>8912</v>
      </c>
      <c r="H380" s="98" t="s">
        <v>9339</v>
      </c>
      <c r="I380" s="98" t="s">
        <v>9340</v>
      </c>
      <c r="J380" s="101" t="s">
        <v>3412</v>
      </c>
      <c r="K380" s="107"/>
      <c r="L380" s="107"/>
      <c r="M380" s="90" t="str">
        <f>VLOOKUP(E380,'Hedef Liste'!A:J,9,0)</f>
        <v>#N/A</v>
      </c>
      <c r="N380" s="90"/>
      <c r="O380" s="90"/>
      <c r="P380" s="90"/>
      <c r="Q380" s="90"/>
      <c r="R380" s="90"/>
      <c r="S380" s="90"/>
      <c r="T380" s="90"/>
      <c r="U380" s="90"/>
      <c r="V380" s="90"/>
      <c r="W380" s="90"/>
      <c r="X380" s="90"/>
      <c r="Y380" s="90"/>
      <c r="Z380" s="90"/>
      <c r="AA380" s="90"/>
      <c r="AB380" s="90"/>
    </row>
    <row r="381" hidden="1">
      <c r="A381" s="83" t="str">
        <f t="shared" si="1"/>
        <v/>
      </c>
      <c r="B381" s="108"/>
      <c r="C381" s="109"/>
      <c r="D381" s="126"/>
      <c r="E381" s="127"/>
      <c r="F381" s="127"/>
      <c r="G381" s="112"/>
      <c r="H381" s="127"/>
      <c r="I381" s="127"/>
      <c r="J381" s="127"/>
      <c r="K381" s="127"/>
      <c r="L381" s="127"/>
      <c r="M381" s="90" t="str">
        <f>VLOOKUP(E381,'Hedef Liste'!A:J,9,0)</f>
        <v>#N/A</v>
      </c>
      <c r="N381" s="90"/>
      <c r="O381" s="90"/>
      <c r="P381" s="90"/>
      <c r="Q381" s="90"/>
      <c r="R381" s="90"/>
      <c r="S381" s="90"/>
      <c r="T381" s="90"/>
      <c r="U381" s="90"/>
      <c r="V381" s="90"/>
      <c r="W381" s="90"/>
      <c r="X381" s="90"/>
      <c r="Y381" s="90"/>
      <c r="Z381" s="90"/>
      <c r="AA381" s="90"/>
      <c r="AB381" s="90"/>
    </row>
    <row r="382" hidden="1">
      <c r="A382" s="83" t="str">
        <f t="shared" si="1"/>
        <v>6030e2186a39b5876e6e236a</v>
      </c>
      <c r="B382" s="111" t="s">
        <v>8940</v>
      </c>
      <c r="C382" s="114" t="s">
        <v>52</v>
      </c>
      <c r="D382" s="135" t="s">
        <v>131</v>
      </c>
      <c r="E382" s="122" t="s">
        <v>3807</v>
      </c>
      <c r="F382" s="122" t="s">
        <v>3808</v>
      </c>
      <c r="G382" s="136">
        <v>0.7083333333333334</v>
      </c>
      <c r="H382" s="137" t="s">
        <v>9341</v>
      </c>
      <c r="I382" s="137" t="s">
        <v>9342</v>
      </c>
      <c r="J382" s="148" t="s">
        <v>3810</v>
      </c>
      <c r="K382" s="124" t="s">
        <v>9343</v>
      </c>
      <c r="L382" s="98"/>
      <c r="M382" s="104">
        <f>VLOOKUP(E382,'Hedef Liste'!A:J,9,0)</f>
        <v>60</v>
      </c>
      <c r="N382" s="90"/>
      <c r="O382" s="90"/>
      <c r="P382" s="90"/>
      <c r="Q382" s="90"/>
      <c r="R382" s="90"/>
      <c r="S382" s="90"/>
      <c r="T382" s="90"/>
      <c r="U382" s="90"/>
      <c r="V382" s="90"/>
      <c r="W382" s="90"/>
      <c r="X382" s="90"/>
      <c r="Y382" s="90"/>
      <c r="Z382" s="90"/>
      <c r="AA382" s="90"/>
      <c r="AB382" s="90"/>
    </row>
    <row r="383" hidden="1">
      <c r="A383" s="83" t="str">
        <f t="shared" si="1"/>
        <v>601e871ed7f75e9173db9efc</v>
      </c>
      <c r="B383" s="99"/>
      <c r="C383" s="114" t="s">
        <v>52</v>
      </c>
      <c r="D383" s="122" t="s">
        <v>272</v>
      </c>
      <c r="E383" s="122" t="s">
        <v>3644</v>
      </c>
      <c r="F383" s="122" t="s">
        <v>3645</v>
      </c>
      <c r="G383" s="230">
        <v>0.5416666666666666</v>
      </c>
      <c r="H383" s="122" t="s">
        <v>8941</v>
      </c>
      <c r="I383" s="231" t="s">
        <v>9344</v>
      </c>
      <c r="J383" s="122" t="s">
        <v>3642</v>
      </c>
      <c r="K383" s="231" t="s">
        <v>9345</v>
      </c>
      <c r="L383" s="124"/>
      <c r="M383" s="142">
        <f>VLOOKUP(E383,'Hedef Liste'!A:J,9,0)</f>
        <v>75</v>
      </c>
      <c r="N383" s="90"/>
      <c r="O383" s="90"/>
      <c r="P383" s="90"/>
      <c r="Q383" s="90"/>
      <c r="R383" s="90"/>
      <c r="S383" s="90"/>
      <c r="T383" s="90"/>
      <c r="U383" s="90"/>
      <c r="V383" s="90"/>
      <c r="W383" s="90"/>
      <c r="X383" s="90"/>
      <c r="Y383" s="90"/>
      <c r="Z383" s="90"/>
      <c r="AA383" s="90"/>
      <c r="AB383" s="90"/>
    </row>
    <row r="384" hidden="1">
      <c r="A384" s="83" t="str">
        <f t="shared" si="1"/>
        <v>5fd8aa383edee4866108763f</v>
      </c>
      <c r="B384" s="99"/>
      <c r="C384" s="114" t="s">
        <v>52</v>
      </c>
      <c r="D384" s="178" t="s">
        <v>272</v>
      </c>
      <c r="E384" s="101" t="s">
        <v>3152</v>
      </c>
      <c r="F384" s="101" t="s">
        <v>3153</v>
      </c>
      <c r="G384" s="180" t="s">
        <v>8958</v>
      </c>
      <c r="H384" s="175" t="s">
        <v>9029</v>
      </c>
      <c r="I384" s="175" t="s">
        <v>9346</v>
      </c>
      <c r="J384" s="101" t="s">
        <v>3155</v>
      </c>
      <c r="K384" s="107"/>
      <c r="L384" s="98"/>
      <c r="M384" s="104">
        <f>VLOOKUP(E384,'Hedef Liste'!A:J,9,0)</f>
        <v>27</v>
      </c>
      <c r="N384" s="90"/>
      <c r="O384" s="90"/>
      <c r="P384" s="90"/>
      <c r="Q384" s="90"/>
      <c r="R384" s="90"/>
      <c r="S384" s="90"/>
      <c r="T384" s="90"/>
      <c r="U384" s="90"/>
      <c r="V384" s="90"/>
      <c r="W384" s="90"/>
      <c r="X384" s="90"/>
      <c r="Y384" s="90"/>
      <c r="Z384" s="90"/>
      <c r="AA384" s="90"/>
      <c r="AB384" s="90"/>
    </row>
    <row r="385" hidden="1">
      <c r="A385" s="83" t="str">
        <f t="shared" si="1"/>
        <v>5feb30f7f351dccaa166f924</v>
      </c>
      <c r="B385" s="99"/>
      <c r="C385" s="114" t="s">
        <v>52</v>
      </c>
      <c r="D385" s="135" t="s">
        <v>272</v>
      </c>
      <c r="E385" s="122" t="s">
        <v>1471</v>
      </c>
      <c r="F385" s="122" t="s">
        <v>1472</v>
      </c>
      <c r="G385" s="144" t="s">
        <v>8912</v>
      </c>
      <c r="H385" s="124" t="s">
        <v>9347</v>
      </c>
      <c r="I385" s="124" t="s">
        <v>9348</v>
      </c>
      <c r="J385" s="122" t="s">
        <v>1475</v>
      </c>
      <c r="K385" s="124" t="s">
        <v>9349</v>
      </c>
      <c r="L385" s="145"/>
      <c r="M385" s="142">
        <f>VLOOKUP(E385,'Hedef Liste'!A:J,9,0)</f>
        <v>13</v>
      </c>
      <c r="N385" s="90"/>
      <c r="O385" s="90"/>
      <c r="P385" s="90"/>
      <c r="Q385" s="90"/>
      <c r="R385" s="90"/>
      <c r="S385" s="90"/>
      <c r="T385" s="90"/>
      <c r="U385" s="90"/>
      <c r="V385" s="90"/>
      <c r="W385" s="90"/>
      <c r="X385" s="90"/>
      <c r="Y385" s="90"/>
      <c r="Z385" s="90"/>
      <c r="AA385" s="90"/>
      <c r="AB385" s="90"/>
    </row>
    <row r="386" hidden="1">
      <c r="A386" s="83" t="str">
        <f t="shared" si="1"/>
        <v>5f9be8a184b0786c17bc9ae3</v>
      </c>
      <c r="B386" s="99"/>
      <c r="C386" s="114" t="s">
        <v>52</v>
      </c>
      <c r="D386" s="135" t="s">
        <v>51</v>
      </c>
      <c r="E386" s="122" t="s">
        <v>396</v>
      </c>
      <c r="F386" s="122" t="s">
        <v>397</v>
      </c>
      <c r="G386" s="144" t="s">
        <v>8870</v>
      </c>
      <c r="H386" s="124" t="s">
        <v>9350</v>
      </c>
      <c r="I386" s="122" t="s">
        <v>9351</v>
      </c>
      <c r="J386" s="122" t="s">
        <v>399</v>
      </c>
      <c r="K386" s="124" t="s">
        <v>9352</v>
      </c>
      <c r="L386" s="145"/>
      <c r="M386" s="142">
        <f>VLOOKUP(E386,'Hedef Liste'!A:J,9,0)</f>
        <v>42</v>
      </c>
      <c r="N386" s="90"/>
      <c r="O386" s="90"/>
      <c r="P386" s="90"/>
      <c r="Q386" s="90"/>
      <c r="R386" s="90"/>
      <c r="S386" s="90"/>
      <c r="T386" s="90"/>
      <c r="U386" s="90"/>
      <c r="V386" s="90"/>
      <c r="W386" s="90"/>
      <c r="X386" s="90"/>
      <c r="Y386" s="90"/>
      <c r="Z386" s="90"/>
      <c r="AA386" s="90"/>
      <c r="AB386" s="90"/>
    </row>
    <row r="387" hidden="1">
      <c r="A387" s="83" t="str">
        <f t="shared" si="1"/>
        <v>60324d9b6a39b55ebd6e46ec</v>
      </c>
      <c r="B387" s="108"/>
      <c r="C387" s="114" t="s">
        <v>52</v>
      </c>
      <c r="D387" s="110" t="s">
        <v>131</v>
      </c>
      <c r="E387" s="101" t="s">
        <v>9353</v>
      </c>
      <c r="F387" s="101" t="s">
        <v>9354</v>
      </c>
      <c r="G387" s="106" t="s">
        <v>8870</v>
      </c>
      <c r="H387" s="98" t="s">
        <v>9177</v>
      </c>
      <c r="I387" s="98" t="s">
        <v>9355</v>
      </c>
      <c r="J387" s="98" t="s">
        <v>9356</v>
      </c>
      <c r="K387" s="107"/>
      <c r="L387" s="107"/>
      <c r="M387" s="90" t="str">
        <f>VLOOKUP(E387,'Hedef Liste'!A:J,9,0)</f>
        <v>#N/A</v>
      </c>
      <c r="N387" s="90"/>
      <c r="O387" s="90"/>
      <c r="P387" s="90"/>
      <c r="Q387" s="90"/>
      <c r="R387" s="90"/>
      <c r="S387" s="90"/>
      <c r="T387" s="90"/>
      <c r="U387" s="90"/>
      <c r="V387" s="90"/>
      <c r="W387" s="90"/>
      <c r="X387" s="90"/>
      <c r="Y387" s="90"/>
      <c r="Z387" s="90"/>
      <c r="AA387" s="90"/>
      <c r="AB387" s="90"/>
    </row>
    <row r="388" hidden="1">
      <c r="A388" s="83" t="str">
        <f t="shared" si="1"/>
        <v/>
      </c>
      <c r="B388" s="84"/>
      <c r="C388" s="84">
        <v>44299.0</v>
      </c>
      <c r="D388" s="85"/>
      <c r="E388" s="86"/>
      <c r="F388" s="149"/>
      <c r="G388" s="149"/>
      <c r="H388" s="149"/>
      <c r="I388" s="149"/>
      <c r="J388" s="149"/>
      <c r="K388" s="149"/>
      <c r="L388" s="150"/>
      <c r="M388" s="90" t="str">
        <f>VLOOKUP(E388,'Hedef Liste'!A:J,9,0)</f>
        <v>#N/A</v>
      </c>
      <c r="N388" s="90"/>
      <c r="O388" s="90"/>
      <c r="P388" s="90"/>
      <c r="Q388" s="90"/>
      <c r="R388" s="90"/>
      <c r="S388" s="90"/>
      <c r="T388" s="90"/>
      <c r="U388" s="90"/>
      <c r="V388" s="90"/>
      <c r="W388" s="90"/>
      <c r="X388" s="90"/>
      <c r="Y388" s="90"/>
      <c r="Z388" s="90"/>
      <c r="AA388" s="90"/>
      <c r="AB388" s="90"/>
    </row>
    <row r="389" hidden="1">
      <c r="A389" s="83" t="str">
        <f t="shared" si="1"/>
        <v/>
      </c>
      <c r="B389" s="111" t="s">
        <v>8686</v>
      </c>
      <c r="C389" s="112"/>
      <c r="D389" s="93"/>
      <c r="E389" s="105"/>
      <c r="F389" s="105"/>
      <c r="G389" s="95"/>
      <c r="H389" s="96"/>
      <c r="I389" s="96"/>
      <c r="J389" s="105"/>
      <c r="K389" s="97"/>
      <c r="L389" s="98"/>
      <c r="M389" s="90" t="str">
        <f>VLOOKUP(E389,'Hedef Liste'!A:J,9,0)</f>
        <v>#N/A</v>
      </c>
      <c r="N389" s="90"/>
      <c r="O389" s="90"/>
      <c r="P389" s="90"/>
      <c r="Q389" s="90"/>
      <c r="R389" s="90"/>
      <c r="S389" s="90"/>
      <c r="T389" s="90"/>
      <c r="U389" s="90"/>
      <c r="V389" s="90"/>
      <c r="W389" s="90"/>
      <c r="X389" s="90"/>
      <c r="Y389" s="90"/>
      <c r="Z389" s="90"/>
      <c r="AA389" s="90"/>
      <c r="AB389" s="90"/>
    </row>
    <row r="390" hidden="1">
      <c r="A390" s="83" t="str">
        <f t="shared" si="1"/>
        <v>5f579d6c3d4a646dedac7e3d</v>
      </c>
      <c r="B390" s="99"/>
      <c r="C390" s="92" t="s">
        <v>273</v>
      </c>
      <c r="D390" s="93" t="s">
        <v>258</v>
      </c>
      <c r="E390" s="101" t="s">
        <v>1726</v>
      </c>
      <c r="F390" s="101" t="s">
        <v>1727</v>
      </c>
      <c r="G390" s="114" t="s">
        <v>8899</v>
      </c>
      <c r="H390" s="101" t="s">
        <v>9357</v>
      </c>
      <c r="I390" s="101" t="s">
        <v>9358</v>
      </c>
      <c r="J390" s="101" t="s">
        <v>1729</v>
      </c>
      <c r="K390" s="98"/>
      <c r="L390" s="98"/>
      <c r="M390" s="104">
        <f>VLOOKUP(E390,'Hedef Liste'!A:J,9,0)</f>
        <v>11</v>
      </c>
      <c r="N390" s="90"/>
      <c r="O390" s="90"/>
      <c r="P390" s="90"/>
      <c r="Q390" s="90"/>
      <c r="R390" s="90"/>
      <c r="S390" s="90"/>
      <c r="T390" s="90"/>
      <c r="U390" s="90"/>
      <c r="V390" s="90"/>
      <c r="W390" s="90"/>
      <c r="X390" s="90"/>
      <c r="Y390" s="90"/>
      <c r="Z390" s="90"/>
      <c r="AA390" s="90"/>
      <c r="AB390" s="90"/>
    </row>
    <row r="391" hidden="1">
      <c r="A391" s="83" t="str">
        <f t="shared" si="1"/>
        <v>5fb4e8c0a3d2ea07141f271d</v>
      </c>
      <c r="B391" s="99"/>
      <c r="C391" s="232" t="s">
        <v>273</v>
      </c>
      <c r="D391" s="194" t="s">
        <v>51</v>
      </c>
      <c r="E391" s="182" t="s">
        <v>4780</v>
      </c>
      <c r="F391" s="182" t="s">
        <v>4781</v>
      </c>
      <c r="G391" s="221">
        <v>0.6041666666666666</v>
      </c>
      <c r="H391" s="196" t="s">
        <v>8935</v>
      </c>
      <c r="I391" s="211" t="s">
        <v>9359</v>
      </c>
      <c r="J391" s="182" t="s">
        <v>4783</v>
      </c>
      <c r="K391" s="98" t="s">
        <v>9360</v>
      </c>
      <c r="L391" s="98"/>
      <c r="M391" s="104">
        <f>VLOOKUP(E391,'Hedef Liste'!A:J,9,0)</f>
        <v>66</v>
      </c>
      <c r="N391" s="90"/>
      <c r="O391" s="90"/>
      <c r="P391" s="90"/>
      <c r="Q391" s="90"/>
      <c r="R391" s="90"/>
      <c r="S391" s="90"/>
      <c r="T391" s="90"/>
      <c r="U391" s="90"/>
      <c r="V391" s="90"/>
      <c r="W391" s="90"/>
      <c r="X391" s="90"/>
      <c r="Y391" s="90"/>
      <c r="Z391" s="90"/>
      <c r="AA391" s="90"/>
      <c r="AB391" s="90"/>
    </row>
    <row r="392" hidden="1">
      <c r="A392" s="83" t="str">
        <f t="shared" si="1"/>
        <v>5fbfc7577042f13a201daeae</v>
      </c>
      <c r="B392" s="99"/>
      <c r="C392" s="92" t="s">
        <v>273</v>
      </c>
      <c r="D392" s="100" t="s">
        <v>258</v>
      </c>
      <c r="E392" s="101" t="s">
        <v>1005</v>
      </c>
      <c r="F392" s="101" t="s">
        <v>1006</v>
      </c>
      <c r="G392" s="106" t="s">
        <v>8697</v>
      </c>
      <c r="H392" s="96" t="s">
        <v>9154</v>
      </c>
      <c r="I392" s="101" t="s">
        <v>9361</v>
      </c>
      <c r="J392" s="101" t="s">
        <v>1009</v>
      </c>
      <c r="K392" s="101" t="s">
        <v>1009</v>
      </c>
      <c r="L392" s="101" t="s">
        <v>1009</v>
      </c>
      <c r="M392" s="104">
        <f>VLOOKUP(E392,'Hedef Liste'!A:J,9,0)</f>
        <v>21</v>
      </c>
      <c r="N392" s="90"/>
      <c r="O392" s="90"/>
      <c r="P392" s="90"/>
      <c r="Q392" s="90"/>
      <c r="R392" s="90"/>
      <c r="S392" s="90"/>
      <c r="T392" s="90"/>
      <c r="U392" s="90"/>
      <c r="V392" s="90"/>
      <c r="W392" s="90"/>
      <c r="X392" s="90"/>
      <c r="Y392" s="90"/>
      <c r="Z392" s="90"/>
      <c r="AA392" s="90"/>
      <c r="AB392" s="90"/>
    </row>
    <row r="393" hidden="1">
      <c r="A393" s="83" t="str">
        <f t="shared" si="1"/>
        <v>5f7f1901d52f0d73b320bc44</v>
      </c>
      <c r="B393" s="99"/>
      <c r="C393" s="92" t="s">
        <v>273</v>
      </c>
      <c r="D393" s="135" t="s">
        <v>258</v>
      </c>
      <c r="E393" s="122" t="s">
        <v>6701</v>
      </c>
      <c r="F393" s="122" t="s">
        <v>6702</v>
      </c>
      <c r="G393" s="144" t="s">
        <v>9325</v>
      </c>
      <c r="H393" s="124" t="s">
        <v>9154</v>
      </c>
      <c r="I393" s="122" t="s">
        <v>9362</v>
      </c>
      <c r="J393" s="122" t="s">
        <v>113</v>
      </c>
      <c r="K393" s="97"/>
      <c r="L393" s="98" t="s">
        <v>9363</v>
      </c>
      <c r="M393" s="104">
        <f>VLOOKUP(E393,'Hedef Liste'!A:J,9,0)</f>
        <v>104</v>
      </c>
      <c r="N393" s="90"/>
      <c r="O393" s="90"/>
      <c r="P393" s="90"/>
      <c r="Q393" s="90"/>
      <c r="R393" s="90"/>
      <c r="S393" s="90"/>
      <c r="T393" s="90"/>
      <c r="U393" s="90"/>
      <c r="V393" s="90"/>
      <c r="W393" s="90"/>
      <c r="X393" s="90"/>
      <c r="Y393" s="90"/>
      <c r="Z393" s="90"/>
      <c r="AA393" s="90"/>
      <c r="AB393" s="90"/>
    </row>
    <row r="394" hidden="1">
      <c r="A394" s="83" t="str">
        <f t="shared" si="1"/>
        <v>5fc7a5e943628c28d36f5975</v>
      </c>
      <c r="B394" s="108"/>
      <c r="C394" s="146" t="s">
        <v>9364</v>
      </c>
      <c r="D394" s="110" t="s">
        <v>51</v>
      </c>
      <c r="E394" s="233" t="s">
        <v>3912</v>
      </c>
      <c r="F394" s="233" t="s">
        <v>3913</v>
      </c>
      <c r="G394" s="234" t="s">
        <v>8707</v>
      </c>
      <c r="H394" s="235" t="s">
        <v>8808</v>
      </c>
      <c r="I394" s="120" t="s">
        <v>9365</v>
      </c>
      <c r="J394" s="233" t="s">
        <v>3915</v>
      </c>
      <c r="K394" s="107"/>
      <c r="L394" s="107"/>
      <c r="M394" s="104">
        <f>VLOOKUP(E394,'Hedef Liste'!A:J,9,0)</f>
        <v>22</v>
      </c>
      <c r="N394" s="90"/>
      <c r="O394" s="90"/>
      <c r="P394" s="90"/>
      <c r="Q394" s="90"/>
      <c r="R394" s="90"/>
      <c r="S394" s="90"/>
      <c r="T394" s="90"/>
      <c r="U394" s="90"/>
      <c r="V394" s="90"/>
      <c r="W394" s="90"/>
      <c r="X394" s="90"/>
      <c r="Y394" s="90"/>
      <c r="Z394" s="90"/>
      <c r="AA394" s="90"/>
      <c r="AB394" s="90"/>
    </row>
    <row r="395" hidden="1">
      <c r="A395" s="83" t="str">
        <f t="shared" si="1"/>
        <v>5f807d0100b31a6d4e16fa48</v>
      </c>
      <c r="B395" s="201"/>
      <c r="C395" s="146" t="s">
        <v>9364</v>
      </c>
      <c r="D395" s="100" t="s">
        <v>51</v>
      </c>
      <c r="E395" s="101" t="s">
        <v>1215</v>
      </c>
      <c r="F395" s="101" t="s">
        <v>1216</v>
      </c>
      <c r="G395" s="202">
        <v>0.6666666666666666</v>
      </c>
      <c r="H395" s="101" t="s">
        <v>9366</v>
      </c>
      <c r="I395" s="101" t="s">
        <v>9367</v>
      </c>
      <c r="J395" s="101" t="s">
        <v>1218</v>
      </c>
      <c r="K395" s="97"/>
      <c r="L395" s="107"/>
      <c r="M395" s="90"/>
      <c r="N395" s="90"/>
      <c r="O395" s="90"/>
      <c r="P395" s="90"/>
      <c r="Q395" s="90"/>
      <c r="R395" s="90"/>
      <c r="S395" s="90"/>
      <c r="T395" s="90"/>
      <c r="U395" s="90"/>
      <c r="V395" s="90"/>
      <c r="W395" s="90"/>
      <c r="X395" s="90"/>
      <c r="Y395" s="90"/>
      <c r="Z395" s="90"/>
      <c r="AA395" s="90"/>
      <c r="AB395" s="90"/>
    </row>
    <row r="396" hidden="1">
      <c r="A396" s="83" t="str">
        <f t="shared" si="1"/>
        <v>5f8445a9ec14c4f567032b72</v>
      </c>
      <c r="B396" s="201"/>
      <c r="C396" s="146" t="s">
        <v>9364</v>
      </c>
      <c r="D396" s="110" t="s">
        <v>51</v>
      </c>
      <c r="E396" s="101" t="s">
        <v>8028</v>
      </c>
      <c r="F396" s="101" t="s">
        <v>8029</v>
      </c>
      <c r="G396" s="106" t="s">
        <v>8760</v>
      </c>
      <c r="H396" s="98" t="s">
        <v>9368</v>
      </c>
      <c r="I396" s="98" t="s">
        <v>9369</v>
      </c>
      <c r="J396" s="101" t="s">
        <v>8031</v>
      </c>
      <c r="K396" s="107"/>
      <c r="L396" s="107"/>
      <c r="M396" s="90"/>
      <c r="N396" s="90"/>
      <c r="O396" s="90"/>
      <c r="P396" s="90"/>
      <c r="Q396" s="90"/>
      <c r="R396" s="90"/>
      <c r="S396" s="90"/>
      <c r="T396" s="90"/>
      <c r="U396" s="90"/>
      <c r="V396" s="90"/>
      <c r="W396" s="90"/>
      <c r="X396" s="90"/>
      <c r="Y396" s="90"/>
      <c r="Z396" s="90"/>
      <c r="AA396" s="90"/>
      <c r="AB396" s="90"/>
    </row>
    <row r="397" hidden="1">
      <c r="A397" s="83" t="str">
        <f t="shared" si="1"/>
        <v/>
      </c>
      <c r="B397" s="111" t="s">
        <v>9147</v>
      </c>
      <c r="C397" s="112"/>
      <c r="D397" s="93"/>
      <c r="E397" s="105"/>
      <c r="F397" s="105"/>
      <c r="G397" s="95"/>
      <c r="H397" s="96"/>
      <c r="I397" s="96"/>
      <c r="J397" s="105"/>
      <c r="K397" s="97"/>
      <c r="L397" s="98"/>
      <c r="M397" s="90" t="str">
        <f>VLOOKUP(E397,'Hedef Liste'!A:J,9,0)</f>
        <v>#N/A</v>
      </c>
      <c r="N397" s="90"/>
      <c r="O397" s="90"/>
      <c r="P397" s="90"/>
      <c r="Q397" s="90"/>
      <c r="R397" s="90"/>
      <c r="S397" s="90"/>
      <c r="T397" s="90"/>
      <c r="U397" s="90"/>
      <c r="V397" s="90"/>
      <c r="W397" s="90"/>
      <c r="X397" s="90"/>
      <c r="Y397" s="90"/>
      <c r="Z397" s="90"/>
      <c r="AA397" s="90"/>
      <c r="AB397" s="90"/>
    </row>
    <row r="398" hidden="1">
      <c r="A398" s="83" t="str">
        <f t="shared" si="1"/>
        <v/>
      </c>
      <c r="B398" s="99"/>
      <c r="C398" s="114" t="s">
        <v>259</v>
      </c>
      <c r="D398" s="100"/>
      <c r="E398" s="101"/>
      <c r="F398" s="101"/>
      <c r="G398" s="202"/>
      <c r="H398" s="98"/>
      <c r="I398" s="98"/>
      <c r="J398" s="94"/>
      <c r="K398" s="97"/>
      <c r="L398" s="98"/>
      <c r="M398" s="90" t="str">
        <f>VLOOKUP(#REF!,'Hedef Liste'!A:J,9,0)</f>
        <v>#REF!</v>
      </c>
      <c r="N398" s="90"/>
      <c r="O398" s="90"/>
      <c r="P398" s="90"/>
      <c r="Q398" s="90"/>
      <c r="R398" s="90"/>
      <c r="S398" s="90"/>
      <c r="T398" s="90"/>
      <c r="U398" s="90"/>
      <c r="V398" s="90"/>
      <c r="W398" s="90"/>
      <c r="X398" s="90"/>
      <c r="Y398" s="90"/>
      <c r="Z398" s="90"/>
      <c r="AA398" s="90"/>
      <c r="AB398" s="90"/>
    </row>
    <row r="399" hidden="1">
      <c r="A399" s="83" t="str">
        <f t="shared" si="1"/>
        <v>RANDEVU ALINMAYACAK</v>
      </c>
      <c r="B399" s="99"/>
      <c r="C399" s="114" t="s">
        <v>259</v>
      </c>
      <c r="D399" s="110"/>
      <c r="E399" s="236" t="s">
        <v>9370</v>
      </c>
      <c r="F399" s="150"/>
      <c r="G399" s="234"/>
      <c r="H399" s="235"/>
      <c r="I399" s="120"/>
      <c r="J399" s="233"/>
      <c r="K399" s="107"/>
      <c r="L399" s="107"/>
      <c r="M399" s="90" t="str">
        <f>VLOOKUP(E398,'Hedef Liste'!A:J,9,0)</f>
        <v>#N/A</v>
      </c>
      <c r="N399" s="90"/>
      <c r="O399" s="90"/>
      <c r="P399" s="90"/>
      <c r="Q399" s="90"/>
      <c r="R399" s="90"/>
      <c r="S399" s="90"/>
      <c r="T399" s="90"/>
      <c r="U399" s="90"/>
      <c r="V399" s="90"/>
      <c r="W399" s="90"/>
      <c r="X399" s="90"/>
      <c r="Y399" s="90"/>
      <c r="Z399" s="90"/>
      <c r="AA399" s="90"/>
      <c r="AB399" s="90"/>
    </row>
    <row r="400" hidden="1">
      <c r="A400" s="83" t="str">
        <f t="shared" si="1"/>
        <v/>
      </c>
      <c r="B400" s="99"/>
      <c r="C400" s="114" t="s">
        <v>259</v>
      </c>
      <c r="D400" s="100"/>
      <c r="E400" s="101"/>
      <c r="F400" s="101"/>
      <c r="G400" s="202"/>
      <c r="H400" s="101"/>
      <c r="I400" s="101"/>
      <c r="J400" s="101"/>
      <c r="K400" s="97"/>
      <c r="L400" s="107"/>
      <c r="M400" s="90" t="str">
        <f>VLOOKUP(E399,'Hedef Liste'!A:J,9,0)</f>
        <v>#N/A</v>
      </c>
      <c r="N400" s="90"/>
      <c r="O400" s="90"/>
      <c r="P400" s="90"/>
      <c r="Q400" s="90"/>
      <c r="R400" s="90"/>
      <c r="S400" s="90"/>
      <c r="T400" s="90"/>
      <c r="U400" s="90"/>
      <c r="V400" s="90"/>
      <c r="W400" s="90"/>
      <c r="X400" s="90"/>
      <c r="Y400" s="90"/>
      <c r="Z400" s="90"/>
      <c r="AA400" s="90"/>
      <c r="AB400" s="90"/>
    </row>
    <row r="401" hidden="1">
      <c r="A401" s="83" t="str">
        <f t="shared" si="1"/>
        <v/>
      </c>
      <c r="B401" s="99"/>
      <c r="C401" s="114" t="s">
        <v>259</v>
      </c>
      <c r="D401" s="110"/>
      <c r="E401" s="101"/>
      <c r="F401" s="101"/>
      <c r="G401" s="106"/>
      <c r="H401" s="98"/>
      <c r="I401" s="98"/>
      <c r="J401" s="101"/>
      <c r="K401" s="107"/>
      <c r="L401" s="107"/>
      <c r="M401" s="90" t="str">
        <f>VLOOKUP(E400,'Hedef Liste'!A:J,9,0)</f>
        <v>#N/A</v>
      </c>
      <c r="N401" s="90"/>
      <c r="O401" s="90"/>
      <c r="P401" s="90"/>
      <c r="Q401" s="90"/>
      <c r="R401" s="90"/>
      <c r="S401" s="90"/>
      <c r="T401" s="90"/>
      <c r="U401" s="90"/>
      <c r="V401" s="90"/>
      <c r="W401" s="90"/>
      <c r="X401" s="90"/>
      <c r="Y401" s="90"/>
      <c r="Z401" s="90"/>
      <c r="AA401" s="90"/>
      <c r="AB401" s="90"/>
    </row>
    <row r="402" hidden="1">
      <c r="A402" s="83" t="str">
        <f t="shared" si="1"/>
        <v/>
      </c>
      <c r="B402" s="108"/>
      <c r="C402" s="109"/>
      <c r="D402" s="126"/>
      <c r="E402" s="127"/>
      <c r="F402" s="127"/>
      <c r="G402" s="112"/>
      <c r="H402" s="127"/>
      <c r="I402" s="127"/>
      <c r="J402" s="127"/>
      <c r="K402" s="127"/>
      <c r="L402" s="127"/>
      <c r="M402" s="90" t="str">
        <f>VLOOKUP(E401,'Hedef Liste'!A:J,9,0)</f>
        <v>#N/A</v>
      </c>
      <c r="N402" s="90"/>
      <c r="O402" s="90"/>
      <c r="P402" s="90"/>
      <c r="Q402" s="90"/>
      <c r="R402" s="90"/>
      <c r="S402" s="90"/>
      <c r="T402" s="90"/>
      <c r="U402" s="90"/>
      <c r="V402" s="90"/>
      <c r="W402" s="90"/>
      <c r="X402" s="90"/>
      <c r="Y402" s="90"/>
      <c r="Z402" s="90"/>
      <c r="AA402" s="90"/>
      <c r="AB402" s="90"/>
    </row>
    <row r="403" hidden="1">
      <c r="A403" s="83" t="str">
        <f t="shared" si="1"/>
        <v>5ff9dd24757a6c8208609bd6</v>
      </c>
      <c r="B403" s="111" t="s">
        <v>8940</v>
      </c>
      <c r="C403" s="114" t="s">
        <v>52</v>
      </c>
      <c r="D403" s="100" t="s">
        <v>7358</v>
      </c>
      <c r="E403" s="101" t="s">
        <v>7354</v>
      </c>
      <c r="F403" s="207" t="s">
        <v>9371</v>
      </c>
      <c r="G403" s="202">
        <v>0.5</v>
      </c>
      <c r="H403" s="98" t="s">
        <v>9372</v>
      </c>
      <c r="I403" s="98" t="s">
        <v>9373</v>
      </c>
      <c r="J403" s="94" t="s">
        <v>9374</v>
      </c>
      <c r="K403" s="107"/>
      <c r="L403" s="107"/>
      <c r="M403" s="104">
        <f>VLOOKUP(E403,'Hedef Liste'!A:J,9,0)</f>
        <v>107</v>
      </c>
      <c r="N403" s="90"/>
      <c r="O403" s="90"/>
      <c r="P403" s="90"/>
      <c r="Q403" s="90"/>
      <c r="R403" s="90"/>
      <c r="S403" s="90"/>
      <c r="T403" s="90"/>
      <c r="U403" s="90"/>
      <c r="V403" s="90"/>
      <c r="W403" s="90"/>
      <c r="X403" s="90"/>
      <c r="Y403" s="90"/>
      <c r="Z403" s="90"/>
      <c r="AA403" s="90"/>
      <c r="AB403" s="90"/>
    </row>
    <row r="404" hidden="1">
      <c r="A404" s="83" t="str">
        <f t="shared" si="1"/>
        <v>602d5498efa02d5bc2c021d7</v>
      </c>
      <c r="B404" s="99"/>
      <c r="C404" s="114" t="s">
        <v>52</v>
      </c>
      <c r="D404" s="93" t="s">
        <v>131</v>
      </c>
      <c r="E404" s="101" t="s">
        <v>1607</v>
      </c>
      <c r="F404" s="101" t="s">
        <v>1608</v>
      </c>
      <c r="G404" s="106" t="s">
        <v>9297</v>
      </c>
      <c r="H404" s="98" t="s">
        <v>9375</v>
      </c>
      <c r="I404" s="98" t="s">
        <v>9376</v>
      </c>
      <c r="J404" s="101" t="s">
        <v>1610</v>
      </c>
      <c r="K404" s="97"/>
      <c r="L404" s="107"/>
      <c r="M404" s="104">
        <f>VLOOKUP(E404,'Hedef Liste'!A:J,9,0)</f>
        <v>8</v>
      </c>
      <c r="N404" s="90"/>
      <c r="O404" s="90"/>
      <c r="P404" s="90"/>
      <c r="Q404" s="90"/>
      <c r="R404" s="90"/>
      <c r="S404" s="90"/>
      <c r="T404" s="90"/>
      <c r="U404" s="90"/>
      <c r="V404" s="90"/>
      <c r="W404" s="90"/>
      <c r="X404" s="90"/>
      <c r="Y404" s="90"/>
      <c r="Z404" s="90"/>
      <c r="AA404" s="90"/>
      <c r="AB404" s="90"/>
    </row>
    <row r="405" hidden="1">
      <c r="A405" s="83" t="str">
        <f t="shared" si="1"/>
        <v>5f5faa979c6e0431c3085d91</v>
      </c>
      <c r="B405" s="99"/>
      <c r="C405" s="114" t="s">
        <v>52</v>
      </c>
      <c r="D405" s="110" t="s">
        <v>51</v>
      </c>
      <c r="E405" s="101" t="s">
        <v>3162</v>
      </c>
      <c r="F405" s="101" t="s">
        <v>3163</v>
      </c>
      <c r="G405" s="106" t="s">
        <v>9377</v>
      </c>
      <c r="H405" s="98" t="s">
        <v>9041</v>
      </c>
      <c r="I405" s="98" t="s">
        <v>9378</v>
      </c>
      <c r="J405" s="101" t="s">
        <v>3165</v>
      </c>
      <c r="K405" s="107"/>
      <c r="L405" s="107"/>
      <c r="M405" s="104">
        <f>VLOOKUP(E405,'Hedef Liste'!A:J,9,0)</f>
        <v>38</v>
      </c>
      <c r="N405" s="90"/>
      <c r="O405" s="90"/>
      <c r="P405" s="90"/>
      <c r="Q405" s="90"/>
      <c r="R405" s="90"/>
      <c r="S405" s="90"/>
      <c r="T405" s="90"/>
      <c r="U405" s="90"/>
      <c r="V405" s="90"/>
      <c r="W405" s="90"/>
      <c r="X405" s="90"/>
      <c r="Y405" s="90"/>
      <c r="Z405" s="90"/>
      <c r="AA405" s="90"/>
      <c r="AB405" s="90"/>
    </row>
    <row r="406" hidden="1">
      <c r="A406" s="83" t="str">
        <f t="shared" si="1"/>
        <v>602f9c52e77af6da7a14e33e</v>
      </c>
      <c r="B406" s="99"/>
      <c r="C406" s="114" t="s">
        <v>52</v>
      </c>
      <c r="D406" s="181" t="s">
        <v>131</v>
      </c>
      <c r="E406" s="182" t="s">
        <v>6425</v>
      </c>
      <c r="F406" s="182" t="s">
        <v>6426</v>
      </c>
      <c r="G406" s="237">
        <v>0.7708333333333334</v>
      </c>
      <c r="H406" s="238" t="s">
        <v>9379</v>
      </c>
      <c r="I406" s="238" t="s">
        <v>9380</v>
      </c>
      <c r="J406" s="239" t="s">
        <v>6428</v>
      </c>
      <c r="K406" s="98" t="s">
        <v>9381</v>
      </c>
      <c r="L406" s="107"/>
      <c r="M406" s="104">
        <f>VLOOKUP(E406,'Hedef Liste'!A:J,9,0)</f>
        <v>11</v>
      </c>
      <c r="N406" s="90"/>
      <c r="O406" s="90"/>
      <c r="P406" s="90"/>
      <c r="Q406" s="90"/>
      <c r="R406" s="90"/>
      <c r="S406" s="90"/>
      <c r="T406" s="90"/>
      <c r="U406" s="90"/>
      <c r="V406" s="90"/>
      <c r="W406" s="90"/>
      <c r="X406" s="90"/>
      <c r="Y406" s="90"/>
      <c r="Z406" s="90"/>
      <c r="AA406" s="90"/>
      <c r="AB406" s="90"/>
    </row>
    <row r="407" hidden="1">
      <c r="A407" s="83" t="str">
        <f t="shared" si="1"/>
        <v/>
      </c>
      <c r="B407" s="99"/>
      <c r="C407" s="114" t="s">
        <v>52</v>
      </c>
      <c r="D407" s="93"/>
      <c r="E407" s="101"/>
      <c r="F407" s="101"/>
      <c r="G407" s="106"/>
      <c r="H407" s="98"/>
      <c r="I407" s="98"/>
      <c r="J407" s="101"/>
      <c r="K407" s="97"/>
      <c r="L407" s="107"/>
      <c r="M407" s="90" t="str">
        <f>VLOOKUP(E407,'Hedef Liste'!A:J,9,0)</f>
        <v>#N/A</v>
      </c>
      <c r="N407" s="90"/>
      <c r="O407" s="90"/>
      <c r="P407" s="90"/>
      <c r="Q407" s="90"/>
      <c r="R407" s="90"/>
      <c r="S407" s="90"/>
      <c r="T407" s="90"/>
      <c r="U407" s="90"/>
      <c r="V407" s="90"/>
      <c r="W407" s="90"/>
      <c r="X407" s="90"/>
      <c r="Y407" s="90"/>
      <c r="Z407" s="90"/>
      <c r="AA407" s="90"/>
      <c r="AB407" s="90"/>
    </row>
    <row r="408" hidden="1">
      <c r="A408" s="83" t="str">
        <f t="shared" si="1"/>
        <v/>
      </c>
      <c r="B408" s="108"/>
      <c r="C408" s="109"/>
      <c r="D408" s="126"/>
      <c r="E408" s="101"/>
      <c r="F408" s="101"/>
      <c r="G408" s="106"/>
      <c r="H408" s="98"/>
      <c r="I408" s="98"/>
      <c r="J408" s="101"/>
      <c r="K408" s="107"/>
      <c r="L408" s="107"/>
      <c r="M408" s="90" t="str">
        <f>VLOOKUP(E408,'Hedef Liste'!A:J,9,0)</f>
        <v>#N/A</v>
      </c>
      <c r="N408" s="90"/>
      <c r="O408" s="90"/>
      <c r="P408" s="90"/>
      <c r="Q408" s="90"/>
      <c r="R408" s="90"/>
      <c r="S408" s="90"/>
      <c r="T408" s="90"/>
      <c r="U408" s="90"/>
      <c r="V408" s="90"/>
      <c r="W408" s="90"/>
      <c r="X408" s="90"/>
      <c r="Y408" s="90"/>
      <c r="Z408" s="90"/>
      <c r="AA408" s="90"/>
      <c r="AB408" s="90"/>
    </row>
    <row r="409" hidden="1">
      <c r="A409" s="83" t="str">
        <f t="shared" si="1"/>
        <v/>
      </c>
      <c r="B409" s="84"/>
      <c r="C409" s="84">
        <v>44300.0</v>
      </c>
      <c r="D409" s="85"/>
      <c r="E409" s="101"/>
      <c r="F409" s="101"/>
      <c r="G409" s="95"/>
      <c r="H409" s="96"/>
      <c r="I409" s="96"/>
      <c r="J409" s="105"/>
      <c r="K409" s="107"/>
      <c r="L409" s="107"/>
      <c r="M409" s="90" t="str">
        <f>VLOOKUP(E409,'Hedef Liste'!A:J,9,0)</f>
        <v>#N/A</v>
      </c>
      <c r="N409" s="90"/>
      <c r="O409" s="90"/>
      <c r="P409" s="90"/>
      <c r="Q409" s="90"/>
      <c r="R409" s="90"/>
      <c r="S409" s="90"/>
      <c r="T409" s="90"/>
      <c r="U409" s="90"/>
      <c r="V409" s="90"/>
      <c r="W409" s="90"/>
      <c r="X409" s="90"/>
      <c r="Y409" s="90"/>
      <c r="Z409" s="90"/>
      <c r="AA409" s="90"/>
      <c r="AB409" s="90"/>
    </row>
    <row r="410" hidden="1">
      <c r="A410" s="83" t="str">
        <f t="shared" si="1"/>
        <v/>
      </c>
      <c r="B410" s="111" t="s">
        <v>8686</v>
      </c>
      <c r="C410" s="112"/>
      <c r="D410" s="93"/>
      <c r="E410" s="105"/>
      <c r="F410" s="105"/>
      <c r="G410" s="95"/>
      <c r="H410" s="96"/>
      <c r="I410" s="96"/>
      <c r="J410" s="105"/>
      <c r="K410" s="97"/>
      <c r="L410" s="98"/>
      <c r="M410" s="90" t="str">
        <f>VLOOKUP(E410,'Hedef Liste'!A:J,9,0)</f>
        <v>#N/A</v>
      </c>
      <c r="N410" s="90"/>
      <c r="O410" s="90"/>
      <c r="P410" s="90"/>
      <c r="Q410" s="90"/>
      <c r="R410" s="90"/>
      <c r="S410" s="90"/>
      <c r="T410" s="90"/>
      <c r="U410" s="90"/>
      <c r="V410" s="90"/>
      <c r="W410" s="90"/>
      <c r="X410" s="90"/>
      <c r="Y410" s="90"/>
      <c r="Z410" s="90"/>
      <c r="AA410" s="90"/>
      <c r="AB410" s="90"/>
    </row>
    <row r="411" hidden="1">
      <c r="A411" s="83" t="str">
        <f t="shared" si="1"/>
        <v/>
      </c>
      <c r="B411" s="99"/>
      <c r="C411" s="92" t="s">
        <v>273</v>
      </c>
      <c r="D411" s="93"/>
      <c r="E411" s="101"/>
      <c r="F411" s="101"/>
      <c r="G411" s="202"/>
      <c r="H411" s="198"/>
      <c r="I411" s="101"/>
      <c r="J411" s="101"/>
      <c r="K411" s="98"/>
      <c r="L411" s="98"/>
      <c r="M411" s="240">
        <v>3.0</v>
      </c>
      <c r="N411" s="90"/>
      <c r="O411" s="90"/>
      <c r="P411" s="90"/>
      <c r="Q411" s="90"/>
      <c r="R411" s="90"/>
      <c r="S411" s="90"/>
      <c r="T411" s="90"/>
      <c r="U411" s="90"/>
      <c r="V411" s="90"/>
      <c r="W411" s="90"/>
      <c r="X411" s="90"/>
      <c r="Y411" s="90"/>
      <c r="Z411" s="90"/>
      <c r="AA411" s="90"/>
      <c r="AB411" s="90"/>
    </row>
    <row r="412" hidden="1">
      <c r="A412" s="83" t="str">
        <f t="shared" si="1"/>
        <v>5fe4d51256b07da9d1f91609</v>
      </c>
      <c r="B412" s="99"/>
      <c r="C412" s="92" t="s">
        <v>273</v>
      </c>
      <c r="D412" s="100" t="s">
        <v>51</v>
      </c>
      <c r="E412" s="101" t="s">
        <v>898</v>
      </c>
      <c r="F412" s="101" t="s">
        <v>899</v>
      </c>
      <c r="G412" s="202">
        <v>0.5</v>
      </c>
      <c r="H412" s="98" t="s">
        <v>9382</v>
      </c>
      <c r="I412" s="192" t="s">
        <v>9383</v>
      </c>
      <c r="J412" s="101" t="s">
        <v>902</v>
      </c>
      <c r="K412" s="97"/>
      <c r="L412" s="98"/>
      <c r="M412" s="240">
        <v>13.0</v>
      </c>
      <c r="N412" s="90"/>
      <c r="O412" s="90"/>
      <c r="P412" s="90"/>
      <c r="Q412" s="90"/>
      <c r="R412" s="90"/>
      <c r="S412" s="90"/>
      <c r="T412" s="90"/>
      <c r="U412" s="90"/>
      <c r="V412" s="90"/>
      <c r="W412" s="90"/>
      <c r="X412" s="90"/>
      <c r="Y412" s="90"/>
      <c r="Z412" s="90"/>
      <c r="AA412" s="90"/>
      <c r="AB412" s="90"/>
    </row>
    <row r="413" hidden="1">
      <c r="A413" s="83" t="str">
        <f t="shared" si="1"/>
        <v>5f68c64d60fd3fcfac89580f</v>
      </c>
      <c r="B413" s="99"/>
      <c r="C413" s="92" t="s">
        <v>273</v>
      </c>
      <c r="D413" s="214" t="s">
        <v>9064</v>
      </c>
      <c r="E413" s="101" t="s">
        <v>4935</v>
      </c>
      <c r="F413" s="101" t="s">
        <v>4936</v>
      </c>
      <c r="G413" s="171">
        <v>0.5833333333333334</v>
      </c>
      <c r="H413" s="215" t="s">
        <v>9041</v>
      </c>
      <c r="I413" s="215" t="s">
        <v>9384</v>
      </c>
      <c r="J413" s="101" t="s">
        <v>677</v>
      </c>
      <c r="K413" s="127"/>
      <c r="L413" s="107"/>
      <c r="M413" s="240">
        <v>24.0</v>
      </c>
      <c r="N413" s="90"/>
      <c r="O413" s="90"/>
      <c r="P413" s="90"/>
      <c r="Q413" s="90"/>
      <c r="R413" s="90"/>
      <c r="S413" s="90"/>
      <c r="T413" s="90"/>
      <c r="U413" s="90"/>
      <c r="V413" s="90"/>
      <c r="W413" s="90"/>
      <c r="X413" s="90"/>
      <c r="Y413" s="90"/>
      <c r="Z413" s="90"/>
      <c r="AA413" s="90"/>
      <c r="AB413" s="90"/>
    </row>
    <row r="414" hidden="1">
      <c r="A414" s="83" t="str">
        <f t="shared" si="1"/>
        <v>602d24d26a39b52eaa6d8191</v>
      </c>
      <c r="B414" s="99"/>
      <c r="C414" s="92" t="s">
        <v>273</v>
      </c>
      <c r="D414" s="93" t="s">
        <v>272</v>
      </c>
      <c r="E414" s="101" t="s">
        <v>5887</v>
      </c>
      <c r="F414" s="101" t="s">
        <v>5888</v>
      </c>
      <c r="G414" s="106" t="s">
        <v>8745</v>
      </c>
      <c r="H414" s="98" t="s">
        <v>9385</v>
      </c>
      <c r="I414" s="101" t="s">
        <v>9386</v>
      </c>
      <c r="J414" s="101" t="s">
        <v>5890</v>
      </c>
      <c r="K414" s="97"/>
      <c r="L414" s="107"/>
      <c r="M414" s="240">
        <v>26.0</v>
      </c>
      <c r="N414" s="90"/>
      <c r="O414" s="90"/>
      <c r="P414" s="90"/>
      <c r="Q414" s="90"/>
      <c r="R414" s="90"/>
      <c r="S414" s="90"/>
      <c r="T414" s="90"/>
      <c r="U414" s="90"/>
      <c r="V414" s="90"/>
      <c r="W414" s="90"/>
      <c r="X414" s="90"/>
      <c r="Y414" s="90"/>
      <c r="Z414" s="90"/>
      <c r="AA414" s="90"/>
      <c r="AB414" s="90"/>
    </row>
    <row r="415" hidden="1">
      <c r="A415" s="83" t="str">
        <f t="shared" si="1"/>
        <v/>
      </c>
      <c r="B415" s="108"/>
      <c r="C415" s="109"/>
      <c r="D415" s="85"/>
      <c r="E415" s="107"/>
      <c r="F415" s="107"/>
      <c r="G415" s="113"/>
      <c r="H415" s="107"/>
      <c r="I415" s="107"/>
      <c r="J415" s="107"/>
      <c r="K415" s="107"/>
      <c r="L415" s="107"/>
      <c r="M415" s="90" t="str">
        <f>VLOOKUP(E415,'Hedef Liste'!A:J,9,0)</f>
        <v>#N/A</v>
      </c>
      <c r="N415" s="90"/>
      <c r="O415" s="90"/>
      <c r="P415" s="90"/>
      <c r="Q415" s="90"/>
      <c r="R415" s="90"/>
      <c r="S415" s="90"/>
      <c r="T415" s="90"/>
      <c r="U415" s="90"/>
      <c r="V415" s="90"/>
      <c r="W415" s="90"/>
      <c r="X415" s="90"/>
      <c r="Y415" s="90"/>
      <c r="Z415" s="90"/>
      <c r="AA415" s="90"/>
      <c r="AB415" s="90"/>
    </row>
    <row r="416" hidden="1">
      <c r="A416" s="83" t="str">
        <f t="shared" si="1"/>
        <v/>
      </c>
      <c r="B416" s="111"/>
      <c r="C416" s="112"/>
      <c r="D416" s="93"/>
      <c r="E416" s="105"/>
      <c r="F416" s="105"/>
      <c r="G416" s="202"/>
      <c r="H416" s="96"/>
      <c r="I416" s="96"/>
      <c r="J416" s="105"/>
      <c r="K416" s="97"/>
      <c r="L416" s="98"/>
      <c r="M416" s="90" t="str">
        <f>VLOOKUP(E416,'Hedef Liste'!A:J,9,0)</f>
        <v>#N/A</v>
      </c>
      <c r="N416" s="90"/>
      <c r="O416" s="90"/>
      <c r="P416" s="90"/>
      <c r="Q416" s="90"/>
      <c r="R416" s="90"/>
      <c r="S416" s="90"/>
      <c r="T416" s="90"/>
      <c r="U416" s="90"/>
      <c r="V416" s="90"/>
      <c r="W416" s="90"/>
      <c r="X416" s="90"/>
      <c r="Y416" s="90"/>
      <c r="Z416" s="90"/>
      <c r="AA416" s="90"/>
      <c r="AB416" s="90"/>
    </row>
    <row r="417" hidden="1">
      <c r="A417" s="83" t="str">
        <f t="shared" si="1"/>
        <v/>
      </c>
      <c r="B417" s="99"/>
      <c r="C417" s="114"/>
      <c r="D417" s="100"/>
      <c r="E417" s="101"/>
      <c r="F417" s="101"/>
      <c r="G417" s="202"/>
      <c r="H417" s="98"/>
      <c r="I417" s="98"/>
      <c r="J417" s="101"/>
      <c r="K417" s="97"/>
      <c r="L417" s="98"/>
      <c r="M417" s="90" t="str">
        <f>VLOOKUP(#REF!,'Hedef Liste'!A:J,9,0)</f>
        <v>#REF!</v>
      </c>
      <c r="N417" s="90"/>
      <c r="O417" s="90"/>
      <c r="P417" s="90"/>
      <c r="Q417" s="90"/>
      <c r="R417" s="90"/>
      <c r="S417" s="90"/>
      <c r="T417" s="90"/>
      <c r="U417" s="90"/>
      <c r="V417" s="90"/>
      <c r="W417" s="90"/>
      <c r="X417" s="90"/>
      <c r="Y417" s="90"/>
      <c r="Z417" s="90"/>
      <c r="AA417" s="90"/>
      <c r="AB417" s="90"/>
    </row>
    <row r="418" hidden="1">
      <c r="A418" s="83" t="str">
        <f t="shared" si="1"/>
        <v/>
      </c>
      <c r="B418" s="99"/>
      <c r="C418" s="114"/>
      <c r="D418" s="110"/>
      <c r="E418" s="127"/>
      <c r="F418" s="241" t="s">
        <v>9370</v>
      </c>
      <c r="G418" s="106"/>
      <c r="H418" s="96"/>
      <c r="I418" s="101"/>
      <c r="J418" s="101"/>
      <c r="K418" s="107"/>
      <c r="L418" s="107"/>
      <c r="M418" s="90" t="str">
        <f>VLOOKUP(E417,'Hedef Liste'!A:J,9,0)</f>
        <v>#N/A</v>
      </c>
      <c r="N418" s="90"/>
      <c r="O418" s="90"/>
      <c r="P418" s="90"/>
      <c r="Q418" s="90"/>
      <c r="R418" s="90"/>
      <c r="S418" s="90"/>
      <c r="T418" s="90"/>
      <c r="U418" s="90"/>
      <c r="V418" s="90"/>
      <c r="W418" s="90"/>
      <c r="X418" s="90"/>
      <c r="Y418" s="90"/>
      <c r="Z418" s="90"/>
      <c r="AA418" s="90"/>
      <c r="AB418" s="90"/>
    </row>
    <row r="419" hidden="1">
      <c r="A419" s="83" t="str">
        <f t="shared" si="1"/>
        <v/>
      </c>
      <c r="B419" s="99"/>
      <c r="C419" s="114"/>
      <c r="D419" s="100"/>
      <c r="E419" s="101"/>
      <c r="F419" s="101"/>
      <c r="G419" s="106"/>
      <c r="H419" s="98"/>
      <c r="I419" s="192"/>
      <c r="J419" s="101" t="s">
        <v>4681</v>
      </c>
      <c r="K419" s="97"/>
      <c r="L419" s="107"/>
      <c r="M419" s="90" t="str">
        <f>VLOOKUP(F418,'Hedef Liste'!A:J,9,0)</f>
        <v>#N/A</v>
      </c>
      <c r="N419" s="90"/>
      <c r="O419" s="90"/>
      <c r="P419" s="90"/>
      <c r="Q419" s="90"/>
      <c r="R419" s="90"/>
      <c r="S419" s="90"/>
      <c r="T419" s="90"/>
      <c r="U419" s="90"/>
      <c r="V419" s="90"/>
      <c r="W419" s="90"/>
      <c r="X419" s="90"/>
      <c r="Y419" s="90"/>
      <c r="Z419" s="90"/>
      <c r="AA419" s="90"/>
      <c r="AB419" s="90"/>
    </row>
    <row r="420" hidden="1">
      <c r="A420" s="83" t="str">
        <f t="shared" si="1"/>
        <v/>
      </c>
      <c r="B420" s="99"/>
      <c r="C420" s="114"/>
      <c r="D420" s="110"/>
      <c r="E420" s="101"/>
      <c r="F420" s="101"/>
      <c r="G420" s="106"/>
      <c r="H420" s="98"/>
      <c r="I420" s="98"/>
      <c r="J420" s="98"/>
      <c r="K420" s="107"/>
      <c r="L420" s="107"/>
      <c r="M420" s="90" t="str">
        <f>VLOOKUP(E419,'Hedef Liste'!A:J,9,0)</f>
        <v>#N/A</v>
      </c>
      <c r="N420" s="90"/>
      <c r="O420" s="90"/>
      <c r="P420" s="90"/>
      <c r="Q420" s="90"/>
      <c r="R420" s="90"/>
      <c r="S420" s="90"/>
      <c r="T420" s="90"/>
      <c r="U420" s="90"/>
      <c r="V420" s="90"/>
      <c r="W420" s="90"/>
      <c r="X420" s="90"/>
      <c r="Y420" s="90"/>
      <c r="Z420" s="90"/>
      <c r="AA420" s="90"/>
      <c r="AB420" s="90"/>
    </row>
    <row r="421" hidden="1">
      <c r="A421" s="83" t="str">
        <f t="shared" si="1"/>
        <v/>
      </c>
      <c r="B421" s="108"/>
      <c r="C421" s="109"/>
      <c r="D421" s="126"/>
      <c r="E421" s="127"/>
      <c r="F421" s="127"/>
      <c r="G421" s="112"/>
      <c r="H421" s="127"/>
      <c r="I421" s="127"/>
      <c r="J421" s="127"/>
      <c r="K421" s="127"/>
      <c r="L421" s="127"/>
      <c r="M421" s="90" t="str">
        <f>VLOOKUP(E420,'Hedef Liste'!A:J,9,0)</f>
        <v>#N/A</v>
      </c>
      <c r="N421" s="90"/>
      <c r="O421" s="90"/>
      <c r="P421" s="90"/>
      <c r="Q421" s="90"/>
      <c r="R421" s="90"/>
      <c r="S421" s="90"/>
      <c r="T421" s="90"/>
      <c r="U421" s="90"/>
      <c r="V421" s="90"/>
      <c r="W421" s="90"/>
      <c r="X421" s="90"/>
      <c r="Y421" s="90"/>
      <c r="Z421" s="90"/>
      <c r="AA421" s="90"/>
      <c r="AB421" s="90"/>
    </row>
    <row r="422" hidden="1">
      <c r="A422" s="83" t="str">
        <f t="shared" si="1"/>
        <v/>
      </c>
      <c r="B422" s="111" t="s">
        <v>8940</v>
      </c>
      <c r="C422" s="112"/>
      <c r="D422" s="93"/>
      <c r="E422" s="105"/>
      <c r="F422" s="105"/>
      <c r="G422" s="95"/>
      <c r="H422" s="96"/>
      <c r="I422" s="96"/>
      <c r="J422" s="105"/>
      <c r="K422" s="97"/>
      <c r="L422" s="98"/>
      <c r="M422" s="90" t="str">
        <f>VLOOKUP(E422,'Hedef Liste'!A:J,9,0)</f>
        <v>#N/A</v>
      </c>
      <c r="N422" s="90"/>
      <c r="O422" s="90"/>
      <c r="P422" s="90"/>
      <c r="Q422" s="90"/>
      <c r="R422" s="90"/>
      <c r="S422" s="90"/>
      <c r="T422" s="90"/>
      <c r="U422" s="90"/>
      <c r="V422" s="90"/>
      <c r="W422" s="90"/>
      <c r="X422" s="90"/>
      <c r="Y422" s="90"/>
      <c r="Z422" s="90"/>
      <c r="AA422" s="90"/>
      <c r="AB422" s="90"/>
    </row>
    <row r="423" hidden="1">
      <c r="A423" s="83" t="str">
        <f t="shared" si="1"/>
        <v/>
      </c>
      <c r="B423" s="99"/>
      <c r="C423" s="114" t="s">
        <v>52</v>
      </c>
      <c r="D423" s="101"/>
      <c r="E423" s="127"/>
      <c r="F423" s="242"/>
      <c r="G423" s="202"/>
      <c r="H423" s="101"/>
      <c r="I423" s="127"/>
      <c r="J423" s="101"/>
      <c r="K423" s="127"/>
      <c r="L423" s="98"/>
      <c r="M423" s="90" t="str">
        <f>VLOOKUP(F423,'Hedef Liste'!A:J,9,0)</f>
        <v>#N/A</v>
      </c>
      <c r="N423" s="90"/>
      <c r="O423" s="90"/>
      <c r="P423" s="90"/>
      <c r="Q423" s="90"/>
      <c r="R423" s="90"/>
      <c r="S423" s="90"/>
      <c r="T423" s="90"/>
      <c r="U423" s="90"/>
      <c r="V423" s="90"/>
      <c r="W423" s="90"/>
      <c r="X423" s="90"/>
      <c r="Y423" s="90"/>
      <c r="Z423" s="90"/>
      <c r="AA423" s="90"/>
      <c r="AB423" s="90"/>
    </row>
    <row r="424" hidden="1">
      <c r="A424" s="83" t="str">
        <f t="shared" si="1"/>
        <v/>
      </c>
      <c r="B424" s="99"/>
      <c r="C424" s="114" t="s">
        <v>52</v>
      </c>
      <c r="D424" s="178"/>
      <c r="E424" s="101"/>
      <c r="F424" s="243" t="s">
        <v>9370</v>
      </c>
      <c r="G424" s="202"/>
      <c r="H424" s="175"/>
      <c r="I424" s="175"/>
      <c r="J424" s="101"/>
      <c r="K424" s="107"/>
      <c r="L424" s="98"/>
      <c r="M424" s="90" t="str">
        <f>VLOOKUP(E424,'Hedef Liste'!A:J,9,0)</f>
        <v>#N/A</v>
      </c>
      <c r="N424" s="90"/>
      <c r="O424" s="90"/>
      <c r="P424" s="90"/>
      <c r="Q424" s="90"/>
      <c r="R424" s="90"/>
      <c r="S424" s="90"/>
      <c r="T424" s="90"/>
      <c r="U424" s="90"/>
      <c r="V424" s="90"/>
      <c r="W424" s="90"/>
      <c r="X424" s="90"/>
      <c r="Y424" s="90"/>
      <c r="Z424" s="90"/>
      <c r="AA424" s="90"/>
      <c r="AB424" s="90"/>
    </row>
    <row r="425" hidden="1">
      <c r="A425" s="83" t="str">
        <f t="shared" si="1"/>
        <v/>
      </c>
      <c r="B425" s="99"/>
      <c r="C425" s="114" t="s">
        <v>52</v>
      </c>
      <c r="D425" s="126"/>
      <c r="E425" s="127"/>
      <c r="F425" s="127"/>
      <c r="G425" s="112"/>
      <c r="H425" s="127"/>
      <c r="I425" s="127"/>
      <c r="J425" s="127"/>
      <c r="K425" s="107"/>
      <c r="L425" s="107"/>
      <c r="M425" s="90" t="str">
        <f>VLOOKUP(#REF!,'Hedef Liste'!A:J,9,0)</f>
        <v>#REF!</v>
      </c>
      <c r="N425" s="90"/>
      <c r="O425" s="90"/>
      <c r="P425" s="90"/>
      <c r="Q425" s="90"/>
      <c r="R425" s="90"/>
      <c r="S425" s="90"/>
      <c r="T425" s="90"/>
      <c r="U425" s="90"/>
      <c r="V425" s="90"/>
      <c r="W425" s="90"/>
      <c r="X425" s="90"/>
      <c r="Y425" s="90"/>
      <c r="Z425" s="90"/>
      <c r="AA425" s="90"/>
      <c r="AB425" s="90"/>
    </row>
    <row r="426" hidden="1">
      <c r="A426" s="83" t="str">
        <f t="shared" si="1"/>
        <v/>
      </c>
      <c r="B426" s="99"/>
      <c r="C426" s="114" t="s">
        <v>52</v>
      </c>
      <c r="D426" s="93"/>
      <c r="E426" s="101"/>
      <c r="F426" s="101"/>
      <c r="G426" s="106"/>
      <c r="H426" s="98"/>
      <c r="I426" s="101"/>
      <c r="J426" s="101"/>
      <c r="K426" s="97"/>
      <c r="L426" s="107"/>
      <c r="M426" s="90" t="str">
        <f>VLOOKUP(E426,'Hedef Liste'!A:J,9,0)</f>
        <v>#N/A</v>
      </c>
      <c r="N426" s="90"/>
      <c r="O426" s="90"/>
      <c r="P426" s="90"/>
      <c r="Q426" s="90"/>
      <c r="R426" s="90"/>
      <c r="S426" s="90"/>
      <c r="T426" s="90"/>
      <c r="U426" s="90"/>
      <c r="V426" s="90"/>
      <c r="W426" s="90"/>
      <c r="X426" s="90"/>
      <c r="Y426" s="90"/>
      <c r="Z426" s="90"/>
      <c r="AA426" s="90"/>
      <c r="AB426" s="90"/>
    </row>
    <row r="427" hidden="1">
      <c r="A427" s="83" t="str">
        <f t="shared" si="1"/>
        <v/>
      </c>
      <c r="B427" s="108"/>
      <c r="C427" s="109"/>
      <c r="D427" s="85"/>
      <c r="E427" s="107"/>
      <c r="F427" s="107"/>
      <c r="G427" s="113"/>
      <c r="H427" s="107"/>
      <c r="I427" s="107"/>
      <c r="J427" s="107"/>
      <c r="K427" s="107"/>
      <c r="L427" s="107"/>
      <c r="M427" s="90" t="str">
        <f>VLOOKUP(E427,'Hedef Liste'!A:J,9,0)</f>
        <v>#N/A</v>
      </c>
      <c r="N427" s="90"/>
      <c r="O427" s="90"/>
      <c r="P427" s="90"/>
      <c r="Q427" s="90"/>
      <c r="R427" s="90"/>
      <c r="S427" s="90"/>
      <c r="T427" s="90"/>
      <c r="U427" s="90"/>
      <c r="V427" s="90"/>
      <c r="W427" s="90"/>
      <c r="X427" s="90"/>
      <c r="Y427" s="90"/>
      <c r="Z427" s="90"/>
      <c r="AA427" s="90"/>
      <c r="AB427" s="90"/>
    </row>
    <row r="428" hidden="1">
      <c r="A428" s="83" t="str">
        <f t="shared" si="1"/>
        <v/>
      </c>
      <c r="B428" s="84"/>
      <c r="C428" s="84">
        <v>44301.0</v>
      </c>
      <c r="D428" s="85"/>
      <c r="E428" s="86"/>
      <c r="F428" s="149"/>
      <c r="G428" s="149"/>
      <c r="H428" s="149"/>
      <c r="I428" s="149"/>
      <c r="J428" s="149"/>
      <c r="K428" s="149"/>
      <c r="L428" s="150"/>
      <c r="M428" s="90" t="str">
        <f>VLOOKUP(E428,'Hedef Liste'!A:J,9,0)</f>
        <v>#N/A</v>
      </c>
      <c r="N428" s="90"/>
      <c r="O428" s="90"/>
      <c r="P428" s="90"/>
      <c r="Q428" s="90"/>
      <c r="R428" s="90"/>
      <c r="S428" s="90"/>
      <c r="T428" s="90"/>
      <c r="U428" s="90"/>
      <c r="V428" s="90"/>
      <c r="W428" s="90"/>
      <c r="X428" s="90"/>
      <c r="Y428" s="90"/>
      <c r="Z428" s="90"/>
      <c r="AA428" s="90"/>
      <c r="AB428" s="90"/>
    </row>
    <row r="429" hidden="1">
      <c r="A429" s="83" t="str">
        <f t="shared" si="1"/>
        <v/>
      </c>
      <c r="B429" s="111" t="s">
        <v>8686</v>
      </c>
      <c r="C429" s="112"/>
      <c r="D429" s="93"/>
      <c r="E429" s="105"/>
      <c r="F429" s="105"/>
      <c r="G429" s="95"/>
      <c r="H429" s="96"/>
      <c r="I429" s="96"/>
      <c r="J429" s="105"/>
      <c r="K429" s="97"/>
      <c r="L429" s="98"/>
      <c r="M429" s="90" t="str">
        <f>VLOOKUP(E429,'Hedef Liste'!A:J,9,0)</f>
        <v>#N/A</v>
      </c>
      <c r="N429" s="90"/>
      <c r="O429" s="90"/>
      <c r="P429" s="90"/>
      <c r="Q429" s="90"/>
      <c r="R429" s="90"/>
      <c r="S429" s="90"/>
      <c r="T429" s="90"/>
      <c r="U429" s="90"/>
      <c r="V429" s="90"/>
      <c r="W429" s="90"/>
      <c r="X429" s="90"/>
      <c r="Y429" s="90"/>
      <c r="Z429" s="90"/>
      <c r="AA429" s="90"/>
      <c r="AB429" s="90"/>
    </row>
    <row r="430" hidden="1">
      <c r="A430" s="83" t="str">
        <f t="shared" si="1"/>
        <v>60326296c85ce438e485cb6d</v>
      </c>
      <c r="B430" s="99"/>
      <c r="C430" s="92" t="s">
        <v>273</v>
      </c>
      <c r="D430" s="93" t="s">
        <v>4784</v>
      </c>
      <c r="E430" s="101" t="s">
        <v>2596</v>
      </c>
      <c r="F430" s="101" t="s">
        <v>2597</v>
      </c>
      <c r="G430" s="114" t="s">
        <v>9387</v>
      </c>
      <c r="H430" s="198" t="s">
        <v>9041</v>
      </c>
      <c r="I430" s="101" t="s">
        <v>9388</v>
      </c>
      <c r="J430" s="101" t="s">
        <v>2599</v>
      </c>
      <c r="K430" s="98"/>
      <c r="L430" s="244">
        <v>9.0</v>
      </c>
      <c r="M430" s="104">
        <f>VLOOKUP(E430,'Hedef Liste'!A:J,9,0)</f>
        <v>87</v>
      </c>
      <c r="N430" s="90"/>
      <c r="O430" s="90"/>
      <c r="P430" s="90"/>
      <c r="Q430" s="90"/>
      <c r="R430" s="90"/>
      <c r="S430" s="90"/>
      <c r="T430" s="90"/>
      <c r="U430" s="90"/>
      <c r="V430" s="90"/>
      <c r="W430" s="90"/>
      <c r="X430" s="90"/>
      <c r="Y430" s="90"/>
      <c r="Z430" s="90"/>
      <c r="AA430" s="90"/>
      <c r="AB430" s="90"/>
    </row>
    <row r="431" hidden="1">
      <c r="A431" s="83" t="str">
        <f t="shared" si="1"/>
        <v>60472fb09756a018f2da2146</v>
      </c>
      <c r="B431" s="99"/>
      <c r="C431" s="92" t="s">
        <v>273</v>
      </c>
      <c r="D431" s="100" t="s">
        <v>258</v>
      </c>
      <c r="E431" s="101" t="s">
        <v>2146</v>
      </c>
      <c r="F431" s="101" t="s">
        <v>2147</v>
      </c>
      <c r="G431" s="114" t="s">
        <v>8893</v>
      </c>
      <c r="H431" s="98" t="s">
        <v>9389</v>
      </c>
      <c r="I431" s="192" t="s">
        <v>9390</v>
      </c>
      <c r="J431" s="101" t="s">
        <v>2149</v>
      </c>
      <c r="K431" s="97"/>
      <c r="L431" s="244">
        <v>5.0</v>
      </c>
      <c r="M431" s="104">
        <f>VLOOKUP(E431,'Hedef Liste'!A:J,9,0)</f>
        <v>6</v>
      </c>
      <c r="N431" s="90"/>
      <c r="O431" s="90"/>
      <c r="P431" s="90"/>
      <c r="Q431" s="90"/>
      <c r="R431" s="90"/>
      <c r="S431" s="90"/>
      <c r="T431" s="90"/>
      <c r="U431" s="90"/>
      <c r="V431" s="90"/>
      <c r="W431" s="90"/>
      <c r="X431" s="90"/>
      <c r="Y431" s="90"/>
      <c r="Z431" s="90"/>
      <c r="AA431" s="90"/>
      <c r="AB431" s="90"/>
    </row>
    <row r="432" hidden="1">
      <c r="A432" s="83" t="str">
        <f t="shared" si="1"/>
        <v>5ff87235e348f61db1a211c3</v>
      </c>
      <c r="B432" s="99"/>
      <c r="C432" s="92" t="s">
        <v>273</v>
      </c>
      <c r="D432" s="194" t="s">
        <v>4784</v>
      </c>
      <c r="E432" s="182" t="s">
        <v>8963</v>
      </c>
      <c r="F432" s="182" t="s">
        <v>8964</v>
      </c>
      <c r="G432" s="183" t="s">
        <v>9297</v>
      </c>
      <c r="H432" s="238" t="s">
        <v>9143</v>
      </c>
      <c r="I432" s="182" t="s">
        <v>9391</v>
      </c>
      <c r="J432" s="182" t="s">
        <v>8966</v>
      </c>
      <c r="K432" s="98" t="s">
        <v>9392</v>
      </c>
      <c r="L432" s="107"/>
      <c r="M432" s="90" t="str">
        <f>VLOOKUP(E432,'Hedef Liste'!A:J,9,0)</f>
        <v>#N/A</v>
      </c>
      <c r="N432" s="90"/>
      <c r="O432" s="90"/>
      <c r="P432" s="90"/>
      <c r="Q432" s="90"/>
      <c r="R432" s="90"/>
      <c r="S432" s="90"/>
      <c r="T432" s="90"/>
      <c r="U432" s="90"/>
      <c r="V432" s="90"/>
      <c r="W432" s="90"/>
      <c r="X432" s="90"/>
      <c r="Y432" s="90"/>
      <c r="Z432" s="90"/>
      <c r="AA432" s="90"/>
      <c r="AB432" s="90"/>
    </row>
    <row r="433" hidden="1">
      <c r="A433" s="83" t="str">
        <f t="shared" si="1"/>
        <v>602be2b729d1d35fd58aede3</v>
      </c>
      <c r="B433" s="99"/>
      <c r="C433" s="92" t="s">
        <v>273</v>
      </c>
      <c r="D433" s="181" t="s">
        <v>272</v>
      </c>
      <c r="E433" s="182" t="s">
        <v>1067</v>
      </c>
      <c r="F433" s="182" t="s">
        <v>1068</v>
      </c>
      <c r="G433" s="183" t="s">
        <v>8783</v>
      </c>
      <c r="H433" s="196" t="s">
        <v>9393</v>
      </c>
      <c r="I433" s="182" t="s">
        <v>9394</v>
      </c>
      <c r="J433" s="182" t="s">
        <v>1070</v>
      </c>
      <c r="K433" s="98" t="s">
        <v>9395</v>
      </c>
      <c r="L433" s="107"/>
      <c r="M433" s="104">
        <f>VLOOKUP(E433,'Hedef Liste'!A:J,9,0)</f>
        <v>59</v>
      </c>
      <c r="N433" s="90"/>
      <c r="O433" s="90"/>
      <c r="P433" s="90"/>
      <c r="Q433" s="90"/>
      <c r="R433" s="90"/>
      <c r="S433" s="90"/>
      <c r="T433" s="90"/>
      <c r="U433" s="90"/>
      <c r="V433" s="90"/>
      <c r="W433" s="90"/>
      <c r="X433" s="90"/>
      <c r="Y433" s="90"/>
      <c r="Z433" s="90"/>
      <c r="AA433" s="90"/>
      <c r="AB433" s="90"/>
    </row>
    <row r="434" hidden="1">
      <c r="A434" s="83" t="str">
        <f t="shared" si="1"/>
        <v/>
      </c>
      <c r="B434" s="108"/>
      <c r="C434" s="109"/>
      <c r="D434" s="85"/>
      <c r="E434" s="107"/>
      <c r="F434" s="107"/>
      <c r="G434" s="113"/>
      <c r="H434" s="107"/>
      <c r="I434" s="107"/>
      <c r="J434" s="107"/>
      <c r="K434" s="107"/>
      <c r="L434" s="107"/>
      <c r="M434" s="90" t="str">
        <f>VLOOKUP(E434,'Hedef Liste'!A:J,9,0)</f>
        <v>#N/A</v>
      </c>
      <c r="N434" s="90"/>
      <c r="O434" s="90"/>
      <c r="P434" s="90"/>
      <c r="Q434" s="90"/>
      <c r="R434" s="90"/>
      <c r="S434" s="90"/>
      <c r="T434" s="90"/>
      <c r="U434" s="90"/>
      <c r="V434" s="90"/>
      <c r="W434" s="90"/>
      <c r="X434" s="90"/>
      <c r="Y434" s="90"/>
      <c r="Z434" s="90"/>
      <c r="AA434" s="90"/>
      <c r="AB434" s="90"/>
    </row>
    <row r="435" hidden="1">
      <c r="A435" s="83" t="str">
        <f t="shared" si="1"/>
        <v/>
      </c>
      <c r="B435" s="111"/>
      <c r="C435" s="112"/>
      <c r="D435" s="93"/>
      <c r="E435" s="105"/>
      <c r="F435" s="105"/>
      <c r="G435" s="95"/>
      <c r="H435" s="96"/>
      <c r="I435" s="96"/>
      <c r="J435" s="105"/>
      <c r="K435" s="97"/>
      <c r="L435" s="98"/>
      <c r="M435" s="90" t="str">
        <f>VLOOKUP(E435,'Hedef Liste'!A:J,9,0)</f>
        <v>#N/A</v>
      </c>
      <c r="N435" s="90"/>
      <c r="O435" s="90"/>
      <c r="P435" s="90"/>
      <c r="Q435" s="90"/>
      <c r="R435" s="90"/>
      <c r="S435" s="90"/>
      <c r="T435" s="90"/>
      <c r="U435" s="90"/>
      <c r="V435" s="90"/>
      <c r="W435" s="90"/>
      <c r="X435" s="90"/>
      <c r="Y435" s="90"/>
      <c r="Z435" s="90"/>
      <c r="AA435" s="90"/>
      <c r="AB435" s="90"/>
    </row>
    <row r="436" hidden="1">
      <c r="A436" s="83" t="str">
        <f t="shared" si="1"/>
        <v/>
      </c>
      <c r="B436" s="99"/>
      <c r="C436" s="114"/>
      <c r="D436" s="100"/>
      <c r="E436" s="101"/>
      <c r="F436" s="101"/>
      <c r="G436" s="202"/>
      <c r="H436" s="98"/>
      <c r="I436" s="98"/>
      <c r="J436" s="101"/>
      <c r="K436" s="97"/>
      <c r="L436" s="98"/>
      <c r="M436" s="90" t="str">
        <f>VLOOKUP(#REF!,'Hedef Liste'!A:J,9,0)</f>
        <v>#REF!</v>
      </c>
      <c r="N436" s="90"/>
      <c r="O436" s="90"/>
      <c r="P436" s="90"/>
      <c r="Q436" s="90"/>
      <c r="R436" s="90"/>
      <c r="S436" s="90"/>
      <c r="T436" s="90"/>
      <c r="U436" s="90"/>
      <c r="V436" s="90"/>
      <c r="W436" s="90"/>
      <c r="X436" s="90"/>
      <c r="Y436" s="90"/>
      <c r="Z436" s="90"/>
      <c r="AA436" s="90"/>
      <c r="AB436" s="90"/>
    </row>
    <row r="437" hidden="1">
      <c r="A437" s="83" t="str">
        <f t="shared" si="1"/>
        <v>RANDEVU ALINMAYACAK</v>
      </c>
      <c r="B437" s="99"/>
      <c r="C437" s="114"/>
      <c r="D437" s="110"/>
      <c r="E437" s="245" t="s">
        <v>9370</v>
      </c>
      <c r="F437" s="101"/>
      <c r="G437" s="106"/>
      <c r="H437" s="96"/>
      <c r="I437" s="101"/>
      <c r="J437" s="101"/>
      <c r="K437" s="107"/>
      <c r="L437" s="107"/>
      <c r="M437" s="90" t="str">
        <f>VLOOKUP(E436,'Hedef Liste'!A:J,9,0)</f>
        <v>#N/A</v>
      </c>
      <c r="N437" s="90"/>
      <c r="O437" s="90"/>
      <c r="P437" s="90"/>
      <c r="Q437" s="90"/>
      <c r="R437" s="90"/>
      <c r="S437" s="90"/>
      <c r="T437" s="90"/>
      <c r="U437" s="90"/>
      <c r="V437" s="90"/>
      <c r="W437" s="90"/>
      <c r="X437" s="90"/>
      <c r="Y437" s="90"/>
      <c r="Z437" s="90"/>
      <c r="AA437" s="90"/>
      <c r="AB437" s="90"/>
    </row>
    <row r="438" hidden="1">
      <c r="A438" s="83" t="str">
        <f t="shared" si="1"/>
        <v/>
      </c>
      <c r="B438" s="99"/>
      <c r="C438" s="114"/>
      <c r="D438" s="100"/>
      <c r="E438" s="101"/>
      <c r="F438" s="101"/>
      <c r="G438" s="202"/>
      <c r="H438" s="98"/>
      <c r="I438" s="192"/>
      <c r="J438" s="101"/>
      <c r="K438" s="97"/>
      <c r="L438" s="107"/>
      <c r="M438" s="90" t="str">
        <f>VLOOKUP(E437,'Hedef Liste'!A:J,9,0)</f>
        <v>#N/A</v>
      </c>
      <c r="N438" s="90"/>
      <c r="O438" s="90"/>
      <c r="P438" s="90"/>
      <c r="Q438" s="90"/>
      <c r="R438" s="90"/>
      <c r="S438" s="90"/>
      <c r="T438" s="90"/>
      <c r="U438" s="90"/>
      <c r="V438" s="90"/>
      <c r="W438" s="90"/>
      <c r="X438" s="90"/>
      <c r="Y438" s="90"/>
      <c r="Z438" s="90"/>
      <c r="AA438" s="90"/>
      <c r="AB438" s="90"/>
    </row>
    <row r="439" hidden="1">
      <c r="A439" s="83" t="str">
        <f t="shared" si="1"/>
        <v/>
      </c>
      <c r="B439" s="99"/>
      <c r="C439" s="114"/>
      <c r="D439" s="110"/>
      <c r="E439" s="101"/>
      <c r="F439" s="101"/>
      <c r="G439" s="106"/>
      <c r="H439" s="98"/>
      <c r="I439" s="98"/>
      <c r="J439" s="98"/>
      <c r="K439" s="107"/>
      <c r="L439" s="107"/>
      <c r="M439" s="90" t="str">
        <f>VLOOKUP(E438,'Hedef Liste'!A:J,9,0)</f>
        <v>#N/A</v>
      </c>
      <c r="N439" s="90"/>
      <c r="O439" s="90"/>
      <c r="P439" s="90"/>
      <c r="Q439" s="90"/>
      <c r="R439" s="90"/>
      <c r="S439" s="90"/>
      <c r="T439" s="90"/>
      <c r="U439" s="90"/>
      <c r="V439" s="90"/>
      <c r="W439" s="90"/>
      <c r="X439" s="90"/>
      <c r="Y439" s="90"/>
      <c r="Z439" s="90"/>
      <c r="AA439" s="90"/>
      <c r="AB439" s="90"/>
    </row>
    <row r="440" hidden="1">
      <c r="A440" s="83" t="str">
        <f t="shared" si="1"/>
        <v/>
      </c>
      <c r="B440" s="108"/>
      <c r="C440" s="109"/>
      <c r="D440" s="126"/>
      <c r="E440" s="127"/>
      <c r="F440" s="127"/>
      <c r="G440" s="112"/>
      <c r="H440" s="127"/>
      <c r="I440" s="127"/>
      <c r="J440" s="127"/>
      <c r="K440" s="127"/>
      <c r="L440" s="127"/>
      <c r="M440" s="90" t="str">
        <f>VLOOKUP(E439,'Hedef Liste'!A:J,9,0)</f>
        <v>#N/A</v>
      </c>
      <c r="N440" s="90"/>
      <c r="O440" s="90"/>
      <c r="P440" s="90"/>
      <c r="Q440" s="90"/>
      <c r="R440" s="90"/>
      <c r="S440" s="90"/>
      <c r="T440" s="90"/>
      <c r="U440" s="90"/>
      <c r="V440" s="90"/>
      <c r="W440" s="90"/>
      <c r="X440" s="90"/>
      <c r="Y440" s="90"/>
      <c r="Z440" s="90"/>
      <c r="AA440" s="90"/>
      <c r="AB440" s="90"/>
    </row>
    <row r="441" hidden="1">
      <c r="A441" s="83" t="str">
        <f t="shared" si="1"/>
        <v/>
      </c>
      <c r="B441" s="111" t="s">
        <v>8940</v>
      </c>
      <c r="C441" s="112"/>
      <c r="D441" s="93"/>
      <c r="E441" s="105"/>
      <c r="F441" s="105"/>
      <c r="G441" s="95"/>
      <c r="H441" s="96"/>
      <c r="I441" s="96"/>
      <c r="J441" s="105"/>
      <c r="K441" s="97"/>
      <c r="L441" s="98"/>
      <c r="M441" s="90" t="str">
        <f>VLOOKUP(E441,'Hedef Liste'!A:J,9,0)</f>
        <v>#N/A</v>
      </c>
      <c r="N441" s="90"/>
      <c r="O441" s="90"/>
      <c r="P441" s="90"/>
      <c r="Q441" s="90"/>
      <c r="R441" s="90"/>
      <c r="S441" s="90"/>
      <c r="T441" s="90"/>
      <c r="U441" s="90"/>
      <c r="V441" s="90"/>
      <c r="W441" s="90"/>
      <c r="X441" s="90"/>
      <c r="Y441" s="90"/>
      <c r="Z441" s="90"/>
      <c r="AA441" s="90"/>
      <c r="AB441" s="90"/>
    </row>
    <row r="442" hidden="1">
      <c r="A442" s="83" t="str">
        <f t="shared" si="1"/>
        <v/>
      </c>
      <c r="B442" s="99"/>
      <c r="C442" s="114" t="s">
        <v>52</v>
      </c>
      <c r="D442" s="101"/>
      <c r="E442" s="101"/>
      <c r="F442" s="101"/>
      <c r="G442" s="171"/>
      <c r="H442" s="101"/>
      <c r="I442" s="127"/>
      <c r="J442" s="101"/>
      <c r="K442" s="127"/>
      <c r="L442" s="98"/>
      <c r="M442" s="90" t="str">
        <f>VLOOKUP(E442,'Hedef Liste'!A:J,9,0)</f>
        <v>#N/A</v>
      </c>
      <c r="N442" s="90"/>
      <c r="O442" s="90"/>
      <c r="P442" s="90"/>
      <c r="Q442" s="90"/>
      <c r="R442" s="90"/>
      <c r="S442" s="90"/>
      <c r="T442" s="90"/>
      <c r="U442" s="90"/>
      <c r="V442" s="90"/>
      <c r="W442" s="90"/>
      <c r="X442" s="90"/>
      <c r="Y442" s="90"/>
      <c r="Z442" s="90"/>
      <c r="AA442" s="90"/>
      <c r="AB442" s="90"/>
    </row>
    <row r="443" hidden="1">
      <c r="A443" s="83" t="str">
        <f t="shared" si="1"/>
        <v>5fec97edad8a38e72525b7d2</v>
      </c>
      <c r="B443" s="99"/>
      <c r="C443" s="114" t="s">
        <v>52</v>
      </c>
      <c r="D443" s="101" t="s">
        <v>9064</v>
      </c>
      <c r="E443" s="101" t="s">
        <v>9396</v>
      </c>
      <c r="F443" s="101" t="s">
        <v>9397</v>
      </c>
      <c r="G443" s="171">
        <v>0.5</v>
      </c>
      <c r="H443" s="101" t="s">
        <v>9393</v>
      </c>
      <c r="I443" s="215" t="s">
        <v>9398</v>
      </c>
      <c r="J443" s="101" t="s">
        <v>9399</v>
      </c>
      <c r="K443" s="127"/>
      <c r="L443" s="98"/>
      <c r="M443" s="90"/>
      <c r="N443" s="90"/>
      <c r="O443" s="90"/>
      <c r="P443" s="90"/>
      <c r="Q443" s="90"/>
      <c r="R443" s="90"/>
      <c r="S443" s="90"/>
      <c r="T443" s="90"/>
      <c r="U443" s="90"/>
      <c r="V443" s="90"/>
      <c r="W443" s="90"/>
      <c r="X443" s="90"/>
      <c r="Y443" s="90"/>
      <c r="Z443" s="90"/>
      <c r="AA443" s="90"/>
      <c r="AB443" s="90"/>
    </row>
    <row r="444" hidden="1">
      <c r="A444" s="83" t="str">
        <f t="shared" si="1"/>
        <v>5fc65f74e3a84d334d680c44</v>
      </c>
      <c r="B444" s="99"/>
      <c r="C444" s="114" t="s">
        <v>52</v>
      </c>
      <c r="D444" s="100" t="s">
        <v>272</v>
      </c>
      <c r="E444" s="101" t="s">
        <v>8790</v>
      </c>
      <c r="F444" s="101" t="s">
        <v>8791</v>
      </c>
      <c r="G444" s="106" t="s">
        <v>9021</v>
      </c>
      <c r="H444" s="96" t="s">
        <v>9400</v>
      </c>
      <c r="I444" s="101" t="s">
        <v>9401</v>
      </c>
      <c r="J444" s="101" t="s">
        <v>9402</v>
      </c>
      <c r="K444" s="107"/>
      <c r="L444" s="98"/>
      <c r="M444" s="90" t="str">
        <f>VLOOKUP(#REF!,'Hedef Liste'!A:J,9,0)</f>
        <v>#REF!</v>
      </c>
      <c r="N444" s="90"/>
      <c r="O444" s="90"/>
      <c r="P444" s="90"/>
      <c r="Q444" s="90"/>
      <c r="R444" s="90"/>
      <c r="S444" s="90"/>
      <c r="T444" s="90"/>
      <c r="U444" s="90"/>
      <c r="V444" s="90"/>
      <c r="W444" s="90"/>
      <c r="X444" s="90"/>
      <c r="Y444" s="90"/>
      <c r="Z444" s="90"/>
      <c r="AA444" s="90"/>
      <c r="AB444" s="90"/>
    </row>
    <row r="445" hidden="1">
      <c r="A445" s="83" t="str">
        <f t="shared" si="1"/>
        <v>603c2d51629a2593bc6a7671</v>
      </c>
      <c r="B445" s="99"/>
      <c r="C445" s="114" t="s">
        <v>52</v>
      </c>
      <c r="D445" s="178" t="s">
        <v>272</v>
      </c>
      <c r="E445" s="101" t="s">
        <v>3590</v>
      </c>
      <c r="F445" s="101" t="s">
        <v>3591</v>
      </c>
      <c r="G445" s="180" t="s">
        <v>8745</v>
      </c>
      <c r="H445" s="175" t="s">
        <v>9112</v>
      </c>
      <c r="I445" s="175" t="s">
        <v>9403</v>
      </c>
      <c r="J445" s="101" t="s">
        <v>9404</v>
      </c>
      <c r="K445" s="107"/>
      <c r="L445" s="107"/>
      <c r="M445" s="104">
        <f>VLOOKUP(E445,'Hedef Liste'!A:J,9,0)</f>
        <v>18</v>
      </c>
      <c r="N445" s="90"/>
      <c r="O445" s="90"/>
      <c r="P445" s="90"/>
      <c r="Q445" s="90"/>
      <c r="R445" s="90"/>
      <c r="S445" s="90"/>
      <c r="T445" s="90"/>
      <c r="U445" s="90"/>
      <c r="V445" s="90"/>
      <c r="W445" s="90"/>
      <c r="X445" s="90"/>
      <c r="Y445" s="90"/>
      <c r="Z445" s="90"/>
      <c r="AA445" s="90"/>
      <c r="AB445" s="90"/>
    </row>
    <row r="446" hidden="1">
      <c r="A446" s="83" t="str">
        <f t="shared" si="1"/>
        <v/>
      </c>
      <c r="B446" s="99"/>
      <c r="C446" s="112"/>
      <c r="D446" s="93"/>
      <c r="E446" s="101"/>
      <c r="F446" s="101"/>
      <c r="G446" s="106"/>
      <c r="H446" s="98"/>
      <c r="I446" s="101"/>
      <c r="J446" s="101"/>
      <c r="K446" s="97"/>
      <c r="L446" s="107"/>
      <c r="M446" s="90" t="str">
        <f>VLOOKUP(E446,'Hedef Liste'!A:J,9,0)</f>
        <v>#N/A</v>
      </c>
      <c r="N446" s="90"/>
      <c r="O446" s="90"/>
      <c r="P446" s="90"/>
      <c r="Q446" s="90"/>
      <c r="R446" s="90"/>
      <c r="S446" s="90"/>
      <c r="T446" s="90"/>
      <c r="U446" s="90"/>
      <c r="V446" s="90"/>
      <c r="W446" s="90"/>
      <c r="X446" s="90"/>
      <c r="Y446" s="90"/>
      <c r="Z446" s="90"/>
      <c r="AA446" s="90"/>
      <c r="AB446" s="90"/>
    </row>
    <row r="447" hidden="1">
      <c r="A447" s="83" t="str">
        <f t="shared" si="1"/>
        <v/>
      </c>
      <c r="B447" s="108"/>
      <c r="C447" s="109"/>
      <c r="D447" s="85"/>
      <c r="E447" s="107"/>
      <c r="F447" s="107"/>
      <c r="G447" s="113"/>
      <c r="H447" s="107"/>
      <c r="I447" s="107"/>
      <c r="J447" s="107"/>
      <c r="K447" s="107"/>
      <c r="L447" s="107"/>
      <c r="M447" s="90" t="str">
        <f>VLOOKUP(E447,'Hedef Liste'!A:J,9,0)</f>
        <v>#N/A</v>
      </c>
      <c r="N447" s="90"/>
      <c r="O447" s="90"/>
      <c r="P447" s="90"/>
      <c r="Q447" s="90"/>
      <c r="R447" s="90"/>
      <c r="S447" s="90"/>
      <c r="T447" s="90"/>
      <c r="U447" s="90"/>
      <c r="V447" s="90"/>
      <c r="W447" s="90"/>
      <c r="X447" s="90"/>
      <c r="Y447" s="90"/>
      <c r="Z447" s="90"/>
      <c r="AA447" s="90"/>
      <c r="AB447" s="90"/>
    </row>
    <row r="448" hidden="1">
      <c r="A448" s="83" t="str">
        <f t="shared" si="1"/>
        <v/>
      </c>
      <c r="B448" s="84"/>
      <c r="C448" s="84">
        <v>44302.0</v>
      </c>
      <c r="D448" s="85"/>
      <c r="E448" s="86"/>
      <c r="F448" s="149"/>
      <c r="G448" s="149"/>
      <c r="H448" s="149"/>
      <c r="I448" s="149"/>
      <c r="J448" s="149"/>
      <c r="K448" s="149"/>
      <c r="L448" s="150"/>
      <c r="M448" s="90" t="str">
        <f>VLOOKUP(E448,'Hedef Liste'!A:J,9,0)</f>
        <v>#N/A</v>
      </c>
      <c r="N448" s="90"/>
      <c r="O448" s="90"/>
      <c r="P448" s="90"/>
      <c r="Q448" s="90"/>
      <c r="R448" s="90"/>
      <c r="S448" s="90"/>
      <c r="T448" s="90"/>
      <c r="U448" s="90"/>
      <c r="V448" s="90"/>
      <c r="W448" s="90"/>
      <c r="X448" s="90"/>
      <c r="Y448" s="90"/>
      <c r="Z448" s="90"/>
      <c r="AA448" s="90"/>
      <c r="AB448" s="90"/>
    </row>
    <row r="449" hidden="1">
      <c r="A449" s="83" t="str">
        <f t="shared" si="1"/>
        <v>5ff9ca4b4a4dfa52b2ab0af3</v>
      </c>
      <c r="B449" s="111" t="s">
        <v>8686</v>
      </c>
      <c r="C449" s="92" t="s">
        <v>273</v>
      </c>
      <c r="D449" s="93" t="s">
        <v>258</v>
      </c>
      <c r="E449" s="101" t="s">
        <v>7684</v>
      </c>
      <c r="F449" s="101" t="s">
        <v>7685</v>
      </c>
      <c r="G449" s="95">
        <v>0.4166666666666667</v>
      </c>
      <c r="H449" s="96" t="s">
        <v>9405</v>
      </c>
      <c r="I449" s="101" t="s">
        <v>9406</v>
      </c>
      <c r="J449" s="101" t="s">
        <v>1852</v>
      </c>
      <c r="K449" s="101" t="s">
        <v>7687</v>
      </c>
      <c r="L449" s="98"/>
      <c r="M449" s="104">
        <f>VLOOKUP(E449,'Hedef Liste'!A:J,9,0)</f>
        <v>45</v>
      </c>
      <c r="N449" s="90"/>
      <c r="O449" s="90"/>
      <c r="P449" s="90"/>
      <c r="Q449" s="90"/>
      <c r="R449" s="90"/>
      <c r="S449" s="90"/>
      <c r="T449" s="90"/>
      <c r="U449" s="90"/>
      <c r="V449" s="90"/>
      <c r="W449" s="90"/>
      <c r="X449" s="90"/>
      <c r="Y449" s="90"/>
      <c r="Z449" s="90"/>
      <c r="AA449" s="90"/>
      <c r="AB449" s="90"/>
    </row>
    <row r="450" hidden="1">
      <c r="A450" s="83" t="str">
        <f t="shared" si="1"/>
        <v>5fe9a92e8d4d71acb0aec4ed</v>
      </c>
      <c r="B450" s="99"/>
      <c r="C450" s="92" t="s">
        <v>273</v>
      </c>
      <c r="D450" s="93" t="s">
        <v>258</v>
      </c>
      <c r="E450" s="101" t="s">
        <v>685</v>
      </c>
      <c r="F450" s="101" t="s">
        <v>686</v>
      </c>
      <c r="G450" s="114" t="s">
        <v>8689</v>
      </c>
      <c r="H450" s="198" t="s">
        <v>9407</v>
      </c>
      <c r="I450" s="101" t="s">
        <v>9408</v>
      </c>
      <c r="J450" s="101" t="s">
        <v>688</v>
      </c>
      <c r="K450" s="98"/>
      <c r="L450" s="98"/>
      <c r="M450" s="104">
        <f>VLOOKUP(E450,'Hedef Liste'!A:J,9,0)</f>
        <v>45</v>
      </c>
      <c r="N450" s="90"/>
      <c r="O450" s="90"/>
      <c r="P450" s="90"/>
      <c r="Q450" s="90"/>
      <c r="R450" s="90"/>
      <c r="S450" s="90"/>
      <c r="T450" s="90"/>
      <c r="U450" s="90"/>
      <c r="V450" s="90"/>
      <c r="W450" s="90"/>
      <c r="X450" s="90"/>
      <c r="Y450" s="90"/>
      <c r="Z450" s="90"/>
      <c r="AA450" s="90"/>
      <c r="AB450" s="90"/>
    </row>
    <row r="451" hidden="1">
      <c r="A451" s="83" t="str">
        <f t="shared" si="1"/>
        <v>602f9c52e77af6da7a14e33e</v>
      </c>
      <c r="B451" s="99"/>
      <c r="C451" s="92" t="s">
        <v>273</v>
      </c>
      <c r="D451" s="93" t="s">
        <v>51</v>
      </c>
      <c r="E451" s="101" t="s">
        <v>6425</v>
      </c>
      <c r="F451" s="101" t="s">
        <v>6426</v>
      </c>
      <c r="G451" s="95">
        <v>0.625</v>
      </c>
      <c r="H451" s="96" t="s">
        <v>9379</v>
      </c>
      <c r="I451" s="96" t="s">
        <v>9380</v>
      </c>
      <c r="J451" s="105" t="s">
        <v>6428</v>
      </c>
      <c r="K451" s="97"/>
      <c r="L451" s="98"/>
      <c r="M451" s="104">
        <f>VLOOKUP(E451,'Hedef Liste'!A:J,9,0)</f>
        <v>11</v>
      </c>
      <c r="N451" s="90"/>
      <c r="O451" s="90"/>
      <c r="P451" s="90"/>
      <c r="Q451" s="90"/>
      <c r="R451" s="90"/>
      <c r="S451" s="90"/>
      <c r="T451" s="90"/>
      <c r="U451" s="90"/>
      <c r="V451" s="90"/>
      <c r="W451" s="90"/>
      <c r="X451" s="90"/>
      <c r="Y451" s="90"/>
      <c r="Z451" s="90"/>
      <c r="AA451" s="90"/>
      <c r="AB451" s="90"/>
    </row>
    <row r="452" hidden="1">
      <c r="A452" s="83" t="str">
        <f t="shared" si="1"/>
        <v>5fb4fd3bb7a8af7dbae62b8c</v>
      </c>
      <c r="B452" s="99"/>
      <c r="C452" s="92" t="s">
        <v>273</v>
      </c>
      <c r="D452" s="100" t="s">
        <v>258</v>
      </c>
      <c r="E452" s="101" t="s">
        <v>5487</v>
      </c>
      <c r="F452" s="101" t="s">
        <v>5488</v>
      </c>
      <c r="G452" s="106" t="s">
        <v>8949</v>
      </c>
      <c r="H452" s="96" t="s">
        <v>9409</v>
      </c>
      <c r="I452" s="101" t="s">
        <v>5489</v>
      </c>
      <c r="J452" s="101" t="s">
        <v>5490</v>
      </c>
      <c r="K452" s="101"/>
      <c r="L452" s="107"/>
      <c r="M452" s="104">
        <f>VLOOKUP(E452,'Hedef Liste'!A:J,9,0)</f>
        <v>36</v>
      </c>
      <c r="N452" s="90"/>
      <c r="O452" s="90"/>
      <c r="P452" s="90"/>
      <c r="Q452" s="90"/>
      <c r="R452" s="90"/>
      <c r="S452" s="90"/>
      <c r="T452" s="90"/>
      <c r="U452" s="90"/>
      <c r="V452" s="90"/>
      <c r="W452" s="90"/>
      <c r="X452" s="90"/>
      <c r="Y452" s="90"/>
      <c r="Z452" s="90"/>
      <c r="AA452" s="90"/>
      <c r="AB452" s="90"/>
    </row>
    <row r="453" hidden="1">
      <c r="A453" s="83" t="str">
        <f t="shared" si="1"/>
        <v/>
      </c>
      <c r="B453" s="99"/>
      <c r="C453" s="92"/>
      <c r="D453" s="93"/>
      <c r="E453" s="101"/>
      <c r="F453" s="101"/>
      <c r="G453" s="106"/>
      <c r="H453" s="98"/>
      <c r="I453" s="101"/>
      <c r="J453" s="101"/>
      <c r="K453" s="97"/>
      <c r="L453" s="107"/>
      <c r="M453" s="90" t="str">
        <f>VLOOKUP(E453,'Hedef Liste'!A:J,9,0)</f>
        <v>#N/A</v>
      </c>
      <c r="N453" s="90"/>
      <c r="O453" s="90"/>
      <c r="P453" s="90"/>
      <c r="Q453" s="90"/>
      <c r="R453" s="90"/>
      <c r="S453" s="90"/>
      <c r="T453" s="90"/>
      <c r="U453" s="90"/>
      <c r="V453" s="90"/>
      <c r="W453" s="90"/>
      <c r="X453" s="90"/>
      <c r="Y453" s="90"/>
      <c r="Z453" s="90"/>
      <c r="AA453" s="90"/>
      <c r="AB453" s="90"/>
    </row>
    <row r="454" hidden="1">
      <c r="A454" s="83" t="str">
        <f t="shared" si="1"/>
        <v/>
      </c>
      <c r="B454" s="108"/>
      <c r="C454" s="109"/>
      <c r="D454" s="85"/>
      <c r="E454" s="107"/>
      <c r="F454" s="107"/>
      <c r="G454" s="113"/>
      <c r="H454" s="107"/>
      <c r="I454" s="107"/>
      <c r="J454" s="107"/>
      <c r="K454" s="107"/>
      <c r="L454" s="107"/>
      <c r="M454" s="90" t="str">
        <f>VLOOKUP(E454,'Hedef Liste'!A:J,9,0)</f>
        <v>#N/A</v>
      </c>
      <c r="N454" s="90"/>
      <c r="O454" s="90"/>
      <c r="P454" s="90"/>
      <c r="Q454" s="90"/>
      <c r="R454" s="90"/>
      <c r="S454" s="90"/>
      <c r="T454" s="90"/>
      <c r="U454" s="90"/>
      <c r="V454" s="90"/>
      <c r="W454" s="90"/>
      <c r="X454" s="90"/>
      <c r="Y454" s="90"/>
      <c r="Z454" s="90"/>
      <c r="AA454" s="90"/>
      <c r="AB454" s="90"/>
    </row>
    <row r="455" hidden="1">
      <c r="A455" s="83" t="str">
        <f t="shared" si="1"/>
        <v/>
      </c>
      <c r="B455" s="111"/>
      <c r="C455" s="112"/>
      <c r="D455" s="93"/>
      <c r="E455" s="105"/>
      <c r="F455" s="105"/>
      <c r="G455" s="95"/>
      <c r="H455" s="96"/>
      <c r="I455" s="96"/>
      <c r="J455" s="105"/>
      <c r="K455" s="97"/>
      <c r="L455" s="98"/>
      <c r="M455" s="90" t="str">
        <f>VLOOKUP(E455,'Hedef Liste'!A:J,9,0)</f>
        <v>#N/A</v>
      </c>
      <c r="N455" s="90"/>
      <c r="O455" s="90"/>
      <c r="P455" s="90"/>
      <c r="Q455" s="90"/>
      <c r="R455" s="90"/>
      <c r="S455" s="90"/>
      <c r="T455" s="90"/>
      <c r="U455" s="90"/>
      <c r="V455" s="90"/>
      <c r="W455" s="90"/>
      <c r="X455" s="90"/>
      <c r="Y455" s="90"/>
      <c r="Z455" s="90"/>
      <c r="AA455" s="90"/>
      <c r="AB455" s="90"/>
    </row>
    <row r="456" hidden="1">
      <c r="A456" s="83" t="str">
        <f t="shared" si="1"/>
        <v/>
      </c>
      <c r="B456" s="99"/>
      <c r="C456" s="114"/>
      <c r="D456" s="100"/>
      <c r="E456" s="101"/>
      <c r="F456" s="101"/>
      <c r="G456" s="202"/>
      <c r="H456" s="98"/>
      <c r="I456" s="98"/>
      <c r="J456" s="101"/>
      <c r="K456" s="97"/>
      <c r="L456" s="98"/>
      <c r="M456" s="90" t="str">
        <f>VLOOKUP(#REF!,'Hedef Liste'!A:J,9,0)</f>
        <v>#REF!</v>
      </c>
      <c r="N456" s="90"/>
      <c r="O456" s="90"/>
      <c r="P456" s="90"/>
      <c r="Q456" s="90"/>
      <c r="R456" s="90"/>
      <c r="S456" s="90"/>
      <c r="T456" s="90"/>
      <c r="U456" s="90"/>
      <c r="V456" s="90"/>
      <c r="W456" s="90"/>
      <c r="X456" s="90"/>
      <c r="Y456" s="90"/>
      <c r="Z456" s="90"/>
      <c r="AA456" s="90"/>
      <c r="AB456" s="90"/>
    </row>
    <row r="457" hidden="1">
      <c r="A457" s="83" t="str">
        <f t="shared" si="1"/>
        <v>RANDEVU ALINMAYACAK</v>
      </c>
      <c r="B457" s="99"/>
      <c r="C457" s="114"/>
      <c r="D457" s="110"/>
      <c r="E457" s="246" t="s">
        <v>9370</v>
      </c>
      <c r="F457" s="101"/>
      <c r="G457" s="106"/>
      <c r="H457" s="96"/>
      <c r="I457" s="101"/>
      <c r="J457" s="101"/>
      <c r="K457" s="107"/>
      <c r="L457" s="107"/>
      <c r="M457" s="90" t="str">
        <f>VLOOKUP(E456,'Hedef Liste'!A:J,9,0)</f>
        <v>#N/A</v>
      </c>
      <c r="N457" s="90"/>
      <c r="O457" s="90"/>
      <c r="P457" s="90"/>
      <c r="Q457" s="90"/>
      <c r="R457" s="90"/>
      <c r="S457" s="90"/>
      <c r="T457" s="90"/>
      <c r="U457" s="90"/>
      <c r="V457" s="90"/>
      <c r="W457" s="90"/>
      <c r="X457" s="90"/>
      <c r="Y457" s="90"/>
      <c r="Z457" s="90"/>
      <c r="AA457" s="90"/>
      <c r="AB457" s="90"/>
    </row>
    <row r="458" hidden="1">
      <c r="A458" s="83" t="str">
        <f t="shared" si="1"/>
        <v/>
      </c>
      <c r="B458" s="99"/>
      <c r="C458" s="114"/>
      <c r="D458" s="100"/>
      <c r="E458" s="101"/>
      <c r="F458" s="101"/>
      <c r="G458" s="202"/>
      <c r="H458" s="98"/>
      <c r="I458" s="192"/>
      <c r="J458" s="101"/>
      <c r="K458" s="97"/>
      <c r="L458" s="107"/>
      <c r="M458" s="90" t="str">
        <f>VLOOKUP(E457,'Hedef Liste'!A:J,9,0)</f>
        <v>#N/A</v>
      </c>
      <c r="N458" s="90"/>
      <c r="O458" s="90"/>
      <c r="P458" s="90"/>
      <c r="Q458" s="90"/>
      <c r="R458" s="90"/>
      <c r="S458" s="90"/>
      <c r="T458" s="90"/>
      <c r="U458" s="90"/>
      <c r="V458" s="90"/>
      <c r="W458" s="90"/>
      <c r="X458" s="90"/>
      <c r="Y458" s="90"/>
      <c r="Z458" s="90"/>
      <c r="AA458" s="90"/>
      <c r="AB458" s="90"/>
    </row>
    <row r="459" hidden="1">
      <c r="A459" s="83" t="str">
        <f t="shared" si="1"/>
        <v/>
      </c>
      <c r="B459" s="99"/>
      <c r="C459" s="114"/>
      <c r="D459" s="110"/>
      <c r="E459" s="101"/>
      <c r="F459" s="101"/>
      <c r="G459" s="106"/>
      <c r="H459" s="98"/>
      <c r="I459" s="98"/>
      <c r="J459" s="98"/>
      <c r="K459" s="107"/>
      <c r="L459" s="107"/>
      <c r="M459" s="90" t="str">
        <f>VLOOKUP(E458,'Hedef Liste'!A:J,9,0)</f>
        <v>#N/A</v>
      </c>
      <c r="N459" s="90"/>
      <c r="O459" s="90"/>
      <c r="P459" s="90"/>
      <c r="Q459" s="90"/>
      <c r="R459" s="90"/>
      <c r="S459" s="90"/>
      <c r="T459" s="90"/>
      <c r="U459" s="90"/>
      <c r="V459" s="90"/>
      <c r="W459" s="90"/>
      <c r="X459" s="90"/>
      <c r="Y459" s="90"/>
      <c r="Z459" s="90"/>
      <c r="AA459" s="90"/>
      <c r="AB459" s="90"/>
    </row>
    <row r="460" hidden="1">
      <c r="A460" s="83" t="str">
        <f t="shared" si="1"/>
        <v/>
      </c>
      <c r="B460" s="108"/>
      <c r="C460" s="109"/>
      <c r="D460" s="126"/>
      <c r="E460" s="127"/>
      <c r="F460" s="127"/>
      <c r="G460" s="112"/>
      <c r="H460" s="127"/>
      <c r="I460" s="127"/>
      <c r="J460" s="127"/>
      <c r="K460" s="127"/>
      <c r="L460" s="127"/>
      <c r="M460" s="90" t="str">
        <f>VLOOKUP(E459,'Hedef Liste'!A:J,9,0)</f>
        <v>#N/A</v>
      </c>
      <c r="N460" s="90"/>
      <c r="O460" s="90"/>
      <c r="P460" s="90"/>
      <c r="Q460" s="90"/>
      <c r="R460" s="90"/>
      <c r="S460" s="90"/>
      <c r="T460" s="90"/>
      <c r="U460" s="90"/>
      <c r="V460" s="90"/>
      <c r="W460" s="90"/>
      <c r="X460" s="90"/>
      <c r="Y460" s="90"/>
      <c r="Z460" s="90"/>
      <c r="AA460" s="90"/>
      <c r="AB460" s="90"/>
    </row>
    <row r="461" hidden="1">
      <c r="A461" s="83" t="str">
        <f t="shared" si="1"/>
        <v/>
      </c>
      <c r="B461" s="111" t="s">
        <v>8940</v>
      </c>
      <c r="C461" s="112"/>
      <c r="D461" s="93"/>
      <c r="E461" s="105"/>
      <c r="F461" s="105"/>
      <c r="G461" s="95"/>
      <c r="H461" s="96"/>
      <c r="I461" s="96"/>
      <c r="J461" s="105"/>
      <c r="K461" s="97"/>
      <c r="L461" s="98"/>
      <c r="M461" s="90" t="str">
        <f>VLOOKUP(E461,'Hedef Liste'!A:J,9,0)</f>
        <v>#N/A</v>
      </c>
      <c r="N461" s="90"/>
      <c r="O461" s="90"/>
      <c r="P461" s="90"/>
      <c r="Q461" s="90"/>
      <c r="R461" s="90"/>
      <c r="S461" s="90"/>
      <c r="T461" s="90"/>
      <c r="U461" s="90"/>
      <c r="V461" s="90"/>
      <c r="W461" s="90"/>
      <c r="X461" s="90"/>
      <c r="Y461" s="90"/>
      <c r="Z461" s="90"/>
      <c r="AA461" s="90"/>
      <c r="AB461" s="90"/>
    </row>
    <row r="462" hidden="1">
      <c r="A462" s="83" t="str">
        <f t="shared" si="1"/>
        <v/>
      </c>
      <c r="B462" s="99"/>
      <c r="C462" s="114" t="s">
        <v>52</v>
      </c>
      <c r="D462" s="126"/>
      <c r="E462" s="127"/>
      <c r="F462" s="127"/>
      <c r="G462" s="112"/>
      <c r="H462" s="127"/>
      <c r="I462" s="127"/>
      <c r="J462" s="127"/>
      <c r="K462" s="127"/>
      <c r="L462" s="98"/>
      <c r="M462" s="90" t="str">
        <f>VLOOKUP(#REF!,'Hedef Liste'!A:J,9,0)</f>
        <v>#REF!</v>
      </c>
      <c r="N462" s="90"/>
      <c r="O462" s="90"/>
      <c r="P462" s="90"/>
      <c r="Q462" s="90"/>
      <c r="R462" s="90"/>
      <c r="S462" s="90"/>
      <c r="T462" s="90"/>
      <c r="U462" s="90"/>
      <c r="V462" s="90"/>
      <c r="W462" s="90"/>
      <c r="X462" s="90"/>
      <c r="Y462" s="90"/>
      <c r="Z462" s="90"/>
      <c r="AA462" s="90"/>
      <c r="AB462" s="90"/>
    </row>
    <row r="463" hidden="1">
      <c r="A463" s="83" t="str">
        <f t="shared" si="1"/>
        <v>5fbbc342a3e7461a2d46878a</v>
      </c>
      <c r="B463" s="99"/>
      <c r="C463" s="114" t="s">
        <v>52</v>
      </c>
      <c r="D463" s="93" t="s">
        <v>258</v>
      </c>
      <c r="E463" s="101" t="s">
        <v>3834</v>
      </c>
      <c r="F463" s="101" t="s">
        <v>3835</v>
      </c>
      <c r="G463" s="106" t="s">
        <v>9410</v>
      </c>
      <c r="H463" s="101" t="s">
        <v>9116</v>
      </c>
      <c r="I463" s="101" t="s">
        <v>9411</v>
      </c>
      <c r="J463" s="101" t="s">
        <v>3837</v>
      </c>
      <c r="K463" s="107"/>
      <c r="L463" s="98"/>
      <c r="M463" s="104">
        <f>VLOOKUP(E465,'Hedef Liste'!A:J,9,0)</f>
        <v>20</v>
      </c>
      <c r="N463" s="90"/>
      <c r="O463" s="90"/>
      <c r="P463" s="90"/>
      <c r="Q463" s="90"/>
      <c r="R463" s="90"/>
      <c r="S463" s="90"/>
      <c r="T463" s="90"/>
      <c r="U463" s="90"/>
      <c r="V463" s="90"/>
      <c r="W463" s="90"/>
      <c r="X463" s="90"/>
      <c r="Y463" s="90"/>
      <c r="Z463" s="90"/>
      <c r="AA463" s="90"/>
      <c r="AB463" s="90"/>
    </row>
    <row r="464" hidden="1">
      <c r="A464" s="83" t="str">
        <f t="shared" si="1"/>
        <v>6030d4cb25e3a63cacecf23b</v>
      </c>
      <c r="B464" s="99"/>
      <c r="C464" s="114" t="s">
        <v>52</v>
      </c>
      <c r="D464" s="178" t="s">
        <v>272</v>
      </c>
      <c r="E464" s="101" t="s">
        <v>9173</v>
      </c>
      <c r="F464" s="101" t="s">
        <v>9174</v>
      </c>
      <c r="G464" s="180" t="s">
        <v>9021</v>
      </c>
      <c r="H464" s="175" t="s">
        <v>9016</v>
      </c>
      <c r="I464" s="101" t="s">
        <v>9412</v>
      </c>
      <c r="J464" s="101" t="s">
        <v>9176</v>
      </c>
      <c r="K464" s="107"/>
      <c r="L464" s="107"/>
      <c r="M464" s="90" t="str">
        <f>VLOOKUP(E464,'Hedef Liste'!A:J,9,0)</f>
        <v>#N/A</v>
      </c>
      <c r="N464" s="90"/>
      <c r="O464" s="90"/>
      <c r="P464" s="90"/>
      <c r="Q464" s="90"/>
      <c r="R464" s="90"/>
      <c r="S464" s="90"/>
      <c r="T464" s="90"/>
      <c r="U464" s="90"/>
      <c r="V464" s="90"/>
      <c r="W464" s="90"/>
      <c r="X464" s="90"/>
      <c r="Y464" s="90"/>
      <c r="Z464" s="90"/>
      <c r="AA464" s="90"/>
      <c r="AB464" s="90"/>
    </row>
    <row r="465" hidden="1">
      <c r="A465" s="83" t="str">
        <f t="shared" si="1"/>
        <v>5f4f546fa9de504a1e0dba5f</v>
      </c>
      <c r="B465" s="99"/>
      <c r="C465" s="114" t="s">
        <v>52</v>
      </c>
      <c r="D465" s="181" t="s">
        <v>258</v>
      </c>
      <c r="E465" s="182" t="s">
        <v>4362</v>
      </c>
      <c r="F465" s="182" t="s">
        <v>4363</v>
      </c>
      <c r="G465" s="183" t="s">
        <v>8745</v>
      </c>
      <c r="H465" s="196" t="s">
        <v>9413</v>
      </c>
      <c r="I465" s="182" t="s">
        <v>9414</v>
      </c>
      <c r="J465" s="182" t="s">
        <v>4365</v>
      </c>
      <c r="K465" s="98" t="s">
        <v>9415</v>
      </c>
      <c r="L465" s="107"/>
      <c r="M465" s="104">
        <f>VLOOKUP(E463,'Hedef Liste'!A:J,9,0)</f>
        <v>8</v>
      </c>
      <c r="N465" s="90"/>
      <c r="O465" s="90"/>
      <c r="P465" s="90"/>
      <c r="Q465" s="90"/>
      <c r="R465" s="90"/>
      <c r="S465" s="90"/>
      <c r="T465" s="90"/>
      <c r="U465" s="90"/>
      <c r="V465" s="90"/>
      <c r="W465" s="90"/>
      <c r="X465" s="90"/>
      <c r="Y465" s="90"/>
      <c r="Z465" s="90"/>
      <c r="AA465" s="90"/>
      <c r="AB465" s="90"/>
    </row>
    <row r="466" hidden="1">
      <c r="A466" s="83" t="str">
        <f t="shared" si="1"/>
        <v>5fa3cb5e62bd7c77168b2533</v>
      </c>
      <c r="B466" s="108"/>
      <c r="C466" s="146" t="s">
        <v>52</v>
      </c>
      <c r="D466" s="212" t="s">
        <v>258</v>
      </c>
      <c r="E466" s="182" t="s">
        <v>9416</v>
      </c>
      <c r="F466" s="182" t="s">
        <v>7256</v>
      </c>
      <c r="G466" s="183" t="s">
        <v>9377</v>
      </c>
      <c r="H466" s="196" t="s">
        <v>9417</v>
      </c>
      <c r="I466" s="196" t="s">
        <v>9418</v>
      </c>
      <c r="J466" s="182" t="s">
        <v>9419</v>
      </c>
      <c r="K466" s="107"/>
      <c r="L466" s="107"/>
      <c r="M466" s="90" t="str">
        <f>VLOOKUP(E466,'Hedef Liste'!A:J,9,0)</f>
        <v>#N/A</v>
      </c>
      <c r="N466" s="90"/>
      <c r="O466" s="90"/>
      <c r="P466" s="90"/>
      <c r="Q466" s="90"/>
      <c r="R466" s="90"/>
      <c r="S466" s="90"/>
      <c r="T466" s="90"/>
      <c r="U466" s="90"/>
      <c r="V466" s="90"/>
      <c r="W466" s="90"/>
      <c r="X466" s="90"/>
      <c r="Y466" s="90"/>
      <c r="Z466" s="90"/>
      <c r="AA466" s="90"/>
      <c r="AB466" s="90"/>
    </row>
    <row r="467" hidden="1">
      <c r="A467" s="83" t="str">
        <f t="shared" si="1"/>
        <v/>
      </c>
      <c r="B467" s="84"/>
      <c r="C467" s="84">
        <v>44305.0</v>
      </c>
      <c r="D467" s="85"/>
      <c r="E467" s="86"/>
      <c r="F467" s="149"/>
      <c r="G467" s="149"/>
      <c r="H467" s="149"/>
      <c r="I467" s="149"/>
      <c r="J467" s="149"/>
      <c r="K467" s="149"/>
      <c r="L467" s="150"/>
      <c r="M467" s="90" t="str">
        <f>VLOOKUP(E467,'Hedef Liste'!A:J,9,0)</f>
        <v>#N/A</v>
      </c>
      <c r="N467" s="90"/>
      <c r="O467" s="90"/>
      <c r="P467" s="90"/>
      <c r="Q467" s="90"/>
      <c r="R467" s="90"/>
      <c r="S467" s="90"/>
      <c r="T467" s="90"/>
      <c r="U467" s="90"/>
      <c r="V467" s="90"/>
      <c r="W467" s="90"/>
      <c r="X467" s="90"/>
      <c r="Y467" s="90"/>
      <c r="Z467" s="90"/>
      <c r="AA467" s="90"/>
      <c r="AB467" s="90"/>
    </row>
    <row r="468" hidden="1">
      <c r="A468" s="83" t="str">
        <f t="shared" si="1"/>
        <v/>
      </c>
      <c r="B468" s="111" t="s">
        <v>8686</v>
      </c>
      <c r="C468" s="92" t="s">
        <v>273</v>
      </c>
      <c r="D468" s="93"/>
      <c r="E468" s="101"/>
      <c r="F468" s="101"/>
      <c r="G468" s="95"/>
      <c r="H468" s="96"/>
      <c r="I468" s="101"/>
      <c r="J468" s="101"/>
      <c r="K468" s="101"/>
      <c r="L468" s="98"/>
      <c r="M468" s="90" t="str">
        <f>VLOOKUP(E468,'Hedef Liste'!A:J,9,0)</f>
        <v>#N/A</v>
      </c>
      <c r="N468" s="90"/>
      <c r="O468" s="90"/>
      <c r="P468" s="90"/>
      <c r="Q468" s="90"/>
      <c r="R468" s="90"/>
      <c r="S468" s="90"/>
      <c r="T468" s="90"/>
      <c r="U468" s="90"/>
      <c r="V468" s="90"/>
      <c r="W468" s="90"/>
      <c r="X468" s="90"/>
      <c r="Y468" s="90"/>
      <c r="Z468" s="90"/>
      <c r="AA468" s="90"/>
      <c r="AB468" s="90"/>
    </row>
    <row r="469" hidden="1">
      <c r="A469" s="83" t="str">
        <f t="shared" si="1"/>
        <v>602b9abfa84ea434cde2682c</v>
      </c>
      <c r="B469" s="99"/>
      <c r="C469" s="92" t="s">
        <v>273</v>
      </c>
      <c r="D469" s="181" t="s">
        <v>258</v>
      </c>
      <c r="E469" s="182" t="s">
        <v>9420</v>
      </c>
      <c r="F469" s="182" t="s">
        <v>9421</v>
      </c>
      <c r="G469" s="210" t="s">
        <v>8689</v>
      </c>
      <c r="H469" s="247" t="s">
        <v>9422</v>
      </c>
      <c r="I469" s="182" t="s">
        <v>9423</v>
      </c>
      <c r="J469" s="182" t="s">
        <v>9424</v>
      </c>
      <c r="K469" s="98" t="s">
        <v>9425</v>
      </c>
      <c r="L469" s="98"/>
      <c r="M469" s="90" t="str">
        <f>VLOOKUP(E469,'Hedef Liste'!A:J,9,0)</f>
        <v>#N/A</v>
      </c>
      <c r="N469" s="90"/>
      <c r="O469" s="90"/>
      <c r="P469" s="90"/>
      <c r="Q469" s="90"/>
      <c r="R469" s="90"/>
      <c r="S469" s="90"/>
      <c r="T469" s="90"/>
      <c r="U469" s="90"/>
      <c r="V469" s="90"/>
      <c r="W469" s="90"/>
      <c r="X469" s="90"/>
      <c r="Y469" s="90"/>
      <c r="Z469" s="90"/>
      <c r="AA469" s="90"/>
      <c r="AB469" s="90"/>
    </row>
    <row r="470" hidden="1">
      <c r="A470" s="83" t="str">
        <f t="shared" si="1"/>
        <v>5ffc4780c92252247239c849</v>
      </c>
      <c r="B470" s="99"/>
      <c r="C470" s="92" t="s">
        <v>273</v>
      </c>
      <c r="D470" s="126"/>
      <c r="E470" s="101" t="s">
        <v>9426</v>
      </c>
      <c r="F470" s="101" t="s">
        <v>9427</v>
      </c>
      <c r="G470" s="102" t="s">
        <v>8707</v>
      </c>
      <c r="H470" s="96" t="s">
        <v>9428</v>
      </c>
      <c r="I470" s="96" t="s">
        <v>9429</v>
      </c>
      <c r="J470" s="101" t="s">
        <v>9430</v>
      </c>
      <c r="K470" s="98" t="s">
        <v>9431</v>
      </c>
      <c r="L470" s="98"/>
      <c r="M470" s="90" t="str">
        <f>VLOOKUP(F470,'Hedef Liste'!A:J,9,0)</f>
        <v>#N/A</v>
      </c>
      <c r="N470" s="90"/>
      <c r="O470" s="90"/>
      <c r="P470" s="90"/>
      <c r="Q470" s="90"/>
      <c r="R470" s="90"/>
      <c r="S470" s="90"/>
      <c r="T470" s="90"/>
      <c r="U470" s="90"/>
      <c r="V470" s="90"/>
      <c r="W470" s="90"/>
      <c r="X470" s="90"/>
      <c r="Y470" s="90"/>
      <c r="Z470" s="90"/>
      <c r="AA470" s="90"/>
      <c r="AB470" s="90"/>
    </row>
    <row r="471" hidden="1">
      <c r="A471" s="83" t="str">
        <f t="shared" si="1"/>
        <v>6059a5e2731077bc49c9978d</v>
      </c>
      <c r="B471" s="99"/>
      <c r="C471" s="92" t="s">
        <v>273</v>
      </c>
      <c r="D471" s="126"/>
      <c r="E471" s="248" t="s">
        <v>3215</v>
      </c>
      <c r="F471" s="248" t="s">
        <v>3216</v>
      </c>
      <c r="G471" s="183" t="s">
        <v>8697</v>
      </c>
      <c r="H471" s="238" t="s">
        <v>9428</v>
      </c>
      <c r="I471" s="182" t="s">
        <v>9432</v>
      </c>
      <c r="J471" s="182" t="s">
        <v>3218</v>
      </c>
      <c r="K471" s="101" t="s">
        <v>3219</v>
      </c>
      <c r="L471" s="107"/>
      <c r="M471" s="90" t="str">
        <f>VLOOKUP(F471,'Hedef Liste'!A:J,9,0)</f>
        <v>#N/A</v>
      </c>
      <c r="N471" s="90"/>
      <c r="O471" s="90"/>
      <c r="P471" s="90"/>
      <c r="Q471" s="90"/>
      <c r="R471" s="90"/>
      <c r="S471" s="90"/>
      <c r="T471" s="90"/>
      <c r="U471" s="90"/>
      <c r="V471" s="90"/>
      <c r="W471" s="90"/>
      <c r="X471" s="90"/>
      <c r="Y471" s="90"/>
      <c r="Z471" s="90"/>
      <c r="AA471" s="90"/>
      <c r="AB471" s="90"/>
    </row>
    <row r="472" hidden="1">
      <c r="A472" s="83" t="str">
        <f t="shared" si="1"/>
        <v/>
      </c>
      <c r="B472" s="99"/>
      <c r="C472" s="92"/>
      <c r="D472" s="93"/>
      <c r="E472" s="101"/>
      <c r="F472" s="101"/>
      <c r="G472" s="106" t="s">
        <v>8760</v>
      </c>
      <c r="H472" s="98"/>
      <c r="I472" s="101"/>
      <c r="J472" s="101"/>
      <c r="K472" s="97"/>
      <c r="L472" s="107"/>
      <c r="M472" s="90" t="str">
        <f>VLOOKUP(E472,'Hedef Liste'!A:J,9,0)</f>
        <v>#N/A</v>
      </c>
      <c r="N472" s="90"/>
      <c r="O472" s="90"/>
      <c r="P472" s="90"/>
      <c r="Q472" s="90"/>
      <c r="R472" s="90"/>
      <c r="S472" s="90"/>
      <c r="T472" s="90"/>
      <c r="U472" s="90"/>
      <c r="V472" s="90"/>
      <c r="W472" s="90"/>
      <c r="X472" s="90"/>
      <c r="Y472" s="90"/>
      <c r="Z472" s="90"/>
      <c r="AA472" s="90"/>
      <c r="AB472" s="90"/>
    </row>
    <row r="473" hidden="1">
      <c r="A473" s="83" t="str">
        <f t="shared" si="1"/>
        <v/>
      </c>
      <c r="B473" s="108"/>
      <c r="C473" s="109"/>
      <c r="D473" s="85"/>
      <c r="E473" s="107"/>
      <c r="F473" s="107"/>
      <c r="G473" s="113"/>
      <c r="H473" s="107"/>
      <c r="I473" s="107"/>
      <c r="J473" s="107"/>
      <c r="K473" s="107"/>
      <c r="L473" s="107"/>
      <c r="M473" s="90" t="str">
        <f>VLOOKUP(E473,'Hedef Liste'!A:J,9,0)</f>
        <v>#N/A</v>
      </c>
      <c r="N473" s="90"/>
      <c r="O473" s="90"/>
      <c r="P473" s="90"/>
      <c r="Q473" s="90"/>
      <c r="R473" s="90"/>
      <c r="S473" s="90"/>
      <c r="T473" s="90"/>
      <c r="U473" s="90"/>
      <c r="V473" s="90"/>
      <c r="W473" s="90"/>
      <c r="X473" s="90"/>
      <c r="Y473" s="90"/>
      <c r="Z473" s="90"/>
      <c r="AA473" s="90"/>
      <c r="AB473" s="90"/>
    </row>
    <row r="474" hidden="1">
      <c r="A474" s="83" t="str">
        <f t="shared" si="1"/>
        <v/>
      </c>
      <c r="B474" s="111"/>
      <c r="C474" s="112"/>
      <c r="D474" s="93"/>
      <c r="E474" s="105"/>
      <c r="F474" s="105"/>
      <c r="G474" s="95"/>
      <c r="H474" s="96"/>
      <c r="I474" s="96"/>
      <c r="J474" s="105"/>
      <c r="K474" s="97"/>
      <c r="L474" s="98"/>
      <c r="M474" s="90" t="str">
        <f>VLOOKUP(E474,'Hedef Liste'!A:J,9,0)</f>
        <v>#N/A</v>
      </c>
      <c r="N474" s="90"/>
      <c r="O474" s="90"/>
      <c r="P474" s="90"/>
      <c r="Q474" s="90"/>
      <c r="R474" s="90"/>
      <c r="S474" s="90"/>
      <c r="T474" s="90"/>
      <c r="U474" s="90"/>
      <c r="V474" s="90"/>
      <c r="W474" s="90"/>
      <c r="X474" s="90"/>
      <c r="Y474" s="90"/>
      <c r="Z474" s="90"/>
      <c r="AA474" s="90"/>
      <c r="AB474" s="90"/>
    </row>
    <row r="475" hidden="1">
      <c r="A475" s="83" t="str">
        <f t="shared" si="1"/>
        <v/>
      </c>
      <c r="B475" s="99"/>
      <c r="C475" s="114"/>
      <c r="D475" s="100"/>
      <c r="E475" s="101"/>
      <c r="F475" s="101"/>
      <c r="G475" s="202"/>
      <c r="H475" s="98"/>
      <c r="I475" s="98"/>
      <c r="J475" s="101"/>
      <c r="K475" s="97"/>
      <c r="L475" s="98"/>
      <c r="M475" s="90" t="str">
        <f>VLOOKUP(#REF!,'Hedef Liste'!A:J,9,0)</f>
        <v>#REF!</v>
      </c>
      <c r="N475" s="90"/>
      <c r="O475" s="90"/>
      <c r="P475" s="90"/>
      <c r="Q475" s="90"/>
      <c r="R475" s="90"/>
      <c r="S475" s="90"/>
      <c r="T475" s="90"/>
      <c r="U475" s="90"/>
      <c r="V475" s="90"/>
      <c r="W475" s="90"/>
      <c r="X475" s="90"/>
      <c r="Y475" s="90"/>
      <c r="Z475" s="90"/>
      <c r="AA475" s="90"/>
      <c r="AB475" s="90"/>
    </row>
    <row r="476" hidden="1">
      <c r="A476" s="83" t="str">
        <f t="shared" si="1"/>
        <v>RANDEVU ALINMAYACAK</v>
      </c>
      <c r="B476" s="99"/>
      <c r="C476" s="114"/>
      <c r="D476" s="110"/>
      <c r="E476" s="246" t="s">
        <v>9370</v>
      </c>
      <c r="F476" s="101"/>
      <c r="G476" s="106"/>
      <c r="H476" s="96"/>
      <c r="I476" s="101"/>
      <c r="J476" s="101"/>
      <c r="K476" s="107"/>
      <c r="L476" s="107"/>
      <c r="M476" s="90" t="str">
        <f>VLOOKUP(E475,'Hedef Liste'!A:J,9,0)</f>
        <v>#N/A</v>
      </c>
      <c r="N476" s="90"/>
      <c r="O476" s="90"/>
      <c r="P476" s="90"/>
      <c r="Q476" s="90"/>
      <c r="R476" s="90"/>
      <c r="S476" s="90"/>
      <c r="T476" s="90"/>
      <c r="U476" s="90"/>
      <c r="V476" s="90"/>
      <c r="W476" s="90"/>
      <c r="X476" s="90"/>
      <c r="Y476" s="90"/>
      <c r="Z476" s="90"/>
      <c r="AA476" s="90"/>
      <c r="AB476" s="90"/>
    </row>
    <row r="477" hidden="1">
      <c r="A477" s="83" t="str">
        <f t="shared" si="1"/>
        <v/>
      </c>
      <c r="B477" s="99"/>
      <c r="C477" s="114"/>
      <c r="D477" s="100"/>
      <c r="E477" s="101"/>
      <c r="F477" s="101"/>
      <c r="G477" s="202"/>
      <c r="H477" s="98"/>
      <c r="I477" s="192"/>
      <c r="J477" s="101"/>
      <c r="K477" s="97"/>
      <c r="L477" s="107"/>
      <c r="M477" s="90" t="str">
        <f>VLOOKUP(E476,'Hedef Liste'!A:J,9,0)</f>
        <v>#N/A</v>
      </c>
      <c r="N477" s="90"/>
      <c r="O477" s="90"/>
      <c r="P477" s="90"/>
      <c r="Q477" s="90"/>
      <c r="R477" s="90"/>
      <c r="S477" s="90"/>
      <c r="T477" s="90"/>
      <c r="U477" s="90"/>
      <c r="V477" s="90"/>
      <c r="W477" s="90"/>
      <c r="X477" s="90"/>
      <c r="Y477" s="90"/>
      <c r="Z477" s="90"/>
      <c r="AA477" s="90"/>
      <c r="AB477" s="90"/>
    </row>
    <row r="478" hidden="1">
      <c r="A478" s="83" t="str">
        <f t="shared" si="1"/>
        <v/>
      </c>
      <c r="B478" s="99"/>
      <c r="C478" s="114"/>
      <c r="D478" s="110"/>
      <c r="E478" s="101"/>
      <c r="F478" s="101"/>
      <c r="G478" s="106"/>
      <c r="H478" s="98"/>
      <c r="I478" s="98"/>
      <c r="J478" s="98"/>
      <c r="K478" s="107"/>
      <c r="L478" s="107"/>
      <c r="M478" s="90" t="str">
        <f>VLOOKUP(E477,'Hedef Liste'!A:J,9,0)</f>
        <v>#N/A</v>
      </c>
      <c r="N478" s="90"/>
      <c r="O478" s="90"/>
      <c r="P478" s="90"/>
      <c r="Q478" s="90"/>
      <c r="R478" s="90"/>
      <c r="S478" s="90"/>
      <c r="T478" s="90"/>
      <c r="U478" s="90"/>
      <c r="V478" s="90"/>
      <c r="W478" s="90"/>
      <c r="X478" s="90"/>
      <c r="Y478" s="90"/>
      <c r="Z478" s="90"/>
      <c r="AA478" s="90"/>
      <c r="AB478" s="90"/>
    </row>
    <row r="479" hidden="1">
      <c r="A479" s="83" t="str">
        <f t="shared" si="1"/>
        <v/>
      </c>
      <c r="B479" s="108"/>
      <c r="C479" s="109"/>
      <c r="D479" s="126"/>
      <c r="E479" s="127"/>
      <c r="F479" s="127"/>
      <c r="G479" s="112"/>
      <c r="H479" s="127"/>
      <c r="I479" s="127"/>
      <c r="J479" s="127"/>
      <c r="K479" s="127"/>
      <c r="L479" s="127"/>
      <c r="M479" s="90" t="str">
        <f>VLOOKUP(E478,'Hedef Liste'!A:J,9,0)</f>
        <v>#N/A</v>
      </c>
      <c r="N479" s="90"/>
      <c r="O479" s="90"/>
      <c r="P479" s="90"/>
      <c r="Q479" s="90"/>
      <c r="R479" s="90"/>
      <c r="S479" s="90"/>
      <c r="T479" s="90"/>
      <c r="U479" s="90"/>
      <c r="V479" s="90"/>
      <c r="W479" s="90"/>
      <c r="X479" s="90"/>
      <c r="Y479" s="90"/>
      <c r="Z479" s="90"/>
      <c r="AA479" s="90"/>
      <c r="AB479" s="90"/>
    </row>
    <row r="480" hidden="1">
      <c r="A480" s="83" t="str">
        <f t="shared" si="1"/>
        <v/>
      </c>
      <c r="B480" s="111" t="s">
        <v>8940</v>
      </c>
      <c r="C480" s="112"/>
      <c r="D480" s="93"/>
      <c r="E480" s="105"/>
      <c r="F480" s="105"/>
      <c r="G480" s="95"/>
      <c r="H480" s="96"/>
      <c r="I480" s="96"/>
      <c r="J480" s="105"/>
      <c r="K480" s="97"/>
      <c r="L480" s="98"/>
      <c r="M480" s="90" t="str">
        <f>VLOOKUP(E480,'Hedef Liste'!A:J,9,0)</f>
        <v>#N/A</v>
      </c>
      <c r="N480" s="90"/>
      <c r="O480" s="90"/>
      <c r="P480" s="90"/>
      <c r="Q480" s="90"/>
      <c r="R480" s="90"/>
      <c r="S480" s="90"/>
      <c r="T480" s="90"/>
      <c r="U480" s="90"/>
      <c r="V480" s="90"/>
      <c r="W480" s="90"/>
      <c r="X480" s="90"/>
      <c r="Y480" s="90"/>
      <c r="Z480" s="90"/>
      <c r="AA480" s="90"/>
      <c r="AB480" s="90"/>
    </row>
    <row r="481" hidden="1">
      <c r="A481" s="83" t="str">
        <f t="shared" si="1"/>
        <v/>
      </c>
      <c r="B481" s="99"/>
      <c r="C481" s="114" t="s">
        <v>52</v>
      </c>
      <c r="D481" s="101"/>
      <c r="E481" s="101"/>
      <c r="F481" s="101"/>
      <c r="G481" s="249"/>
      <c r="H481" s="101"/>
      <c r="I481" s="127"/>
      <c r="J481" s="101"/>
      <c r="K481" s="127"/>
      <c r="L481" s="98"/>
      <c r="M481" s="90" t="str">
        <f>VLOOKUP(E481,'Hedef Liste'!A:J,9,0)</f>
        <v>#N/A</v>
      </c>
      <c r="N481" s="90"/>
      <c r="O481" s="90"/>
      <c r="P481" s="90"/>
      <c r="Q481" s="90"/>
      <c r="R481" s="90"/>
      <c r="S481" s="90"/>
      <c r="T481" s="90"/>
      <c r="U481" s="90"/>
      <c r="V481" s="90"/>
      <c r="W481" s="90"/>
      <c r="X481" s="90"/>
      <c r="Y481" s="90"/>
      <c r="Z481" s="90"/>
      <c r="AA481" s="90"/>
      <c r="AB481" s="90"/>
    </row>
    <row r="482" hidden="1">
      <c r="A482" s="83" t="str">
        <f t="shared" si="1"/>
        <v>6051e792f6d3227ff2940bc3</v>
      </c>
      <c r="B482" s="99"/>
      <c r="C482" s="114" t="s">
        <v>52</v>
      </c>
      <c r="D482" s="181" t="s">
        <v>272</v>
      </c>
      <c r="E482" s="182" t="s">
        <v>6350</v>
      </c>
      <c r="F482" s="182" t="s">
        <v>6351</v>
      </c>
      <c r="G482" s="183" t="s">
        <v>8689</v>
      </c>
      <c r="H482" s="196" t="s">
        <v>9433</v>
      </c>
      <c r="I482" s="182" t="s">
        <v>9434</v>
      </c>
      <c r="J482" s="182" t="s">
        <v>6353</v>
      </c>
      <c r="K482" s="98" t="s">
        <v>9435</v>
      </c>
      <c r="L482" s="98"/>
      <c r="M482" s="90" t="str">
        <f>VLOOKUP(#REF!,'Hedef Liste'!A:J,9,0)</f>
        <v>#REF!</v>
      </c>
      <c r="N482" s="90"/>
      <c r="O482" s="90"/>
      <c r="P482" s="90"/>
      <c r="Q482" s="90"/>
      <c r="R482" s="90"/>
      <c r="S482" s="90"/>
      <c r="T482" s="90"/>
      <c r="U482" s="90"/>
      <c r="V482" s="90"/>
      <c r="W482" s="90"/>
      <c r="X482" s="90"/>
      <c r="Y482" s="90"/>
      <c r="Z482" s="90"/>
      <c r="AA482" s="90"/>
      <c r="AB482" s="90"/>
    </row>
    <row r="483" hidden="1">
      <c r="A483" s="83" t="str">
        <f t="shared" si="1"/>
        <v>5ffc19135f23496c1373c281</v>
      </c>
      <c r="B483" s="99"/>
      <c r="C483" s="114" t="s">
        <v>52</v>
      </c>
      <c r="D483" s="101" t="s">
        <v>9436</v>
      </c>
      <c r="E483" s="101" t="s">
        <v>2322</v>
      </c>
      <c r="F483" s="101" t="s">
        <v>2323</v>
      </c>
      <c r="G483" s="180" t="s">
        <v>8707</v>
      </c>
      <c r="H483" s="175" t="s">
        <v>9350</v>
      </c>
      <c r="I483" s="101" t="s">
        <v>9437</v>
      </c>
      <c r="J483" s="101" t="s">
        <v>2325</v>
      </c>
      <c r="K483" s="107"/>
      <c r="L483" s="107"/>
      <c r="M483" s="104">
        <f>VLOOKUP(E482,'Hedef Liste'!A:J,9,0)</f>
        <v>34</v>
      </c>
      <c r="N483" s="90"/>
      <c r="O483" s="90"/>
      <c r="P483" s="90"/>
      <c r="Q483" s="90"/>
      <c r="R483" s="90"/>
      <c r="S483" s="90"/>
      <c r="T483" s="90"/>
      <c r="U483" s="90"/>
      <c r="V483" s="90"/>
      <c r="W483" s="90"/>
      <c r="X483" s="90"/>
      <c r="Y483" s="90"/>
      <c r="Z483" s="90"/>
      <c r="AA483" s="90"/>
      <c r="AB483" s="90"/>
    </row>
    <row r="484" hidden="1">
      <c r="A484" s="83" t="str">
        <f t="shared" si="1"/>
        <v>5fa7e32a92b4ba5002d84037</v>
      </c>
      <c r="B484" s="99"/>
      <c r="C484" s="114" t="s">
        <v>52</v>
      </c>
      <c r="D484" s="93" t="s">
        <v>1587</v>
      </c>
      <c r="E484" s="101" t="s">
        <v>6241</v>
      </c>
      <c r="F484" s="101" t="s">
        <v>6242</v>
      </c>
      <c r="G484" s="106" t="s">
        <v>8949</v>
      </c>
      <c r="H484" s="101" t="s">
        <v>9438</v>
      </c>
      <c r="I484" s="101" t="s">
        <v>9439</v>
      </c>
      <c r="J484" s="101" t="s">
        <v>6244</v>
      </c>
      <c r="K484" s="97"/>
      <c r="L484" s="107"/>
      <c r="M484" s="104">
        <f>VLOOKUP(E484,'Hedef Liste'!A:J,9,0)</f>
        <v>15</v>
      </c>
      <c r="N484" s="90"/>
      <c r="O484" s="90"/>
      <c r="P484" s="90"/>
      <c r="Q484" s="90"/>
      <c r="R484" s="90"/>
      <c r="S484" s="90"/>
      <c r="T484" s="90"/>
      <c r="U484" s="90"/>
      <c r="V484" s="90"/>
      <c r="W484" s="90"/>
      <c r="X484" s="90"/>
      <c r="Y484" s="90"/>
      <c r="Z484" s="90"/>
      <c r="AA484" s="90"/>
      <c r="AB484" s="90"/>
    </row>
    <row r="485" hidden="1">
      <c r="A485" s="83" t="str">
        <f t="shared" si="1"/>
        <v/>
      </c>
      <c r="B485" s="108"/>
      <c r="C485" s="146" t="s">
        <v>52</v>
      </c>
      <c r="D485" s="110"/>
      <c r="E485" s="101"/>
      <c r="F485" s="101"/>
      <c r="G485" s="106"/>
      <c r="H485" s="98"/>
      <c r="I485" s="98"/>
      <c r="J485" s="101"/>
      <c r="K485" s="107"/>
      <c r="L485" s="107"/>
      <c r="M485" s="90" t="str">
        <f>VLOOKUP(E485,'Hedef Liste'!A:J,9,0)</f>
        <v>#N/A</v>
      </c>
      <c r="N485" s="90"/>
      <c r="O485" s="90"/>
      <c r="P485" s="90"/>
      <c r="Q485" s="90"/>
      <c r="R485" s="90"/>
      <c r="S485" s="90"/>
      <c r="T485" s="90"/>
      <c r="U485" s="90"/>
      <c r="V485" s="90"/>
      <c r="W485" s="90"/>
      <c r="X485" s="90"/>
      <c r="Y485" s="90"/>
      <c r="Z485" s="90"/>
      <c r="AA485" s="90"/>
      <c r="AB485" s="90"/>
    </row>
    <row r="486" hidden="1">
      <c r="A486" s="83" t="str">
        <f t="shared" si="1"/>
        <v/>
      </c>
      <c r="B486" s="84"/>
      <c r="C486" s="84">
        <v>44306.0</v>
      </c>
      <c r="D486" s="85"/>
      <c r="E486" s="86"/>
      <c r="F486" s="149"/>
      <c r="G486" s="149"/>
      <c r="H486" s="149"/>
      <c r="I486" s="149"/>
      <c r="J486" s="149"/>
      <c r="K486" s="149"/>
      <c r="L486" s="150"/>
      <c r="M486" s="90" t="str">
        <f>VLOOKUP(E486,'Hedef Liste'!A:J,9,0)</f>
        <v>#N/A</v>
      </c>
      <c r="N486" s="90"/>
      <c r="O486" s="90"/>
      <c r="P486" s="90"/>
      <c r="Q486" s="90"/>
      <c r="R486" s="90"/>
      <c r="S486" s="90"/>
      <c r="T486" s="90"/>
      <c r="U486" s="90"/>
      <c r="V486" s="90"/>
      <c r="W486" s="90"/>
      <c r="X486" s="90"/>
      <c r="Y486" s="90"/>
      <c r="Z486" s="90"/>
      <c r="AA486" s="90"/>
      <c r="AB486" s="90"/>
    </row>
    <row r="487" hidden="1">
      <c r="A487" s="83" t="str">
        <f t="shared" si="1"/>
        <v/>
      </c>
      <c r="B487" s="111" t="s">
        <v>8686</v>
      </c>
      <c r="C487" s="92" t="s">
        <v>273</v>
      </c>
      <c r="D487" s="93"/>
      <c r="E487" s="101"/>
      <c r="F487" s="101"/>
      <c r="G487" s="95"/>
      <c r="H487" s="96"/>
      <c r="I487" s="101"/>
      <c r="J487" s="101"/>
      <c r="K487" s="101"/>
      <c r="L487" s="98"/>
      <c r="M487" s="90" t="str">
        <f>VLOOKUP(E487,'Hedef Liste'!A:J,9,0)</f>
        <v>#N/A</v>
      </c>
      <c r="N487" s="90"/>
      <c r="O487" s="90"/>
      <c r="P487" s="90"/>
      <c r="Q487" s="90"/>
      <c r="R487" s="90"/>
      <c r="S487" s="90"/>
      <c r="T487" s="90"/>
      <c r="U487" s="90"/>
      <c r="V487" s="90"/>
      <c r="W487" s="90"/>
      <c r="X487" s="90"/>
      <c r="Y487" s="90"/>
      <c r="Z487" s="90"/>
      <c r="AA487" s="90"/>
      <c r="AB487" s="90"/>
    </row>
    <row r="488" hidden="1">
      <c r="A488" s="83" t="str">
        <f t="shared" si="1"/>
        <v>5fa3cb5e62bd7c77168b2533</v>
      </c>
      <c r="B488" s="99"/>
      <c r="C488" s="92" t="s">
        <v>273</v>
      </c>
      <c r="D488" s="212" t="s">
        <v>258</v>
      </c>
      <c r="E488" s="182" t="s">
        <v>9416</v>
      </c>
      <c r="F488" s="182" t="s">
        <v>7256</v>
      </c>
      <c r="G488" s="183" t="s">
        <v>9440</v>
      </c>
      <c r="H488" s="196" t="s">
        <v>9417</v>
      </c>
      <c r="I488" s="196" t="s">
        <v>9418</v>
      </c>
      <c r="J488" s="182" t="s">
        <v>9419</v>
      </c>
      <c r="K488" s="98" t="s">
        <v>9441</v>
      </c>
      <c r="L488" s="98"/>
      <c r="M488" s="90" t="str">
        <f>VLOOKUP(E488,'Hedef Liste'!A:J,9,0)</f>
        <v>#N/A</v>
      </c>
      <c r="N488" s="90"/>
      <c r="O488" s="90"/>
      <c r="P488" s="90"/>
      <c r="Q488" s="90"/>
      <c r="R488" s="90"/>
      <c r="S488" s="90"/>
      <c r="T488" s="90"/>
      <c r="U488" s="90"/>
      <c r="V488" s="90"/>
      <c r="W488" s="90"/>
      <c r="X488" s="90"/>
      <c r="Y488" s="90"/>
      <c r="Z488" s="90"/>
      <c r="AA488" s="90"/>
      <c r="AB488" s="90"/>
    </row>
    <row r="489" hidden="1">
      <c r="A489" s="83" t="str">
        <f t="shared" si="1"/>
        <v>5fc65f74e3a84d334d680c44</v>
      </c>
      <c r="B489" s="99"/>
      <c r="C489" s="92" t="s">
        <v>273</v>
      </c>
      <c r="D489" s="100" t="s">
        <v>272</v>
      </c>
      <c r="E489" s="101" t="s">
        <v>8790</v>
      </c>
      <c r="F489" s="101" t="s">
        <v>8791</v>
      </c>
      <c r="G489" s="106" t="s">
        <v>9021</v>
      </c>
      <c r="H489" s="96" t="s">
        <v>9400</v>
      </c>
      <c r="I489" s="101" t="s">
        <v>9401</v>
      </c>
      <c r="J489" s="101" t="s">
        <v>9402</v>
      </c>
      <c r="K489" s="97"/>
      <c r="L489" s="98"/>
      <c r="M489" s="90" t="str">
        <f>VLOOKUP(E489,'Hedef Liste'!A:J,9,0)</f>
        <v>#N/A</v>
      </c>
      <c r="N489" s="90"/>
      <c r="O489" s="90"/>
      <c r="P489" s="90"/>
      <c r="Q489" s="90"/>
      <c r="R489" s="90"/>
      <c r="S489" s="90"/>
      <c r="T489" s="90"/>
      <c r="U489" s="90"/>
      <c r="V489" s="90"/>
      <c r="W489" s="90"/>
      <c r="X489" s="90"/>
      <c r="Y489" s="90"/>
      <c r="Z489" s="90"/>
      <c r="AA489" s="90"/>
      <c r="AB489" s="90"/>
    </row>
    <row r="490" hidden="1">
      <c r="A490" s="83" t="str">
        <f t="shared" si="1"/>
        <v>600ebca7523bc669833f86b7</v>
      </c>
      <c r="B490" s="99"/>
      <c r="C490" s="92" t="s">
        <v>273</v>
      </c>
      <c r="D490" s="100" t="s">
        <v>51</v>
      </c>
      <c r="E490" s="101" t="s">
        <v>5812</v>
      </c>
      <c r="F490" s="101" t="s">
        <v>5813</v>
      </c>
      <c r="G490" s="106" t="s">
        <v>8783</v>
      </c>
      <c r="H490" s="96" t="s">
        <v>9350</v>
      </c>
      <c r="I490" s="101" t="s">
        <v>9442</v>
      </c>
      <c r="J490" s="101" t="s">
        <v>5815</v>
      </c>
      <c r="K490" s="101"/>
      <c r="L490" s="107"/>
      <c r="M490" s="104">
        <f>VLOOKUP(E490,'Hedef Liste'!A:J,9,0)</f>
        <v>12</v>
      </c>
      <c r="N490" s="90"/>
      <c r="O490" s="90"/>
      <c r="P490" s="90"/>
      <c r="Q490" s="90"/>
      <c r="R490" s="90"/>
      <c r="S490" s="90"/>
      <c r="T490" s="90"/>
      <c r="U490" s="90"/>
      <c r="V490" s="90"/>
      <c r="W490" s="90"/>
      <c r="X490" s="90"/>
      <c r="Y490" s="90"/>
      <c r="Z490" s="90"/>
      <c r="AA490" s="90"/>
      <c r="AB490" s="90"/>
    </row>
    <row r="491" hidden="1">
      <c r="A491" s="83" t="str">
        <f t="shared" si="1"/>
        <v/>
      </c>
      <c r="B491" s="99"/>
      <c r="C491" s="92"/>
      <c r="D491" s="93"/>
      <c r="E491" s="101"/>
      <c r="F491" s="101"/>
      <c r="G491" s="106"/>
      <c r="H491" s="98"/>
      <c r="I491" s="101"/>
      <c r="J491" s="101"/>
      <c r="K491" s="97"/>
      <c r="L491" s="107"/>
      <c r="M491" s="90" t="str">
        <f>VLOOKUP(E491,'Hedef Liste'!A:J,9,0)</f>
        <v>#N/A</v>
      </c>
      <c r="N491" s="90"/>
      <c r="O491" s="90"/>
      <c r="P491" s="90"/>
      <c r="Q491" s="90"/>
      <c r="R491" s="90"/>
      <c r="S491" s="90"/>
      <c r="T491" s="90"/>
      <c r="U491" s="90"/>
      <c r="V491" s="90"/>
      <c r="W491" s="90"/>
      <c r="X491" s="90"/>
      <c r="Y491" s="90"/>
      <c r="Z491" s="90"/>
      <c r="AA491" s="90"/>
      <c r="AB491" s="90"/>
    </row>
    <row r="492" hidden="1">
      <c r="A492" s="83" t="str">
        <f t="shared" si="1"/>
        <v/>
      </c>
      <c r="B492" s="108"/>
      <c r="C492" s="109"/>
      <c r="D492" s="85"/>
      <c r="E492" s="107"/>
      <c r="F492" s="107"/>
      <c r="G492" s="113"/>
      <c r="H492" s="107"/>
      <c r="I492" s="107"/>
      <c r="J492" s="107"/>
      <c r="K492" s="107"/>
      <c r="L492" s="107"/>
      <c r="M492" s="90" t="str">
        <f>VLOOKUP(E492,'Hedef Liste'!A:J,9,0)</f>
        <v>#N/A</v>
      </c>
      <c r="N492" s="90"/>
      <c r="O492" s="90"/>
      <c r="P492" s="90"/>
      <c r="Q492" s="90"/>
      <c r="R492" s="90"/>
      <c r="S492" s="90"/>
      <c r="T492" s="90"/>
      <c r="U492" s="90"/>
      <c r="V492" s="90"/>
      <c r="W492" s="90"/>
      <c r="X492" s="90"/>
      <c r="Y492" s="90"/>
      <c r="Z492" s="90"/>
      <c r="AA492" s="90"/>
      <c r="AB492" s="90"/>
    </row>
    <row r="493" hidden="1">
      <c r="A493" s="83" t="str">
        <f t="shared" si="1"/>
        <v/>
      </c>
      <c r="B493" s="111"/>
      <c r="C493" s="112"/>
      <c r="D493" s="93"/>
      <c r="E493" s="105"/>
      <c r="F493" s="105"/>
      <c r="G493" s="95"/>
      <c r="H493" s="96"/>
      <c r="I493" s="96"/>
      <c r="J493" s="105"/>
      <c r="K493" s="97"/>
      <c r="L493" s="98"/>
      <c r="M493" s="90" t="str">
        <f>VLOOKUP(E493,'Hedef Liste'!A:J,9,0)</f>
        <v>#N/A</v>
      </c>
      <c r="N493" s="90"/>
      <c r="O493" s="90"/>
      <c r="P493" s="90"/>
      <c r="Q493" s="90"/>
      <c r="R493" s="90"/>
      <c r="S493" s="90"/>
      <c r="T493" s="90"/>
      <c r="U493" s="90"/>
      <c r="V493" s="90"/>
      <c r="W493" s="90"/>
      <c r="X493" s="90"/>
      <c r="Y493" s="90"/>
      <c r="Z493" s="90"/>
      <c r="AA493" s="90"/>
      <c r="AB493" s="90"/>
    </row>
    <row r="494" hidden="1">
      <c r="A494" s="83" t="str">
        <f t="shared" si="1"/>
        <v/>
      </c>
      <c r="B494" s="99"/>
      <c r="C494" s="114"/>
      <c r="D494" s="100"/>
      <c r="E494" s="101"/>
      <c r="F494" s="101"/>
      <c r="G494" s="202"/>
      <c r="H494" s="98"/>
      <c r="I494" s="98"/>
      <c r="J494" s="101"/>
      <c r="K494" s="97"/>
      <c r="L494" s="98"/>
      <c r="M494" s="90" t="str">
        <f>VLOOKUP(#REF!,'Hedef Liste'!A:J,9,0)</f>
        <v>#REF!</v>
      </c>
      <c r="N494" s="90"/>
      <c r="O494" s="90"/>
      <c r="P494" s="90"/>
      <c r="Q494" s="90"/>
      <c r="R494" s="90"/>
      <c r="S494" s="90"/>
      <c r="T494" s="90"/>
      <c r="U494" s="90"/>
      <c r="V494" s="90"/>
      <c r="W494" s="90"/>
      <c r="X494" s="90"/>
      <c r="Y494" s="90"/>
      <c r="Z494" s="90"/>
      <c r="AA494" s="90"/>
      <c r="AB494" s="90"/>
    </row>
    <row r="495" hidden="1">
      <c r="A495" s="83" t="str">
        <f t="shared" si="1"/>
        <v>RANDEVU ALINMAYACAK</v>
      </c>
      <c r="B495" s="99"/>
      <c r="C495" s="114"/>
      <c r="D495" s="110"/>
      <c r="E495" s="246" t="s">
        <v>9370</v>
      </c>
      <c r="F495" s="101"/>
      <c r="G495" s="106"/>
      <c r="H495" s="96"/>
      <c r="I495" s="101"/>
      <c r="J495" s="101"/>
      <c r="K495" s="107"/>
      <c r="L495" s="107"/>
      <c r="M495" s="90" t="str">
        <f>VLOOKUP(E494,'Hedef Liste'!A:J,9,0)</f>
        <v>#N/A</v>
      </c>
      <c r="N495" s="90"/>
      <c r="O495" s="90"/>
      <c r="P495" s="90"/>
      <c r="Q495" s="90"/>
      <c r="R495" s="90"/>
      <c r="S495" s="90"/>
      <c r="T495" s="90"/>
      <c r="U495" s="90"/>
      <c r="V495" s="90"/>
      <c r="W495" s="90"/>
      <c r="X495" s="90"/>
      <c r="Y495" s="90"/>
      <c r="Z495" s="90"/>
      <c r="AA495" s="90"/>
      <c r="AB495" s="90"/>
    </row>
    <row r="496" hidden="1">
      <c r="A496" s="83" t="str">
        <f t="shared" si="1"/>
        <v/>
      </c>
      <c r="B496" s="99"/>
      <c r="C496" s="114"/>
      <c r="D496" s="100"/>
      <c r="E496" s="101"/>
      <c r="F496" s="101"/>
      <c r="G496" s="202"/>
      <c r="H496" s="98"/>
      <c r="I496" s="192"/>
      <c r="J496" s="101"/>
      <c r="K496" s="97"/>
      <c r="L496" s="107"/>
      <c r="M496" s="90" t="str">
        <f>VLOOKUP(E495,'Hedef Liste'!A:J,9,0)</f>
        <v>#N/A</v>
      </c>
      <c r="N496" s="90"/>
      <c r="O496" s="90"/>
      <c r="P496" s="90"/>
      <c r="Q496" s="90"/>
      <c r="R496" s="90"/>
      <c r="S496" s="90"/>
      <c r="T496" s="90"/>
      <c r="U496" s="90"/>
      <c r="V496" s="90"/>
      <c r="W496" s="90"/>
      <c r="X496" s="90"/>
      <c r="Y496" s="90"/>
      <c r="Z496" s="90"/>
      <c r="AA496" s="90"/>
      <c r="AB496" s="90"/>
    </row>
    <row r="497" hidden="1">
      <c r="A497" s="83" t="str">
        <f t="shared" si="1"/>
        <v/>
      </c>
      <c r="B497" s="99"/>
      <c r="C497" s="114"/>
      <c r="D497" s="110"/>
      <c r="E497" s="101"/>
      <c r="F497" s="101"/>
      <c r="G497" s="106"/>
      <c r="H497" s="98"/>
      <c r="I497" s="98"/>
      <c r="J497" s="98"/>
      <c r="K497" s="107"/>
      <c r="L497" s="107"/>
      <c r="M497" s="90" t="str">
        <f>VLOOKUP(E496,'Hedef Liste'!A:J,9,0)</f>
        <v>#N/A</v>
      </c>
      <c r="N497" s="90"/>
      <c r="O497" s="90"/>
      <c r="P497" s="90"/>
      <c r="Q497" s="90"/>
      <c r="R497" s="90"/>
      <c r="S497" s="90"/>
      <c r="T497" s="90"/>
      <c r="U497" s="90"/>
      <c r="V497" s="90"/>
      <c r="W497" s="90"/>
      <c r="X497" s="90"/>
      <c r="Y497" s="90"/>
      <c r="Z497" s="90"/>
      <c r="AA497" s="90"/>
      <c r="AB497" s="90"/>
    </row>
    <row r="498" hidden="1">
      <c r="A498" s="83" t="str">
        <f t="shared" si="1"/>
        <v/>
      </c>
      <c r="B498" s="108"/>
      <c r="C498" s="109"/>
      <c r="D498" s="126"/>
      <c r="E498" s="127"/>
      <c r="F498" s="127"/>
      <c r="G498" s="112"/>
      <c r="H498" s="127"/>
      <c r="I498" s="127"/>
      <c r="J498" s="127"/>
      <c r="K498" s="127"/>
      <c r="L498" s="127"/>
      <c r="M498" s="90" t="str">
        <f>VLOOKUP(E497,'Hedef Liste'!A:J,9,0)</f>
        <v>#N/A</v>
      </c>
      <c r="N498" s="90"/>
      <c r="O498" s="90"/>
      <c r="P498" s="90"/>
      <c r="Q498" s="90"/>
      <c r="R498" s="90"/>
      <c r="S498" s="90"/>
      <c r="T498" s="90"/>
      <c r="U498" s="90"/>
      <c r="V498" s="90"/>
      <c r="W498" s="90"/>
      <c r="X498" s="90"/>
      <c r="Y498" s="90"/>
      <c r="Z498" s="90"/>
      <c r="AA498" s="90"/>
      <c r="AB498" s="90"/>
    </row>
    <row r="499" hidden="1">
      <c r="A499" s="83" t="str">
        <f t="shared" si="1"/>
        <v/>
      </c>
      <c r="B499" s="111" t="s">
        <v>8940</v>
      </c>
      <c r="C499" s="112"/>
      <c r="D499" s="93"/>
      <c r="E499" s="105"/>
      <c r="F499" s="105"/>
      <c r="G499" s="95"/>
      <c r="H499" s="96"/>
      <c r="I499" s="96"/>
      <c r="J499" s="105"/>
      <c r="K499" s="97"/>
      <c r="L499" s="98"/>
      <c r="M499" s="90" t="str">
        <f>VLOOKUP(E499,'Hedef Liste'!A:J,9,0)</f>
        <v>#N/A</v>
      </c>
      <c r="N499" s="90"/>
      <c r="O499" s="90"/>
      <c r="P499" s="90"/>
      <c r="Q499" s="90"/>
      <c r="R499" s="90"/>
      <c r="S499" s="90"/>
      <c r="T499" s="90"/>
      <c r="U499" s="90"/>
      <c r="V499" s="90"/>
      <c r="W499" s="90"/>
      <c r="X499" s="90"/>
      <c r="Y499" s="90"/>
      <c r="Z499" s="90"/>
      <c r="AA499" s="90"/>
      <c r="AB499" s="90"/>
    </row>
    <row r="500" hidden="1">
      <c r="A500" s="83" t="str">
        <f t="shared" si="1"/>
        <v/>
      </c>
      <c r="B500" s="99"/>
      <c r="C500" s="114" t="s">
        <v>52</v>
      </c>
      <c r="D500" s="101"/>
      <c r="E500" s="101"/>
      <c r="F500" s="101"/>
      <c r="G500" s="171"/>
      <c r="H500" s="101"/>
      <c r="I500" s="127"/>
      <c r="J500" s="101"/>
      <c r="K500" s="127"/>
      <c r="L500" s="98"/>
      <c r="M500" s="90" t="str">
        <f>VLOOKUP(E500,'Hedef Liste'!A:J,9,0)</f>
        <v>#N/A</v>
      </c>
      <c r="N500" s="90"/>
      <c r="O500" s="90"/>
      <c r="P500" s="90"/>
      <c r="Q500" s="90"/>
      <c r="R500" s="90"/>
      <c r="S500" s="90"/>
      <c r="T500" s="90"/>
      <c r="U500" s="90"/>
      <c r="V500" s="90"/>
      <c r="W500" s="90"/>
      <c r="X500" s="90"/>
      <c r="Y500" s="90"/>
      <c r="Z500" s="90"/>
      <c r="AA500" s="90"/>
      <c r="AB500" s="90"/>
    </row>
    <row r="501" hidden="1">
      <c r="A501" s="83" t="str">
        <f t="shared" si="1"/>
        <v>5fae435b2d0b17b3164bc5d5</v>
      </c>
      <c r="B501" s="99"/>
      <c r="C501" s="114" t="s">
        <v>52</v>
      </c>
      <c r="D501" s="178" t="s">
        <v>1587</v>
      </c>
      <c r="E501" s="101" t="s">
        <v>7028</v>
      </c>
      <c r="F501" s="101" t="s">
        <v>7029</v>
      </c>
      <c r="G501" s="249" t="s">
        <v>8689</v>
      </c>
      <c r="H501" s="175" t="s">
        <v>9350</v>
      </c>
      <c r="I501" s="101" t="s">
        <v>9443</v>
      </c>
      <c r="J501" s="101" t="s">
        <v>5105</v>
      </c>
      <c r="K501" s="107"/>
      <c r="L501" s="98"/>
      <c r="M501" s="104">
        <f>VLOOKUP(E501,'Hedef Liste'!A:J,9,0)</f>
        <v>91</v>
      </c>
      <c r="N501" s="90"/>
      <c r="O501" s="90"/>
      <c r="P501" s="90"/>
      <c r="Q501" s="90"/>
      <c r="R501" s="90"/>
      <c r="S501" s="90"/>
      <c r="T501" s="90"/>
      <c r="U501" s="90"/>
      <c r="V501" s="90"/>
      <c r="W501" s="90"/>
      <c r="X501" s="90"/>
      <c r="Y501" s="90"/>
      <c r="Z501" s="90"/>
      <c r="AA501" s="90"/>
      <c r="AB501" s="90"/>
    </row>
    <row r="502" hidden="1">
      <c r="A502" s="83" t="str">
        <f t="shared" si="1"/>
        <v>5ffc6ba0937d1bc2f4bd5411</v>
      </c>
      <c r="B502" s="99"/>
      <c r="C502" s="114" t="s">
        <v>52</v>
      </c>
      <c r="D502" s="178" t="s">
        <v>51</v>
      </c>
      <c r="E502" s="101" t="s">
        <v>2878</v>
      </c>
      <c r="F502" s="101" t="s">
        <v>2879</v>
      </c>
      <c r="G502" s="180" t="s">
        <v>9021</v>
      </c>
      <c r="H502" s="175" t="s">
        <v>9428</v>
      </c>
      <c r="I502" s="101" t="s">
        <v>9444</v>
      </c>
      <c r="J502" s="101" t="s">
        <v>2881</v>
      </c>
      <c r="K502" s="107"/>
      <c r="L502" s="107"/>
      <c r="M502" s="104">
        <f>VLOOKUP(E502,'Hedef Liste'!A:J,9,0)</f>
        <v>53</v>
      </c>
      <c r="N502" s="90"/>
      <c r="O502" s="90"/>
      <c r="P502" s="90"/>
      <c r="Q502" s="90"/>
      <c r="R502" s="90"/>
      <c r="S502" s="90"/>
      <c r="T502" s="90"/>
      <c r="U502" s="90"/>
      <c r="V502" s="90"/>
      <c r="W502" s="90"/>
      <c r="X502" s="90"/>
      <c r="Y502" s="90"/>
      <c r="Z502" s="90"/>
      <c r="AA502" s="90"/>
      <c r="AB502" s="90"/>
    </row>
    <row r="503" hidden="1">
      <c r="A503" s="83" t="str">
        <f t="shared" si="1"/>
        <v>5fa94075155e95d0b95b9968</v>
      </c>
      <c r="B503" s="99"/>
      <c r="C503" s="114" t="s">
        <v>52</v>
      </c>
      <c r="D503" s="93" t="s">
        <v>51</v>
      </c>
      <c r="E503" s="101" t="s">
        <v>4500</v>
      </c>
      <c r="F503" s="101" t="s">
        <v>4501</v>
      </c>
      <c r="G503" s="106" t="s">
        <v>8745</v>
      </c>
      <c r="H503" s="101" t="s">
        <v>9428</v>
      </c>
      <c r="I503" s="101" t="s">
        <v>9445</v>
      </c>
      <c r="J503" s="101" t="s">
        <v>4503</v>
      </c>
      <c r="K503" s="97"/>
      <c r="L503" s="107"/>
      <c r="M503" s="104">
        <f>VLOOKUP(E503,'Hedef Liste'!A:J,9,0)</f>
        <v>25</v>
      </c>
      <c r="N503" s="90"/>
      <c r="O503" s="90"/>
      <c r="P503" s="90"/>
      <c r="Q503" s="90"/>
      <c r="R503" s="90"/>
      <c r="S503" s="90"/>
      <c r="T503" s="90"/>
      <c r="U503" s="90"/>
      <c r="V503" s="90"/>
      <c r="W503" s="90"/>
      <c r="X503" s="90"/>
      <c r="Y503" s="90"/>
      <c r="Z503" s="90"/>
      <c r="AA503" s="90"/>
      <c r="AB503" s="90"/>
    </row>
    <row r="504" hidden="1">
      <c r="A504" s="83" t="str">
        <f t="shared" si="1"/>
        <v/>
      </c>
      <c r="B504" s="108"/>
      <c r="C504" s="146"/>
      <c r="D504" s="110"/>
      <c r="E504" s="101"/>
      <c r="F504" s="101"/>
      <c r="G504" s="106"/>
      <c r="H504" s="98"/>
      <c r="I504" s="98"/>
      <c r="J504" s="101"/>
      <c r="K504" s="107"/>
      <c r="L504" s="107"/>
      <c r="M504" s="90" t="str">
        <f>VLOOKUP(E504,'Hedef Liste'!A:J,9,0)</f>
        <v>#N/A</v>
      </c>
      <c r="N504" s="90"/>
      <c r="O504" s="90"/>
      <c r="P504" s="90"/>
      <c r="Q504" s="90"/>
      <c r="R504" s="90"/>
      <c r="S504" s="90"/>
      <c r="T504" s="90"/>
      <c r="U504" s="90"/>
      <c r="V504" s="90"/>
      <c r="W504" s="90"/>
      <c r="X504" s="90"/>
      <c r="Y504" s="90"/>
      <c r="Z504" s="90"/>
      <c r="AA504" s="90"/>
      <c r="AB504" s="90"/>
    </row>
    <row r="505" hidden="1">
      <c r="A505" s="83" t="str">
        <f t="shared" si="1"/>
        <v/>
      </c>
      <c r="B505" s="84"/>
      <c r="C505" s="84">
        <v>44307.0</v>
      </c>
      <c r="D505" s="85"/>
      <c r="E505" s="86"/>
      <c r="F505" s="149"/>
      <c r="G505" s="149"/>
      <c r="H505" s="149"/>
      <c r="I505" s="149"/>
      <c r="J505" s="149"/>
      <c r="K505" s="149"/>
      <c r="L505" s="150"/>
      <c r="M505" s="90" t="str">
        <f>VLOOKUP(E505,'Hedef Liste'!A:J,9,0)</f>
        <v>#N/A</v>
      </c>
      <c r="N505" s="90"/>
      <c r="O505" s="90"/>
      <c r="P505" s="90"/>
      <c r="Q505" s="90"/>
      <c r="R505" s="90"/>
      <c r="S505" s="90"/>
      <c r="T505" s="90"/>
      <c r="U505" s="90"/>
      <c r="V505" s="90"/>
      <c r="W505" s="90"/>
      <c r="X505" s="90"/>
      <c r="Y505" s="90"/>
      <c r="Z505" s="90"/>
      <c r="AA505" s="90"/>
      <c r="AB505" s="90"/>
    </row>
    <row r="506" hidden="1">
      <c r="A506" s="83" t="str">
        <f t="shared" si="1"/>
        <v/>
      </c>
      <c r="B506" s="111" t="s">
        <v>8686</v>
      </c>
      <c r="C506" s="92" t="s">
        <v>273</v>
      </c>
      <c r="D506" s="93"/>
      <c r="E506" s="101"/>
      <c r="F506" s="101"/>
      <c r="G506" s="95"/>
      <c r="H506" s="96"/>
      <c r="I506" s="101"/>
      <c r="J506" s="101"/>
      <c r="K506" s="101"/>
      <c r="L506" s="98"/>
      <c r="M506" s="90" t="str">
        <f>VLOOKUP(E506,'Hedef Liste'!A:J,9,0)</f>
        <v>#N/A</v>
      </c>
      <c r="N506" s="90"/>
      <c r="O506" s="90"/>
      <c r="P506" s="90"/>
      <c r="Q506" s="90"/>
      <c r="R506" s="90"/>
      <c r="S506" s="90"/>
      <c r="T506" s="90"/>
      <c r="U506" s="90"/>
      <c r="V506" s="90"/>
      <c r="W506" s="90"/>
      <c r="X506" s="90"/>
      <c r="Y506" s="90"/>
      <c r="Z506" s="90"/>
      <c r="AA506" s="90"/>
      <c r="AB506" s="90"/>
    </row>
    <row r="507" hidden="1">
      <c r="A507" s="83" t="str">
        <f t="shared" si="1"/>
        <v>605aee8594997b40d0a601f9</v>
      </c>
      <c r="B507" s="99"/>
      <c r="C507" s="92" t="s">
        <v>273</v>
      </c>
      <c r="D507" s="93" t="s">
        <v>1587</v>
      </c>
      <c r="E507" s="101" t="s">
        <v>9446</v>
      </c>
      <c r="F507" s="101" t="s">
        <v>9447</v>
      </c>
      <c r="G507" s="114" t="s">
        <v>8689</v>
      </c>
      <c r="H507" s="198" t="s">
        <v>9448</v>
      </c>
      <c r="I507" s="101" t="s">
        <v>9449</v>
      </c>
      <c r="J507" s="101" t="s">
        <v>9450</v>
      </c>
      <c r="K507" s="98"/>
      <c r="L507" s="98"/>
      <c r="M507" s="90" t="str">
        <f>VLOOKUP(E507,'Hedef Liste'!A:J,9,0)</f>
        <v>#N/A</v>
      </c>
      <c r="N507" s="90"/>
      <c r="O507" s="90"/>
      <c r="P507" s="90"/>
      <c r="Q507" s="90"/>
      <c r="R507" s="90"/>
      <c r="S507" s="90"/>
      <c r="T507" s="90"/>
      <c r="U507" s="90"/>
      <c r="V507" s="90"/>
      <c r="W507" s="90"/>
      <c r="X507" s="90"/>
      <c r="Y507" s="90"/>
      <c r="Z507" s="90"/>
      <c r="AA507" s="90"/>
      <c r="AB507" s="90"/>
    </row>
    <row r="508" hidden="1">
      <c r="A508" s="83" t="str">
        <f t="shared" si="1"/>
        <v>6059ef498054c573437f911f</v>
      </c>
      <c r="B508" s="99"/>
      <c r="C508" s="92" t="s">
        <v>273</v>
      </c>
      <c r="D508" s="93" t="s">
        <v>1587</v>
      </c>
      <c r="E508" s="229" t="s">
        <v>9451</v>
      </c>
      <c r="F508" s="229" t="s">
        <v>9452</v>
      </c>
      <c r="G508" s="102" t="s">
        <v>8707</v>
      </c>
      <c r="H508" s="96" t="s">
        <v>9453</v>
      </c>
      <c r="I508" s="96" t="s">
        <v>9454</v>
      </c>
      <c r="J508" s="101" t="s">
        <v>9455</v>
      </c>
      <c r="K508" s="97"/>
      <c r="L508" s="98"/>
      <c r="M508" s="90" t="str">
        <f>VLOOKUP(E508,'Hedef Liste'!A:J,9,0)</f>
        <v>#N/A</v>
      </c>
      <c r="N508" s="90"/>
      <c r="O508" s="90"/>
      <c r="P508" s="90"/>
      <c r="Q508" s="90"/>
      <c r="R508" s="90"/>
      <c r="S508" s="90"/>
      <c r="T508" s="90"/>
      <c r="U508" s="90"/>
      <c r="V508" s="90"/>
      <c r="W508" s="90"/>
      <c r="X508" s="90"/>
      <c r="Y508" s="90"/>
      <c r="Z508" s="90"/>
      <c r="AA508" s="90"/>
      <c r="AB508" s="90"/>
    </row>
    <row r="509" hidden="1">
      <c r="A509" s="83" t="str">
        <f t="shared" si="1"/>
        <v>6066efe9bf68cd6a607d64ec</v>
      </c>
      <c r="B509" s="99"/>
      <c r="C509" s="92" t="s">
        <v>273</v>
      </c>
      <c r="D509" s="100" t="s">
        <v>1587</v>
      </c>
      <c r="E509" s="229" t="s">
        <v>7411</v>
      </c>
      <c r="F509" s="229" t="s">
        <v>7412</v>
      </c>
      <c r="G509" s="106" t="s">
        <v>8697</v>
      </c>
      <c r="H509" s="96" t="s">
        <v>9456</v>
      </c>
      <c r="I509" s="101" t="s">
        <v>9457</v>
      </c>
      <c r="J509" s="101" t="s">
        <v>9458</v>
      </c>
      <c r="K509" s="101"/>
      <c r="L509" s="107"/>
      <c r="M509" s="104">
        <f>VLOOKUP(E509,'Hedef Liste'!A:J,9,0)</f>
        <v>9</v>
      </c>
      <c r="N509" s="90"/>
      <c r="O509" s="90"/>
      <c r="P509" s="90"/>
      <c r="Q509" s="90"/>
      <c r="R509" s="90"/>
      <c r="S509" s="90"/>
      <c r="T509" s="90"/>
      <c r="U509" s="90"/>
      <c r="V509" s="90"/>
      <c r="W509" s="90"/>
      <c r="X509" s="90"/>
      <c r="Y509" s="90"/>
      <c r="Z509" s="90"/>
      <c r="AA509" s="90"/>
      <c r="AB509" s="90"/>
    </row>
    <row r="510" hidden="1">
      <c r="A510" s="83" t="str">
        <f t="shared" si="1"/>
        <v/>
      </c>
      <c r="B510" s="99"/>
      <c r="C510" s="92"/>
      <c r="D510" s="93"/>
      <c r="E510" s="101"/>
      <c r="F510" s="101"/>
      <c r="G510" s="106"/>
      <c r="H510" s="98"/>
      <c r="I510" s="101"/>
      <c r="J510" s="101"/>
      <c r="K510" s="97"/>
      <c r="L510" s="107"/>
      <c r="M510" s="90" t="str">
        <f>VLOOKUP(E510,'Hedef Liste'!A:J,9,0)</f>
        <v>#N/A</v>
      </c>
      <c r="N510" s="90"/>
      <c r="O510" s="90"/>
      <c r="P510" s="90"/>
      <c r="Q510" s="90"/>
      <c r="R510" s="90"/>
      <c r="S510" s="90"/>
      <c r="T510" s="90"/>
      <c r="U510" s="90"/>
      <c r="V510" s="90"/>
      <c r="W510" s="90"/>
      <c r="X510" s="90"/>
      <c r="Y510" s="90"/>
      <c r="Z510" s="90"/>
      <c r="AA510" s="90"/>
      <c r="AB510" s="90"/>
    </row>
    <row r="511" hidden="1">
      <c r="A511" s="83" t="str">
        <f t="shared" si="1"/>
        <v/>
      </c>
      <c r="B511" s="108"/>
      <c r="C511" s="109"/>
      <c r="D511" s="85"/>
      <c r="E511" s="107"/>
      <c r="F511" s="107"/>
      <c r="G511" s="113"/>
      <c r="H511" s="107"/>
      <c r="I511" s="107"/>
      <c r="J511" s="107"/>
      <c r="K511" s="107"/>
      <c r="L511" s="107"/>
      <c r="M511" s="90" t="str">
        <f>VLOOKUP(E511,'Hedef Liste'!A:J,9,0)</f>
        <v>#N/A</v>
      </c>
      <c r="N511" s="90"/>
      <c r="O511" s="90"/>
      <c r="P511" s="90"/>
      <c r="Q511" s="90"/>
      <c r="R511" s="90"/>
      <c r="S511" s="90"/>
      <c r="T511" s="90"/>
      <c r="U511" s="90"/>
      <c r="V511" s="90"/>
      <c r="W511" s="90"/>
      <c r="X511" s="90"/>
      <c r="Y511" s="90"/>
      <c r="Z511" s="90"/>
      <c r="AA511" s="90"/>
      <c r="AB511" s="90"/>
    </row>
    <row r="512" hidden="1">
      <c r="A512" s="83" t="str">
        <f t="shared" si="1"/>
        <v/>
      </c>
      <c r="B512" s="111" t="s">
        <v>8940</v>
      </c>
      <c r="C512" s="112"/>
      <c r="D512" s="93"/>
      <c r="E512" s="105"/>
      <c r="F512" s="105"/>
      <c r="G512" s="95"/>
      <c r="H512" s="96"/>
      <c r="I512" s="96"/>
      <c r="J512" s="105"/>
      <c r="K512" s="97"/>
      <c r="L512" s="98"/>
      <c r="M512" s="90" t="str">
        <f>VLOOKUP(E512,'Hedef Liste'!A:J,9,0)</f>
        <v>#N/A</v>
      </c>
      <c r="N512" s="90"/>
      <c r="O512" s="90"/>
      <c r="P512" s="90"/>
      <c r="Q512" s="90"/>
      <c r="R512" s="90"/>
      <c r="S512" s="90"/>
      <c r="T512" s="90"/>
      <c r="U512" s="90"/>
      <c r="V512" s="90"/>
      <c r="W512" s="90"/>
      <c r="X512" s="90"/>
      <c r="Y512" s="90"/>
      <c r="Z512" s="90"/>
      <c r="AA512" s="90"/>
      <c r="AB512" s="90"/>
    </row>
    <row r="513" hidden="1">
      <c r="A513" s="83" t="str">
        <f t="shared" si="1"/>
        <v/>
      </c>
      <c r="B513" s="99"/>
      <c r="C513" s="114" t="s">
        <v>52</v>
      </c>
      <c r="D513" s="101"/>
      <c r="E513" s="101"/>
      <c r="F513" s="101"/>
      <c r="G513" s="171"/>
      <c r="H513" s="101"/>
      <c r="I513" s="127"/>
      <c r="J513" s="101"/>
      <c r="K513" s="127"/>
      <c r="L513" s="98"/>
      <c r="M513" s="90" t="str">
        <f>VLOOKUP(E513,'Hedef Liste'!A:J,9,0)</f>
        <v>#N/A</v>
      </c>
      <c r="N513" s="90"/>
      <c r="O513" s="90"/>
      <c r="P513" s="90"/>
      <c r="Q513" s="90"/>
      <c r="R513" s="90"/>
      <c r="S513" s="90"/>
      <c r="T513" s="90"/>
      <c r="U513" s="90"/>
      <c r="V513" s="90"/>
      <c r="W513" s="90"/>
      <c r="X513" s="90"/>
      <c r="Y513" s="90"/>
      <c r="Z513" s="90"/>
      <c r="AA513" s="90"/>
      <c r="AB513" s="90"/>
    </row>
    <row r="514" hidden="1">
      <c r="A514" s="83" t="str">
        <f t="shared" si="1"/>
        <v/>
      </c>
      <c r="B514" s="99"/>
      <c r="C514" s="114" t="s">
        <v>52</v>
      </c>
      <c r="D514" s="178"/>
      <c r="E514" s="101"/>
      <c r="F514" s="101"/>
      <c r="G514" s="180"/>
      <c r="H514" s="175"/>
      <c r="I514" s="101"/>
      <c r="J514" s="101"/>
      <c r="K514" s="107"/>
      <c r="L514" s="98"/>
      <c r="M514" s="90" t="str">
        <f>VLOOKUP(E514,'Hedef Liste'!A:J,9,0)</f>
        <v>#N/A</v>
      </c>
      <c r="N514" s="90"/>
      <c r="O514" s="90"/>
      <c r="P514" s="90"/>
      <c r="Q514" s="90"/>
      <c r="R514" s="90"/>
      <c r="S514" s="90"/>
      <c r="T514" s="90"/>
      <c r="U514" s="90"/>
      <c r="V514" s="90"/>
      <c r="W514" s="90"/>
      <c r="X514" s="90"/>
      <c r="Y514" s="90"/>
      <c r="Z514" s="90"/>
      <c r="AA514" s="90"/>
      <c r="AB514" s="90"/>
    </row>
    <row r="515" hidden="1">
      <c r="A515" s="83" t="str">
        <f t="shared" si="1"/>
        <v>6052364a89aeadb93c031e1d</v>
      </c>
      <c r="B515" s="99"/>
      <c r="C515" s="114" t="s">
        <v>52</v>
      </c>
      <c r="D515" s="93" t="s">
        <v>1587</v>
      </c>
      <c r="E515" s="229" t="s">
        <v>5450</v>
      </c>
      <c r="F515" s="229" t="s">
        <v>5451</v>
      </c>
      <c r="G515" s="180" t="s">
        <v>8689</v>
      </c>
      <c r="H515" s="96" t="s">
        <v>9459</v>
      </c>
      <c r="I515" s="96" t="s">
        <v>9460</v>
      </c>
      <c r="J515" s="101" t="s">
        <v>4430</v>
      </c>
      <c r="K515" s="107"/>
      <c r="L515" s="107"/>
      <c r="M515" s="104">
        <f>VLOOKUP(E515,'Hedef Liste'!A:J,9,0)</f>
        <v>4</v>
      </c>
      <c r="N515" s="90"/>
      <c r="O515" s="90"/>
      <c r="P515" s="90"/>
      <c r="Q515" s="90"/>
      <c r="R515" s="90"/>
      <c r="S515" s="90"/>
      <c r="T515" s="90"/>
      <c r="U515" s="90"/>
      <c r="V515" s="90"/>
      <c r="W515" s="90"/>
      <c r="X515" s="90"/>
      <c r="Y515" s="90"/>
      <c r="Z515" s="90"/>
      <c r="AA515" s="90"/>
      <c r="AB515" s="90"/>
    </row>
    <row r="516" hidden="1">
      <c r="A516" s="83" t="str">
        <f t="shared" si="1"/>
        <v>5fcf59432bb06a6e4b93fd6f</v>
      </c>
      <c r="B516" s="99"/>
      <c r="C516" s="114" t="s">
        <v>52</v>
      </c>
      <c r="D516" s="181" t="s">
        <v>1587</v>
      </c>
      <c r="E516" s="248" t="s">
        <v>9461</v>
      </c>
      <c r="F516" s="248" t="s">
        <v>9462</v>
      </c>
      <c r="G516" s="183" t="s">
        <v>9021</v>
      </c>
      <c r="H516" s="182" t="s">
        <v>9463</v>
      </c>
      <c r="I516" s="182" t="s">
        <v>9464</v>
      </c>
      <c r="J516" s="182" t="s">
        <v>9465</v>
      </c>
      <c r="K516" s="98" t="s">
        <v>9466</v>
      </c>
      <c r="L516" s="107"/>
      <c r="M516" s="90" t="str">
        <f>VLOOKUP(E516,'Hedef Liste'!A:J,9,0)</f>
        <v>#N/A</v>
      </c>
      <c r="N516" s="90"/>
      <c r="O516" s="90"/>
      <c r="P516" s="90"/>
      <c r="Q516" s="90"/>
      <c r="R516" s="90"/>
      <c r="S516" s="90"/>
      <c r="T516" s="90"/>
      <c r="U516" s="90"/>
      <c r="V516" s="90"/>
      <c r="W516" s="90"/>
      <c r="X516" s="90"/>
      <c r="Y516" s="90"/>
      <c r="Z516" s="90"/>
      <c r="AA516" s="90"/>
      <c r="AB516" s="90"/>
    </row>
    <row r="517" hidden="1">
      <c r="A517" s="83" t="str">
        <f t="shared" si="1"/>
        <v>6057cfc46bf30179eb359bda</v>
      </c>
      <c r="B517" s="99"/>
      <c r="C517" s="114" t="s">
        <v>52</v>
      </c>
      <c r="D517" s="110" t="s">
        <v>1587</v>
      </c>
      <c r="E517" s="101" t="s">
        <v>2977</v>
      </c>
      <c r="F517" s="101" t="s">
        <v>2978</v>
      </c>
      <c r="G517" s="106" t="s">
        <v>9467</v>
      </c>
      <c r="H517" s="98" t="s">
        <v>9463</v>
      </c>
      <c r="I517" s="98" t="s">
        <v>9468</v>
      </c>
      <c r="J517" s="101" t="s">
        <v>2981</v>
      </c>
      <c r="K517" s="107"/>
      <c r="L517" s="107"/>
      <c r="M517" s="90"/>
      <c r="N517" s="90"/>
      <c r="O517" s="90"/>
      <c r="P517" s="90"/>
      <c r="Q517" s="90"/>
      <c r="R517" s="90"/>
      <c r="S517" s="90"/>
      <c r="T517" s="90"/>
      <c r="U517" s="90"/>
      <c r="V517" s="90"/>
      <c r="W517" s="90"/>
      <c r="X517" s="90"/>
      <c r="Y517" s="90"/>
      <c r="Z517" s="90"/>
      <c r="AA517" s="90"/>
      <c r="AB517" s="90"/>
    </row>
    <row r="518" hidden="1">
      <c r="A518" s="83" t="str">
        <f t="shared" si="1"/>
        <v>605c87acf2765e2b399730bb</v>
      </c>
      <c r="B518" s="108"/>
      <c r="C518" s="146" t="s">
        <v>52</v>
      </c>
      <c r="D518" s="110" t="s">
        <v>1587</v>
      </c>
      <c r="E518" s="229" t="s">
        <v>4510</v>
      </c>
      <c r="F518" s="229" t="s">
        <v>4511</v>
      </c>
      <c r="G518" s="106" t="s">
        <v>8697</v>
      </c>
      <c r="H518" s="98" t="s">
        <v>8693</v>
      </c>
      <c r="I518" s="98" t="s">
        <v>9469</v>
      </c>
      <c r="J518" s="101" t="s">
        <v>4513</v>
      </c>
      <c r="K518" s="107"/>
      <c r="L518" s="107"/>
      <c r="M518" s="104">
        <f>VLOOKUP(E518,'Hedef Liste'!A:J,9,0)</f>
        <v>10</v>
      </c>
      <c r="N518" s="90"/>
      <c r="O518" s="90"/>
      <c r="P518" s="90"/>
      <c r="Q518" s="90"/>
      <c r="R518" s="90"/>
      <c r="S518" s="90"/>
      <c r="T518" s="90"/>
      <c r="U518" s="90"/>
      <c r="V518" s="90"/>
      <c r="W518" s="90"/>
      <c r="X518" s="90"/>
      <c r="Y518" s="90"/>
      <c r="Z518" s="90"/>
      <c r="AA518" s="90"/>
      <c r="AB518" s="90"/>
    </row>
    <row r="519" hidden="1">
      <c r="A519" s="83" t="str">
        <f t="shared" si="1"/>
        <v/>
      </c>
      <c r="B519" s="84"/>
      <c r="C519" s="84">
        <v>44308.0</v>
      </c>
      <c r="D519" s="85"/>
      <c r="E519" s="86"/>
      <c r="F519" s="149"/>
      <c r="G519" s="149"/>
      <c r="H519" s="149"/>
      <c r="I519" s="149"/>
      <c r="J519" s="149"/>
      <c r="K519" s="149"/>
      <c r="L519" s="150"/>
      <c r="M519" s="90" t="str">
        <f>VLOOKUP(E519,'Hedef Liste'!A:J,9,0)</f>
        <v>#N/A</v>
      </c>
      <c r="N519" s="90"/>
      <c r="O519" s="90"/>
      <c r="P519" s="90"/>
      <c r="Q519" s="90"/>
      <c r="R519" s="90"/>
      <c r="S519" s="90"/>
      <c r="T519" s="90"/>
      <c r="U519" s="90"/>
      <c r="V519" s="90"/>
      <c r="W519" s="90"/>
      <c r="X519" s="90"/>
      <c r="Y519" s="90"/>
      <c r="Z519" s="90"/>
      <c r="AA519" s="90"/>
      <c r="AB519" s="90"/>
    </row>
    <row r="520" hidden="1">
      <c r="A520" s="83" t="str">
        <f t="shared" si="1"/>
        <v/>
      </c>
      <c r="B520" s="111" t="s">
        <v>8686</v>
      </c>
      <c r="C520" s="92" t="s">
        <v>273</v>
      </c>
      <c r="D520" s="93"/>
      <c r="E520" s="101"/>
      <c r="F520" s="101"/>
      <c r="G520" s="102"/>
      <c r="H520" s="96"/>
      <c r="I520" s="101"/>
      <c r="J520" s="101"/>
      <c r="K520" s="101"/>
      <c r="L520" s="98"/>
      <c r="M520" s="90" t="str">
        <f>VLOOKUP(E520,'Hedef Liste'!A:J,9,0)</f>
        <v>#N/A</v>
      </c>
      <c r="N520" s="90"/>
      <c r="O520" s="90"/>
      <c r="P520" s="90"/>
      <c r="Q520" s="90"/>
      <c r="R520" s="90"/>
      <c r="S520" s="90"/>
      <c r="T520" s="90"/>
      <c r="U520" s="90"/>
      <c r="V520" s="90"/>
      <c r="W520" s="90"/>
      <c r="X520" s="90"/>
      <c r="Y520" s="90"/>
      <c r="Z520" s="90"/>
      <c r="AA520" s="90"/>
      <c r="AB520" s="90"/>
    </row>
    <row r="521" hidden="1">
      <c r="A521" s="83" t="str">
        <f t="shared" si="1"/>
        <v>5f4f546fa9de504a1e0dba5f</v>
      </c>
      <c r="B521" s="99"/>
      <c r="C521" s="92" t="s">
        <v>273</v>
      </c>
      <c r="D521" s="178" t="s">
        <v>258</v>
      </c>
      <c r="E521" s="101" t="s">
        <v>4362</v>
      </c>
      <c r="F521" s="101" t="s">
        <v>4363</v>
      </c>
      <c r="G521" s="114" t="s">
        <v>8689</v>
      </c>
      <c r="H521" s="175" t="s">
        <v>9413</v>
      </c>
      <c r="I521" s="101" t="s">
        <v>9414</v>
      </c>
      <c r="J521" s="101" t="s">
        <v>4365</v>
      </c>
      <c r="K521" s="98"/>
      <c r="L521" s="98"/>
      <c r="M521" s="104">
        <f>VLOOKUP(E521,'Hedef Liste'!A:J,9,0)</f>
        <v>20</v>
      </c>
      <c r="N521" s="90"/>
      <c r="O521" s="90"/>
      <c r="P521" s="90"/>
      <c r="Q521" s="90"/>
      <c r="R521" s="90"/>
      <c r="S521" s="90"/>
      <c r="T521" s="90"/>
      <c r="U521" s="90"/>
      <c r="V521" s="90"/>
      <c r="W521" s="90"/>
      <c r="X521" s="90"/>
      <c r="Y521" s="90"/>
      <c r="Z521" s="90"/>
      <c r="AA521" s="90"/>
      <c r="AB521" s="90"/>
    </row>
    <row r="522" hidden="1">
      <c r="A522" s="83" t="str">
        <f t="shared" si="1"/>
        <v>5fbe3074200b0d2dafa4fd23</v>
      </c>
      <c r="B522" s="99"/>
      <c r="C522" s="92" t="s">
        <v>273</v>
      </c>
      <c r="D522" s="93" t="s">
        <v>1587</v>
      </c>
      <c r="E522" s="101" t="s">
        <v>9470</v>
      </c>
      <c r="F522" s="101" t="s">
        <v>9471</v>
      </c>
      <c r="G522" s="102" t="s">
        <v>8707</v>
      </c>
      <c r="H522" s="96" t="s">
        <v>8690</v>
      </c>
      <c r="I522" s="96" t="s">
        <v>9472</v>
      </c>
      <c r="J522" s="101" t="s">
        <v>9473</v>
      </c>
      <c r="K522" s="97"/>
      <c r="L522" s="98"/>
      <c r="M522" s="90" t="str">
        <f>VLOOKUP(E522,'Hedef Liste'!A:J,9,0)</f>
        <v>#N/A</v>
      </c>
      <c r="N522" s="90"/>
      <c r="O522" s="90"/>
      <c r="P522" s="90"/>
      <c r="Q522" s="90"/>
      <c r="R522" s="90"/>
      <c r="S522" s="90"/>
      <c r="T522" s="90"/>
      <c r="U522" s="90"/>
      <c r="V522" s="90"/>
      <c r="W522" s="90"/>
      <c r="X522" s="90"/>
      <c r="Y522" s="90"/>
      <c r="Z522" s="90"/>
      <c r="AA522" s="90"/>
      <c r="AB522" s="90"/>
    </row>
    <row r="523" hidden="1">
      <c r="A523" s="83" t="str">
        <f t="shared" si="1"/>
        <v>5fe55640861c9a062d623d88</v>
      </c>
      <c r="B523" s="99"/>
      <c r="C523" s="92" t="s">
        <v>273</v>
      </c>
      <c r="D523" s="100" t="s">
        <v>1587</v>
      </c>
      <c r="E523" s="229" t="s">
        <v>6875</v>
      </c>
      <c r="F523" s="229" t="s">
        <v>6876</v>
      </c>
      <c r="G523" s="106" t="s">
        <v>8697</v>
      </c>
      <c r="H523" s="96" t="s">
        <v>9459</v>
      </c>
      <c r="I523" s="101" t="s">
        <v>9474</v>
      </c>
      <c r="J523" s="101" t="s">
        <v>6878</v>
      </c>
      <c r="K523" s="101"/>
      <c r="L523" s="107"/>
      <c r="M523" s="104">
        <f>VLOOKUP(E523,'Hedef Liste'!A:J,9,0)</f>
        <v>36</v>
      </c>
      <c r="N523" s="90"/>
      <c r="O523" s="90"/>
      <c r="P523" s="90"/>
      <c r="Q523" s="90"/>
      <c r="R523" s="90"/>
      <c r="S523" s="90"/>
      <c r="T523" s="90"/>
      <c r="U523" s="90"/>
      <c r="V523" s="90"/>
      <c r="W523" s="90"/>
      <c r="X523" s="90"/>
      <c r="Y523" s="90"/>
      <c r="Z523" s="90"/>
      <c r="AA523" s="90"/>
      <c r="AB523" s="90"/>
    </row>
    <row r="524" hidden="1">
      <c r="A524" s="83" t="str">
        <f t="shared" si="1"/>
        <v/>
      </c>
      <c r="B524" s="99"/>
      <c r="C524" s="92"/>
      <c r="D524" s="93"/>
      <c r="E524" s="101"/>
      <c r="F524" s="101"/>
      <c r="G524" s="106"/>
      <c r="H524" s="98"/>
      <c r="I524" s="101"/>
      <c r="J524" s="101"/>
      <c r="K524" s="97"/>
      <c r="L524" s="107"/>
      <c r="M524" s="90" t="str">
        <f>VLOOKUP(E524,'Hedef Liste'!A:J,9,0)</f>
        <v>#N/A</v>
      </c>
      <c r="N524" s="90"/>
      <c r="O524" s="90"/>
      <c r="P524" s="90"/>
      <c r="Q524" s="90"/>
      <c r="R524" s="90"/>
      <c r="S524" s="90"/>
      <c r="T524" s="90"/>
      <c r="U524" s="90"/>
      <c r="V524" s="90"/>
      <c r="W524" s="90"/>
      <c r="X524" s="90"/>
      <c r="Y524" s="90"/>
      <c r="Z524" s="90"/>
      <c r="AA524" s="90"/>
      <c r="AB524" s="90"/>
    </row>
    <row r="525" hidden="1">
      <c r="A525" s="83" t="str">
        <f t="shared" si="1"/>
        <v/>
      </c>
      <c r="B525" s="108"/>
      <c r="C525" s="109"/>
      <c r="D525" s="85"/>
      <c r="E525" s="107"/>
      <c r="F525" s="107"/>
      <c r="G525" s="113"/>
      <c r="H525" s="107"/>
      <c r="I525" s="107"/>
      <c r="J525" s="107"/>
      <c r="K525" s="107"/>
      <c r="L525" s="107"/>
      <c r="M525" s="90" t="str">
        <f>VLOOKUP(E525,'Hedef Liste'!A:J,9,0)</f>
        <v>#N/A</v>
      </c>
      <c r="N525" s="90"/>
      <c r="O525" s="90"/>
      <c r="P525" s="90"/>
      <c r="Q525" s="90"/>
      <c r="R525" s="90"/>
      <c r="S525" s="90"/>
      <c r="T525" s="90"/>
      <c r="U525" s="90"/>
      <c r="V525" s="90"/>
      <c r="W525" s="90"/>
      <c r="X525" s="90"/>
      <c r="Y525" s="90"/>
      <c r="Z525" s="90"/>
      <c r="AA525" s="90"/>
      <c r="AB525" s="90"/>
    </row>
    <row r="526" hidden="1">
      <c r="A526" s="83" t="str">
        <f t="shared" si="1"/>
        <v>Sadece bu saatlere alınacak!!!!</v>
      </c>
      <c r="B526" s="111" t="s">
        <v>8940</v>
      </c>
      <c r="C526" s="112"/>
      <c r="D526" s="93"/>
      <c r="E526" s="250" t="s">
        <v>9475</v>
      </c>
      <c r="F526" s="150"/>
      <c r="G526" s="95"/>
      <c r="H526" s="96"/>
      <c r="I526" s="96"/>
      <c r="J526" s="105"/>
      <c r="K526" s="97"/>
      <c r="L526" s="98"/>
      <c r="M526" s="90" t="str">
        <f>VLOOKUP(E526,'Hedef Liste'!A:J,9,0)</f>
        <v>#N/A</v>
      </c>
      <c r="N526" s="90"/>
      <c r="O526" s="90"/>
      <c r="P526" s="90"/>
      <c r="Q526" s="90"/>
      <c r="R526" s="90"/>
      <c r="S526" s="90"/>
      <c r="T526" s="90"/>
      <c r="U526" s="90"/>
      <c r="V526" s="90"/>
      <c r="W526" s="90"/>
      <c r="X526" s="90"/>
      <c r="Y526" s="90"/>
      <c r="Z526" s="90"/>
      <c r="AA526" s="90"/>
      <c r="AB526" s="90"/>
    </row>
    <row r="527" hidden="1">
      <c r="A527" s="83" t="str">
        <f t="shared" si="1"/>
        <v>5fe5918c1a12f955ddf7caa7</v>
      </c>
      <c r="B527" s="99"/>
      <c r="C527" s="114" t="s">
        <v>52</v>
      </c>
      <c r="D527" s="181" t="s">
        <v>1587</v>
      </c>
      <c r="E527" s="182" t="s">
        <v>1583</v>
      </c>
      <c r="F527" s="182" t="s">
        <v>1584</v>
      </c>
      <c r="G527" s="251" t="s">
        <v>8802</v>
      </c>
      <c r="H527" s="238" t="s">
        <v>8693</v>
      </c>
      <c r="I527" s="182" t="s">
        <v>9476</v>
      </c>
      <c r="J527" s="182" t="s">
        <v>1586</v>
      </c>
      <c r="K527" s="215" t="s">
        <v>9477</v>
      </c>
      <c r="L527" s="98"/>
      <c r="M527" s="104">
        <f>VLOOKUP(E527,'Hedef Liste'!A:J,9,0)</f>
        <v>31</v>
      </c>
      <c r="N527" s="90"/>
      <c r="O527" s="90"/>
      <c r="P527" s="90"/>
      <c r="Q527" s="90"/>
      <c r="R527" s="90"/>
      <c r="S527" s="90"/>
      <c r="T527" s="90"/>
      <c r="U527" s="90"/>
      <c r="V527" s="90"/>
      <c r="W527" s="90"/>
      <c r="X527" s="90"/>
      <c r="Y527" s="90"/>
      <c r="Z527" s="90"/>
      <c r="AA527" s="90"/>
      <c r="AB527" s="90"/>
    </row>
    <row r="528" hidden="1">
      <c r="A528" s="83" t="str">
        <f t="shared" si="1"/>
        <v>60534bcacd69792a7ec27050</v>
      </c>
      <c r="B528" s="99"/>
      <c r="C528" s="114" t="s">
        <v>52</v>
      </c>
      <c r="D528" s="178" t="s">
        <v>1587</v>
      </c>
      <c r="E528" s="101" t="s">
        <v>9478</v>
      </c>
      <c r="F528" s="101" t="s">
        <v>9479</v>
      </c>
      <c r="G528" s="180" t="s">
        <v>9410</v>
      </c>
      <c r="H528" s="175" t="s">
        <v>8773</v>
      </c>
      <c r="I528" s="175" t="s">
        <v>9480</v>
      </c>
      <c r="J528" s="101" t="s">
        <v>1798</v>
      </c>
      <c r="K528" s="107"/>
      <c r="L528" s="98"/>
      <c r="M528" s="90" t="str">
        <f>VLOOKUP(E528,'Hedef Liste'!A:J,9,0)</f>
        <v>#N/A</v>
      </c>
      <c r="N528" s="90"/>
      <c r="O528" s="90"/>
      <c r="P528" s="90"/>
      <c r="Q528" s="90"/>
      <c r="R528" s="90"/>
      <c r="S528" s="90"/>
      <c r="T528" s="90"/>
      <c r="U528" s="90"/>
      <c r="V528" s="90"/>
      <c r="W528" s="90"/>
      <c r="X528" s="90"/>
      <c r="Y528" s="90"/>
      <c r="Z528" s="90"/>
      <c r="AA528" s="90"/>
      <c r="AB528" s="90"/>
    </row>
    <row r="529" hidden="1">
      <c r="A529" s="83" t="str">
        <f t="shared" si="1"/>
        <v>60535085ae18d751556ef085</v>
      </c>
      <c r="B529" s="99"/>
      <c r="C529" s="114" t="s">
        <v>52</v>
      </c>
      <c r="D529" s="178" t="s">
        <v>1587</v>
      </c>
      <c r="E529" s="101" t="s">
        <v>9481</v>
      </c>
      <c r="F529" s="101" t="s">
        <v>9482</v>
      </c>
      <c r="G529" s="180" t="s">
        <v>8707</v>
      </c>
      <c r="H529" s="101" t="s">
        <v>8773</v>
      </c>
      <c r="I529" s="175" t="s">
        <v>9480</v>
      </c>
      <c r="J529" s="101" t="s">
        <v>1798</v>
      </c>
      <c r="K529" s="107"/>
      <c r="L529" s="107"/>
      <c r="M529" s="90" t="str">
        <f>VLOOKUP(E529,'Hedef Liste'!A:J,9,0)</f>
        <v>#N/A</v>
      </c>
      <c r="N529" s="90"/>
      <c r="O529" s="90"/>
      <c r="P529" s="90"/>
      <c r="Q529" s="90"/>
      <c r="R529" s="90"/>
      <c r="S529" s="90"/>
      <c r="T529" s="90"/>
      <c r="U529" s="90"/>
      <c r="V529" s="90"/>
      <c r="W529" s="90"/>
      <c r="X529" s="90"/>
      <c r="Y529" s="90"/>
      <c r="Z529" s="90"/>
      <c r="AA529" s="90"/>
      <c r="AB529" s="90"/>
    </row>
    <row r="530" hidden="1">
      <c r="A530" s="83" t="str">
        <f t="shared" si="1"/>
        <v/>
      </c>
      <c r="B530" s="99"/>
      <c r="C530" s="114" t="s">
        <v>52</v>
      </c>
      <c r="D530" s="93"/>
      <c r="E530" s="101"/>
      <c r="F530" s="101"/>
      <c r="G530" s="106"/>
      <c r="H530" s="101"/>
      <c r="I530" s="101"/>
      <c r="J530" s="101"/>
      <c r="K530" s="97"/>
      <c r="L530" s="107"/>
      <c r="M530" s="90" t="str">
        <f>VLOOKUP(E530,'Hedef Liste'!A:J,9,0)</f>
        <v>#N/A</v>
      </c>
      <c r="N530" s="90"/>
      <c r="O530" s="90"/>
      <c r="P530" s="90"/>
      <c r="Q530" s="90"/>
      <c r="R530" s="90"/>
      <c r="S530" s="90"/>
      <c r="T530" s="90"/>
      <c r="U530" s="90"/>
      <c r="V530" s="90"/>
      <c r="W530" s="90"/>
      <c r="X530" s="90"/>
      <c r="Y530" s="90"/>
      <c r="Z530" s="90"/>
      <c r="AA530" s="90"/>
      <c r="AB530" s="90"/>
    </row>
    <row r="531" hidden="1">
      <c r="A531" s="83" t="str">
        <f t="shared" si="1"/>
        <v/>
      </c>
      <c r="B531" s="108"/>
      <c r="C531" s="146" t="s">
        <v>52</v>
      </c>
      <c r="D531" s="110"/>
      <c r="E531" s="101"/>
      <c r="F531" s="101"/>
      <c r="G531" s="106"/>
      <c r="H531" s="98"/>
      <c r="I531" s="98"/>
      <c r="J531" s="101"/>
      <c r="K531" s="107"/>
      <c r="L531" s="107"/>
      <c r="M531" s="90" t="str">
        <f>VLOOKUP(E531,'Hedef Liste'!A:J,9,0)</f>
        <v>#N/A</v>
      </c>
      <c r="N531" s="90"/>
      <c r="O531" s="90"/>
      <c r="P531" s="90"/>
      <c r="Q531" s="90"/>
      <c r="R531" s="90"/>
      <c r="S531" s="90"/>
      <c r="T531" s="90"/>
      <c r="U531" s="90"/>
      <c r="V531" s="90"/>
      <c r="W531" s="90"/>
      <c r="X531" s="90"/>
      <c r="Y531" s="90"/>
      <c r="Z531" s="90"/>
      <c r="AA531" s="90"/>
      <c r="AB531" s="90"/>
    </row>
    <row r="532" hidden="1">
      <c r="A532" s="83" t="str">
        <f t="shared" si="1"/>
        <v/>
      </c>
      <c r="B532" s="84"/>
      <c r="C532" s="84">
        <v>44309.0</v>
      </c>
      <c r="D532" s="85"/>
      <c r="E532" s="86"/>
      <c r="F532" s="149"/>
      <c r="G532" s="149"/>
      <c r="H532" s="149"/>
      <c r="I532" s="149"/>
      <c r="J532" s="149"/>
      <c r="K532" s="149"/>
      <c r="L532" s="150"/>
      <c r="M532" s="90" t="str">
        <f>VLOOKUP(E532,'Hedef Liste'!A:J,9,0)</f>
        <v>#N/A</v>
      </c>
      <c r="N532" s="90"/>
      <c r="O532" s="90"/>
      <c r="P532" s="90"/>
      <c r="Q532" s="90"/>
      <c r="R532" s="90"/>
      <c r="S532" s="90"/>
      <c r="T532" s="90"/>
      <c r="U532" s="90"/>
      <c r="V532" s="90"/>
      <c r="W532" s="90"/>
      <c r="X532" s="90"/>
      <c r="Y532" s="90"/>
      <c r="Z532" s="90"/>
      <c r="AA532" s="90"/>
      <c r="AB532" s="90"/>
    </row>
    <row r="533" hidden="1">
      <c r="A533" s="83" t="str">
        <f t="shared" si="1"/>
        <v/>
      </c>
      <c r="B533" s="111" t="s">
        <v>8686</v>
      </c>
      <c r="C533" s="92" t="s">
        <v>273</v>
      </c>
      <c r="D533" s="93"/>
      <c r="E533" s="101"/>
      <c r="F533" s="101"/>
      <c r="G533" s="95"/>
      <c r="H533" s="96"/>
      <c r="I533" s="101"/>
      <c r="J533" s="101"/>
      <c r="K533" s="101"/>
      <c r="L533" s="98"/>
      <c r="M533" s="90" t="str">
        <f>VLOOKUP(E533,'Hedef Liste'!A:J,9,0)</f>
        <v>#N/A</v>
      </c>
      <c r="N533" s="90"/>
      <c r="O533" s="90"/>
      <c r="P533" s="90"/>
      <c r="Q533" s="90"/>
      <c r="R533" s="90"/>
      <c r="S533" s="90"/>
      <c r="T533" s="90"/>
      <c r="U533" s="90"/>
      <c r="V533" s="90"/>
      <c r="W533" s="90"/>
      <c r="X533" s="90"/>
      <c r="Y533" s="90"/>
      <c r="Z533" s="90"/>
      <c r="AA533" s="90"/>
      <c r="AB533" s="90"/>
    </row>
    <row r="534" hidden="1">
      <c r="A534" s="83" t="str">
        <f t="shared" si="1"/>
        <v/>
      </c>
      <c r="B534" s="99"/>
      <c r="C534" s="92" t="s">
        <v>273</v>
      </c>
      <c r="D534" s="93"/>
      <c r="E534" s="101"/>
      <c r="F534" s="101"/>
      <c r="G534" s="202"/>
      <c r="H534" s="198"/>
      <c r="I534" s="101"/>
      <c r="J534" s="101"/>
      <c r="K534" s="98"/>
      <c r="L534" s="98"/>
      <c r="M534" s="90" t="str">
        <f>VLOOKUP(E534,'Hedef Liste'!A:J,9,0)</f>
        <v>#N/A</v>
      </c>
      <c r="N534" s="90"/>
      <c r="O534" s="90"/>
      <c r="P534" s="90"/>
      <c r="Q534" s="90"/>
      <c r="R534" s="90"/>
      <c r="S534" s="90"/>
      <c r="T534" s="90"/>
      <c r="U534" s="90"/>
      <c r="V534" s="90"/>
      <c r="W534" s="90"/>
      <c r="X534" s="90"/>
      <c r="Y534" s="90"/>
      <c r="Z534" s="90"/>
      <c r="AA534" s="90"/>
      <c r="AB534" s="90"/>
    </row>
    <row r="535" hidden="1">
      <c r="A535" s="83" t="str">
        <f t="shared" si="1"/>
        <v>5f59e1b3eea0d8e10e0c2073</v>
      </c>
      <c r="B535" s="99"/>
      <c r="C535" s="92" t="s">
        <v>273</v>
      </c>
      <c r="D535" s="181" t="s">
        <v>51</v>
      </c>
      <c r="E535" s="182" t="s">
        <v>3696</v>
      </c>
      <c r="F535" s="182" t="s">
        <v>3697</v>
      </c>
      <c r="G535" s="251" t="s">
        <v>9061</v>
      </c>
      <c r="H535" s="238" t="s">
        <v>8773</v>
      </c>
      <c r="I535" s="238" t="s">
        <v>9483</v>
      </c>
      <c r="J535" s="239" t="s">
        <v>3699</v>
      </c>
      <c r="K535" s="98" t="s">
        <v>9484</v>
      </c>
      <c r="L535" s="98"/>
      <c r="M535" s="104">
        <f>VLOOKUP(E535,'Hedef Liste'!A:J,9,0)</f>
        <v>70</v>
      </c>
      <c r="N535" s="90"/>
      <c r="O535" s="90"/>
      <c r="P535" s="90"/>
      <c r="Q535" s="90"/>
      <c r="R535" s="90"/>
      <c r="S535" s="90"/>
      <c r="T535" s="90"/>
      <c r="U535" s="90"/>
      <c r="V535" s="90"/>
      <c r="W535" s="90"/>
      <c r="X535" s="90"/>
      <c r="Y535" s="90"/>
      <c r="Z535" s="90"/>
      <c r="AA535" s="90"/>
      <c r="AB535" s="90"/>
    </row>
    <row r="536" hidden="1">
      <c r="A536" s="83" t="str">
        <f t="shared" si="1"/>
        <v/>
      </c>
      <c r="B536" s="99"/>
      <c r="C536" s="92" t="s">
        <v>273</v>
      </c>
      <c r="D536" s="178"/>
      <c r="E536" s="101"/>
      <c r="F536" s="101"/>
      <c r="G536" s="106"/>
      <c r="H536" s="127"/>
      <c r="I536" s="101"/>
      <c r="J536" s="101"/>
      <c r="K536" s="101"/>
      <c r="L536" s="107"/>
      <c r="M536" s="90" t="str">
        <f>VLOOKUP(E536,'Hedef Liste'!A:J,9,0)</f>
        <v>#N/A</v>
      </c>
      <c r="N536" s="90"/>
      <c r="O536" s="90"/>
      <c r="P536" s="90"/>
      <c r="Q536" s="90"/>
      <c r="R536" s="90"/>
      <c r="S536" s="90"/>
      <c r="T536" s="90"/>
      <c r="U536" s="90"/>
      <c r="V536" s="90"/>
      <c r="W536" s="90"/>
      <c r="X536" s="90"/>
      <c r="Y536" s="90"/>
      <c r="Z536" s="90"/>
      <c r="AA536" s="90"/>
      <c r="AB536" s="90"/>
    </row>
    <row r="537" hidden="1">
      <c r="A537" s="83" t="str">
        <f t="shared" si="1"/>
        <v/>
      </c>
      <c r="B537" s="99"/>
      <c r="C537" s="114" t="s">
        <v>9364</v>
      </c>
      <c r="D537" s="93"/>
      <c r="E537" s="101"/>
      <c r="F537" s="101"/>
      <c r="G537" s="106"/>
      <c r="H537" s="98"/>
      <c r="I537" s="101"/>
      <c r="J537" s="101"/>
      <c r="K537" s="97"/>
      <c r="L537" s="107"/>
      <c r="M537" s="90" t="str">
        <f>VLOOKUP(E537,'Hedef Liste'!A:J,9,0)</f>
        <v>#N/A</v>
      </c>
      <c r="N537" s="90"/>
      <c r="O537" s="90"/>
      <c r="P537" s="90"/>
      <c r="Q537" s="90"/>
      <c r="R537" s="90"/>
      <c r="S537" s="90"/>
      <c r="T537" s="90"/>
      <c r="U537" s="90"/>
      <c r="V537" s="90"/>
      <c r="W537" s="90"/>
      <c r="X537" s="90"/>
      <c r="Y537" s="90"/>
      <c r="Z537" s="90"/>
      <c r="AA537" s="90"/>
      <c r="AB537" s="90"/>
    </row>
    <row r="538" hidden="1">
      <c r="A538" s="83" t="str">
        <f t="shared" si="1"/>
        <v/>
      </c>
      <c r="B538" s="108"/>
      <c r="C538" s="109"/>
      <c r="D538" s="85"/>
      <c r="E538" s="107"/>
      <c r="F538" s="107"/>
      <c r="G538" s="113"/>
      <c r="H538" s="107"/>
      <c r="I538" s="107"/>
      <c r="J538" s="107"/>
      <c r="K538" s="107"/>
      <c r="L538" s="107"/>
      <c r="M538" s="90" t="str">
        <f>VLOOKUP(E538,'Hedef Liste'!A:J,9,0)</f>
        <v>#N/A</v>
      </c>
      <c r="N538" s="90"/>
      <c r="O538" s="90"/>
      <c r="P538" s="90"/>
      <c r="Q538" s="90"/>
      <c r="R538" s="90"/>
      <c r="S538" s="90"/>
      <c r="T538" s="90"/>
      <c r="U538" s="90"/>
      <c r="V538" s="90"/>
      <c r="W538" s="90"/>
      <c r="X538" s="90"/>
      <c r="Y538" s="90"/>
      <c r="Z538" s="90"/>
      <c r="AA538" s="90"/>
      <c r="AB538" s="90"/>
    </row>
    <row r="539" hidden="1">
      <c r="A539" s="83" t="str">
        <f t="shared" si="1"/>
        <v/>
      </c>
      <c r="B539" s="111" t="s">
        <v>8940</v>
      </c>
      <c r="C539" s="112"/>
      <c r="D539" s="93"/>
      <c r="E539" s="105"/>
      <c r="F539" s="105"/>
      <c r="G539" s="95"/>
      <c r="H539" s="96"/>
      <c r="I539" s="96"/>
      <c r="J539" s="105"/>
      <c r="K539" s="97"/>
      <c r="L539" s="98"/>
      <c r="M539" s="90" t="str">
        <f>VLOOKUP(E539,'Hedef Liste'!A:J,9,0)</f>
        <v>#N/A</v>
      </c>
      <c r="N539" s="90"/>
      <c r="O539" s="90"/>
      <c r="P539" s="90"/>
      <c r="Q539" s="90"/>
      <c r="R539" s="90"/>
      <c r="S539" s="90"/>
      <c r="T539" s="90"/>
      <c r="U539" s="90"/>
      <c r="V539" s="90"/>
      <c r="W539" s="90"/>
      <c r="X539" s="90"/>
      <c r="Y539" s="90"/>
      <c r="Z539" s="90"/>
      <c r="AA539" s="90"/>
      <c r="AB539" s="90"/>
    </row>
    <row r="540" hidden="1">
      <c r="A540" s="83" t="str">
        <f t="shared" si="1"/>
        <v>RANDEVU ALINMAYACAK!!!!!</v>
      </c>
      <c r="B540" s="99"/>
      <c r="C540" s="114" t="s">
        <v>52</v>
      </c>
      <c r="D540" s="101"/>
      <c r="E540" s="252" t="s">
        <v>9485</v>
      </c>
      <c r="F540" s="253"/>
      <c r="G540" s="254"/>
      <c r="H540" s="101"/>
      <c r="I540" s="127"/>
      <c r="J540" s="101"/>
      <c r="K540" s="127"/>
      <c r="L540" s="98"/>
      <c r="M540" s="90" t="str">
        <f>VLOOKUP(E540,'Hedef Liste'!A:J,9,0)</f>
        <v>#N/A</v>
      </c>
      <c r="N540" s="90"/>
      <c r="O540" s="90"/>
      <c r="P540" s="90"/>
      <c r="Q540" s="90"/>
      <c r="R540" s="90"/>
      <c r="S540" s="90"/>
      <c r="T540" s="90"/>
      <c r="U540" s="90"/>
      <c r="V540" s="90"/>
      <c r="W540" s="90"/>
      <c r="X540" s="90"/>
      <c r="Y540" s="90"/>
      <c r="Z540" s="90"/>
      <c r="AA540" s="90"/>
      <c r="AB540" s="90"/>
    </row>
    <row r="541" hidden="1">
      <c r="A541" s="83" t="str">
        <f t="shared" si="1"/>
        <v/>
      </c>
      <c r="B541" s="99"/>
      <c r="C541" s="114" t="s">
        <v>52</v>
      </c>
      <c r="D541" s="178"/>
      <c r="E541" s="255"/>
      <c r="G541" s="256"/>
      <c r="H541" s="175"/>
      <c r="I541" s="101"/>
      <c r="J541" s="101"/>
      <c r="K541" s="107"/>
      <c r="L541" s="98"/>
      <c r="M541" s="90" t="str">
        <f>VLOOKUP(E541,'Hedef Liste'!A:J,9,0)</f>
        <v>#N/A</v>
      </c>
      <c r="N541" s="90"/>
      <c r="O541" s="90"/>
      <c r="P541" s="90"/>
      <c r="Q541" s="90"/>
      <c r="R541" s="90"/>
      <c r="S541" s="90"/>
      <c r="T541" s="90"/>
      <c r="U541" s="90"/>
      <c r="V541" s="90"/>
      <c r="W541" s="90"/>
      <c r="X541" s="90"/>
      <c r="Y541" s="90"/>
      <c r="Z541" s="90"/>
      <c r="AA541" s="90"/>
      <c r="AB541" s="90"/>
    </row>
    <row r="542" hidden="1">
      <c r="A542" s="83" t="str">
        <f t="shared" si="1"/>
        <v/>
      </c>
      <c r="B542" s="99"/>
      <c r="C542" s="114" t="s">
        <v>52</v>
      </c>
      <c r="D542" s="178"/>
      <c r="E542" s="257"/>
      <c r="F542" s="258"/>
      <c r="G542" s="259"/>
      <c r="H542" s="175"/>
      <c r="I542" s="101"/>
      <c r="J542" s="101"/>
      <c r="K542" s="107"/>
      <c r="L542" s="107"/>
      <c r="M542" s="90" t="str">
        <f>VLOOKUP(E542,'Hedef Liste'!A:J,9,0)</f>
        <v>#N/A</v>
      </c>
      <c r="N542" s="90"/>
      <c r="O542" s="90"/>
      <c r="P542" s="90"/>
      <c r="Q542" s="90"/>
      <c r="R542" s="90"/>
      <c r="S542" s="90"/>
      <c r="T542" s="90"/>
      <c r="U542" s="90"/>
      <c r="V542" s="90"/>
      <c r="W542" s="90"/>
      <c r="X542" s="90"/>
      <c r="Y542" s="90"/>
      <c r="Z542" s="90"/>
      <c r="AA542" s="90"/>
      <c r="AB542" s="90"/>
    </row>
    <row r="543" hidden="1">
      <c r="A543" s="83" t="str">
        <f t="shared" si="1"/>
        <v/>
      </c>
      <c r="B543" s="99"/>
      <c r="C543" s="114" t="s">
        <v>52</v>
      </c>
      <c r="D543" s="93"/>
      <c r="E543" s="101"/>
      <c r="F543" s="101"/>
      <c r="G543" s="106"/>
      <c r="H543" s="101"/>
      <c r="I543" s="101"/>
      <c r="J543" s="101"/>
      <c r="K543" s="97"/>
      <c r="L543" s="107"/>
      <c r="M543" s="90" t="str">
        <f>VLOOKUP(E543,'Hedef Liste'!A:J,9,0)</f>
        <v>#N/A</v>
      </c>
      <c r="N543" s="90"/>
      <c r="O543" s="90"/>
      <c r="P543" s="90"/>
      <c r="Q543" s="90"/>
      <c r="R543" s="90"/>
      <c r="S543" s="90"/>
      <c r="T543" s="90"/>
      <c r="U543" s="90"/>
      <c r="V543" s="90"/>
      <c r="W543" s="90"/>
      <c r="X543" s="90"/>
      <c r="Y543" s="90"/>
      <c r="Z543" s="90"/>
      <c r="AA543" s="90"/>
      <c r="AB543" s="90"/>
    </row>
    <row r="544" hidden="1">
      <c r="A544" s="83" t="str">
        <f t="shared" si="1"/>
        <v/>
      </c>
      <c r="B544" s="108"/>
      <c r="C544" s="146" t="s">
        <v>52</v>
      </c>
      <c r="D544" s="110"/>
      <c r="E544" s="101"/>
      <c r="F544" s="101"/>
      <c r="G544" s="106"/>
      <c r="H544" s="98"/>
      <c r="I544" s="98"/>
      <c r="J544" s="101"/>
      <c r="K544" s="107"/>
      <c r="L544" s="107"/>
      <c r="M544" s="90" t="str">
        <f>VLOOKUP(E544,'Hedef Liste'!A:J,9,0)</f>
        <v>#N/A</v>
      </c>
      <c r="N544" s="90"/>
      <c r="O544" s="90"/>
      <c r="P544" s="90"/>
      <c r="Q544" s="90"/>
      <c r="R544" s="90"/>
      <c r="S544" s="90"/>
      <c r="T544" s="90"/>
      <c r="U544" s="90"/>
      <c r="V544" s="90"/>
      <c r="W544" s="90"/>
      <c r="X544" s="90"/>
      <c r="Y544" s="90"/>
      <c r="Z544" s="90"/>
      <c r="AA544" s="90"/>
      <c r="AB544" s="90"/>
    </row>
    <row r="545" hidden="1">
      <c r="A545" s="83" t="str">
        <f t="shared" si="1"/>
        <v/>
      </c>
      <c r="B545" s="84"/>
      <c r="C545" s="84">
        <v>44312.0</v>
      </c>
      <c r="D545" s="85"/>
      <c r="E545" s="86"/>
      <c r="F545" s="149"/>
      <c r="G545" s="149"/>
      <c r="H545" s="149"/>
      <c r="I545" s="149"/>
      <c r="J545" s="149"/>
      <c r="K545" s="149"/>
      <c r="L545" s="150"/>
      <c r="M545" s="90" t="str">
        <f>VLOOKUP(E545,'Hedef Liste'!A:J,9,0)</f>
        <v>#N/A</v>
      </c>
      <c r="N545" s="90"/>
      <c r="O545" s="90"/>
      <c r="P545" s="90"/>
      <c r="Q545" s="90"/>
      <c r="R545" s="90"/>
      <c r="S545" s="90"/>
      <c r="T545" s="90"/>
      <c r="U545" s="90"/>
      <c r="V545" s="90"/>
      <c r="W545" s="90"/>
      <c r="X545" s="90"/>
      <c r="Y545" s="90"/>
      <c r="Z545" s="90"/>
      <c r="AA545" s="90"/>
      <c r="AB545" s="90"/>
    </row>
    <row r="546" hidden="1">
      <c r="A546" s="83" t="str">
        <f t="shared" si="1"/>
        <v/>
      </c>
      <c r="B546" s="111" t="s">
        <v>8686</v>
      </c>
      <c r="C546" s="92" t="s">
        <v>273</v>
      </c>
      <c r="D546" s="93"/>
      <c r="E546" s="101"/>
      <c r="F546" s="101"/>
      <c r="G546" s="95"/>
      <c r="H546" s="96"/>
      <c r="I546" s="101"/>
      <c r="J546" s="101"/>
      <c r="K546" s="101"/>
      <c r="L546" s="98"/>
      <c r="M546" s="90" t="str">
        <f>VLOOKUP(E546,'Hedef Liste'!A:J,9,0)</f>
        <v>#N/A</v>
      </c>
      <c r="N546" s="90"/>
      <c r="O546" s="90"/>
      <c r="P546" s="90"/>
      <c r="Q546" s="90"/>
      <c r="R546" s="90"/>
      <c r="S546" s="90"/>
      <c r="T546" s="90"/>
      <c r="U546" s="90"/>
      <c r="V546" s="90"/>
      <c r="W546" s="90"/>
      <c r="X546" s="90"/>
      <c r="Y546" s="90"/>
      <c r="Z546" s="90"/>
      <c r="AA546" s="90"/>
      <c r="AB546" s="90"/>
    </row>
    <row r="547" hidden="1">
      <c r="A547" s="83" t="str">
        <f t="shared" si="1"/>
        <v>605c63f33c0937c25eec15b1</v>
      </c>
      <c r="B547" s="99"/>
      <c r="C547" s="92" t="s">
        <v>273</v>
      </c>
      <c r="D547" s="181" t="s">
        <v>51</v>
      </c>
      <c r="E547" s="182" t="s">
        <v>4064</v>
      </c>
      <c r="F547" s="182" t="s">
        <v>4065</v>
      </c>
      <c r="G547" s="221">
        <v>0.5416666666666666</v>
      </c>
      <c r="H547" s="247" t="s">
        <v>9486</v>
      </c>
      <c r="I547" s="182" t="s">
        <v>9487</v>
      </c>
      <c r="J547" s="182" t="s">
        <v>4067</v>
      </c>
      <c r="K547" s="98" t="s">
        <v>9488</v>
      </c>
      <c r="L547" s="98"/>
      <c r="M547" s="104">
        <f>VLOOKUP(E547,'Hedef Liste'!A:J,9,0)</f>
        <v>8</v>
      </c>
      <c r="N547" s="90"/>
      <c r="O547" s="90"/>
      <c r="P547" s="90"/>
      <c r="Q547" s="90"/>
      <c r="R547" s="90"/>
      <c r="S547" s="90"/>
      <c r="T547" s="90"/>
      <c r="U547" s="90"/>
      <c r="V547" s="90"/>
      <c r="W547" s="90"/>
      <c r="X547" s="90"/>
      <c r="Y547" s="90"/>
      <c r="Z547" s="90"/>
      <c r="AA547" s="90"/>
      <c r="AB547" s="90"/>
    </row>
    <row r="548" hidden="1">
      <c r="A548" s="83" t="str">
        <f t="shared" si="1"/>
        <v>605ef74853493f1011d35102</v>
      </c>
      <c r="B548" s="99"/>
      <c r="C548" s="92" t="s">
        <v>273</v>
      </c>
      <c r="D548" s="93" t="s">
        <v>51</v>
      </c>
      <c r="E548" s="101" t="s">
        <v>3123</v>
      </c>
      <c r="F548" s="101" t="s">
        <v>3124</v>
      </c>
      <c r="G548" s="106" t="s">
        <v>9297</v>
      </c>
      <c r="H548" s="215" t="s">
        <v>9489</v>
      </c>
      <c r="I548" s="101" t="s">
        <v>9490</v>
      </c>
      <c r="J548" s="101" t="s">
        <v>3126</v>
      </c>
      <c r="K548" s="101"/>
      <c r="L548" s="98"/>
      <c r="M548" s="104">
        <f>VLOOKUP(E548,'Hedef Liste'!A:J,9,0)</f>
        <v>12</v>
      </c>
      <c r="N548" s="90"/>
      <c r="O548" s="90"/>
      <c r="P548" s="90"/>
      <c r="Q548" s="90"/>
      <c r="R548" s="90"/>
      <c r="S548" s="90"/>
      <c r="T548" s="90"/>
      <c r="U548" s="90"/>
      <c r="V548" s="90"/>
      <c r="W548" s="90"/>
      <c r="X548" s="90"/>
      <c r="Y548" s="90"/>
      <c r="Z548" s="90"/>
      <c r="AA548" s="90"/>
      <c r="AB548" s="90"/>
    </row>
    <row r="549" hidden="1">
      <c r="A549" s="83" t="str">
        <f t="shared" si="1"/>
        <v>60547192c927998bcb9e4d27</v>
      </c>
      <c r="B549" s="99"/>
      <c r="C549" s="92" t="s">
        <v>273</v>
      </c>
      <c r="D549" s="178" t="s">
        <v>51</v>
      </c>
      <c r="E549" s="101" t="s">
        <v>7526</v>
      </c>
      <c r="F549" s="101" t="s">
        <v>7527</v>
      </c>
      <c r="G549" s="106" t="s">
        <v>8783</v>
      </c>
      <c r="H549" s="98" t="s">
        <v>9491</v>
      </c>
      <c r="I549" s="101" t="s">
        <v>9492</v>
      </c>
      <c r="J549" s="101" t="s">
        <v>7529</v>
      </c>
      <c r="K549" s="101"/>
      <c r="L549" s="107"/>
      <c r="M549" s="104">
        <f>VLOOKUP(E549,'Hedef Liste'!A:J,9,0)</f>
        <v>22</v>
      </c>
      <c r="N549" s="90"/>
      <c r="O549" s="90"/>
      <c r="P549" s="90"/>
      <c r="Q549" s="90"/>
      <c r="R549" s="90"/>
      <c r="S549" s="90"/>
      <c r="T549" s="90"/>
      <c r="U549" s="90"/>
      <c r="V549" s="90"/>
      <c r="W549" s="90"/>
      <c r="X549" s="90"/>
      <c r="Y549" s="90"/>
      <c r="Z549" s="90"/>
      <c r="AA549" s="90"/>
      <c r="AB549" s="90"/>
    </row>
    <row r="550" hidden="1">
      <c r="A550" s="83" t="str">
        <f t="shared" si="1"/>
        <v/>
      </c>
      <c r="B550" s="99"/>
      <c r="C550" s="114" t="s">
        <v>9364</v>
      </c>
      <c r="D550" s="93"/>
      <c r="E550" s="101"/>
      <c r="F550" s="101"/>
      <c r="G550" s="106"/>
      <c r="H550" s="98"/>
      <c r="I550" s="101"/>
      <c r="J550" s="101"/>
      <c r="K550" s="97"/>
      <c r="L550" s="107"/>
      <c r="M550" s="90" t="str">
        <f>VLOOKUP(E550,'Hedef Liste'!A:J,9,0)</f>
        <v>#N/A</v>
      </c>
      <c r="N550" s="90"/>
      <c r="O550" s="90"/>
      <c r="P550" s="90"/>
      <c r="Q550" s="90"/>
      <c r="R550" s="90"/>
      <c r="S550" s="90"/>
      <c r="T550" s="90"/>
      <c r="U550" s="90"/>
      <c r="V550" s="90"/>
      <c r="W550" s="90"/>
      <c r="X550" s="90"/>
      <c r="Y550" s="90"/>
      <c r="Z550" s="90"/>
      <c r="AA550" s="90"/>
      <c r="AB550" s="90"/>
    </row>
    <row r="551" hidden="1">
      <c r="A551" s="83" t="str">
        <f t="shared" si="1"/>
        <v/>
      </c>
      <c r="B551" s="108"/>
      <c r="C551" s="109"/>
      <c r="D551" s="85"/>
      <c r="E551" s="107"/>
      <c r="F551" s="107"/>
      <c r="G551" s="113"/>
      <c r="H551" s="107"/>
      <c r="I551" s="107"/>
      <c r="J551" s="107"/>
      <c r="K551" s="107"/>
      <c r="L551" s="107"/>
      <c r="M551" s="90" t="str">
        <f>VLOOKUP(E551,'Hedef Liste'!A:J,9,0)</f>
        <v>#N/A</v>
      </c>
      <c r="N551" s="90"/>
      <c r="O551" s="90"/>
      <c r="P551" s="90"/>
      <c r="Q551" s="90"/>
      <c r="R551" s="90"/>
      <c r="S551" s="90"/>
      <c r="T551" s="90"/>
      <c r="U551" s="90"/>
      <c r="V551" s="90"/>
      <c r="W551" s="90"/>
      <c r="X551" s="90"/>
      <c r="Y551" s="90"/>
      <c r="Z551" s="90"/>
      <c r="AA551" s="90"/>
      <c r="AB551" s="90"/>
    </row>
    <row r="552" hidden="1">
      <c r="A552" s="83" t="str">
        <f t="shared" si="1"/>
        <v/>
      </c>
      <c r="B552" s="111" t="s">
        <v>8940</v>
      </c>
      <c r="C552" s="112"/>
      <c r="D552" s="93"/>
      <c r="E552" s="101"/>
      <c r="F552" s="101"/>
      <c r="G552" s="95"/>
      <c r="H552" s="96"/>
      <c r="I552" s="96"/>
      <c r="J552" s="105"/>
      <c r="K552" s="97"/>
      <c r="L552" s="98"/>
      <c r="M552" s="90" t="str">
        <f>VLOOKUP(E552,'Hedef Liste'!A:J,9,0)</f>
        <v>#N/A</v>
      </c>
      <c r="N552" s="90"/>
      <c r="O552" s="90"/>
      <c r="P552" s="90"/>
      <c r="Q552" s="90"/>
      <c r="R552" s="90"/>
      <c r="S552" s="90"/>
      <c r="T552" s="90"/>
      <c r="U552" s="90"/>
      <c r="V552" s="90"/>
      <c r="W552" s="90"/>
      <c r="X552" s="90"/>
      <c r="Y552" s="90"/>
      <c r="Z552" s="90"/>
      <c r="AA552" s="90"/>
      <c r="AB552" s="90"/>
    </row>
    <row r="553" hidden="1">
      <c r="A553" s="83" t="str">
        <f t="shared" si="1"/>
        <v>5fe5918c1a12f955ddf7caa7</v>
      </c>
      <c r="B553" s="99"/>
      <c r="C553" s="114" t="s">
        <v>52</v>
      </c>
      <c r="D553" s="115" t="s">
        <v>1587</v>
      </c>
      <c r="E553" s="116" t="s">
        <v>1583</v>
      </c>
      <c r="F553" s="116" t="s">
        <v>1584</v>
      </c>
      <c r="G553" s="260" t="s">
        <v>8802</v>
      </c>
      <c r="H553" s="118" t="s">
        <v>8693</v>
      </c>
      <c r="I553" s="116" t="s">
        <v>9476</v>
      </c>
      <c r="J553" s="116" t="s">
        <v>1586</v>
      </c>
      <c r="K553" s="215" t="s">
        <v>9493</v>
      </c>
      <c r="L553" s="98"/>
      <c r="M553" s="104">
        <f>VLOOKUP(E553,'Hedef Liste'!A:J,9,0)</f>
        <v>31</v>
      </c>
      <c r="N553" s="90"/>
      <c r="O553" s="90"/>
      <c r="P553" s="90"/>
      <c r="Q553" s="90"/>
      <c r="R553" s="90"/>
      <c r="S553" s="90"/>
      <c r="T553" s="90"/>
      <c r="U553" s="90"/>
      <c r="V553" s="90"/>
      <c r="W553" s="90"/>
      <c r="X553" s="90"/>
      <c r="Y553" s="90"/>
      <c r="Z553" s="90"/>
      <c r="AA553" s="90"/>
      <c r="AB553" s="90"/>
    </row>
    <row r="554" hidden="1">
      <c r="A554" s="83" t="str">
        <f t="shared" si="1"/>
        <v>6023ecea808472307873cf59</v>
      </c>
      <c r="B554" s="99"/>
      <c r="C554" s="114" t="s">
        <v>52</v>
      </c>
      <c r="D554" s="178" t="s">
        <v>51</v>
      </c>
      <c r="E554" s="101" t="s">
        <v>3729</v>
      </c>
      <c r="F554" s="101" t="s">
        <v>3730</v>
      </c>
      <c r="G554" s="95">
        <v>0.5</v>
      </c>
      <c r="H554" s="175" t="s">
        <v>9494</v>
      </c>
      <c r="I554" s="101" t="s">
        <v>9495</v>
      </c>
      <c r="J554" s="101"/>
      <c r="K554" s="107"/>
      <c r="L554" s="98"/>
      <c r="M554" s="104">
        <f>VLOOKUP(E554,'Hedef Liste'!A:J,9,0)</f>
        <v>21</v>
      </c>
      <c r="N554" s="90"/>
      <c r="O554" s="90"/>
      <c r="P554" s="90"/>
      <c r="Q554" s="90"/>
      <c r="R554" s="90"/>
      <c r="S554" s="90"/>
      <c r="T554" s="90"/>
      <c r="U554" s="90"/>
      <c r="V554" s="90"/>
      <c r="W554" s="90"/>
      <c r="X554" s="90"/>
      <c r="Y554" s="90"/>
      <c r="Z554" s="90"/>
      <c r="AA554" s="90"/>
      <c r="AB554" s="90"/>
    </row>
    <row r="555" hidden="1">
      <c r="A555" s="83" t="str">
        <f t="shared" si="1"/>
        <v>6046593e972cd06025c37dae</v>
      </c>
      <c r="B555" s="99"/>
      <c r="C555" s="114" t="s">
        <v>52</v>
      </c>
      <c r="D555" s="115" t="s">
        <v>51</v>
      </c>
      <c r="E555" s="116" t="s">
        <v>575</v>
      </c>
      <c r="F555" s="116" t="s">
        <v>576</v>
      </c>
      <c r="G555" s="260" t="s">
        <v>9297</v>
      </c>
      <c r="H555" s="151" t="s">
        <v>9456</v>
      </c>
      <c r="I555" s="116" t="s">
        <v>9496</v>
      </c>
      <c r="J555" s="116"/>
      <c r="K555" s="107"/>
      <c r="L555" s="107"/>
      <c r="M555" s="104">
        <f>VLOOKUP(E555,'Hedef Liste'!A:J,9,0)</f>
        <v>47</v>
      </c>
      <c r="N555" s="90"/>
      <c r="O555" s="90"/>
      <c r="P555" s="90"/>
      <c r="Q555" s="90"/>
      <c r="R555" s="90"/>
      <c r="S555" s="90"/>
      <c r="T555" s="90"/>
      <c r="U555" s="90"/>
      <c r="V555" s="90"/>
      <c r="W555" s="90"/>
      <c r="X555" s="90"/>
      <c r="Y555" s="90"/>
      <c r="Z555" s="90"/>
      <c r="AA555" s="90"/>
      <c r="AB555" s="90"/>
    </row>
    <row r="556" hidden="1">
      <c r="A556" s="83" t="str">
        <f t="shared" si="1"/>
        <v/>
      </c>
      <c r="B556" s="99"/>
      <c r="C556" s="114" t="s">
        <v>52</v>
      </c>
      <c r="D556" s="93"/>
      <c r="E556" s="101"/>
      <c r="F556" s="101"/>
      <c r="G556" s="106"/>
      <c r="H556" s="101"/>
      <c r="I556" s="101"/>
      <c r="J556" s="101"/>
      <c r="K556" s="97"/>
      <c r="L556" s="107"/>
      <c r="M556" s="90" t="str">
        <f>VLOOKUP(E556,'Hedef Liste'!A:J,9,0)</f>
        <v>#N/A</v>
      </c>
      <c r="N556" s="90"/>
      <c r="O556" s="90"/>
      <c r="P556" s="90"/>
      <c r="Q556" s="90"/>
      <c r="R556" s="90"/>
      <c r="S556" s="90"/>
      <c r="T556" s="90"/>
      <c r="U556" s="90"/>
      <c r="V556" s="90"/>
      <c r="W556" s="90"/>
      <c r="X556" s="90"/>
      <c r="Y556" s="90"/>
      <c r="Z556" s="90"/>
      <c r="AA556" s="90"/>
      <c r="AB556" s="90"/>
    </row>
    <row r="557" hidden="1">
      <c r="A557" s="83" t="str">
        <f t="shared" si="1"/>
        <v/>
      </c>
      <c r="B557" s="108"/>
      <c r="C557" s="146" t="s">
        <v>52</v>
      </c>
      <c r="D557" s="110"/>
      <c r="E557" s="101"/>
      <c r="F557" s="101"/>
      <c r="G557" s="106"/>
      <c r="H557" s="98"/>
      <c r="I557" s="98"/>
      <c r="J557" s="101"/>
      <c r="K557" s="107"/>
      <c r="L557" s="107"/>
      <c r="M557" s="90" t="str">
        <f>VLOOKUP(E557,'Hedef Liste'!A:J,9,0)</f>
        <v>#N/A</v>
      </c>
      <c r="N557" s="90"/>
      <c r="O557" s="90"/>
      <c r="P557" s="90"/>
      <c r="Q557" s="90"/>
      <c r="R557" s="90"/>
      <c r="S557" s="90"/>
      <c r="T557" s="90"/>
      <c r="U557" s="90"/>
      <c r="V557" s="90"/>
      <c r="W557" s="90"/>
      <c r="X557" s="90"/>
      <c r="Y557" s="90"/>
      <c r="Z557" s="90"/>
      <c r="AA557" s="90"/>
      <c r="AB557" s="90"/>
    </row>
    <row r="558" hidden="1">
      <c r="A558" s="83" t="str">
        <f t="shared" si="1"/>
        <v/>
      </c>
      <c r="B558" s="261"/>
      <c r="C558" s="262">
        <v>44313.0</v>
      </c>
      <c r="D558" s="263"/>
      <c r="E558" s="264"/>
      <c r="F558" s="149"/>
      <c r="G558" s="149"/>
      <c r="H558" s="149"/>
      <c r="I558" s="149"/>
      <c r="J558" s="149"/>
      <c r="K558" s="149"/>
      <c r="L558" s="150"/>
      <c r="M558" s="109" t="str">
        <f>VLOOKUP(E558,'Hedef Liste'!A:J,9,0)</f>
        <v>#N/A</v>
      </c>
      <c r="N558" s="265"/>
      <c r="O558" s="265"/>
      <c r="P558" s="265"/>
      <c r="Q558" s="265"/>
      <c r="R558" s="265"/>
      <c r="S558" s="265"/>
      <c r="T558" s="265"/>
      <c r="U558" s="265"/>
      <c r="V558" s="265"/>
      <c r="W558" s="265"/>
      <c r="X558" s="265"/>
      <c r="Y558" s="265"/>
      <c r="Z558" s="265"/>
      <c r="AA558" s="265"/>
      <c r="AB558" s="265"/>
    </row>
    <row r="559" hidden="1">
      <c r="A559" s="83" t="str">
        <f t="shared" si="1"/>
        <v>5ff7c4faf21cfba57298450e</v>
      </c>
      <c r="B559" s="266" t="s">
        <v>8686</v>
      </c>
      <c r="C559" s="92" t="s">
        <v>273</v>
      </c>
      <c r="D559" s="267" t="s">
        <v>1587</v>
      </c>
      <c r="E559" s="101" t="s">
        <v>1660</v>
      </c>
      <c r="F559" s="101" t="s">
        <v>1661</v>
      </c>
      <c r="G559" s="114" t="s">
        <v>8899</v>
      </c>
      <c r="H559" s="51" t="s">
        <v>9497</v>
      </c>
      <c r="I559" s="268" t="s">
        <v>9498</v>
      </c>
      <c r="J559" s="101" t="s">
        <v>1663</v>
      </c>
      <c r="K559" s="269"/>
      <c r="L559" s="265"/>
      <c r="M559" s="270">
        <f>VLOOKUP(E559,'Hedef Liste'!A:J,9,0)</f>
        <v>22</v>
      </c>
      <c r="N559" s="265"/>
      <c r="O559" s="265"/>
      <c r="P559" s="265"/>
      <c r="Q559" s="265"/>
      <c r="R559" s="265"/>
      <c r="S559" s="265"/>
      <c r="T559" s="265"/>
      <c r="U559" s="265"/>
      <c r="V559" s="265"/>
      <c r="W559" s="265"/>
      <c r="X559" s="265"/>
      <c r="Y559" s="265"/>
      <c r="Z559" s="265"/>
      <c r="AA559" s="265"/>
      <c r="AB559" s="265"/>
    </row>
    <row r="560" hidden="1">
      <c r="A560" s="83" t="str">
        <f t="shared" si="1"/>
        <v>604a4ed69cc87d234a153947</v>
      </c>
      <c r="B560" s="99"/>
      <c r="C560" s="92" t="s">
        <v>273</v>
      </c>
      <c r="D560" s="267" t="s">
        <v>1587</v>
      </c>
      <c r="E560" s="101" t="s">
        <v>8362</v>
      </c>
      <c r="F560" s="101" t="s">
        <v>8363</v>
      </c>
      <c r="G560" s="114" t="s">
        <v>9061</v>
      </c>
      <c r="H560" s="271" t="s">
        <v>9499</v>
      </c>
      <c r="I560" s="268" t="s">
        <v>9500</v>
      </c>
      <c r="J560" s="101" t="s">
        <v>8365</v>
      </c>
      <c r="K560" s="265"/>
      <c r="L560" s="265"/>
      <c r="M560" s="270">
        <f>VLOOKUP(E560,'Hedef Liste'!A:J,9,0)</f>
        <v>22</v>
      </c>
      <c r="N560" s="265"/>
      <c r="O560" s="265"/>
      <c r="P560" s="265"/>
      <c r="Q560" s="265"/>
      <c r="R560" s="265"/>
      <c r="S560" s="265"/>
      <c r="T560" s="265"/>
      <c r="U560" s="265"/>
      <c r="V560" s="265"/>
      <c r="W560" s="265"/>
      <c r="X560" s="265"/>
      <c r="Y560" s="265"/>
      <c r="Z560" s="265"/>
      <c r="AA560" s="265"/>
      <c r="AB560" s="265"/>
    </row>
    <row r="561" hidden="1">
      <c r="A561" s="83" t="str">
        <f t="shared" si="1"/>
        <v>5f4f56fc39b3a95f1b3695a2</v>
      </c>
      <c r="B561" s="99"/>
      <c r="C561" s="92" t="s">
        <v>273</v>
      </c>
      <c r="D561" s="267" t="s">
        <v>1587</v>
      </c>
      <c r="E561" s="101" t="s">
        <v>8115</v>
      </c>
      <c r="F561" s="101" t="s">
        <v>8116</v>
      </c>
      <c r="G561" s="106" t="s">
        <v>9297</v>
      </c>
      <c r="H561" s="51" t="s">
        <v>9453</v>
      </c>
      <c r="I561" s="268" t="s">
        <v>9501</v>
      </c>
      <c r="J561" s="101" t="s">
        <v>8118</v>
      </c>
      <c r="K561" s="269"/>
      <c r="L561" s="265"/>
      <c r="M561" s="270">
        <f>VLOOKUP(E561,'Hedef Liste'!A:J,9,0)</f>
        <v>38</v>
      </c>
      <c r="N561" s="265"/>
      <c r="O561" s="265"/>
      <c r="P561" s="265"/>
      <c r="Q561" s="265"/>
      <c r="R561" s="265"/>
      <c r="S561" s="265"/>
      <c r="T561" s="265"/>
      <c r="U561" s="265"/>
      <c r="V561" s="265"/>
      <c r="W561" s="265"/>
      <c r="X561" s="265"/>
      <c r="Y561" s="265"/>
      <c r="Z561" s="265"/>
      <c r="AA561" s="265"/>
      <c r="AB561" s="265"/>
    </row>
    <row r="562" hidden="1">
      <c r="A562" s="83" t="str">
        <f t="shared" si="1"/>
        <v>5f55eb24de36fcb403bf743b</v>
      </c>
      <c r="B562" s="99"/>
      <c r="C562" s="92" t="s">
        <v>273</v>
      </c>
      <c r="D562" s="184" t="s">
        <v>1587</v>
      </c>
      <c r="E562" s="101" t="s">
        <v>1134</v>
      </c>
      <c r="F562" s="101" t="s">
        <v>1135</v>
      </c>
      <c r="G562" s="106" t="s">
        <v>8949</v>
      </c>
      <c r="H562" s="51" t="s">
        <v>9453</v>
      </c>
      <c r="I562" s="268" t="s">
        <v>9502</v>
      </c>
      <c r="J562" s="101" t="s">
        <v>1137</v>
      </c>
      <c r="K562" s="269"/>
      <c r="L562" s="265"/>
      <c r="M562" s="270">
        <f>VLOOKUP(E562,'Hedef Liste'!A:J,9,0)</f>
        <v>45</v>
      </c>
      <c r="N562" s="265"/>
      <c r="O562" s="265"/>
      <c r="P562" s="265"/>
      <c r="Q562" s="265"/>
      <c r="R562" s="265"/>
      <c r="S562" s="265"/>
      <c r="T562" s="265"/>
      <c r="U562" s="265"/>
      <c r="V562" s="265"/>
      <c r="W562" s="265"/>
      <c r="X562" s="265"/>
      <c r="Y562" s="265"/>
      <c r="Z562" s="265"/>
      <c r="AA562" s="265"/>
      <c r="AB562" s="265"/>
    </row>
    <row r="563" hidden="1">
      <c r="A563" s="83" t="str">
        <f t="shared" si="1"/>
        <v/>
      </c>
      <c r="B563" s="99"/>
      <c r="C563" s="92" t="s">
        <v>9364</v>
      </c>
      <c r="D563" s="263"/>
      <c r="E563" s="272"/>
      <c r="F563" s="272"/>
      <c r="G563" s="113"/>
      <c r="H563" s="70"/>
      <c r="I563" s="272"/>
      <c r="J563" s="272"/>
      <c r="K563" s="132"/>
      <c r="L563" s="265"/>
      <c r="M563" s="109" t="str">
        <f>VLOOKUP(E563,'Hedef Liste'!A:J,9,0)</f>
        <v>#N/A</v>
      </c>
      <c r="N563" s="265"/>
      <c r="O563" s="265"/>
      <c r="P563" s="265"/>
      <c r="Q563" s="265"/>
      <c r="R563" s="265"/>
      <c r="S563" s="265"/>
      <c r="T563" s="265"/>
      <c r="U563" s="265"/>
      <c r="V563" s="265"/>
      <c r="W563" s="265"/>
      <c r="X563" s="265"/>
      <c r="Y563" s="265"/>
      <c r="Z563" s="265"/>
      <c r="AA563" s="265"/>
      <c r="AB563" s="265"/>
    </row>
    <row r="564" hidden="1">
      <c r="A564" s="83" t="str">
        <f t="shared" si="1"/>
        <v/>
      </c>
      <c r="B564" s="108"/>
      <c r="C564" s="92"/>
      <c r="D564" s="263"/>
      <c r="E564" s="70"/>
      <c r="F564" s="70"/>
      <c r="G564" s="273"/>
      <c r="H564" s="70"/>
      <c r="I564" s="70"/>
      <c r="J564" s="70"/>
      <c r="K564" s="265"/>
      <c r="L564" s="265"/>
      <c r="M564" s="109" t="str">
        <f>VLOOKUP(E564,'Hedef Liste'!A:J,9,0)</f>
        <v>#N/A</v>
      </c>
      <c r="N564" s="265"/>
      <c r="O564" s="265"/>
      <c r="P564" s="265"/>
      <c r="Q564" s="265"/>
      <c r="R564" s="265"/>
      <c r="S564" s="265"/>
      <c r="T564" s="265"/>
      <c r="U564" s="265"/>
      <c r="V564" s="265"/>
      <c r="W564" s="265"/>
      <c r="X564" s="265"/>
      <c r="Y564" s="265"/>
      <c r="Z564" s="265"/>
      <c r="AA564" s="265"/>
      <c r="AB564" s="265"/>
    </row>
    <row r="565" hidden="1">
      <c r="A565" s="83" t="str">
        <f t="shared" si="1"/>
        <v/>
      </c>
      <c r="B565" s="266" t="s">
        <v>8940</v>
      </c>
      <c r="C565" s="92"/>
      <c r="D565" s="263"/>
      <c r="E565" s="272"/>
      <c r="F565" s="272"/>
      <c r="G565" s="205"/>
      <c r="H565" s="70"/>
      <c r="I565" s="70"/>
      <c r="J565" s="272"/>
      <c r="K565" s="132"/>
      <c r="L565" s="265"/>
      <c r="M565" s="109" t="str">
        <f>VLOOKUP(E565,'Hedef Liste'!A:J,9,0)</f>
        <v>#N/A</v>
      </c>
      <c r="N565" s="265"/>
      <c r="O565" s="265"/>
      <c r="P565" s="265"/>
      <c r="Q565" s="265"/>
      <c r="R565" s="265"/>
      <c r="S565" s="265"/>
      <c r="T565" s="265"/>
      <c r="U565" s="265"/>
      <c r="V565" s="265"/>
      <c r="W565" s="265"/>
      <c r="X565" s="265"/>
      <c r="Y565" s="265"/>
      <c r="Z565" s="265"/>
      <c r="AA565" s="265"/>
      <c r="AB565" s="265"/>
    </row>
    <row r="566" hidden="1">
      <c r="A566" s="83" t="str">
        <f t="shared" si="1"/>
        <v>606f1008193a56cd0094f3df</v>
      </c>
      <c r="B566" s="99"/>
      <c r="C566" s="92" t="s">
        <v>52</v>
      </c>
      <c r="D566" s="274" t="s">
        <v>51</v>
      </c>
      <c r="E566" s="182" t="s">
        <v>9503</v>
      </c>
      <c r="F566" s="182" t="s">
        <v>9504</v>
      </c>
      <c r="G566" s="183" t="s">
        <v>9505</v>
      </c>
      <c r="H566" s="196" t="s">
        <v>8859</v>
      </c>
      <c r="I566" s="275" t="s">
        <v>9506</v>
      </c>
      <c r="J566" s="182" t="s">
        <v>6222</v>
      </c>
      <c r="K566" s="51" t="s">
        <v>9507</v>
      </c>
      <c r="L566" s="265"/>
      <c r="M566" s="276" t="str">
        <f>VLOOKUP(E566,'Hedef Liste'!A:J,9,0)</f>
        <v>#N/A</v>
      </c>
      <c r="N566" s="265"/>
      <c r="O566" s="265"/>
      <c r="P566" s="265"/>
      <c r="Q566" s="265"/>
      <c r="R566" s="265"/>
      <c r="S566" s="265"/>
      <c r="T566" s="265"/>
      <c r="U566" s="265"/>
      <c r="V566" s="265"/>
      <c r="W566" s="265"/>
      <c r="X566" s="265"/>
      <c r="Y566" s="265"/>
      <c r="Z566" s="265"/>
      <c r="AA566" s="265"/>
      <c r="AB566" s="265"/>
    </row>
    <row r="567" hidden="1">
      <c r="A567" s="83" t="str">
        <f t="shared" si="1"/>
        <v>5f55f0576c2c59668af6abf7</v>
      </c>
      <c r="B567" s="99"/>
      <c r="C567" s="92" t="s">
        <v>52</v>
      </c>
      <c r="D567" s="184" t="s">
        <v>51</v>
      </c>
      <c r="E567" s="101" t="s">
        <v>5086</v>
      </c>
      <c r="F567" s="101" t="s">
        <v>5087</v>
      </c>
      <c r="G567" s="202">
        <v>0.5</v>
      </c>
      <c r="H567" s="175" t="s">
        <v>9508</v>
      </c>
      <c r="I567" s="277" t="s">
        <v>9509</v>
      </c>
      <c r="J567" s="101" t="s">
        <v>5089</v>
      </c>
      <c r="K567" s="51" t="s">
        <v>9510</v>
      </c>
      <c r="L567" s="265"/>
      <c r="M567" s="270">
        <f>VLOOKUP(E567,'Hedef Liste'!A:J,9,0)</f>
        <v>96</v>
      </c>
      <c r="N567" s="265"/>
      <c r="O567" s="265"/>
      <c r="P567" s="265"/>
      <c r="Q567" s="265"/>
      <c r="R567" s="265"/>
      <c r="S567" s="265"/>
      <c r="T567" s="265"/>
      <c r="U567" s="265"/>
      <c r="V567" s="265"/>
      <c r="W567" s="265"/>
      <c r="X567" s="265"/>
      <c r="Y567" s="265"/>
      <c r="Z567" s="265"/>
      <c r="AA567" s="265"/>
      <c r="AB567" s="265"/>
    </row>
    <row r="568" hidden="1">
      <c r="A568" s="83" t="str">
        <f t="shared" si="1"/>
        <v>5fabef6e8687401c2656fe61</v>
      </c>
      <c r="B568" s="99"/>
      <c r="C568" s="92" t="s">
        <v>52</v>
      </c>
      <c r="D568" s="184" t="s">
        <v>51</v>
      </c>
      <c r="E568" s="101" t="s">
        <v>9511</v>
      </c>
      <c r="F568" s="101" t="s">
        <v>9512</v>
      </c>
      <c r="G568" s="106" t="s">
        <v>9021</v>
      </c>
      <c r="H568" s="175" t="s">
        <v>9513</v>
      </c>
      <c r="I568" s="101" t="s">
        <v>9514</v>
      </c>
      <c r="J568" s="101" t="s">
        <v>9515</v>
      </c>
      <c r="K568" s="265"/>
      <c r="L568" s="265"/>
      <c r="M568" s="276" t="str">
        <f>VLOOKUP(E568,'Hedef Liste'!A:J,9,0)</f>
        <v>#N/A</v>
      </c>
      <c r="N568" s="265"/>
      <c r="O568" s="265"/>
      <c r="P568" s="265"/>
      <c r="Q568" s="265"/>
      <c r="R568" s="265"/>
      <c r="S568" s="265"/>
      <c r="T568" s="265"/>
      <c r="U568" s="265"/>
      <c r="V568" s="265"/>
      <c r="W568" s="265"/>
      <c r="X568" s="265"/>
      <c r="Y568" s="265"/>
      <c r="Z568" s="265"/>
      <c r="AA568" s="265"/>
      <c r="AB568" s="265"/>
    </row>
    <row r="569" hidden="1">
      <c r="A569" s="83" t="str">
        <f t="shared" si="1"/>
        <v/>
      </c>
      <c r="B569" s="99"/>
      <c r="C569" s="92" t="s">
        <v>52</v>
      </c>
      <c r="D569" s="267"/>
      <c r="E569" s="268"/>
      <c r="F569" s="268"/>
      <c r="G569" s="106"/>
      <c r="H569" s="268"/>
      <c r="I569" s="268"/>
      <c r="J569" s="268"/>
      <c r="K569" s="51"/>
      <c r="L569" s="265"/>
      <c r="M569" s="109" t="str">
        <f>VLOOKUP(E569,'Hedef Liste'!A:J,9,0)</f>
        <v>#N/A</v>
      </c>
      <c r="N569" s="265"/>
      <c r="O569" s="265"/>
      <c r="P569" s="265"/>
      <c r="Q569" s="265"/>
      <c r="R569" s="265"/>
      <c r="S569" s="265"/>
      <c r="T569" s="265"/>
      <c r="U569" s="265"/>
      <c r="V569" s="265"/>
      <c r="W569" s="265"/>
      <c r="X569" s="265"/>
      <c r="Y569" s="265"/>
      <c r="Z569" s="265"/>
      <c r="AA569" s="265"/>
      <c r="AB569" s="265"/>
    </row>
    <row r="570" hidden="1">
      <c r="A570" s="83" t="str">
        <f t="shared" si="1"/>
        <v/>
      </c>
      <c r="B570" s="108"/>
      <c r="C570" s="92" t="s">
        <v>52</v>
      </c>
      <c r="D570" s="263"/>
      <c r="E570" s="272"/>
      <c r="F570" s="272"/>
      <c r="G570" s="113"/>
      <c r="H570" s="70"/>
      <c r="I570" s="70"/>
      <c r="J570" s="272"/>
      <c r="K570" s="265"/>
      <c r="L570" s="265"/>
      <c r="M570" s="109" t="str">
        <f>VLOOKUP(E570,'Hedef Liste'!A:J,9,0)</f>
        <v>#N/A</v>
      </c>
      <c r="N570" s="265"/>
      <c r="O570" s="265"/>
      <c r="P570" s="265"/>
      <c r="Q570" s="265"/>
      <c r="R570" s="265"/>
      <c r="S570" s="265"/>
      <c r="T570" s="265"/>
      <c r="U570" s="265"/>
      <c r="V570" s="265"/>
      <c r="W570" s="265"/>
      <c r="X570" s="265"/>
      <c r="Y570" s="265"/>
      <c r="Z570" s="265"/>
      <c r="AA570" s="265"/>
      <c r="AB570" s="265"/>
    </row>
    <row r="571" hidden="1">
      <c r="A571" s="83" t="str">
        <f t="shared" si="1"/>
        <v/>
      </c>
      <c r="B571" s="261"/>
      <c r="C571" s="262">
        <v>44314.0</v>
      </c>
      <c r="D571" s="263"/>
      <c r="E571" s="264"/>
      <c r="F571" s="149"/>
      <c r="G571" s="149"/>
      <c r="H571" s="149"/>
      <c r="I571" s="149"/>
      <c r="J571" s="149"/>
      <c r="K571" s="149"/>
      <c r="L571" s="150"/>
      <c r="M571" s="109" t="str">
        <f>VLOOKUP(E571,'Hedef Liste'!A:J,9,0)</f>
        <v>#N/A</v>
      </c>
      <c r="N571" s="265"/>
      <c r="O571" s="265"/>
      <c r="P571" s="265"/>
      <c r="Q571" s="265"/>
      <c r="R571" s="265"/>
      <c r="S571" s="265"/>
      <c r="T571" s="265"/>
      <c r="U571" s="265"/>
      <c r="V571" s="265"/>
      <c r="W571" s="265"/>
      <c r="X571" s="265"/>
      <c r="Y571" s="265"/>
      <c r="Z571" s="265"/>
      <c r="AA571" s="265"/>
      <c r="AB571" s="265"/>
    </row>
    <row r="572" hidden="1">
      <c r="A572" s="83" t="str">
        <f t="shared" si="1"/>
        <v>601e84762b279f8634ce3c18</v>
      </c>
      <c r="B572" s="266" t="s">
        <v>8686</v>
      </c>
      <c r="C572" s="92" t="s">
        <v>273</v>
      </c>
      <c r="D572" s="263"/>
      <c r="E572" s="101" t="s">
        <v>3639</v>
      </c>
      <c r="F572" s="101" t="s">
        <v>3640</v>
      </c>
      <c r="G572" s="114"/>
      <c r="H572" s="70"/>
      <c r="I572" s="272"/>
      <c r="J572" s="272"/>
      <c r="K572" s="269"/>
      <c r="L572" s="265"/>
      <c r="M572" s="278">
        <f>VLOOKUP(E572,'Hedef Liste'!A:J,9,0)</f>
        <v>22</v>
      </c>
      <c r="N572" s="265"/>
      <c r="O572" s="265"/>
      <c r="P572" s="265"/>
      <c r="Q572" s="265"/>
      <c r="R572" s="265"/>
      <c r="S572" s="265"/>
      <c r="T572" s="265"/>
      <c r="U572" s="265"/>
      <c r="V572" s="265"/>
      <c r="W572" s="265"/>
      <c r="X572" s="265"/>
      <c r="Y572" s="265"/>
      <c r="Z572" s="265"/>
      <c r="AA572" s="265"/>
      <c r="AB572" s="265"/>
    </row>
    <row r="573" hidden="1">
      <c r="A573" s="83" t="str">
        <f t="shared" si="1"/>
        <v>60672db3a82a3f70b68b13af</v>
      </c>
      <c r="B573" s="99"/>
      <c r="C573" s="92" t="s">
        <v>273</v>
      </c>
      <c r="D573" s="267" t="s">
        <v>51</v>
      </c>
      <c r="E573" s="268" t="s">
        <v>9516</v>
      </c>
      <c r="F573" s="268" t="s">
        <v>9517</v>
      </c>
      <c r="G573" s="202">
        <v>0.5</v>
      </c>
      <c r="H573" s="271" t="s">
        <v>9518</v>
      </c>
      <c r="I573" s="268" t="s">
        <v>9519</v>
      </c>
      <c r="J573" s="277" t="s">
        <v>9520</v>
      </c>
      <c r="K573" s="265"/>
      <c r="L573" s="265"/>
      <c r="M573" s="270" t="str">
        <f>VLOOKUP(E573,'Hedef Liste'!A:J,9,0)</f>
        <v>#N/A</v>
      </c>
      <c r="N573" s="265"/>
      <c r="O573" s="265"/>
      <c r="P573" s="265"/>
      <c r="Q573" s="265"/>
      <c r="R573" s="265"/>
      <c r="S573" s="265"/>
      <c r="T573" s="265"/>
      <c r="U573" s="265"/>
      <c r="V573" s="265"/>
      <c r="W573" s="265"/>
      <c r="X573" s="265"/>
      <c r="Y573" s="265"/>
      <c r="Z573" s="265"/>
      <c r="AA573" s="265"/>
      <c r="AB573" s="265"/>
    </row>
    <row r="574" hidden="1">
      <c r="A574" s="83" t="str">
        <f t="shared" si="1"/>
        <v>601e871ed7f75e9173db9efc</v>
      </c>
      <c r="B574" s="99"/>
      <c r="C574" s="92" t="s">
        <v>273</v>
      </c>
      <c r="D574" s="267" t="s">
        <v>51</v>
      </c>
      <c r="E574" s="101" t="s">
        <v>3644</v>
      </c>
      <c r="F574" s="101" t="s">
        <v>3645</v>
      </c>
      <c r="G574" s="106" t="s">
        <v>8707</v>
      </c>
      <c r="H574" s="101" t="s">
        <v>9521</v>
      </c>
      <c r="I574" s="101" t="s">
        <v>9522</v>
      </c>
      <c r="J574" s="101" t="s">
        <v>3642</v>
      </c>
      <c r="K574" s="269"/>
      <c r="L574" s="265"/>
      <c r="M574" s="270">
        <f>VLOOKUP(E574,'Hedef Liste'!A:J,9,0)</f>
        <v>75</v>
      </c>
      <c r="N574" s="265"/>
      <c r="O574" s="265"/>
      <c r="P574" s="265"/>
      <c r="Q574" s="265"/>
      <c r="R574" s="265"/>
      <c r="S574" s="265"/>
      <c r="T574" s="265"/>
      <c r="U574" s="265"/>
      <c r="V574" s="265"/>
      <c r="W574" s="265"/>
      <c r="X574" s="265"/>
      <c r="Y574" s="265"/>
      <c r="Z574" s="265"/>
      <c r="AA574" s="265"/>
      <c r="AB574" s="265"/>
    </row>
    <row r="575" hidden="1">
      <c r="A575" s="83" t="str">
        <f t="shared" si="1"/>
        <v>605f3a71e6c14e311ba77ed9</v>
      </c>
      <c r="B575" s="99"/>
      <c r="C575" s="92" t="s">
        <v>273</v>
      </c>
      <c r="D575" s="274" t="s">
        <v>1587</v>
      </c>
      <c r="E575" s="182" t="s">
        <v>5135</v>
      </c>
      <c r="F575" s="182" t="s">
        <v>5136</v>
      </c>
      <c r="G575" s="183" t="s">
        <v>8697</v>
      </c>
      <c r="H575" s="220" t="s">
        <v>9179</v>
      </c>
      <c r="I575" s="279" t="s">
        <v>9523</v>
      </c>
      <c r="J575" s="182" t="s">
        <v>5138</v>
      </c>
      <c r="K575" s="268" t="s">
        <v>9524</v>
      </c>
      <c r="L575" s="265"/>
      <c r="M575" s="270">
        <f>VLOOKUP(E575,'Hedef Liste'!A:J,9,0)</f>
        <v>11</v>
      </c>
      <c r="N575" s="265"/>
      <c r="O575" s="265"/>
      <c r="P575" s="265"/>
      <c r="Q575" s="265"/>
      <c r="R575" s="265"/>
      <c r="S575" s="265"/>
      <c r="T575" s="265"/>
      <c r="U575" s="265"/>
      <c r="V575" s="265"/>
      <c r="W575" s="265"/>
      <c r="X575" s="265"/>
      <c r="Y575" s="265"/>
      <c r="Z575" s="265"/>
      <c r="AA575" s="265"/>
      <c r="AB575" s="265"/>
    </row>
    <row r="576" hidden="1">
      <c r="A576" s="83" t="str">
        <f t="shared" si="1"/>
        <v/>
      </c>
      <c r="B576" s="99"/>
      <c r="C576" s="92" t="s">
        <v>9364</v>
      </c>
      <c r="D576" s="263"/>
      <c r="E576" s="272"/>
      <c r="F576" s="272"/>
      <c r="G576" s="113"/>
      <c r="H576" s="70"/>
      <c r="I576" s="272"/>
      <c r="J576" s="272"/>
      <c r="K576" s="132"/>
      <c r="L576" s="265"/>
      <c r="M576" s="109" t="str">
        <f>VLOOKUP(E576,'Hedef Liste'!A:J,9,0)</f>
        <v>#N/A</v>
      </c>
      <c r="N576" s="265"/>
      <c r="O576" s="265"/>
      <c r="P576" s="265"/>
      <c r="Q576" s="265"/>
      <c r="R576" s="265"/>
      <c r="S576" s="265"/>
      <c r="T576" s="265"/>
      <c r="U576" s="265"/>
      <c r="V576" s="265"/>
      <c r="W576" s="265"/>
      <c r="X576" s="265"/>
      <c r="Y576" s="265"/>
      <c r="Z576" s="265"/>
      <c r="AA576" s="265"/>
      <c r="AB576" s="265"/>
    </row>
    <row r="577" hidden="1">
      <c r="A577" s="83" t="str">
        <f t="shared" si="1"/>
        <v/>
      </c>
      <c r="B577" s="108"/>
      <c r="C577" s="92"/>
      <c r="D577" s="263"/>
      <c r="E577" s="70"/>
      <c r="F577" s="70"/>
      <c r="G577" s="273"/>
      <c r="H577" s="70"/>
      <c r="I577" s="70"/>
      <c r="J577" s="70"/>
      <c r="K577" s="265"/>
      <c r="L577" s="265"/>
      <c r="M577" s="109" t="str">
        <f>VLOOKUP(E577,'Hedef Liste'!A:J,9,0)</f>
        <v>#N/A</v>
      </c>
      <c r="N577" s="265"/>
      <c r="O577" s="265"/>
      <c r="P577" s="265"/>
      <c r="Q577" s="265"/>
      <c r="R577" s="265"/>
      <c r="S577" s="265"/>
      <c r="T577" s="265"/>
      <c r="U577" s="265"/>
      <c r="V577" s="265"/>
      <c r="W577" s="265"/>
      <c r="X577" s="265"/>
      <c r="Y577" s="265"/>
      <c r="Z577" s="265"/>
      <c r="AA577" s="265"/>
      <c r="AB577" s="265"/>
    </row>
    <row r="578" hidden="1">
      <c r="A578" s="83" t="str">
        <f t="shared" si="1"/>
        <v/>
      </c>
      <c r="B578" s="266" t="s">
        <v>8940</v>
      </c>
      <c r="C578" s="92"/>
      <c r="D578" s="263"/>
      <c r="E578" s="272"/>
      <c r="F578" s="272"/>
      <c r="G578" s="205"/>
      <c r="H578" s="70"/>
      <c r="I578" s="70"/>
      <c r="J578" s="272"/>
      <c r="K578" s="132"/>
      <c r="L578" s="265"/>
      <c r="M578" s="109" t="str">
        <f>VLOOKUP(E578,'Hedef Liste'!A:J,9,0)</f>
        <v>#N/A</v>
      </c>
      <c r="N578" s="265"/>
      <c r="O578" s="265"/>
      <c r="P578" s="265"/>
      <c r="Q578" s="265"/>
      <c r="R578" s="265"/>
      <c r="S578" s="265"/>
      <c r="T578" s="265"/>
      <c r="U578" s="265"/>
      <c r="V578" s="265"/>
      <c r="W578" s="265"/>
      <c r="X578" s="265"/>
      <c r="Y578" s="265"/>
      <c r="Z578" s="265"/>
      <c r="AA578" s="265"/>
      <c r="AB578" s="265"/>
    </row>
    <row r="579" hidden="1">
      <c r="A579" s="83" t="str">
        <f t="shared" si="1"/>
        <v/>
      </c>
      <c r="B579" s="99"/>
      <c r="C579" s="92" t="s">
        <v>52</v>
      </c>
      <c r="D579" s="166"/>
      <c r="E579" s="280"/>
      <c r="F579" s="280"/>
      <c r="G579" s="180"/>
      <c r="H579" s="169"/>
      <c r="I579" s="280"/>
      <c r="J579" s="280"/>
      <c r="K579" s="265"/>
      <c r="L579" s="265"/>
      <c r="M579" s="276" t="str">
        <f>VLOOKUP(E579,'Hedef Liste'!A:J,9,0)</f>
        <v>#N/A</v>
      </c>
      <c r="N579" s="265"/>
      <c r="O579" s="265"/>
      <c r="P579" s="265"/>
      <c r="Q579" s="265"/>
      <c r="R579" s="265"/>
      <c r="S579" s="265"/>
      <c r="T579" s="265"/>
      <c r="U579" s="265"/>
      <c r="V579" s="265"/>
      <c r="W579" s="265"/>
      <c r="X579" s="265"/>
      <c r="Y579" s="265"/>
      <c r="Z579" s="265"/>
      <c r="AA579" s="265"/>
      <c r="AB579" s="265"/>
    </row>
    <row r="580" hidden="1">
      <c r="A580" s="83" t="str">
        <f t="shared" si="1"/>
        <v>5fbfbf4fe786961d4fadb892</v>
      </c>
      <c r="B580" s="99"/>
      <c r="C580" s="92" t="s">
        <v>52</v>
      </c>
      <c r="D580" s="184" t="s">
        <v>51</v>
      </c>
      <c r="E580" s="101" t="s">
        <v>9525</v>
      </c>
      <c r="F580" s="101" t="s">
        <v>9526</v>
      </c>
      <c r="G580" s="202">
        <v>0.5</v>
      </c>
      <c r="H580" s="175" t="s">
        <v>9527</v>
      </c>
      <c r="I580" s="175" t="s">
        <v>9528</v>
      </c>
      <c r="J580" s="101" t="s">
        <v>9529</v>
      </c>
      <c r="K580" s="265"/>
      <c r="L580" s="265"/>
      <c r="M580" s="276" t="str">
        <f>VLOOKUP(E580,'Hedef Liste'!A:J,9,0)</f>
        <v>#N/A</v>
      </c>
      <c r="N580" s="265"/>
      <c r="O580" s="265"/>
      <c r="P580" s="265"/>
      <c r="Q580" s="265"/>
      <c r="R580" s="265"/>
      <c r="S580" s="265"/>
      <c r="T580" s="265"/>
      <c r="U580" s="265"/>
      <c r="V580" s="265"/>
      <c r="W580" s="265"/>
      <c r="X580" s="265"/>
      <c r="Y580" s="265"/>
      <c r="Z580" s="265"/>
      <c r="AA580" s="265"/>
      <c r="AB580" s="265"/>
    </row>
    <row r="581" hidden="1">
      <c r="A581" s="83" t="str">
        <f t="shared" si="1"/>
        <v>5fbe8e9fa9c836833badb6a5</v>
      </c>
      <c r="B581" s="99"/>
      <c r="C581" s="92" t="s">
        <v>52</v>
      </c>
      <c r="D581" s="184" t="s">
        <v>51</v>
      </c>
      <c r="E581" s="101" t="s">
        <v>1030</v>
      </c>
      <c r="F581" s="281" t="s">
        <v>1031</v>
      </c>
      <c r="G581" s="106" t="s">
        <v>8707</v>
      </c>
      <c r="H581" s="175" t="s">
        <v>9530</v>
      </c>
      <c r="I581" s="175" t="s">
        <v>9531</v>
      </c>
      <c r="J581" s="101" t="s">
        <v>1033</v>
      </c>
      <c r="K581" s="265"/>
      <c r="L581" s="265"/>
      <c r="M581" s="270">
        <f>VLOOKUP(E581,'Hedef Liste'!A:J,9,0)</f>
        <v>16</v>
      </c>
      <c r="N581" s="265"/>
      <c r="O581" s="265"/>
      <c r="P581" s="265"/>
      <c r="Q581" s="265"/>
      <c r="R581" s="265"/>
      <c r="S581" s="265"/>
      <c r="T581" s="265"/>
      <c r="U581" s="265"/>
      <c r="V581" s="265"/>
      <c r="W581" s="265"/>
      <c r="X581" s="265"/>
      <c r="Y581" s="265"/>
      <c r="Z581" s="265"/>
      <c r="AA581" s="265"/>
      <c r="AB581" s="265"/>
    </row>
    <row r="582" hidden="1">
      <c r="A582" s="83" t="str">
        <f t="shared" si="1"/>
        <v>605b234084374e43c5191866</v>
      </c>
      <c r="B582" s="99"/>
      <c r="C582" s="92" t="s">
        <v>52</v>
      </c>
      <c r="D582" s="214" t="s">
        <v>9532</v>
      </c>
      <c r="E582" s="215" t="s">
        <v>6323</v>
      </c>
      <c r="F582" s="215" t="s">
        <v>6324</v>
      </c>
      <c r="G582" s="171">
        <v>0.6666666666666666</v>
      </c>
      <c r="H582" s="215" t="s">
        <v>9533</v>
      </c>
      <c r="I582" s="215" t="s">
        <v>9534</v>
      </c>
      <c r="J582" s="215" t="s">
        <v>6326</v>
      </c>
      <c r="K582" s="132"/>
      <c r="L582" s="265"/>
      <c r="M582" s="278">
        <f>VLOOKUP(E588,'Hedef Liste'!A:J,9,0)</f>
        <v>31</v>
      </c>
      <c r="N582" s="265"/>
      <c r="O582" s="265"/>
      <c r="P582" s="265"/>
      <c r="Q582" s="265"/>
      <c r="R582" s="265"/>
      <c r="S582" s="265"/>
      <c r="T582" s="265"/>
      <c r="U582" s="265"/>
      <c r="V582" s="265"/>
      <c r="W582" s="265"/>
      <c r="X582" s="265"/>
      <c r="Y582" s="265"/>
      <c r="Z582" s="265"/>
      <c r="AA582" s="265"/>
      <c r="AB582" s="265"/>
    </row>
    <row r="583" hidden="1">
      <c r="A583" s="83" t="str">
        <f t="shared" si="1"/>
        <v/>
      </c>
      <c r="B583" s="108"/>
      <c r="C583" s="92" t="s">
        <v>52</v>
      </c>
      <c r="D583" s="263"/>
      <c r="E583" s="272"/>
      <c r="F583" s="272"/>
      <c r="G583" s="113"/>
      <c r="H583" s="70"/>
      <c r="I583" s="70"/>
      <c r="J583" s="272"/>
      <c r="K583" s="265"/>
      <c r="L583" s="265"/>
      <c r="M583" s="109" t="str">
        <f>VLOOKUP(E583,'Hedef Liste'!A:J,9,0)</f>
        <v>#N/A</v>
      </c>
      <c r="N583" s="265"/>
      <c r="O583" s="265"/>
      <c r="P583" s="265"/>
      <c r="Q583" s="265"/>
      <c r="R583" s="265"/>
      <c r="S583" s="265"/>
      <c r="T583" s="265"/>
      <c r="U583" s="265"/>
      <c r="V583" s="265"/>
      <c r="W583" s="265"/>
      <c r="X583" s="265"/>
      <c r="Y583" s="265"/>
      <c r="Z583" s="265"/>
      <c r="AA583" s="265"/>
      <c r="AB583" s="265"/>
    </row>
    <row r="584" hidden="1">
      <c r="A584" s="83" t="str">
        <f t="shared" si="1"/>
        <v/>
      </c>
      <c r="B584" s="261"/>
      <c r="C584" s="262">
        <v>44315.0</v>
      </c>
      <c r="D584" s="263"/>
      <c r="E584" s="264"/>
      <c r="F584" s="149"/>
      <c r="G584" s="149"/>
      <c r="H584" s="149"/>
      <c r="I584" s="149"/>
      <c r="J584" s="149"/>
      <c r="K584" s="149"/>
      <c r="L584" s="150"/>
      <c r="M584" s="109" t="str">
        <f>VLOOKUP(E584,'Hedef Liste'!A:J,9,0)</f>
        <v>#N/A</v>
      </c>
      <c r="N584" s="265"/>
      <c r="O584" s="265"/>
      <c r="P584" s="265"/>
      <c r="Q584" s="265"/>
      <c r="R584" s="265"/>
      <c r="S584" s="265"/>
      <c r="T584" s="265"/>
      <c r="U584" s="265"/>
      <c r="V584" s="265"/>
      <c r="W584" s="265"/>
      <c r="X584" s="265"/>
      <c r="Y584" s="265"/>
      <c r="Z584" s="265"/>
      <c r="AA584" s="265"/>
      <c r="AB584" s="265"/>
    </row>
    <row r="585" hidden="1">
      <c r="A585" s="83" t="str">
        <f t="shared" si="1"/>
        <v/>
      </c>
      <c r="B585" s="266" t="s">
        <v>8686</v>
      </c>
      <c r="C585" s="92" t="s">
        <v>273</v>
      </c>
      <c r="D585" s="267"/>
      <c r="E585" s="101"/>
      <c r="F585" s="101"/>
      <c r="G585" s="202"/>
      <c r="H585" s="51"/>
      <c r="I585" s="268"/>
      <c r="J585" s="101"/>
      <c r="K585" s="269"/>
      <c r="L585" s="265"/>
      <c r="M585" s="109" t="str">
        <f>VLOOKUP(E585,'Hedef Liste'!A:J,9,0)</f>
        <v>#N/A</v>
      </c>
      <c r="N585" s="265"/>
      <c r="O585" s="265"/>
      <c r="P585" s="265"/>
      <c r="Q585" s="265"/>
      <c r="R585" s="265"/>
      <c r="S585" s="265"/>
      <c r="T585" s="265"/>
      <c r="U585" s="265"/>
      <c r="V585" s="265"/>
      <c r="W585" s="265"/>
      <c r="X585" s="265"/>
      <c r="Y585" s="265"/>
      <c r="Z585" s="265"/>
      <c r="AA585" s="265"/>
      <c r="AB585" s="265"/>
    </row>
    <row r="586" hidden="1">
      <c r="A586" s="83" t="str">
        <f t="shared" si="1"/>
        <v>5f5f4f87069d8993e60a1bd7</v>
      </c>
      <c r="B586" s="99"/>
      <c r="C586" s="92" t="s">
        <v>273</v>
      </c>
      <c r="D586" s="282" t="s">
        <v>51</v>
      </c>
      <c r="E586" s="182" t="s">
        <v>9535</v>
      </c>
      <c r="F586" s="182" t="s">
        <v>9536</v>
      </c>
      <c r="G586" s="221">
        <v>0.5</v>
      </c>
      <c r="H586" s="283" t="s">
        <v>9537</v>
      </c>
      <c r="I586" s="284" t="s">
        <v>9538</v>
      </c>
      <c r="J586" s="182" t="s">
        <v>9539</v>
      </c>
      <c r="K586" s="51" t="s">
        <v>9540</v>
      </c>
      <c r="L586" s="265"/>
      <c r="M586" s="270" t="str">
        <f>VLOOKUP(E586,'Hedef Liste'!A:J,9,0)</f>
        <v>#N/A</v>
      </c>
      <c r="N586" s="265"/>
      <c r="O586" s="265"/>
      <c r="P586" s="265"/>
      <c r="Q586" s="265"/>
      <c r="R586" s="265"/>
      <c r="S586" s="265"/>
      <c r="T586" s="265"/>
      <c r="U586" s="265"/>
      <c r="V586" s="265"/>
      <c r="W586" s="265"/>
      <c r="X586" s="265"/>
      <c r="Y586" s="265"/>
      <c r="Z586" s="265"/>
      <c r="AA586" s="265"/>
      <c r="AB586" s="265"/>
    </row>
    <row r="587" hidden="1">
      <c r="A587" s="83" t="str">
        <f t="shared" si="1"/>
        <v>6058945e37e75252a484cc32</v>
      </c>
      <c r="B587" s="99"/>
      <c r="C587" s="92" t="s">
        <v>273</v>
      </c>
      <c r="D587" s="282" t="s">
        <v>51</v>
      </c>
      <c r="E587" s="182" t="s">
        <v>9541</v>
      </c>
      <c r="F587" s="182" t="s">
        <v>9542</v>
      </c>
      <c r="G587" s="183" t="s">
        <v>9021</v>
      </c>
      <c r="H587" s="279" t="s">
        <v>8974</v>
      </c>
      <c r="I587" s="284" t="s">
        <v>9543</v>
      </c>
      <c r="J587" s="182" t="s">
        <v>9544</v>
      </c>
      <c r="K587" s="268" t="s">
        <v>9540</v>
      </c>
      <c r="L587" s="265"/>
      <c r="M587" s="270" t="str">
        <f>VLOOKUP(E587,'Hedef Liste'!A:J,9,0)</f>
        <v>#N/A</v>
      </c>
      <c r="N587" s="265"/>
      <c r="O587" s="265"/>
      <c r="P587" s="265"/>
      <c r="Q587" s="265"/>
      <c r="R587" s="265"/>
      <c r="S587" s="265"/>
      <c r="T587" s="265"/>
      <c r="U587" s="265"/>
      <c r="V587" s="265"/>
      <c r="W587" s="265"/>
      <c r="X587" s="265"/>
      <c r="Y587" s="265"/>
      <c r="Z587" s="265"/>
      <c r="AA587" s="265"/>
      <c r="AB587" s="265"/>
    </row>
    <row r="588" hidden="1">
      <c r="A588" s="83" t="str">
        <f t="shared" si="1"/>
        <v>6005546cb73db502bb995b03</v>
      </c>
      <c r="B588" s="99"/>
      <c r="C588" s="92" t="s">
        <v>273</v>
      </c>
      <c r="D588" s="282" t="s">
        <v>51</v>
      </c>
      <c r="E588" s="182" t="s">
        <v>1108</v>
      </c>
      <c r="F588" s="182" t="s">
        <v>1109</v>
      </c>
      <c r="G588" s="183" t="s">
        <v>8697</v>
      </c>
      <c r="H588" s="196" t="s">
        <v>9518</v>
      </c>
      <c r="I588" s="284" t="s">
        <v>9545</v>
      </c>
      <c r="J588" s="182" t="s">
        <v>1111</v>
      </c>
      <c r="K588" s="268" t="s">
        <v>9540</v>
      </c>
      <c r="L588" s="265"/>
      <c r="M588" s="276" t="str">
        <f>VLOOKUP(#REF!,'Hedef Liste'!A:J,9,0)</f>
        <v>#REF!</v>
      </c>
      <c r="N588" s="265"/>
      <c r="O588" s="265"/>
      <c r="P588" s="265"/>
      <c r="Q588" s="265"/>
      <c r="R588" s="265"/>
      <c r="S588" s="265"/>
      <c r="T588" s="265"/>
      <c r="U588" s="265"/>
      <c r="V588" s="265"/>
      <c r="W588" s="265"/>
      <c r="X588" s="265"/>
      <c r="Y588" s="265"/>
      <c r="Z588" s="265"/>
      <c r="AA588" s="265"/>
      <c r="AB588" s="265"/>
    </row>
    <row r="589" hidden="1">
      <c r="A589" s="83" t="str">
        <f t="shared" si="1"/>
        <v/>
      </c>
      <c r="B589" s="99"/>
      <c r="C589" s="92" t="s">
        <v>9364</v>
      </c>
      <c r="D589" s="263"/>
      <c r="E589" s="272"/>
      <c r="F589" s="272"/>
      <c r="G589" s="106"/>
      <c r="H589" s="70"/>
      <c r="I589" s="272"/>
      <c r="J589" s="272"/>
      <c r="K589" s="132"/>
      <c r="L589" s="265"/>
      <c r="M589" s="109" t="str">
        <f>VLOOKUP(E589,'Hedef Liste'!A:J,9,0)</f>
        <v>#N/A</v>
      </c>
      <c r="N589" s="265"/>
      <c r="O589" s="265"/>
      <c r="P589" s="265"/>
      <c r="Q589" s="265"/>
      <c r="R589" s="265"/>
      <c r="S589" s="265"/>
      <c r="T589" s="265"/>
      <c r="U589" s="265"/>
      <c r="V589" s="265"/>
      <c r="W589" s="265"/>
      <c r="X589" s="265"/>
      <c r="Y589" s="265"/>
      <c r="Z589" s="265"/>
      <c r="AA589" s="265"/>
      <c r="AB589" s="265"/>
    </row>
    <row r="590" hidden="1">
      <c r="A590" s="83" t="str">
        <f t="shared" si="1"/>
        <v/>
      </c>
      <c r="B590" s="108"/>
      <c r="C590" s="92"/>
      <c r="D590" s="263"/>
      <c r="E590" s="70"/>
      <c r="F590" s="70"/>
      <c r="G590" s="273"/>
      <c r="H590" s="70"/>
      <c r="I590" s="70"/>
      <c r="J590" s="70"/>
      <c r="K590" s="265"/>
      <c r="L590" s="265"/>
      <c r="M590" s="109" t="str">
        <f>VLOOKUP(E590,'Hedef Liste'!A:J,9,0)</f>
        <v>#N/A</v>
      </c>
      <c r="N590" s="265"/>
      <c r="O590" s="265"/>
      <c r="P590" s="265"/>
      <c r="Q590" s="265"/>
      <c r="R590" s="265"/>
      <c r="S590" s="265"/>
      <c r="T590" s="265"/>
      <c r="U590" s="265"/>
      <c r="V590" s="265"/>
      <c r="W590" s="265"/>
      <c r="X590" s="265"/>
      <c r="Y590" s="265"/>
      <c r="Z590" s="265"/>
      <c r="AA590" s="265"/>
      <c r="AB590" s="265"/>
    </row>
    <row r="591" hidden="1">
      <c r="A591" s="83" t="str">
        <f t="shared" si="1"/>
        <v/>
      </c>
      <c r="B591" s="266" t="s">
        <v>8940</v>
      </c>
      <c r="C591" s="92"/>
      <c r="D591" s="263"/>
      <c r="E591" s="272"/>
      <c r="F591" s="272"/>
      <c r="G591" s="202"/>
      <c r="H591" s="70"/>
      <c r="I591" s="70"/>
      <c r="J591" s="272"/>
      <c r="K591" s="265" t="s">
        <v>9493</v>
      </c>
      <c r="L591" s="265"/>
      <c r="M591" s="109" t="str">
        <f>VLOOKUP(E591,'Hedef Liste'!A:J,9,0)</f>
        <v>#N/A</v>
      </c>
      <c r="N591" s="265"/>
      <c r="O591" s="265"/>
      <c r="P591" s="265"/>
      <c r="Q591" s="265"/>
      <c r="R591" s="265"/>
      <c r="S591" s="265"/>
      <c r="T591" s="265"/>
      <c r="U591" s="265"/>
      <c r="V591" s="265"/>
      <c r="W591" s="265"/>
      <c r="X591" s="265"/>
      <c r="Y591" s="265"/>
      <c r="Z591" s="265"/>
      <c r="AA591" s="265"/>
      <c r="AB591" s="265"/>
    </row>
    <row r="592" ht="17.25" hidden="1" customHeight="1">
      <c r="A592" s="83" t="str">
        <f t="shared" si="1"/>
        <v>603c25b36057687e3435bd51</v>
      </c>
      <c r="B592" s="99"/>
      <c r="C592" s="285" t="s">
        <v>52</v>
      </c>
      <c r="D592" s="286" t="s">
        <v>51</v>
      </c>
      <c r="E592" s="287" t="s">
        <v>9546</v>
      </c>
      <c r="F592" s="287" t="s">
        <v>9547</v>
      </c>
      <c r="G592" s="288" t="s">
        <v>8689</v>
      </c>
      <c r="H592" s="289" t="s">
        <v>9548</v>
      </c>
      <c r="I592" s="290" t="s">
        <v>9549</v>
      </c>
      <c r="J592" s="287" t="s">
        <v>9550</v>
      </c>
      <c r="K592" s="291"/>
      <c r="L592" s="292"/>
      <c r="M592" s="293" t="str">
        <f>VLOOKUP(E592,'Hedef Liste'!A:J,9,0)</f>
        <v>#N/A</v>
      </c>
      <c r="N592" s="292"/>
      <c r="O592" s="292"/>
      <c r="P592" s="292"/>
      <c r="Q592" s="292"/>
      <c r="R592" s="292"/>
      <c r="S592" s="292"/>
      <c r="T592" s="292"/>
      <c r="U592" s="292"/>
      <c r="V592" s="292"/>
      <c r="W592" s="292"/>
      <c r="X592" s="292"/>
      <c r="Y592" s="292"/>
      <c r="Z592" s="292"/>
      <c r="AA592" s="292"/>
      <c r="AB592" s="292"/>
    </row>
    <row r="593" hidden="1">
      <c r="A593" s="83" t="str">
        <f t="shared" si="1"/>
        <v>5f55ef5dbfaa9a30f131d2cd</v>
      </c>
      <c r="B593" s="99"/>
      <c r="C593" s="92" t="s">
        <v>52</v>
      </c>
      <c r="D593" s="274" t="s">
        <v>51</v>
      </c>
      <c r="E593" s="182" t="s">
        <v>8158</v>
      </c>
      <c r="F593" s="182" t="s">
        <v>8159</v>
      </c>
      <c r="G593" s="221">
        <v>0.5833333333333334</v>
      </c>
      <c r="H593" s="196" t="s">
        <v>9551</v>
      </c>
      <c r="I593" s="294" t="s">
        <v>9552</v>
      </c>
      <c r="J593" s="182" t="s">
        <v>8161</v>
      </c>
      <c r="K593" s="96" t="s">
        <v>9553</v>
      </c>
      <c r="L593" s="265"/>
      <c r="M593" s="270">
        <f>VLOOKUP(E593,'Hedef Liste'!A:J,9,0)</f>
        <v>13</v>
      </c>
      <c r="N593" s="265"/>
      <c r="O593" s="265"/>
      <c r="P593" s="265"/>
      <c r="Q593" s="265"/>
      <c r="R593" s="265"/>
      <c r="S593" s="265"/>
      <c r="T593" s="265"/>
      <c r="U593" s="265"/>
      <c r="V593" s="265"/>
      <c r="W593" s="265"/>
      <c r="X593" s="265"/>
      <c r="Y593" s="265"/>
      <c r="Z593" s="265"/>
      <c r="AA593" s="265"/>
      <c r="AB593" s="265"/>
    </row>
    <row r="594" hidden="1">
      <c r="A594" s="83" t="str">
        <f t="shared" si="1"/>
        <v>6050b85ad28531ff5f544cdd</v>
      </c>
      <c r="B594" s="99"/>
      <c r="C594" s="92" t="s">
        <v>52</v>
      </c>
      <c r="D594" s="184" t="s">
        <v>51</v>
      </c>
      <c r="E594" s="207" t="s">
        <v>547</v>
      </c>
      <c r="F594" s="101" t="s">
        <v>548</v>
      </c>
      <c r="G594" s="106" t="s">
        <v>8883</v>
      </c>
      <c r="H594" s="175" t="s">
        <v>9554</v>
      </c>
      <c r="I594" s="101" t="s">
        <v>9555</v>
      </c>
      <c r="J594" s="101" t="s">
        <v>551</v>
      </c>
      <c r="K594" s="265"/>
      <c r="L594" s="265"/>
      <c r="M594" s="270">
        <f>VLOOKUP(E594,'Hedef Liste'!A:J,9,0)</f>
        <v>9</v>
      </c>
      <c r="N594" s="265"/>
      <c r="O594" s="265"/>
      <c r="P594" s="265"/>
      <c r="Q594" s="265"/>
      <c r="R594" s="265"/>
      <c r="S594" s="265"/>
      <c r="T594" s="265"/>
      <c r="U594" s="265"/>
      <c r="V594" s="265"/>
      <c r="W594" s="265"/>
      <c r="X594" s="265"/>
      <c r="Y594" s="265"/>
      <c r="Z594" s="265"/>
      <c r="AA594" s="265"/>
      <c r="AB594" s="265"/>
    </row>
    <row r="595" hidden="1">
      <c r="A595" s="83" t="str">
        <f t="shared" si="1"/>
        <v>6050b5a3c95ba7788fdf2106</v>
      </c>
      <c r="B595" s="99"/>
      <c r="C595" s="92" t="s">
        <v>52</v>
      </c>
      <c r="D595" s="267" t="s">
        <v>51</v>
      </c>
      <c r="E595" s="101" t="s">
        <v>4767</v>
      </c>
      <c r="F595" s="101" t="s">
        <v>4768</v>
      </c>
      <c r="G595" s="106" t="s">
        <v>8783</v>
      </c>
      <c r="H595" s="268" t="s">
        <v>9554</v>
      </c>
      <c r="I595" s="268" t="s">
        <v>9556</v>
      </c>
      <c r="J595" s="101" t="s">
        <v>551</v>
      </c>
      <c r="K595" s="132"/>
      <c r="L595" s="265"/>
      <c r="M595" s="278">
        <f>VLOOKUP(E595,'Hedef Liste'!A:J,9,0)</f>
        <v>22</v>
      </c>
      <c r="N595" s="265"/>
      <c r="O595" s="265"/>
      <c r="P595" s="265"/>
      <c r="Q595" s="265"/>
      <c r="R595" s="265"/>
      <c r="S595" s="265"/>
      <c r="T595" s="265"/>
      <c r="U595" s="265"/>
      <c r="V595" s="265"/>
      <c r="W595" s="265"/>
      <c r="X595" s="265"/>
      <c r="Y595" s="265"/>
      <c r="Z595" s="265"/>
      <c r="AA595" s="265"/>
      <c r="AB595" s="265"/>
    </row>
    <row r="596" hidden="1">
      <c r="A596" s="83" t="str">
        <f t="shared" si="1"/>
        <v>605f3a71e6c14e311ba77ed9</v>
      </c>
      <c r="B596" s="108"/>
      <c r="C596" s="92" t="s">
        <v>52</v>
      </c>
      <c r="D596" s="184" t="s">
        <v>51</v>
      </c>
      <c r="E596" s="101" t="s">
        <v>5135</v>
      </c>
      <c r="F596" s="101" t="s">
        <v>5136</v>
      </c>
      <c r="G596" s="106" t="s">
        <v>8760</v>
      </c>
      <c r="H596" s="215" t="s">
        <v>9179</v>
      </c>
      <c r="I596" s="51" t="s">
        <v>9523</v>
      </c>
      <c r="J596" s="101" t="s">
        <v>5138</v>
      </c>
      <c r="K596" s="51" t="s">
        <v>9557</v>
      </c>
      <c r="L596" s="265"/>
      <c r="M596" s="278">
        <f>VLOOKUP(E596,'Hedef Liste'!A:J,9,0)</f>
        <v>11</v>
      </c>
      <c r="N596" s="265"/>
      <c r="O596" s="265"/>
      <c r="P596" s="265"/>
      <c r="Q596" s="265"/>
      <c r="R596" s="265"/>
      <c r="S596" s="265"/>
      <c r="T596" s="265"/>
      <c r="U596" s="265"/>
      <c r="V596" s="265"/>
      <c r="W596" s="265"/>
      <c r="X596" s="265"/>
      <c r="Y596" s="265"/>
      <c r="Z596" s="265"/>
      <c r="AA596" s="265"/>
      <c r="AB596" s="265"/>
    </row>
    <row r="597" hidden="1">
      <c r="A597" s="83" t="str">
        <f t="shared" si="1"/>
        <v/>
      </c>
      <c r="B597" s="261"/>
      <c r="C597" s="262">
        <v>44316.0</v>
      </c>
      <c r="D597" s="263"/>
      <c r="E597" s="264"/>
      <c r="F597" s="149"/>
      <c r="G597" s="149"/>
      <c r="H597" s="149"/>
      <c r="I597" s="149"/>
      <c r="J597" s="149"/>
      <c r="K597" s="149"/>
      <c r="L597" s="150"/>
      <c r="M597" s="109" t="str">
        <f>VLOOKUP(E597,'Hedef Liste'!A:J,9,0)</f>
        <v>#N/A</v>
      </c>
      <c r="N597" s="265"/>
      <c r="O597" s="265"/>
      <c r="P597" s="265"/>
      <c r="Q597" s="265"/>
      <c r="R597" s="265"/>
      <c r="S597" s="265"/>
      <c r="T597" s="265"/>
      <c r="U597" s="265"/>
      <c r="V597" s="265"/>
      <c r="W597" s="265"/>
      <c r="X597" s="265"/>
      <c r="Y597" s="265"/>
      <c r="Z597" s="265"/>
      <c r="AA597" s="265"/>
      <c r="AB597" s="265"/>
    </row>
    <row r="598" hidden="1">
      <c r="A598" s="83" t="str">
        <f t="shared" si="1"/>
        <v>5fd0c9e69c74d697eb306b23</v>
      </c>
      <c r="B598" s="266" t="s">
        <v>8686</v>
      </c>
      <c r="C598" s="92" t="s">
        <v>273</v>
      </c>
      <c r="D598" s="267" t="s">
        <v>51</v>
      </c>
      <c r="E598" s="101" t="s">
        <v>8776</v>
      </c>
      <c r="F598" s="101" t="s">
        <v>8777</v>
      </c>
      <c r="G598" s="202">
        <v>0.4166666666666667</v>
      </c>
      <c r="H598" s="51" t="s">
        <v>9558</v>
      </c>
      <c r="I598" s="268" t="s">
        <v>9559</v>
      </c>
      <c r="J598" s="101" t="s">
        <v>8780</v>
      </c>
      <c r="K598" s="268" t="s">
        <v>9560</v>
      </c>
      <c r="L598" s="265"/>
      <c r="M598" s="109" t="str">
        <f>VLOOKUP(E598,'Hedef Liste'!A:J,9,0)</f>
        <v>#N/A</v>
      </c>
      <c r="N598" s="265"/>
      <c r="O598" s="265"/>
      <c r="P598" s="265"/>
      <c r="Q598" s="265"/>
      <c r="R598" s="265"/>
      <c r="S598" s="265"/>
      <c r="T598" s="265"/>
      <c r="U598" s="265"/>
      <c r="V598" s="265"/>
      <c r="W598" s="265"/>
      <c r="X598" s="265"/>
      <c r="Y598" s="265"/>
      <c r="Z598" s="265"/>
      <c r="AA598" s="265"/>
      <c r="AB598" s="265"/>
    </row>
    <row r="599" hidden="1">
      <c r="A599" s="83" t="str">
        <f t="shared" si="1"/>
        <v/>
      </c>
      <c r="B599" s="99"/>
      <c r="C599" s="92" t="s">
        <v>273</v>
      </c>
      <c r="D599" s="263"/>
      <c r="E599" s="272"/>
      <c r="F599" s="272"/>
      <c r="G599" s="202">
        <v>0.5</v>
      </c>
      <c r="H599" s="295"/>
      <c r="I599" s="272"/>
      <c r="J599" s="296"/>
      <c r="K599" s="265"/>
      <c r="L599" s="265"/>
      <c r="M599" s="270" t="str">
        <f>VLOOKUP(E599,'Hedef Liste'!A:J,9,0)</f>
        <v>#N/A</v>
      </c>
      <c r="N599" s="265"/>
      <c r="O599" s="265"/>
      <c r="P599" s="265"/>
      <c r="Q599" s="265"/>
      <c r="R599" s="265"/>
      <c r="S599" s="265"/>
      <c r="T599" s="265"/>
      <c r="U599" s="265"/>
      <c r="V599" s="265"/>
      <c r="W599" s="265"/>
      <c r="X599" s="265"/>
      <c r="Y599" s="265"/>
      <c r="Z599" s="265"/>
      <c r="AA599" s="265"/>
      <c r="AB599" s="265"/>
    </row>
    <row r="600" hidden="1">
      <c r="A600" s="83" t="str">
        <f t="shared" si="1"/>
        <v/>
      </c>
      <c r="B600" s="99"/>
      <c r="C600" s="92" t="s">
        <v>273</v>
      </c>
      <c r="D600" s="263"/>
      <c r="E600" s="272"/>
      <c r="F600" s="272"/>
      <c r="G600" s="113"/>
      <c r="H600" s="70"/>
      <c r="I600" s="272"/>
      <c r="J600" s="296"/>
      <c r="K600" s="269"/>
      <c r="L600" s="265"/>
      <c r="M600" s="270" t="str">
        <f>VLOOKUP(E600,'Hedef Liste'!A:J,9,0)</f>
        <v>#N/A</v>
      </c>
      <c r="N600" s="265"/>
      <c r="O600" s="265"/>
      <c r="P600" s="265"/>
      <c r="Q600" s="265"/>
      <c r="R600" s="265"/>
      <c r="S600" s="265"/>
      <c r="T600" s="265"/>
      <c r="U600" s="265"/>
      <c r="V600" s="265"/>
      <c r="W600" s="265"/>
      <c r="X600" s="265"/>
      <c r="Y600" s="265"/>
      <c r="Z600" s="265"/>
      <c r="AA600" s="265"/>
      <c r="AB600" s="265"/>
    </row>
    <row r="601" hidden="1">
      <c r="A601" s="83" t="str">
        <f t="shared" si="1"/>
        <v/>
      </c>
      <c r="B601" s="99"/>
      <c r="C601" s="92" t="s">
        <v>273</v>
      </c>
      <c r="D601" s="166"/>
      <c r="E601" s="272"/>
      <c r="F601" s="272"/>
      <c r="G601" s="113"/>
      <c r="H601" s="70"/>
      <c r="I601" s="272"/>
      <c r="J601" s="296"/>
      <c r="K601" s="269"/>
      <c r="L601" s="265"/>
      <c r="M601" s="276" t="str">
        <f>VLOOKUP(E601,'Hedef Liste'!A:J,9,0)</f>
        <v>#N/A</v>
      </c>
      <c r="N601" s="265"/>
      <c r="O601" s="265"/>
      <c r="P601" s="265"/>
      <c r="Q601" s="265"/>
      <c r="R601" s="265"/>
      <c r="S601" s="265"/>
      <c r="T601" s="265"/>
      <c r="U601" s="265"/>
      <c r="V601" s="265"/>
      <c r="W601" s="265"/>
      <c r="X601" s="265"/>
      <c r="Y601" s="265"/>
      <c r="Z601" s="265"/>
      <c r="AA601" s="265"/>
      <c r="AB601" s="265"/>
    </row>
    <row r="602" hidden="1">
      <c r="A602" s="83" t="str">
        <f t="shared" si="1"/>
        <v/>
      </c>
      <c r="B602" s="99"/>
      <c r="C602" s="92" t="s">
        <v>9364</v>
      </c>
      <c r="D602" s="263"/>
      <c r="E602" s="272"/>
      <c r="F602" s="272"/>
      <c r="G602" s="113"/>
      <c r="H602" s="70"/>
      <c r="I602" s="272"/>
      <c r="J602" s="272"/>
      <c r="K602" s="132"/>
      <c r="L602" s="265"/>
      <c r="M602" s="109" t="str">
        <f>VLOOKUP(E602,'Hedef Liste'!A:J,9,0)</f>
        <v>#N/A</v>
      </c>
      <c r="N602" s="265"/>
      <c r="O602" s="265"/>
      <c r="P602" s="265"/>
      <c r="Q602" s="265"/>
      <c r="R602" s="265"/>
      <c r="S602" s="265"/>
      <c r="T602" s="265"/>
      <c r="U602" s="265"/>
      <c r="V602" s="265"/>
      <c r="W602" s="265"/>
      <c r="X602" s="265"/>
      <c r="Y602" s="265"/>
      <c r="Z602" s="265"/>
      <c r="AA602" s="265"/>
      <c r="AB602" s="265"/>
    </row>
    <row r="603" hidden="1">
      <c r="A603" s="83" t="str">
        <f t="shared" si="1"/>
        <v/>
      </c>
      <c r="B603" s="108"/>
      <c r="C603" s="92"/>
      <c r="D603" s="263"/>
      <c r="E603" s="70"/>
      <c r="F603" s="70"/>
      <c r="G603" s="273"/>
      <c r="H603" s="70"/>
      <c r="I603" s="70"/>
      <c r="J603" s="70"/>
      <c r="K603" s="265"/>
      <c r="L603" s="265"/>
      <c r="M603" s="109" t="str">
        <f>VLOOKUP(E603,'Hedef Liste'!A:J,9,0)</f>
        <v>#N/A</v>
      </c>
      <c r="N603" s="265"/>
      <c r="O603" s="265"/>
      <c r="P603" s="265"/>
      <c r="Q603" s="265"/>
      <c r="R603" s="265"/>
      <c r="S603" s="265"/>
      <c r="T603" s="265"/>
      <c r="U603" s="265"/>
      <c r="V603" s="265"/>
      <c r="W603" s="265"/>
      <c r="X603" s="265"/>
      <c r="Y603" s="265"/>
      <c r="Z603" s="265"/>
      <c r="AA603" s="265"/>
      <c r="AB603" s="265"/>
    </row>
    <row r="604" hidden="1">
      <c r="A604" s="83" t="str">
        <f t="shared" si="1"/>
        <v/>
      </c>
      <c r="B604" s="266" t="s">
        <v>8940</v>
      </c>
      <c r="C604" s="92"/>
      <c r="D604" s="263"/>
      <c r="E604" s="272"/>
      <c r="F604" s="272"/>
      <c r="G604" s="205"/>
      <c r="H604" s="70"/>
      <c r="I604" s="70"/>
      <c r="J604" s="272"/>
      <c r="K604" s="132"/>
      <c r="L604" s="265"/>
      <c r="M604" s="109" t="str">
        <f>VLOOKUP(E604,'Hedef Liste'!A:J,9,0)</f>
        <v>#N/A</v>
      </c>
      <c r="N604" s="265"/>
      <c r="O604" s="265"/>
      <c r="P604" s="265"/>
      <c r="Q604" s="265"/>
      <c r="R604" s="265"/>
      <c r="S604" s="265"/>
      <c r="T604" s="265"/>
      <c r="U604" s="265"/>
      <c r="V604" s="265"/>
      <c r="W604" s="265"/>
      <c r="X604" s="265"/>
      <c r="Y604" s="265"/>
      <c r="Z604" s="265"/>
      <c r="AA604" s="265"/>
      <c r="AB604" s="265"/>
    </row>
    <row r="605" hidden="1">
      <c r="A605" s="83" t="str">
        <f t="shared" si="1"/>
        <v/>
      </c>
      <c r="B605" s="99"/>
      <c r="C605" s="92" t="s">
        <v>52</v>
      </c>
      <c r="D605" s="166"/>
      <c r="E605" s="280"/>
      <c r="F605" s="280"/>
      <c r="G605" s="180"/>
      <c r="H605" s="169"/>
      <c r="I605" s="280"/>
      <c r="J605" s="280"/>
      <c r="K605" s="265" t="s">
        <v>9493</v>
      </c>
      <c r="L605" s="265"/>
      <c r="M605" s="276" t="str">
        <f>VLOOKUP(E605,'Hedef Liste'!A:J,9,0)</f>
        <v>#N/A</v>
      </c>
      <c r="N605" s="265"/>
      <c r="O605" s="265"/>
      <c r="P605" s="265"/>
      <c r="Q605" s="265"/>
      <c r="R605" s="265"/>
      <c r="S605" s="265"/>
      <c r="T605" s="265"/>
      <c r="U605" s="265"/>
      <c r="V605" s="265"/>
      <c r="W605" s="265"/>
      <c r="X605" s="265"/>
      <c r="Y605" s="265"/>
      <c r="Z605" s="265"/>
      <c r="AA605" s="265"/>
      <c r="AB605" s="265"/>
    </row>
    <row r="606" hidden="1">
      <c r="A606" s="83" t="str">
        <f t="shared" si="1"/>
        <v>5f5656a28993d46f9919c2b4</v>
      </c>
      <c r="B606" s="99"/>
      <c r="C606" s="92" t="s">
        <v>52</v>
      </c>
      <c r="D606" s="184" t="s">
        <v>51</v>
      </c>
      <c r="E606" s="101" t="s">
        <v>9561</v>
      </c>
      <c r="F606" s="101" t="s">
        <v>9562</v>
      </c>
      <c r="G606" s="114" t="s">
        <v>8689</v>
      </c>
      <c r="H606" s="175" t="s">
        <v>9563</v>
      </c>
      <c r="I606" s="277" t="s">
        <v>9564</v>
      </c>
      <c r="J606" s="101" t="s">
        <v>9565</v>
      </c>
      <c r="K606" s="51" t="s">
        <v>9566</v>
      </c>
      <c r="L606" s="265"/>
      <c r="M606" s="276" t="str">
        <f>VLOOKUP(E606,'Hedef Liste'!A:J,9,0)</f>
        <v>#N/A</v>
      </c>
      <c r="N606" s="265"/>
      <c r="O606" s="265"/>
      <c r="P606" s="265"/>
      <c r="Q606" s="265"/>
      <c r="R606" s="265"/>
      <c r="S606" s="265"/>
      <c r="T606" s="265"/>
      <c r="U606" s="265"/>
      <c r="V606" s="265"/>
      <c r="W606" s="265"/>
      <c r="X606" s="265"/>
      <c r="Y606" s="265"/>
      <c r="Z606" s="265"/>
      <c r="AA606" s="265"/>
      <c r="AB606" s="265"/>
    </row>
    <row r="607" hidden="1">
      <c r="A607" s="83" t="str">
        <f t="shared" si="1"/>
        <v/>
      </c>
      <c r="B607" s="99"/>
      <c r="C607" s="92" t="s">
        <v>52</v>
      </c>
      <c r="D607" s="166"/>
      <c r="E607" s="272"/>
      <c r="F607" s="272"/>
      <c r="G607" s="106" t="s">
        <v>8707</v>
      </c>
      <c r="H607" s="169"/>
      <c r="I607" s="296"/>
      <c r="J607" s="272"/>
      <c r="K607" s="265"/>
      <c r="L607" s="265"/>
      <c r="M607" s="276" t="str">
        <f>VLOOKUP(E607,'Hedef Liste'!A:J,9,0)</f>
        <v>#N/A</v>
      </c>
      <c r="N607" s="265"/>
      <c r="O607" s="265"/>
      <c r="P607" s="265"/>
      <c r="Q607" s="265"/>
      <c r="R607" s="265"/>
      <c r="S607" s="265"/>
      <c r="T607" s="265"/>
      <c r="U607" s="265"/>
      <c r="V607" s="265"/>
      <c r="W607" s="265"/>
      <c r="X607" s="265"/>
      <c r="Y607" s="265"/>
      <c r="Z607" s="265"/>
      <c r="AA607" s="265"/>
      <c r="AB607" s="265"/>
    </row>
    <row r="608" hidden="1">
      <c r="A608" s="83" t="str">
        <f t="shared" si="1"/>
        <v/>
      </c>
      <c r="B608" s="99"/>
      <c r="C608" s="92" t="s">
        <v>52</v>
      </c>
      <c r="D608" s="263"/>
      <c r="E608" s="272"/>
      <c r="F608" s="272"/>
      <c r="G608" s="106" t="s">
        <v>8697</v>
      </c>
      <c r="H608" s="272"/>
      <c r="I608" s="272"/>
      <c r="J608" s="272"/>
      <c r="K608" s="132"/>
      <c r="L608" s="265"/>
      <c r="M608" s="109" t="str">
        <f>VLOOKUP(E608,'Hedef Liste'!A:J,9,0)</f>
        <v>#N/A</v>
      </c>
      <c r="N608" s="265"/>
      <c r="O608" s="265"/>
      <c r="P608" s="265"/>
      <c r="Q608" s="265"/>
      <c r="R608" s="265"/>
      <c r="S608" s="265"/>
      <c r="T608" s="265"/>
      <c r="U608" s="265"/>
      <c r="V608" s="265"/>
      <c r="W608" s="265"/>
      <c r="X608" s="265"/>
      <c r="Y608" s="265"/>
      <c r="Z608" s="265"/>
      <c r="AA608" s="265"/>
      <c r="AB608" s="265"/>
    </row>
    <row r="609" hidden="1">
      <c r="A609" s="83" t="str">
        <f t="shared" si="1"/>
        <v/>
      </c>
      <c r="B609" s="108"/>
      <c r="C609" s="92" t="s">
        <v>52</v>
      </c>
      <c r="D609" s="263"/>
      <c r="E609" s="272"/>
      <c r="F609" s="272"/>
      <c r="G609" s="113"/>
      <c r="H609" s="70"/>
      <c r="I609" s="70"/>
      <c r="J609" s="272"/>
      <c r="K609" s="265"/>
      <c r="L609" s="265"/>
      <c r="M609" s="109" t="str">
        <f>VLOOKUP(E609,'Hedef Liste'!A:J,9,0)</f>
        <v>#N/A</v>
      </c>
      <c r="N609" s="265"/>
      <c r="O609" s="265"/>
      <c r="P609" s="265"/>
      <c r="Q609" s="265"/>
      <c r="R609" s="265"/>
      <c r="S609" s="265"/>
      <c r="T609" s="265"/>
      <c r="U609" s="265"/>
      <c r="V609" s="265"/>
      <c r="W609" s="265"/>
      <c r="X609" s="265"/>
      <c r="Y609" s="265"/>
      <c r="Z609" s="265"/>
      <c r="AA609" s="265"/>
      <c r="AB609" s="265"/>
    </row>
    <row r="610" hidden="1">
      <c r="A610" s="83" t="str">
        <f t="shared" si="1"/>
        <v/>
      </c>
      <c r="B610" s="261"/>
      <c r="C610" s="262">
        <v>44333.0</v>
      </c>
      <c r="D610" s="263"/>
      <c r="E610" s="264"/>
      <c r="F610" s="149"/>
      <c r="G610" s="149"/>
      <c r="H610" s="149"/>
      <c r="I610" s="149"/>
      <c r="J610" s="149"/>
      <c r="K610" s="149"/>
      <c r="L610" s="150"/>
      <c r="M610" s="109" t="str">
        <f>VLOOKUP(E610,'Hedef Liste'!A:J,9,0)</f>
        <v>#N/A</v>
      </c>
      <c r="N610" s="265"/>
      <c r="O610" s="265"/>
      <c r="P610" s="265"/>
      <c r="Q610" s="265"/>
      <c r="R610" s="265"/>
      <c r="S610" s="265"/>
      <c r="T610" s="265"/>
      <c r="U610" s="265"/>
      <c r="V610" s="265"/>
      <c r="W610" s="265"/>
      <c r="X610" s="265"/>
      <c r="Y610" s="265"/>
      <c r="Z610" s="265"/>
      <c r="AA610" s="265"/>
      <c r="AB610" s="265"/>
    </row>
    <row r="611" hidden="1">
      <c r="A611" s="83" t="str">
        <f t="shared" si="1"/>
        <v>6048d97341a491471f9825f7</v>
      </c>
      <c r="B611" s="266" t="s">
        <v>8686</v>
      </c>
      <c r="C611" s="92" t="s">
        <v>273</v>
      </c>
      <c r="D611" s="297" t="s">
        <v>51</v>
      </c>
      <c r="E611" s="122" t="s">
        <v>8321</v>
      </c>
      <c r="F611" s="122" t="s">
        <v>8322</v>
      </c>
      <c r="G611" s="222">
        <v>0.4375</v>
      </c>
      <c r="H611" s="122" t="s">
        <v>9567</v>
      </c>
      <c r="I611" s="122" t="s">
        <v>9568</v>
      </c>
      <c r="J611" s="122" t="s">
        <v>8324</v>
      </c>
      <c r="K611" s="268" t="s">
        <v>9569</v>
      </c>
      <c r="L611" s="265"/>
      <c r="M611" s="278">
        <f>VLOOKUP(E611,'Hedef Liste'!A:J,9,0)</f>
        <v>60</v>
      </c>
      <c r="N611" s="265"/>
      <c r="O611" s="265"/>
      <c r="P611" s="265"/>
      <c r="Q611" s="265"/>
      <c r="R611" s="265"/>
      <c r="S611" s="265"/>
      <c r="T611" s="265"/>
      <c r="U611" s="265"/>
      <c r="V611" s="265"/>
      <c r="W611" s="265"/>
      <c r="X611" s="265"/>
      <c r="Y611" s="265"/>
      <c r="Z611" s="265"/>
      <c r="AA611" s="265"/>
      <c r="AB611" s="265"/>
    </row>
    <row r="612" hidden="1">
      <c r="A612" s="83" t="str">
        <f t="shared" si="1"/>
        <v>5feca8fd87a63bd73a328b1b</v>
      </c>
      <c r="B612" s="99"/>
      <c r="C612" s="92" t="s">
        <v>273</v>
      </c>
      <c r="D612" s="297" t="s">
        <v>51</v>
      </c>
      <c r="E612" s="122" t="s">
        <v>5458</v>
      </c>
      <c r="F612" s="122" t="s">
        <v>5459</v>
      </c>
      <c r="G612" s="222">
        <v>0.5208333333333334</v>
      </c>
      <c r="H612" s="122" t="s">
        <v>9570</v>
      </c>
      <c r="I612" s="122" t="s">
        <v>9571</v>
      </c>
      <c r="J612" s="122" t="s">
        <v>5461</v>
      </c>
      <c r="K612" s="51" t="s">
        <v>9572</v>
      </c>
      <c r="L612" s="265"/>
      <c r="M612" s="270">
        <f>VLOOKUP(E612,'Hedef Liste'!A:J,9,0)</f>
        <v>24</v>
      </c>
      <c r="N612" s="265"/>
      <c r="O612" s="265"/>
      <c r="P612" s="265"/>
      <c r="Q612" s="265"/>
      <c r="R612" s="265"/>
      <c r="S612" s="265"/>
      <c r="T612" s="265"/>
      <c r="U612" s="265"/>
      <c r="V612" s="265"/>
      <c r="W612" s="265"/>
      <c r="X612" s="265"/>
      <c r="Y612" s="265"/>
      <c r="Z612" s="265"/>
      <c r="AA612" s="265"/>
      <c r="AB612" s="265"/>
    </row>
    <row r="613" hidden="1">
      <c r="A613" s="83" t="str">
        <f t="shared" si="1"/>
        <v>605df5d43730cffe5f5213c4</v>
      </c>
      <c r="B613" s="99"/>
      <c r="C613" s="92" t="s">
        <v>273</v>
      </c>
      <c r="D613" s="297" t="s">
        <v>51</v>
      </c>
      <c r="E613" s="122" t="s">
        <v>9573</v>
      </c>
      <c r="F613" s="122" t="s">
        <v>9574</v>
      </c>
      <c r="G613" s="144" t="s">
        <v>9021</v>
      </c>
      <c r="H613" s="122" t="s">
        <v>9575</v>
      </c>
      <c r="I613" s="122" t="s">
        <v>9576</v>
      </c>
      <c r="J613" s="122" t="s">
        <v>9577</v>
      </c>
      <c r="K613" s="268" t="s">
        <v>9578</v>
      </c>
      <c r="L613" s="265"/>
      <c r="M613" s="270" t="str">
        <f>VLOOKUP(E613,'Hedef Liste'!A:J,9,0)</f>
        <v>#N/A</v>
      </c>
      <c r="N613" s="265"/>
      <c r="O613" s="265"/>
      <c r="P613" s="265"/>
      <c r="Q613" s="265"/>
      <c r="R613" s="265"/>
      <c r="S613" s="265"/>
      <c r="T613" s="265"/>
      <c r="U613" s="265"/>
      <c r="V613" s="265"/>
      <c r="W613" s="265"/>
      <c r="X613" s="265"/>
      <c r="Y613" s="265"/>
      <c r="Z613" s="265"/>
      <c r="AA613" s="265"/>
      <c r="AB613" s="265"/>
    </row>
    <row r="614" hidden="1">
      <c r="A614" s="83" t="str">
        <f t="shared" si="1"/>
        <v>6061c52abf03aad42830ec13</v>
      </c>
      <c r="B614" s="99"/>
      <c r="C614" s="92" t="s">
        <v>273</v>
      </c>
      <c r="D614" s="298" t="s">
        <v>51</v>
      </c>
      <c r="E614" s="122" t="s">
        <v>6360</v>
      </c>
      <c r="F614" s="122" t="s">
        <v>6361</v>
      </c>
      <c r="G614" s="144" t="s">
        <v>8745</v>
      </c>
      <c r="H614" s="122" t="s">
        <v>9579</v>
      </c>
      <c r="I614" s="122" t="s">
        <v>9580</v>
      </c>
      <c r="J614" s="122" t="s">
        <v>6363</v>
      </c>
      <c r="K614" s="268" t="s">
        <v>9581</v>
      </c>
      <c r="L614" s="265"/>
      <c r="M614" s="270">
        <f>VLOOKUP(E614,'Hedef Liste'!A:J,9,0)</f>
        <v>61</v>
      </c>
      <c r="N614" s="265"/>
      <c r="O614" s="265"/>
      <c r="P614" s="265"/>
      <c r="Q614" s="265"/>
      <c r="R614" s="265"/>
      <c r="S614" s="265"/>
      <c r="T614" s="265"/>
      <c r="U614" s="265"/>
      <c r="V614" s="265"/>
      <c r="W614" s="265"/>
      <c r="X614" s="265"/>
      <c r="Y614" s="265"/>
      <c r="Z614" s="265"/>
      <c r="AA614" s="265"/>
      <c r="AB614" s="265"/>
    </row>
    <row r="615" hidden="1">
      <c r="A615" s="83" t="str">
        <f t="shared" si="1"/>
        <v>6048d97341a491471f9825f7</v>
      </c>
      <c r="B615" s="99"/>
      <c r="C615" s="92" t="s">
        <v>9364</v>
      </c>
      <c r="D615" s="297" t="s">
        <v>51</v>
      </c>
      <c r="E615" s="122" t="s">
        <v>8321</v>
      </c>
      <c r="F615" s="122" t="s">
        <v>8322</v>
      </c>
      <c r="G615" s="222">
        <v>0.7291666666666666</v>
      </c>
      <c r="H615" s="122" t="s">
        <v>9567</v>
      </c>
      <c r="I615" s="122" t="s">
        <v>9568</v>
      </c>
      <c r="J615" s="122" t="s">
        <v>8324</v>
      </c>
      <c r="K615" s="51" t="s">
        <v>9582</v>
      </c>
      <c r="L615" s="265"/>
      <c r="M615" s="278">
        <f>VLOOKUP(E615,'Hedef Liste'!A:J,9,0)</f>
        <v>60</v>
      </c>
      <c r="N615" s="265"/>
      <c r="O615" s="265"/>
      <c r="P615" s="265"/>
      <c r="Q615" s="265"/>
      <c r="R615" s="265"/>
      <c r="S615" s="265"/>
      <c r="T615" s="265"/>
      <c r="U615" s="265"/>
      <c r="V615" s="265"/>
      <c r="W615" s="265"/>
      <c r="X615" s="265"/>
      <c r="Y615" s="265"/>
      <c r="Z615" s="265"/>
      <c r="AA615" s="265"/>
      <c r="AB615" s="265"/>
    </row>
    <row r="616" hidden="1">
      <c r="A616" s="83" t="str">
        <f t="shared" si="1"/>
        <v/>
      </c>
      <c r="B616" s="108"/>
      <c r="C616" s="92"/>
      <c r="D616" s="263"/>
      <c r="E616" s="70"/>
      <c r="F616" s="70"/>
      <c r="G616" s="273"/>
      <c r="H616" s="70"/>
      <c r="I616" s="70"/>
      <c r="J616" s="70"/>
      <c r="K616" s="265"/>
      <c r="L616" s="265"/>
      <c r="M616" s="109" t="str">
        <f>VLOOKUP(E616,'Hedef Liste'!A:J,9,0)</f>
        <v>#N/A</v>
      </c>
      <c r="N616" s="265"/>
      <c r="O616" s="265"/>
      <c r="P616" s="265"/>
      <c r="Q616" s="265"/>
      <c r="R616" s="265"/>
      <c r="S616" s="265"/>
      <c r="T616" s="265"/>
      <c r="U616" s="265"/>
      <c r="V616" s="265"/>
      <c r="W616" s="265"/>
      <c r="X616" s="265"/>
      <c r="Y616" s="265"/>
      <c r="Z616" s="265"/>
      <c r="AA616" s="265"/>
      <c r="AB616" s="265"/>
    </row>
    <row r="617" hidden="1">
      <c r="A617" s="83" t="str">
        <f t="shared" si="1"/>
        <v/>
      </c>
      <c r="B617" s="266" t="s">
        <v>8940</v>
      </c>
      <c r="C617" s="92"/>
      <c r="D617" s="263"/>
      <c r="E617" s="272"/>
      <c r="F617" s="299" t="s">
        <v>9583</v>
      </c>
      <c r="G617" s="205"/>
      <c r="H617" s="70"/>
      <c r="I617" s="70"/>
      <c r="J617" s="272"/>
      <c r="K617" s="132"/>
      <c r="L617" s="265"/>
      <c r="M617" s="109" t="str">
        <f>VLOOKUP(E617,'Hedef Liste'!A:J,9,0)</f>
        <v>#N/A</v>
      </c>
      <c r="N617" s="265"/>
      <c r="O617" s="265"/>
      <c r="P617" s="265"/>
      <c r="Q617" s="265"/>
      <c r="R617" s="265"/>
      <c r="S617" s="265"/>
      <c r="T617" s="265"/>
      <c r="U617" s="265"/>
      <c r="V617" s="265"/>
      <c r="W617" s="265"/>
      <c r="X617" s="265"/>
      <c r="Y617" s="265"/>
      <c r="Z617" s="265"/>
      <c r="AA617" s="265"/>
      <c r="AB617" s="265"/>
    </row>
    <row r="618" hidden="1">
      <c r="A618" s="83" t="str">
        <f t="shared" si="1"/>
        <v>5fe6093034586769bd457668</v>
      </c>
      <c r="B618" s="99"/>
      <c r="C618" s="92" t="s">
        <v>52</v>
      </c>
      <c r="D618" s="184" t="s">
        <v>51</v>
      </c>
      <c r="E618" s="101" t="s">
        <v>7451</v>
      </c>
      <c r="F618" s="101" t="s">
        <v>7452</v>
      </c>
      <c r="G618" s="180" t="s">
        <v>9186</v>
      </c>
      <c r="H618" s="101" t="s">
        <v>9584</v>
      </c>
      <c r="I618" s="101" t="s">
        <v>9585</v>
      </c>
      <c r="J618" s="101" t="s">
        <v>7454</v>
      </c>
      <c r="K618" s="51" t="s">
        <v>9586</v>
      </c>
      <c r="L618" s="265"/>
      <c r="M618" s="270">
        <f>VLOOKUP(E618,'Hedef Liste'!A:J,9,0)</f>
        <v>51</v>
      </c>
      <c r="N618" s="265"/>
      <c r="O618" s="265"/>
      <c r="P618" s="265"/>
      <c r="Q618" s="265"/>
      <c r="R618" s="265"/>
      <c r="S618" s="265"/>
      <c r="T618" s="265"/>
      <c r="U618" s="265"/>
      <c r="V618" s="265"/>
      <c r="W618" s="265"/>
      <c r="X618" s="265"/>
      <c r="Y618" s="265"/>
      <c r="Z618" s="265"/>
      <c r="AA618" s="265"/>
      <c r="AB618" s="265"/>
    </row>
    <row r="619" hidden="1">
      <c r="A619" s="83" t="str">
        <f t="shared" si="1"/>
        <v>6058c0297c32c53bdeb95990</v>
      </c>
      <c r="B619" s="99"/>
      <c r="C619" s="92" t="s">
        <v>52</v>
      </c>
      <c r="D619" s="298" t="s">
        <v>51</v>
      </c>
      <c r="E619" s="122" t="s">
        <v>1139</v>
      </c>
      <c r="F619" s="122" t="s">
        <v>1140</v>
      </c>
      <c r="G619" s="222">
        <v>0.625</v>
      </c>
      <c r="H619" s="122" t="s">
        <v>9584</v>
      </c>
      <c r="I619" s="122" t="s">
        <v>9587</v>
      </c>
      <c r="J619" s="122" t="s">
        <v>1142</v>
      </c>
      <c r="K619" s="51"/>
      <c r="L619" s="265"/>
      <c r="M619" s="270">
        <f>VLOOKUP(E619,'Hedef Liste'!A:J,9,0)</f>
        <v>22</v>
      </c>
      <c r="N619" s="265"/>
      <c r="O619" s="265"/>
      <c r="P619" s="265"/>
      <c r="Q619" s="265"/>
      <c r="R619" s="265"/>
      <c r="S619" s="265"/>
      <c r="T619" s="265"/>
      <c r="U619" s="265"/>
      <c r="V619" s="265"/>
      <c r="W619" s="265"/>
      <c r="X619" s="265"/>
      <c r="Y619" s="265"/>
      <c r="Z619" s="265"/>
      <c r="AA619" s="265"/>
      <c r="AB619" s="265"/>
    </row>
    <row r="620" hidden="1">
      <c r="A620" s="83" t="str">
        <f t="shared" si="1"/>
        <v>606cc25e757ebe6be3dbe0df</v>
      </c>
      <c r="B620" s="99"/>
      <c r="C620" s="92" t="s">
        <v>52</v>
      </c>
      <c r="D620" s="298" t="s">
        <v>51</v>
      </c>
      <c r="E620" s="122" t="s">
        <v>8232</v>
      </c>
      <c r="F620" s="122" t="s">
        <v>8233</v>
      </c>
      <c r="G620" s="144" t="s">
        <v>8783</v>
      </c>
      <c r="H620" s="122" t="s">
        <v>9588</v>
      </c>
      <c r="I620" s="122" t="s">
        <v>9589</v>
      </c>
      <c r="J620" s="122" t="s">
        <v>8235</v>
      </c>
      <c r="K620" s="300" t="s">
        <v>9590</v>
      </c>
      <c r="L620" s="265"/>
      <c r="M620" s="270">
        <f>VLOOKUP(E620,'Hedef Liste'!A:J,9,0)</f>
        <v>29</v>
      </c>
      <c r="N620" s="265"/>
      <c r="O620" s="265"/>
      <c r="P620" s="265"/>
      <c r="Q620" s="265"/>
      <c r="R620" s="265"/>
      <c r="S620" s="265"/>
      <c r="T620" s="265"/>
      <c r="U620" s="265"/>
      <c r="V620" s="265"/>
      <c r="W620" s="265"/>
      <c r="X620" s="265"/>
      <c r="Y620" s="265"/>
      <c r="Z620" s="265"/>
      <c r="AA620" s="265"/>
      <c r="AB620" s="265"/>
    </row>
    <row r="621" hidden="1">
      <c r="A621" s="83" t="str">
        <f t="shared" si="1"/>
        <v/>
      </c>
      <c r="B621" s="99"/>
      <c r="C621" s="92" t="s">
        <v>52</v>
      </c>
      <c r="D621" s="263"/>
      <c r="E621" s="272"/>
      <c r="F621" s="272"/>
      <c r="G621" s="106"/>
      <c r="H621" s="272"/>
      <c r="I621" s="272"/>
      <c r="J621" s="272"/>
      <c r="K621" s="132"/>
      <c r="L621" s="265"/>
      <c r="M621" s="109" t="str">
        <f>VLOOKUP(E621,'Hedef Liste'!A:J,9,0)</f>
        <v>#N/A</v>
      </c>
      <c r="N621" s="265"/>
      <c r="O621" s="265"/>
      <c r="P621" s="265"/>
      <c r="Q621" s="265"/>
      <c r="R621" s="265"/>
      <c r="S621" s="265"/>
      <c r="T621" s="265"/>
      <c r="U621" s="265"/>
      <c r="V621" s="265"/>
      <c r="W621" s="265"/>
      <c r="X621" s="265"/>
      <c r="Y621" s="265"/>
      <c r="Z621" s="265"/>
      <c r="AA621" s="265"/>
      <c r="AB621" s="265"/>
    </row>
    <row r="622" hidden="1">
      <c r="A622" s="83" t="str">
        <f t="shared" si="1"/>
        <v/>
      </c>
      <c r="B622" s="108"/>
      <c r="C622" s="92" t="s">
        <v>52</v>
      </c>
      <c r="D622" s="263"/>
      <c r="E622" s="272"/>
      <c r="F622" s="272"/>
      <c r="G622" s="113"/>
      <c r="H622" s="70"/>
      <c r="I622" s="70"/>
      <c r="J622" s="272"/>
      <c r="K622" s="265"/>
      <c r="L622" s="265"/>
      <c r="M622" s="109" t="str">
        <f>VLOOKUP(E622,'Hedef Liste'!A:J,9,0)</f>
        <v>#N/A</v>
      </c>
      <c r="N622" s="265"/>
      <c r="O622" s="265"/>
      <c r="P622" s="265"/>
      <c r="Q622" s="265"/>
      <c r="R622" s="265"/>
      <c r="S622" s="265"/>
      <c r="T622" s="265"/>
      <c r="U622" s="265"/>
      <c r="V622" s="265"/>
      <c r="W622" s="265"/>
      <c r="X622" s="265"/>
      <c r="Y622" s="265"/>
      <c r="Z622" s="265"/>
      <c r="AA622" s="265"/>
      <c r="AB622" s="265"/>
    </row>
    <row r="623" hidden="1">
      <c r="A623" s="83" t="str">
        <f t="shared" si="1"/>
        <v/>
      </c>
      <c r="B623" s="261"/>
      <c r="C623" s="262">
        <v>44334.0</v>
      </c>
      <c r="D623" s="263"/>
      <c r="E623" s="264"/>
      <c r="F623" s="149"/>
      <c r="G623" s="149"/>
      <c r="H623" s="149"/>
      <c r="I623" s="149"/>
      <c r="J623" s="149"/>
      <c r="K623" s="149"/>
      <c r="L623" s="150"/>
      <c r="M623" s="109" t="str">
        <f>VLOOKUP(E623,'Hedef Liste'!A:J,9,0)</f>
        <v>#N/A</v>
      </c>
      <c r="N623" s="265"/>
      <c r="O623" s="265"/>
      <c r="P623" s="265"/>
      <c r="Q623" s="265"/>
      <c r="R623" s="265"/>
      <c r="S623" s="265"/>
      <c r="T623" s="265"/>
      <c r="U623" s="265"/>
      <c r="V623" s="265"/>
      <c r="W623" s="265"/>
      <c r="X623" s="265"/>
      <c r="Y623" s="265"/>
      <c r="Z623" s="265"/>
      <c r="AA623" s="265"/>
      <c r="AB623" s="265"/>
    </row>
    <row r="624" hidden="1">
      <c r="A624" s="83" t="str">
        <f t="shared" si="1"/>
        <v>60231fe80737d605b610fb41</v>
      </c>
      <c r="B624" s="266" t="s">
        <v>8686</v>
      </c>
      <c r="C624" s="92" t="s">
        <v>273</v>
      </c>
      <c r="D624" s="297" t="s">
        <v>51</v>
      </c>
      <c r="E624" s="122" t="s">
        <v>9591</v>
      </c>
      <c r="F624" s="122" t="s">
        <v>9592</v>
      </c>
      <c r="G624" s="222">
        <v>0.4375</v>
      </c>
      <c r="H624" s="122" t="s">
        <v>9593</v>
      </c>
      <c r="I624" s="122" t="s">
        <v>9594</v>
      </c>
      <c r="J624" s="122" t="s">
        <v>9595</v>
      </c>
      <c r="K624" s="268" t="s">
        <v>9596</v>
      </c>
      <c r="L624" s="265"/>
      <c r="M624" s="109" t="str">
        <f>VLOOKUP(E624,'Hedef Liste'!A:J,9,0)</f>
        <v>#N/A</v>
      </c>
      <c r="N624" s="265"/>
      <c r="O624" s="265"/>
      <c r="P624" s="265"/>
      <c r="Q624" s="265"/>
      <c r="R624" s="265"/>
      <c r="S624" s="265"/>
      <c r="T624" s="265"/>
      <c r="U624" s="265"/>
      <c r="V624" s="265"/>
      <c r="W624" s="265"/>
      <c r="X624" s="265"/>
      <c r="Y624" s="265"/>
      <c r="Z624" s="265"/>
      <c r="AA624" s="265"/>
      <c r="AB624" s="265"/>
    </row>
    <row r="625" hidden="1">
      <c r="A625" s="83" t="str">
        <f t="shared" si="1"/>
        <v>605d9bd982a0d01c3112fd63</v>
      </c>
      <c r="B625" s="99"/>
      <c r="C625" s="92"/>
      <c r="D625" s="267" t="s">
        <v>51</v>
      </c>
      <c r="E625" s="101" t="s">
        <v>7879</v>
      </c>
      <c r="F625" s="101" t="s">
        <v>7880</v>
      </c>
      <c r="G625" s="202">
        <v>0.4166666666666667</v>
      </c>
      <c r="H625" s="101" t="s">
        <v>9041</v>
      </c>
      <c r="I625" s="101" t="s">
        <v>9597</v>
      </c>
      <c r="J625" s="101" t="s">
        <v>7882</v>
      </c>
      <c r="K625" s="265"/>
      <c r="L625" s="265"/>
      <c r="M625" s="270"/>
      <c r="N625" s="265"/>
      <c r="O625" s="265"/>
      <c r="P625" s="265"/>
      <c r="Q625" s="265"/>
      <c r="R625" s="265"/>
      <c r="S625" s="265"/>
      <c r="T625" s="265"/>
      <c r="U625" s="265"/>
      <c r="V625" s="265"/>
      <c r="W625" s="265"/>
      <c r="X625" s="265"/>
      <c r="Y625" s="265"/>
      <c r="Z625" s="265"/>
      <c r="AA625" s="265"/>
      <c r="AB625" s="265"/>
    </row>
    <row r="626" hidden="1">
      <c r="A626" s="83" t="str">
        <f t="shared" si="1"/>
        <v>6067543a38fe4b167d301805</v>
      </c>
      <c r="B626" s="99"/>
      <c r="C626" s="92" t="s">
        <v>273</v>
      </c>
      <c r="D626" s="267" t="s">
        <v>51</v>
      </c>
      <c r="E626" s="101" t="s">
        <v>9598</v>
      </c>
      <c r="F626" s="101" t="s">
        <v>9599</v>
      </c>
      <c r="G626" s="202">
        <v>0.5208333333333334</v>
      </c>
      <c r="H626" s="101" t="s">
        <v>9600</v>
      </c>
      <c r="I626" s="101" t="s">
        <v>9601</v>
      </c>
      <c r="J626" s="101" t="s">
        <v>9602</v>
      </c>
      <c r="K626" s="265"/>
      <c r="L626" s="265"/>
      <c r="M626" s="270" t="str">
        <f>VLOOKUP(E626,'Hedef Liste'!A:J,9,0)</f>
        <v>#N/A</v>
      </c>
      <c r="N626" s="265"/>
      <c r="O626" s="265"/>
      <c r="P626" s="265"/>
      <c r="Q626" s="265"/>
      <c r="R626" s="265"/>
      <c r="S626" s="265"/>
      <c r="T626" s="265"/>
      <c r="U626" s="265"/>
      <c r="V626" s="265"/>
      <c r="W626" s="265"/>
      <c r="X626" s="265"/>
      <c r="Y626" s="265"/>
      <c r="Z626" s="265"/>
      <c r="AA626" s="265"/>
      <c r="AB626" s="265"/>
    </row>
    <row r="627" hidden="1">
      <c r="A627" s="83" t="str">
        <f t="shared" si="1"/>
        <v>60234130215fd1c721dabc60</v>
      </c>
      <c r="B627" s="99"/>
      <c r="C627" s="92" t="s">
        <v>273</v>
      </c>
      <c r="D627" s="297" t="s">
        <v>51</v>
      </c>
      <c r="E627" s="122" t="s">
        <v>9603</v>
      </c>
      <c r="F627" s="122" t="s">
        <v>9604</v>
      </c>
      <c r="G627" s="144" t="s">
        <v>9021</v>
      </c>
      <c r="H627" s="122" t="s">
        <v>8946</v>
      </c>
      <c r="I627" s="122" t="s">
        <v>9605</v>
      </c>
      <c r="J627" s="122" t="s">
        <v>9606</v>
      </c>
      <c r="K627" s="268" t="s">
        <v>9607</v>
      </c>
      <c r="L627" s="265"/>
      <c r="M627" s="270" t="str">
        <f>VLOOKUP(E627,'Hedef Liste'!A:J,9,0)</f>
        <v>#N/A</v>
      </c>
      <c r="N627" s="265"/>
      <c r="O627" s="265"/>
      <c r="P627" s="265"/>
      <c r="Q627" s="265"/>
      <c r="R627" s="265"/>
      <c r="S627" s="265"/>
      <c r="T627" s="265"/>
      <c r="U627" s="265"/>
      <c r="V627" s="265"/>
      <c r="W627" s="265"/>
      <c r="X627" s="265"/>
      <c r="Y627" s="265"/>
      <c r="Z627" s="265"/>
      <c r="AA627" s="265"/>
      <c r="AB627" s="265"/>
    </row>
    <row r="628" hidden="1">
      <c r="A628" s="83" t="str">
        <f t="shared" si="1"/>
        <v>6070720d8725a4a4bf1a81b7</v>
      </c>
      <c r="B628" s="99"/>
      <c r="C628" s="92" t="s">
        <v>273</v>
      </c>
      <c r="D628" s="184" t="s">
        <v>51</v>
      </c>
      <c r="E628" s="101" t="s">
        <v>2362</v>
      </c>
      <c r="F628" s="101" t="s">
        <v>2363</v>
      </c>
      <c r="G628" s="106" t="s">
        <v>8745</v>
      </c>
      <c r="H628" s="101" t="s">
        <v>9608</v>
      </c>
      <c r="I628" s="101" t="s">
        <v>9609</v>
      </c>
      <c r="J628" s="101" t="s">
        <v>2365</v>
      </c>
      <c r="K628" s="269"/>
      <c r="L628" s="265"/>
      <c r="M628" s="270">
        <f>VLOOKUP(E628,'Hedef Liste'!A:J,9,0)</f>
        <v>18</v>
      </c>
      <c r="N628" s="265"/>
      <c r="O628" s="265"/>
      <c r="P628" s="265"/>
      <c r="Q628" s="265"/>
      <c r="R628" s="265"/>
      <c r="S628" s="265"/>
      <c r="T628" s="265"/>
      <c r="U628" s="265"/>
      <c r="V628" s="265"/>
      <c r="W628" s="265"/>
      <c r="X628" s="265"/>
      <c r="Y628" s="265"/>
      <c r="Z628" s="265"/>
      <c r="AA628" s="265"/>
      <c r="AB628" s="265"/>
    </row>
    <row r="629" hidden="1">
      <c r="A629" s="83" t="str">
        <f t="shared" si="1"/>
        <v/>
      </c>
      <c r="B629" s="99"/>
      <c r="C629" s="92" t="s">
        <v>9364</v>
      </c>
      <c r="D629" s="263"/>
      <c r="E629" s="272"/>
      <c r="F629" s="272"/>
      <c r="G629" s="113"/>
      <c r="H629" s="70"/>
      <c r="I629" s="272"/>
      <c r="J629" s="272"/>
      <c r="K629" s="132"/>
      <c r="L629" s="265"/>
      <c r="M629" s="109" t="str">
        <f>VLOOKUP(E629,'Hedef Liste'!A:J,9,0)</f>
        <v>#N/A</v>
      </c>
      <c r="N629" s="265"/>
      <c r="O629" s="265"/>
      <c r="P629" s="265"/>
      <c r="Q629" s="265"/>
      <c r="R629" s="265"/>
      <c r="S629" s="265"/>
      <c r="T629" s="265"/>
      <c r="U629" s="265"/>
      <c r="V629" s="265"/>
      <c r="W629" s="265"/>
      <c r="X629" s="265"/>
      <c r="Y629" s="265"/>
      <c r="Z629" s="265"/>
      <c r="AA629" s="265"/>
      <c r="AB629" s="265"/>
    </row>
    <row r="630" hidden="1">
      <c r="A630" s="83" t="str">
        <f t="shared" si="1"/>
        <v/>
      </c>
      <c r="B630" s="108"/>
      <c r="C630" s="92"/>
      <c r="D630" s="263"/>
      <c r="E630" s="70"/>
      <c r="F630" s="70"/>
      <c r="G630" s="273"/>
      <c r="H630" s="70"/>
      <c r="I630" s="70"/>
      <c r="J630" s="70"/>
      <c r="K630" s="265"/>
      <c r="L630" s="265"/>
      <c r="M630" s="109" t="str">
        <f>VLOOKUP(E630,'Hedef Liste'!A:J,9,0)</f>
        <v>#N/A</v>
      </c>
      <c r="N630" s="265"/>
      <c r="O630" s="265"/>
      <c r="P630" s="265"/>
      <c r="Q630" s="265"/>
      <c r="R630" s="265"/>
      <c r="S630" s="265"/>
      <c r="T630" s="265"/>
      <c r="U630" s="265"/>
      <c r="V630" s="265"/>
      <c r="W630" s="265"/>
      <c r="X630" s="265"/>
      <c r="Y630" s="265"/>
      <c r="Z630" s="265"/>
      <c r="AA630" s="265"/>
      <c r="AB630" s="265"/>
    </row>
    <row r="631" hidden="1">
      <c r="A631" s="83" t="str">
        <f t="shared" si="1"/>
        <v/>
      </c>
      <c r="B631" s="266" t="s">
        <v>8940</v>
      </c>
      <c r="C631" s="92"/>
      <c r="D631" s="263"/>
      <c r="E631" s="272"/>
      <c r="F631" s="272"/>
      <c r="G631" s="205"/>
      <c r="H631" s="70"/>
      <c r="I631" s="70"/>
      <c r="J631" s="272"/>
      <c r="K631" s="132"/>
      <c r="L631" s="265"/>
      <c r="M631" s="109" t="str">
        <f>VLOOKUP(E631,'Hedef Liste'!A:J,9,0)</f>
        <v>#N/A</v>
      </c>
      <c r="N631" s="265"/>
      <c r="O631" s="265"/>
      <c r="P631" s="265"/>
      <c r="Q631" s="265"/>
      <c r="R631" s="265"/>
      <c r="S631" s="265"/>
      <c r="T631" s="265"/>
      <c r="U631" s="265"/>
      <c r="V631" s="265"/>
      <c r="W631" s="265"/>
      <c r="X631" s="265"/>
      <c r="Y631" s="265"/>
      <c r="Z631" s="265"/>
      <c r="AA631" s="265"/>
      <c r="AB631" s="265"/>
    </row>
    <row r="632" hidden="1">
      <c r="A632" s="83" t="str">
        <f t="shared" si="1"/>
        <v>5fec8a7c12a850dde8bc4a8e</v>
      </c>
      <c r="B632" s="99"/>
      <c r="C632" s="92" t="s">
        <v>52</v>
      </c>
      <c r="D632" s="298" t="s">
        <v>51</v>
      </c>
      <c r="E632" s="122" t="s">
        <v>1813</v>
      </c>
      <c r="F632" s="122" t="s">
        <v>1814</v>
      </c>
      <c r="G632" s="144" t="s">
        <v>8927</v>
      </c>
      <c r="H632" s="124" t="s">
        <v>9610</v>
      </c>
      <c r="I632" s="122" t="s">
        <v>9611</v>
      </c>
      <c r="J632" s="122" t="s">
        <v>82</v>
      </c>
      <c r="K632" s="51" t="s">
        <v>9612</v>
      </c>
      <c r="L632" s="265"/>
      <c r="M632" s="270">
        <f>VLOOKUP(E632,'Hedef Liste'!A:J,9,0)</f>
        <v>21</v>
      </c>
      <c r="N632" s="265"/>
      <c r="O632" s="265"/>
      <c r="P632" s="265"/>
      <c r="Q632" s="265"/>
      <c r="R632" s="265"/>
      <c r="S632" s="265"/>
      <c r="T632" s="265"/>
      <c r="U632" s="265"/>
      <c r="V632" s="265"/>
      <c r="W632" s="265"/>
      <c r="X632" s="265"/>
      <c r="Y632" s="265"/>
      <c r="Z632" s="265"/>
      <c r="AA632" s="265"/>
      <c r="AB632" s="265"/>
    </row>
    <row r="633" hidden="1">
      <c r="A633" s="83" t="str">
        <f t="shared" si="1"/>
        <v>601ac1e7000a77646789f653</v>
      </c>
      <c r="B633" s="99"/>
      <c r="C633" s="92" t="s">
        <v>52</v>
      </c>
      <c r="D633" s="214" t="s">
        <v>9532</v>
      </c>
      <c r="E633" s="101" t="s">
        <v>4055</v>
      </c>
      <c r="F633" s="101" t="s">
        <v>4056</v>
      </c>
      <c r="G633" s="171">
        <v>0.5416666666666666</v>
      </c>
      <c r="H633" s="215" t="s">
        <v>9548</v>
      </c>
      <c r="I633" s="101" t="s">
        <v>9613</v>
      </c>
      <c r="J633" s="101" t="s">
        <v>4058</v>
      </c>
      <c r="K633" s="51"/>
      <c r="L633" s="265"/>
      <c r="M633" s="276" t="str">
        <f>VLOOKUP(E634,'Hedef Liste'!A:J,9,0)</f>
        <v>#N/A</v>
      </c>
      <c r="N633" s="265"/>
      <c r="O633" s="265"/>
      <c r="P633" s="265"/>
      <c r="Q633" s="265"/>
      <c r="R633" s="265"/>
      <c r="S633" s="265"/>
      <c r="T633" s="265"/>
      <c r="U633" s="265"/>
      <c r="V633" s="265"/>
      <c r="W633" s="265"/>
      <c r="X633" s="265"/>
      <c r="Y633" s="265"/>
      <c r="Z633" s="265"/>
      <c r="AA633" s="265"/>
      <c r="AB633" s="265"/>
    </row>
    <row r="634" hidden="1">
      <c r="A634" s="83" t="str">
        <f t="shared" si="1"/>
        <v>604db4466b8a4e8b761f3197</v>
      </c>
      <c r="B634" s="99"/>
      <c r="C634" s="92" t="s">
        <v>52</v>
      </c>
      <c r="D634" s="184" t="s">
        <v>51</v>
      </c>
      <c r="E634" s="101" t="s">
        <v>9614</v>
      </c>
      <c r="F634" s="101" t="s">
        <v>9615</v>
      </c>
      <c r="G634" s="202">
        <v>0.625</v>
      </c>
      <c r="H634" s="101" t="s">
        <v>9584</v>
      </c>
      <c r="I634" s="101" t="s">
        <v>9616</v>
      </c>
      <c r="J634" s="101" t="s">
        <v>9617</v>
      </c>
      <c r="K634" s="265"/>
      <c r="L634" s="265"/>
      <c r="M634" s="270">
        <f>VLOOKUP(E635,'Hedef Liste'!A:J,9,0)</f>
        <v>22</v>
      </c>
      <c r="N634" s="265"/>
      <c r="O634" s="265"/>
      <c r="P634" s="265"/>
      <c r="Q634" s="265"/>
      <c r="R634" s="265"/>
      <c r="S634" s="265"/>
      <c r="T634" s="265"/>
      <c r="U634" s="265"/>
      <c r="V634" s="265"/>
      <c r="W634" s="265"/>
      <c r="X634" s="265"/>
      <c r="Y634" s="265"/>
      <c r="Z634" s="265"/>
      <c r="AA634" s="265"/>
      <c r="AB634" s="265"/>
    </row>
    <row r="635" hidden="1">
      <c r="A635" s="83" t="str">
        <f t="shared" si="1"/>
        <v>5ff98e4b35e5805e7f4475b3</v>
      </c>
      <c r="B635" s="99"/>
      <c r="C635" s="92" t="s">
        <v>52</v>
      </c>
      <c r="D635" s="298" t="s">
        <v>51</v>
      </c>
      <c r="E635" s="122" t="s">
        <v>4943</v>
      </c>
      <c r="F635" s="122" t="s">
        <v>4944</v>
      </c>
      <c r="G635" s="144" t="s">
        <v>8783</v>
      </c>
      <c r="H635" s="124" t="s">
        <v>9618</v>
      </c>
      <c r="I635" s="122" t="s">
        <v>9619</v>
      </c>
      <c r="J635" s="122" t="s">
        <v>4946</v>
      </c>
      <c r="K635" s="51" t="s">
        <v>9620</v>
      </c>
      <c r="L635" s="265"/>
      <c r="M635" s="109" t="str">
        <f>VLOOKUP(#REF!,'Hedef Liste'!A:J,9,0)</f>
        <v>#REF!</v>
      </c>
      <c r="N635" s="265"/>
      <c r="O635" s="265"/>
      <c r="P635" s="265"/>
      <c r="Q635" s="265"/>
      <c r="R635" s="265"/>
      <c r="S635" s="265"/>
      <c r="T635" s="265"/>
      <c r="U635" s="265"/>
      <c r="V635" s="265"/>
      <c r="W635" s="265"/>
      <c r="X635" s="265"/>
      <c r="Y635" s="265"/>
      <c r="Z635" s="265"/>
      <c r="AA635" s="265"/>
      <c r="AB635" s="265"/>
    </row>
    <row r="636" hidden="1">
      <c r="A636" s="83" t="str">
        <f t="shared" si="1"/>
        <v/>
      </c>
      <c r="B636" s="108"/>
      <c r="C636" s="92" t="s">
        <v>52</v>
      </c>
      <c r="D636" s="263"/>
      <c r="E636" s="272"/>
      <c r="F636" s="272"/>
      <c r="G636" s="113"/>
      <c r="H636" s="70"/>
      <c r="I636" s="70"/>
      <c r="J636" s="272"/>
      <c r="K636" s="265"/>
      <c r="L636" s="265"/>
      <c r="M636" s="109" t="str">
        <f>VLOOKUP(E636,'Hedef Liste'!A:J,9,0)</f>
        <v>#N/A</v>
      </c>
      <c r="N636" s="265"/>
      <c r="O636" s="265"/>
      <c r="P636" s="265"/>
      <c r="Q636" s="265"/>
      <c r="R636" s="265"/>
      <c r="S636" s="265"/>
      <c r="T636" s="265"/>
      <c r="U636" s="265"/>
      <c r="V636" s="265"/>
      <c r="W636" s="265"/>
      <c r="X636" s="265"/>
      <c r="Y636" s="265"/>
      <c r="Z636" s="265"/>
      <c r="AA636" s="265"/>
      <c r="AB636" s="265"/>
    </row>
    <row r="637" hidden="1">
      <c r="A637" s="83" t="str">
        <f t="shared" si="1"/>
        <v/>
      </c>
      <c r="B637" s="261"/>
      <c r="C637" s="262">
        <v>44335.0</v>
      </c>
      <c r="D637" s="263"/>
      <c r="E637" s="301"/>
      <c r="F637" s="149"/>
      <c r="G637" s="149"/>
      <c r="H637" s="149"/>
      <c r="I637" s="149"/>
      <c r="J637" s="149"/>
      <c r="K637" s="149"/>
      <c r="L637" s="150"/>
      <c r="M637" s="109" t="str">
        <f>VLOOKUP(E637,'Hedef Liste'!A:J,9,0)</f>
        <v>#N/A</v>
      </c>
      <c r="N637" s="265"/>
      <c r="O637" s="265"/>
      <c r="P637" s="265"/>
      <c r="Q637" s="265"/>
      <c r="R637" s="265"/>
      <c r="S637" s="265"/>
      <c r="T637" s="265"/>
      <c r="U637" s="265"/>
      <c r="V637" s="265"/>
      <c r="W637" s="265"/>
      <c r="X637" s="265"/>
      <c r="Y637" s="265"/>
      <c r="Z637" s="265"/>
      <c r="AA637" s="265"/>
      <c r="AB637" s="265"/>
    </row>
    <row r="638" hidden="1">
      <c r="A638" s="83" t="str">
        <f t="shared" si="1"/>
        <v>607444756e92e86fb25a4d60</v>
      </c>
      <c r="B638" s="302" t="s">
        <v>8686</v>
      </c>
      <c r="C638" s="92" t="s">
        <v>273</v>
      </c>
      <c r="D638" s="267" t="s">
        <v>51</v>
      </c>
      <c r="E638" s="268" t="s">
        <v>1056</v>
      </c>
      <c r="F638" s="268" t="s">
        <v>1057</v>
      </c>
      <c r="G638" s="114" t="s">
        <v>8899</v>
      </c>
      <c r="H638" s="51" t="s">
        <v>9393</v>
      </c>
      <c r="I638" s="268" t="s">
        <v>9621</v>
      </c>
      <c r="J638" s="268" t="s">
        <v>1060</v>
      </c>
      <c r="K638" s="269"/>
      <c r="L638" s="265"/>
      <c r="M638" s="278">
        <f>VLOOKUP(E638,'Hedef Liste'!A:J,9,0)</f>
        <v>58</v>
      </c>
      <c r="N638" s="265"/>
      <c r="O638" s="265"/>
      <c r="P638" s="265"/>
      <c r="Q638" s="265"/>
      <c r="R638" s="265"/>
      <c r="S638" s="265"/>
      <c r="T638" s="265"/>
      <c r="U638" s="265"/>
      <c r="V638" s="265"/>
      <c r="W638" s="265"/>
      <c r="X638" s="265"/>
      <c r="Y638" s="265"/>
      <c r="Z638" s="265"/>
      <c r="AA638" s="265"/>
      <c r="AB638" s="265"/>
    </row>
    <row r="639" hidden="1">
      <c r="A639" s="83" t="str">
        <f t="shared" si="1"/>
        <v>607578dc7a42d1fa10400aa7</v>
      </c>
      <c r="B639" s="99"/>
      <c r="C639" s="92"/>
      <c r="D639" s="267" t="s">
        <v>51</v>
      </c>
      <c r="E639" s="268" t="s">
        <v>5737</v>
      </c>
      <c r="F639" s="268" t="s">
        <v>5738</v>
      </c>
      <c r="G639" s="202">
        <v>0.5208333333333334</v>
      </c>
      <c r="H639" s="51" t="s">
        <v>9393</v>
      </c>
      <c r="I639" s="268" t="s">
        <v>9622</v>
      </c>
      <c r="J639" s="268" t="s">
        <v>5740</v>
      </c>
      <c r="K639" s="269"/>
      <c r="L639" s="265"/>
      <c r="M639" s="109"/>
      <c r="N639" s="265"/>
      <c r="O639" s="265"/>
      <c r="P639" s="265"/>
      <c r="Q639" s="265"/>
      <c r="R639" s="265"/>
      <c r="S639" s="265"/>
      <c r="T639" s="265"/>
      <c r="U639" s="265"/>
      <c r="V639" s="265"/>
      <c r="W639" s="265"/>
      <c r="X639" s="265"/>
      <c r="Y639" s="265"/>
      <c r="Z639" s="265"/>
      <c r="AA639" s="265"/>
      <c r="AB639" s="265"/>
    </row>
    <row r="640" hidden="1">
      <c r="A640" s="83" t="str">
        <f t="shared" si="1"/>
        <v>6083e432176e4e7cfccfbb87</v>
      </c>
      <c r="B640" s="99"/>
      <c r="C640" s="92" t="s">
        <v>273</v>
      </c>
      <c r="D640" s="297" t="s">
        <v>51</v>
      </c>
      <c r="E640" s="303" t="s">
        <v>9623</v>
      </c>
      <c r="F640" s="303" t="s">
        <v>9624</v>
      </c>
      <c r="G640" s="304" t="s">
        <v>8689</v>
      </c>
      <c r="H640" s="303" t="s">
        <v>9016</v>
      </c>
      <c r="I640" s="303" t="s">
        <v>9625</v>
      </c>
      <c r="J640" s="303" t="s">
        <v>9626</v>
      </c>
      <c r="K640" s="51" t="s">
        <v>9627</v>
      </c>
      <c r="L640" s="265"/>
      <c r="M640" s="270" t="str">
        <f>VLOOKUP(E640,'Hedef Liste'!A:J,9,0)</f>
        <v>#N/A</v>
      </c>
      <c r="N640" s="265"/>
      <c r="O640" s="265"/>
      <c r="P640" s="265"/>
      <c r="Q640" s="265"/>
      <c r="R640" s="265"/>
      <c r="S640" s="265"/>
      <c r="T640" s="265"/>
      <c r="U640" s="265"/>
      <c r="V640" s="265"/>
      <c r="W640" s="265"/>
      <c r="X640" s="265"/>
      <c r="Y640" s="265"/>
      <c r="Z640" s="265"/>
      <c r="AA640" s="265"/>
      <c r="AB640" s="265"/>
    </row>
    <row r="641" hidden="1">
      <c r="A641" s="83" t="str">
        <f t="shared" si="1"/>
        <v>6079e23138cb15b573359a35</v>
      </c>
      <c r="B641" s="99"/>
      <c r="C641" s="92" t="s">
        <v>273</v>
      </c>
      <c r="D641" s="267" t="s">
        <v>51</v>
      </c>
      <c r="E641" s="268" t="s">
        <v>413</v>
      </c>
      <c r="F641" s="268" t="s">
        <v>414</v>
      </c>
      <c r="G641" s="305" t="s">
        <v>8707</v>
      </c>
      <c r="H641" s="51" t="s">
        <v>9628</v>
      </c>
      <c r="I641" s="268" t="s">
        <v>9629</v>
      </c>
      <c r="J641" s="268" t="s">
        <v>416</v>
      </c>
      <c r="K641" s="268" t="s">
        <v>9630</v>
      </c>
      <c r="L641" s="265"/>
      <c r="M641" s="270">
        <f>VLOOKUP(E641,'Hedef Liste'!A:J,9,0)</f>
        <v>17</v>
      </c>
      <c r="N641" s="265"/>
      <c r="O641" s="265"/>
      <c r="P641" s="265"/>
      <c r="Q641" s="265"/>
      <c r="R641" s="265"/>
      <c r="S641" s="265"/>
      <c r="T641" s="265"/>
      <c r="U641" s="265"/>
      <c r="V641" s="265"/>
      <c r="W641" s="265"/>
      <c r="X641" s="265"/>
      <c r="Y641" s="265"/>
      <c r="Z641" s="265"/>
      <c r="AA641" s="265"/>
      <c r="AB641" s="265"/>
    </row>
    <row r="642" hidden="1">
      <c r="A642" s="83" t="str">
        <f t="shared" si="1"/>
        <v>60868db3d72f80069771a7e4</v>
      </c>
      <c r="B642" s="99"/>
      <c r="C642" s="92" t="s">
        <v>273</v>
      </c>
      <c r="D642" s="306" t="s">
        <v>51</v>
      </c>
      <c r="E642" s="268" t="s">
        <v>9631</v>
      </c>
      <c r="F642" s="268" t="s">
        <v>9632</v>
      </c>
      <c r="G642" s="305" t="s">
        <v>8697</v>
      </c>
      <c r="H642" s="51" t="s">
        <v>9029</v>
      </c>
      <c r="I642" s="268" t="s">
        <v>9633</v>
      </c>
      <c r="J642" s="268" t="s">
        <v>9634</v>
      </c>
      <c r="K642" s="269"/>
      <c r="L642" s="265"/>
      <c r="M642" s="276" t="str">
        <f>VLOOKUP(E642,'Hedef Liste'!A:J,9,0)</f>
        <v>#N/A</v>
      </c>
      <c r="N642" s="265"/>
      <c r="O642" s="265"/>
      <c r="P642" s="265"/>
      <c r="Q642" s="265"/>
      <c r="R642" s="265"/>
      <c r="S642" s="265"/>
      <c r="T642" s="265"/>
      <c r="U642" s="265"/>
      <c r="V642" s="265"/>
      <c r="W642" s="265"/>
      <c r="X642" s="265"/>
      <c r="Y642" s="265"/>
      <c r="Z642" s="265"/>
      <c r="AA642" s="265"/>
      <c r="AB642" s="265"/>
    </row>
    <row r="643" hidden="1">
      <c r="A643" s="83" t="str">
        <f t="shared" si="1"/>
        <v/>
      </c>
      <c r="B643" s="99"/>
      <c r="C643" s="92" t="s">
        <v>9364</v>
      </c>
      <c r="D643" s="263"/>
      <c r="E643" s="272"/>
      <c r="F643" s="272"/>
      <c r="G643" s="273"/>
      <c r="H643" s="70"/>
      <c r="I643" s="272"/>
      <c r="J643" s="272"/>
      <c r="K643" s="132"/>
      <c r="L643" s="265"/>
      <c r="M643" s="109" t="str">
        <f>VLOOKUP(E643,'Hedef Liste'!A:J,9,0)</f>
        <v>#N/A</v>
      </c>
      <c r="N643" s="265"/>
      <c r="O643" s="265"/>
      <c r="P643" s="265"/>
      <c r="Q643" s="265"/>
      <c r="R643" s="265"/>
      <c r="S643" s="265"/>
      <c r="T643" s="265"/>
      <c r="U643" s="265"/>
      <c r="V643" s="265"/>
      <c r="W643" s="265"/>
      <c r="X643" s="265"/>
      <c r="Y643" s="265"/>
      <c r="Z643" s="265"/>
      <c r="AA643" s="265"/>
      <c r="AB643" s="265"/>
    </row>
    <row r="644" hidden="1">
      <c r="A644" s="83" t="str">
        <f t="shared" si="1"/>
        <v/>
      </c>
      <c r="B644" s="108"/>
      <c r="C644" s="92"/>
      <c r="D644" s="263"/>
      <c r="E644" s="70"/>
      <c r="F644" s="70"/>
      <c r="G644" s="273"/>
      <c r="H644" s="70"/>
      <c r="I644" s="70"/>
      <c r="J644" s="70"/>
      <c r="K644" s="265"/>
      <c r="L644" s="265"/>
      <c r="M644" s="109" t="str">
        <f>VLOOKUP(E644,'Hedef Liste'!A:J,9,0)</f>
        <v>#N/A</v>
      </c>
      <c r="N644" s="265"/>
      <c r="O644" s="265"/>
      <c r="P644" s="265"/>
      <c r="Q644" s="265"/>
      <c r="R644" s="265"/>
      <c r="S644" s="265"/>
      <c r="T644" s="265"/>
      <c r="U644" s="265"/>
      <c r="V644" s="265"/>
      <c r="W644" s="265"/>
      <c r="X644" s="265"/>
      <c r="Y644" s="265"/>
      <c r="Z644" s="265"/>
      <c r="AA644" s="265"/>
      <c r="AB644" s="265"/>
    </row>
    <row r="645" hidden="1">
      <c r="A645" s="83" t="str">
        <f t="shared" si="1"/>
        <v/>
      </c>
      <c r="B645" s="302" t="s">
        <v>8940</v>
      </c>
      <c r="C645" s="92"/>
      <c r="D645" s="263"/>
      <c r="E645" s="272"/>
      <c r="F645" s="272"/>
      <c r="G645" s="205"/>
      <c r="H645" s="70"/>
      <c r="I645" s="70"/>
      <c r="J645" s="272"/>
      <c r="K645" s="132"/>
      <c r="L645" s="265"/>
      <c r="M645" s="109" t="str">
        <f>VLOOKUP(E645,'Hedef Liste'!A:J,9,0)</f>
        <v>#N/A</v>
      </c>
      <c r="N645" s="265"/>
      <c r="O645" s="265"/>
      <c r="P645" s="265"/>
      <c r="Q645" s="265"/>
      <c r="R645" s="265"/>
      <c r="S645" s="265"/>
      <c r="T645" s="265"/>
      <c r="U645" s="265"/>
      <c r="V645" s="265"/>
      <c r="W645" s="265"/>
      <c r="X645" s="265"/>
      <c r="Y645" s="265"/>
      <c r="Z645" s="265"/>
      <c r="AA645" s="265"/>
      <c r="AB645" s="265"/>
    </row>
    <row r="646" hidden="1">
      <c r="A646" s="83" t="str">
        <f t="shared" si="1"/>
        <v>60744e44da9d22d0fa833463</v>
      </c>
      <c r="B646" s="99"/>
      <c r="C646" s="92" t="s">
        <v>52</v>
      </c>
      <c r="D646" s="306" t="s">
        <v>51</v>
      </c>
      <c r="E646" s="307" t="s">
        <v>2576</v>
      </c>
      <c r="F646" s="307" t="s">
        <v>2577</v>
      </c>
      <c r="G646" s="308" t="s">
        <v>8899</v>
      </c>
      <c r="H646" s="300" t="s">
        <v>9635</v>
      </c>
      <c r="I646" s="307" t="s">
        <v>9636</v>
      </c>
      <c r="J646" s="307" t="s">
        <v>2579</v>
      </c>
      <c r="K646" s="265"/>
      <c r="L646" s="265"/>
      <c r="M646" s="270">
        <f>VLOOKUP(E646,'Hedef Liste'!A:J,9,0)</f>
        <v>6</v>
      </c>
      <c r="N646" s="265"/>
      <c r="O646" s="265"/>
      <c r="P646" s="265"/>
      <c r="Q646" s="265"/>
      <c r="R646" s="265"/>
      <c r="S646" s="265"/>
      <c r="T646" s="265"/>
      <c r="U646" s="265"/>
      <c r="V646" s="265"/>
      <c r="W646" s="265"/>
      <c r="X646" s="265"/>
      <c r="Y646" s="265"/>
      <c r="Z646" s="265"/>
      <c r="AA646" s="265"/>
      <c r="AB646" s="265"/>
    </row>
    <row r="647" hidden="1">
      <c r="A647" s="83" t="str">
        <f t="shared" si="1"/>
        <v>6093e123a715f37f64413778</v>
      </c>
      <c r="B647" s="99"/>
      <c r="C647" s="92" t="s">
        <v>52</v>
      </c>
      <c r="D647" s="306" t="s">
        <v>51</v>
      </c>
      <c r="E647" s="268" t="s">
        <v>9637</v>
      </c>
      <c r="F647" s="268" t="s">
        <v>9638</v>
      </c>
      <c r="G647" s="305" t="s">
        <v>9410</v>
      </c>
      <c r="H647" s="300" t="s">
        <v>9639</v>
      </c>
      <c r="I647" s="268" t="s">
        <v>9640</v>
      </c>
      <c r="J647" s="268" t="s">
        <v>9641</v>
      </c>
      <c r="K647" s="265"/>
      <c r="L647" s="265"/>
      <c r="M647" s="276" t="str">
        <f>VLOOKUP(E647,'Hedef Liste'!A:J,9,0)</f>
        <v>#N/A</v>
      </c>
      <c r="N647" s="265"/>
      <c r="O647" s="265"/>
      <c r="P647" s="265"/>
      <c r="Q647" s="265"/>
      <c r="R647" s="265"/>
      <c r="S647" s="265"/>
      <c r="T647" s="265"/>
      <c r="U647" s="265"/>
      <c r="V647" s="265"/>
      <c r="W647" s="265"/>
      <c r="X647" s="265"/>
      <c r="Y647" s="265"/>
      <c r="Z647" s="265"/>
      <c r="AA647" s="265"/>
      <c r="AB647" s="265"/>
    </row>
    <row r="648" hidden="1">
      <c r="A648" s="83" t="str">
        <f t="shared" si="1"/>
        <v>6076961b8d60242e0ece369f</v>
      </c>
      <c r="B648" s="99"/>
      <c r="C648" s="92" t="s">
        <v>52</v>
      </c>
      <c r="D648" s="214" t="s">
        <v>51</v>
      </c>
      <c r="E648" s="215" t="s">
        <v>2751</v>
      </c>
      <c r="F648" s="215" t="s">
        <v>2752</v>
      </c>
      <c r="G648" s="171">
        <v>0.5833333333333334</v>
      </c>
      <c r="H648" s="215" t="s">
        <v>9016</v>
      </c>
      <c r="I648" s="215" t="s">
        <v>9642</v>
      </c>
      <c r="J648" s="215" t="s">
        <v>2754</v>
      </c>
      <c r="K648" s="127"/>
      <c r="L648" s="265"/>
      <c r="M648" s="270">
        <f>VLOOKUP(E649,'Hedef Liste'!A:J,9,0)</f>
        <v>7</v>
      </c>
      <c r="N648" s="265"/>
      <c r="O648" s="265"/>
      <c r="P648" s="265"/>
      <c r="Q648" s="265"/>
      <c r="R648" s="265"/>
      <c r="S648" s="265"/>
      <c r="T648" s="265"/>
      <c r="U648" s="265"/>
      <c r="V648" s="265"/>
      <c r="W648" s="265"/>
      <c r="X648" s="265"/>
      <c r="Y648" s="265"/>
      <c r="Z648" s="265"/>
      <c r="AA648" s="265"/>
      <c r="AB648" s="265"/>
    </row>
    <row r="649" hidden="1">
      <c r="A649" s="83" t="str">
        <f t="shared" si="1"/>
        <v>5fc0c1fa7cc3f4e4b16d0cca</v>
      </c>
      <c r="B649" s="99"/>
      <c r="C649" s="92" t="s">
        <v>52</v>
      </c>
      <c r="D649" s="297" t="s">
        <v>51</v>
      </c>
      <c r="E649" s="122" t="s">
        <v>7715</v>
      </c>
      <c r="F649" s="122" t="s">
        <v>7716</v>
      </c>
      <c r="G649" s="309" t="s">
        <v>8783</v>
      </c>
      <c r="H649" s="122" t="s">
        <v>9643</v>
      </c>
      <c r="I649" s="122" t="s">
        <v>9644</v>
      </c>
      <c r="J649" s="122" t="s">
        <v>7718</v>
      </c>
      <c r="K649" s="51" t="s">
        <v>9645</v>
      </c>
      <c r="L649" s="265"/>
      <c r="M649" s="109" t="str">
        <f>VLOOKUP(#REF!,'Hedef Liste'!A:J,9,0)</f>
        <v>#REF!</v>
      </c>
      <c r="N649" s="265"/>
      <c r="O649" s="265"/>
      <c r="P649" s="265"/>
      <c r="Q649" s="265"/>
      <c r="R649" s="265"/>
      <c r="S649" s="265"/>
      <c r="T649" s="265"/>
      <c r="U649" s="265"/>
      <c r="V649" s="265"/>
      <c r="W649" s="265"/>
      <c r="X649" s="265"/>
      <c r="Y649" s="265"/>
      <c r="Z649" s="265"/>
      <c r="AA649" s="265"/>
      <c r="AB649" s="265"/>
    </row>
    <row r="650" hidden="1">
      <c r="A650" s="83" t="str">
        <f t="shared" si="1"/>
        <v/>
      </c>
      <c r="B650" s="108"/>
      <c r="C650" s="92" t="s">
        <v>52</v>
      </c>
      <c r="D650" s="263"/>
      <c r="E650" s="272"/>
      <c r="F650" s="272"/>
      <c r="G650" s="273"/>
      <c r="H650" s="70"/>
      <c r="I650" s="70"/>
      <c r="J650" s="272"/>
      <c r="K650" s="265"/>
      <c r="L650" s="265"/>
      <c r="M650" s="109" t="str">
        <f>VLOOKUP(E650,'Hedef Liste'!A:J,9,0)</f>
        <v>#N/A</v>
      </c>
      <c r="N650" s="265"/>
      <c r="O650" s="265"/>
      <c r="P650" s="265"/>
      <c r="Q650" s="265"/>
      <c r="R650" s="265"/>
      <c r="S650" s="265"/>
      <c r="T650" s="265"/>
      <c r="U650" s="265"/>
      <c r="V650" s="265"/>
      <c r="W650" s="265"/>
      <c r="X650" s="265"/>
      <c r="Y650" s="265"/>
      <c r="Z650" s="265"/>
      <c r="AA650" s="265"/>
      <c r="AB650" s="265"/>
    </row>
    <row r="651" hidden="1">
      <c r="A651" s="83" t="str">
        <f t="shared" si="1"/>
        <v/>
      </c>
      <c r="B651" s="261"/>
      <c r="C651" s="262">
        <v>44336.0</v>
      </c>
      <c r="D651" s="263"/>
      <c r="E651" s="301"/>
      <c r="F651" s="149"/>
      <c r="G651" s="149"/>
      <c r="H651" s="149"/>
      <c r="I651" s="149"/>
      <c r="J651" s="149"/>
      <c r="K651" s="149"/>
      <c r="L651" s="150"/>
      <c r="M651" s="109" t="str">
        <f>VLOOKUP(E651,'Hedef Liste'!A:J,9,0)</f>
        <v>#N/A</v>
      </c>
      <c r="N651" s="265"/>
      <c r="O651" s="265"/>
      <c r="P651" s="265"/>
      <c r="Q651" s="265"/>
      <c r="R651" s="265"/>
      <c r="S651" s="265"/>
      <c r="T651" s="265"/>
      <c r="U651" s="265"/>
      <c r="V651" s="265"/>
      <c r="W651" s="265"/>
      <c r="X651" s="265"/>
      <c r="Y651" s="265"/>
      <c r="Z651" s="265"/>
      <c r="AA651" s="265"/>
      <c r="AB651" s="265"/>
    </row>
    <row r="652" hidden="1">
      <c r="A652" s="83" t="str">
        <f t="shared" si="1"/>
        <v>5fee16fcee0f72496fa7f5da</v>
      </c>
      <c r="B652" s="302" t="s">
        <v>8686</v>
      </c>
      <c r="C652" s="92" t="s">
        <v>273</v>
      </c>
      <c r="D652" s="267" t="s">
        <v>51</v>
      </c>
      <c r="E652" s="268" t="s">
        <v>9646</v>
      </c>
      <c r="F652" s="268" t="s">
        <v>9647</v>
      </c>
      <c r="G652" s="114" t="s">
        <v>8899</v>
      </c>
      <c r="H652" s="51" t="s">
        <v>9648</v>
      </c>
      <c r="I652" s="268" t="s">
        <v>9649</v>
      </c>
      <c r="J652" s="268" t="s">
        <v>9650</v>
      </c>
      <c r="K652" s="269"/>
      <c r="L652" s="265"/>
      <c r="M652" s="109" t="str">
        <f>VLOOKUP(E652,'Hedef Liste'!A:J,9,0)</f>
        <v>#N/A</v>
      </c>
      <c r="N652" s="265"/>
      <c r="O652" s="265"/>
      <c r="P652" s="265"/>
      <c r="Q652" s="265"/>
      <c r="R652" s="265"/>
      <c r="S652" s="265"/>
      <c r="T652" s="265"/>
      <c r="U652" s="265"/>
      <c r="V652" s="265"/>
      <c r="W652" s="265"/>
      <c r="X652" s="265"/>
      <c r="Y652" s="265"/>
      <c r="Z652" s="265"/>
      <c r="AA652" s="265"/>
      <c r="AB652" s="265"/>
    </row>
    <row r="653" hidden="1">
      <c r="A653" s="83" t="str">
        <f t="shared" si="1"/>
        <v>60741f95f6f610f68eb00bdb</v>
      </c>
      <c r="B653" s="99"/>
      <c r="C653" s="92" t="s">
        <v>273</v>
      </c>
      <c r="D653" s="297" t="s">
        <v>51</v>
      </c>
      <c r="E653" s="231" t="s">
        <v>3056</v>
      </c>
      <c r="F653" s="231" t="s">
        <v>3057</v>
      </c>
      <c r="G653" s="230">
        <v>0.5208333333333334</v>
      </c>
      <c r="H653" s="231" t="s">
        <v>9167</v>
      </c>
      <c r="I653" s="231" t="s">
        <v>9651</v>
      </c>
      <c r="J653" s="231" t="s">
        <v>3059</v>
      </c>
      <c r="K653" s="215" t="s">
        <v>9652</v>
      </c>
      <c r="L653" s="265"/>
      <c r="M653" s="270">
        <f>VLOOKUP(E659,'Hedef Liste'!A:J,9,0)</f>
        <v>21</v>
      </c>
      <c r="N653" s="265"/>
      <c r="O653" s="265"/>
      <c r="P653" s="265"/>
      <c r="Q653" s="265"/>
      <c r="R653" s="265"/>
      <c r="S653" s="265"/>
      <c r="T653" s="265"/>
      <c r="U653" s="265"/>
      <c r="V653" s="265"/>
      <c r="W653" s="265"/>
      <c r="X653" s="265"/>
      <c r="Y653" s="265"/>
      <c r="Z653" s="265"/>
      <c r="AA653" s="265"/>
      <c r="AB653" s="265"/>
    </row>
    <row r="654" hidden="1">
      <c r="A654" s="83" t="str">
        <f t="shared" si="1"/>
        <v>5feca8fd87a63bd73a328b1b</v>
      </c>
      <c r="B654" s="99"/>
      <c r="C654" s="92" t="s">
        <v>273</v>
      </c>
      <c r="D654" s="297" t="s">
        <v>51</v>
      </c>
      <c r="E654" s="122" t="s">
        <v>5458</v>
      </c>
      <c r="F654" s="122" t="s">
        <v>5459</v>
      </c>
      <c r="G654" s="222">
        <v>0.5833333333333334</v>
      </c>
      <c r="H654" s="122" t="s">
        <v>9570</v>
      </c>
      <c r="I654" s="122" t="s">
        <v>9571</v>
      </c>
      <c r="J654" s="122" t="s">
        <v>5461</v>
      </c>
      <c r="K654" s="268" t="s">
        <v>9653</v>
      </c>
      <c r="L654" s="265"/>
      <c r="M654" s="270">
        <f>VLOOKUP(E654,'Hedef Liste'!A:J,9,0)</f>
        <v>24</v>
      </c>
      <c r="N654" s="265"/>
      <c r="O654" s="265"/>
      <c r="P654" s="265"/>
      <c r="Q654" s="265"/>
      <c r="R654" s="265"/>
      <c r="S654" s="265"/>
      <c r="T654" s="265"/>
      <c r="U654" s="265"/>
      <c r="V654" s="265"/>
      <c r="W654" s="265"/>
      <c r="X654" s="265"/>
      <c r="Y654" s="265"/>
      <c r="Z654" s="265"/>
      <c r="AA654" s="265"/>
      <c r="AB654" s="265"/>
    </row>
    <row r="655" hidden="1">
      <c r="A655" s="83" t="str">
        <f t="shared" si="1"/>
        <v>6048d97341a491471f9825f7</v>
      </c>
      <c r="B655" s="99"/>
      <c r="C655" s="92" t="s">
        <v>273</v>
      </c>
      <c r="D655" s="297" t="s">
        <v>51</v>
      </c>
      <c r="E655" s="122" t="s">
        <v>8321</v>
      </c>
      <c r="F655" s="122" t="s">
        <v>8322</v>
      </c>
      <c r="G655" s="222">
        <v>0.7291666666666666</v>
      </c>
      <c r="H655" s="122" t="s">
        <v>9567</v>
      </c>
      <c r="I655" s="122" t="s">
        <v>9568</v>
      </c>
      <c r="J655" s="122" t="s">
        <v>8324</v>
      </c>
      <c r="K655" s="268" t="s">
        <v>9654</v>
      </c>
      <c r="L655" s="265"/>
      <c r="M655" s="270">
        <f>VLOOKUP(E655,'Hedef Liste'!A:J,9,0)</f>
        <v>60</v>
      </c>
      <c r="N655" s="265"/>
      <c r="O655" s="265"/>
      <c r="P655" s="265"/>
      <c r="Q655" s="265"/>
      <c r="R655" s="265"/>
      <c r="S655" s="265"/>
      <c r="T655" s="265"/>
      <c r="U655" s="265"/>
      <c r="V655" s="265"/>
      <c r="W655" s="265"/>
      <c r="X655" s="265"/>
      <c r="Y655" s="265"/>
      <c r="Z655" s="265"/>
      <c r="AA655" s="265"/>
      <c r="AB655" s="265"/>
    </row>
    <row r="656" hidden="1">
      <c r="A656" s="83" t="str">
        <f t="shared" si="1"/>
        <v/>
      </c>
      <c r="B656" s="99"/>
      <c r="C656" s="92" t="s">
        <v>9364</v>
      </c>
      <c r="D656" s="263"/>
      <c r="E656" s="272"/>
      <c r="F656" s="272"/>
      <c r="G656" s="273"/>
      <c r="H656" s="70"/>
      <c r="I656" s="272"/>
      <c r="J656" s="272"/>
      <c r="K656" s="132"/>
      <c r="L656" s="265"/>
      <c r="M656" s="109" t="str">
        <f>VLOOKUP(E656,'Hedef Liste'!A:J,9,0)</f>
        <v>#N/A</v>
      </c>
      <c r="N656" s="265"/>
      <c r="O656" s="265"/>
      <c r="P656" s="265"/>
      <c r="Q656" s="265"/>
      <c r="R656" s="265"/>
      <c r="S656" s="265"/>
      <c r="T656" s="265"/>
      <c r="U656" s="265"/>
      <c r="V656" s="265"/>
      <c r="W656" s="265"/>
      <c r="X656" s="265"/>
      <c r="Y656" s="265"/>
      <c r="Z656" s="265"/>
      <c r="AA656" s="265"/>
      <c r="AB656" s="265"/>
    </row>
    <row r="657" hidden="1">
      <c r="A657" s="83" t="str">
        <f t="shared" si="1"/>
        <v/>
      </c>
      <c r="B657" s="108"/>
      <c r="C657" s="92"/>
      <c r="D657" s="263"/>
      <c r="E657" s="70"/>
      <c r="F657" s="70"/>
      <c r="G657" s="273"/>
      <c r="H657" s="70"/>
      <c r="I657" s="70"/>
      <c r="J657" s="70"/>
      <c r="K657" s="265"/>
      <c r="L657" s="265"/>
      <c r="M657" s="109" t="str">
        <f>VLOOKUP(E657,'Hedef Liste'!A:J,9,0)</f>
        <v>#N/A</v>
      </c>
      <c r="N657" s="265"/>
      <c r="O657" s="265"/>
      <c r="P657" s="265"/>
      <c r="Q657" s="265"/>
      <c r="R657" s="265"/>
      <c r="S657" s="265"/>
      <c r="T657" s="265"/>
      <c r="U657" s="265"/>
      <c r="V657" s="265"/>
      <c r="W657" s="265"/>
      <c r="X657" s="265"/>
      <c r="Y657" s="265"/>
      <c r="Z657" s="265"/>
      <c r="AA657" s="265"/>
      <c r="AB657" s="265"/>
    </row>
    <row r="658" hidden="1">
      <c r="A658" s="83" t="str">
        <f t="shared" si="1"/>
        <v/>
      </c>
      <c r="B658" s="302" t="s">
        <v>8940</v>
      </c>
      <c r="C658" s="92"/>
      <c r="D658" s="263"/>
      <c r="E658" s="272"/>
      <c r="F658" s="272"/>
      <c r="G658" s="205"/>
      <c r="H658" s="70"/>
      <c r="I658" s="70"/>
      <c r="J658" s="272"/>
      <c r="K658" s="132"/>
      <c r="L658" s="265"/>
      <c r="M658" s="109" t="str">
        <f>VLOOKUP(E658,'Hedef Liste'!A:J,9,0)</f>
        <v>#N/A</v>
      </c>
      <c r="N658" s="265"/>
      <c r="O658" s="265"/>
      <c r="P658" s="265"/>
      <c r="Q658" s="265"/>
      <c r="R658" s="265"/>
      <c r="S658" s="265"/>
      <c r="T658" s="265"/>
      <c r="U658" s="265"/>
      <c r="V658" s="265"/>
      <c r="W658" s="265"/>
      <c r="X658" s="265"/>
      <c r="Y658" s="265"/>
      <c r="Z658" s="265"/>
      <c r="AA658" s="265"/>
      <c r="AB658" s="265"/>
    </row>
    <row r="659" hidden="1">
      <c r="A659" s="83" t="str">
        <f t="shared" si="1"/>
        <v>5fec8a7c12a850dde8bc4a8e</v>
      </c>
      <c r="B659" s="99"/>
      <c r="C659" s="92" t="s">
        <v>52</v>
      </c>
      <c r="D659" s="298" t="s">
        <v>51</v>
      </c>
      <c r="E659" s="122" t="s">
        <v>1813</v>
      </c>
      <c r="F659" s="122" t="s">
        <v>1814</v>
      </c>
      <c r="G659" s="144" t="s">
        <v>9410</v>
      </c>
      <c r="H659" s="124" t="s">
        <v>9610</v>
      </c>
      <c r="I659" s="122" t="s">
        <v>9611</v>
      </c>
      <c r="J659" s="122" t="s">
        <v>82</v>
      </c>
      <c r="K659" s="51" t="s">
        <v>9655</v>
      </c>
      <c r="L659" s="265"/>
      <c r="M659" s="276" t="str">
        <f>VLOOKUP(#REF!,'Hedef Liste'!A:J,9,0)</f>
        <v>#REF!</v>
      </c>
      <c r="N659" s="265"/>
      <c r="O659" s="265"/>
      <c r="P659" s="265"/>
      <c r="Q659" s="265"/>
      <c r="R659" s="265"/>
      <c r="S659" s="265"/>
      <c r="T659" s="265"/>
      <c r="U659" s="265"/>
      <c r="V659" s="265"/>
      <c r="W659" s="265"/>
      <c r="X659" s="265"/>
      <c r="Y659" s="265"/>
      <c r="Z659" s="265"/>
      <c r="AA659" s="265"/>
      <c r="AB659" s="265"/>
    </row>
    <row r="660" hidden="1">
      <c r="A660" s="83" t="str">
        <f t="shared" si="1"/>
        <v>607e8e6cd0f212bbcffba7c7</v>
      </c>
      <c r="B660" s="99"/>
      <c r="C660" s="92" t="s">
        <v>52</v>
      </c>
      <c r="D660" s="306" t="s">
        <v>51</v>
      </c>
      <c r="E660" s="268" t="s">
        <v>5857</v>
      </c>
      <c r="F660" s="268" t="s">
        <v>5858</v>
      </c>
      <c r="G660" s="305" t="s">
        <v>9467</v>
      </c>
      <c r="H660" s="300" t="s">
        <v>9656</v>
      </c>
      <c r="I660" s="268" t="s">
        <v>9657</v>
      </c>
      <c r="J660" s="268" t="s">
        <v>5861</v>
      </c>
      <c r="K660" s="265"/>
      <c r="L660" s="265"/>
      <c r="M660" s="270">
        <f>VLOOKUP(E660,'Hedef Liste'!A:J,9,0)</f>
        <v>21</v>
      </c>
      <c r="N660" s="265"/>
      <c r="O660" s="265"/>
      <c r="P660" s="265"/>
      <c r="Q660" s="265"/>
      <c r="R660" s="265"/>
      <c r="S660" s="265"/>
      <c r="T660" s="265"/>
      <c r="U660" s="265"/>
      <c r="V660" s="265"/>
      <c r="W660" s="265"/>
      <c r="X660" s="265"/>
      <c r="Y660" s="265"/>
      <c r="Z660" s="265"/>
      <c r="AA660" s="265"/>
      <c r="AB660" s="265"/>
    </row>
    <row r="661" hidden="1">
      <c r="A661" s="83" t="str">
        <f t="shared" si="1"/>
        <v>607ebf0facad6c20f316a1ec</v>
      </c>
      <c r="B661" s="99"/>
      <c r="C661" s="92" t="s">
        <v>52</v>
      </c>
      <c r="D661" s="306" t="s">
        <v>51</v>
      </c>
      <c r="E661" s="268" t="s">
        <v>9658</v>
      </c>
      <c r="F661" s="268" t="s">
        <v>9659</v>
      </c>
      <c r="G661" s="305" t="s">
        <v>8697</v>
      </c>
      <c r="H661" s="300" t="s">
        <v>8950</v>
      </c>
      <c r="I661" s="268" t="s">
        <v>9660</v>
      </c>
      <c r="J661" s="268" t="s">
        <v>9661</v>
      </c>
      <c r="K661" s="265"/>
      <c r="L661" s="265"/>
      <c r="M661" s="276" t="str">
        <f>VLOOKUP(E661,'Hedef Liste'!A:J,9,0)</f>
        <v>#N/A</v>
      </c>
      <c r="N661" s="265"/>
      <c r="O661" s="265"/>
      <c r="P661" s="265"/>
      <c r="Q661" s="265"/>
      <c r="R661" s="265"/>
      <c r="S661" s="265"/>
      <c r="T661" s="265"/>
      <c r="U661" s="265"/>
      <c r="V661" s="265"/>
      <c r="W661" s="265"/>
      <c r="X661" s="265"/>
      <c r="Y661" s="265"/>
      <c r="Z661" s="265"/>
      <c r="AA661" s="265"/>
      <c r="AB661" s="265"/>
    </row>
    <row r="662" hidden="1">
      <c r="A662" s="83" t="str">
        <f t="shared" si="1"/>
        <v>606cc25e757ebe6be3dbe0df</v>
      </c>
      <c r="B662" s="99"/>
      <c r="C662" s="92" t="s">
        <v>52</v>
      </c>
      <c r="D662" s="310" t="s">
        <v>51</v>
      </c>
      <c r="E662" s="116" t="s">
        <v>8232</v>
      </c>
      <c r="F662" s="116" t="s">
        <v>8233</v>
      </c>
      <c r="G662" s="311" t="s">
        <v>8760</v>
      </c>
      <c r="H662" s="116" t="s">
        <v>9588</v>
      </c>
      <c r="I662" s="116" t="s">
        <v>9589</v>
      </c>
      <c r="J662" s="116" t="s">
        <v>8235</v>
      </c>
      <c r="K662" s="132"/>
      <c r="L662" s="265"/>
      <c r="M662" s="278">
        <f>VLOOKUP(E662,'Hedef Liste'!A:J,9,0)</f>
        <v>29</v>
      </c>
      <c r="N662" s="265"/>
      <c r="O662" s="265"/>
      <c r="P662" s="265"/>
      <c r="Q662" s="265"/>
      <c r="R662" s="265"/>
      <c r="S662" s="265"/>
      <c r="T662" s="265"/>
      <c r="U662" s="265"/>
      <c r="V662" s="265"/>
      <c r="W662" s="265"/>
      <c r="X662" s="265"/>
      <c r="Y662" s="265"/>
      <c r="Z662" s="265"/>
      <c r="AA662" s="265"/>
      <c r="AB662" s="265"/>
    </row>
    <row r="663" hidden="1">
      <c r="A663" s="83" t="str">
        <f t="shared" si="1"/>
        <v/>
      </c>
      <c r="B663" s="108"/>
      <c r="C663" s="92" t="s">
        <v>52</v>
      </c>
      <c r="D663" s="263"/>
      <c r="E663" s="272"/>
      <c r="F663" s="272"/>
      <c r="G663" s="273"/>
      <c r="H663" s="70"/>
      <c r="I663" s="70"/>
      <c r="J663" s="272"/>
      <c r="K663" s="265"/>
      <c r="L663" s="265"/>
      <c r="M663" s="109" t="str">
        <f>VLOOKUP(E663,'Hedef Liste'!A:J,9,0)</f>
        <v>#N/A</v>
      </c>
      <c r="N663" s="265"/>
      <c r="O663" s="265"/>
      <c r="P663" s="265"/>
      <c r="Q663" s="265"/>
      <c r="R663" s="265"/>
      <c r="S663" s="265"/>
      <c r="T663" s="265"/>
      <c r="U663" s="265"/>
      <c r="V663" s="265"/>
      <c r="W663" s="265"/>
      <c r="X663" s="265"/>
      <c r="Y663" s="265"/>
      <c r="Z663" s="265"/>
      <c r="AA663" s="265"/>
      <c r="AB663" s="265"/>
    </row>
    <row r="664" hidden="1">
      <c r="A664" s="83" t="str">
        <f t="shared" si="1"/>
        <v/>
      </c>
      <c r="B664" s="261"/>
      <c r="C664" s="262">
        <v>44337.0</v>
      </c>
      <c r="D664" s="263"/>
      <c r="E664" s="301"/>
      <c r="F664" s="149"/>
      <c r="G664" s="149"/>
      <c r="H664" s="149"/>
      <c r="I664" s="149"/>
      <c r="J664" s="149"/>
      <c r="K664" s="149"/>
      <c r="L664" s="150"/>
      <c r="M664" s="109" t="str">
        <f>VLOOKUP(E664,'Hedef Liste'!A:J,9,0)</f>
        <v>#N/A</v>
      </c>
      <c r="N664" s="265"/>
      <c r="O664" s="265"/>
      <c r="P664" s="265"/>
      <c r="Q664" s="265"/>
      <c r="R664" s="265"/>
      <c r="S664" s="265"/>
      <c r="T664" s="265"/>
      <c r="U664" s="265"/>
      <c r="V664" s="265"/>
      <c r="W664" s="265"/>
      <c r="X664" s="265"/>
      <c r="Y664" s="265"/>
      <c r="Z664" s="265"/>
      <c r="AA664" s="265"/>
      <c r="AB664" s="265"/>
    </row>
    <row r="665" hidden="1">
      <c r="A665" s="83" t="str">
        <f t="shared" si="1"/>
        <v>60619c4e81f1147a0122a3c6</v>
      </c>
      <c r="B665" s="302" t="s">
        <v>8686</v>
      </c>
      <c r="C665" s="92" t="s">
        <v>273</v>
      </c>
      <c r="D665" s="297" t="s">
        <v>51</v>
      </c>
      <c r="E665" s="303" t="s">
        <v>9662</v>
      </c>
      <c r="F665" s="303" t="s">
        <v>9663</v>
      </c>
      <c r="G665" s="304" t="s">
        <v>8802</v>
      </c>
      <c r="H665" s="312" t="s">
        <v>9054</v>
      </c>
      <c r="I665" s="303" t="s">
        <v>9664</v>
      </c>
      <c r="J665" s="303" t="s">
        <v>7987</v>
      </c>
      <c r="K665" s="268" t="s">
        <v>9665</v>
      </c>
      <c r="L665" s="265"/>
      <c r="M665" s="109" t="str">
        <f>VLOOKUP(E665,'Hedef Liste'!A:J,9,0)</f>
        <v>#N/A</v>
      </c>
      <c r="N665" s="265"/>
      <c r="O665" s="265"/>
      <c r="P665" s="265"/>
      <c r="Q665" s="265"/>
      <c r="R665" s="265"/>
      <c r="S665" s="265"/>
      <c r="T665" s="265"/>
      <c r="U665" s="265"/>
      <c r="V665" s="265"/>
      <c r="W665" s="265"/>
      <c r="X665" s="265"/>
      <c r="Y665" s="265"/>
      <c r="Z665" s="265"/>
      <c r="AA665" s="265"/>
      <c r="AB665" s="265"/>
    </row>
    <row r="666" hidden="1">
      <c r="A666" s="83" t="str">
        <f t="shared" si="1"/>
        <v>607818ca631e80f942b924ed</v>
      </c>
      <c r="B666" s="99"/>
      <c r="C666" s="92" t="s">
        <v>273</v>
      </c>
      <c r="D666" s="267" t="s">
        <v>51</v>
      </c>
      <c r="E666" s="268" t="s">
        <v>6450</v>
      </c>
      <c r="F666" s="268" t="s">
        <v>6451</v>
      </c>
      <c r="G666" s="114" t="s">
        <v>8689</v>
      </c>
      <c r="H666" s="268" t="s">
        <v>9666</v>
      </c>
      <c r="I666" s="268" t="s">
        <v>9667</v>
      </c>
      <c r="J666" s="268" t="s">
        <v>6453</v>
      </c>
      <c r="K666" s="265"/>
      <c r="L666" s="265"/>
      <c r="M666" s="270">
        <f>VLOOKUP(E666,'Hedef Liste'!A:J,9,0)</f>
        <v>31</v>
      </c>
      <c r="N666" s="265"/>
      <c r="O666" s="265"/>
      <c r="P666" s="265"/>
      <c r="Q666" s="265"/>
      <c r="R666" s="265"/>
      <c r="S666" s="265"/>
      <c r="T666" s="265"/>
      <c r="U666" s="265"/>
      <c r="V666" s="265"/>
      <c r="W666" s="265"/>
      <c r="X666" s="265"/>
      <c r="Y666" s="265"/>
      <c r="Z666" s="265"/>
      <c r="AA666" s="265"/>
      <c r="AB666" s="265"/>
    </row>
    <row r="667" hidden="1">
      <c r="A667" s="83" t="str">
        <f t="shared" si="1"/>
        <v>605df5d43730cffe5f5213c4</v>
      </c>
      <c r="B667" s="99"/>
      <c r="C667" s="92" t="s">
        <v>273</v>
      </c>
      <c r="D667" s="267" t="s">
        <v>51</v>
      </c>
      <c r="E667" s="101" t="s">
        <v>9573</v>
      </c>
      <c r="F667" s="101" t="s">
        <v>9574</v>
      </c>
      <c r="G667" s="106" t="s">
        <v>9021</v>
      </c>
      <c r="H667" s="101" t="s">
        <v>9575</v>
      </c>
      <c r="I667" s="101" t="s">
        <v>9576</v>
      </c>
      <c r="J667" s="101" t="s">
        <v>9577</v>
      </c>
      <c r="K667" s="269"/>
      <c r="L667" s="265"/>
      <c r="M667" s="270" t="str">
        <f>VLOOKUP(E667,'Hedef Liste'!A:J,9,0)</f>
        <v>#N/A</v>
      </c>
      <c r="N667" s="265"/>
      <c r="O667" s="265"/>
      <c r="P667" s="265"/>
      <c r="Q667" s="265"/>
      <c r="R667" s="265"/>
      <c r="S667" s="265"/>
      <c r="T667" s="265"/>
      <c r="U667" s="265"/>
      <c r="V667" s="265"/>
      <c r="W667" s="265"/>
      <c r="X667" s="265"/>
      <c r="Y667" s="265"/>
      <c r="Z667" s="265"/>
      <c r="AA667" s="265"/>
      <c r="AB667" s="265"/>
    </row>
    <row r="668" hidden="1">
      <c r="A668" s="83" t="str">
        <f t="shared" si="1"/>
        <v>606f4b1a6d3eeb7ea3409890</v>
      </c>
      <c r="B668" s="99"/>
      <c r="C668" s="92" t="s">
        <v>273</v>
      </c>
      <c r="D668" s="297" t="s">
        <v>51</v>
      </c>
      <c r="E668" s="303" t="s">
        <v>7288</v>
      </c>
      <c r="F668" s="303" t="s">
        <v>7289</v>
      </c>
      <c r="G668" s="309" t="s">
        <v>8697</v>
      </c>
      <c r="H668" s="312" t="s">
        <v>9668</v>
      </c>
      <c r="I668" s="303" t="s">
        <v>9669</v>
      </c>
      <c r="J668" s="303" t="s">
        <v>7291</v>
      </c>
      <c r="K668" s="268" t="s">
        <v>9670</v>
      </c>
      <c r="L668" s="265"/>
      <c r="M668" s="270">
        <f>VLOOKUP(E668,'Hedef Liste'!A:J,9,0)</f>
        <v>39</v>
      </c>
      <c r="N668" s="265"/>
      <c r="O668" s="265"/>
      <c r="P668" s="265"/>
      <c r="Q668" s="265"/>
      <c r="R668" s="265"/>
      <c r="S668" s="265"/>
      <c r="T668" s="265"/>
      <c r="U668" s="265"/>
      <c r="V668" s="265"/>
      <c r="W668" s="265"/>
      <c r="X668" s="265"/>
      <c r="Y668" s="265"/>
      <c r="Z668" s="265"/>
      <c r="AA668" s="265"/>
      <c r="AB668" s="265"/>
    </row>
    <row r="669" hidden="1">
      <c r="A669" s="83" t="str">
        <f t="shared" si="1"/>
        <v/>
      </c>
      <c r="B669" s="99"/>
      <c r="C669" s="92" t="s">
        <v>9364</v>
      </c>
      <c r="D669" s="263"/>
      <c r="E669" s="272"/>
      <c r="F669" s="272"/>
      <c r="G669" s="273"/>
      <c r="H669" s="70"/>
      <c r="I669" s="272"/>
      <c r="J669" s="272"/>
      <c r="K669" s="132"/>
      <c r="L669" s="265"/>
      <c r="M669" s="109" t="str">
        <f>VLOOKUP(E669,'Hedef Liste'!A:J,9,0)</f>
        <v>#N/A</v>
      </c>
      <c r="N669" s="265"/>
      <c r="O669" s="265"/>
      <c r="P669" s="265"/>
      <c r="Q669" s="265"/>
      <c r="R669" s="265"/>
      <c r="S669" s="265"/>
      <c r="T669" s="265"/>
      <c r="U669" s="265"/>
      <c r="V669" s="265"/>
      <c r="W669" s="265"/>
      <c r="X669" s="265"/>
      <c r="Y669" s="265"/>
      <c r="Z669" s="265"/>
      <c r="AA669" s="265"/>
      <c r="AB669" s="265"/>
    </row>
    <row r="670" hidden="1">
      <c r="A670" s="83" t="str">
        <f t="shared" si="1"/>
        <v/>
      </c>
      <c r="B670" s="108"/>
      <c r="C670" s="92"/>
      <c r="D670" s="263"/>
      <c r="E670" s="70"/>
      <c r="F670" s="70"/>
      <c r="G670" s="273"/>
      <c r="H670" s="70"/>
      <c r="I670" s="70"/>
      <c r="J670" s="70"/>
      <c r="K670" s="265"/>
      <c r="L670" s="265"/>
      <c r="M670" s="109" t="str">
        <f>VLOOKUP(E670,'Hedef Liste'!A:J,9,0)</f>
        <v>#N/A</v>
      </c>
      <c r="N670" s="265"/>
      <c r="O670" s="265"/>
      <c r="P670" s="265"/>
      <c r="Q670" s="265"/>
      <c r="R670" s="265"/>
      <c r="S670" s="265"/>
      <c r="T670" s="265"/>
      <c r="U670" s="265"/>
      <c r="V670" s="265"/>
      <c r="W670" s="265"/>
      <c r="X670" s="265"/>
      <c r="Y670" s="265"/>
      <c r="Z670" s="265"/>
      <c r="AA670" s="265"/>
      <c r="AB670" s="265"/>
    </row>
    <row r="671" hidden="1">
      <c r="A671" s="83" t="str">
        <f t="shared" si="1"/>
        <v/>
      </c>
      <c r="B671" s="302" t="s">
        <v>8940</v>
      </c>
      <c r="C671" s="92"/>
      <c r="D671" s="263"/>
      <c r="E671" s="272"/>
      <c r="F671" s="272"/>
      <c r="G671" s="205"/>
      <c r="H671" s="70"/>
      <c r="I671" s="70"/>
      <c r="J671" s="272"/>
      <c r="K671" s="132"/>
      <c r="L671" s="265"/>
      <c r="M671" s="109" t="str">
        <f>VLOOKUP(E671,'Hedef Liste'!A:J,9,0)</f>
        <v>#N/A</v>
      </c>
      <c r="N671" s="265"/>
      <c r="O671" s="265"/>
      <c r="P671" s="265"/>
      <c r="Q671" s="265"/>
      <c r="R671" s="265"/>
      <c r="S671" s="265"/>
      <c r="T671" s="265"/>
      <c r="U671" s="265"/>
      <c r="V671" s="265"/>
      <c r="W671" s="265"/>
      <c r="X671" s="265"/>
      <c r="Y671" s="265"/>
      <c r="Z671" s="265"/>
      <c r="AA671" s="265"/>
      <c r="AB671" s="265"/>
    </row>
    <row r="672" hidden="1">
      <c r="A672" s="83" t="str">
        <f t="shared" si="1"/>
        <v>5fc2393d43de1e8246f33937</v>
      </c>
      <c r="B672" s="99"/>
      <c r="C672" s="92" t="s">
        <v>52</v>
      </c>
      <c r="D672" s="313" t="s">
        <v>9532</v>
      </c>
      <c r="E672" s="231" t="s">
        <v>9671</v>
      </c>
      <c r="F672" s="231" t="s">
        <v>9672</v>
      </c>
      <c r="G672" s="314" t="s">
        <v>8802</v>
      </c>
      <c r="H672" s="231" t="s">
        <v>9673</v>
      </c>
      <c r="I672" s="231" t="s">
        <v>9674</v>
      </c>
      <c r="J672" s="231" t="s">
        <v>9675</v>
      </c>
      <c r="K672" s="315"/>
      <c r="L672" s="265"/>
      <c r="M672" s="270">
        <f>VLOOKUP(E691,'Hedef Liste'!A:J,9,0)</f>
        <v>32</v>
      </c>
      <c r="N672" s="265"/>
      <c r="O672" s="265"/>
      <c r="P672" s="265"/>
      <c r="Q672" s="265"/>
      <c r="R672" s="265"/>
      <c r="S672" s="265"/>
      <c r="T672" s="265"/>
      <c r="U672" s="265"/>
      <c r="V672" s="265"/>
      <c r="W672" s="265"/>
      <c r="X672" s="265"/>
      <c r="Y672" s="265"/>
      <c r="Z672" s="265"/>
      <c r="AA672" s="265"/>
      <c r="AB672" s="265"/>
    </row>
    <row r="673" hidden="1">
      <c r="A673" s="83" t="str">
        <f t="shared" si="1"/>
        <v>606ef9e5362093062e26f70d</v>
      </c>
      <c r="B673" s="99"/>
      <c r="C673" s="92" t="s">
        <v>52</v>
      </c>
      <c r="D673" s="297" t="s">
        <v>51</v>
      </c>
      <c r="E673" s="303" t="s">
        <v>9676</v>
      </c>
      <c r="F673" s="303" t="s">
        <v>9677</v>
      </c>
      <c r="G673" s="304" t="s">
        <v>8689</v>
      </c>
      <c r="H673" s="312" t="s">
        <v>9678</v>
      </c>
      <c r="I673" s="303" t="s">
        <v>9679</v>
      </c>
      <c r="J673" s="303" t="s">
        <v>265</v>
      </c>
      <c r="K673" s="51" t="s">
        <v>9680</v>
      </c>
      <c r="L673" s="265"/>
      <c r="M673" s="276" t="str">
        <f>VLOOKUP(E673,'Hedef Liste'!A:J,9,0)</f>
        <v>#N/A</v>
      </c>
      <c r="N673" s="265"/>
      <c r="O673" s="265"/>
      <c r="P673" s="265"/>
      <c r="Q673" s="265"/>
      <c r="R673" s="265"/>
      <c r="S673" s="265"/>
      <c r="T673" s="265"/>
      <c r="U673" s="265"/>
      <c r="V673" s="265"/>
      <c r="W673" s="265"/>
      <c r="X673" s="265"/>
      <c r="Y673" s="265"/>
      <c r="Z673" s="265"/>
      <c r="AA673" s="265"/>
      <c r="AB673" s="265"/>
    </row>
    <row r="674" hidden="1">
      <c r="A674" s="83" t="str">
        <f t="shared" si="1"/>
        <v>6079596b10bf22f24bb5a5f8</v>
      </c>
      <c r="B674" s="99"/>
      <c r="C674" s="92" t="s">
        <v>52</v>
      </c>
      <c r="D674" s="306" t="s">
        <v>51</v>
      </c>
      <c r="E674" s="268" t="s">
        <v>1904</v>
      </c>
      <c r="F674" s="268" t="s">
        <v>1905</v>
      </c>
      <c r="G674" s="106" t="s">
        <v>8707</v>
      </c>
      <c r="H674" s="300" t="s">
        <v>9681</v>
      </c>
      <c r="I674" s="268" t="s">
        <v>9682</v>
      </c>
      <c r="J674" s="101" t="s">
        <v>1907</v>
      </c>
      <c r="K674" s="265"/>
      <c r="L674" s="265"/>
      <c r="M674" s="270">
        <f>VLOOKUP(E674,'Hedef Liste'!A:J,9,0)</f>
        <v>45</v>
      </c>
      <c r="N674" s="265"/>
      <c r="O674" s="265"/>
      <c r="P674" s="265"/>
      <c r="Q674" s="265"/>
      <c r="R674" s="265"/>
      <c r="S674" s="265"/>
      <c r="T674" s="265"/>
      <c r="U674" s="265"/>
      <c r="V674" s="265"/>
      <c r="W674" s="265"/>
      <c r="X674" s="265"/>
      <c r="Y674" s="265"/>
      <c r="Z674" s="265"/>
      <c r="AA674" s="265"/>
      <c r="AB674" s="265"/>
    </row>
    <row r="675" hidden="1">
      <c r="A675" s="83" t="str">
        <f t="shared" si="1"/>
        <v/>
      </c>
      <c r="B675" s="99"/>
      <c r="C675" s="92" t="s">
        <v>52</v>
      </c>
      <c r="D675" s="126"/>
      <c r="E675" s="127"/>
      <c r="F675" s="127"/>
      <c r="G675" s="112"/>
      <c r="H675" s="127"/>
      <c r="I675" s="127"/>
      <c r="J675" s="127"/>
      <c r="K675" s="132"/>
      <c r="L675" s="265"/>
      <c r="M675" s="109" t="str">
        <f>VLOOKUP(E712,'Hedef Liste'!A:J,9,0)</f>
        <v>#N/A</v>
      </c>
      <c r="N675" s="265"/>
      <c r="O675" s="265"/>
      <c r="P675" s="265"/>
      <c r="Q675" s="265"/>
      <c r="R675" s="265"/>
      <c r="S675" s="265"/>
      <c r="T675" s="265"/>
      <c r="U675" s="265"/>
      <c r="V675" s="265"/>
      <c r="W675" s="265"/>
      <c r="X675" s="265"/>
      <c r="Y675" s="265"/>
      <c r="Z675" s="265"/>
      <c r="AA675" s="265"/>
      <c r="AB675" s="265"/>
    </row>
    <row r="676" hidden="1">
      <c r="A676" s="83" t="str">
        <f t="shared" si="1"/>
        <v/>
      </c>
      <c r="B676" s="108"/>
      <c r="C676" s="92" t="s">
        <v>52</v>
      </c>
      <c r="D676" s="263"/>
      <c r="E676" s="272"/>
      <c r="F676" s="272"/>
      <c r="G676" s="273"/>
      <c r="H676" s="70"/>
      <c r="I676" s="70"/>
      <c r="J676" s="272"/>
      <c r="K676" s="265"/>
      <c r="L676" s="265"/>
      <c r="M676" s="109" t="str">
        <f>VLOOKUP(E676,'Hedef Liste'!A:J,9,0)</f>
        <v>#N/A</v>
      </c>
      <c r="N676" s="265"/>
      <c r="O676" s="265"/>
      <c r="P676" s="265"/>
      <c r="Q676" s="265"/>
      <c r="R676" s="265"/>
      <c r="S676" s="265"/>
      <c r="T676" s="265"/>
      <c r="U676" s="265"/>
      <c r="V676" s="265"/>
      <c r="W676" s="265"/>
      <c r="X676" s="265"/>
      <c r="Y676" s="265"/>
      <c r="Z676" s="265"/>
      <c r="AA676" s="265"/>
      <c r="AB676" s="265"/>
    </row>
    <row r="677" hidden="1">
      <c r="A677" s="83" t="str">
        <f t="shared" si="1"/>
        <v/>
      </c>
      <c r="B677" s="261"/>
      <c r="C677" s="262">
        <v>44340.0</v>
      </c>
      <c r="D677" s="263"/>
      <c r="E677" s="301"/>
      <c r="F677" s="149"/>
      <c r="G677" s="149"/>
      <c r="H677" s="149"/>
      <c r="I677" s="149"/>
      <c r="J677" s="149"/>
      <c r="K677" s="149"/>
      <c r="L677" s="150"/>
      <c r="M677" s="109" t="str">
        <f>VLOOKUP(E677,'Hedef Liste'!A:J,9,0)</f>
        <v>#N/A</v>
      </c>
      <c r="N677" s="265"/>
      <c r="O677" s="265"/>
      <c r="P677" s="265"/>
      <c r="Q677" s="265"/>
      <c r="R677" s="265"/>
      <c r="S677" s="265"/>
      <c r="T677" s="265"/>
      <c r="U677" s="265"/>
      <c r="V677" s="265"/>
      <c r="W677" s="265"/>
      <c r="X677" s="265"/>
      <c r="Y677" s="265"/>
      <c r="Z677" s="265"/>
      <c r="AA677" s="265"/>
      <c r="AB677" s="265"/>
    </row>
    <row r="678" hidden="1">
      <c r="A678" s="83" t="str">
        <f t="shared" si="1"/>
        <v/>
      </c>
      <c r="B678" s="302" t="s">
        <v>8686</v>
      </c>
      <c r="C678" s="92" t="s">
        <v>273</v>
      </c>
      <c r="D678" s="263"/>
      <c r="E678" s="272"/>
      <c r="F678" s="272"/>
      <c r="G678" s="205"/>
      <c r="H678" s="70"/>
      <c r="I678" s="272"/>
      <c r="J678" s="272"/>
      <c r="K678" s="269"/>
      <c r="L678" s="265"/>
      <c r="M678" s="109" t="str">
        <f>VLOOKUP(E678,'Hedef Liste'!A:J,9,0)</f>
        <v>#N/A</v>
      </c>
      <c r="N678" s="265"/>
      <c r="O678" s="265"/>
      <c r="P678" s="265"/>
      <c r="Q678" s="265"/>
      <c r="R678" s="265"/>
      <c r="S678" s="265"/>
      <c r="T678" s="265"/>
      <c r="U678" s="265"/>
      <c r="V678" s="265"/>
      <c r="W678" s="265"/>
      <c r="X678" s="265"/>
      <c r="Y678" s="265"/>
      <c r="Z678" s="265"/>
      <c r="AA678" s="265"/>
      <c r="AB678" s="265"/>
    </row>
    <row r="679" hidden="1">
      <c r="A679" s="83" t="str">
        <f t="shared" si="1"/>
        <v>608001f9a1b8beb77dd612dc</v>
      </c>
      <c r="B679" s="99"/>
      <c r="C679" s="92" t="s">
        <v>273</v>
      </c>
      <c r="D679" s="267" t="s">
        <v>51</v>
      </c>
      <c r="E679" s="268" t="s">
        <v>5309</v>
      </c>
      <c r="F679" s="268" t="s">
        <v>5310</v>
      </c>
      <c r="G679" s="114" t="s">
        <v>8802</v>
      </c>
      <c r="H679" s="268" t="s">
        <v>8959</v>
      </c>
      <c r="I679" s="268" t="s">
        <v>9683</v>
      </c>
      <c r="J679" s="272"/>
      <c r="K679" s="265"/>
      <c r="L679" s="265"/>
      <c r="M679" s="270">
        <f>VLOOKUP(E679,'Hedef Liste'!A:J,9,0)</f>
        <v>20</v>
      </c>
      <c r="N679" s="265"/>
      <c r="O679" s="265"/>
      <c r="P679" s="265"/>
      <c r="Q679" s="265"/>
      <c r="R679" s="265"/>
      <c r="S679" s="265"/>
      <c r="T679" s="265"/>
      <c r="U679" s="265"/>
      <c r="V679" s="265"/>
      <c r="W679" s="265"/>
      <c r="X679" s="265"/>
      <c r="Y679" s="265"/>
      <c r="Z679" s="265"/>
      <c r="AA679" s="265"/>
      <c r="AB679" s="265"/>
    </row>
    <row r="680" hidden="1">
      <c r="A680" s="83" t="str">
        <f t="shared" si="1"/>
        <v>607452931d3de947b355e2eb</v>
      </c>
      <c r="B680" s="99"/>
      <c r="C680" s="92" t="s">
        <v>273</v>
      </c>
      <c r="D680" s="297" t="s">
        <v>51</v>
      </c>
      <c r="E680" s="122" t="s">
        <v>9684</v>
      </c>
      <c r="F680" s="122" t="s">
        <v>9685</v>
      </c>
      <c r="G680" s="144" t="s">
        <v>8689</v>
      </c>
      <c r="H680" s="122" t="s">
        <v>9686</v>
      </c>
      <c r="I680" s="122" t="s">
        <v>9687</v>
      </c>
      <c r="J680" s="122" t="s">
        <v>9688</v>
      </c>
      <c r="K680" s="268" t="s">
        <v>9689</v>
      </c>
      <c r="L680" s="265"/>
      <c r="M680" s="270" t="str">
        <f>VLOOKUP(E680,'Hedef Liste'!A:J,9,0)</f>
        <v>#N/A</v>
      </c>
      <c r="N680" s="265"/>
      <c r="O680" s="265"/>
      <c r="P680" s="265"/>
      <c r="Q680" s="265"/>
      <c r="R680" s="265"/>
      <c r="S680" s="265"/>
      <c r="T680" s="265"/>
      <c r="U680" s="265"/>
      <c r="V680" s="265"/>
      <c r="W680" s="265"/>
      <c r="X680" s="265"/>
      <c r="Y680" s="265"/>
      <c r="Z680" s="265"/>
      <c r="AA680" s="265"/>
      <c r="AB680" s="265"/>
    </row>
    <row r="681" hidden="1">
      <c r="A681" s="83" t="str">
        <f t="shared" si="1"/>
        <v>6082d1ebea6074bf9e12be31</v>
      </c>
      <c r="B681" s="99"/>
      <c r="C681" s="92" t="s">
        <v>273</v>
      </c>
      <c r="D681" s="306" t="s">
        <v>51</v>
      </c>
      <c r="E681" s="268" t="s">
        <v>2490</v>
      </c>
      <c r="F681" s="268" t="s">
        <v>2491</v>
      </c>
      <c r="G681" s="305" t="s">
        <v>8707</v>
      </c>
      <c r="H681" s="51" t="s">
        <v>9102</v>
      </c>
      <c r="I681" s="268" t="s">
        <v>9690</v>
      </c>
      <c r="J681" s="268" t="s">
        <v>2493</v>
      </c>
      <c r="K681" s="269"/>
      <c r="L681" s="265"/>
      <c r="M681" s="270">
        <f>VLOOKUP(E681,'Hedef Liste'!A:J,9,0)</f>
        <v>84</v>
      </c>
      <c r="N681" s="265"/>
      <c r="O681" s="265"/>
      <c r="P681" s="265"/>
      <c r="Q681" s="265"/>
      <c r="R681" s="265"/>
      <c r="S681" s="265"/>
      <c r="T681" s="265"/>
      <c r="U681" s="265"/>
      <c r="V681" s="265"/>
      <c r="W681" s="265"/>
      <c r="X681" s="265"/>
      <c r="Y681" s="265"/>
      <c r="Z681" s="265"/>
      <c r="AA681" s="265"/>
      <c r="AB681" s="265"/>
    </row>
    <row r="682" hidden="1">
      <c r="A682" s="83" t="str">
        <f t="shared" si="1"/>
        <v>60737d762dda21761000315c</v>
      </c>
      <c r="B682" s="99"/>
      <c r="C682" s="92" t="s">
        <v>9364</v>
      </c>
      <c r="D682" s="267" t="s">
        <v>51</v>
      </c>
      <c r="E682" s="268" t="s">
        <v>5014</v>
      </c>
      <c r="F682" s="268" t="s">
        <v>5015</v>
      </c>
      <c r="G682" s="305" t="s">
        <v>8697</v>
      </c>
      <c r="H682" s="51" t="s">
        <v>8959</v>
      </c>
      <c r="I682" s="268" t="s">
        <v>9691</v>
      </c>
      <c r="J682" s="268" t="s">
        <v>5017</v>
      </c>
      <c r="K682" s="132"/>
      <c r="L682" s="265"/>
      <c r="M682" s="278">
        <f>VLOOKUP(E682,'Hedef Liste'!A:J,9,0)</f>
        <v>35</v>
      </c>
      <c r="N682" s="265"/>
      <c r="O682" s="265"/>
      <c r="P682" s="265"/>
      <c r="Q682" s="265"/>
      <c r="R682" s="265"/>
      <c r="S682" s="265"/>
      <c r="T682" s="265"/>
      <c r="U682" s="265"/>
      <c r="V682" s="265"/>
      <c r="W682" s="265"/>
      <c r="X682" s="265"/>
      <c r="Y682" s="265"/>
      <c r="Z682" s="265"/>
      <c r="AA682" s="265"/>
      <c r="AB682" s="265"/>
    </row>
    <row r="683" hidden="1">
      <c r="A683" s="83" t="str">
        <f t="shared" si="1"/>
        <v/>
      </c>
      <c r="B683" s="108"/>
      <c r="C683" s="92"/>
      <c r="D683" s="263"/>
      <c r="E683" s="70"/>
      <c r="F683" s="70"/>
      <c r="G683" s="273"/>
      <c r="H683" s="70"/>
      <c r="I683" s="70"/>
      <c r="J683" s="70"/>
      <c r="K683" s="265"/>
      <c r="L683" s="265"/>
      <c r="M683" s="109" t="str">
        <f>VLOOKUP(E683,'Hedef Liste'!A:J,9,0)</f>
        <v>#N/A</v>
      </c>
      <c r="N683" s="265"/>
      <c r="O683" s="265"/>
      <c r="P683" s="265"/>
      <c r="Q683" s="265"/>
      <c r="R683" s="265"/>
      <c r="S683" s="265"/>
      <c r="T683" s="265"/>
      <c r="U683" s="265"/>
      <c r="V683" s="265"/>
      <c r="W683" s="265"/>
      <c r="X683" s="265"/>
      <c r="Y683" s="265"/>
      <c r="Z683" s="265"/>
      <c r="AA683" s="265"/>
      <c r="AB683" s="265"/>
    </row>
    <row r="684" hidden="1">
      <c r="A684" s="83" t="str">
        <f t="shared" si="1"/>
        <v/>
      </c>
      <c r="B684" s="302" t="s">
        <v>8940</v>
      </c>
      <c r="C684" s="92"/>
      <c r="D684" s="263"/>
      <c r="E684" s="272"/>
      <c r="F684" s="272"/>
      <c r="G684" s="205"/>
      <c r="H684" s="70"/>
      <c r="I684" s="70"/>
      <c r="J684" s="272"/>
      <c r="K684" s="132"/>
      <c r="L684" s="265"/>
      <c r="M684" s="109" t="str">
        <f>VLOOKUP(E684,'Hedef Liste'!A:J,9,0)</f>
        <v>#N/A</v>
      </c>
      <c r="N684" s="265"/>
      <c r="O684" s="265"/>
      <c r="P684" s="265"/>
      <c r="Q684" s="265"/>
      <c r="R684" s="265"/>
      <c r="S684" s="265"/>
      <c r="T684" s="265"/>
      <c r="U684" s="265"/>
      <c r="V684" s="265"/>
      <c r="W684" s="265"/>
      <c r="X684" s="265"/>
      <c r="Y684" s="265"/>
      <c r="Z684" s="265"/>
      <c r="AA684" s="265"/>
      <c r="AB684" s="265"/>
    </row>
    <row r="685" hidden="1">
      <c r="A685" s="83" t="str">
        <f t="shared" si="1"/>
        <v/>
      </c>
      <c r="B685" s="99"/>
      <c r="C685" s="92" t="s">
        <v>52</v>
      </c>
      <c r="D685" s="316"/>
      <c r="E685" s="317"/>
      <c r="F685" s="317"/>
      <c r="G685" s="318"/>
      <c r="H685" s="319"/>
      <c r="I685" s="317"/>
      <c r="J685" s="317"/>
      <c r="K685" s="265"/>
      <c r="L685" s="265"/>
      <c r="M685" s="276" t="str">
        <f>VLOOKUP(E685,'Hedef Liste'!A:J,9,0)</f>
        <v>#N/A</v>
      </c>
      <c r="N685" s="265"/>
      <c r="O685" s="265"/>
      <c r="P685" s="265"/>
      <c r="Q685" s="265"/>
      <c r="R685" s="265"/>
      <c r="S685" s="265"/>
      <c r="T685" s="265"/>
      <c r="U685" s="265"/>
      <c r="V685" s="265"/>
      <c r="W685" s="265"/>
      <c r="X685" s="265"/>
      <c r="Y685" s="265"/>
      <c r="Z685" s="265"/>
      <c r="AA685" s="265"/>
      <c r="AB685" s="265"/>
    </row>
    <row r="686" hidden="1">
      <c r="A686" s="83" t="str">
        <f t="shared" si="1"/>
        <v>RANDEVU ALINMAYACAK!!!!!!!</v>
      </c>
      <c r="B686" s="99"/>
      <c r="C686" s="92" t="s">
        <v>52</v>
      </c>
      <c r="D686" s="316"/>
      <c r="E686" s="320" t="s">
        <v>9692</v>
      </c>
      <c r="F686" s="254"/>
      <c r="G686" s="273"/>
      <c r="H686" s="319"/>
      <c r="I686" s="272"/>
      <c r="J686" s="272"/>
      <c r="K686" s="265"/>
      <c r="L686" s="265"/>
      <c r="M686" s="276" t="str">
        <f>VLOOKUP(E686,'Hedef Liste'!A:J,9,0)</f>
        <v>#N/A</v>
      </c>
      <c r="N686" s="265"/>
      <c r="O686" s="265"/>
      <c r="P686" s="265"/>
      <c r="Q686" s="265"/>
      <c r="R686" s="265"/>
      <c r="S686" s="265"/>
      <c r="T686" s="265"/>
      <c r="U686" s="265"/>
      <c r="V686" s="265"/>
      <c r="W686" s="265"/>
      <c r="X686" s="265"/>
      <c r="Y686" s="265"/>
      <c r="Z686" s="265"/>
      <c r="AA686" s="265"/>
      <c r="AB686" s="265"/>
    </row>
    <row r="687" hidden="1">
      <c r="A687" s="83" t="str">
        <f t="shared" si="1"/>
        <v/>
      </c>
      <c r="B687" s="99"/>
      <c r="C687" s="92" t="s">
        <v>52</v>
      </c>
      <c r="D687" s="316"/>
      <c r="E687" s="255"/>
      <c r="F687" s="256"/>
      <c r="G687" s="273"/>
      <c r="H687" s="319"/>
      <c r="I687" s="272"/>
      <c r="J687" s="272"/>
      <c r="K687" s="265"/>
      <c r="L687" s="265"/>
      <c r="M687" s="276" t="str">
        <f>VLOOKUP(E687,'Hedef Liste'!A:J,9,0)</f>
        <v>#N/A</v>
      </c>
      <c r="N687" s="265"/>
      <c r="O687" s="265"/>
      <c r="P687" s="265"/>
      <c r="Q687" s="265"/>
      <c r="R687" s="265"/>
      <c r="S687" s="265"/>
      <c r="T687" s="265"/>
      <c r="U687" s="265"/>
      <c r="V687" s="265"/>
      <c r="W687" s="265"/>
      <c r="X687" s="265"/>
      <c r="Y687" s="265"/>
      <c r="Z687" s="265"/>
      <c r="AA687" s="265"/>
      <c r="AB687" s="265"/>
    </row>
    <row r="688" hidden="1">
      <c r="A688" s="83" t="str">
        <f t="shared" si="1"/>
        <v/>
      </c>
      <c r="B688" s="99"/>
      <c r="C688" s="92" t="s">
        <v>52</v>
      </c>
      <c r="D688" s="263"/>
      <c r="E688" s="257"/>
      <c r="F688" s="259"/>
      <c r="G688" s="273"/>
      <c r="H688" s="272"/>
      <c r="I688" s="272"/>
      <c r="J688" s="272"/>
      <c r="K688" s="132"/>
      <c r="L688" s="265"/>
      <c r="M688" s="109" t="str">
        <f>VLOOKUP(E688,'Hedef Liste'!A:J,9,0)</f>
        <v>#N/A</v>
      </c>
      <c r="N688" s="265"/>
      <c r="O688" s="265"/>
      <c r="P688" s="265"/>
      <c r="Q688" s="265"/>
      <c r="R688" s="265"/>
      <c r="S688" s="265"/>
      <c r="T688" s="265"/>
      <c r="U688" s="265"/>
      <c r="V688" s="265"/>
      <c r="W688" s="265"/>
      <c r="X688" s="265"/>
      <c r="Y688" s="265"/>
      <c r="Z688" s="265"/>
      <c r="AA688" s="265"/>
      <c r="AB688" s="265"/>
    </row>
    <row r="689" hidden="1">
      <c r="A689" s="83" t="str">
        <f t="shared" si="1"/>
        <v/>
      </c>
      <c r="B689" s="108"/>
      <c r="C689" s="92" t="s">
        <v>52</v>
      </c>
      <c r="D689" s="263"/>
      <c r="E689" s="272"/>
      <c r="F689" s="272"/>
      <c r="G689" s="273"/>
      <c r="H689" s="70"/>
      <c r="I689" s="70"/>
      <c r="J689" s="272"/>
      <c r="K689" s="265"/>
      <c r="L689" s="265"/>
      <c r="M689" s="109" t="str">
        <f>VLOOKUP(E689,'Hedef Liste'!A:J,9,0)</f>
        <v>#N/A</v>
      </c>
      <c r="N689" s="265"/>
      <c r="O689" s="265"/>
      <c r="P689" s="265"/>
      <c r="Q689" s="265"/>
      <c r="R689" s="265"/>
      <c r="S689" s="265"/>
      <c r="T689" s="265"/>
      <c r="U689" s="265"/>
      <c r="V689" s="265"/>
      <c r="W689" s="265"/>
      <c r="X689" s="265"/>
      <c r="Y689" s="265"/>
      <c r="Z689" s="265"/>
      <c r="AA689" s="265"/>
      <c r="AB689" s="265"/>
    </row>
    <row r="690" hidden="1">
      <c r="A690" s="83" t="str">
        <f t="shared" si="1"/>
        <v/>
      </c>
      <c r="B690" s="261"/>
      <c r="C690" s="262">
        <v>44341.0</v>
      </c>
      <c r="D690" s="263"/>
      <c r="E690" s="301"/>
      <c r="F690" s="149"/>
      <c r="G690" s="149"/>
      <c r="H690" s="149"/>
      <c r="I690" s="149"/>
      <c r="J690" s="149"/>
      <c r="K690" s="149"/>
      <c r="L690" s="150"/>
      <c r="M690" s="109" t="str">
        <f>VLOOKUP(E690,'Hedef Liste'!A:J,9,0)</f>
        <v>#N/A</v>
      </c>
      <c r="N690" s="265"/>
      <c r="O690" s="265"/>
      <c r="P690" s="265"/>
      <c r="Q690" s="265"/>
      <c r="R690" s="265"/>
      <c r="S690" s="265"/>
      <c r="T690" s="265"/>
      <c r="U690" s="265"/>
      <c r="V690" s="265"/>
      <c r="W690" s="265"/>
      <c r="X690" s="265"/>
      <c r="Y690" s="265"/>
      <c r="Z690" s="265"/>
      <c r="AA690" s="265"/>
      <c r="AB690" s="265"/>
    </row>
    <row r="691" hidden="1">
      <c r="A691" s="83" t="str">
        <f t="shared" si="1"/>
        <v>60785120cd039c5a5bc808cb</v>
      </c>
      <c r="B691" s="302" t="s">
        <v>8686</v>
      </c>
      <c r="C691" s="92" t="s">
        <v>273</v>
      </c>
      <c r="D691" s="297" t="s">
        <v>51</v>
      </c>
      <c r="E691" s="303" t="s">
        <v>7228</v>
      </c>
      <c r="F691" s="303" t="s">
        <v>7229</v>
      </c>
      <c r="G691" s="309" t="s">
        <v>9505</v>
      </c>
      <c r="H691" s="312" t="s">
        <v>9693</v>
      </c>
      <c r="I691" s="303" t="s">
        <v>9694</v>
      </c>
      <c r="J691" s="303" t="s">
        <v>7231</v>
      </c>
      <c r="K691" s="303" t="s">
        <v>9695</v>
      </c>
      <c r="L691" s="315"/>
      <c r="M691" s="109" t="str">
        <f>VLOOKUP(#REF!,'Hedef Liste'!A:J,9,0)</f>
        <v>#REF!</v>
      </c>
      <c r="N691" s="265"/>
      <c r="O691" s="265"/>
      <c r="P691" s="265"/>
      <c r="Q691" s="265"/>
      <c r="R691" s="265"/>
      <c r="S691" s="265"/>
      <c r="T691" s="265"/>
      <c r="U691" s="265"/>
      <c r="V691" s="265"/>
      <c r="W691" s="265"/>
      <c r="X691" s="265"/>
      <c r="Y691" s="265"/>
      <c r="Z691" s="265"/>
      <c r="AA691" s="265"/>
      <c r="AB691" s="265"/>
    </row>
    <row r="692" hidden="1">
      <c r="A692" s="83" t="str">
        <f t="shared" si="1"/>
        <v>5fec8a7c12a850dde8bc4a8e</v>
      </c>
      <c r="B692" s="99"/>
      <c r="C692" s="92" t="s">
        <v>273</v>
      </c>
      <c r="D692" s="298" t="s">
        <v>51</v>
      </c>
      <c r="E692" s="122" t="s">
        <v>1813</v>
      </c>
      <c r="F692" s="122" t="s">
        <v>1814</v>
      </c>
      <c r="G692" s="144" t="s">
        <v>9410</v>
      </c>
      <c r="H692" s="124" t="s">
        <v>9610</v>
      </c>
      <c r="I692" s="122" t="s">
        <v>9611</v>
      </c>
      <c r="J692" s="122" t="s">
        <v>82</v>
      </c>
      <c r="K692" s="315"/>
      <c r="L692" s="265"/>
      <c r="M692" s="270">
        <f>VLOOKUP(E692,'Hedef Liste'!A:J,9,0)</f>
        <v>21</v>
      </c>
      <c r="N692" s="265"/>
      <c r="O692" s="265"/>
      <c r="P692" s="265"/>
      <c r="Q692" s="265"/>
      <c r="R692" s="265"/>
      <c r="S692" s="265"/>
      <c r="T692" s="265"/>
      <c r="U692" s="265"/>
      <c r="V692" s="265"/>
      <c r="W692" s="265"/>
      <c r="X692" s="265"/>
      <c r="Y692" s="265"/>
      <c r="Z692" s="265"/>
      <c r="AA692" s="265"/>
      <c r="AB692" s="265"/>
    </row>
    <row r="693" hidden="1">
      <c r="A693" s="83" t="str">
        <f t="shared" si="1"/>
        <v>5fe4a252802fc0e1d73817f2</v>
      </c>
      <c r="B693" s="99"/>
      <c r="C693" s="92" t="s">
        <v>273</v>
      </c>
      <c r="D693" s="267" t="s">
        <v>51</v>
      </c>
      <c r="E693" s="101" t="s">
        <v>9696</v>
      </c>
      <c r="F693" s="101" t="s">
        <v>9697</v>
      </c>
      <c r="G693" s="106" t="s">
        <v>8707</v>
      </c>
      <c r="H693" s="101" t="s">
        <v>9016</v>
      </c>
      <c r="I693" s="101" t="s">
        <v>9698</v>
      </c>
      <c r="J693" s="101" t="s">
        <v>9699</v>
      </c>
      <c r="K693" s="269"/>
      <c r="L693" s="265"/>
      <c r="M693" s="270" t="str">
        <f>VLOOKUP(E693,'Hedef Liste'!A:J,9,0)</f>
        <v>#N/A</v>
      </c>
      <c r="N693" s="265"/>
      <c r="O693" s="265"/>
      <c r="P693" s="265"/>
      <c r="Q693" s="265"/>
      <c r="R693" s="265"/>
      <c r="S693" s="265"/>
      <c r="T693" s="265"/>
      <c r="U693" s="265"/>
      <c r="V693" s="265"/>
      <c r="W693" s="265"/>
      <c r="X693" s="265"/>
      <c r="Y693" s="265"/>
      <c r="Z693" s="265"/>
      <c r="AA693" s="265"/>
      <c r="AB693" s="265"/>
    </row>
    <row r="694" hidden="1">
      <c r="A694" s="83" t="str">
        <f t="shared" si="1"/>
        <v>5fc0c1fa7cc3f4e4b16d0cca</v>
      </c>
      <c r="B694" s="99"/>
      <c r="C694" s="92" t="s">
        <v>273</v>
      </c>
      <c r="D694" s="306" t="s">
        <v>51</v>
      </c>
      <c r="E694" s="101" t="s">
        <v>7715</v>
      </c>
      <c r="F694" s="101" t="s">
        <v>7716</v>
      </c>
      <c r="G694" s="305" t="s">
        <v>8745</v>
      </c>
      <c r="H694" s="101" t="s">
        <v>9643</v>
      </c>
      <c r="I694" s="101" t="s">
        <v>9644</v>
      </c>
      <c r="J694" s="101" t="s">
        <v>7718</v>
      </c>
      <c r="K694" s="269"/>
      <c r="L694" s="265"/>
      <c r="M694" s="270">
        <f>VLOOKUP(E694,'Hedef Liste'!A:J,9,0)</f>
        <v>7</v>
      </c>
      <c r="N694" s="265"/>
      <c r="O694" s="265"/>
      <c r="P694" s="265"/>
      <c r="Q694" s="265"/>
      <c r="R694" s="265"/>
      <c r="S694" s="265"/>
      <c r="T694" s="265"/>
      <c r="U694" s="265"/>
      <c r="V694" s="265"/>
      <c r="W694" s="265"/>
      <c r="X694" s="265"/>
      <c r="Y694" s="265"/>
      <c r="Z694" s="265"/>
      <c r="AA694" s="265"/>
      <c r="AB694" s="265"/>
    </row>
    <row r="695" hidden="1">
      <c r="A695" s="83" t="str">
        <f t="shared" si="1"/>
        <v/>
      </c>
      <c r="B695" s="99"/>
      <c r="C695" s="92" t="s">
        <v>9364</v>
      </c>
      <c r="D695" s="263"/>
      <c r="E695" s="272"/>
      <c r="F695" s="272"/>
      <c r="G695" s="273"/>
      <c r="H695" s="70"/>
      <c r="I695" s="272"/>
      <c r="J695" s="272"/>
      <c r="K695" s="132"/>
      <c r="L695" s="265"/>
      <c r="M695" s="109" t="str">
        <f>VLOOKUP(E695,'Hedef Liste'!A:J,9,0)</f>
        <v>#N/A</v>
      </c>
      <c r="N695" s="265"/>
      <c r="O695" s="265"/>
      <c r="P695" s="265"/>
      <c r="Q695" s="265"/>
      <c r="R695" s="265"/>
      <c r="S695" s="265"/>
      <c r="T695" s="265"/>
      <c r="U695" s="265"/>
      <c r="V695" s="265"/>
      <c r="W695" s="265"/>
      <c r="X695" s="265"/>
      <c r="Y695" s="265"/>
      <c r="Z695" s="265"/>
      <c r="AA695" s="265"/>
      <c r="AB695" s="265"/>
    </row>
    <row r="696" hidden="1">
      <c r="A696" s="83" t="str">
        <f t="shared" si="1"/>
        <v/>
      </c>
      <c r="B696" s="108"/>
      <c r="C696" s="92"/>
      <c r="D696" s="263"/>
      <c r="E696" s="70"/>
      <c r="F696" s="70"/>
      <c r="G696" s="273"/>
      <c r="H696" s="70"/>
      <c r="I696" s="70"/>
      <c r="J696" s="70"/>
      <c r="K696" s="265"/>
      <c r="L696" s="265"/>
      <c r="M696" s="109" t="str">
        <f>VLOOKUP(E696,'Hedef Liste'!A:J,9,0)</f>
        <v>#N/A</v>
      </c>
      <c r="N696" s="265"/>
      <c r="O696" s="265"/>
      <c r="P696" s="265"/>
      <c r="Q696" s="265"/>
      <c r="R696" s="265"/>
      <c r="S696" s="265"/>
      <c r="T696" s="265"/>
      <c r="U696" s="265"/>
      <c r="V696" s="265"/>
      <c r="W696" s="265"/>
      <c r="X696" s="265"/>
      <c r="Y696" s="265"/>
      <c r="Z696" s="265"/>
      <c r="AA696" s="265"/>
      <c r="AB696" s="265"/>
    </row>
    <row r="697" hidden="1">
      <c r="A697" s="83" t="str">
        <f t="shared" si="1"/>
        <v/>
      </c>
      <c r="B697" s="302" t="s">
        <v>8940</v>
      </c>
      <c r="C697" s="92"/>
      <c r="D697" s="263"/>
      <c r="E697" s="272"/>
      <c r="F697" s="272"/>
      <c r="G697" s="205"/>
      <c r="H697" s="70"/>
      <c r="I697" s="70"/>
      <c r="J697" s="272"/>
      <c r="K697" s="132"/>
      <c r="L697" s="265"/>
      <c r="M697" s="109" t="str">
        <f>VLOOKUP(E697,'Hedef Liste'!A:J,9,0)</f>
        <v>#N/A</v>
      </c>
      <c r="N697" s="265"/>
      <c r="O697" s="265"/>
      <c r="P697" s="265"/>
      <c r="Q697" s="265"/>
      <c r="R697" s="265"/>
      <c r="S697" s="265"/>
      <c r="T697" s="265"/>
      <c r="U697" s="265"/>
      <c r="V697" s="265"/>
      <c r="W697" s="265"/>
      <c r="X697" s="265"/>
      <c r="Y697" s="265"/>
      <c r="Z697" s="265"/>
      <c r="AA697" s="265"/>
      <c r="AB697" s="265"/>
    </row>
    <row r="698" hidden="1">
      <c r="A698" s="83" t="str">
        <f t="shared" si="1"/>
        <v>602286e6e566e8ac4b63789d</v>
      </c>
      <c r="B698" s="99"/>
      <c r="C698" s="92" t="s">
        <v>52</v>
      </c>
      <c r="D698" s="297" t="s">
        <v>51</v>
      </c>
      <c r="E698" s="303" t="s">
        <v>9700</v>
      </c>
      <c r="F698" s="303" t="s">
        <v>9701</v>
      </c>
      <c r="G698" s="309" t="s">
        <v>9505</v>
      </c>
      <c r="H698" s="312" t="s">
        <v>9041</v>
      </c>
      <c r="I698" s="303" t="s">
        <v>9702</v>
      </c>
      <c r="J698" s="303" t="s">
        <v>9703</v>
      </c>
      <c r="K698" s="315"/>
      <c r="L698" s="265"/>
      <c r="M698" s="276" t="str">
        <f>VLOOKUP(E698,'Hedef Liste'!A:J,9,0)</f>
        <v>#N/A</v>
      </c>
      <c r="N698" s="265"/>
      <c r="O698" s="265"/>
      <c r="P698" s="265"/>
      <c r="Q698" s="265"/>
      <c r="R698" s="265"/>
      <c r="S698" s="265"/>
      <c r="T698" s="265"/>
      <c r="U698" s="265"/>
      <c r="V698" s="265"/>
      <c r="W698" s="265"/>
      <c r="X698" s="265"/>
      <c r="Y698" s="265"/>
      <c r="Z698" s="265"/>
      <c r="AA698" s="265"/>
      <c r="AB698" s="265"/>
    </row>
    <row r="699" hidden="1">
      <c r="A699" s="83" t="str">
        <f t="shared" si="1"/>
        <v>6079f153d415f00a1fabe12a</v>
      </c>
      <c r="B699" s="99"/>
      <c r="C699" s="92" t="s">
        <v>52</v>
      </c>
      <c r="D699" s="297" t="s">
        <v>51</v>
      </c>
      <c r="E699" s="303" t="s">
        <v>2446</v>
      </c>
      <c r="F699" s="303" t="s">
        <v>2447</v>
      </c>
      <c r="G699" s="309" t="s">
        <v>8689</v>
      </c>
      <c r="H699" s="312" t="s">
        <v>9041</v>
      </c>
      <c r="I699" s="303" t="s">
        <v>9704</v>
      </c>
      <c r="J699" s="303" t="s">
        <v>2449</v>
      </c>
      <c r="K699" s="51" t="s">
        <v>9705</v>
      </c>
      <c r="L699" s="265"/>
      <c r="M699" s="270">
        <f>VLOOKUP(E699,'Hedef Liste'!A:J,9,0)</f>
        <v>19</v>
      </c>
      <c r="N699" s="265"/>
      <c r="O699" s="265"/>
      <c r="P699" s="265"/>
      <c r="Q699" s="265"/>
      <c r="R699" s="265"/>
      <c r="S699" s="265"/>
      <c r="T699" s="265"/>
      <c r="U699" s="265"/>
      <c r="V699" s="265"/>
      <c r="W699" s="265"/>
      <c r="X699" s="265"/>
      <c r="Y699" s="265"/>
      <c r="Z699" s="265"/>
      <c r="AA699" s="265"/>
      <c r="AB699" s="265"/>
    </row>
    <row r="700" hidden="1">
      <c r="A700" s="83" t="str">
        <f t="shared" si="1"/>
        <v>609677a2d081553f88981c43</v>
      </c>
      <c r="B700" s="99"/>
      <c r="C700" s="92" t="s">
        <v>52</v>
      </c>
      <c r="D700" s="306" t="s">
        <v>51</v>
      </c>
      <c r="E700" s="268" t="s">
        <v>999</v>
      </c>
      <c r="F700" s="268" t="s">
        <v>1000</v>
      </c>
      <c r="G700" s="305" t="s">
        <v>9021</v>
      </c>
      <c r="H700" s="300" t="s">
        <v>9080</v>
      </c>
      <c r="I700" s="268" t="s">
        <v>9706</v>
      </c>
      <c r="J700" s="268" t="s">
        <v>1003</v>
      </c>
      <c r="K700" s="265"/>
      <c r="L700" s="265"/>
      <c r="M700" s="270">
        <f>VLOOKUP(E700,'Hedef Liste'!A:J,9,0)</f>
        <v>12</v>
      </c>
      <c r="N700" s="265"/>
      <c r="O700" s="265"/>
      <c r="P700" s="265"/>
      <c r="Q700" s="265"/>
      <c r="R700" s="265"/>
      <c r="S700" s="265"/>
      <c r="T700" s="265"/>
      <c r="U700" s="265"/>
      <c r="V700" s="265"/>
      <c r="W700" s="265"/>
      <c r="X700" s="265"/>
      <c r="Y700" s="265"/>
      <c r="Z700" s="265"/>
      <c r="AA700" s="265"/>
      <c r="AB700" s="265"/>
    </row>
    <row r="701" hidden="1">
      <c r="A701" s="83" t="str">
        <f t="shared" si="1"/>
        <v>60741f95f6f610f68eb00bdb</v>
      </c>
      <c r="B701" s="99"/>
      <c r="C701" s="92" t="s">
        <v>52</v>
      </c>
      <c r="D701" s="267" t="s">
        <v>51</v>
      </c>
      <c r="E701" s="215" t="s">
        <v>3056</v>
      </c>
      <c r="F701" s="215" t="s">
        <v>3057</v>
      </c>
      <c r="G701" s="171">
        <v>0.6666666666666666</v>
      </c>
      <c r="H701" s="215" t="s">
        <v>9167</v>
      </c>
      <c r="I701" s="215" t="s">
        <v>9651</v>
      </c>
      <c r="J701" s="215" t="s">
        <v>3059</v>
      </c>
      <c r="K701" s="132"/>
      <c r="L701" s="265"/>
      <c r="M701" s="278">
        <f>VLOOKUP(E701,'Hedef Liste'!A:J,9,0)</f>
        <v>11</v>
      </c>
      <c r="N701" s="265"/>
      <c r="O701" s="265"/>
      <c r="P701" s="265"/>
      <c r="Q701" s="265"/>
      <c r="R701" s="265"/>
      <c r="S701" s="265"/>
      <c r="T701" s="265"/>
      <c r="U701" s="265"/>
      <c r="V701" s="265"/>
      <c r="W701" s="265"/>
      <c r="X701" s="265"/>
      <c r="Y701" s="265"/>
      <c r="Z701" s="265"/>
      <c r="AA701" s="265"/>
      <c r="AB701" s="265"/>
    </row>
    <row r="702" hidden="1">
      <c r="A702" s="83" t="str">
        <f t="shared" si="1"/>
        <v/>
      </c>
      <c r="B702" s="108"/>
      <c r="C702" s="92" t="s">
        <v>52</v>
      </c>
      <c r="D702" s="263"/>
      <c r="E702" s="272"/>
      <c r="F702" s="272"/>
      <c r="G702" s="273"/>
      <c r="H702" s="70"/>
      <c r="I702" s="70"/>
      <c r="J702" s="272"/>
      <c r="K702" s="265"/>
      <c r="L702" s="265"/>
      <c r="M702" s="109" t="str">
        <f>VLOOKUP(E702,'Hedef Liste'!A:J,9,0)</f>
        <v>#N/A</v>
      </c>
      <c r="N702" s="265"/>
      <c r="O702" s="265"/>
      <c r="P702" s="265"/>
      <c r="Q702" s="265"/>
      <c r="R702" s="265"/>
      <c r="S702" s="265"/>
      <c r="T702" s="265"/>
      <c r="U702" s="265"/>
      <c r="V702" s="265"/>
      <c r="W702" s="265"/>
      <c r="X702" s="265"/>
      <c r="Y702" s="265"/>
      <c r="Z702" s="265"/>
      <c r="AA702" s="265"/>
      <c r="AB702" s="265"/>
    </row>
    <row r="703" hidden="1">
      <c r="A703" s="83" t="str">
        <f t="shared" si="1"/>
        <v/>
      </c>
      <c r="B703" s="261"/>
      <c r="C703" s="262">
        <v>44342.0</v>
      </c>
      <c r="D703" s="263"/>
      <c r="E703" s="301"/>
      <c r="F703" s="149"/>
      <c r="G703" s="149"/>
      <c r="H703" s="149"/>
      <c r="I703" s="149"/>
      <c r="J703" s="149"/>
      <c r="K703" s="149"/>
      <c r="L703" s="150"/>
      <c r="M703" s="109" t="str">
        <f>VLOOKUP(E703,'Hedef Liste'!A:J,9,0)</f>
        <v>#N/A</v>
      </c>
      <c r="N703" s="265"/>
      <c r="O703" s="265"/>
      <c r="P703" s="265"/>
      <c r="Q703" s="265"/>
      <c r="R703" s="265"/>
      <c r="S703" s="265"/>
      <c r="T703" s="265"/>
      <c r="U703" s="265"/>
      <c r="V703" s="265"/>
      <c r="W703" s="265"/>
      <c r="X703" s="265"/>
      <c r="Y703" s="265"/>
      <c r="Z703" s="265"/>
      <c r="AA703" s="265"/>
      <c r="AB703" s="265"/>
    </row>
    <row r="704" hidden="1">
      <c r="A704" s="83" t="str">
        <f t="shared" si="1"/>
        <v>RANDEVU ALINMAYACAK!!!!!!!</v>
      </c>
      <c r="B704" s="302" t="s">
        <v>8686</v>
      </c>
      <c r="C704" s="92" t="s">
        <v>273</v>
      </c>
      <c r="D704" s="263"/>
      <c r="E704" s="320" t="s">
        <v>9692</v>
      </c>
      <c r="F704" s="254"/>
      <c r="G704" s="205"/>
      <c r="H704" s="70"/>
      <c r="I704" s="272"/>
      <c r="J704" s="272"/>
      <c r="K704" s="269"/>
      <c r="L704" s="265"/>
      <c r="M704" s="109" t="str">
        <f>VLOOKUP(E704,'Hedef Liste'!A:J,9,0)</f>
        <v>#N/A</v>
      </c>
      <c r="N704" s="265"/>
      <c r="O704" s="265"/>
      <c r="P704" s="265"/>
      <c r="Q704" s="265"/>
      <c r="R704" s="265"/>
      <c r="S704" s="265"/>
      <c r="T704" s="265"/>
      <c r="U704" s="265"/>
      <c r="V704" s="265"/>
      <c r="W704" s="265"/>
      <c r="X704" s="265"/>
      <c r="Y704" s="265"/>
      <c r="Z704" s="265"/>
      <c r="AA704" s="265"/>
      <c r="AB704" s="265"/>
    </row>
    <row r="705" hidden="1">
      <c r="A705" s="83" t="str">
        <f t="shared" si="1"/>
        <v/>
      </c>
      <c r="B705" s="99"/>
      <c r="C705" s="92" t="s">
        <v>273</v>
      </c>
      <c r="D705" s="263"/>
      <c r="E705" s="255"/>
      <c r="F705" s="256"/>
      <c r="G705" s="205"/>
      <c r="H705" s="272"/>
      <c r="I705" s="272"/>
      <c r="J705" s="272"/>
      <c r="K705" s="265"/>
      <c r="L705" s="265"/>
      <c r="M705" s="270" t="str">
        <f>VLOOKUP(E705,'Hedef Liste'!A:J,9,0)</f>
        <v>#N/A</v>
      </c>
      <c r="N705" s="265"/>
      <c r="O705" s="265"/>
      <c r="P705" s="265"/>
      <c r="Q705" s="265"/>
      <c r="R705" s="265"/>
      <c r="S705" s="265"/>
      <c r="T705" s="265"/>
      <c r="U705" s="265"/>
      <c r="V705" s="265"/>
      <c r="W705" s="265"/>
      <c r="X705" s="265"/>
      <c r="Y705" s="265"/>
      <c r="Z705" s="265"/>
      <c r="AA705" s="265"/>
      <c r="AB705" s="265"/>
    </row>
    <row r="706" hidden="1">
      <c r="A706" s="83" t="str">
        <f t="shared" si="1"/>
        <v/>
      </c>
      <c r="B706" s="99"/>
      <c r="C706" s="92" t="s">
        <v>273</v>
      </c>
      <c r="D706" s="267"/>
      <c r="E706" s="255"/>
      <c r="F706" s="256"/>
      <c r="G706" s="106"/>
      <c r="H706" s="101"/>
      <c r="I706" s="101"/>
      <c r="J706" s="101"/>
      <c r="K706" s="269"/>
      <c r="L706" s="265"/>
      <c r="M706" s="270" t="str">
        <f>VLOOKUP(E706,'Hedef Liste'!A:J,9,0)</f>
        <v>#N/A</v>
      </c>
      <c r="N706" s="265"/>
      <c r="O706" s="265"/>
      <c r="P706" s="265"/>
      <c r="Q706" s="265"/>
      <c r="R706" s="265"/>
      <c r="S706" s="265"/>
      <c r="T706" s="265"/>
      <c r="U706" s="265"/>
      <c r="V706" s="265"/>
      <c r="W706" s="265"/>
      <c r="X706" s="265"/>
      <c r="Y706" s="265"/>
      <c r="Z706" s="265"/>
      <c r="AA706" s="265"/>
      <c r="AB706" s="265"/>
    </row>
    <row r="707" hidden="1">
      <c r="A707" s="83" t="str">
        <f t="shared" si="1"/>
        <v/>
      </c>
      <c r="B707" s="99"/>
      <c r="C707" s="92" t="s">
        <v>273</v>
      </c>
      <c r="D707" s="316"/>
      <c r="E707" s="257"/>
      <c r="F707" s="259"/>
      <c r="G707" s="273"/>
      <c r="H707" s="70"/>
      <c r="I707" s="272"/>
      <c r="J707" s="272"/>
      <c r="K707" s="269"/>
      <c r="L707" s="265"/>
      <c r="M707" s="276" t="str">
        <f>VLOOKUP(E707,'Hedef Liste'!A:J,9,0)</f>
        <v>#N/A</v>
      </c>
      <c r="N707" s="265"/>
      <c r="O707" s="265"/>
      <c r="P707" s="265"/>
      <c r="Q707" s="265"/>
      <c r="R707" s="265"/>
      <c r="S707" s="265"/>
      <c r="T707" s="265"/>
      <c r="U707" s="265"/>
      <c r="V707" s="265"/>
      <c r="W707" s="265"/>
      <c r="X707" s="265"/>
      <c r="Y707" s="265"/>
      <c r="Z707" s="265"/>
      <c r="AA707" s="265"/>
      <c r="AB707" s="265"/>
    </row>
    <row r="708" hidden="1">
      <c r="A708" s="83" t="str">
        <f t="shared" si="1"/>
        <v/>
      </c>
      <c r="B708" s="99"/>
      <c r="C708" s="92" t="s">
        <v>9364</v>
      </c>
      <c r="D708" s="263"/>
      <c r="E708" s="272"/>
      <c r="F708" s="272"/>
      <c r="G708" s="273"/>
      <c r="H708" s="70"/>
      <c r="I708" s="272"/>
      <c r="J708" s="272"/>
      <c r="K708" s="132"/>
      <c r="L708" s="265"/>
      <c r="M708" s="109" t="str">
        <f>VLOOKUP(E708,'Hedef Liste'!A:J,9,0)</f>
        <v>#N/A</v>
      </c>
      <c r="N708" s="265"/>
      <c r="O708" s="265"/>
      <c r="P708" s="265"/>
      <c r="Q708" s="265"/>
      <c r="R708" s="265"/>
      <c r="S708" s="265"/>
      <c r="T708" s="265"/>
      <c r="U708" s="265"/>
      <c r="V708" s="265"/>
      <c r="W708" s="265"/>
      <c r="X708" s="265"/>
      <c r="Y708" s="265"/>
      <c r="Z708" s="265"/>
      <c r="AA708" s="265"/>
      <c r="AB708" s="265"/>
    </row>
    <row r="709" hidden="1">
      <c r="A709" s="83" t="str">
        <f t="shared" si="1"/>
        <v/>
      </c>
      <c r="B709" s="108"/>
      <c r="C709" s="92"/>
      <c r="D709" s="263"/>
      <c r="E709" s="70"/>
      <c r="F709" s="70"/>
      <c r="G709" s="273"/>
      <c r="H709" s="70"/>
      <c r="I709" s="70"/>
      <c r="J709" s="70"/>
      <c r="K709" s="265"/>
      <c r="L709" s="265"/>
      <c r="M709" s="109" t="str">
        <f>VLOOKUP(E709,'Hedef Liste'!A:J,9,0)</f>
        <v>#N/A</v>
      </c>
      <c r="N709" s="265"/>
      <c r="O709" s="265"/>
      <c r="P709" s="265"/>
      <c r="Q709" s="265"/>
      <c r="R709" s="265"/>
      <c r="S709" s="265"/>
      <c r="T709" s="265"/>
      <c r="U709" s="265"/>
      <c r="V709" s="265"/>
      <c r="W709" s="265"/>
      <c r="X709" s="265"/>
      <c r="Y709" s="265"/>
      <c r="Z709" s="265"/>
      <c r="AA709" s="265"/>
      <c r="AB709" s="265"/>
    </row>
    <row r="710" hidden="1">
      <c r="A710" s="83" t="str">
        <f t="shared" si="1"/>
        <v/>
      </c>
      <c r="B710" s="302" t="s">
        <v>8940</v>
      </c>
      <c r="C710" s="92"/>
      <c r="D710" s="126"/>
      <c r="E710" s="127"/>
      <c r="F710" s="127"/>
      <c r="G710" s="112"/>
      <c r="H710" s="127"/>
      <c r="I710" s="127"/>
      <c r="J710" s="127"/>
      <c r="K710" s="127"/>
      <c r="L710" s="265"/>
      <c r="M710" s="109" t="str">
        <f>VLOOKUP(#REF!,'Hedef Liste'!A:J,9,0)</f>
        <v>#REF!</v>
      </c>
      <c r="N710" s="265"/>
      <c r="O710" s="265"/>
      <c r="P710" s="265"/>
      <c r="Q710" s="265"/>
      <c r="R710" s="265"/>
      <c r="S710" s="265"/>
      <c r="T710" s="265"/>
      <c r="U710" s="265"/>
      <c r="V710" s="265"/>
      <c r="W710" s="265"/>
      <c r="X710" s="265"/>
      <c r="Y710" s="265"/>
      <c r="Z710" s="265"/>
      <c r="AA710" s="265"/>
      <c r="AB710" s="265"/>
    </row>
    <row r="711" hidden="1">
      <c r="A711" s="83" t="str">
        <f t="shared" si="1"/>
        <v>606ef9e5362093062e26f70d</v>
      </c>
      <c r="B711" s="99"/>
      <c r="C711" s="92" t="s">
        <v>52</v>
      </c>
      <c r="D711" s="316" t="s">
        <v>51</v>
      </c>
      <c r="E711" s="272" t="s">
        <v>9676</v>
      </c>
      <c r="F711" s="272" t="s">
        <v>9677</v>
      </c>
      <c r="G711" s="273" t="s">
        <v>8689</v>
      </c>
      <c r="H711" s="319" t="s">
        <v>9678</v>
      </c>
      <c r="I711" s="272" t="s">
        <v>9679</v>
      </c>
      <c r="J711" s="296" t="s">
        <v>265</v>
      </c>
      <c r="K711" s="265"/>
      <c r="L711" s="127"/>
      <c r="M711" s="276" t="str">
        <f>VLOOKUP(#REF!,'Hedef Liste'!A:J,9,0)</f>
        <v>#REF!</v>
      </c>
      <c r="N711" s="265"/>
      <c r="O711" s="265"/>
      <c r="P711" s="265"/>
      <c r="Q711" s="265"/>
      <c r="R711" s="265"/>
      <c r="S711" s="265"/>
      <c r="T711" s="265"/>
      <c r="U711" s="265"/>
      <c r="V711" s="265"/>
      <c r="W711" s="265"/>
      <c r="X711" s="265"/>
      <c r="Y711" s="265"/>
      <c r="Z711" s="265"/>
      <c r="AA711" s="265"/>
      <c r="AB711" s="265"/>
    </row>
    <row r="712" hidden="1">
      <c r="A712" s="83" t="str">
        <f t="shared" si="1"/>
        <v>6045ceca133a29349c41b97a</v>
      </c>
      <c r="B712" s="99"/>
      <c r="C712" s="92" t="s">
        <v>52</v>
      </c>
      <c r="D712" s="267" t="s">
        <v>51</v>
      </c>
      <c r="E712" s="268" t="s">
        <v>9707</v>
      </c>
      <c r="F712" s="268" t="s">
        <v>9708</v>
      </c>
      <c r="G712" s="106" t="s">
        <v>8755</v>
      </c>
      <c r="H712" s="268" t="s">
        <v>9628</v>
      </c>
      <c r="I712" s="268" t="s">
        <v>9709</v>
      </c>
      <c r="J712" s="268" t="s">
        <v>9710</v>
      </c>
      <c r="K712" s="265"/>
      <c r="L712" s="265"/>
      <c r="M712" s="276" t="str">
        <f>VLOOKUP(E711,'Hedef Liste'!A:J,9,0)</f>
        <v>#N/A</v>
      </c>
      <c r="N712" s="265"/>
      <c r="O712" s="265"/>
      <c r="P712" s="265"/>
      <c r="Q712" s="265"/>
      <c r="R712" s="265"/>
      <c r="S712" s="265"/>
      <c r="T712" s="265"/>
      <c r="U712" s="265"/>
      <c r="V712" s="265"/>
      <c r="W712" s="265"/>
      <c r="X712" s="265"/>
      <c r="Y712" s="265"/>
      <c r="Z712" s="265"/>
      <c r="AA712" s="265"/>
      <c r="AB712" s="265"/>
    </row>
    <row r="713" hidden="1">
      <c r="A713" s="83" t="str">
        <f t="shared" si="1"/>
        <v>606b1a82306c356033e8849b</v>
      </c>
      <c r="B713" s="99"/>
      <c r="C713" s="92" t="s">
        <v>52</v>
      </c>
      <c r="D713" s="306" t="s">
        <v>51</v>
      </c>
      <c r="E713" s="268" t="s">
        <v>9711</v>
      </c>
      <c r="F713" s="268" t="s">
        <v>9712</v>
      </c>
      <c r="G713" s="305" t="s">
        <v>8745</v>
      </c>
      <c r="H713" s="300" t="s">
        <v>9024</v>
      </c>
      <c r="I713" s="268" t="s">
        <v>9713</v>
      </c>
      <c r="J713" s="268" t="s">
        <v>4807</v>
      </c>
      <c r="K713" s="265"/>
      <c r="L713" s="265"/>
      <c r="M713" s="276" t="str">
        <f>VLOOKUP(E713,'Hedef Liste'!A:J,9,0)</f>
        <v>#N/A</v>
      </c>
      <c r="N713" s="265"/>
      <c r="O713" s="265"/>
      <c r="P713" s="265"/>
      <c r="Q713" s="265"/>
      <c r="R713" s="265"/>
      <c r="S713" s="265"/>
      <c r="T713" s="265"/>
      <c r="U713" s="265"/>
      <c r="V713" s="265"/>
      <c r="W713" s="265"/>
      <c r="X713" s="265"/>
      <c r="Y713" s="265"/>
      <c r="Z713" s="265"/>
      <c r="AA713" s="265"/>
      <c r="AB713" s="265"/>
    </row>
    <row r="714" hidden="1">
      <c r="A714" s="83" t="str">
        <f t="shared" si="1"/>
        <v>607c1988503bf16f6c40134b</v>
      </c>
      <c r="B714" s="99"/>
      <c r="C714" s="92" t="s">
        <v>52</v>
      </c>
      <c r="D714" s="297" t="s">
        <v>51</v>
      </c>
      <c r="E714" s="303" t="s">
        <v>9714</v>
      </c>
      <c r="F714" s="303" t="s">
        <v>9715</v>
      </c>
      <c r="G714" s="309" t="s">
        <v>8760</v>
      </c>
      <c r="H714" s="303" t="s">
        <v>9639</v>
      </c>
      <c r="I714" s="303" t="s">
        <v>9716</v>
      </c>
      <c r="J714" s="303" t="s">
        <v>9717</v>
      </c>
      <c r="K714" s="51" t="s">
        <v>9718</v>
      </c>
      <c r="L714" s="265"/>
      <c r="M714" s="109" t="str">
        <f>VLOOKUP(E714,'Hedef Liste'!A:J,9,0)</f>
        <v>#N/A</v>
      </c>
      <c r="N714" s="265"/>
      <c r="O714" s="265"/>
      <c r="P714" s="265"/>
      <c r="Q714" s="265"/>
      <c r="R714" s="265"/>
      <c r="S714" s="265"/>
      <c r="T714" s="265"/>
      <c r="U714" s="265"/>
      <c r="V714" s="265"/>
      <c r="W714" s="265"/>
      <c r="X714" s="265"/>
      <c r="Y714" s="265"/>
      <c r="Z714" s="265"/>
      <c r="AA714" s="265"/>
      <c r="AB714" s="265"/>
    </row>
    <row r="715" hidden="1">
      <c r="A715" s="83" t="str">
        <f t="shared" si="1"/>
        <v/>
      </c>
      <c r="B715" s="108"/>
      <c r="C715" s="92" t="s">
        <v>52</v>
      </c>
      <c r="D715" s="263"/>
      <c r="E715" s="272"/>
      <c r="F715" s="272"/>
      <c r="G715" s="273"/>
      <c r="H715" s="70"/>
      <c r="I715" s="70"/>
      <c r="J715" s="272"/>
      <c r="K715" s="265"/>
      <c r="L715" s="265"/>
      <c r="M715" s="109" t="str">
        <f>VLOOKUP(E715,'Hedef Liste'!A:J,9,0)</f>
        <v>#N/A</v>
      </c>
      <c r="N715" s="265"/>
      <c r="O715" s="265"/>
      <c r="P715" s="265"/>
      <c r="Q715" s="265"/>
      <c r="R715" s="265"/>
      <c r="S715" s="265"/>
      <c r="T715" s="265"/>
      <c r="U715" s="265"/>
      <c r="V715" s="265"/>
      <c r="W715" s="265"/>
      <c r="X715" s="265"/>
      <c r="Y715" s="265"/>
      <c r="Z715" s="265"/>
      <c r="AA715" s="265"/>
      <c r="AB715" s="265"/>
    </row>
    <row r="716" hidden="1">
      <c r="A716" s="83" t="str">
        <f t="shared" si="1"/>
        <v/>
      </c>
      <c r="B716" s="302" t="s">
        <v>8940</v>
      </c>
      <c r="C716" s="92"/>
      <c r="D716" s="263"/>
      <c r="E716" s="272"/>
      <c r="F716" s="272"/>
      <c r="G716" s="205"/>
      <c r="H716" s="70"/>
      <c r="I716" s="70"/>
      <c r="J716" s="272"/>
      <c r="K716" s="132"/>
      <c r="L716" s="265"/>
      <c r="M716" s="109" t="str">
        <f>VLOOKUP(E716,'Hedef Liste'!A:J,9,0)</f>
        <v>#N/A</v>
      </c>
      <c r="N716" s="265"/>
      <c r="O716" s="265"/>
      <c r="P716" s="265"/>
      <c r="Q716" s="265"/>
      <c r="R716" s="265"/>
      <c r="S716" s="265"/>
      <c r="T716" s="265"/>
      <c r="U716" s="265"/>
      <c r="V716" s="265"/>
      <c r="W716" s="265"/>
      <c r="X716" s="265"/>
      <c r="Y716" s="265"/>
      <c r="Z716" s="265"/>
      <c r="AA716" s="265"/>
      <c r="AB716" s="265"/>
    </row>
    <row r="717" hidden="1">
      <c r="A717" s="83" t="str">
        <f t="shared" si="1"/>
        <v>60780bbde8f1af3e76ed890e</v>
      </c>
      <c r="B717" s="99"/>
      <c r="C717" s="114" t="s">
        <v>1192</v>
      </c>
      <c r="D717" s="297" t="s">
        <v>51</v>
      </c>
      <c r="E717" s="303" t="s">
        <v>4543</v>
      </c>
      <c r="F717" s="303" t="s">
        <v>4544</v>
      </c>
      <c r="G717" s="309" t="s">
        <v>8802</v>
      </c>
      <c r="H717" s="312" t="s">
        <v>9719</v>
      </c>
      <c r="I717" s="303" t="s">
        <v>9720</v>
      </c>
      <c r="J717" s="303" t="s">
        <v>4546</v>
      </c>
      <c r="K717" s="312" t="s">
        <v>9721</v>
      </c>
      <c r="L717" s="265"/>
      <c r="M717" s="270">
        <f>VLOOKUP(E717,'Hedef Liste'!A:J,9,0)</f>
        <v>18</v>
      </c>
      <c r="N717" s="265"/>
      <c r="O717" s="265"/>
      <c r="P717" s="265"/>
      <c r="Q717" s="265"/>
      <c r="R717" s="265"/>
      <c r="S717" s="265"/>
      <c r="T717" s="265"/>
      <c r="U717" s="265"/>
      <c r="V717" s="265"/>
      <c r="W717" s="265"/>
      <c r="X717" s="265"/>
      <c r="Y717" s="265"/>
      <c r="Z717" s="265"/>
      <c r="AA717" s="265"/>
      <c r="AB717" s="265"/>
    </row>
    <row r="718" hidden="1">
      <c r="A718" s="83" t="str">
        <f t="shared" si="1"/>
        <v>5feaeae752fcda1fe4cadc64</v>
      </c>
      <c r="B718" s="99"/>
      <c r="C718" s="114" t="s">
        <v>1192</v>
      </c>
      <c r="D718" s="297" t="s">
        <v>51</v>
      </c>
      <c r="E718" s="303" t="s">
        <v>3477</v>
      </c>
      <c r="F718" s="303" t="s">
        <v>3478</v>
      </c>
      <c r="G718" s="309" t="s">
        <v>8689</v>
      </c>
      <c r="H718" s="312" t="s">
        <v>9082</v>
      </c>
      <c r="I718" s="303" t="s">
        <v>9722</v>
      </c>
      <c r="J718" s="303" t="s">
        <v>3480</v>
      </c>
      <c r="K718" s="51" t="s">
        <v>9723</v>
      </c>
      <c r="L718" s="265"/>
      <c r="M718" s="270">
        <f>VLOOKUP(E718,'Hedef Liste'!A:J,9,0)</f>
        <v>17</v>
      </c>
      <c r="N718" s="265"/>
      <c r="O718" s="265"/>
      <c r="P718" s="265"/>
      <c r="Q718" s="265"/>
      <c r="R718" s="265"/>
      <c r="S718" s="265"/>
      <c r="T718" s="265"/>
      <c r="U718" s="265"/>
      <c r="V718" s="265"/>
      <c r="W718" s="265"/>
      <c r="X718" s="265"/>
      <c r="Y718" s="265"/>
      <c r="Z718" s="265"/>
      <c r="AA718" s="265"/>
      <c r="AB718" s="265"/>
    </row>
    <row r="719" hidden="1">
      <c r="A719" s="83" t="str">
        <f t="shared" si="1"/>
        <v>6087bdec5d77c0cca2dec37b</v>
      </c>
      <c r="B719" s="99"/>
      <c r="C719" s="114" t="s">
        <v>1192</v>
      </c>
      <c r="D719" s="306" t="s">
        <v>51</v>
      </c>
      <c r="E719" s="268" t="s">
        <v>8329</v>
      </c>
      <c r="F719" s="268" t="s">
        <v>8330</v>
      </c>
      <c r="G719" s="305" t="s">
        <v>8707</v>
      </c>
      <c r="H719" s="300" t="s">
        <v>9724</v>
      </c>
      <c r="I719" s="268" t="s">
        <v>9725</v>
      </c>
      <c r="J719" s="268" t="s">
        <v>8332</v>
      </c>
      <c r="K719" s="265"/>
      <c r="L719" s="265"/>
      <c r="M719" s="270">
        <f>VLOOKUP(E719,'Hedef Liste'!A:J,9,0)</f>
        <v>66</v>
      </c>
      <c r="N719" s="265"/>
      <c r="O719" s="265"/>
      <c r="P719" s="265"/>
      <c r="Q719" s="265"/>
      <c r="R719" s="265"/>
      <c r="S719" s="265"/>
      <c r="T719" s="265"/>
      <c r="U719" s="265"/>
      <c r="V719" s="265"/>
      <c r="W719" s="265"/>
      <c r="X719" s="265"/>
      <c r="Y719" s="265"/>
      <c r="Z719" s="265"/>
      <c r="AA719" s="265"/>
      <c r="AB719" s="265"/>
    </row>
    <row r="720" hidden="1">
      <c r="A720" s="83" t="str">
        <f t="shared" si="1"/>
        <v>6088803fee9c1f0ea9d04487</v>
      </c>
      <c r="B720" s="99"/>
      <c r="C720" s="114" t="s">
        <v>1192</v>
      </c>
      <c r="D720" s="297" t="s">
        <v>51</v>
      </c>
      <c r="E720" s="303" t="s">
        <v>9726</v>
      </c>
      <c r="F720" s="303" t="s">
        <v>9727</v>
      </c>
      <c r="G720" s="309" t="s">
        <v>8697</v>
      </c>
      <c r="H720" s="303" t="s">
        <v>9090</v>
      </c>
      <c r="I720" s="303" t="s">
        <v>9728</v>
      </c>
      <c r="J720" s="303" t="s">
        <v>9729</v>
      </c>
      <c r="K720" s="321"/>
      <c r="L720" s="265"/>
      <c r="M720" s="109" t="str">
        <f>VLOOKUP(E720,'Hedef Liste'!A:J,9,0)</f>
        <v>#N/A</v>
      </c>
      <c r="N720" s="265"/>
      <c r="O720" s="265"/>
      <c r="P720" s="265"/>
      <c r="Q720" s="265"/>
      <c r="R720" s="265"/>
      <c r="S720" s="265"/>
      <c r="T720" s="265"/>
      <c r="U720" s="265"/>
      <c r="V720" s="265"/>
      <c r="W720" s="265"/>
      <c r="X720" s="265"/>
      <c r="Y720" s="265"/>
      <c r="Z720" s="265"/>
      <c r="AA720" s="265"/>
      <c r="AB720" s="265"/>
    </row>
    <row r="721" hidden="1">
      <c r="A721" s="83" t="str">
        <f t="shared" si="1"/>
        <v/>
      </c>
      <c r="B721" s="108"/>
      <c r="C721" s="114" t="s">
        <v>1192</v>
      </c>
      <c r="D721" s="263"/>
      <c r="E721" s="272"/>
      <c r="F721" s="272"/>
      <c r="G721" s="305" t="s">
        <v>9377</v>
      </c>
      <c r="H721" s="70"/>
      <c r="I721" s="70"/>
      <c r="J721" s="272"/>
      <c r="K721" s="265"/>
      <c r="L721" s="265"/>
      <c r="M721" s="109" t="str">
        <f>VLOOKUP(E721,'Hedef Liste'!A:J,9,0)</f>
        <v>#N/A</v>
      </c>
      <c r="N721" s="265"/>
      <c r="O721" s="265"/>
      <c r="P721" s="265"/>
      <c r="Q721" s="265"/>
      <c r="R721" s="265"/>
      <c r="S721" s="265"/>
      <c r="T721" s="265"/>
      <c r="U721" s="265"/>
      <c r="V721" s="265"/>
      <c r="W721" s="265"/>
      <c r="X721" s="265"/>
      <c r="Y721" s="265"/>
      <c r="Z721" s="265"/>
      <c r="AA721" s="265"/>
      <c r="AB721" s="265"/>
    </row>
    <row r="722" hidden="1">
      <c r="A722" s="83" t="str">
        <f t="shared" si="1"/>
        <v/>
      </c>
      <c r="B722" s="261"/>
      <c r="C722" s="262">
        <v>44343.0</v>
      </c>
      <c r="D722" s="263"/>
      <c r="E722" s="301"/>
      <c r="F722" s="149"/>
      <c r="G722" s="149"/>
      <c r="H722" s="149"/>
      <c r="I722" s="149"/>
      <c r="J722" s="149"/>
      <c r="K722" s="149"/>
      <c r="L722" s="150"/>
      <c r="M722" s="109" t="str">
        <f>VLOOKUP(E722,'Hedef Liste'!A:J,9,0)</f>
        <v>#N/A</v>
      </c>
      <c r="N722" s="265"/>
      <c r="O722" s="265"/>
      <c r="P722" s="265"/>
      <c r="Q722" s="265"/>
      <c r="R722" s="265"/>
      <c r="S722" s="265"/>
      <c r="T722" s="265"/>
      <c r="U722" s="265"/>
      <c r="V722" s="265"/>
      <c r="W722" s="265"/>
      <c r="X722" s="265"/>
      <c r="Y722" s="265"/>
      <c r="Z722" s="265"/>
      <c r="AA722" s="265"/>
      <c r="AB722" s="265"/>
    </row>
    <row r="723" hidden="1">
      <c r="A723" s="83" t="str">
        <f t="shared" si="1"/>
        <v>5fd4f6da950bea6e9d6b46e7</v>
      </c>
      <c r="B723" s="302" t="s">
        <v>8686</v>
      </c>
      <c r="C723" s="92" t="s">
        <v>273</v>
      </c>
      <c r="D723" s="267" t="s">
        <v>51</v>
      </c>
      <c r="E723" s="101" t="s">
        <v>6069</v>
      </c>
      <c r="F723" s="101" t="s">
        <v>6070</v>
      </c>
      <c r="G723" s="202">
        <v>0.4166666666666667</v>
      </c>
      <c r="H723" s="101" t="s">
        <v>9730</v>
      </c>
      <c r="I723" s="101" t="s">
        <v>9731</v>
      </c>
      <c r="J723" s="101" t="s">
        <v>6072</v>
      </c>
      <c r="K723" s="269"/>
      <c r="L723" s="265"/>
      <c r="M723" s="278">
        <f>VLOOKUP(E723,'Hedef Liste'!A:J,9,0)</f>
        <v>111</v>
      </c>
      <c r="N723" s="265"/>
      <c r="O723" s="265"/>
      <c r="P723" s="265"/>
      <c r="Q723" s="265"/>
      <c r="R723" s="265"/>
      <c r="S723" s="265"/>
      <c r="T723" s="265"/>
      <c r="U723" s="265"/>
      <c r="V723" s="265"/>
      <c r="W723" s="265"/>
      <c r="X723" s="265"/>
      <c r="Y723" s="265"/>
      <c r="Z723" s="265"/>
      <c r="AA723" s="265"/>
      <c r="AB723" s="265"/>
    </row>
    <row r="724" hidden="1">
      <c r="A724" s="83" t="str">
        <f t="shared" si="1"/>
        <v>605b312c37e752a641855397</v>
      </c>
      <c r="B724" s="99"/>
      <c r="C724" s="92" t="s">
        <v>273</v>
      </c>
      <c r="D724" s="267" t="s">
        <v>51</v>
      </c>
      <c r="E724" s="101" t="s">
        <v>9732</v>
      </c>
      <c r="F724" s="101" t="s">
        <v>4354</v>
      </c>
      <c r="G724" s="202">
        <v>0.5</v>
      </c>
      <c r="H724" s="268" t="s">
        <v>9733</v>
      </c>
      <c r="I724" s="101" t="s">
        <v>9734</v>
      </c>
      <c r="J724" s="101" t="s">
        <v>9735</v>
      </c>
      <c r="K724" s="265"/>
      <c r="L724" s="265"/>
      <c r="M724" s="270" t="str">
        <f>VLOOKUP(E724,'Hedef Liste'!A:J,9,0)</f>
        <v>#N/A</v>
      </c>
      <c r="N724" s="265"/>
      <c r="O724" s="265"/>
      <c r="P724" s="265"/>
      <c r="Q724" s="265"/>
      <c r="R724" s="265"/>
      <c r="S724" s="265"/>
      <c r="T724" s="265"/>
      <c r="U724" s="265"/>
      <c r="V724" s="265"/>
      <c r="W724" s="265"/>
      <c r="X724" s="265"/>
      <c r="Y724" s="265"/>
      <c r="Z724" s="265"/>
      <c r="AA724" s="265"/>
      <c r="AB724" s="265"/>
    </row>
    <row r="725" hidden="1">
      <c r="A725" s="83" t="str">
        <f t="shared" si="1"/>
        <v>607e9f31d415f03b83ad41d3</v>
      </c>
      <c r="B725" s="99"/>
      <c r="C725" s="92" t="s">
        <v>273</v>
      </c>
      <c r="D725" s="267" t="s">
        <v>51</v>
      </c>
      <c r="E725" s="101" t="s">
        <v>430</v>
      </c>
      <c r="F725" s="101" t="s">
        <v>431</v>
      </c>
      <c r="G725" s="106" t="s">
        <v>9021</v>
      </c>
      <c r="H725" s="101" t="s">
        <v>9736</v>
      </c>
      <c r="I725" s="101" t="s">
        <v>9737</v>
      </c>
      <c r="J725" s="101" t="s">
        <v>9738</v>
      </c>
      <c r="K725" s="269"/>
      <c r="L725" s="265"/>
      <c r="M725" s="270">
        <f>VLOOKUP(E725,'Hedef Liste'!A:J,9,0)</f>
        <v>11</v>
      </c>
      <c r="N725" s="265"/>
      <c r="O725" s="265"/>
      <c r="P725" s="265"/>
      <c r="Q725" s="265"/>
      <c r="R725" s="265"/>
      <c r="S725" s="265"/>
      <c r="T725" s="265"/>
      <c r="U725" s="265"/>
      <c r="V725" s="265"/>
      <c r="W725" s="265"/>
      <c r="X725" s="265"/>
      <c r="Y725" s="265"/>
      <c r="Z725" s="265"/>
      <c r="AA725" s="265"/>
      <c r="AB725" s="265"/>
    </row>
    <row r="726" hidden="1">
      <c r="A726" s="83" t="str">
        <f t="shared" si="1"/>
        <v>6075666a70a505f7a9ec207d</v>
      </c>
      <c r="B726" s="99"/>
      <c r="C726" s="92" t="s">
        <v>273</v>
      </c>
      <c r="D726" s="297" t="s">
        <v>51</v>
      </c>
      <c r="E726" s="122" t="s">
        <v>2253</v>
      </c>
      <c r="F726" s="122" t="s">
        <v>2254</v>
      </c>
      <c r="G726" s="309" t="s">
        <v>8745</v>
      </c>
      <c r="H726" s="312" t="s">
        <v>9739</v>
      </c>
      <c r="I726" s="122" t="s">
        <v>9740</v>
      </c>
      <c r="J726" s="122" t="s">
        <v>2256</v>
      </c>
      <c r="K726" s="269"/>
      <c r="L726" s="265"/>
      <c r="M726" s="270">
        <f>VLOOKUP(E726,'Hedef Liste'!A:J,9,0)</f>
        <v>10</v>
      </c>
      <c r="N726" s="265"/>
      <c r="O726" s="265"/>
      <c r="P726" s="265"/>
      <c r="Q726" s="265"/>
      <c r="R726" s="265"/>
      <c r="S726" s="265"/>
      <c r="T726" s="265"/>
      <c r="U726" s="265"/>
      <c r="V726" s="265"/>
      <c r="W726" s="265"/>
      <c r="X726" s="265"/>
      <c r="Y726" s="265"/>
      <c r="Z726" s="265"/>
      <c r="AA726" s="265"/>
      <c r="AB726" s="265"/>
    </row>
    <row r="727" hidden="1">
      <c r="A727" s="83" t="str">
        <f t="shared" si="1"/>
        <v/>
      </c>
      <c r="B727" s="99"/>
      <c r="C727" s="92" t="s">
        <v>9364</v>
      </c>
      <c r="D727" s="263"/>
      <c r="E727" s="272"/>
      <c r="F727" s="272"/>
      <c r="G727" s="273"/>
      <c r="H727" s="70"/>
      <c r="I727" s="272"/>
      <c r="J727" s="272"/>
      <c r="K727" s="132"/>
      <c r="L727" s="265"/>
      <c r="M727" s="109" t="str">
        <f>VLOOKUP(E727,'Hedef Liste'!A:J,9,0)</f>
        <v>#N/A</v>
      </c>
      <c r="N727" s="265"/>
      <c r="O727" s="265"/>
      <c r="P727" s="265"/>
      <c r="Q727" s="265"/>
      <c r="R727" s="265"/>
      <c r="S727" s="265"/>
      <c r="T727" s="265"/>
      <c r="U727" s="265"/>
      <c r="V727" s="265"/>
      <c r="W727" s="265"/>
      <c r="X727" s="265"/>
      <c r="Y727" s="265"/>
      <c r="Z727" s="265"/>
      <c r="AA727" s="265"/>
      <c r="AB727" s="265"/>
    </row>
    <row r="728" hidden="1">
      <c r="A728" s="83" t="str">
        <f t="shared" si="1"/>
        <v/>
      </c>
      <c r="B728" s="108"/>
      <c r="C728" s="92"/>
      <c r="D728" s="263"/>
      <c r="E728" s="70"/>
      <c r="F728" s="70"/>
      <c r="G728" s="273"/>
      <c r="H728" s="70"/>
      <c r="I728" s="70"/>
      <c r="J728" s="70"/>
      <c r="K728" s="265"/>
      <c r="L728" s="265"/>
      <c r="M728" s="109" t="str">
        <f>VLOOKUP(E728,'Hedef Liste'!A:J,9,0)</f>
        <v>#N/A</v>
      </c>
      <c r="N728" s="265"/>
      <c r="O728" s="265"/>
      <c r="P728" s="265"/>
      <c r="Q728" s="265"/>
      <c r="R728" s="265"/>
      <c r="S728" s="265"/>
      <c r="T728" s="265"/>
      <c r="U728" s="265"/>
      <c r="V728" s="265"/>
      <c r="W728" s="265"/>
      <c r="X728" s="265"/>
      <c r="Y728" s="265"/>
      <c r="Z728" s="265"/>
      <c r="AA728" s="265"/>
      <c r="AB728" s="265"/>
    </row>
    <row r="729" hidden="1">
      <c r="A729" s="83" t="str">
        <f t="shared" si="1"/>
        <v>60702090b78d706766356e68</v>
      </c>
      <c r="B729" s="302" t="s">
        <v>8940</v>
      </c>
      <c r="C729" s="92"/>
      <c r="D729" s="267" t="s">
        <v>51</v>
      </c>
      <c r="E729" s="101" t="s">
        <v>9741</v>
      </c>
      <c r="F729" s="268" t="s">
        <v>9742</v>
      </c>
      <c r="G729" s="114" t="s">
        <v>8802</v>
      </c>
      <c r="H729" s="51" t="s">
        <v>8997</v>
      </c>
      <c r="I729" s="51" t="s">
        <v>9743</v>
      </c>
      <c r="J729" s="268" t="s">
        <v>9744</v>
      </c>
      <c r="K729" s="132"/>
      <c r="L729" s="265"/>
      <c r="M729" s="109" t="str">
        <f>VLOOKUP(E729,'Hedef Liste'!A:J,9,0)</f>
        <v>#N/A</v>
      </c>
      <c r="N729" s="265"/>
      <c r="O729" s="265"/>
      <c r="P729" s="265"/>
      <c r="Q729" s="265"/>
      <c r="R729" s="265"/>
      <c r="S729" s="265"/>
      <c r="T729" s="265"/>
      <c r="U729" s="265"/>
      <c r="V729" s="265"/>
      <c r="W729" s="265"/>
      <c r="X729" s="265"/>
      <c r="Y729" s="265"/>
      <c r="Z729" s="265"/>
      <c r="AA729" s="265"/>
      <c r="AB729" s="265"/>
    </row>
    <row r="730" hidden="1">
      <c r="A730" s="83" t="str">
        <f t="shared" si="1"/>
        <v>606446221a40c40e423a5c85</v>
      </c>
      <c r="B730" s="99"/>
      <c r="C730" s="92" t="s">
        <v>52</v>
      </c>
      <c r="D730" s="306" t="s">
        <v>51</v>
      </c>
      <c r="E730" s="307" t="s">
        <v>5148</v>
      </c>
      <c r="F730" s="307" t="s">
        <v>5149</v>
      </c>
      <c r="G730" s="308" t="s">
        <v>8689</v>
      </c>
      <c r="H730" s="300" t="s">
        <v>9745</v>
      </c>
      <c r="I730" s="307" t="s">
        <v>9746</v>
      </c>
      <c r="J730" s="307" t="s">
        <v>5151</v>
      </c>
      <c r="K730" s="265"/>
      <c r="L730" s="265"/>
      <c r="M730" s="270">
        <f>VLOOKUP(E730,'Hedef Liste'!A:J,9,0)</f>
        <v>66</v>
      </c>
      <c r="N730" s="265"/>
      <c r="O730" s="265"/>
      <c r="P730" s="265"/>
      <c r="Q730" s="265"/>
      <c r="R730" s="265"/>
      <c r="S730" s="265"/>
      <c r="T730" s="265"/>
      <c r="U730" s="265"/>
      <c r="V730" s="265"/>
      <c r="W730" s="265"/>
      <c r="X730" s="265"/>
      <c r="Y730" s="265"/>
      <c r="Z730" s="265"/>
      <c r="AA730" s="265"/>
      <c r="AB730" s="265"/>
    </row>
    <row r="731" hidden="1">
      <c r="A731" s="83" t="str">
        <f t="shared" si="1"/>
        <v>6086c3ea800b497ddfc9bcc7</v>
      </c>
      <c r="B731" s="99"/>
      <c r="C731" s="92" t="s">
        <v>52</v>
      </c>
      <c r="D731" s="297" t="s">
        <v>51</v>
      </c>
      <c r="E731" s="303" t="s">
        <v>9747</v>
      </c>
      <c r="F731" s="303" t="s">
        <v>9748</v>
      </c>
      <c r="G731" s="309" t="s">
        <v>8707</v>
      </c>
      <c r="H731" s="312" t="s">
        <v>8997</v>
      </c>
      <c r="I731" s="303" t="s">
        <v>9749</v>
      </c>
      <c r="J731" s="303" t="s">
        <v>9750</v>
      </c>
      <c r="K731" s="51" t="s">
        <v>9751</v>
      </c>
      <c r="L731" s="265"/>
      <c r="M731" s="276" t="str">
        <f>VLOOKUP(E731,'Hedef Liste'!A:J,9,0)</f>
        <v>#N/A</v>
      </c>
      <c r="N731" s="265"/>
      <c r="O731" s="265"/>
      <c r="P731" s="265"/>
      <c r="Q731" s="265"/>
      <c r="R731" s="265"/>
      <c r="S731" s="265"/>
      <c r="T731" s="265"/>
      <c r="U731" s="265"/>
      <c r="V731" s="265"/>
      <c r="W731" s="265"/>
      <c r="X731" s="265"/>
      <c r="Y731" s="265"/>
      <c r="Z731" s="265"/>
      <c r="AA731" s="265"/>
      <c r="AB731" s="265"/>
    </row>
    <row r="732" hidden="1">
      <c r="A732" s="83" t="str">
        <f t="shared" si="1"/>
        <v>605d95f702bcfe9143e8ce20</v>
      </c>
      <c r="B732" s="99"/>
      <c r="C732" s="92" t="s">
        <v>52</v>
      </c>
      <c r="D732" s="306" t="s">
        <v>51</v>
      </c>
      <c r="E732" s="268" t="s">
        <v>9752</v>
      </c>
      <c r="F732" s="268" t="s">
        <v>9753</v>
      </c>
      <c r="G732" s="305" t="s">
        <v>8697</v>
      </c>
      <c r="H732" s="300" t="s">
        <v>8921</v>
      </c>
      <c r="I732" s="268" t="s">
        <v>9754</v>
      </c>
      <c r="J732" s="268" t="s">
        <v>9755</v>
      </c>
      <c r="K732" s="265"/>
      <c r="L732" s="265"/>
      <c r="M732" s="276" t="str">
        <f>VLOOKUP(E732,'Hedef Liste'!A:J,9,0)</f>
        <v>#N/A</v>
      </c>
      <c r="N732" s="265"/>
      <c r="O732" s="265"/>
      <c r="P732" s="265"/>
      <c r="Q732" s="265"/>
      <c r="R732" s="265"/>
      <c r="S732" s="265"/>
      <c r="T732" s="265"/>
      <c r="U732" s="265"/>
      <c r="V732" s="265"/>
      <c r="W732" s="265"/>
      <c r="X732" s="265"/>
      <c r="Y732" s="265"/>
      <c r="Z732" s="265"/>
      <c r="AA732" s="265"/>
      <c r="AB732" s="265"/>
    </row>
    <row r="733" hidden="1">
      <c r="A733" s="83" t="str">
        <f t="shared" si="1"/>
        <v/>
      </c>
      <c r="B733" s="99"/>
      <c r="C733" s="92" t="s">
        <v>52</v>
      </c>
      <c r="D733" s="263"/>
      <c r="E733" s="272"/>
      <c r="F733" s="272"/>
      <c r="G733" s="273"/>
      <c r="H733" s="272"/>
      <c r="I733" s="272"/>
      <c r="J733" s="272"/>
      <c r="K733" s="132"/>
      <c r="L733" s="265"/>
      <c r="M733" s="109" t="str">
        <f>VLOOKUP(E733,'Hedef Liste'!A:J,9,0)</f>
        <v>#N/A</v>
      </c>
      <c r="N733" s="265"/>
      <c r="O733" s="265"/>
      <c r="P733" s="265"/>
      <c r="Q733" s="265"/>
      <c r="R733" s="265"/>
      <c r="S733" s="265"/>
      <c r="T733" s="265"/>
      <c r="U733" s="265"/>
      <c r="V733" s="265"/>
      <c r="W733" s="265"/>
      <c r="X733" s="265"/>
      <c r="Y733" s="265"/>
      <c r="Z733" s="265"/>
      <c r="AA733" s="265"/>
      <c r="AB733" s="265"/>
    </row>
    <row r="734" hidden="1">
      <c r="A734" s="83" t="str">
        <f t="shared" si="1"/>
        <v/>
      </c>
      <c r="B734" s="108"/>
      <c r="C734" s="92" t="s">
        <v>52</v>
      </c>
      <c r="D734" s="263"/>
      <c r="E734" s="272"/>
      <c r="F734" s="272"/>
      <c r="G734" s="273"/>
      <c r="H734" s="70"/>
      <c r="I734" s="70"/>
      <c r="J734" s="272"/>
      <c r="K734" s="265"/>
      <c r="L734" s="265"/>
      <c r="M734" s="109" t="str">
        <f>VLOOKUP(E734,'Hedef Liste'!A:J,9,0)</f>
        <v>#N/A</v>
      </c>
      <c r="N734" s="265"/>
      <c r="O734" s="265"/>
      <c r="P734" s="265"/>
      <c r="Q734" s="265"/>
      <c r="R734" s="265"/>
      <c r="S734" s="265"/>
      <c r="T734" s="265"/>
      <c r="U734" s="265"/>
      <c r="V734" s="265"/>
      <c r="W734" s="265"/>
      <c r="X734" s="265"/>
      <c r="Y734" s="265"/>
      <c r="Z734" s="265"/>
      <c r="AA734" s="265"/>
      <c r="AB734" s="265"/>
    </row>
    <row r="735" hidden="1">
      <c r="A735" s="83" t="str">
        <f t="shared" si="1"/>
        <v/>
      </c>
      <c r="B735" s="302" t="s">
        <v>8940</v>
      </c>
      <c r="C735" s="92"/>
      <c r="D735" s="263"/>
      <c r="E735" s="272"/>
      <c r="F735" s="272"/>
      <c r="G735" s="205"/>
      <c r="H735" s="70"/>
      <c r="I735" s="70"/>
      <c r="J735" s="272"/>
      <c r="K735" s="132"/>
      <c r="L735" s="265"/>
      <c r="M735" s="109" t="str">
        <f>VLOOKUP(E735,'Hedef Liste'!A:J,9,0)</f>
        <v>#N/A</v>
      </c>
      <c r="N735" s="265"/>
      <c r="O735" s="265"/>
      <c r="P735" s="265"/>
      <c r="Q735" s="265"/>
      <c r="R735" s="265"/>
      <c r="S735" s="265"/>
      <c r="T735" s="265"/>
      <c r="U735" s="265"/>
      <c r="V735" s="265"/>
      <c r="W735" s="265"/>
      <c r="X735" s="265"/>
      <c r="Y735" s="265"/>
      <c r="Z735" s="265"/>
      <c r="AA735" s="265"/>
      <c r="AB735" s="265"/>
    </row>
    <row r="736" hidden="1">
      <c r="A736" s="83" t="str">
        <f t="shared" si="1"/>
        <v/>
      </c>
      <c r="B736" s="99"/>
      <c r="C736" s="114" t="s">
        <v>1192</v>
      </c>
      <c r="D736" s="316"/>
      <c r="E736" s="317"/>
      <c r="F736" s="317"/>
      <c r="G736" s="308" t="s">
        <v>8802</v>
      </c>
      <c r="H736" s="319"/>
      <c r="I736" s="317"/>
      <c r="J736" s="317"/>
      <c r="K736" s="265"/>
      <c r="L736" s="265"/>
      <c r="M736" s="276" t="str">
        <f>VLOOKUP(E736,'Hedef Liste'!A:J,9,0)</f>
        <v>#N/A</v>
      </c>
      <c r="N736" s="265"/>
      <c r="O736" s="265"/>
      <c r="P736" s="265"/>
      <c r="Q736" s="265"/>
      <c r="R736" s="265"/>
      <c r="S736" s="265"/>
      <c r="T736" s="265"/>
      <c r="U736" s="265"/>
      <c r="V736" s="265"/>
      <c r="W736" s="265"/>
      <c r="X736" s="265"/>
      <c r="Y736" s="265"/>
      <c r="Z736" s="265"/>
      <c r="AA736" s="265"/>
      <c r="AB736" s="265"/>
    </row>
    <row r="737" hidden="1">
      <c r="A737" s="83" t="str">
        <f t="shared" si="1"/>
        <v>5ff9ca4b4a4dfa52b2ab0af3</v>
      </c>
      <c r="B737" s="99"/>
      <c r="C737" s="114" t="s">
        <v>1192</v>
      </c>
      <c r="D737" s="306" t="s">
        <v>51</v>
      </c>
      <c r="E737" s="268" t="s">
        <v>7684</v>
      </c>
      <c r="F737" s="268" t="s">
        <v>7685</v>
      </c>
      <c r="G737" s="305" t="s">
        <v>8689</v>
      </c>
      <c r="H737" s="300" t="s">
        <v>9756</v>
      </c>
      <c r="I737" s="268" t="s">
        <v>9757</v>
      </c>
      <c r="J737" s="268" t="s">
        <v>7687</v>
      </c>
      <c r="K737" s="265"/>
      <c r="L737" s="265"/>
      <c r="M737" s="270">
        <f>VLOOKUP(E737,'Hedef Liste'!A:J,9,0)</f>
        <v>45</v>
      </c>
      <c r="N737" s="265"/>
      <c r="O737" s="265"/>
      <c r="P737" s="265"/>
      <c r="Q737" s="265"/>
      <c r="R737" s="265"/>
      <c r="S737" s="265"/>
      <c r="T737" s="265"/>
      <c r="U737" s="265"/>
      <c r="V737" s="265"/>
      <c r="W737" s="265"/>
      <c r="X737" s="265"/>
      <c r="Y737" s="265"/>
      <c r="Z737" s="265"/>
      <c r="AA737" s="265"/>
      <c r="AB737" s="265"/>
    </row>
    <row r="738" hidden="1">
      <c r="A738" s="83" t="str">
        <f t="shared" si="1"/>
        <v>6082dedb4e84e5e3e8d52eff</v>
      </c>
      <c r="B738" s="99"/>
      <c r="C738" s="114" t="s">
        <v>1192</v>
      </c>
      <c r="D738" s="297" t="s">
        <v>51</v>
      </c>
      <c r="E738" s="303" t="s">
        <v>9758</v>
      </c>
      <c r="F738" s="303" t="s">
        <v>9759</v>
      </c>
      <c r="G738" s="309" t="s">
        <v>8707</v>
      </c>
      <c r="H738" s="312" t="s">
        <v>9760</v>
      </c>
      <c r="I738" s="303" t="s">
        <v>9761</v>
      </c>
      <c r="J738" s="303" t="s">
        <v>9762</v>
      </c>
      <c r="K738" s="51" t="s">
        <v>9763</v>
      </c>
      <c r="L738" s="265"/>
      <c r="M738" s="276" t="str">
        <f>VLOOKUP(E738,'Hedef Liste'!A:J,9,0)</f>
        <v>#N/A</v>
      </c>
      <c r="N738" s="265"/>
      <c r="O738" s="265"/>
      <c r="P738" s="265"/>
      <c r="Q738" s="265"/>
      <c r="R738" s="265"/>
      <c r="S738" s="265"/>
      <c r="T738" s="265"/>
      <c r="U738" s="265"/>
      <c r="V738" s="265"/>
      <c r="W738" s="265"/>
      <c r="X738" s="265"/>
      <c r="Y738" s="265"/>
      <c r="Z738" s="265"/>
      <c r="AA738" s="265"/>
      <c r="AB738" s="265"/>
    </row>
    <row r="739" hidden="1">
      <c r="A739" s="83" t="str">
        <f t="shared" si="1"/>
        <v>6054c676c927999b789e5416</v>
      </c>
      <c r="B739" s="99"/>
      <c r="C739" s="114" t="s">
        <v>1192</v>
      </c>
      <c r="D739" s="267" t="s">
        <v>358</v>
      </c>
      <c r="E739" s="268" t="s">
        <v>2805</v>
      </c>
      <c r="F739" s="268" t="s">
        <v>2806</v>
      </c>
      <c r="G739" s="305" t="s">
        <v>8697</v>
      </c>
      <c r="H739" s="268" t="s">
        <v>9764</v>
      </c>
      <c r="I739" s="268" t="s">
        <v>9765</v>
      </c>
      <c r="J739" s="268" t="s">
        <v>2808</v>
      </c>
      <c r="K739" s="132"/>
      <c r="L739" s="265"/>
      <c r="M739" s="278">
        <f>VLOOKUP(E739,'Hedef Liste'!A:J,9,0)</f>
        <v>43</v>
      </c>
      <c r="N739" s="265"/>
      <c r="O739" s="265"/>
      <c r="P739" s="265"/>
      <c r="Q739" s="265"/>
      <c r="R739" s="265"/>
      <c r="S739" s="265"/>
      <c r="T739" s="265"/>
      <c r="U739" s="265"/>
      <c r="V739" s="265"/>
      <c r="W739" s="265"/>
      <c r="X739" s="265"/>
      <c r="Y739" s="265"/>
      <c r="Z739" s="265"/>
      <c r="AA739" s="265"/>
      <c r="AB739" s="265"/>
    </row>
    <row r="740" hidden="1">
      <c r="A740" s="83" t="str">
        <f t="shared" si="1"/>
        <v/>
      </c>
      <c r="B740" s="108"/>
      <c r="C740" s="114" t="s">
        <v>1192</v>
      </c>
      <c r="D740" s="263"/>
      <c r="E740" s="272"/>
      <c r="F740" s="272"/>
      <c r="G740" s="273"/>
      <c r="H740" s="70"/>
      <c r="I740" s="70"/>
      <c r="J740" s="272"/>
      <c r="K740" s="265"/>
      <c r="L740" s="265"/>
      <c r="M740" s="109" t="str">
        <f>VLOOKUP(E740,'Hedef Liste'!A:J,9,0)</f>
        <v>#N/A</v>
      </c>
      <c r="N740" s="265"/>
      <c r="O740" s="265"/>
      <c r="P740" s="265"/>
      <c r="Q740" s="265"/>
      <c r="R740" s="265"/>
      <c r="S740" s="265"/>
      <c r="T740" s="265"/>
      <c r="U740" s="265"/>
      <c r="V740" s="265"/>
      <c r="W740" s="265"/>
      <c r="X740" s="265"/>
      <c r="Y740" s="265"/>
      <c r="Z740" s="265"/>
      <c r="AA740" s="265"/>
      <c r="AB740" s="265"/>
    </row>
    <row r="741" hidden="1">
      <c r="A741" s="83" t="str">
        <f t="shared" si="1"/>
        <v/>
      </c>
      <c r="B741" s="261"/>
      <c r="C741" s="262">
        <v>44344.0</v>
      </c>
      <c r="D741" s="263"/>
      <c r="E741" s="301"/>
      <c r="F741" s="149"/>
      <c r="G741" s="149"/>
      <c r="H741" s="149"/>
      <c r="I741" s="149"/>
      <c r="J741" s="149"/>
      <c r="K741" s="149"/>
      <c r="L741" s="150"/>
      <c r="M741" s="109" t="str">
        <f>VLOOKUP(E741,'Hedef Liste'!A:J,9,0)</f>
        <v>#N/A</v>
      </c>
      <c r="N741" s="265"/>
      <c r="O741" s="265"/>
      <c r="P741" s="265"/>
      <c r="Q741" s="265"/>
      <c r="R741" s="265"/>
      <c r="S741" s="265"/>
      <c r="T741" s="265"/>
      <c r="U741" s="265"/>
      <c r="V741" s="265"/>
      <c r="W741" s="265"/>
      <c r="X741" s="265"/>
      <c r="Y741" s="265"/>
      <c r="Z741" s="265"/>
      <c r="AA741" s="265"/>
      <c r="AB741" s="265"/>
    </row>
    <row r="742" hidden="1">
      <c r="A742" s="83" t="str">
        <f t="shared" si="1"/>
        <v/>
      </c>
      <c r="B742" s="302" t="s">
        <v>8686</v>
      </c>
      <c r="C742" s="92" t="s">
        <v>273</v>
      </c>
      <c r="D742" s="263"/>
      <c r="E742" s="322"/>
      <c r="F742" s="322"/>
      <c r="G742" s="114"/>
      <c r="H742" s="70"/>
      <c r="I742" s="272"/>
      <c r="J742" s="272"/>
      <c r="K742" s="269"/>
      <c r="L742" s="265"/>
      <c r="M742" s="109" t="str">
        <f>VLOOKUP(E742,'Hedef Liste'!A:J,9,0)</f>
        <v>#N/A</v>
      </c>
      <c r="N742" s="265"/>
      <c r="O742" s="265"/>
      <c r="P742" s="265"/>
      <c r="Q742" s="265"/>
      <c r="R742" s="265"/>
      <c r="S742" s="265"/>
      <c r="T742" s="265"/>
      <c r="U742" s="265"/>
      <c r="V742" s="265"/>
      <c r="W742" s="265"/>
      <c r="X742" s="265"/>
      <c r="Y742" s="265"/>
      <c r="Z742" s="265"/>
      <c r="AA742" s="265"/>
      <c r="AB742" s="265"/>
    </row>
    <row r="743" hidden="1">
      <c r="A743" s="83" t="str">
        <f t="shared" si="1"/>
        <v>605f42bf6fe61664fbe1a53d</v>
      </c>
      <c r="B743" s="99"/>
      <c r="C743" s="92" t="s">
        <v>273</v>
      </c>
      <c r="D743" s="267" t="s">
        <v>51</v>
      </c>
      <c r="E743" s="101" t="s">
        <v>2694</v>
      </c>
      <c r="F743" s="101" t="s">
        <v>2695</v>
      </c>
      <c r="G743" s="106" t="s">
        <v>9766</v>
      </c>
      <c r="H743" s="101" t="s">
        <v>9767</v>
      </c>
      <c r="I743" s="101" t="s">
        <v>9768</v>
      </c>
      <c r="J743" s="101" t="s">
        <v>2697</v>
      </c>
      <c r="K743" s="269"/>
      <c r="L743" s="265"/>
      <c r="M743" s="270">
        <f>VLOOKUP(E743,'Hedef Liste'!A:J,9,0)</f>
        <v>38</v>
      </c>
      <c r="N743" s="265"/>
      <c r="O743" s="265"/>
      <c r="P743" s="265"/>
      <c r="Q743" s="265"/>
      <c r="R743" s="265"/>
      <c r="S743" s="265"/>
      <c r="T743" s="265"/>
      <c r="U743" s="265"/>
      <c r="V743" s="265"/>
      <c r="W743" s="265"/>
      <c r="X743" s="265"/>
      <c r="Y743" s="265"/>
      <c r="Z743" s="265"/>
      <c r="AA743" s="265"/>
      <c r="AB743" s="265"/>
    </row>
    <row r="744" hidden="1">
      <c r="A744" s="83" t="str">
        <f t="shared" si="1"/>
        <v>607d6896191de07bd6a1ed86</v>
      </c>
      <c r="B744" s="99"/>
      <c r="C744" s="92" t="s">
        <v>273</v>
      </c>
      <c r="D744" s="267" t="s">
        <v>51</v>
      </c>
      <c r="E744" s="101" t="s">
        <v>3687</v>
      </c>
      <c r="F744" s="101" t="s">
        <v>3688</v>
      </c>
      <c r="G744" s="106" t="s">
        <v>8707</v>
      </c>
      <c r="H744" s="101" t="s">
        <v>9769</v>
      </c>
      <c r="I744" s="101" t="s">
        <v>9770</v>
      </c>
      <c r="J744" s="101" t="s">
        <v>3690</v>
      </c>
      <c r="K744" s="269"/>
      <c r="L744" s="265"/>
      <c r="M744" s="270">
        <f>VLOOKUP(E744,'Hedef Liste'!A:J,9,0)</f>
        <v>18</v>
      </c>
      <c r="N744" s="265"/>
      <c r="O744" s="265"/>
      <c r="P744" s="265"/>
      <c r="Q744" s="265"/>
      <c r="R744" s="265"/>
      <c r="S744" s="265"/>
      <c r="T744" s="265"/>
      <c r="U744" s="265"/>
      <c r="V744" s="265"/>
      <c r="W744" s="265"/>
      <c r="X744" s="265"/>
      <c r="Y744" s="265"/>
      <c r="Z744" s="265"/>
      <c r="AA744" s="265"/>
      <c r="AB744" s="265"/>
    </row>
    <row r="745" hidden="1">
      <c r="A745" s="83" t="str">
        <f t="shared" si="1"/>
        <v>5fb4e5fd0991ed37d9b90749</v>
      </c>
      <c r="B745" s="99"/>
      <c r="C745" s="92" t="s">
        <v>273</v>
      </c>
      <c r="D745" s="306" t="s">
        <v>51</v>
      </c>
      <c r="E745" s="101" t="s">
        <v>5901</v>
      </c>
      <c r="F745" s="101" t="s">
        <v>5902</v>
      </c>
      <c r="G745" s="305" t="s">
        <v>9771</v>
      </c>
      <c r="H745" s="51" t="s">
        <v>9769</v>
      </c>
      <c r="I745" s="101" t="s">
        <v>9772</v>
      </c>
      <c r="J745" s="101" t="s">
        <v>5904</v>
      </c>
      <c r="K745" s="207" t="s">
        <v>9773</v>
      </c>
      <c r="L745" s="265"/>
      <c r="M745" s="270">
        <f>VLOOKUP(E745,'Hedef Liste'!A:J,9,0)</f>
        <v>37</v>
      </c>
      <c r="N745" s="265"/>
      <c r="O745" s="265"/>
      <c r="P745" s="265"/>
      <c r="Q745" s="265"/>
      <c r="R745" s="265"/>
      <c r="S745" s="265"/>
      <c r="T745" s="265"/>
      <c r="U745" s="265"/>
      <c r="V745" s="265"/>
      <c r="W745" s="265"/>
      <c r="X745" s="265"/>
      <c r="Y745" s="265"/>
      <c r="Z745" s="265"/>
      <c r="AA745" s="265"/>
      <c r="AB745" s="265"/>
    </row>
    <row r="746" hidden="1">
      <c r="A746" s="83" t="str">
        <f t="shared" si="1"/>
        <v>60869ba9ae73ef4b3d607f5d</v>
      </c>
      <c r="B746" s="99"/>
      <c r="C746" s="92" t="s">
        <v>9364</v>
      </c>
      <c r="D746" s="297" t="s">
        <v>51</v>
      </c>
      <c r="E746" s="303" t="s">
        <v>4001</v>
      </c>
      <c r="F746" s="303" t="s">
        <v>4002</v>
      </c>
      <c r="G746" s="309" t="s">
        <v>9377</v>
      </c>
      <c r="H746" s="312" t="s">
        <v>9774</v>
      </c>
      <c r="I746" s="303" t="s">
        <v>9775</v>
      </c>
      <c r="J746" s="303" t="s">
        <v>4004</v>
      </c>
      <c r="K746" s="51" t="s">
        <v>9776</v>
      </c>
      <c r="L746" s="265"/>
      <c r="M746" s="278">
        <f>VLOOKUP(E746,'Hedef Liste'!A:J,9,0)</f>
        <v>76</v>
      </c>
      <c r="N746" s="265"/>
      <c r="O746" s="265"/>
      <c r="P746" s="265"/>
      <c r="Q746" s="265"/>
      <c r="R746" s="265"/>
      <c r="S746" s="265"/>
      <c r="T746" s="265"/>
      <c r="U746" s="265"/>
      <c r="V746" s="265"/>
      <c r="W746" s="265"/>
      <c r="X746" s="265"/>
      <c r="Y746" s="265"/>
      <c r="Z746" s="265"/>
      <c r="AA746" s="265"/>
      <c r="AB746" s="265"/>
    </row>
    <row r="747" hidden="1">
      <c r="A747" s="83" t="str">
        <f t="shared" si="1"/>
        <v/>
      </c>
      <c r="B747" s="108"/>
      <c r="C747" s="92"/>
      <c r="D747" s="263"/>
      <c r="E747" s="70"/>
      <c r="F747" s="70"/>
      <c r="G747" s="273"/>
      <c r="H747" s="70"/>
      <c r="I747" s="70"/>
      <c r="J747" s="70"/>
      <c r="K747" s="265"/>
      <c r="L747" s="265"/>
      <c r="M747" s="109" t="str">
        <f>VLOOKUP(E747,'Hedef Liste'!A:J,9,0)</f>
        <v>#N/A</v>
      </c>
      <c r="N747" s="265"/>
      <c r="O747" s="265"/>
      <c r="P747" s="265"/>
      <c r="Q747" s="265"/>
      <c r="R747" s="265"/>
      <c r="S747" s="265"/>
      <c r="T747" s="265"/>
      <c r="U747" s="265"/>
      <c r="V747" s="265"/>
      <c r="W747" s="265"/>
      <c r="X747" s="265"/>
      <c r="Y747" s="265"/>
      <c r="Z747" s="265"/>
      <c r="AA747" s="265"/>
      <c r="AB747" s="265"/>
    </row>
    <row r="748" hidden="1">
      <c r="A748" s="83" t="str">
        <f t="shared" si="1"/>
        <v/>
      </c>
      <c r="B748" s="302" t="s">
        <v>8940</v>
      </c>
      <c r="C748" s="92"/>
      <c r="D748" s="263"/>
      <c r="E748" s="272"/>
      <c r="F748" s="272"/>
      <c r="G748" s="205"/>
      <c r="H748" s="70"/>
      <c r="I748" s="70"/>
      <c r="J748" s="272"/>
      <c r="K748" s="132"/>
      <c r="L748" s="265"/>
      <c r="M748" s="109" t="str">
        <f>VLOOKUP(E748,'Hedef Liste'!A:J,9,0)</f>
        <v>#N/A</v>
      </c>
      <c r="N748" s="265"/>
      <c r="O748" s="265"/>
      <c r="P748" s="265"/>
      <c r="Q748" s="265"/>
      <c r="R748" s="265"/>
      <c r="S748" s="265"/>
      <c r="T748" s="265"/>
      <c r="U748" s="265"/>
      <c r="V748" s="265"/>
      <c r="W748" s="265"/>
      <c r="X748" s="265"/>
      <c r="Y748" s="265"/>
      <c r="Z748" s="265"/>
      <c r="AA748" s="265"/>
      <c r="AB748" s="265"/>
    </row>
    <row r="749" hidden="1">
      <c r="A749" s="83" t="str">
        <f t="shared" si="1"/>
        <v/>
      </c>
      <c r="B749" s="99"/>
      <c r="C749" s="92" t="s">
        <v>52</v>
      </c>
      <c r="D749" s="316"/>
      <c r="E749" s="317"/>
      <c r="F749" s="317"/>
      <c r="G749" s="318"/>
      <c r="H749" s="319"/>
      <c r="I749" s="317"/>
      <c r="J749" s="317"/>
      <c r="K749" s="265"/>
      <c r="L749" s="265"/>
      <c r="M749" s="276" t="str">
        <f>VLOOKUP(E749,'Hedef Liste'!A:J,9,0)</f>
        <v>#N/A</v>
      </c>
      <c r="N749" s="265"/>
      <c r="O749" s="265"/>
      <c r="P749" s="265"/>
      <c r="Q749" s="265"/>
      <c r="R749" s="265"/>
      <c r="S749" s="265"/>
      <c r="T749" s="265"/>
      <c r="U749" s="265"/>
      <c r="V749" s="265"/>
      <c r="W749" s="265"/>
      <c r="X749" s="265"/>
      <c r="Y749" s="265"/>
      <c r="Z749" s="265"/>
      <c r="AA749" s="265"/>
      <c r="AB749" s="265"/>
    </row>
    <row r="750" hidden="1">
      <c r="A750" s="83" t="str">
        <f t="shared" si="1"/>
        <v/>
      </c>
      <c r="B750" s="99"/>
      <c r="C750" s="92" t="s">
        <v>52</v>
      </c>
      <c r="D750" s="316"/>
      <c r="E750" s="272"/>
      <c r="F750" s="272"/>
      <c r="G750" s="305" t="s">
        <v>8802</v>
      </c>
      <c r="H750" s="319"/>
      <c r="I750" s="272"/>
      <c r="J750" s="272"/>
      <c r="K750" s="265"/>
      <c r="L750" s="265"/>
      <c r="M750" s="276" t="str">
        <f>VLOOKUP(E750,'Hedef Liste'!A:J,9,0)</f>
        <v>#N/A</v>
      </c>
      <c r="N750" s="265"/>
      <c r="O750" s="265"/>
      <c r="P750" s="265"/>
      <c r="Q750" s="265"/>
      <c r="R750" s="265"/>
      <c r="S750" s="265"/>
      <c r="T750" s="265"/>
      <c r="U750" s="265"/>
      <c r="V750" s="265"/>
      <c r="W750" s="265"/>
      <c r="X750" s="265"/>
      <c r="Y750" s="265"/>
      <c r="Z750" s="265"/>
      <c r="AA750" s="265"/>
      <c r="AB750" s="265"/>
    </row>
    <row r="751" hidden="1">
      <c r="A751" s="83" t="str">
        <f t="shared" si="1"/>
        <v>6076dc4715d0a60aa4ed4ac5</v>
      </c>
      <c r="B751" s="99"/>
      <c r="C751" s="92" t="s">
        <v>52</v>
      </c>
      <c r="D751" s="306" t="s">
        <v>51</v>
      </c>
      <c r="E751" s="101" t="s">
        <v>1513</v>
      </c>
      <c r="F751" s="101" t="s">
        <v>1514</v>
      </c>
      <c r="G751" s="305" t="s">
        <v>8689</v>
      </c>
      <c r="H751" s="300" t="s">
        <v>8960</v>
      </c>
      <c r="I751" s="101" t="s">
        <v>9777</v>
      </c>
      <c r="J751" s="101" t="s">
        <v>1516</v>
      </c>
      <c r="K751" s="265"/>
      <c r="L751" s="265"/>
      <c r="M751" s="270">
        <f>VLOOKUP(E751,'Hedef Liste'!A:J,9,0)</f>
        <v>27</v>
      </c>
      <c r="N751" s="265"/>
      <c r="O751" s="265"/>
      <c r="P751" s="265"/>
      <c r="Q751" s="265"/>
      <c r="R751" s="265"/>
      <c r="S751" s="265"/>
      <c r="T751" s="265"/>
      <c r="U751" s="265"/>
      <c r="V751" s="265"/>
      <c r="W751" s="265"/>
      <c r="X751" s="265"/>
      <c r="Y751" s="265"/>
      <c r="Z751" s="265"/>
      <c r="AA751" s="265"/>
      <c r="AB751" s="265"/>
    </row>
    <row r="752" hidden="1">
      <c r="A752" s="83" t="str">
        <f t="shared" si="1"/>
        <v>6066d14e3870781f0ee3dd04</v>
      </c>
      <c r="B752" s="99"/>
      <c r="C752" s="92" t="s">
        <v>52</v>
      </c>
      <c r="D752" s="297" t="s">
        <v>51</v>
      </c>
      <c r="E752" s="122" t="s">
        <v>9778</v>
      </c>
      <c r="F752" s="122" t="s">
        <v>3199</v>
      </c>
      <c r="G752" s="309" t="s">
        <v>8707</v>
      </c>
      <c r="H752" s="303" t="s">
        <v>9779</v>
      </c>
      <c r="I752" s="303" t="s">
        <v>9780</v>
      </c>
      <c r="J752" s="122" t="s">
        <v>3201</v>
      </c>
      <c r="K752" s="51" t="s">
        <v>9781</v>
      </c>
      <c r="L752" s="265"/>
      <c r="M752" s="109" t="str">
        <f>VLOOKUP(E752,'Hedef Liste'!A:J,9,0)</f>
        <v>#N/A</v>
      </c>
      <c r="N752" s="265"/>
      <c r="O752" s="265"/>
      <c r="P752" s="265"/>
      <c r="Q752" s="265"/>
      <c r="R752" s="265"/>
      <c r="S752" s="265"/>
      <c r="T752" s="265"/>
      <c r="U752" s="265"/>
      <c r="V752" s="265"/>
      <c r="W752" s="265"/>
      <c r="X752" s="265"/>
      <c r="Y752" s="265"/>
      <c r="Z752" s="265"/>
      <c r="AA752" s="265"/>
      <c r="AB752" s="265"/>
    </row>
    <row r="753" hidden="1">
      <c r="A753" s="83" t="str">
        <f t="shared" si="1"/>
        <v>6079b1ee1dc0b09b930964f8</v>
      </c>
      <c r="B753" s="108"/>
      <c r="C753" s="92" t="s">
        <v>52</v>
      </c>
      <c r="D753" s="297" t="s">
        <v>51</v>
      </c>
      <c r="E753" s="303" t="s">
        <v>4981</v>
      </c>
      <c r="F753" s="303" t="s">
        <v>4982</v>
      </c>
      <c r="G753" s="309" t="s">
        <v>9377</v>
      </c>
      <c r="H753" s="312" t="s">
        <v>9080</v>
      </c>
      <c r="I753" s="312" t="s">
        <v>9782</v>
      </c>
      <c r="J753" s="303" t="s">
        <v>4984</v>
      </c>
      <c r="K753" s="51" t="s">
        <v>9783</v>
      </c>
      <c r="L753" s="265"/>
      <c r="M753" s="278">
        <f>VLOOKUP(E753,'Hedef Liste'!A:J,9,0)</f>
        <v>24</v>
      </c>
      <c r="N753" s="265"/>
      <c r="O753" s="265"/>
      <c r="P753" s="265"/>
      <c r="Q753" s="265"/>
      <c r="R753" s="265"/>
      <c r="S753" s="265"/>
      <c r="T753" s="265"/>
      <c r="U753" s="265"/>
      <c r="V753" s="265"/>
      <c r="W753" s="265"/>
      <c r="X753" s="265"/>
      <c r="Y753" s="265"/>
      <c r="Z753" s="265"/>
      <c r="AA753" s="265"/>
      <c r="AB753" s="265"/>
    </row>
    <row r="754" hidden="1">
      <c r="A754" s="83" t="str">
        <f t="shared" si="1"/>
        <v/>
      </c>
      <c r="B754" s="302" t="s">
        <v>8940</v>
      </c>
      <c r="C754" s="92"/>
      <c r="D754" s="263"/>
      <c r="E754" s="272"/>
      <c r="F754" s="272"/>
      <c r="G754" s="205"/>
      <c r="H754" s="70"/>
      <c r="I754" s="70"/>
      <c r="J754" s="272"/>
      <c r="K754" s="132"/>
      <c r="L754" s="265"/>
      <c r="M754" s="109" t="str">
        <f>VLOOKUP(E754,'Hedef Liste'!A:J,9,0)</f>
        <v>#N/A</v>
      </c>
      <c r="N754" s="265"/>
      <c r="O754" s="265"/>
      <c r="P754" s="265"/>
      <c r="Q754" s="265"/>
      <c r="R754" s="265"/>
      <c r="S754" s="265"/>
      <c r="T754" s="265"/>
      <c r="U754" s="265"/>
      <c r="V754" s="265"/>
      <c r="W754" s="265"/>
      <c r="X754" s="265"/>
      <c r="Y754" s="265"/>
      <c r="Z754" s="265"/>
      <c r="AA754" s="265"/>
      <c r="AB754" s="265"/>
    </row>
    <row r="755" hidden="1">
      <c r="A755" s="83" t="str">
        <f t="shared" si="1"/>
        <v/>
      </c>
      <c r="B755" s="99"/>
      <c r="C755" s="114" t="s">
        <v>1192</v>
      </c>
      <c r="D755" s="316"/>
      <c r="E755" s="317"/>
      <c r="F755" s="317"/>
      <c r="G755" s="318"/>
      <c r="H755" s="319"/>
      <c r="I755" s="317"/>
      <c r="J755" s="317"/>
      <c r="K755" s="265"/>
      <c r="L755" s="265"/>
      <c r="M755" s="276" t="str">
        <f>VLOOKUP(E755,'Hedef Liste'!A:J,9,0)</f>
        <v>#N/A</v>
      </c>
      <c r="N755" s="265"/>
      <c r="O755" s="265"/>
      <c r="P755" s="265"/>
      <c r="Q755" s="265"/>
      <c r="R755" s="265"/>
      <c r="S755" s="265"/>
      <c r="T755" s="265"/>
      <c r="U755" s="265"/>
      <c r="V755" s="265"/>
      <c r="W755" s="265"/>
      <c r="X755" s="265"/>
      <c r="Y755" s="265"/>
      <c r="Z755" s="265"/>
      <c r="AA755" s="265"/>
      <c r="AB755" s="265"/>
    </row>
    <row r="756" hidden="1">
      <c r="A756" s="83" t="str">
        <f t="shared" si="1"/>
        <v>RANDEVU ALINMAYACAK!!!!!!!</v>
      </c>
      <c r="B756" s="99"/>
      <c r="C756" s="114" t="s">
        <v>1192</v>
      </c>
      <c r="D756" s="316"/>
      <c r="E756" s="320" t="s">
        <v>9692</v>
      </c>
      <c r="F756" s="254"/>
      <c r="G756" s="273"/>
      <c r="H756" s="319"/>
      <c r="I756" s="272"/>
      <c r="J756" s="272"/>
      <c r="K756" s="265"/>
      <c r="L756" s="265"/>
      <c r="M756" s="276" t="str">
        <f>VLOOKUP(E756,'Hedef Liste'!A:J,9,0)</f>
        <v>#N/A</v>
      </c>
      <c r="N756" s="265"/>
      <c r="O756" s="265"/>
      <c r="P756" s="265"/>
      <c r="Q756" s="265"/>
      <c r="R756" s="265"/>
      <c r="S756" s="265"/>
      <c r="T756" s="265"/>
      <c r="U756" s="265"/>
      <c r="V756" s="265"/>
      <c r="W756" s="265"/>
      <c r="X756" s="265"/>
      <c r="Y756" s="265"/>
      <c r="Z756" s="265"/>
      <c r="AA756" s="265"/>
      <c r="AB756" s="265"/>
    </row>
    <row r="757" hidden="1">
      <c r="A757" s="83" t="str">
        <f t="shared" si="1"/>
        <v/>
      </c>
      <c r="B757" s="99"/>
      <c r="C757" s="114" t="s">
        <v>1192</v>
      </c>
      <c r="D757" s="267"/>
      <c r="E757" s="255"/>
      <c r="F757" s="256"/>
      <c r="G757" s="106"/>
      <c r="H757" s="101"/>
      <c r="I757" s="101"/>
      <c r="J757" s="101"/>
      <c r="K757" s="269"/>
      <c r="L757" s="265"/>
      <c r="M757" s="276" t="str">
        <f>VLOOKUP(E757,'Hedef Liste'!A:J,9,0)</f>
        <v>#N/A</v>
      </c>
      <c r="N757" s="265"/>
      <c r="O757" s="265"/>
      <c r="P757" s="265"/>
      <c r="Q757" s="265"/>
      <c r="R757" s="265"/>
      <c r="S757" s="265"/>
      <c r="T757" s="265"/>
      <c r="U757" s="265"/>
      <c r="V757" s="265"/>
      <c r="W757" s="265"/>
      <c r="X757" s="265"/>
      <c r="Y757" s="265"/>
      <c r="Z757" s="265"/>
      <c r="AA757" s="265"/>
      <c r="AB757" s="265"/>
    </row>
    <row r="758" hidden="1">
      <c r="A758" s="83" t="str">
        <f t="shared" si="1"/>
        <v/>
      </c>
      <c r="B758" s="99"/>
      <c r="C758" s="114" t="s">
        <v>1192</v>
      </c>
      <c r="D758" s="263"/>
      <c r="E758" s="257"/>
      <c r="F758" s="259"/>
      <c r="G758" s="273"/>
      <c r="H758" s="272"/>
      <c r="I758" s="272"/>
      <c r="J758" s="272"/>
      <c r="K758" s="132"/>
      <c r="L758" s="265"/>
      <c r="M758" s="109" t="str">
        <f>VLOOKUP(E758,'Hedef Liste'!A:J,9,0)</f>
        <v>#N/A</v>
      </c>
      <c r="N758" s="265"/>
      <c r="O758" s="265"/>
      <c r="P758" s="265"/>
      <c r="Q758" s="265"/>
      <c r="R758" s="265"/>
      <c r="S758" s="265"/>
      <c r="T758" s="265"/>
      <c r="U758" s="265"/>
      <c r="V758" s="265"/>
      <c r="W758" s="265"/>
      <c r="X758" s="265"/>
      <c r="Y758" s="265"/>
      <c r="Z758" s="265"/>
      <c r="AA758" s="265"/>
      <c r="AB758" s="265"/>
    </row>
    <row r="759" hidden="1">
      <c r="A759" s="83" t="str">
        <f t="shared" si="1"/>
        <v/>
      </c>
      <c r="B759" s="108"/>
      <c r="C759" s="114" t="s">
        <v>1192</v>
      </c>
      <c r="D759" s="263"/>
      <c r="E759" s="272"/>
      <c r="F759" s="272"/>
      <c r="G759" s="273"/>
      <c r="H759" s="70"/>
      <c r="I759" s="70"/>
      <c r="J759" s="272"/>
      <c r="K759" s="265"/>
      <c r="L759" s="265"/>
      <c r="M759" s="109" t="str">
        <f>VLOOKUP(E759,'Hedef Liste'!A:J,9,0)</f>
        <v>#N/A</v>
      </c>
      <c r="N759" s="265"/>
      <c r="O759" s="265"/>
      <c r="P759" s="265"/>
      <c r="Q759" s="265"/>
      <c r="R759" s="265"/>
      <c r="S759" s="265"/>
      <c r="T759" s="265"/>
      <c r="U759" s="265"/>
      <c r="V759" s="265"/>
      <c r="W759" s="265"/>
      <c r="X759" s="265"/>
      <c r="Y759" s="265"/>
      <c r="Z759" s="265"/>
      <c r="AA759" s="265"/>
      <c r="AB759" s="265"/>
    </row>
    <row r="760" hidden="1">
      <c r="A760" s="83" t="str">
        <f t="shared" si="1"/>
        <v/>
      </c>
      <c r="B760" s="323"/>
      <c r="C760" s="114"/>
      <c r="D760" s="263"/>
      <c r="E760" s="272"/>
      <c r="F760" s="272"/>
      <c r="G760" s="273"/>
      <c r="H760" s="70"/>
      <c r="I760" s="70"/>
      <c r="J760" s="272"/>
      <c r="K760" s="265"/>
      <c r="L760" s="265"/>
      <c r="M760" s="109"/>
      <c r="N760" s="265"/>
      <c r="O760" s="265"/>
      <c r="P760" s="265"/>
      <c r="Q760" s="265"/>
      <c r="R760" s="265"/>
      <c r="S760" s="265"/>
      <c r="T760" s="265"/>
      <c r="U760" s="265"/>
      <c r="V760" s="265"/>
      <c r="W760" s="265"/>
      <c r="X760" s="265"/>
      <c r="Y760" s="265"/>
      <c r="Z760" s="265"/>
      <c r="AA760" s="265"/>
      <c r="AB760" s="265"/>
    </row>
    <row r="761" hidden="1">
      <c r="A761" s="83" t="str">
        <f t="shared" si="1"/>
        <v/>
      </c>
      <c r="B761" s="261"/>
      <c r="C761" s="262">
        <v>44347.0</v>
      </c>
      <c r="D761" s="263"/>
      <c r="E761" s="272"/>
      <c r="F761" s="272"/>
      <c r="G761" s="273"/>
      <c r="H761" s="70"/>
      <c r="I761" s="70"/>
      <c r="J761" s="272"/>
      <c r="K761" s="265"/>
      <c r="L761" s="265"/>
      <c r="M761" s="109"/>
      <c r="N761" s="265"/>
      <c r="O761" s="265"/>
      <c r="P761" s="265"/>
      <c r="Q761" s="265"/>
      <c r="R761" s="265"/>
      <c r="S761" s="265"/>
      <c r="T761" s="265"/>
      <c r="U761" s="265"/>
      <c r="V761" s="265"/>
      <c r="W761" s="265"/>
      <c r="X761" s="265"/>
      <c r="Y761" s="265"/>
      <c r="Z761" s="265"/>
      <c r="AA761" s="265"/>
      <c r="AB761" s="265"/>
    </row>
    <row r="762" hidden="1">
      <c r="A762" s="83" t="str">
        <f t="shared" si="1"/>
        <v>5fbb907a34703f31dac198c4</v>
      </c>
      <c r="B762" s="302" t="s">
        <v>8686</v>
      </c>
      <c r="C762" s="92" t="s">
        <v>273</v>
      </c>
      <c r="D762" s="267" t="s">
        <v>51</v>
      </c>
      <c r="E762" s="101" t="s">
        <v>295</v>
      </c>
      <c r="F762" s="101" t="s">
        <v>296</v>
      </c>
      <c r="G762" s="305" t="s">
        <v>8792</v>
      </c>
      <c r="H762" s="51" t="s">
        <v>9610</v>
      </c>
      <c r="I762" s="101" t="s">
        <v>9784</v>
      </c>
      <c r="J762" s="101" t="s">
        <v>298</v>
      </c>
      <c r="K762" s="265"/>
      <c r="L762" s="265"/>
      <c r="M762" s="109"/>
      <c r="N762" s="265"/>
      <c r="O762" s="265"/>
      <c r="P762" s="265"/>
      <c r="Q762" s="265"/>
      <c r="R762" s="265"/>
      <c r="S762" s="265"/>
      <c r="T762" s="265"/>
      <c r="U762" s="265"/>
      <c r="V762" s="265"/>
      <c r="W762" s="265"/>
      <c r="X762" s="265"/>
      <c r="Y762" s="265"/>
      <c r="Z762" s="265"/>
      <c r="AA762" s="265"/>
      <c r="AB762" s="265"/>
    </row>
    <row r="763" hidden="1">
      <c r="A763" s="83" t="str">
        <f t="shared" si="1"/>
        <v>5ff7058cb765dd84d2b01d18</v>
      </c>
      <c r="B763" s="99"/>
      <c r="C763" s="92" t="s">
        <v>273</v>
      </c>
      <c r="D763" s="297" t="s">
        <v>51</v>
      </c>
      <c r="E763" s="122" t="s">
        <v>9785</v>
      </c>
      <c r="F763" s="122" t="s">
        <v>5305</v>
      </c>
      <c r="G763" s="309" t="s">
        <v>8689</v>
      </c>
      <c r="H763" s="312" t="s">
        <v>9610</v>
      </c>
      <c r="I763" s="312" t="s">
        <v>9786</v>
      </c>
      <c r="J763" s="122" t="s">
        <v>5307</v>
      </c>
      <c r="K763" s="51" t="s">
        <v>9787</v>
      </c>
      <c r="L763" s="265"/>
      <c r="M763" s="109"/>
      <c r="N763" s="265"/>
      <c r="O763" s="265"/>
      <c r="P763" s="265"/>
      <c r="Q763" s="265"/>
      <c r="R763" s="265"/>
      <c r="S763" s="265"/>
      <c r="T763" s="265"/>
      <c r="U763" s="265"/>
      <c r="V763" s="265"/>
      <c r="W763" s="265"/>
      <c r="X763" s="265"/>
      <c r="Y763" s="265"/>
      <c r="Z763" s="265"/>
      <c r="AA763" s="265"/>
      <c r="AB763" s="265"/>
    </row>
    <row r="764" hidden="1">
      <c r="A764" s="83" t="str">
        <f t="shared" si="1"/>
        <v>60966d03b2587e577d37b115</v>
      </c>
      <c r="B764" s="99"/>
      <c r="C764" s="92" t="s">
        <v>273</v>
      </c>
      <c r="D764" s="297" t="s">
        <v>51</v>
      </c>
      <c r="E764" s="122" t="s">
        <v>9788</v>
      </c>
      <c r="F764" s="122" t="s">
        <v>9789</v>
      </c>
      <c r="G764" s="309" t="s">
        <v>8707</v>
      </c>
      <c r="H764" s="312" t="s">
        <v>9790</v>
      </c>
      <c r="I764" s="122" t="s">
        <v>9791</v>
      </c>
      <c r="J764" s="122" t="s">
        <v>9792</v>
      </c>
      <c r="K764" s="47" t="s">
        <v>9793</v>
      </c>
      <c r="L764" s="265"/>
      <c r="M764" s="109"/>
      <c r="N764" s="265"/>
      <c r="O764" s="265"/>
      <c r="P764" s="265"/>
      <c r="Q764" s="265"/>
      <c r="R764" s="265"/>
      <c r="S764" s="265"/>
      <c r="T764" s="265"/>
      <c r="U764" s="265"/>
      <c r="V764" s="265"/>
      <c r="W764" s="265"/>
      <c r="X764" s="265"/>
      <c r="Y764" s="265"/>
      <c r="Z764" s="265"/>
      <c r="AA764" s="265"/>
      <c r="AB764" s="265"/>
    </row>
    <row r="765" hidden="1">
      <c r="A765" s="83" t="str">
        <f t="shared" si="1"/>
        <v>5faa8d27ebfa7c76f52e8803</v>
      </c>
      <c r="B765" s="99"/>
      <c r="C765" s="92" t="s">
        <v>273</v>
      </c>
      <c r="D765" s="267" t="s">
        <v>51</v>
      </c>
      <c r="E765" s="101" t="s">
        <v>2432</v>
      </c>
      <c r="F765" s="101" t="s">
        <v>2433</v>
      </c>
      <c r="G765" s="305" t="s">
        <v>8697</v>
      </c>
      <c r="H765" s="51" t="s">
        <v>9610</v>
      </c>
      <c r="I765" s="101" t="s">
        <v>9794</v>
      </c>
      <c r="J765" s="101" t="s">
        <v>2435</v>
      </c>
      <c r="K765" s="265"/>
      <c r="L765" s="265"/>
      <c r="M765" s="109"/>
      <c r="N765" s="265"/>
      <c r="O765" s="265"/>
      <c r="P765" s="265"/>
      <c r="Q765" s="265"/>
      <c r="R765" s="265"/>
      <c r="S765" s="265"/>
      <c r="T765" s="265"/>
      <c r="U765" s="265"/>
      <c r="V765" s="265"/>
      <c r="W765" s="265"/>
      <c r="X765" s="265"/>
      <c r="Y765" s="265"/>
      <c r="Z765" s="265"/>
      <c r="AA765" s="265"/>
      <c r="AB765" s="265"/>
    </row>
    <row r="766" hidden="1">
      <c r="A766" s="83" t="str">
        <f t="shared" si="1"/>
        <v/>
      </c>
      <c r="B766" s="99"/>
      <c r="C766" s="92" t="s">
        <v>9364</v>
      </c>
      <c r="D766" s="263"/>
      <c r="E766" s="272"/>
      <c r="F766" s="272"/>
      <c r="G766" s="305"/>
      <c r="H766" s="70"/>
      <c r="I766" s="70"/>
      <c r="J766" s="272"/>
      <c r="K766" s="265"/>
      <c r="L766" s="265"/>
      <c r="M766" s="109"/>
      <c r="N766" s="265"/>
      <c r="O766" s="265"/>
      <c r="P766" s="265"/>
      <c r="Q766" s="265"/>
      <c r="R766" s="265"/>
      <c r="S766" s="265"/>
      <c r="T766" s="265"/>
      <c r="U766" s="265"/>
      <c r="V766" s="265"/>
      <c r="W766" s="265"/>
      <c r="X766" s="265"/>
      <c r="Y766" s="265"/>
      <c r="Z766" s="265"/>
      <c r="AA766" s="265"/>
      <c r="AB766" s="265"/>
    </row>
    <row r="767" hidden="1">
      <c r="A767" s="83" t="str">
        <f t="shared" si="1"/>
        <v/>
      </c>
      <c r="B767" s="108"/>
      <c r="C767" s="92"/>
      <c r="D767" s="263"/>
      <c r="E767" s="272"/>
      <c r="F767" s="272"/>
      <c r="G767" s="273"/>
      <c r="H767" s="70"/>
      <c r="I767" s="70"/>
      <c r="J767" s="272"/>
      <c r="K767" s="265"/>
      <c r="L767" s="265"/>
      <c r="M767" s="109"/>
      <c r="N767" s="265"/>
      <c r="O767" s="265"/>
      <c r="P767" s="265"/>
      <c r="Q767" s="265"/>
      <c r="R767" s="265"/>
      <c r="S767" s="265"/>
      <c r="T767" s="265"/>
      <c r="U767" s="265"/>
      <c r="V767" s="265"/>
      <c r="W767" s="265"/>
      <c r="X767" s="265"/>
      <c r="Y767" s="265"/>
      <c r="Z767" s="265"/>
      <c r="AA767" s="265"/>
      <c r="AB767" s="265"/>
    </row>
    <row r="768" hidden="1">
      <c r="A768" s="83" t="str">
        <f t="shared" si="1"/>
        <v/>
      </c>
      <c r="B768" s="302" t="s">
        <v>8940</v>
      </c>
      <c r="C768" s="92"/>
      <c r="D768" s="263"/>
      <c r="E768" s="272"/>
      <c r="F768" s="272"/>
      <c r="G768" s="273"/>
      <c r="H768" s="70"/>
      <c r="I768" s="70"/>
      <c r="J768" s="272"/>
      <c r="K768" s="265"/>
      <c r="L768" s="265"/>
      <c r="M768" s="109"/>
      <c r="N768" s="265"/>
      <c r="O768" s="265"/>
      <c r="P768" s="265"/>
      <c r="Q768" s="265"/>
      <c r="R768" s="265"/>
      <c r="S768" s="265"/>
      <c r="T768" s="265"/>
      <c r="U768" s="265"/>
      <c r="V768" s="265"/>
      <c r="W768" s="265"/>
      <c r="X768" s="265"/>
      <c r="Y768" s="265"/>
      <c r="Z768" s="265"/>
      <c r="AA768" s="265"/>
      <c r="AB768" s="265"/>
    </row>
    <row r="769" hidden="1">
      <c r="A769" s="83" t="str">
        <f t="shared" si="1"/>
        <v/>
      </c>
      <c r="B769" s="99"/>
      <c r="C769" s="92" t="s">
        <v>52</v>
      </c>
      <c r="D769" s="263"/>
      <c r="E769" s="272"/>
      <c r="F769" s="272"/>
      <c r="G769" s="305"/>
      <c r="H769" s="70"/>
      <c r="I769" s="70"/>
      <c r="J769" s="272"/>
      <c r="K769" s="265"/>
      <c r="L769" s="265"/>
      <c r="M769" s="109"/>
      <c r="N769" s="265"/>
      <c r="O769" s="265"/>
      <c r="P769" s="265"/>
      <c r="Q769" s="265"/>
      <c r="R769" s="265"/>
      <c r="S769" s="265"/>
      <c r="T769" s="265"/>
      <c r="U769" s="265"/>
      <c r="V769" s="265"/>
      <c r="W769" s="265"/>
      <c r="X769" s="265"/>
      <c r="Y769" s="265"/>
      <c r="Z769" s="265"/>
      <c r="AA769" s="265"/>
      <c r="AB769" s="265"/>
    </row>
    <row r="770" hidden="1">
      <c r="A770" s="83" t="str">
        <f t="shared" si="1"/>
        <v>6030d4cb25e3a63cacecf23b</v>
      </c>
      <c r="B770" s="99"/>
      <c r="C770" s="92" t="s">
        <v>52</v>
      </c>
      <c r="D770" s="297" t="s">
        <v>51</v>
      </c>
      <c r="E770" s="122" t="s">
        <v>9173</v>
      </c>
      <c r="F770" s="122" t="s">
        <v>9174</v>
      </c>
      <c r="G770" s="309" t="s">
        <v>8899</v>
      </c>
      <c r="H770" s="312" t="s">
        <v>9610</v>
      </c>
      <c r="I770" s="122" t="s">
        <v>9412</v>
      </c>
      <c r="J770" s="122" t="s">
        <v>9176</v>
      </c>
      <c r="K770" s="51" t="s">
        <v>9795</v>
      </c>
      <c r="L770" s="265"/>
      <c r="M770" s="109"/>
      <c r="N770" s="265"/>
      <c r="O770" s="265"/>
      <c r="P770" s="265"/>
      <c r="Q770" s="265"/>
      <c r="R770" s="265"/>
      <c r="S770" s="265"/>
      <c r="T770" s="265"/>
      <c r="U770" s="265"/>
      <c r="V770" s="265"/>
      <c r="W770" s="265"/>
      <c r="X770" s="265"/>
      <c r="Y770" s="265"/>
      <c r="Z770" s="265"/>
      <c r="AA770" s="265"/>
      <c r="AB770" s="265"/>
    </row>
    <row r="771" hidden="1">
      <c r="A771" s="83" t="str">
        <f t="shared" si="1"/>
        <v>605dc540b71fbca9dc186c4a</v>
      </c>
      <c r="B771" s="99"/>
      <c r="C771" s="92" t="s">
        <v>52</v>
      </c>
      <c r="D771" s="267" t="s">
        <v>51</v>
      </c>
      <c r="E771" s="268" t="s">
        <v>2968</v>
      </c>
      <c r="F771" s="268" t="s">
        <v>2969</v>
      </c>
      <c r="G771" s="305" t="s">
        <v>8707</v>
      </c>
      <c r="H771" s="51" t="s">
        <v>8856</v>
      </c>
      <c r="I771" s="51" t="s">
        <v>9796</v>
      </c>
      <c r="J771" s="268" t="s">
        <v>2971</v>
      </c>
      <c r="K771" s="265"/>
      <c r="L771" s="265"/>
      <c r="M771" s="109"/>
      <c r="N771" s="265"/>
      <c r="O771" s="265"/>
      <c r="P771" s="265"/>
      <c r="Q771" s="265"/>
      <c r="R771" s="265"/>
      <c r="S771" s="265"/>
      <c r="T771" s="265"/>
      <c r="U771" s="265"/>
      <c r="V771" s="265"/>
      <c r="W771" s="265"/>
      <c r="X771" s="265"/>
      <c r="Y771" s="265"/>
      <c r="Z771" s="265"/>
      <c r="AA771" s="265"/>
      <c r="AB771" s="265"/>
    </row>
    <row r="772" hidden="1">
      <c r="A772" s="83" t="str">
        <f t="shared" si="1"/>
        <v>607065bd6b596d8a085b9811</v>
      </c>
      <c r="B772" s="99"/>
      <c r="C772" s="92" t="s">
        <v>52</v>
      </c>
      <c r="D772" s="297" t="s">
        <v>51</v>
      </c>
      <c r="E772" s="122" t="s">
        <v>9797</v>
      </c>
      <c r="F772" s="122" t="s">
        <v>9798</v>
      </c>
      <c r="G772" s="309" t="s">
        <v>8697</v>
      </c>
      <c r="H772" s="312" t="s">
        <v>8856</v>
      </c>
      <c r="I772" s="122" t="s">
        <v>9799</v>
      </c>
      <c r="J772" s="122" t="s">
        <v>9800</v>
      </c>
      <c r="K772" s="51" t="s">
        <v>9801</v>
      </c>
      <c r="L772" s="265"/>
      <c r="M772" s="109"/>
      <c r="N772" s="265"/>
      <c r="O772" s="265"/>
      <c r="P772" s="265"/>
      <c r="Q772" s="265"/>
      <c r="R772" s="265"/>
      <c r="S772" s="265"/>
      <c r="T772" s="265"/>
      <c r="U772" s="265"/>
      <c r="V772" s="265"/>
      <c r="W772" s="265"/>
      <c r="X772" s="265"/>
      <c r="Y772" s="265"/>
      <c r="Z772" s="265"/>
      <c r="AA772" s="265"/>
      <c r="AB772" s="265"/>
    </row>
    <row r="773" hidden="1">
      <c r="A773" s="83" t="str">
        <f t="shared" si="1"/>
        <v>60883af7e861cee72e37cd27</v>
      </c>
      <c r="B773" s="108"/>
      <c r="C773" s="92" t="s">
        <v>52</v>
      </c>
      <c r="D773" s="267" t="s">
        <v>51</v>
      </c>
      <c r="E773" s="101" t="s">
        <v>3822</v>
      </c>
      <c r="F773" s="101" t="s">
        <v>3823</v>
      </c>
      <c r="G773" s="305" t="s">
        <v>8700</v>
      </c>
      <c r="H773" s="51" t="s">
        <v>8856</v>
      </c>
      <c r="I773" s="101" t="s">
        <v>9802</v>
      </c>
      <c r="J773" s="101" t="s">
        <v>3825</v>
      </c>
      <c r="K773" s="265"/>
      <c r="L773" s="265"/>
      <c r="M773" s="109"/>
      <c r="N773" s="265"/>
      <c r="O773" s="265"/>
      <c r="P773" s="265"/>
      <c r="Q773" s="265"/>
      <c r="R773" s="265"/>
      <c r="S773" s="265"/>
      <c r="T773" s="265"/>
      <c r="U773" s="265"/>
      <c r="V773" s="265"/>
      <c r="W773" s="265"/>
      <c r="X773" s="265"/>
      <c r="Y773" s="265"/>
      <c r="Z773" s="265"/>
      <c r="AA773" s="265"/>
      <c r="AB773" s="265"/>
    </row>
    <row r="774" hidden="1">
      <c r="A774" s="83" t="str">
        <f t="shared" si="1"/>
        <v/>
      </c>
      <c r="B774" s="302" t="s">
        <v>8940</v>
      </c>
      <c r="C774" s="92"/>
      <c r="D774" s="263"/>
      <c r="E774" s="272"/>
      <c r="F774" s="272"/>
      <c r="G774" s="273"/>
      <c r="H774" s="70"/>
      <c r="I774" s="70"/>
      <c r="J774" s="272"/>
      <c r="K774" s="265"/>
      <c r="L774" s="265"/>
      <c r="M774" s="109"/>
      <c r="N774" s="265"/>
      <c r="O774" s="265"/>
      <c r="P774" s="265"/>
      <c r="Q774" s="265"/>
      <c r="R774" s="265"/>
      <c r="S774" s="265"/>
      <c r="T774" s="265"/>
      <c r="U774" s="265"/>
      <c r="V774" s="265"/>
      <c r="W774" s="265"/>
      <c r="X774" s="265"/>
      <c r="Y774" s="265"/>
      <c r="Z774" s="265"/>
      <c r="AA774" s="265"/>
      <c r="AB774" s="265"/>
    </row>
    <row r="775" hidden="1">
      <c r="A775" s="83" t="str">
        <f t="shared" si="1"/>
        <v>RANDEVU ALINMAYACAK!!!!</v>
      </c>
      <c r="B775" s="99"/>
      <c r="C775" s="114" t="s">
        <v>1192</v>
      </c>
      <c r="D775" s="263"/>
      <c r="E775" s="324" t="s">
        <v>9803</v>
      </c>
      <c r="F775" s="254"/>
      <c r="G775" s="305"/>
      <c r="H775" s="70"/>
      <c r="I775" s="70"/>
      <c r="J775" s="272"/>
      <c r="K775" s="265"/>
      <c r="L775" s="265"/>
      <c r="M775" s="109"/>
      <c r="N775" s="265"/>
      <c r="O775" s="265"/>
      <c r="P775" s="265"/>
      <c r="Q775" s="265"/>
      <c r="R775" s="265"/>
      <c r="S775" s="265"/>
      <c r="T775" s="265"/>
      <c r="U775" s="265"/>
      <c r="V775" s="265"/>
      <c r="W775" s="265"/>
      <c r="X775" s="265"/>
      <c r="Y775" s="265"/>
      <c r="Z775" s="265"/>
      <c r="AA775" s="265"/>
      <c r="AB775" s="265"/>
    </row>
    <row r="776" hidden="1">
      <c r="A776" s="83" t="str">
        <f t="shared" si="1"/>
        <v/>
      </c>
      <c r="B776" s="99"/>
      <c r="C776" s="114" t="s">
        <v>1192</v>
      </c>
      <c r="D776" s="263"/>
      <c r="E776" s="255"/>
      <c r="F776" s="256"/>
      <c r="G776" s="273"/>
      <c r="H776" s="70"/>
      <c r="I776" s="70"/>
      <c r="J776" s="272"/>
      <c r="K776" s="265"/>
      <c r="L776" s="265"/>
      <c r="M776" s="109"/>
      <c r="N776" s="265"/>
      <c r="O776" s="265"/>
      <c r="P776" s="265"/>
      <c r="Q776" s="265"/>
      <c r="R776" s="265"/>
      <c r="S776" s="265"/>
      <c r="T776" s="265"/>
      <c r="U776" s="265"/>
      <c r="V776" s="265"/>
      <c r="W776" s="265"/>
      <c r="X776" s="265"/>
      <c r="Y776" s="265"/>
      <c r="Z776" s="265"/>
      <c r="AA776" s="265"/>
      <c r="AB776" s="265"/>
    </row>
    <row r="777" hidden="1">
      <c r="A777" s="83" t="str">
        <f t="shared" si="1"/>
        <v/>
      </c>
      <c r="B777" s="99"/>
      <c r="C777" s="114" t="s">
        <v>1192</v>
      </c>
      <c r="D777" s="263"/>
      <c r="E777" s="255"/>
      <c r="F777" s="256"/>
      <c r="G777" s="273"/>
      <c r="H777" s="70"/>
      <c r="I777" s="70"/>
      <c r="J777" s="272"/>
      <c r="K777" s="265"/>
      <c r="L777" s="265"/>
      <c r="M777" s="109"/>
      <c r="N777" s="265"/>
      <c r="O777" s="265"/>
      <c r="P777" s="265"/>
      <c r="Q777" s="265"/>
      <c r="R777" s="265"/>
      <c r="S777" s="265"/>
      <c r="T777" s="265"/>
      <c r="U777" s="265"/>
      <c r="V777" s="265"/>
      <c r="W777" s="265"/>
      <c r="X777" s="265"/>
      <c r="Y777" s="265"/>
      <c r="Z777" s="265"/>
      <c r="AA777" s="265"/>
      <c r="AB777" s="265"/>
    </row>
    <row r="778" hidden="1">
      <c r="A778" s="83" t="str">
        <f t="shared" si="1"/>
        <v/>
      </c>
      <c r="B778" s="99"/>
      <c r="C778" s="114" t="s">
        <v>1192</v>
      </c>
      <c r="D778" s="263"/>
      <c r="E778" s="257"/>
      <c r="F778" s="259"/>
      <c r="G778" s="273"/>
      <c r="H778" s="70"/>
      <c r="I778" s="70"/>
      <c r="J778" s="272"/>
      <c r="K778" s="265"/>
      <c r="L778" s="265"/>
      <c r="M778" s="109"/>
      <c r="N778" s="265"/>
      <c r="O778" s="265"/>
      <c r="P778" s="265"/>
      <c r="Q778" s="265"/>
      <c r="R778" s="265"/>
      <c r="S778" s="265"/>
      <c r="T778" s="265"/>
      <c r="U778" s="265"/>
      <c r="V778" s="265"/>
      <c r="W778" s="265"/>
      <c r="X778" s="265"/>
      <c r="Y778" s="265"/>
      <c r="Z778" s="265"/>
      <c r="AA778" s="265"/>
      <c r="AB778" s="265"/>
    </row>
    <row r="779" hidden="1">
      <c r="A779" s="83" t="str">
        <f t="shared" si="1"/>
        <v/>
      </c>
      <c r="B779" s="108"/>
      <c r="C779" s="114" t="s">
        <v>1192</v>
      </c>
      <c r="D779" s="263"/>
      <c r="E779" s="272"/>
      <c r="F779" s="272"/>
      <c r="G779" s="273"/>
      <c r="H779" s="70"/>
      <c r="I779" s="70"/>
      <c r="J779" s="272"/>
      <c r="K779" s="265"/>
      <c r="L779" s="265"/>
      <c r="M779" s="109"/>
      <c r="N779" s="265"/>
      <c r="O779" s="265"/>
      <c r="P779" s="265"/>
      <c r="Q779" s="265"/>
      <c r="R779" s="265"/>
      <c r="S779" s="265"/>
      <c r="T779" s="265"/>
      <c r="U779" s="265"/>
      <c r="V779" s="265"/>
      <c r="W779" s="265"/>
      <c r="X779" s="265"/>
      <c r="Y779" s="265"/>
      <c r="Z779" s="265"/>
      <c r="AA779" s="265"/>
      <c r="AB779" s="265"/>
    </row>
    <row r="780" hidden="1">
      <c r="A780" s="83" t="str">
        <f t="shared" si="1"/>
        <v/>
      </c>
      <c r="B780" s="261"/>
      <c r="C780" s="262">
        <v>44348.0</v>
      </c>
      <c r="D780" s="263"/>
      <c r="E780" s="272"/>
      <c r="F780" s="272"/>
      <c r="G780" s="273"/>
      <c r="H780" s="70"/>
      <c r="I780" s="70"/>
      <c r="J780" s="272"/>
      <c r="K780" s="265"/>
      <c r="L780" s="265"/>
      <c r="M780" s="109"/>
      <c r="N780" s="265"/>
      <c r="O780" s="265"/>
      <c r="P780" s="265"/>
      <c r="Q780" s="265"/>
      <c r="R780" s="265"/>
      <c r="S780" s="265"/>
      <c r="T780" s="265"/>
      <c r="U780" s="265"/>
      <c r="V780" s="265"/>
      <c r="W780" s="265"/>
      <c r="X780" s="265"/>
      <c r="Y780" s="265"/>
      <c r="Z780" s="265"/>
      <c r="AA780" s="265"/>
      <c r="AB780" s="265"/>
    </row>
    <row r="781" hidden="1">
      <c r="A781" s="83" t="str">
        <f t="shared" si="1"/>
        <v/>
      </c>
      <c r="B781" s="302" t="s">
        <v>8686</v>
      </c>
      <c r="C781" s="92" t="s">
        <v>273</v>
      </c>
      <c r="D781" s="267"/>
      <c r="E781" s="272"/>
      <c r="F781" s="272"/>
      <c r="G781" s="305"/>
      <c r="H781" s="70"/>
      <c r="I781" s="70"/>
      <c r="J781" s="272"/>
      <c r="K781" s="265"/>
      <c r="L781" s="265"/>
      <c r="M781" s="109"/>
      <c r="N781" s="265"/>
      <c r="O781" s="265"/>
      <c r="P781" s="265"/>
      <c r="Q781" s="265"/>
      <c r="R781" s="265"/>
      <c r="S781" s="265"/>
      <c r="T781" s="265"/>
      <c r="U781" s="265"/>
      <c r="V781" s="265"/>
      <c r="W781" s="265"/>
      <c r="X781" s="265"/>
      <c r="Y781" s="265"/>
      <c r="Z781" s="265"/>
      <c r="AA781" s="265"/>
      <c r="AB781" s="265"/>
    </row>
    <row r="782" hidden="1">
      <c r="A782" s="83" t="str">
        <f t="shared" si="1"/>
        <v>601a8e74b3fa8623861c1032</v>
      </c>
      <c r="B782" s="99"/>
      <c r="C782" s="92" t="s">
        <v>273</v>
      </c>
      <c r="D782" s="297" t="s">
        <v>51</v>
      </c>
      <c r="E782" s="122" t="s">
        <v>9804</v>
      </c>
      <c r="F782" s="122" t="s">
        <v>9805</v>
      </c>
      <c r="G782" s="309" t="s">
        <v>9410</v>
      </c>
      <c r="H782" s="312" t="s">
        <v>9041</v>
      </c>
      <c r="I782" s="122" t="s">
        <v>9806</v>
      </c>
      <c r="J782" s="122" t="s">
        <v>9807</v>
      </c>
      <c r="K782" s="315"/>
      <c r="L782" s="265"/>
      <c r="M782" s="109"/>
      <c r="N782" s="265"/>
      <c r="O782" s="265"/>
      <c r="P782" s="265"/>
      <c r="Q782" s="265"/>
      <c r="R782" s="265"/>
      <c r="S782" s="265"/>
      <c r="T782" s="265"/>
      <c r="U782" s="265"/>
      <c r="V782" s="265"/>
      <c r="W782" s="265"/>
      <c r="X782" s="265"/>
      <c r="Y782" s="265"/>
      <c r="Z782" s="265"/>
      <c r="AA782" s="265"/>
      <c r="AB782" s="265"/>
    </row>
    <row r="783" hidden="1">
      <c r="A783" s="83" t="str">
        <f t="shared" si="1"/>
        <v>5f7f1901d52f0d73b320bc44</v>
      </c>
      <c r="B783" s="99"/>
      <c r="C783" s="92" t="s">
        <v>273</v>
      </c>
      <c r="D783" s="267" t="s">
        <v>51</v>
      </c>
      <c r="E783" s="101" t="s">
        <v>6701</v>
      </c>
      <c r="F783" s="101" t="s">
        <v>6702</v>
      </c>
      <c r="G783" s="305" t="s">
        <v>9021</v>
      </c>
      <c r="H783" s="101" t="s">
        <v>9808</v>
      </c>
      <c r="I783" s="101" t="s">
        <v>9809</v>
      </c>
      <c r="J783" s="101" t="s">
        <v>113</v>
      </c>
      <c r="K783" s="265"/>
      <c r="L783" s="265"/>
      <c r="M783" s="109"/>
      <c r="N783" s="265"/>
      <c r="O783" s="265"/>
      <c r="P783" s="265"/>
      <c r="Q783" s="265"/>
      <c r="R783" s="265"/>
      <c r="S783" s="265"/>
      <c r="T783" s="265"/>
      <c r="U783" s="265"/>
      <c r="V783" s="265"/>
      <c r="W783" s="265"/>
      <c r="X783" s="265"/>
      <c r="Y783" s="265"/>
      <c r="Z783" s="265"/>
      <c r="AA783" s="265"/>
      <c r="AB783" s="265"/>
    </row>
    <row r="784" hidden="1">
      <c r="A784" s="83" t="str">
        <f t="shared" si="1"/>
        <v>5f840a26c1a12254390958f4</v>
      </c>
      <c r="B784" s="99"/>
      <c r="C784" s="92" t="s">
        <v>273</v>
      </c>
      <c r="D784" s="267" t="s">
        <v>51</v>
      </c>
      <c r="E784" s="101" t="s">
        <v>1342</v>
      </c>
      <c r="F784" s="101" t="s">
        <v>1343</v>
      </c>
      <c r="G784" s="305" t="s">
        <v>8697</v>
      </c>
      <c r="H784" s="51" t="s">
        <v>9810</v>
      </c>
      <c r="I784" s="101" t="s">
        <v>9811</v>
      </c>
      <c r="J784" s="101" t="s">
        <v>9812</v>
      </c>
      <c r="K784" s="265"/>
      <c r="L784" s="265"/>
      <c r="M784" s="109"/>
      <c r="N784" s="265"/>
      <c r="O784" s="265"/>
      <c r="P784" s="265"/>
      <c r="Q784" s="265"/>
      <c r="R784" s="265"/>
      <c r="S784" s="265"/>
      <c r="T784" s="265"/>
      <c r="U784" s="265"/>
      <c r="V784" s="265"/>
      <c r="W784" s="265"/>
      <c r="X784" s="265"/>
      <c r="Y784" s="265"/>
      <c r="Z784" s="265"/>
      <c r="AA784" s="265"/>
      <c r="AB784" s="265"/>
    </row>
    <row r="785" hidden="1">
      <c r="A785" s="83" t="str">
        <f t="shared" si="1"/>
        <v>605b17fcdedd780d7e6c69b7</v>
      </c>
      <c r="B785" s="99"/>
      <c r="C785" s="92" t="s">
        <v>9364</v>
      </c>
      <c r="D785" s="267" t="s">
        <v>51</v>
      </c>
      <c r="E785" s="101" t="s">
        <v>9813</v>
      </c>
      <c r="F785" s="101" t="s">
        <v>2611</v>
      </c>
      <c r="G785" s="305" t="s">
        <v>8760</v>
      </c>
      <c r="H785" s="51" t="s">
        <v>9779</v>
      </c>
      <c r="I785" s="101" t="s">
        <v>9814</v>
      </c>
      <c r="J785" s="101" t="s">
        <v>2613</v>
      </c>
      <c r="K785" s="265"/>
      <c r="L785" s="265"/>
      <c r="M785" s="109"/>
      <c r="N785" s="265"/>
      <c r="O785" s="265"/>
      <c r="P785" s="265"/>
      <c r="Q785" s="265"/>
      <c r="R785" s="265"/>
      <c r="S785" s="265"/>
      <c r="T785" s="265"/>
      <c r="U785" s="265"/>
      <c r="V785" s="265"/>
      <c r="W785" s="265"/>
      <c r="X785" s="265"/>
      <c r="Y785" s="265"/>
      <c r="Z785" s="265"/>
      <c r="AA785" s="265"/>
      <c r="AB785" s="265"/>
    </row>
    <row r="786" hidden="1">
      <c r="A786" s="83" t="str">
        <f t="shared" si="1"/>
        <v/>
      </c>
      <c r="B786" s="108"/>
      <c r="C786" s="92"/>
      <c r="D786" s="263"/>
      <c r="E786" s="272"/>
      <c r="F786" s="272"/>
      <c r="G786" s="273"/>
      <c r="H786" s="70"/>
      <c r="I786" s="70"/>
      <c r="J786" s="268"/>
      <c r="K786" s="265"/>
      <c r="L786" s="265"/>
      <c r="M786" s="109"/>
      <c r="N786" s="265"/>
      <c r="O786" s="265"/>
      <c r="P786" s="265"/>
      <c r="Q786" s="265"/>
      <c r="R786" s="265"/>
      <c r="S786" s="265"/>
      <c r="T786" s="265"/>
      <c r="U786" s="265"/>
      <c r="V786" s="265"/>
      <c r="W786" s="265"/>
      <c r="X786" s="265"/>
      <c r="Y786" s="265"/>
      <c r="Z786" s="265"/>
      <c r="AA786" s="265"/>
      <c r="AB786" s="265"/>
    </row>
    <row r="787" hidden="1">
      <c r="A787" s="83" t="str">
        <f t="shared" si="1"/>
        <v/>
      </c>
      <c r="B787" s="302" t="s">
        <v>8940</v>
      </c>
      <c r="C787" s="92"/>
      <c r="D787" s="263"/>
      <c r="E787" s="272"/>
      <c r="F787" s="272"/>
      <c r="G787" s="273"/>
      <c r="H787" s="70"/>
      <c r="I787" s="70"/>
      <c r="J787" s="127"/>
      <c r="K787" s="265"/>
      <c r="L787" s="265"/>
      <c r="M787" s="109"/>
      <c r="N787" s="265"/>
      <c r="O787" s="265"/>
      <c r="P787" s="265"/>
      <c r="Q787" s="265"/>
      <c r="R787" s="265"/>
      <c r="S787" s="265"/>
      <c r="T787" s="265"/>
      <c r="U787" s="265"/>
      <c r="V787" s="265"/>
      <c r="W787" s="265"/>
      <c r="X787" s="265"/>
      <c r="Y787" s="265"/>
      <c r="Z787" s="265"/>
      <c r="AA787" s="265"/>
      <c r="AB787" s="265"/>
    </row>
    <row r="788" hidden="1">
      <c r="A788" s="83" t="str">
        <f t="shared" si="1"/>
        <v>607da07fd0f212c3fafb8566</v>
      </c>
      <c r="B788" s="99"/>
      <c r="C788" s="92" t="s">
        <v>52</v>
      </c>
      <c r="D788" s="267" t="s">
        <v>51</v>
      </c>
      <c r="E788" s="101" t="s">
        <v>9815</v>
      </c>
      <c r="F788" s="101" t="s">
        <v>462</v>
      </c>
      <c r="G788" s="305" t="s">
        <v>9505</v>
      </c>
      <c r="H788" s="101" t="s">
        <v>9610</v>
      </c>
      <c r="I788" s="101" t="s">
        <v>9816</v>
      </c>
      <c r="J788" s="101" t="s">
        <v>9817</v>
      </c>
      <c r="K788" s="265"/>
      <c r="L788" s="265"/>
      <c r="M788" s="109"/>
      <c r="N788" s="265"/>
      <c r="O788" s="265"/>
      <c r="P788" s="265"/>
      <c r="Q788" s="265"/>
      <c r="R788" s="265"/>
      <c r="S788" s="265"/>
      <c r="T788" s="265"/>
      <c r="U788" s="265"/>
      <c r="V788" s="265"/>
      <c r="W788" s="265"/>
      <c r="X788" s="265"/>
      <c r="Y788" s="265"/>
      <c r="Z788" s="265"/>
      <c r="AA788" s="265"/>
      <c r="AB788" s="265"/>
    </row>
    <row r="789" hidden="1">
      <c r="A789" s="83" t="str">
        <f t="shared" si="1"/>
        <v>605e04551a40c448083875ad</v>
      </c>
      <c r="B789" s="99"/>
      <c r="C789" s="92" t="s">
        <v>52</v>
      </c>
      <c r="D789" s="267" t="s">
        <v>51</v>
      </c>
      <c r="E789" s="101" t="s">
        <v>43</v>
      </c>
      <c r="F789" s="101" t="s">
        <v>44</v>
      </c>
      <c r="G789" s="305" t="s">
        <v>9410</v>
      </c>
      <c r="H789" s="51" t="s">
        <v>9491</v>
      </c>
      <c r="I789" s="101" t="s">
        <v>9818</v>
      </c>
      <c r="J789" s="101" t="s">
        <v>49</v>
      </c>
      <c r="K789" s="265"/>
      <c r="L789" s="265"/>
      <c r="M789" s="109"/>
      <c r="N789" s="265"/>
      <c r="O789" s="265"/>
      <c r="P789" s="265"/>
      <c r="Q789" s="265"/>
      <c r="R789" s="265"/>
      <c r="S789" s="265"/>
      <c r="T789" s="265"/>
      <c r="U789" s="265"/>
      <c r="V789" s="265"/>
      <c r="W789" s="265"/>
      <c r="X789" s="265"/>
      <c r="Y789" s="265"/>
      <c r="Z789" s="265"/>
      <c r="AA789" s="265"/>
      <c r="AB789" s="265"/>
    </row>
    <row r="790" hidden="1">
      <c r="A790" s="83" t="str">
        <f t="shared" si="1"/>
        <v>5ffc6ba0937d1bc2f4bd5411</v>
      </c>
      <c r="B790" s="99"/>
      <c r="C790" s="92" t="s">
        <v>52</v>
      </c>
      <c r="D790" s="297" t="s">
        <v>51</v>
      </c>
      <c r="E790" s="122" t="s">
        <v>2878</v>
      </c>
      <c r="F790" s="122" t="s">
        <v>2879</v>
      </c>
      <c r="G790" s="309" t="s">
        <v>8707</v>
      </c>
      <c r="H790" s="122" t="s">
        <v>9428</v>
      </c>
      <c r="I790" s="122" t="s">
        <v>9444</v>
      </c>
      <c r="J790" s="122" t="s">
        <v>2881</v>
      </c>
      <c r="K790" s="51" t="s">
        <v>9819</v>
      </c>
      <c r="L790" s="265"/>
      <c r="M790" s="109"/>
      <c r="N790" s="265"/>
      <c r="O790" s="265"/>
      <c r="P790" s="265"/>
      <c r="Q790" s="265"/>
      <c r="R790" s="265"/>
      <c r="S790" s="265"/>
      <c r="T790" s="265"/>
      <c r="U790" s="265"/>
      <c r="V790" s="265"/>
      <c r="W790" s="265"/>
      <c r="X790" s="265"/>
      <c r="Y790" s="265"/>
      <c r="Z790" s="265"/>
      <c r="AA790" s="265"/>
      <c r="AB790" s="265"/>
    </row>
    <row r="791" hidden="1">
      <c r="A791" s="83" t="str">
        <f t="shared" si="1"/>
        <v>5f5f39c2879723cf44826474</v>
      </c>
      <c r="B791" s="99"/>
      <c r="C791" s="92" t="s">
        <v>52</v>
      </c>
      <c r="D791" s="267" t="s">
        <v>51</v>
      </c>
      <c r="E791" s="101" t="s">
        <v>391</v>
      </c>
      <c r="F791" s="101" t="s">
        <v>392</v>
      </c>
      <c r="G791" s="305" t="s">
        <v>8745</v>
      </c>
      <c r="H791" s="101" t="s">
        <v>8835</v>
      </c>
      <c r="I791" s="101" t="s">
        <v>9820</v>
      </c>
      <c r="J791" s="101" t="s">
        <v>394</v>
      </c>
      <c r="K791" s="265"/>
      <c r="L791" s="265"/>
      <c r="M791" s="109"/>
      <c r="N791" s="265"/>
      <c r="O791" s="265"/>
      <c r="P791" s="265"/>
      <c r="Q791" s="265"/>
      <c r="R791" s="265"/>
      <c r="S791" s="265"/>
      <c r="T791" s="265"/>
      <c r="U791" s="265"/>
      <c r="V791" s="265"/>
      <c r="W791" s="265"/>
      <c r="X791" s="265"/>
      <c r="Y791" s="265"/>
      <c r="Z791" s="265"/>
      <c r="AA791" s="265"/>
      <c r="AB791" s="265"/>
    </row>
    <row r="792" hidden="1">
      <c r="A792" s="83" t="str">
        <f t="shared" si="1"/>
        <v/>
      </c>
      <c r="B792" s="108"/>
      <c r="C792" s="92" t="s">
        <v>52</v>
      </c>
      <c r="D792" s="263"/>
      <c r="E792" s="272"/>
      <c r="F792" s="272"/>
      <c r="G792" s="273"/>
      <c r="H792" s="70"/>
      <c r="I792" s="70"/>
      <c r="J792" s="272"/>
      <c r="K792" s="265"/>
      <c r="L792" s="265"/>
      <c r="M792" s="109"/>
      <c r="N792" s="265"/>
      <c r="O792" s="265"/>
      <c r="P792" s="265"/>
      <c r="Q792" s="265"/>
      <c r="R792" s="265"/>
      <c r="S792" s="265"/>
      <c r="T792" s="265"/>
      <c r="U792" s="265"/>
      <c r="V792" s="265"/>
      <c r="W792" s="265"/>
      <c r="X792" s="265"/>
      <c r="Y792" s="265"/>
      <c r="Z792" s="265"/>
      <c r="AA792" s="265"/>
      <c r="AB792" s="265"/>
    </row>
    <row r="793" hidden="1">
      <c r="A793" s="83" t="str">
        <f t="shared" si="1"/>
        <v/>
      </c>
      <c r="B793" s="302" t="s">
        <v>8940</v>
      </c>
      <c r="C793" s="92"/>
      <c r="D793" s="263"/>
      <c r="E793" s="272"/>
      <c r="F793" s="272"/>
      <c r="G793" s="273"/>
      <c r="H793" s="70"/>
      <c r="I793" s="70"/>
      <c r="J793" s="272"/>
      <c r="K793" s="265"/>
      <c r="L793" s="265"/>
      <c r="M793" s="109"/>
      <c r="N793" s="265"/>
      <c r="O793" s="265"/>
      <c r="P793" s="265"/>
      <c r="Q793" s="265"/>
      <c r="R793" s="265"/>
      <c r="S793" s="265"/>
      <c r="T793" s="265"/>
      <c r="U793" s="265"/>
      <c r="V793" s="265"/>
      <c r="W793" s="265"/>
      <c r="X793" s="265"/>
      <c r="Y793" s="265"/>
      <c r="Z793" s="265"/>
      <c r="AA793" s="265"/>
      <c r="AB793" s="265"/>
    </row>
    <row r="794" hidden="1">
      <c r="A794" s="83" t="str">
        <f t="shared" si="1"/>
        <v>RANDEVU ALINMAYACAK!!!!</v>
      </c>
      <c r="B794" s="99"/>
      <c r="C794" s="114" t="s">
        <v>1192</v>
      </c>
      <c r="D794" s="263"/>
      <c r="E794" s="324" t="s">
        <v>9803</v>
      </c>
      <c r="F794" s="254"/>
      <c r="G794" s="273"/>
      <c r="H794" s="70"/>
      <c r="I794" s="70"/>
      <c r="J794" s="272"/>
      <c r="K794" s="265"/>
      <c r="L794" s="265"/>
      <c r="M794" s="109"/>
      <c r="N794" s="265"/>
      <c r="O794" s="265"/>
      <c r="P794" s="265"/>
      <c r="Q794" s="265"/>
      <c r="R794" s="265"/>
      <c r="S794" s="265"/>
      <c r="T794" s="265"/>
      <c r="U794" s="265"/>
      <c r="V794" s="265"/>
      <c r="W794" s="265"/>
      <c r="X794" s="265"/>
      <c r="Y794" s="265"/>
      <c r="Z794" s="265"/>
      <c r="AA794" s="265"/>
      <c r="AB794" s="265"/>
    </row>
    <row r="795" hidden="1">
      <c r="A795" s="83" t="str">
        <f t="shared" si="1"/>
        <v/>
      </c>
      <c r="B795" s="99"/>
      <c r="C795" s="114" t="s">
        <v>1192</v>
      </c>
      <c r="D795" s="263"/>
      <c r="E795" s="255"/>
      <c r="F795" s="256"/>
      <c r="G795" s="273"/>
      <c r="H795" s="70"/>
      <c r="I795" s="70"/>
      <c r="J795" s="272"/>
      <c r="K795" s="265"/>
      <c r="L795" s="265"/>
      <c r="M795" s="109"/>
      <c r="N795" s="265"/>
      <c r="O795" s="265"/>
      <c r="P795" s="265"/>
      <c r="Q795" s="265"/>
      <c r="R795" s="265"/>
      <c r="S795" s="265"/>
      <c r="T795" s="265"/>
      <c r="U795" s="265"/>
      <c r="V795" s="265"/>
      <c r="W795" s="265"/>
      <c r="X795" s="265"/>
      <c r="Y795" s="265"/>
      <c r="Z795" s="265"/>
      <c r="AA795" s="265"/>
      <c r="AB795" s="265"/>
    </row>
    <row r="796" hidden="1">
      <c r="A796" s="83" t="str">
        <f t="shared" si="1"/>
        <v/>
      </c>
      <c r="B796" s="99"/>
      <c r="C796" s="114" t="s">
        <v>1192</v>
      </c>
      <c r="D796" s="263"/>
      <c r="E796" s="257"/>
      <c r="F796" s="259"/>
      <c r="G796" s="273"/>
      <c r="H796" s="70"/>
      <c r="I796" s="70"/>
      <c r="J796" s="272"/>
      <c r="K796" s="265"/>
      <c r="L796" s="265"/>
      <c r="M796" s="109"/>
      <c r="N796" s="265"/>
      <c r="O796" s="265"/>
      <c r="P796" s="265"/>
      <c r="Q796" s="265"/>
      <c r="R796" s="265"/>
      <c r="S796" s="265"/>
      <c r="T796" s="265"/>
      <c r="U796" s="265"/>
      <c r="V796" s="265"/>
      <c r="W796" s="265"/>
      <c r="X796" s="265"/>
      <c r="Y796" s="265"/>
      <c r="Z796" s="265"/>
      <c r="AA796" s="265"/>
      <c r="AB796" s="265"/>
    </row>
    <row r="797" hidden="1">
      <c r="A797" s="83" t="str">
        <f t="shared" si="1"/>
        <v/>
      </c>
      <c r="B797" s="99"/>
      <c r="C797" s="114" t="s">
        <v>1192</v>
      </c>
      <c r="D797" s="263"/>
      <c r="E797" s="272"/>
      <c r="F797" s="272"/>
      <c r="G797" s="273"/>
      <c r="H797" s="70"/>
      <c r="I797" s="70"/>
      <c r="J797" s="272"/>
      <c r="K797" s="265"/>
      <c r="L797" s="265"/>
      <c r="M797" s="109"/>
      <c r="N797" s="265"/>
      <c r="O797" s="265"/>
      <c r="P797" s="265"/>
      <c r="Q797" s="265"/>
      <c r="R797" s="265"/>
      <c r="S797" s="265"/>
      <c r="T797" s="265"/>
      <c r="U797" s="265"/>
      <c r="V797" s="265"/>
      <c r="W797" s="265"/>
      <c r="X797" s="265"/>
      <c r="Y797" s="265"/>
      <c r="Z797" s="265"/>
      <c r="AA797" s="265"/>
      <c r="AB797" s="265"/>
    </row>
    <row r="798" hidden="1">
      <c r="A798" s="83" t="str">
        <f t="shared" si="1"/>
        <v/>
      </c>
      <c r="B798" s="108"/>
      <c r="C798" s="114" t="s">
        <v>1192</v>
      </c>
      <c r="D798" s="263"/>
      <c r="E798" s="272"/>
      <c r="F798" s="272"/>
      <c r="G798" s="273"/>
      <c r="H798" s="70"/>
      <c r="I798" s="70"/>
      <c r="J798" s="272"/>
      <c r="K798" s="265"/>
      <c r="L798" s="265"/>
      <c r="M798" s="109"/>
      <c r="N798" s="265"/>
      <c r="O798" s="265"/>
      <c r="P798" s="265"/>
      <c r="Q798" s="265"/>
      <c r="R798" s="265"/>
      <c r="S798" s="265"/>
      <c r="T798" s="265"/>
      <c r="U798" s="265"/>
      <c r="V798" s="265"/>
      <c r="W798" s="265"/>
      <c r="X798" s="265"/>
      <c r="Y798" s="265"/>
      <c r="Z798" s="265"/>
      <c r="AA798" s="265"/>
      <c r="AB798" s="265"/>
    </row>
    <row r="799" hidden="1">
      <c r="A799" s="83" t="str">
        <f t="shared" si="1"/>
        <v/>
      </c>
      <c r="B799" s="261"/>
      <c r="C799" s="262">
        <v>44349.0</v>
      </c>
      <c r="D799" s="263"/>
      <c r="E799" s="272"/>
      <c r="F799" s="272"/>
      <c r="G799" s="273"/>
      <c r="H799" s="70"/>
      <c r="I799" s="70"/>
      <c r="J799" s="272"/>
      <c r="K799" s="265"/>
      <c r="L799" s="265"/>
      <c r="M799" s="109"/>
      <c r="N799" s="265"/>
      <c r="O799" s="265"/>
      <c r="P799" s="265"/>
      <c r="Q799" s="265"/>
      <c r="R799" s="265"/>
      <c r="S799" s="265"/>
      <c r="T799" s="265"/>
      <c r="U799" s="265"/>
      <c r="V799" s="265"/>
      <c r="W799" s="265"/>
      <c r="X799" s="265"/>
      <c r="Y799" s="265"/>
      <c r="Z799" s="265"/>
      <c r="AA799" s="265"/>
      <c r="AB799" s="265"/>
    </row>
    <row r="800" hidden="1">
      <c r="A800" s="83" t="str">
        <f t="shared" si="1"/>
        <v/>
      </c>
      <c r="B800" s="302" t="s">
        <v>8686</v>
      </c>
      <c r="C800" s="92" t="s">
        <v>273</v>
      </c>
      <c r="D800" s="263"/>
      <c r="E800" s="272"/>
      <c r="F800" s="272"/>
      <c r="G800" s="305"/>
      <c r="H800" s="70"/>
      <c r="I800" s="70"/>
      <c r="J800" s="272"/>
      <c r="K800" s="265"/>
      <c r="L800" s="265"/>
      <c r="M800" s="109"/>
      <c r="N800" s="265"/>
      <c r="O800" s="265"/>
      <c r="P800" s="265"/>
      <c r="Q800" s="265"/>
      <c r="R800" s="265"/>
      <c r="S800" s="265"/>
      <c r="T800" s="265"/>
      <c r="U800" s="265"/>
      <c r="V800" s="265"/>
      <c r="W800" s="265"/>
      <c r="X800" s="265"/>
      <c r="Y800" s="265"/>
      <c r="Z800" s="265"/>
      <c r="AA800" s="265"/>
      <c r="AB800" s="265"/>
    </row>
    <row r="801" hidden="1">
      <c r="A801" s="83" t="str">
        <f t="shared" si="1"/>
        <v>5fa3cd3a42a1805c39180645</v>
      </c>
      <c r="B801" s="99"/>
      <c r="C801" s="92" t="s">
        <v>273</v>
      </c>
      <c r="D801" s="297" t="s">
        <v>51</v>
      </c>
      <c r="E801" s="122" t="s">
        <v>9821</v>
      </c>
      <c r="F801" s="122" t="s">
        <v>9822</v>
      </c>
      <c r="G801" s="309" t="s">
        <v>9410</v>
      </c>
      <c r="H801" s="312" t="s">
        <v>9417</v>
      </c>
      <c r="I801" s="122" t="s">
        <v>9823</v>
      </c>
      <c r="J801" s="122" t="s">
        <v>9419</v>
      </c>
      <c r="K801" s="265"/>
      <c r="L801" s="265"/>
      <c r="M801" s="109"/>
      <c r="N801" s="265"/>
      <c r="O801" s="265"/>
      <c r="P801" s="265"/>
      <c r="Q801" s="265"/>
      <c r="R801" s="265"/>
      <c r="S801" s="265"/>
      <c r="T801" s="265"/>
      <c r="U801" s="265"/>
      <c r="V801" s="265"/>
      <c r="W801" s="265"/>
      <c r="X801" s="265"/>
      <c r="Y801" s="265"/>
      <c r="Z801" s="265"/>
      <c r="AA801" s="265"/>
      <c r="AB801" s="265"/>
    </row>
    <row r="802" hidden="1">
      <c r="A802" s="83" t="str">
        <f t="shared" si="1"/>
        <v>60a667e817780b36313b1e3f</v>
      </c>
      <c r="B802" s="99"/>
      <c r="C802" s="92" t="s">
        <v>273</v>
      </c>
      <c r="D802" s="267" t="s">
        <v>51</v>
      </c>
      <c r="E802" s="101" t="s">
        <v>9824</v>
      </c>
      <c r="F802" s="101" t="s">
        <v>9825</v>
      </c>
      <c r="G802" s="305" t="s">
        <v>8707</v>
      </c>
      <c r="H802" s="51" t="s">
        <v>9826</v>
      </c>
      <c r="I802" s="101" t="s">
        <v>9827</v>
      </c>
      <c r="J802" s="101" t="s">
        <v>9828</v>
      </c>
      <c r="K802" s="265"/>
      <c r="L802" s="265"/>
      <c r="M802" s="109"/>
      <c r="N802" s="265"/>
      <c r="O802" s="265"/>
      <c r="P802" s="265"/>
      <c r="Q802" s="265"/>
      <c r="R802" s="265"/>
      <c r="S802" s="265"/>
      <c r="T802" s="265"/>
      <c r="U802" s="265"/>
      <c r="V802" s="265"/>
      <c r="W802" s="265"/>
      <c r="X802" s="265"/>
      <c r="Y802" s="265"/>
      <c r="Z802" s="265"/>
      <c r="AA802" s="265"/>
      <c r="AB802" s="265"/>
    </row>
    <row r="803" hidden="1">
      <c r="A803" s="83" t="str">
        <f t="shared" si="1"/>
        <v>60ad23ecd124dd3991bed40a</v>
      </c>
      <c r="B803" s="99"/>
      <c r="C803" s="92" t="s">
        <v>273</v>
      </c>
      <c r="D803" s="267" t="s">
        <v>51</v>
      </c>
      <c r="E803" s="101" t="s">
        <v>9829</v>
      </c>
      <c r="F803" s="101" t="s">
        <v>9830</v>
      </c>
      <c r="G803" s="305" t="s">
        <v>8745</v>
      </c>
      <c r="H803" s="51" t="s">
        <v>9831</v>
      </c>
      <c r="I803" s="101" t="s">
        <v>9832</v>
      </c>
      <c r="J803" s="101" t="s">
        <v>9833</v>
      </c>
      <c r="K803" s="265"/>
      <c r="L803" s="265"/>
      <c r="M803" s="109"/>
      <c r="N803" s="265"/>
      <c r="O803" s="265"/>
      <c r="P803" s="265"/>
      <c r="Q803" s="265"/>
      <c r="R803" s="265"/>
      <c r="S803" s="265"/>
      <c r="T803" s="265"/>
      <c r="U803" s="265"/>
      <c r="V803" s="265"/>
      <c r="W803" s="265"/>
      <c r="X803" s="265"/>
      <c r="Y803" s="265"/>
      <c r="Z803" s="265"/>
      <c r="AA803" s="265"/>
      <c r="AB803" s="265"/>
    </row>
    <row r="804" hidden="1">
      <c r="A804" s="83" t="str">
        <f t="shared" si="1"/>
        <v>60891c7a65d5927412025f70</v>
      </c>
      <c r="B804" s="99"/>
      <c r="C804" s="92" t="s">
        <v>9364</v>
      </c>
      <c r="D804" s="267" t="s">
        <v>51</v>
      </c>
      <c r="E804" s="101" t="s">
        <v>9834</v>
      </c>
      <c r="F804" s="101" t="s">
        <v>9835</v>
      </c>
      <c r="G804" s="305" t="s">
        <v>8760</v>
      </c>
      <c r="H804" s="51" t="s">
        <v>9508</v>
      </c>
      <c r="I804" s="101" t="s">
        <v>9836</v>
      </c>
      <c r="J804" s="101" t="s">
        <v>9837</v>
      </c>
      <c r="K804" s="265"/>
      <c r="L804" s="265"/>
      <c r="M804" s="109"/>
      <c r="N804" s="265"/>
      <c r="O804" s="265"/>
      <c r="P804" s="265"/>
      <c r="Q804" s="265"/>
      <c r="R804" s="265"/>
      <c r="S804" s="265"/>
      <c r="T804" s="265"/>
      <c r="U804" s="265"/>
      <c r="V804" s="265"/>
      <c r="W804" s="265"/>
      <c r="X804" s="265"/>
      <c r="Y804" s="265"/>
      <c r="Z804" s="265"/>
      <c r="AA804" s="265"/>
      <c r="AB804" s="265"/>
    </row>
    <row r="805" hidden="1">
      <c r="A805" s="83" t="str">
        <f t="shared" si="1"/>
        <v/>
      </c>
      <c r="B805" s="108"/>
      <c r="C805" s="92"/>
      <c r="D805" s="263"/>
      <c r="E805" s="272"/>
      <c r="F805" s="272"/>
      <c r="G805" s="273"/>
      <c r="H805" s="70"/>
      <c r="I805" s="70"/>
      <c r="J805" s="272"/>
      <c r="K805" s="265"/>
      <c r="L805" s="265"/>
      <c r="M805" s="109"/>
      <c r="N805" s="265"/>
      <c r="O805" s="265"/>
      <c r="P805" s="265"/>
      <c r="Q805" s="265"/>
      <c r="R805" s="265"/>
      <c r="S805" s="265"/>
      <c r="T805" s="265"/>
      <c r="U805" s="265"/>
      <c r="V805" s="265"/>
      <c r="W805" s="265"/>
      <c r="X805" s="265"/>
      <c r="Y805" s="265"/>
      <c r="Z805" s="265"/>
      <c r="AA805" s="265"/>
      <c r="AB805" s="265"/>
    </row>
    <row r="806" hidden="1">
      <c r="A806" s="83" t="str">
        <f t="shared" si="1"/>
        <v/>
      </c>
      <c r="B806" s="302" t="s">
        <v>8940</v>
      </c>
      <c r="C806" s="92"/>
      <c r="D806" s="267"/>
      <c r="E806" s="268"/>
      <c r="F806" s="268"/>
      <c r="G806" s="305"/>
      <c r="H806" s="51"/>
      <c r="I806" s="51"/>
      <c r="J806" s="268"/>
      <c r="K806" s="265"/>
      <c r="L806" s="265"/>
      <c r="M806" s="109"/>
      <c r="N806" s="265"/>
      <c r="O806" s="265"/>
      <c r="P806" s="265"/>
      <c r="Q806" s="265"/>
      <c r="R806" s="265"/>
      <c r="S806" s="265"/>
      <c r="T806" s="265"/>
      <c r="U806" s="265"/>
      <c r="V806" s="265"/>
      <c r="W806" s="265"/>
      <c r="X806" s="265"/>
      <c r="Y806" s="265"/>
      <c r="Z806" s="265"/>
      <c r="AA806" s="265"/>
      <c r="AB806" s="265"/>
    </row>
    <row r="807" hidden="1">
      <c r="A807" s="83" t="str">
        <f t="shared" si="1"/>
        <v>60a4fdd2d635e36f10053671</v>
      </c>
      <c r="B807" s="99"/>
      <c r="C807" s="92" t="s">
        <v>52</v>
      </c>
      <c r="D807" s="297" t="s">
        <v>51</v>
      </c>
      <c r="E807" s="303" t="s">
        <v>3709</v>
      </c>
      <c r="F807" s="303" t="s">
        <v>3710</v>
      </c>
      <c r="G807" s="309" t="s">
        <v>9410</v>
      </c>
      <c r="H807" s="312" t="s">
        <v>9838</v>
      </c>
      <c r="I807" s="312" t="s">
        <v>9839</v>
      </c>
      <c r="J807" s="303" t="s">
        <v>3712</v>
      </c>
      <c r="K807" s="51" t="s">
        <v>9840</v>
      </c>
      <c r="L807" s="265"/>
      <c r="M807" s="109"/>
      <c r="N807" s="265"/>
      <c r="O807" s="265"/>
      <c r="P807" s="265"/>
      <c r="Q807" s="265"/>
      <c r="R807" s="265"/>
      <c r="S807" s="265"/>
      <c r="T807" s="265"/>
      <c r="U807" s="265"/>
      <c r="V807" s="265"/>
      <c r="W807" s="265"/>
      <c r="X807" s="265"/>
      <c r="Y807" s="265"/>
      <c r="Z807" s="265"/>
      <c r="AA807" s="265"/>
      <c r="AB807" s="265"/>
    </row>
    <row r="808" hidden="1">
      <c r="A808" s="83" t="str">
        <f t="shared" si="1"/>
        <v>60a5677484b06f67134b2885</v>
      </c>
      <c r="B808" s="99"/>
      <c r="C808" s="92" t="s">
        <v>52</v>
      </c>
      <c r="D808" s="297" t="s">
        <v>51</v>
      </c>
      <c r="E808" s="303" t="s">
        <v>9841</v>
      </c>
      <c r="F808" s="303" t="s">
        <v>4849</v>
      </c>
      <c r="G808" s="309" t="s">
        <v>8707</v>
      </c>
      <c r="H808" s="312" t="s">
        <v>9080</v>
      </c>
      <c r="I808" s="312" t="s">
        <v>9842</v>
      </c>
      <c r="J808" s="122" t="s">
        <v>4851</v>
      </c>
      <c r="K808" s="265"/>
      <c r="L808" s="265"/>
      <c r="M808" s="109"/>
      <c r="N808" s="265"/>
      <c r="O808" s="265"/>
      <c r="P808" s="265"/>
      <c r="Q808" s="265"/>
      <c r="R808" s="265"/>
      <c r="S808" s="265"/>
      <c r="T808" s="265"/>
      <c r="U808" s="265"/>
      <c r="V808" s="265"/>
      <c r="W808" s="265"/>
      <c r="X808" s="265"/>
      <c r="Y808" s="265"/>
      <c r="Z808" s="265"/>
      <c r="AA808" s="265"/>
      <c r="AB808" s="265"/>
    </row>
    <row r="809" hidden="1">
      <c r="A809" s="83" t="str">
        <f t="shared" si="1"/>
        <v>60a5987902f4a4275f6b803b</v>
      </c>
      <c r="B809" s="99"/>
      <c r="C809" s="92" t="s">
        <v>52</v>
      </c>
      <c r="D809" s="297" t="s">
        <v>51</v>
      </c>
      <c r="E809" s="122" t="s">
        <v>1956</v>
      </c>
      <c r="F809" s="122" t="s">
        <v>1957</v>
      </c>
      <c r="G809" s="309" t="s">
        <v>8745</v>
      </c>
      <c r="H809" s="312" t="s">
        <v>9041</v>
      </c>
      <c r="I809" s="122" t="s">
        <v>9843</v>
      </c>
      <c r="J809" s="122" t="s">
        <v>1958</v>
      </c>
      <c r="K809" s="265"/>
      <c r="L809" s="265"/>
      <c r="M809" s="109"/>
      <c r="N809" s="265"/>
      <c r="O809" s="265"/>
      <c r="P809" s="265"/>
      <c r="Q809" s="265"/>
      <c r="R809" s="265"/>
      <c r="S809" s="265"/>
      <c r="T809" s="265"/>
      <c r="U809" s="265"/>
      <c r="V809" s="265"/>
      <c r="W809" s="265"/>
      <c r="X809" s="265"/>
      <c r="Y809" s="265"/>
      <c r="Z809" s="265"/>
      <c r="AA809" s="265"/>
      <c r="AB809" s="265"/>
    </row>
    <row r="810" hidden="1">
      <c r="A810" s="83" t="str">
        <f t="shared" si="1"/>
        <v>608c5d1786ba16d8968e67f0</v>
      </c>
      <c r="B810" s="99"/>
      <c r="C810" s="92" t="s">
        <v>52</v>
      </c>
      <c r="D810" s="297" t="s">
        <v>51</v>
      </c>
      <c r="E810" s="122" t="s">
        <v>6384</v>
      </c>
      <c r="F810" s="122" t="s">
        <v>6385</v>
      </c>
      <c r="G810" s="309" t="s">
        <v>8760</v>
      </c>
      <c r="H810" s="312" t="s">
        <v>9041</v>
      </c>
      <c r="I810" s="122" t="s">
        <v>9844</v>
      </c>
      <c r="J810" s="122" t="s">
        <v>6387</v>
      </c>
      <c r="K810" s="265"/>
      <c r="L810" s="265"/>
      <c r="M810" s="109"/>
      <c r="N810" s="265"/>
      <c r="O810" s="265"/>
      <c r="P810" s="265"/>
      <c r="Q810" s="265"/>
      <c r="R810" s="265"/>
      <c r="S810" s="265"/>
      <c r="T810" s="265"/>
      <c r="U810" s="265"/>
      <c r="V810" s="265"/>
      <c r="W810" s="265"/>
      <c r="X810" s="265"/>
      <c r="Y810" s="265"/>
      <c r="Z810" s="265"/>
      <c r="AA810" s="265"/>
      <c r="AB810" s="265"/>
    </row>
    <row r="811" hidden="1">
      <c r="A811" s="83" t="str">
        <f t="shared" si="1"/>
        <v/>
      </c>
      <c r="B811" s="108"/>
      <c r="C811" s="92" t="s">
        <v>52</v>
      </c>
      <c r="D811" s="263"/>
      <c r="E811" s="272"/>
      <c r="F811" s="272"/>
      <c r="G811" s="273"/>
      <c r="H811" s="70"/>
      <c r="I811" s="70"/>
      <c r="J811" s="272"/>
      <c r="K811" s="265"/>
      <c r="L811" s="265"/>
      <c r="M811" s="109"/>
      <c r="N811" s="265"/>
      <c r="O811" s="265"/>
      <c r="P811" s="265"/>
      <c r="Q811" s="265"/>
      <c r="R811" s="265"/>
      <c r="S811" s="265"/>
      <c r="T811" s="265"/>
      <c r="U811" s="265"/>
      <c r="V811" s="265"/>
      <c r="W811" s="265"/>
      <c r="X811" s="265"/>
      <c r="Y811" s="265"/>
      <c r="Z811" s="265"/>
      <c r="AA811" s="265"/>
      <c r="AB811" s="265"/>
    </row>
    <row r="812" hidden="1">
      <c r="A812" s="83" t="str">
        <f t="shared" si="1"/>
        <v/>
      </c>
      <c r="B812" s="302" t="s">
        <v>8940</v>
      </c>
      <c r="C812" s="92"/>
      <c r="D812" s="263"/>
      <c r="E812" s="272"/>
      <c r="F812" s="272"/>
      <c r="G812" s="273"/>
      <c r="H812" s="70"/>
      <c r="I812" s="70"/>
      <c r="J812" s="272"/>
      <c r="K812" s="265"/>
      <c r="L812" s="265"/>
      <c r="M812" s="109"/>
      <c r="N812" s="265"/>
      <c r="O812" s="265"/>
      <c r="P812" s="265"/>
      <c r="Q812" s="265"/>
      <c r="R812" s="265"/>
      <c r="S812" s="265"/>
      <c r="T812" s="265"/>
      <c r="U812" s="265"/>
      <c r="V812" s="265"/>
      <c r="W812" s="265"/>
      <c r="X812" s="265"/>
      <c r="Y812" s="265"/>
      <c r="Z812" s="265"/>
      <c r="AA812" s="265"/>
      <c r="AB812" s="265"/>
    </row>
    <row r="813" hidden="1">
      <c r="A813" s="83" t="str">
        <f t="shared" si="1"/>
        <v>RANDEVU ALINMAYACAK!!!!</v>
      </c>
      <c r="B813" s="99"/>
      <c r="C813" s="114" t="s">
        <v>1192</v>
      </c>
      <c r="D813" s="263"/>
      <c r="E813" s="324" t="s">
        <v>9803</v>
      </c>
      <c r="F813" s="254"/>
      <c r="G813" s="273"/>
      <c r="H813" s="70"/>
      <c r="I813" s="70"/>
      <c r="J813" s="272"/>
      <c r="K813" s="265"/>
      <c r="L813" s="265"/>
      <c r="M813" s="109"/>
      <c r="N813" s="265"/>
      <c r="O813" s="265"/>
      <c r="P813" s="265"/>
      <c r="Q813" s="265"/>
      <c r="R813" s="265"/>
      <c r="S813" s="265"/>
      <c r="T813" s="265"/>
      <c r="U813" s="265"/>
      <c r="V813" s="265"/>
      <c r="W813" s="265"/>
      <c r="X813" s="265"/>
      <c r="Y813" s="265"/>
      <c r="Z813" s="265"/>
      <c r="AA813" s="265"/>
      <c r="AB813" s="265"/>
    </row>
    <row r="814" hidden="1">
      <c r="A814" s="83" t="str">
        <f t="shared" si="1"/>
        <v/>
      </c>
      <c r="B814" s="99"/>
      <c r="C814" s="114" t="s">
        <v>1192</v>
      </c>
      <c r="D814" s="263"/>
      <c r="E814" s="255"/>
      <c r="F814" s="256"/>
      <c r="G814" s="273"/>
      <c r="H814" s="70"/>
      <c r="I814" s="70"/>
      <c r="J814" s="272"/>
      <c r="K814" s="265"/>
      <c r="L814" s="265"/>
      <c r="M814" s="109"/>
      <c r="N814" s="265"/>
      <c r="O814" s="265"/>
      <c r="P814" s="265"/>
      <c r="Q814" s="265"/>
      <c r="R814" s="265"/>
      <c r="S814" s="265"/>
      <c r="T814" s="265"/>
      <c r="U814" s="265"/>
      <c r="V814" s="265"/>
      <c r="W814" s="265"/>
      <c r="X814" s="265"/>
      <c r="Y814" s="265"/>
      <c r="Z814" s="265"/>
      <c r="AA814" s="265"/>
      <c r="AB814" s="265"/>
    </row>
    <row r="815" hidden="1">
      <c r="A815" s="83" t="str">
        <f t="shared" si="1"/>
        <v/>
      </c>
      <c r="B815" s="99"/>
      <c r="C815" s="114" t="s">
        <v>1192</v>
      </c>
      <c r="D815" s="263"/>
      <c r="E815" s="257"/>
      <c r="F815" s="259"/>
      <c r="G815" s="273"/>
      <c r="H815" s="70"/>
      <c r="I815" s="70"/>
      <c r="J815" s="272"/>
      <c r="K815" s="265"/>
      <c r="L815" s="265"/>
      <c r="M815" s="109"/>
      <c r="N815" s="265"/>
      <c r="O815" s="265"/>
      <c r="P815" s="265"/>
      <c r="Q815" s="265"/>
      <c r="R815" s="265"/>
      <c r="S815" s="265"/>
      <c r="T815" s="265"/>
      <c r="U815" s="265"/>
      <c r="V815" s="265"/>
      <c r="W815" s="265"/>
      <c r="X815" s="265"/>
      <c r="Y815" s="265"/>
      <c r="Z815" s="265"/>
      <c r="AA815" s="265"/>
      <c r="AB815" s="265"/>
    </row>
    <row r="816" hidden="1">
      <c r="A816" s="83" t="str">
        <f t="shared" si="1"/>
        <v/>
      </c>
      <c r="B816" s="99"/>
      <c r="C816" s="114" t="s">
        <v>1192</v>
      </c>
      <c r="D816" s="263"/>
      <c r="E816" s="272"/>
      <c r="F816" s="272"/>
      <c r="G816" s="273"/>
      <c r="H816" s="70"/>
      <c r="I816" s="70"/>
      <c r="J816" s="272"/>
      <c r="K816" s="265"/>
      <c r="L816" s="265"/>
      <c r="M816" s="109"/>
      <c r="N816" s="265"/>
      <c r="O816" s="265"/>
      <c r="P816" s="265"/>
      <c r="Q816" s="265"/>
      <c r="R816" s="265"/>
      <c r="S816" s="265"/>
      <c r="T816" s="265"/>
      <c r="U816" s="265"/>
      <c r="V816" s="265"/>
      <c r="W816" s="265"/>
      <c r="X816" s="265"/>
      <c r="Y816" s="265"/>
      <c r="Z816" s="265"/>
      <c r="AA816" s="265"/>
      <c r="AB816" s="265"/>
    </row>
    <row r="817" hidden="1">
      <c r="A817" s="83" t="str">
        <f t="shared" si="1"/>
        <v/>
      </c>
      <c r="B817" s="108"/>
      <c r="C817" s="114" t="s">
        <v>1192</v>
      </c>
      <c r="D817" s="263"/>
      <c r="E817" s="272"/>
      <c r="F817" s="272"/>
      <c r="G817" s="273"/>
      <c r="H817" s="70"/>
      <c r="I817" s="70"/>
      <c r="J817" s="272"/>
      <c r="K817" s="265"/>
      <c r="L817" s="265"/>
      <c r="M817" s="109"/>
      <c r="N817" s="265"/>
      <c r="O817" s="265"/>
      <c r="P817" s="265"/>
      <c r="Q817" s="265"/>
      <c r="R817" s="265"/>
      <c r="S817" s="265"/>
      <c r="T817" s="265"/>
      <c r="U817" s="265"/>
      <c r="V817" s="265"/>
      <c r="W817" s="265"/>
      <c r="X817" s="265"/>
      <c r="Y817" s="265"/>
      <c r="Z817" s="265"/>
      <c r="AA817" s="265"/>
      <c r="AB817" s="265"/>
    </row>
    <row r="818" hidden="1">
      <c r="A818" s="83" t="str">
        <f t="shared" si="1"/>
        <v/>
      </c>
      <c r="B818" s="261"/>
      <c r="C818" s="262">
        <v>44350.0</v>
      </c>
      <c r="D818" s="263"/>
      <c r="E818" s="272"/>
      <c r="F818" s="272"/>
      <c r="G818" s="273"/>
      <c r="H818" s="70"/>
      <c r="I818" s="70"/>
      <c r="J818" s="272"/>
      <c r="K818" s="265"/>
      <c r="L818" s="265"/>
      <c r="M818" s="109"/>
      <c r="N818" s="265"/>
      <c r="O818" s="265"/>
      <c r="P818" s="265"/>
      <c r="Q818" s="265"/>
      <c r="R818" s="265"/>
      <c r="S818" s="265"/>
      <c r="T818" s="265"/>
      <c r="U818" s="265"/>
      <c r="V818" s="265"/>
      <c r="W818" s="265"/>
      <c r="X818" s="265"/>
      <c r="Y818" s="265"/>
      <c r="Z818" s="265"/>
      <c r="AA818" s="265"/>
      <c r="AB818" s="265"/>
    </row>
    <row r="819" hidden="1">
      <c r="A819" s="83" t="str">
        <f t="shared" si="1"/>
        <v>605c587edce773619f10dfbe</v>
      </c>
      <c r="B819" s="302" t="s">
        <v>8686</v>
      </c>
      <c r="C819" s="92" t="s">
        <v>273</v>
      </c>
      <c r="D819" s="267" t="s">
        <v>51</v>
      </c>
      <c r="E819" s="101" t="s">
        <v>1920</v>
      </c>
      <c r="F819" s="101" t="s">
        <v>1921</v>
      </c>
      <c r="G819" s="305" t="s">
        <v>9505</v>
      </c>
      <c r="H819" s="51" t="s">
        <v>8690</v>
      </c>
      <c r="I819" s="101" t="s">
        <v>9845</v>
      </c>
      <c r="J819" s="101" t="s">
        <v>1924</v>
      </c>
      <c r="K819" s="265"/>
      <c r="L819" s="265"/>
      <c r="M819" s="109"/>
      <c r="N819" s="265"/>
      <c r="O819" s="265"/>
      <c r="P819" s="265"/>
      <c r="Q819" s="265"/>
      <c r="R819" s="265"/>
      <c r="S819" s="265"/>
      <c r="T819" s="265"/>
      <c r="U819" s="265"/>
      <c r="V819" s="265"/>
      <c r="W819" s="265"/>
      <c r="X819" s="265"/>
      <c r="Y819" s="265"/>
      <c r="Z819" s="265"/>
      <c r="AA819" s="265"/>
      <c r="AB819" s="265"/>
    </row>
    <row r="820" hidden="1">
      <c r="A820" s="83" t="str">
        <f t="shared" si="1"/>
        <v>5fc8b9bb31ea220ceed82df6</v>
      </c>
      <c r="B820" s="99"/>
      <c r="C820" s="92" t="s">
        <v>273</v>
      </c>
      <c r="D820" s="267" t="s">
        <v>51</v>
      </c>
      <c r="E820" s="101" t="s">
        <v>9846</v>
      </c>
      <c r="F820" s="101" t="s">
        <v>9847</v>
      </c>
      <c r="G820" s="305" t="s">
        <v>9410</v>
      </c>
      <c r="H820" s="51" t="s">
        <v>9848</v>
      </c>
      <c r="I820" s="101" t="s">
        <v>9849</v>
      </c>
      <c r="J820" s="101" t="s">
        <v>9850</v>
      </c>
      <c r="K820" s="265"/>
      <c r="L820" s="265"/>
      <c r="M820" s="109"/>
      <c r="N820" s="265"/>
      <c r="O820" s="265"/>
      <c r="P820" s="265"/>
      <c r="Q820" s="265"/>
      <c r="R820" s="265"/>
      <c r="S820" s="265"/>
      <c r="T820" s="265"/>
      <c r="U820" s="265"/>
      <c r="V820" s="265"/>
      <c r="W820" s="265"/>
      <c r="X820" s="265"/>
      <c r="Y820" s="265"/>
      <c r="Z820" s="265"/>
      <c r="AA820" s="265"/>
      <c r="AB820" s="265"/>
    </row>
    <row r="821" hidden="1">
      <c r="A821" s="83" t="str">
        <f t="shared" si="1"/>
        <v>60ad198305ea0a80143547ee</v>
      </c>
      <c r="B821" s="99"/>
      <c r="C821" s="92" t="s">
        <v>273</v>
      </c>
      <c r="D821" s="267" t="s">
        <v>51</v>
      </c>
      <c r="E821" s="101" t="s">
        <v>9851</v>
      </c>
      <c r="F821" s="101" t="s">
        <v>9852</v>
      </c>
      <c r="G821" s="305" t="s">
        <v>8707</v>
      </c>
      <c r="H821" s="51" t="s">
        <v>9853</v>
      </c>
      <c r="I821" s="101" t="s">
        <v>9854</v>
      </c>
      <c r="J821" s="101" t="s">
        <v>9855</v>
      </c>
      <c r="K821" s="265"/>
      <c r="L821" s="265"/>
      <c r="M821" s="109"/>
      <c r="N821" s="265"/>
      <c r="O821" s="265"/>
      <c r="P821" s="265"/>
      <c r="Q821" s="265"/>
      <c r="R821" s="265"/>
      <c r="S821" s="265"/>
      <c r="T821" s="265"/>
      <c r="U821" s="265"/>
      <c r="V821" s="265"/>
      <c r="W821" s="265"/>
      <c r="X821" s="265"/>
      <c r="Y821" s="265"/>
      <c r="Z821" s="265"/>
      <c r="AA821" s="265"/>
      <c r="AB821" s="265"/>
    </row>
    <row r="822" hidden="1">
      <c r="A822" s="83" t="str">
        <f t="shared" si="1"/>
        <v>607065bd6b596d8a085b9811</v>
      </c>
      <c r="B822" s="99"/>
      <c r="C822" s="92" t="s">
        <v>273</v>
      </c>
      <c r="D822" s="297" t="s">
        <v>51</v>
      </c>
      <c r="E822" s="122" t="s">
        <v>9797</v>
      </c>
      <c r="F822" s="122" t="s">
        <v>9798</v>
      </c>
      <c r="G822" s="309" t="s">
        <v>8697</v>
      </c>
      <c r="H822" s="312" t="s">
        <v>8856</v>
      </c>
      <c r="I822" s="122" t="s">
        <v>9799</v>
      </c>
      <c r="J822" s="122" t="s">
        <v>9800</v>
      </c>
      <c r="K822" s="51" t="s">
        <v>9787</v>
      </c>
      <c r="L822" s="265"/>
      <c r="M822" s="109"/>
      <c r="N822" s="265"/>
      <c r="O822" s="265"/>
      <c r="P822" s="265"/>
      <c r="Q822" s="265"/>
      <c r="R822" s="265"/>
      <c r="S822" s="265"/>
      <c r="T822" s="265"/>
      <c r="U822" s="265"/>
      <c r="V822" s="265"/>
      <c r="W822" s="265"/>
      <c r="X822" s="265"/>
      <c r="Y822" s="265"/>
      <c r="Z822" s="265"/>
      <c r="AA822" s="265"/>
      <c r="AB822" s="265"/>
    </row>
    <row r="823" hidden="1">
      <c r="A823" s="83" t="str">
        <f t="shared" si="1"/>
        <v/>
      </c>
      <c r="B823" s="99"/>
      <c r="C823" s="92" t="s">
        <v>9364</v>
      </c>
      <c r="D823" s="267" t="s">
        <v>51</v>
      </c>
      <c r="E823" s="101"/>
      <c r="F823" s="101"/>
      <c r="G823" s="305"/>
      <c r="H823" s="51"/>
      <c r="I823" s="101"/>
      <c r="J823" s="101"/>
      <c r="K823" s="265"/>
      <c r="L823" s="265"/>
      <c r="M823" s="109"/>
      <c r="N823" s="265"/>
      <c r="O823" s="265"/>
      <c r="P823" s="265"/>
      <c r="Q823" s="265"/>
      <c r="R823" s="265"/>
      <c r="S823" s="265"/>
      <c r="T823" s="265"/>
      <c r="U823" s="265"/>
      <c r="V823" s="265"/>
      <c r="W823" s="265"/>
      <c r="X823" s="265"/>
      <c r="Y823" s="265"/>
      <c r="Z823" s="265"/>
      <c r="AA823" s="265"/>
      <c r="AB823" s="265"/>
    </row>
    <row r="824" hidden="1">
      <c r="A824" s="83" t="str">
        <f t="shared" si="1"/>
        <v/>
      </c>
      <c r="B824" s="108"/>
      <c r="C824" s="92"/>
      <c r="D824" s="263"/>
      <c r="E824" s="272"/>
      <c r="F824" s="272"/>
      <c r="G824" s="273"/>
      <c r="H824" s="70"/>
      <c r="I824" s="70"/>
      <c r="J824" s="272"/>
      <c r="K824" s="265"/>
      <c r="L824" s="265"/>
      <c r="M824" s="109"/>
      <c r="N824" s="265"/>
      <c r="O824" s="265"/>
      <c r="P824" s="265"/>
      <c r="Q824" s="265"/>
      <c r="R824" s="265"/>
      <c r="S824" s="265"/>
      <c r="T824" s="265"/>
      <c r="U824" s="265"/>
      <c r="V824" s="265"/>
      <c r="W824" s="265"/>
      <c r="X824" s="265"/>
      <c r="Y824" s="265"/>
      <c r="Z824" s="265"/>
      <c r="AA824" s="265"/>
      <c r="AB824" s="265"/>
    </row>
    <row r="825" hidden="1">
      <c r="A825" s="83" t="str">
        <f t="shared" si="1"/>
        <v/>
      </c>
      <c r="B825" s="302" t="s">
        <v>8940</v>
      </c>
      <c r="C825" s="92"/>
      <c r="D825" s="263"/>
      <c r="E825" s="272"/>
      <c r="F825" s="272"/>
      <c r="G825" s="305" t="s">
        <v>9505</v>
      </c>
      <c r="H825" s="70"/>
      <c r="I825" s="70"/>
      <c r="J825" s="272"/>
      <c r="K825" s="265"/>
      <c r="L825" s="265"/>
      <c r="M825" s="109"/>
      <c r="N825" s="265"/>
      <c r="O825" s="265"/>
      <c r="P825" s="265"/>
      <c r="Q825" s="265"/>
      <c r="R825" s="265"/>
      <c r="S825" s="265"/>
      <c r="T825" s="265"/>
      <c r="U825" s="265"/>
      <c r="V825" s="265"/>
      <c r="W825" s="265"/>
      <c r="X825" s="265"/>
      <c r="Y825" s="265"/>
      <c r="Z825" s="265"/>
      <c r="AA825" s="265"/>
      <c r="AB825" s="265"/>
    </row>
    <row r="826" hidden="1">
      <c r="A826" s="83" t="str">
        <f t="shared" si="1"/>
        <v>608be1d70b0fe75a81bdf369</v>
      </c>
      <c r="B826" s="99"/>
      <c r="C826" s="92" t="s">
        <v>52</v>
      </c>
      <c r="D826" s="297" t="s">
        <v>51</v>
      </c>
      <c r="E826" s="122" t="s">
        <v>9856</v>
      </c>
      <c r="F826" s="122" t="s">
        <v>9857</v>
      </c>
      <c r="G826" s="309" t="s">
        <v>9410</v>
      </c>
      <c r="H826" s="122" t="s">
        <v>9858</v>
      </c>
      <c r="I826" s="122" t="s">
        <v>9859</v>
      </c>
      <c r="J826" s="122" t="s">
        <v>9860</v>
      </c>
      <c r="K826" s="51" t="s">
        <v>9861</v>
      </c>
      <c r="L826" s="265"/>
      <c r="M826" s="109"/>
      <c r="N826" s="265"/>
      <c r="O826" s="265"/>
      <c r="P826" s="265"/>
      <c r="Q826" s="265"/>
      <c r="R826" s="265"/>
      <c r="S826" s="265"/>
      <c r="T826" s="265"/>
      <c r="U826" s="265"/>
      <c r="V826" s="265"/>
      <c r="W826" s="265"/>
      <c r="X826" s="265"/>
      <c r="Y826" s="265"/>
      <c r="Z826" s="265"/>
      <c r="AA826" s="265"/>
      <c r="AB826" s="265"/>
    </row>
    <row r="827" hidden="1">
      <c r="A827" s="83" t="str">
        <f t="shared" si="1"/>
        <v>5f8369fd38338b0d6fdec738</v>
      </c>
      <c r="B827" s="99"/>
      <c r="C827" s="92" t="s">
        <v>52</v>
      </c>
      <c r="D827" s="267" t="s">
        <v>51</v>
      </c>
      <c r="E827" s="101" t="s">
        <v>2174</v>
      </c>
      <c r="F827" s="101" t="s">
        <v>2175</v>
      </c>
      <c r="G827" s="305" t="s">
        <v>9021</v>
      </c>
      <c r="H827" s="300" t="s">
        <v>9041</v>
      </c>
      <c r="I827" s="51" t="s">
        <v>9862</v>
      </c>
      <c r="J827" s="101" t="s">
        <v>2177</v>
      </c>
      <c r="K827" s="265"/>
      <c r="L827" s="265"/>
      <c r="M827" s="109"/>
      <c r="N827" s="265"/>
      <c r="O827" s="265"/>
      <c r="P827" s="265"/>
      <c r="Q827" s="265"/>
      <c r="R827" s="265"/>
      <c r="S827" s="265"/>
      <c r="T827" s="265"/>
      <c r="U827" s="265"/>
      <c r="V827" s="265"/>
      <c r="W827" s="265"/>
      <c r="X827" s="265"/>
      <c r="Y827" s="265"/>
      <c r="Z827" s="265"/>
      <c r="AA827" s="265"/>
      <c r="AB827" s="265"/>
    </row>
    <row r="828" hidden="1">
      <c r="A828" s="83" t="str">
        <f t="shared" si="1"/>
        <v>60a511b33740735bdb04d83e</v>
      </c>
      <c r="B828" s="99"/>
      <c r="C828" s="92" t="s">
        <v>52</v>
      </c>
      <c r="D828" s="297" t="s">
        <v>51</v>
      </c>
      <c r="E828" s="122" t="s">
        <v>9863</v>
      </c>
      <c r="F828" s="122" t="s">
        <v>9864</v>
      </c>
      <c r="G828" s="309" t="s">
        <v>8745</v>
      </c>
      <c r="H828" s="312" t="s">
        <v>9865</v>
      </c>
      <c r="I828" s="122" t="s">
        <v>9866</v>
      </c>
      <c r="J828" s="122" t="s">
        <v>9867</v>
      </c>
      <c r="K828" s="51" t="s">
        <v>9868</v>
      </c>
      <c r="L828" s="265"/>
      <c r="M828" s="109"/>
      <c r="N828" s="265"/>
      <c r="O828" s="265"/>
      <c r="P828" s="265"/>
      <c r="Q828" s="265"/>
      <c r="R828" s="265"/>
      <c r="S828" s="265"/>
      <c r="T828" s="265"/>
      <c r="U828" s="265"/>
      <c r="V828" s="265"/>
      <c r="W828" s="265"/>
      <c r="X828" s="265"/>
      <c r="Y828" s="265"/>
      <c r="Z828" s="265"/>
      <c r="AA828" s="265"/>
      <c r="AB828" s="265"/>
    </row>
    <row r="829" hidden="1">
      <c r="A829" s="83" t="str">
        <f t="shared" si="1"/>
        <v>6087a3aa845f0d0cdc1ec00f</v>
      </c>
      <c r="B829" s="99"/>
      <c r="C829" s="92" t="s">
        <v>52</v>
      </c>
      <c r="D829" s="267" t="s">
        <v>51</v>
      </c>
      <c r="E829" s="268" t="s">
        <v>9869</v>
      </c>
      <c r="F829" s="268" t="s">
        <v>9870</v>
      </c>
      <c r="G829" s="305" t="s">
        <v>8700</v>
      </c>
      <c r="H829" s="51" t="s">
        <v>9154</v>
      </c>
      <c r="I829" s="51" t="s">
        <v>9871</v>
      </c>
      <c r="J829" s="268" t="s">
        <v>9872</v>
      </c>
      <c r="K829" s="265"/>
      <c r="L829" s="265"/>
      <c r="M829" s="109"/>
      <c r="N829" s="265"/>
      <c r="O829" s="265"/>
      <c r="P829" s="265"/>
      <c r="Q829" s="265"/>
      <c r="R829" s="265"/>
      <c r="S829" s="265"/>
      <c r="T829" s="265"/>
      <c r="U829" s="265"/>
      <c r="V829" s="265"/>
      <c r="W829" s="265"/>
      <c r="X829" s="265"/>
      <c r="Y829" s="265"/>
      <c r="Z829" s="265"/>
      <c r="AA829" s="265"/>
      <c r="AB829" s="265"/>
    </row>
    <row r="830" hidden="1">
      <c r="A830" s="83" t="str">
        <f t="shared" si="1"/>
        <v/>
      </c>
      <c r="B830" s="108"/>
      <c r="C830" s="92" t="s">
        <v>52</v>
      </c>
      <c r="D830" s="263"/>
      <c r="E830" s="272"/>
      <c r="F830" s="272"/>
      <c r="G830" s="273"/>
      <c r="H830" s="70"/>
      <c r="I830" s="70"/>
      <c r="J830" s="272"/>
      <c r="K830" s="265"/>
      <c r="L830" s="265"/>
      <c r="M830" s="109"/>
      <c r="N830" s="265"/>
      <c r="O830" s="265"/>
      <c r="P830" s="265"/>
      <c r="Q830" s="265"/>
      <c r="R830" s="265"/>
      <c r="S830" s="265"/>
      <c r="T830" s="265"/>
      <c r="U830" s="265"/>
      <c r="V830" s="265"/>
      <c r="W830" s="265"/>
      <c r="X830" s="265"/>
      <c r="Y830" s="265"/>
      <c r="Z830" s="265"/>
      <c r="AA830" s="265"/>
      <c r="AB830" s="265"/>
    </row>
    <row r="831" hidden="1">
      <c r="A831" s="83" t="str">
        <f t="shared" si="1"/>
        <v/>
      </c>
      <c r="B831" s="302" t="s">
        <v>8940</v>
      </c>
      <c r="C831" s="92"/>
      <c r="D831" s="263"/>
      <c r="E831" s="272"/>
      <c r="F831" s="272"/>
      <c r="G831" s="305"/>
      <c r="H831" s="70"/>
      <c r="I831" s="70"/>
      <c r="J831" s="272"/>
      <c r="K831" s="265"/>
      <c r="L831" s="265"/>
      <c r="M831" s="109"/>
      <c r="N831" s="265"/>
      <c r="O831" s="265"/>
      <c r="P831" s="265"/>
      <c r="Q831" s="265"/>
      <c r="R831" s="265"/>
      <c r="S831" s="265"/>
      <c r="T831" s="265"/>
      <c r="U831" s="265"/>
      <c r="V831" s="265"/>
      <c r="W831" s="265"/>
      <c r="X831" s="265"/>
      <c r="Y831" s="265"/>
      <c r="Z831" s="265"/>
      <c r="AA831" s="265"/>
      <c r="AB831" s="265"/>
    </row>
    <row r="832" hidden="1">
      <c r="A832" s="83" t="str">
        <f t="shared" si="1"/>
        <v>603a8c2a6057685902358e03</v>
      </c>
      <c r="B832" s="99"/>
      <c r="C832" s="114" t="s">
        <v>1192</v>
      </c>
      <c r="D832" s="297" t="s">
        <v>51</v>
      </c>
      <c r="E832" s="303" t="s">
        <v>9873</v>
      </c>
      <c r="F832" s="303" t="s">
        <v>9874</v>
      </c>
      <c r="G832" s="309" t="s">
        <v>8689</v>
      </c>
      <c r="H832" s="312" t="s">
        <v>8864</v>
      </c>
      <c r="I832" s="312" t="s">
        <v>9875</v>
      </c>
      <c r="J832" s="303" t="s">
        <v>9876</v>
      </c>
      <c r="K832" s="51" t="s">
        <v>9877</v>
      </c>
      <c r="L832" s="265"/>
      <c r="M832" s="109"/>
      <c r="N832" s="265"/>
      <c r="O832" s="265"/>
      <c r="P832" s="265"/>
      <c r="Q832" s="265"/>
      <c r="R832" s="265"/>
      <c r="S832" s="265"/>
      <c r="T832" s="265"/>
      <c r="U832" s="265"/>
      <c r="V832" s="265"/>
      <c r="W832" s="265"/>
      <c r="X832" s="265"/>
      <c r="Y832" s="265"/>
      <c r="Z832" s="265"/>
      <c r="AA832" s="265"/>
      <c r="AB832" s="265"/>
    </row>
    <row r="833" hidden="1">
      <c r="A833" s="83" t="str">
        <f t="shared" si="1"/>
        <v>607ed21c58e43535d8986d95</v>
      </c>
      <c r="B833" s="99"/>
      <c r="C833" s="114" t="s">
        <v>1192</v>
      </c>
      <c r="D833" s="297" t="s">
        <v>51</v>
      </c>
      <c r="E833" s="122" t="s">
        <v>486</v>
      </c>
      <c r="F833" s="122" t="s">
        <v>487</v>
      </c>
      <c r="G833" s="309" t="s">
        <v>8707</v>
      </c>
      <c r="H833" s="312" t="s">
        <v>9878</v>
      </c>
      <c r="I833" s="312" t="s">
        <v>9879</v>
      </c>
      <c r="J833" s="122" t="s">
        <v>490</v>
      </c>
      <c r="K833" s="315"/>
      <c r="L833" s="265"/>
      <c r="M833" s="109"/>
      <c r="N833" s="265"/>
      <c r="O833" s="265"/>
      <c r="P833" s="265"/>
      <c r="Q833" s="265"/>
      <c r="R833" s="265"/>
      <c r="S833" s="265"/>
      <c r="T833" s="265"/>
      <c r="U833" s="265"/>
      <c r="V833" s="265"/>
      <c r="W833" s="265"/>
      <c r="X833" s="265"/>
      <c r="Y833" s="265"/>
      <c r="Z833" s="265"/>
      <c r="AA833" s="265"/>
      <c r="AB833" s="265"/>
    </row>
    <row r="834" hidden="1">
      <c r="A834" s="83" t="str">
        <f t="shared" si="1"/>
        <v>6093e2be7272876b3c65cda2</v>
      </c>
      <c r="B834" s="99"/>
      <c r="C834" s="114" t="s">
        <v>1192</v>
      </c>
      <c r="D834" s="267" t="s">
        <v>51</v>
      </c>
      <c r="E834" s="268" t="s">
        <v>9880</v>
      </c>
      <c r="F834" s="268" t="s">
        <v>9881</v>
      </c>
      <c r="G834" s="305" t="s">
        <v>8697</v>
      </c>
      <c r="H834" s="51" t="s">
        <v>9024</v>
      </c>
      <c r="I834" s="51" t="s">
        <v>9882</v>
      </c>
      <c r="J834" s="268" t="s">
        <v>9883</v>
      </c>
      <c r="K834" s="265"/>
      <c r="L834" s="265"/>
      <c r="M834" s="109"/>
      <c r="N834" s="265"/>
      <c r="O834" s="265"/>
      <c r="P834" s="265"/>
      <c r="Q834" s="265"/>
      <c r="R834" s="265"/>
      <c r="S834" s="265"/>
      <c r="T834" s="265"/>
      <c r="U834" s="265"/>
      <c r="V834" s="265"/>
      <c r="W834" s="265"/>
      <c r="X834" s="265"/>
      <c r="Y834" s="265"/>
      <c r="Z834" s="265"/>
      <c r="AA834" s="265"/>
      <c r="AB834" s="265"/>
    </row>
    <row r="835" hidden="1">
      <c r="A835" s="83" t="str">
        <f t="shared" si="1"/>
        <v>5fa1638bcae28a06b0bca5c0</v>
      </c>
      <c r="B835" s="99"/>
      <c r="C835" s="114" t="s">
        <v>1192</v>
      </c>
      <c r="D835" s="267" t="s">
        <v>51</v>
      </c>
      <c r="E835" s="268" t="s">
        <v>9110</v>
      </c>
      <c r="F835" s="268" t="s">
        <v>9111</v>
      </c>
      <c r="G835" s="305" t="s">
        <v>8700</v>
      </c>
      <c r="H835" s="51" t="s">
        <v>9673</v>
      </c>
      <c r="I835" s="51" t="s">
        <v>9884</v>
      </c>
      <c r="J835" s="268" t="s">
        <v>9114</v>
      </c>
      <c r="K835" s="265"/>
      <c r="L835" s="265"/>
      <c r="M835" s="109"/>
      <c r="N835" s="265"/>
      <c r="O835" s="265"/>
      <c r="P835" s="265"/>
      <c r="Q835" s="265"/>
      <c r="R835" s="265"/>
      <c r="S835" s="265"/>
      <c r="T835" s="265"/>
      <c r="U835" s="265"/>
      <c r="V835" s="265"/>
      <c r="W835" s="265"/>
      <c r="X835" s="265"/>
      <c r="Y835" s="265"/>
      <c r="Z835" s="265"/>
      <c r="AA835" s="265"/>
      <c r="AB835" s="265"/>
    </row>
    <row r="836" hidden="1">
      <c r="A836" s="83" t="str">
        <f t="shared" si="1"/>
        <v/>
      </c>
      <c r="B836" s="108"/>
      <c r="C836" s="114" t="s">
        <v>1192</v>
      </c>
      <c r="D836" s="263"/>
      <c r="E836" s="272"/>
      <c r="F836" s="272"/>
      <c r="G836" s="273"/>
      <c r="H836" s="70"/>
      <c r="I836" s="70"/>
      <c r="J836" s="272"/>
      <c r="K836" s="265"/>
      <c r="L836" s="265"/>
      <c r="M836" s="109"/>
      <c r="N836" s="265"/>
      <c r="O836" s="265"/>
      <c r="P836" s="265"/>
      <c r="Q836" s="265"/>
      <c r="R836" s="265"/>
      <c r="S836" s="265"/>
      <c r="T836" s="265"/>
      <c r="U836" s="265"/>
      <c r="V836" s="265"/>
      <c r="W836" s="265"/>
      <c r="X836" s="265"/>
      <c r="Y836" s="265"/>
      <c r="Z836" s="265"/>
      <c r="AA836" s="265"/>
      <c r="AB836" s="265"/>
    </row>
    <row r="837" hidden="1">
      <c r="A837" s="83" t="str">
        <f t="shared" si="1"/>
        <v/>
      </c>
      <c r="B837" s="261"/>
      <c r="C837" s="262">
        <v>44351.0</v>
      </c>
      <c r="D837" s="263"/>
      <c r="E837" s="272"/>
      <c r="F837" s="272"/>
      <c r="G837" s="273"/>
      <c r="H837" s="70"/>
      <c r="I837" s="70"/>
      <c r="J837" s="272"/>
      <c r="K837" s="265"/>
      <c r="L837" s="265"/>
      <c r="M837" s="109"/>
      <c r="N837" s="265"/>
      <c r="O837" s="265"/>
      <c r="P837" s="265"/>
      <c r="Q837" s="265"/>
      <c r="R837" s="265"/>
      <c r="S837" s="265"/>
      <c r="T837" s="265"/>
      <c r="U837" s="265"/>
      <c r="V837" s="265"/>
      <c r="W837" s="265"/>
      <c r="X837" s="265"/>
      <c r="Y837" s="265"/>
      <c r="Z837" s="265"/>
      <c r="AA837" s="265"/>
      <c r="AB837" s="265"/>
    </row>
    <row r="838" hidden="1">
      <c r="A838" s="83" t="str">
        <f t="shared" si="1"/>
        <v/>
      </c>
      <c r="B838" s="325" t="s">
        <v>8686</v>
      </c>
      <c r="C838" s="92" t="s">
        <v>273</v>
      </c>
      <c r="D838" s="263"/>
      <c r="E838" s="272"/>
      <c r="F838" s="326" t="s">
        <v>9885</v>
      </c>
      <c r="G838" s="253"/>
      <c r="H838" s="253"/>
      <c r="I838" s="254"/>
      <c r="J838" s="272"/>
      <c r="K838" s="265"/>
      <c r="L838" s="265"/>
      <c r="M838" s="109"/>
      <c r="N838" s="265"/>
      <c r="O838" s="265"/>
      <c r="P838" s="265"/>
      <c r="Q838" s="265"/>
      <c r="R838" s="265"/>
      <c r="S838" s="265"/>
      <c r="T838" s="265"/>
      <c r="U838" s="265"/>
      <c r="V838" s="265"/>
      <c r="W838" s="265"/>
      <c r="X838" s="265"/>
      <c r="Y838" s="265"/>
      <c r="Z838" s="265"/>
      <c r="AA838" s="265"/>
      <c r="AB838" s="265"/>
    </row>
    <row r="839" hidden="1">
      <c r="A839" s="83" t="str">
        <f t="shared" si="1"/>
        <v/>
      </c>
      <c r="B839" s="99"/>
      <c r="C839" s="92" t="s">
        <v>273</v>
      </c>
      <c r="D839" s="263"/>
      <c r="E839" s="272"/>
      <c r="F839" s="257"/>
      <c r="G839" s="258"/>
      <c r="H839" s="258"/>
      <c r="I839" s="259"/>
      <c r="J839" s="272"/>
      <c r="K839" s="265"/>
      <c r="L839" s="265"/>
      <c r="M839" s="109"/>
      <c r="N839" s="265"/>
      <c r="O839" s="265"/>
      <c r="P839" s="265"/>
      <c r="Q839" s="265"/>
      <c r="R839" s="265"/>
      <c r="S839" s="265"/>
      <c r="T839" s="265"/>
      <c r="U839" s="265"/>
      <c r="V839" s="265"/>
      <c r="W839" s="265"/>
      <c r="X839" s="265"/>
      <c r="Y839" s="265"/>
      <c r="Z839" s="265"/>
      <c r="AA839" s="265"/>
      <c r="AB839" s="265"/>
    </row>
    <row r="840" hidden="1">
      <c r="A840" s="83" t="str">
        <f t="shared" si="1"/>
        <v>6076ec98892b869909a173fe</v>
      </c>
      <c r="B840" s="99"/>
      <c r="C840" s="92" t="s">
        <v>273</v>
      </c>
      <c r="D840" s="297" t="s">
        <v>51</v>
      </c>
      <c r="E840" s="122" t="s">
        <v>1338</v>
      </c>
      <c r="F840" s="122" t="s">
        <v>9886</v>
      </c>
      <c r="G840" s="309" t="s">
        <v>9021</v>
      </c>
      <c r="H840" s="312" t="s">
        <v>9491</v>
      </c>
      <c r="I840" s="122" t="s">
        <v>9887</v>
      </c>
      <c r="J840" s="122" t="s">
        <v>9888</v>
      </c>
      <c r="K840" s="265"/>
      <c r="L840" s="265"/>
      <c r="M840" s="109"/>
      <c r="N840" s="265"/>
      <c r="O840" s="265"/>
      <c r="P840" s="265"/>
      <c r="Q840" s="265"/>
      <c r="R840" s="265"/>
      <c r="S840" s="265"/>
      <c r="T840" s="265"/>
      <c r="U840" s="265"/>
      <c r="V840" s="265"/>
      <c r="W840" s="265"/>
      <c r="X840" s="265"/>
      <c r="Y840" s="265"/>
      <c r="Z840" s="265"/>
      <c r="AA840" s="265"/>
      <c r="AB840" s="265"/>
    </row>
    <row r="841" hidden="1">
      <c r="A841" s="83" t="str">
        <f t="shared" si="1"/>
        <v>60759f96eed47061fe291cc3</v>
      </c>
      <c r="B841" s="99"/>
      <c r="C841" s="92" t="s">
        <v>273</v>
      </c>
      <c r="D841" s="297" t="s">
        <v>51</v>
      </c>
      <c r="E841" s="122" t="s">
        <v>1180</v>
      </c>
      <c r="F841" s="122" t="s">
        <v>1181</v>
      </c>
      <c r="G841" s="309" t="s">
        <v>8745</v>
      </c>
      <c r="H841" s="312" t="s">
        <v>9453</v>
      </c>
      <c r="I841" s="122" t="s">
        <v>9889</v>
      </c>
      <c r="J841" s="122" t="s">
        <v>1183</v>
      </c>
      <c r="K841" s="315"/>
      <c r="L841" s="51" t="s">
        <v>1184</v>
      </c>
      <c r="M841" s="109"/>
      <c r="N841" s="265"/>
      <c r="O841" s="265"/>
      <c r="P841" s="265"/>
      <c r="Q841" s="265"/>
      <c r="R841" s="265"/>
      <c r="S841" s="265"/>
      <c r="T841" s="265"/>
      <c r="U841" s="265"/>
      <c r="V841" s="265"/>
      <c r="W841" s="265"/>
      <c r="X841" s="265"/>
      <c r="Y841" s="265"/>
      <c r="Z841" s="265"/>
      <c r="AA841" s="265"/>
      <c r="AB841" s="265"/>
    </row>
    <row r="842" hidden="1">
      <c r="A842" s="83" t="str">
        <f t="shared" si="1"/>
        <v>60234130215fd1c721dabc60</v>
      </c>
      <c r="B842" s="99"/>
      <c r="C842" s="92" t="s">
        <v>9364</v>
      </c>
      <c r="D842" s="267" t="s">
        <v>51</v>
      </c>
      <c r="E842" s="101" t="s">
        <v>9603</v>
      </c>
      <c r="F842" s="101" t="s">
        <v>9604</v>
      </c>
      <c r="G842" s="305" t="s">
        <v>8700</v>
      </c>
      <c r="H842" s="51" t="s">
        <v>8946</v>
      </c>
      <c r="I842" s="101" t="s">
        <v>9605</v>
      </c>
      <c r="J842" s="101" t="s">
        <v>9606</v>
      </c>
      <c r="K842" s="265"/>
      <c r="L842" s="265"/>
      <c r="M842" s="109"/>
      <c r="N842" s="265"/>
      <c r="O842" s="265"/>
      <c r="P842" s="265"/>
      <c r="Q842" s="265"/>
      <c r="R842" s="265"/>
      <c r="S842" s="265"/>
      <c r="T842" s="265"/>
      <c r="U842" s="265"/>
      <c r="V842" s="265"/>
      <c r="W842" s="265"/>
      <c r="X842" s="265"/>
      <c r="Y842" s="265"/>
      <c r="Z842" s="265"/>
      <c r="AA842" s="265"/>
      <c r="AB842" s="265"/>
    </row>
    <row r="843" hidden="1">
      <c r="A843" s="83" t="str">
        <f t="shared" si="1"/>
        <v/>
      </c>
      <c r="B843" s="108"/>
      <c r="C843" s="92"/>
      <c r="D843" s="263"/>
      <c r="E843" s="272"/>
      <c r="F843" s="272"/>
      <c r="G843" s="273"/>
      <c r="H843" s="70"/>
      <c r="I843" s="70"/>
      <c r="J843" s="272"/>
      <c r="K843" s="265"/>
      <c r="L843" s="265"/>
      <c r="M843" s="109"/>
      <c r="N843" s="265"/>
      <c r="O843" s="265"/>
      <c r="P843" s="265"/>
      <c r="Q843" s="265"/>
      <c r="R843" s="265"/>
      <c r="S843" s="265"/>
      <c r="T843" s="265"/>
      <c r="U843" s="265"/>
      <c r="V843" s="265"/>
      <c r="W843" s="265"/>
      <c r="X843" s="265"/>
      <c r="Y843" s="265"/>
      <c r="Z843" s="265"/>
      <c r="AA843" s="265"/>
      <c r="AB843" s="265"/>
    </row>
    <row r="844" hidden="1">
      <c r="A844" s="83" t="str">
        <f t="shared" si="1"/>
        <v/>
      </c>
      <c r="B844" s="325" t="s">
        <v>8940</v>
      </c>
      <c r="C844" s="92"/>
      <c r="D844" s="267"/>
      <c r="E844" s="268"/>
      <c r="F844" s="268"/>
      <c r="G844" s="112"/>
      <c r="H844" s="70"/>
      <c r="I844" s="70"/>
      <c r="J844" s="272"/>
      <c r="K844" s="265"/>
      <c r="L844" s="265"/>
      <c r="M844" s="109"/>
      <c r="N844" s="265"/>
      <c r="O844" s="265"/>
      <c r="P844" s="265"/>
      <c r="Q844" s="265"/>
      <c r="R844" s="265"/>
      <c r="S844" s="265"/>
      <c r="T844" s="265"/>
      <c r="U844" s="265"/>
      <c r="V844" s="265"/>
      <c r="W844" s="265"/>
      <c r="X844" s="265"/>
      <c r="Y844" s="265"/>
      <c r="Z844" s="265"/>
      <c r="AA844" s="265"/>
      <c r="AB844" s="265"/>
    </row>
    <row r="845" hidden="1">
      <c r="A845" s="83" t="str">
        <f t="shared" si="1"/>
        <v/>
      </c>
      <c r="B845" s="99"/>
      <c r="C845" s="92" t="s">
        <v>52</v>
      </c>
      <c r="D845" s="126"/>
      <c r="E845" s="127"/>
      <c r="F845" s="127"/>
      <c r="G845" s="112"/>
      <c r="H845" s="127"/>
      <c r="I845" s="127"/>
      <c r="J845" s="127"/>
      <c r="K845" s="265"/>
      <c r="L845" s="265"/>
      <c r="M845" s="109"/>
      <c r="N845" s="265"/>
      <c r="O845" s="265"/>
      <c r="P845" s="265"/>
      <c r="Q845" s="265"/>
      <c r="R845" s="265"/>
      <c r="S845" s="265"/>
      <c r="T845" s="265"/>
      <c r="U845" s="265"/>
      <c r="V845" s="265"/>
      <c r="W845" s="265"/>
      <c r="X845" s="265"/>
      <c r="Y845" s="265"/>
      <c r="Z845" s="265"/>
      <c r="AA845" s="265"/>
      <c r="AB845" s="265"/>
    </row>
    <row r="846" hidden="1">
      <c r="A846" s="83" t="str">
        <f t="shared" si="1"/>
        <v>5feda4d537c1db52d455e01c</v>
      </c>
      <c r="B846" s="99"/>
      <c r="C846" s="92" t="s">
        <v>52</v>
      </c>
      <c r="D846" s="267" t="s">
        <v>51</v>
      </c>
      <c r="E846" s="101" t="s">
        <v>869</v>
      </c>
      <c r="F846" s="101" t="s">
        <v>870</v>
      </c>
      <c r="G846" s="305" t="s">
        <v>9410</v>
      </c>
      <c r="H846" s="51" t="s">
        <v>9428</v>
      </c>
      <c r="I846" s="101" t="s">
        <v>9890</v>
      </c>
      <c r="J846" s="101" t="s">
        <v>872</v>
      </c>
      <c r="K846" s="265"/>
      <c r="L846" s="265"/>
      <c r="M846" s="109"/>
      <c r="N846" s="265"/>
      <c r="O846" s="265"/>
      <c r="P846" s="265"/>
      <c r="Q846" s="265"/>
      <c r="R846" s="265"/>
      <c r="S846" s="265"/>
      <c r="T846" s="265"/>
      <c r="U846" s="265"/>
      <c r="V846" s="265"/>
      <c r="W846" s="265"/>
      <c r="X846" s="265"/>
      <c r="Y846" s="265"/>
      <c r="Z846" s="265"/>
      <c r="AA846" s="265"/>
      <c r="AB846" s="265"/>
    </row>
    <row r="847" hidden="1">
      <c r="A847" s="83" t="str">
        <f t="shared" si="1"/>
        <v>5fd3b0180f950fcf8bd892a2</v>
      </c>
      <c r="B847" s="99"/>
      <c r="C847" s="92" t="s">
        <v>52</v>
      </c>
      <c r="D847" s="267" t="s">
        <v>51</v>
      </c>
      <c r="E847" s="101" t="s">
        <v>1171</v>
      </c>
      <c r="F847" s="101" t="s">
        <v>1172</v>
      </c>
      <c r="G847" s="273" t="s">
        <v>9021</v>
      </c>
      <c r="H847" s="327" t="s">
        <v>9891</v>
      </c>
      <c r="I847" s="101" t="s">
        <v>9892</v>
      </c>
      <c r="J847" s="101" t="s">
        <v>9893</v>
      </c>
      <c r="K847" s="265"/>
      <c r="L847" s="265"/>
      <c r="M847" s="109"/>
      <c r="N847" s="265"/>
      <c r="O847" s="265"/>
      <c r="P847" s="265"/>
      <c r="Q847" s="265"/>
      <c r="R847" s="265"/>
      <c r="S847" s="265"/>
      <c r="T847" s="265"/>
      <c r="U847" s="265"/>
      <c r="V847" s="265"/>
      <c r="W847" s="265"/>
      <c r="X847" s="265"/>
      <c r="Y847" s="265"/>
      <c r="Z847" s="265"/>
      <c r="AA847" s="265"/>
      <c r="AB847" s="265"/>
    </row>
    <row r="848" hidden="1">
      <c r="A848" s="83" t="str">
        <f t="shared" si="1"/>
        <v>5fd758a4216a5a34591863ef</v>
      </c>
      <c r="B848" s="99"/>
      <c r="C848" s="92" t="s">
        <v>52</v>
      </c>
      <c r="D848" s="267" t="s">
        <v>51</v>
      </c>
      <c r="E848" s="101" t="s">
        <v>8785</v>
      </c>
      <c r="F848" s="101" t="s">
        <v>8786</v>
      </c>
      <c r="G848" s="273" t="s">
        <v>8745</v>
      </c>
      <c r="H848" s="215" t="s">
        <v>8787</v>
      </c>
      <c r="I848" s="51" t="s">
        <v>9894</v>
      </c>
      <c r="J848" s="101" t="s">
        <v>8789</v>
      </c>
      <c r="K848" s="265"/>
      <c r="L848" s="265"/>
      <c r="M848" s="109"/>
      <c r="N848" s="265"/>
      <c r="O848" s="265"/>
      <c r="P848" s="265"/>
      <c r="Q848" s="265"/>
      <c r="R848" s="265"/>
      <c r="S848" s="265"/>
      <c r="T848" s="265"/>
      <c r="U848" s="265"/>
      <c r="V848" s="265"/>
      <c r="W848" s="265"/>
      <c r="X848" s="265"/>
      <c r="Y848" s="265"/>
      <c r="Z848" s="265"/>
      <c r="AA848" s="265"/>
      <c r="AB848" s="265"/>
    </row>
    <row r="849" hidden="1">
      <c r="A849" s="83" t="str">
        <f t="shared" si="1"/>
        <v>607eb23b37e16af2765cd664</v>
      </c>
      <c r="B849" s="108"/>
      <c r="C849" s="92" t="s">
        <v>52</v>
      </c>
      <c r="D849" s="267" t="s">
        <v>51</v>
      </c>
      <c r="E849" s="101" t="s">
        <v>9895</v>
      </c>
      <c r="F849" s="101" t="s">
        <v>9896</v>
      </c>
      <c r="G849" s="305" t="s">
        <v>8700</v>
      </c>
      <c r="H849" s="51" t="s">
        <v>9438</v>
      </c>
      <c r="I849" s="101" t="s">
        <v>9897</v>
      </c>
      <c r="J849" s="101" t="s">
        <v>9898</v>
      </c>
      <c r="K849" s="265"/>
      <c r="L849" s="265"/>
      <c r="M849" s="109"/>
      <c r="N849" s="265"/>
      <c r="O849" s="265"/>
      <c r="P849" s="265"/>
      <c r="Q849" s="265"/>
      <c r="R849" s="265"/>
      <c r="S849" s="265"/>
      <c r="T849" s="265"/>
      <c r="U849" s="265"/>
      <c r="V849" s="265"/>
      <c r="W849" s="265"/>
      <c r="X849" s="265"/>
      <c r="Y849" s="265"/>
      <c r="Z849" s="265"/>
      <c r="AA849" s="265"/>
      <c r="AB849" s="265"/>
    </row>
    <row r="850" hidden="1">
      <c r="A850" s="83" t="str">
        <f t="shared" si="1"/>
        <v/>
      </c>
      <c r="B850" s="325" t="s">
        <v>8940</v>
      </c>
      <c r="C850" s="92"/>
      <c r="D850" s="263"/>
      <c r="E850" s="272"/>
      <c r="F850" s="272"/>
      <c r="G850" s="273"/>
      <c r="H850" s="70"/>
      <c r="I850" s="70"/>
      <c r="J850" s="272"/>
      <c r="K850" s="265"/>
      <c r="L850" s="265"/>
      <c r="M850" s="109"/>
      <c r="N850" s="265"/>
      <c r="O850" s="265"/>
      <c r="P850" s="265"/>
      <c r="Q850" s="265"/>
      <c r="R850" s="265"/>
      <c r="S850" s="265"/>
      <c r="T850" s="265"/>
      <c r="U850" s="265"/>
      <c r="V850" s="265"/>
      <c r="W850" s="265"/>
      <c r="X850" s="265"/>
      <c r="Y850" s="265"/>
      <c r="Z850" s="265"/>
      <c r="AA850" s="265"/>
      <c r="AB850" s="265"/>
    </row>
    <row r="851" hidden="1">
      <c r="A851" s="83" t="str">
        <f t="shared" si="1"/>
        <v>5f8433a0449e31e0abf0c540</v>
      </c>
      <c r="B851" s="99"/>
      <c r="C851" s="92" t="s">
        <v>1192</v>
      </c>
      <c r="D851" s="297" t="s">
        <v>51</v>
      </c>
      <c r="E851" s="303" t="s">
        <v>9899</v>
      </c>
      <c r="F851" s="303" t="s">
        <v>9900</v>
      </c>
      <c r="G851" s="309" t="s">
        <v>9505</v>
      </c>
      <c r="H851" s="312" t="s">
        <v>8997</v>
      </c>
      <c r="I851" s="312" t="s">
        <v>9901</v>
      </c>
      <c r="J851" s="303" t="s">
        <v>9902</v>
      </c>
      <c r="K851" s="51" t="s">
        <v>9903</v>
      </c>
      <c r="L851" s="265"/>
      <c r="M851" s="109"/>
      <c r="N851" s="265"/>
      <c r="O851" s="265"/>
      <c r="P851" s="265"/>
      <c r="Q851" s="265"/>
      <c r="R851" s="265"/>
      <c r="S851" s="265"/>
      <c r="T851" s="265"/>
      <c r="U851" s="265"/>
      <c r="V851" s="265"/>
      <c r="W851" s="265"/>
      <c r="X851" s="265"/>
      <c r="Y851" s="265"/>
      <c r="Z851" s="265"/>
      <c r="AA851" s="265"/>
      <c r="AB851" s="265"/>
    </row>
    <row r="852" hidden="1">
      <c r="A852" s="83" t="str">
        <f t="shared" si="1"/>
        <v>608ff5fe51997e4c60e07070</v>
      </c>
      <c r="B852" s="99"/>
      <c r="C852" s="92" t="s">
        <v>1192</v>
      </c>
      <c r="D852" s="297" t="s">
        <v>51</v>
      </c>
      <c r="E852" s="303" t="s">
        <v>5208</v>
      </c>
      <c r="F852" s="303" t="s">
        <v>5209</v>
      </c>
      <c r="G852" s="309" t="s">
        <v>9410</v>
      </c>
      <c r="H852" s="312" t="s">
        <v>8918</v>
      </c>
      <c r="I852" s="312" t="s">
        <v>9904</v>
      </c>
      <c r="J852" s="303" t="s">
        <v>5211</v>
      </c>
      <c r="K852" s="265"/>
      <c r="L852" s="265"/>
      <c r="M852" s="109"/>
      <c r="N852" s="265"/>
      <c r="O852" s="265"/>
      <c r="P852" s="265"/>
      <c r="Q852" s="265"/>
      <c r="R852" s="265"/>
      <c r="S852" s="265"/>
      <c r="T852" s="265"/>
      <c r="U852" s="265"/>
      <c r="V852" s="265"/>
      <c r="W852" s="265"/>
      <c r="X852" s="265"/>
      <c r="Y852" s="265"/>
      <c r="Z852" s="265"/>
      <c r="AA852" s="265"/>
      <c r="AB852" s="265"/>
    </row>
    <row r="853" hidden="1">
      <c r="A853" s="83" t="str">
        <f t="shared" si="1"/>
        <v>5fd1eca99350c1848618ba0e</v>
      </c>
      <c r="B853" s="99"/>
      <c r="C853" s="92" t="s">
        <v>1192</v>
      </c>
      <c r="D853" s="328" t="s">
        <v>51</v>
      </c>
      <c r="E853" s="329" t="s">
        <v>9905</v>
      </c>
      <c r="F853" s="122" t="s">
        <v>9906</v>
      </c>
      <c r="G853" s="330" t="s">
        <v>9021</v>
      </c>
      <c r="H853" s="331" t="s">
        <v>9248</v>
      </c>
      <c r="I853" s="331" t="s">
        <v>9907</v>
      </c>
      <c r="J853" s="329" t="s">
        <v>9908</v>
      </c>
      <c r="K853" s="51" t="s">
        <v>9909</v>
      </c>
      <c r="L853" s="265"/>
      <c r="M853" s="109"/>
      <c r="N853" s="265"/>
      <c r="O853" s="265"/>
      <c r="P853" s="265"/>
      <c r="Q853" s="265"/>
      <c r="R853" s="265"/>
      <c r="S853" s="265"/>
      <c r="T853" s="265"/>
      <c r="U853" s="265"/>
      <c r="V853" s="265"/>
      <c r="W853" s="265"/>
      <c r="X853" s="265"/>
      <c r="Y853" s="265"/>
      <c r="Z853" s="265"/>
      <c r="AA853" s="265"/>
      <c r="AB853" s="265"/>
    </row>
    <row r="854" hidden="1">
      <c r="A854" s="83" t="str">
        <f t="shared" si="1"/>
        <v>6080458f07047f2f74b51418</v>
      </c>
      <c r="B854" s="99"/>
      <c r="C854" s="92" t="s">
        <v>1192</v>
      </c>
      <c r="D854" s="263" t="s">
        <v>51</v>
      </c>
      <c r="E854" s="272" t="s">
        <v>379</v>
      </c>
      <c r="F854" s="272" t="s">
        <v>380</v>
      </c>
      <c r="G854" s="273" t="s">
        <v>8745</v>
      </c>
      <c r="H854" s="70" t="s">
        <v>9248</v>
      </c>
      <c r="I854" s="70" t="s">
        <v>9910</v>
      </c>
      <c r="J854" s="296" t="s">
        <v>383</v>
      </c>
      <c r="K854" s="265"/>
      <c r="L854" s="265"/>
      <c r="M854" s="109"/>
      <c r="N854" s="265"/>
      <c r="O854" s="265"/>
      <c r="P854" s="265"/>
      <c r="Q854" s="265"/>
      <c r="R854" s="265"/>
      <c r="S854" s="265"/>
      <c r="T854" s="265"/>
      <c r="U854" s="265"/>
      <c r="V854" s="265"/>
      <c r="W854" s="265"/>
      <c r="X854" s="265"/>
      <c r="Y854" s="265"/>
      <c r="Z854" s="265"/>
      <c r="AA854" s="265"/>
      <c r="AB854" s="265"/>
    </row>
    <row r="855" hidden="1">
      <c r="A855" s="83" t="str">
        <f t="shared" si="1"/>
        <v/>
      </c>
      <c r="B855" s="99"/>
      <c r="C855" s="92" t="s">
        <v>1192</v>
      </c>
      <c r="D855" s="263"/>
      <c r="E855" s="272"/>
      <c r="F855" s="272"/>
      <c r="G855" s="273"/>
      <c r="H855" s="70"/>
      <c r="I855" s="70"/>
      <c r="J855" s="296"/>
      <c r="K855" s="265"/>
      <c r="L855" s="265"/>
      <c r="M855" s="109"/>
      <c r="N855" s="265"/>
      <c r="O855" s="265"/>
      <c r="P855" s="265"/>
      <c r="Q855" s="265"/>
      <c r="R855" s="265"/>
      <c r="S855" s="265"/>
      <c r="T855" s="265"/>
      <c r="U855" s="265"/>
      <c r="V855" s="265"/>
      <c r="W855" s="265"/>
      <c r="X855" s="265"/>
      <c r="Y855" s="265"/>
      <c r="Z855" s="265"/>
      <c r="AA855" s="265"/>
      <c r="AB855" s="265"/>
    </row>
    <row r="856" hidden="1">
      <c r="A856" s="83" t="str">
        <f t="shared" si="1"/>
        <v/>
      </c>
      <c r="B856" s="108"/>
      <c r="C856" s="92"/>
      <c r="D856" s="263"/>
      <c r="E856" s="272"/>
      <c r="F856" s="272"/>
      <c r="G856" s="273"/>
      <c r="H856" s="70"/>
      <c r="I856" s="70"/>
      <c r="J856" s="272"/>
      <c r="K856" s="265"/>
      <c r="L856" s="265"/>
      <c r="M856" s="109"/>
      <c r="N856" s="265"/>
      <c r="O856" s="265"/>
      <c r="P856" s="265"/>
      <c r="Q856" s="265"/>
      <c r="R856" s="265"/>
      <c r="S856" s="265"/>
      <c r="T856" s="265"/>
      <c r="U856" s="265"/>
      <c r="V856" s="265"/>
      <c r="W856" s="265"/>
      <c r="X856" s="265"/>
      <c r="Y856" s="265"/>
      <c r="Z856" s="265"/>
      <c r="AA856" s="265"/>
      <c r="AB856" s="265"/>
    </row>
    <row r="857" hidden="1">
      <c r="A857" s="83" t="str">
        <f t="shared" si="1"/>
        <v/>
      </c>
      <c r="B857" s="261"/>
      <c r="C857" s="262">
        <v>44354.0</v>
      </c>
      <c r="D857" s="263"/>
      <c r="E857" s="272"/>
      <c r="F857" s="272"/>
      <c r="G857" s="273"/>
      <c r="H857" s="70"/>
      <c r="I857" s="70"/>
      <c r="J857" s="272"/>
      <c r="K857" s="265"/>
      <c r="L857" s="265"/>
      <c r="M857" s="109"/>
      <c r="N857" s="265"/>
      <c r="O857" s="265"/>
      <c r="P857" s="265"/>
      <c r="Q857" s="265"/>
      <c r="R857" s="265"/>
      <c r="S857" s="265"/>
      <c r="T857" s="265"/>
      <c r="U857" s="265"/>
      <c r="V857" s="265"/>
      <c r="W857" s="265"/>
      <c r="X857" s="265"/>
      <c r="Y857" s="265"/>
      <c r="Z857" s="265"/>
      <c r="AA857" s="265"/>
      <c r="AB857" s="265"/>
    </row>
    <row r="858" hidden="1">
      <c r="A858" s="83" t="str">
        <f t="shared" si="1"/>
        <v>60a62c1199e1c95a703e12bb</v>
      </c>
      <c r="B858" s="325"/>
      <c r="C858" s="92" t="s">
        <v>273</v>
      </c>
      <c r="D858" s="267" t="s">
        <v>51</v>
      </c>
      <c r="E858" s="101" t="s">
        <v>6601</v>
      </c>
      <c r="F858" s="101" t="s">
        <v>6602</v>
      </c>
      <c r="G858" s="305" t="s">
        <v>9410</v>
      </c>
      <c r="H858" s="51" t="s">
        <v>9911</v>
      </c>
      <c r="I858" s="51" t="s">
        <v>9912</v>
      </c>
      <c r="J858" s="101" t="s">
        <v>6604</v>
      </c>
      <c r="K858" s="265"/>
      <c r="L858" s="265"/>
      <c r="M858" s="109"/>
      <c r="N858" s="265"/>
      <c r="O858" s="265"/>
      <c r="P858" s="265"/>
      <c r="Q858" s="265"/>
      <c r="R858" s="265"/>
      <c r="S858" s="265"/>
      <c r="T858" s="265"/>
      <c r="U858" s="265"/>
      <c r="V858" s="265"/>
      <c r="W858" s="265"/>
      <c r="X858" s="265"/>
      <c r="Y858" s="265"/>
      <c r="Z858" s="265"/>
      <c r="AA858" s="265"/>
      <c r="AB858" s="265"/>
    </row>
    <row r="859" hidden="1">
      <c r="A859" s="83" t="str">
        <f t="shared" si="1"/>
        <v>605c63f33c0937c25eec15b1</v>
      </c>
      <c r="B859" s="99"/>
      <c r="C859" s="92" t="s">
        <v>273</v>
      </c>
      <c r="D859" s="267" t="s">
        <v>51</v>
      </c>
      <c r="E859" s="101" t="s">
        <v>4064</v>
      </c>
      <c r="F859" s="101" t="s">
        <v>4065</v>
      </c>
      <c r="G859" s="305" t="s">
        <v>9021</v>
      </c>
      <c r="H859" s="51" t="s">
        <v>9913</v>
      </c>
      <c r="I859" s="51" t="s">
        <v>9914</v>
      </c>
      <c r="J859" s="101" t="s">
        <v>4067</v>
      </c>
      <c r="K859" s="265"/>
      <c r="L859" s="265"/>
      <c r="M859" s="109"/>
      <c r="N859" s="265"/>
      <c r="O859" s="265"/>
      <c r="P859" s="265"/>
      <c r="Q859" s="265"/>
      <c r="R859" s="265"/>
      <c r="S859" s="265"/>
      <c r="T859" s="265"/>
      <c r="U859" s="265"/>
      <c r="V859" s="265"/>
      <c r="W859" s="265"/>
      <c r="X859" s="265"/>
      <c r="Y859" s="265"/>
      <c r="Z859" s="265"/>
      <c r="AA859" s="265"/>
      <c r="AB859" s="265"/>
    </row>
    <row r="860" hidden="1">
      <c r="A860" s="83" t="str">
        <f t="shared" si="1"/>
        <v>605e118dd79a7928ed475f9c</v>
      </c>
      <c r="B860" s="99"/>
      <c r="C860" s="92" t="s">
        <v>273</v>
      </c>
      <c r="D860" s="267" t="s">
        <v>51</v>
      </c>
      <c r="E860" s="101" t="s">
        <v>6314</v>
      </c>
      <c r="F860" s="101" t="s">
        <v>6315</v>
      </c>
      <c r="G860" s="305" t="s">
        <v>8745</v>
      </c>
      <c r="H860" s="51" t="s">
        <v>9915</v>
      </c>
      <c r="I860" s="51" t="s">
        <v>9916</v>
      </c>
      <c r="J860" s="101" t="s">
        <v>6317</v>
      </c>
      <c r="K860" s="265"/>
      <c r="L860" s="265"/>
      <c r="M860" s="109"/>
      <c r="N860" s="265"/>
      <c r="O860" s="265"/>
      <c r="P860" s="265"/>
      <c r="Q860" s="265"/>
      <c r="R860" s="265"/>
      <c r="S860" s="265"/>
      <c r="T860" s="265"/>
      <c r="U860" s="265"/>
      <c r="V860" s="265"/>
      <c r="W860" s="265"/>
      <c r="X860" s="265"/>
      <c r="Y860" s="265"/>
      <c r="Z860" s="265"/>
      <c r="AA860" s="265"/>
      <c r="AB860" s="265"/>
    </row>
    <row r="861" hidden="1">
      <c r="A861" s="83" t="str">
        <f t="shared" si="1"/>
        <v>5f998115acebe12548771ac5</v>
      </c>
      <c r="B861" s="99"/>
      <c r="C861" s="92" t="s">
        <v>273</v>
      </c>
      <c r="D861" s="267" t="s">
        <v>51</v>
      </c>
      <c r="E861" s="101" t="s">
        <v>4087</v>
      </c>
      <c r="F861" s="101" t="s">
        <v>4088</v>
      </c>
      <c r="G861" s="305" t="s">
        <v>9325</v>
      </c>
      <c r="H861" s="51" t="s">
        <v>9917</v>
      </c>
      <c r="I861" s="101" t="s">
        <v>9918</v>
      </c>
      <c r="J861" s="101" t="s">
        <v>4090</v>
      </c>
      <c r="K861" s="265"/>
      <c r="L861" s="265"/>
      <c r="M861" s="109"/>
      <c r="N861" s="265"/>
      <c r="O861" s="265"/>
      <c r="P861" s="265"/>
      <c r="Q861" s="265"/>
      <c r="R861" s="265"/>
      <c r="S861" s="265"/>
      <c r="T861" s="265"/>
      <c r="U861" s="265"/>
      <c r="V861" s="265"/>
      <c r="W861" s="265"/>
      <c r="X861" s="265"/>
      <c r="Y861" s="265"/>
      <c r="Z861" s="265"/>
      <c r="AA861" s="265"/>
      <c r="AB861" s="265"/>
    </row>
    <row r="862" hidden="1">
      <c r="A862" s="83" t="str">
        <f t="shared" si="1"/>
        <v/>
      </c>
      <c r="B862" s="108"/>
      <c r="C862" s="92"/>
      <c r="D862" s="263"/>
      <c r="E862" s="272"/>
      <c r="F862" s="272"/>
      <c r="G862" s="273"/>
      <c r="H862" s="70"/>
      <c r="I862" s="70"/>
      <c r="J862" s="272"/>
      <c r="K862" s="265"/>
      <c r="L862" s="265"/>
      <c r="M862" s="109"/>
      <c r="N862" s="265"/>
      <c r="O862" s="265"/>
      <c r="P862" s="265"/>
      <c r="Q862" s="265"/>
      <c r="R862" s="265"/>
      <c r="S862" s="265"/>
      <c r="T862" s="265"/>
      <c r="U862" s="265"/>
      <c r="V862" s="265"/>
      <c r="W862" s="265"/>
      <c r="X862" s="265"/>
      <c r="Y862" s="265"/>
      <c r="Z862" s="265"/>
      <c r="AA862" s="265"/>
      <c r="AB862" s="265"/>
    </row>
    <row r="863" hidden="1">
      <c r="A863" s="83" t="str">
        <f t="shared" si="1"/>
        <v>14-16 ARASI RANDEVU ALINMAYACAK!!</v>
      </c>
      <c r="B863" s="325" t="s">
        <v>8940</v>
      </c>
      <c r="C863" s="92"/>
      <c r="D863" s="126"/>
      <c r="E863" s="332" t="s">
        <v>9919</v>
      </c>
      <c r="F863" s="150"/>
      <c r="G863" s="112"/>
      <c r="H863" s="127"/>
      <c r="I863" s="127"/>
      <c r="J863" s="127"/>
      <c r="K863" s="265"/>
      <c r="L863" s="265"/>
      <c r="M863" s="109"/>
      <c r="N863" s="265"/>
      <c r="O863" s="265"/>
      <c r="P863" s="265"/>
      <c r="Q863" s="265"/>
      <c r="R863" s="265"/>
      <c r="S863" s="265"/>
      <c r="T863" s="265"/>
      <c r="U863" s="265"/>
      <c r="V863" s="265"/>
      <c r="W863" s="265"/>
      <c r="X863" s="265"/>
      <c r="Y863" s="265"/>
      <c r="Z863" s="265"/>
      <c r="AA863" s="265"/>
      <c r="AB863" s="265"/>
    </row>
    <row r="864" hidden="1">
      <c r="A864" s="83" t="str">
        <f t="shared" si="1"/>
        <v>5feaeae752fcda1fe4cadc64</v>
      </c>
      <c r="B864" s="99"/>
      <c r="C864" s="92" t="s">
        <v>52</v>
      </c>
      <c r="D864" s="267" t="s">
        <v>51</v>
      </c>
      <c r="E864" s="101" t="s">
        <v>3477</v>
      </c>
      <c r="F864" s="101" t="s">
        <v>3478</v>
      </c>
      <c r="G864" s="305" t="s">
        <v>8899</v>
      </c>
      <c r="H864" s="101" t="s">
        <v>9920</v>
      </c>
      <c r="I864" s="101" t="s">
        <v>9921</v>
      </c>
      <c r="J864" s="101" t="s">
        <v>3480</v>
      </c>
      <c r="K864" s="265"/>
      <c r="L864" s="265"/>
      <c r="M864" s="109"/>
      <c r="N864" s="265"/>
      <c r="O864" s="265"/>
      <c r="P864" s="265"/>
      <c r="Q864" s="265"/>
      <c r="R864" s="265"/>
      <c r="S864" s="265"/>
      <c r="T864" s="265"/>
      <c r="U864" s="265"/>
      <c r="V864" s="265"/>
      <c r="W864" s="265"/>
      <c r="X864" s="265"/>
      <c r="Y864" s="265"/>
      <c r="Z864" s="265"/>
      <c r="AA864" s="265"/>
      <c r="AB864" s="265"/>
    </row>
    <row r="865" hidden="1">
      <c r="A865" s="83" t="str">
        <f t="shared" si="1"/>
        <v>60acd62e8d9c88132491470b</v>
      </c>
      <c r="B865" s="99"/>
      <c r="C865" s="92" t="s">
        <v>52</v>
      </c>
      <c r="D865" s="267" t="s">
        <v>51</v>
      </c>
      <c r="E865" s="101" t="s">
        <v>1860</v>
      </c>
      <c r="F865" s="101" t="s">
        <v>1861</v>
      </c>
      <c r="G865" s="305" t="s">
        <v>9061</v>
      </c>
      <c r="H865" s="101" t="s">
        <v>9428</v>
      </c>
      <c r="I865" s="101" t="s">
        <v>9922</v>
      </c>
      <c r="J865" s="101" t="s">
        <v>1863</v>
      </c>
      <c r="K865" s="127"/>
      <c r="L865" s="265"/>
      <c r="M865" s="109"/>
      <c r="N865" s="265"/>
      <c r="O865" s="265"/>
      <c r="P865" s="265"/>
      <c r="Q865" s="265"/>
      <c r="R865" s="265"/>
      <c r="S865" s="265"/>
      <c r="T865" s="265"/>
      <c r="U865" s="265"/>
      <c r="V865" s="265"/>
      <c r="W865" s="265"/>
      <c r="X865" s="265"/>
      <c r="Y865" s="265"/>
      <c r="Z865" s="265"/>
      <c r="AA865" s="265"/>
      <c r="AB865" s="265"/>
    </row>
    <row r="866" hidden="1">
      <c r="A866" s="83" t="str">
        <f t="shared" si="1"/>
        <v/>
      </c>
      <c r="B866" s="99"/>
      <c r="C866" s="92" t="s">
        <v>52</v>
      </c>
      <c r="D866" s="126"/>
      <c r="E866" s="127"/>
      <c r="F866" s="127"/>
      <c r="G866" s="112"/>
      <c r="H866" s="127"/>
      <c r="I866" s="127"/>
      <c r="J866" s="127"/>
      <c r="K866" s="127"/>
      <c r="L866" s="265"/>
      <c r="M866" s="109"/>
      <c r="N866" s="265"/>
      <c r="O866" s="265"/>
      <c r="P866" s="265"/>
      <c r="Q866" s="265"/>
      <c r="R866" s="265"/>
      <c r="S866" s="265"/>
      <c r="T866" s="265"/>
      <c r="U866" s="265"/>
      <c r="V866" s="265"/>
      <c r="W866" s="265"/>
      <c r="X866" s="265"/>
      <c r="Y866" s="265"/>
      <c r="Z866" s="265"/>
      <c r="AA866" s="265"/>
      <c r="AB866" s="265"/>
    </row>
    <row r="867" hidden="1">
      <c r="A867" s="83" t="str">
        <f t="shared" si="1"/>
        <v/>
      </c>
      <c r="B867" s="99"/>
      <c r="C867" s="92" t="s">
        <v>52</v>
      </c>
      <c r="D867" s="126"/>
      <c r="E867" s="127"/>
      <c r="F867" s="127"/>
      <c r="G867" s="112"/>
      <c r="H867" s="127"/>
      <c r="I867" s="127"/>
      <c r="J867" s="127"/>
      <c r="K867" s="127"/>
      <c r="L867" s="265"/>
      <c r="M867" s="109"/>
      <c r="N867" s="265"/>
      <c r="O867" s="265"/>
      <c r="P867" s="265"/>
      <c r="Q867" s="265"/>
      <c r="R867" s="265"/>
      <c r="S867" s="265"/>
      <c r="T867" s="265"/>
      <c r="U867" s="265"/>
      <c r="V867" s="265"/>
      <c r="W867" s="265"/>
      <c r="X867" s="265"/>
      <c r="Y867" s="265"/>
      <c r="Z867" s="265"/>
      <c r="AA867" s="265"/>
      <c r="AB867" s="265"/>
    </row>
    <row r="868" hidden="1">
      <c r="A868" s="83" t="str">
        <f t="shared" si="1"/>
        <v/>
      </c>
      <c r="B868" s="108"/>
      <c r="C868" s="92" t="s">
        <v>52</v>
      </c>
      <c r="D868" s="126"/>
      <c r="E868" s="127"/>
      <c r="F868" s="127"/>
      <c r="G868" s="112"/>
      <c r="H868" s="127"/>
      <c r="I868" s="127"/>
      <c r="J868" s="127"/>
      <c r="K868" s="127"/>
      <c r="L868" s="265"/>
      <c r="M868" s="109"/>
      <c r="N868" s="265"/>
      <c r="O868" s="265"/>
      <c r="P868" s="265"/>
      <c r="Q868" s="265"/>
      <c r="R868" s="265"/>
      <c r="S868" s="265"/>
      <c r="T868" s="265"/>
      <c r="U868" s="265"/>
      <c r="V868" s="265"/>
      <c r="W868" s="265"/>
      <c r="X868" s="265"/>
      <c r="Y868" s="265"/>
      <c r="Z868" s="265"/>
      <c r="AA868" s="265"/>
      <c r="AB868" s="265"/>
    </row>
    <row r="869" hidden="1">
      <c r="A869" s="83" t="str">
        <f t="shared" si="1"/>
        <v/>
      </c>
      <c r="B869" s="325" t="s">
        <v>8940</v>
      </c>
      <c r="C869" s="92"/>
      <c r="D869" s="263"/>
      <c r="E869" s="272"/>
      <c r="F869" s="272"/>
      <c r="G869" s="273"/>
      <c r="H869" s="70"/>
      <c r="I869" s="70"/>
      <c r="J869" s="272"/>
      <c r="K869" s="265"/>
      <c r="L869" s="265"/>
      <c r="M869" s="109"/>
      <c r="N869" s="265"/>
      <c r="O869" s="265"/>
      <c r="P869" s="265"/>
      <c r="Q869" s="265"/>
      <c r="R869" s="265"/>
      <c r="S869" s="265"/>
      <c r="T869" s="265"/>
      <c r="U869" s="265"/>
      <c r="V869" s="265"/>
      <c r="W869" s="265"/>
      <c r="X869" s="265"/>
      <c r="Y869" s="265"/>
      <c r="Z869" s="265"/>
      <c r="AA869" s="265"/>
      <c r="AB869" s="265"/>
    </row>
    <row r="870" hidden="1">
      <c r="A870" s="83" t="str">
        <f t="shared" si="1"/>
        <v/>
      </c>
      <c r="B870" s="99"/>
      <c r="C870" s="92" t="s">
        <v>1192</v>
      </c>
      <c r="D870" s="263"/>
      <c r="E870" s="272"/>
      <c r="F870" s="272"/>
      <c r="G870" s="273"/>
      <c r="H870" s="70"/>
      <c r="I870" s="70"/>
      <c r="J870" s="272"/>
      <c r="K870" s="265"/>
      <c r="L870" s="265"/>
      <c r="M870" s="109"/>
      <c r="N870" s="265"/>
      <c r="O870" s="265"/>
      <c r="P870" s="265"/>
      <c r="Q870" s="265"/>
      <c r="R870" s="265"/>
      <c r="S870" s="265"/>
      <c r="T870" s="265"/>
      <c r="U870" s="265"/>
      <c r="V870" s="265"/>
      <c r="W870" s="265"/>
      <c r="X870" s="265"/>
      <c r="Y870" s="265"/>
      <c r="Z870" s="265"/>
      <c r="AA870" s="265"/>
      <c r="AB870" s="265"/>
    </row>
    <row r="871" hidden="1">
      <c r="A871" s="83" t="str">
        <f t="shared" si="1"/>
        <v>RANDEVU ALINMAYACAK!!!!</v>
      </c>
      <c r="B871" s="99"/>
      <c r="C871" s="92" t="s">
        <v>1192</v>
      </c>
      <c r="D871" s="263"/>
      <c r="E871" s="333" t="s">
        <v>9803</v>
      </c>
      <c r="F871" s="253"/>
      <c r="G871" s="254"/>
      <c r="H871" s="70"/>
      <c r="I871" s="70"/>
      <c r="J871" s="272"/>
      <c r="K871" s="265"/>
      <c r="L871" s="265"/>
      <c r="M871" s="109"/>
      <c r="N871" s="265"/>
      <c r="O871" s="265"/>
      <c r="P871" s="265"/>
      <c r="Q871" s="265"/>
      <c r="R871" s="265"/>
      <c r="S871" s="265"/>
      <c r="T871" s="265"/>
      <c r="U871" s="265"/>
      <c r="V871" s="265"/>
      <c r="W871" s="265"/>
      <c r="X871" s="265"/>
      <c r="Y871" s="265"/>
      <c r="Z871" s="265"/>
      <c r="AA871" s="265"/>
      <c r="AB871" s="265"/>
    </row>
    <row r="872" hidden="1">
      <c r="A872" s="83" t="str">
        <f t="shared" si="1"/>
        <v/>
      </c>
      <c r="B872" s="99"/>
      <c r="C872" s="92" t="s">
        <v>1192</v>
      </c>
      <c r="D872" s="263"/>
      <c r="E872" s="257"/>
      <c r="F872" s="258"/>
      <c r="G872" s="259"/>
      <c r="H872" s="70"/>
      <c r="I872" s="70"/>
      <c r="J872" s="272"/>
      <c r="K872" s="265"/>
      <c r="L872" s="265"/>
      <c r="M872" s="109"/>
      <c r="N872" s="265"/>
      <c r="O872" s="265"/>
      <c r="P872" s="265"/>
      <c r="Q872" s="265"/>
      <c r="R872" s="265"/>
      <c r="S872" s="265"/>
      <c r="T872" s="265"/>
      <c r="U872" s="265"/>
      <c r="V872" s="265"/>
      <c r="W872" s="265"/>
      <c r="X872" s="265"/>
      <c r="Y872" s="265"/>
      <c r="Z872" s="265"/>
      <c r="AA872" s="265"/>
      <c r="AB872" s="265"/>
    </row>
    <row r="873" hidden="1">
      <c r="A873" s="83" t="str">
        <f t="shared" si="1"/>
        <v/>
      </c>
      <c r="B873" s="99"/>
      <c r="C873" s="92" t="s">
        <v>1192</v>
      </c>
      <c r="D873" s="263"/>
      <c r="E873" s="272"/>
      <c r="F873" s="272"/>
      <c r="G873" s="273"/>
      <c r="H873" s="70"/>
      <c r="I873" s="70"/>
      <c r="J873" s="272"/>
      <c r="K873" s="265"/>
      <c r="L873" s="265"/>
      <c r="M873" s="109"/>
      <c r="N873" s="265"/>
      <c r="O873" s="265"/>
      <c r="P873" s="265"/>
      <c r="Q873" s="265"/>
      <c r="R873" s="265"/>
      <c r="S873" s="265"/>
      <c r="T873" s="265"/>
      <c r="U873" s="265"/>
      <c r="V873" s="265"/>
      <c r="W873" s="265"/>
      <c r="X873" s="265"/>
      <c r="Y873" s="265"/>
      <c r="Z873" s="265"/>
      <c r="AA873" s="265"/>
      <c r="AB873" s="265"/>
    </row>
    <row r="874" hidden="1">
      <c r="A874" s="83" t="str">
        <f t="shared" si="1"/>
        <v/>
      </c>
      <c r="B874" s="108"/>
      <c r="C874" s="92" t="s">
        <v>1192</v>
      </c>
      <c r="D874" s="263"/>
      <c r="E874" s="272"/>
      <c r="F874" s="272"/>
      <c r="G874" s="305"/>
      <c r="H874" s="70"/>
      <c r="I874" s="70"/>
      <c r="J874" s="272"/>
      <c r="K874" s="265"/>
      <c r="L874" s="265"/>
      <c r="M874" s="109"/>
      <c r="N874" s="265"/>
      <c r="O874" s="265"/>
      <c r="P874" s="265"/>
      <c r="Q874" s="265"/>
      <c r="R874" s="265"/>
      <c r="S874" s="265"/>
      <c r="T874" s="265"/>
      <c r="U874" s="265"/>
      <c r="V874" s="265"/>
      <c r="W874" s="265"/>
      <c r="X874" s="265"/>
      <c r="Y874" s="265"/>
      <c r="Z874" s="265"/>
      <c r="AA874" s="265"/>
      <c r="AB874" s="265"/>
    </row>
    <row r="875" hidden="1">
      <c r="A875" s="83" t="str">
        <f t="shared" si="1"/>
        <v/>
      </c>
      <c r="B875" s="261"/>
      <c r="C875" s="262">
        <v>44355.0</v>
      </c>
      <c r="D875" s="263"/>
      <c r="E875" s="272"/>
      <c r="F875" s="272"/>
      <c r="G875" s="305"/>
      <c r="H875" s="70"/>
      <c r="I875" s="70"/>
      <c r="J875" s="272"/>
      <c r="K875" s="265"/>
      <c r="L875" s="265"/>
      <c r="M875" s="109"/>
      <c r="N875" s="265"/>
      <c r="O875" s="265"/>
      <c r="P875" s="265"/>
      <c r="Q875" s="265"/>
      <c r="R875" s="265"/>
      <c r="S875" s="265"/>
      <c r="T875" s="265"/>
      <c r="U875" s="265"/>
      <c r="V875" s="265"/>
      <c r="W875" s="265"/>
      <c r="X875" s="265"/>
      <c r="Y875" s="265"/>
      <c r="Z875" s="265"/>
      <c r="AA875" s="265"/>
      <c r="AB875" s="265"/>
    </row>
    <row r="876" hidden="1">
      <c r="A876" s="83" t="str">
        <f t="shared" si="1"/>
        <v/>
      </c>
      <c r="B876" s="325" t="s">
        <v>8686</v>
      </c>
      <c r="C876" s="92" t="s">
        <v>273</v>
      </c>
      <c r="D876" s="263"/>
      <c r="E876" s="272"/>
      <c r="F876" s="272"/>
      <c r="G876" s="305"/>
      <c r="H876" s="70"/>
      <c r="I876" s="70"/>
      <c r="J876" s="272"/>
      <c r="K876" s="265"/>
      <c r="L876" s="265"/>
      <c r="M876" s="109"/>
      <c r="N876" s="265"/>
      <c r="O876" s="265"/>
      <c r="P876" s="265"/>
      <c r="Q876" s="265"/>
      <c r="R876" s="265"/>
      <c r="S876" s="265"/>
      <c r="T876" s="265"/>
      <c r="U876" s="265"/>
      <c r="V876" s="265"/>
      <c r="W876" s="265"/>
      <c r="X876" s="265"/>
      <c r="Y876" s="265"/>
      <c r="Z876" s="265"/>
      <c r="AA876" s="265"/>
      <c r="AB876" s="265"/>
    </row>
    <row r="877" hidden="1">
      <c r="A877" s="83" t="str">
        <f t="shared" si="1"/>
        <v>606f4b1a6d3eeb7ea3409890</v>
      </c>
      <c r="B877" s="99"/>
      <c r="C877" s="92" t="s">
        <v>273</v>
      </c>
      <c r="D877" s="267" t="s">
        <v>51</v>
      </c>
      <c r="E877" s="268" t="s">
        <v>7288</v>
      </c>
      <c r="F877" s="268" t="s">
        <v>7289</v>
      </c>
      <c r="G877" s="305" t="s">
        <v>8899</v>
      </c>
      <c r="H877" s="51" t="s">
        <v>9923</v>
      </c>
      <c r="I877" s="51" t="s">
        <v>9924</v>
      </c>
      <c r="J877" s="268" t="s">
        <v>7291</v>
      </c>
      <c r="K877" s="265"/>
      <c r="L877" s="265"/>
      <c r="M877" s="109"/>
      <c r="N877" s="265"/>
      <c r="O877" s="265"/>
      <c r="P877" s="265"/>
      <c r="Q877" s="265"/>
      <c r="R877" s="265"/>
      <c r="S877" s="265"/>
      <c r="T877" s="265"/>
      <c r="U877" s="265"/>
      <c r="V877" s="265"/>
      <c r="W877" s="265"/>
      <c r="X877" s="265"/>
      <c r="Y877" s="265"/>
      <c r="Z877" s="265"/>
      <c r="AA877" s="265"/>
      <c r="AB877" s="265"/>
    </row>
    <row r="878" hidden="1">
      <c r="A878" s="83" t="str">
        <f t="shared" si="1"/>
        <v>6068970a0c5b649fced672dd</v>
      </c>
      <c r="B878" s="99"/>
      <c r="C878" s="92" t="s">
        <v>273</v>
      </c>
      <c r="D878" s="267" t="s">
        <v>51</v>
      </c>
      <c r="E878" s="101" t="s">
        <v>9925</v>
      </c>
      <c r="F878" s="101" t="s">
        <v>9926</v>
      </c>
      <c r="G878" s="305" t="s">
        <v>8958</v>
      </c>
      <c r="H878" s="51" t="s">
        <v>9927</v>
      </c>
      <c r="I878" s="51" t="s">
        <v>9928</v>
      </c>
      <c r="J878" s="268" t="s">
        <v>9929</v>
      </c>
      <c r="K878" s="265"/>
      <c r="L878" s="265"/>
      <c r="M878" s="109"/>
      <c r="N878" s="265"/>
      <c r="O878" s="265"/>
      <c r="P878" s="265"/>
      <c r="Q878" s="265"/>
      <c r="R878" s="265"/>
      <c r="S878" s="265"/>
      <c r="T878" s="265"/>
      <c r="U878" s="265"/>
      <c r="V878" s="265"/>
      <c r="W878" s="265"/>
      <c r="X878" s="265"/>
      <c r="Y878" s="265"/>
      <c r="Z878" s="265"/>
      <c r="AA878" s="265"/>
      <c r="AB878" s="265"/>
    </row>
    <row r="879" hidden="1">
      <c r="A879" s="83" t="str">
        <f t="shared" si="1"/>
        <v>60903def4eb0b7f22ddb7174</v>
      </c>
      <c r="B879" s="99"/>
      <c r="C879" s="92" t="s">
        <v>273</v>
      </c>
      <c r="D879" s="297" t="s">
        <v>51</v>
      </c>
      <c r="E879" s="122" t="s">
        <v>9930</v>
      </c>
      <c r="F879" s="122" t="s">
        <v>9931</v>
      </c>
      <c r="G879" s="309" t="s">
        <v>8949</v>
      </c>
      <c r="H879" s="312" t="s">
        <v>8935</v>
      </c>
      <c r="I879" s="122" t="s">
        <v>9932</v>
      </c>
      <c r="J879" s="122" t="s">
        <v>9933</v>
      </c>
      <c r="K879" s="51" t="s">
        <v>9934</v>
      </c>
      <c r="L879" s="265"/>
      <c r="M879" s="109"/>
      <c r="N879" s="265"/>
      <c r="O879" s="265"/>
      <c r="P879" s="265"/>
      <c r="Q879" s="265"/>
      <c r="R879" s="265"/>
      <c r="S879" s="265"/>
      <c r="T879" s="265"/>
      <c r="U879" s="265"/>
      <c r="V879" s="265"/>
      <c r="W879" s="265"/>
      <c r="X879" s="265"/>
      <c r="Y879" s="265"/>
      <c r="Z879" s="265"/>
      <c r="AA879" s="265"/>
      <c r="AB879" s="265"/>
    </row>
    <row r="880" hidden="1">
      <c r="A880" s="83" t="str">
        <f t="shared" si="1"/>
        <v>6051a9f80514901ca419678e</v>
      </c>
      <c r="B880" s="99"/>
      <c r="C880" s="92" t="s">
        <v>9364</v>
      </c>
      <c r="D880" s="267" t="s">
        <v>51</v>
      </c>
      <c r="E880" s="101" t="s">
        <v>9239</v>
      </c>
      <c r="F880" s="101" t="s">
        <v>9240</v>
      </c>
      <c r="G880" s="305" t="s">
        <v>9276</v>
      </c>
      <c r="H880" s="51" t="s">
        <v>8932</v>
      </c>
      <c r="I880" s="51" t="s">
        <v>9935</v>
      </c>
      <c r="J880" s="101" t="s">
        <v>9243</v>
      </c>
      <c r="K880" s="265"/>
      <c r="L880" s="265"/>
      <c r="M880" s="109"/>
      <c r="N880" s="265"/>
      <c r="O880" s="265"/>
      <c r="P880" s="265"/>
      <c r="Q880" s="265"/>
      <c r="R880" s="265"/>
      <c r="S880" s="265"/>
      <c r="T880" s="265"/>
      <c r="U880" s="265"/>
      <c r="V880" s="265"/>
      <c r="W880" s="265"/>
      <c r="X880" s="265"/>
      <c r="Y880" s="265"/>
      <c r="Z880" s="265"/>
      <c r="AA880" s="265"/>
      <c r="AB880" s="265"/>
    </row>
    <row r="881" hidden="1">
      <c r="A881" s="83" t="str">
        <f t="shared" si="1"/>
        <v/>
      </c>
      <c r="B881" s="108"/>
      <c r="C881" s="92"/>
      <c r="D881" s="263"/>
      <c r="E881" s="272"/>
      <c r="F881" s="272"/>
      <c r="G881" s="305"/>
      <c r="H881" s="70"/>
      <c r="I881" s="70"/>
      <c r="J881" s="272"/>
      <c r="K881" s="265"/>
      <c r="L881" s="265"/>
      <c r="M881" s="109"/>
      <c r="N881" s="265"/>
      <c r="O881" s="265"/>
      <c r="P881" s="265"/>
      <c r="Q881" s="265"/>
      <c r="R881" s="265"/>
      <c r="S881" s="265"/>
      <c r="T881" s="265"/>
      <c r="U881" s="265"/>
      <c r="V881" s="265"/>
      <c r="W881" s="265"/>
      <c r="X881" s="265"/>
      <c r="Y881" s="265"/>
      <c r="Z881" s="265"/>
      <c r="AA881" s="265"/>
      <c r="AB881" s="265"/>
    </row>
    <row r="882" hidden="1">
      <c r="A882" s="83" t="str">
        <f t="shared" si="1"/>
        <v/>
      </c>
      <c r="B882" s="325" t="s">
        <v>8940</v>
      </c>
      <c r="C882" s="92"/>
      <c r="D882" s="263"/>
      <c r="E882" s="272"/>
      <c r="F882" s="272"/>
      <c r="G882" s="305"/>
      <c r="H882" s="70"/>
      <c r="I882" s="70"/>
      <c r="J882" s="272"/>
      <c r="K882" s="265"/>
      <c r="L882" s="265"/>
      <c r="M882" s="109"/>
      <c r="N882" s="265"/>
      <c r="O882" s="265"/>
      <c r="P882" s="265"/>
      <c r="Q882" s="265"/>
      <c r="R882" s="265"/>
      <c r="S882" s="265"/>
      <c r="T882" s="265"/>
      <c r="U882" s="265"/>
      <c r="V882" s="265"/>
      <c r="W882" s="265"/>
      <c r="X882" s="265"/>
      <c r="Y882" s="265"/>
      <c r="Z882" s="265"/>
      <c r="AA882" s="265"/>
      <c r="AB882" s="265"/>
    </row>
    <row r="883" hidden="1">
      <c r="A883" s="83" t="str">
        <f t="shared" si="1"/>
        <v>5fc1180f8d64ce6d9e204511</v>
      </c>
      <c r="B883" s="99"/>
      <c r="C883" s="92" t="s">
        <v>52</v>
      </c>
      <c r="D883" s="267" t="s">
        <v>51</v>
      </c>
      <c r="E883" s="101" t="s">
        <v>6440</v>
      </c>
      <c r="F883" s="101" t="s">
        <v>6441</v>
      </c>
      <c r="G883" s="305" t="s">
        <v>9505</v>
      </c>
      <c r="H883" s="101" t="s">
        <v>9491</v>
      </c>
      <c r="I883" s="334" t="s">
        <v>9936</v>
      </c>
      <c r="J883" s="101" t="s">
        <v>6443</v>
      </c>
      <c r="K883" s="265"/>
      <c r="L883" s="265"/>
      <c r="M883" s="109"/>
      <c r="N883" s="265"/>
      <c r="O883" s="265"/>
      <c r="P883" s="265"/>
      <c r="Q883" s="265"/>
      <c r="R883" s="265"/>
      <c r="S883" s="265"/>
      <c r="T883" s="265"/>
      <c r="U883" s="265"/>
      <c r="V883" s="265"/>
      <c r="W883" s="265"/>
      <c r="X883" s="265"/>
      <c r="Y883" s="265"/>
      <c r="Z883" s="265"/>
      <c r="AA883" s="265"/>
      <c r="AB883" s="265"/>
    </row>
    <row r="884" hidden="1">
      <c r="A884" s="83" t="str">
        <f t="shared" si="1"/>
        <v>5f8361f7e3bea65025bba8d3</v>
      </c>
      <c r="B884" s="99"/>
      <c r="C884" s="92" t="s">
        <v>52</v>
      </c>
      <c r="D884" s="267" t="s">
        <v>51</v>
      </c>
      <c r="E884" s="101" t="s">
        <v>5140</v>
      </c>
      <c r="F884" s="101" t="s">
        <v>5141</v>
      </c>
      <c r="G884" s="305" t="s">
        <v>8689</v>
      </c>
      <c r="H884" s="101" t="s">
        <v>9920</v>
      </c>
      <c r="I884" s="101" t="s">
        <v>9937</v>
      </c>
      <c r="J884" s="101" t="s">
        <v>5143</v>
      </c>
      <c r="K884" s="265"/>
      <c r="L884" s="265"/>
      <c r="M884" s="109"/>
      <c r="N884" s="265"/>
      <c r="O884" s="265"/>
      <c r="P884" s="265"/>
      <c r="Q884" s="265"/>
      <c r="R884" s="265"/>
      <c r="S884" s="265"/>
      <c r="T884" s="265"/>
      <c r="U884" s="265"/>
      <c r="V884" s="265"/>
      <c r="W884" s="265"/>
      <c r="X884" s="265"/>
      <c r="Y884" s="265"/>
      <c r="Z884" s="265"/>
      <c r="AA884" s="265"/>
      <c r="AB884" s="265"/>
    </row>
    <row r="885" hidden="1">
      <c r="A885" s="83" t="str">
        <f t="shared" si="1"/>
        <v>607edf64a562d4b908f1af9f</v>
      </c>
      <c r="B885" s="99"/>
      <c r="C885" s="92" t="s">
        <v>52</v>
      </c>
      <c r="D885" s="267" t="s">
        <v>51</v>
      </c>
      <c r="E885" s="101" t="s">
        <v>9938</v>
      </c>
      <c r="F885" s="101" t="s">
        <v>9939</v>
      </c>
      <c r="G885" s="249" t="s">
        <v>9297</v>
      </c>
      <c r="H885" s="101" t="s">
        <v>9920</v>
      </c>
      <c r="I885" s="101" t="s">
        <v>9940</v>
      </c>
      <c r="J885" s="101" t="s">
        <v>9941</v>
      </c>
      <c r="K885" s="265"/>
      <c r="L885" s="265"/>
      <c r="M885" s="109"/>
      <c r="N885" s="265"/>
      <c r="O885" s="265"/>
      <c r="P885" s="265"/>
      <c r="Q885" s="265"/>
      <c r="R885" s="265"/>
      <c r="S885" s="265"/>
      <c r="T885" s="265"/>
      <c r="U885" s="265"/>
      <c r="V885" s="265"/>
      <c r="W885" s="265"/>
      <c r="X885" s="265"/>
      <c r="Y885" s="265"/>
      <c r="Z885" s="265"/>
      <c r="AA885" s="265"/>
      <c r="AB885" s="265"/>
    </row>
    <row r="886" hidden="1">
      <c r="A886" s="83" t="str">
        <f t="shared" si="1"/>
        <v>60af936f9ad6d9a52ca841be</v>
      </c>
      <c r="B886" s="99"/>
      <c r="C886" s="92" t="s">
        <v>52</v>
      </c>
      <c r="D886" s="267" t="s">
        <v>51</v>
      </c>
      <c r="E886" s="268" t="s">
        <v>1433</v>
      </c>
      <c r="F886" s="268" t="s">
        <v>1434</v>
      </c>
      <c r="G886" s="305" t="s">
        <v>9377</v>
      </c>
      <c r="H886" s="51" t="s">
        <v>9920</v>
      </c>
      <c r="I886" s="51" t="s">
        <v>9942</v>
      </c>
      <c r="J886" s="268" t="s">
        <v>1436</v>
      </c>
      <c r="K886" s="265"/>
      <c r="L886" s="265"/>
      <c r="M886" s="109"/>
      <c r="N886" s="265"/>
      <c r="O886" s="265"/>
      <c r="P886" s="265"/>
      <c r="Q886" s="265"/>
      <c r="R886" s="265"/>
      <c r="S886" s="265"/>
      <c r="T886" s="265"/>
      <c r="U886" s="265"/>
      <c r="V886" s="265"/>
      <c r="W886" s="265"/>
      <c r="X886" s="265"/>
      <c r="Y886" s="265"/>
      <c r="Z886" s="265"/>
      <c r="AA886" s="265"/>
      <c r="AB886" s="265"/>
    </row>
    <row r="887" hidden="1">
      <c r="A887" s="83" t="str">
        <f t="shared" si="1"/>
        <v/>
      </c>
      <c r="B887" s="108"/>
      <c r="C887" s="92" t="s">
        <v>52</v>
      </c>
      <c r="D887" s="263"/>
      <c r="E887" s="272"/>
      <c r="F887" s="272"/>
      <c r="G887" s="305"/>
      <c r="H887" s="70"/>
      <c r="I887" s="70"/>
      <c r="J887" s="272"/>
      <c r="K887" s="265"/>
      <c r="L887" s="265"/>
      <c r="M887" s="109"/>
      <c r="N887" s="265"/>
      <c r="O887" s="265"/>
      <c r="P887" s="265"/>
      <c r="Q887" s="265"/>
      <c r="R887" s="265"/>
      <c r="S887" s="265"/>
      <c r="T887" s="265"/>
      <c r="U887" s="265"/>
      <c r="V887" s="265"/>
      <c r="W887" s="265"/>
      <c r="X887" s="265"/>
      <c r="Y887" s="265"/>
      <c r="Z887" s="265"/>
      <c r="AA887" s="265"/>
      <c r="AB887" s="265"/>
    </row>
    <row r="888" hidden="1">
      <c r="A888" s="83" t="str">
        <f t="shared" si="1"/>
        <v/>
      </c>
      <c r="B888" s="325" t="s">
        <v>8940</v>
      </c>
      <c r="C888" s="92"/>
      <c r="D888" s="263"/>
      <c r="E888" s="272"/>
      <c r="F888" s="272"/>
      <c r="G888" s="305"/>
      <c r="H888" s="70"/>
      <c r="I888" s="70"/>
      <c r="J888" s="272"/>
      <c r="K888" s="265"/>
      <c r="L888" s="265"/>
      <c r="M888" s="109"/>
      <c r="N888" s="265"/>
      <c r="O888" s="265"/>
      <c r="P888" s="265"/>
      <c r="Q888" s="265"/>
      <c r="R888" s="265"/>
      <c r="S888" s="265"/>
      <c r="T888" s="265"/>
      <c r="U888" s="265"/>
      <c r="V888" s="265"/>
      <c r="W888" s="265"/>
      <c r="X888" s="265"/>
      <c r="Y888" s="265"/>
      <c r="Z888" s="265"/>
      <c r="AA888" s="265"/>
      <c r="AB888" s="265"/>
    </row>
    <row r="889" hidden="1">
      <c r="A889" s="83" t="str">
        <f t="shared" si="1"/>
        <v>RANDEVU ALINMAYACAK!!!!</v>
      </c>
      <c r="B889" s="99"/>
      <c r="C889" s="92" t="s">
        <v>1192</v>
      </c>
      <c r="D889" s="263"/>
      <c r="E889" s="333" t="s">
        <v>9803</v>
      </c>
      <c r="F889" s="254"/>
      <c r="G889" s="305"/>
      <c r="H889" s="70"/>
      <c r="I889" s="70"/>
      <c r="J889" s="272"/>
      <c r="K889" s="265"/>
      <c r="L889" s="265"/>
      <c r="M889" s="109"/>
      <c r="N889" s="265"/>
      <c r="O889" s="265"/>
      <c r="P889" s="265"/>
      <c r="Q889" s="265"/>
      <c r="R889" s="265"/>
      <c r="S889" s="265"/>
      <c r="T889" s="265"/>
      <c r="U889" s="265"/>
      <c r="V889" s="265"/>
      <c r="W889" s="265"/>
      <c r="X889" s="265"/>
      <c r="Y889" s="265"/>
      <c r="Z889" s="265"/>
      <c r="AA889" s="265"/>
      <c r="AB889" s="265"/>
    </row>
    <row r="890" hidden="1">
      <c r="A890" s="83" t="str">
        <f t="shared" si="1"/>
        <v/>
      </c>
      <c r="B890" s="99"/>
      <c r="C890" s="92" t="s">
        <v>1192</v>
      </c>
      <c r="D890" s="263"/>
      <c r="E890" s="257"/>
      <c r="F890" s="259"/>
      <c r="G890" s="305"/>
      <c r="H890" s="70"/>
      <c r="I890" s="70"/>
      <c r="J890" s="272"/>
      <c r="K890" s="265"/>
      <c r="L890" s="265"/>
      <c r="M890" s="109"/>
      <c r="N890" s="265"/>
      <c r="O890" s="265"/>
      <c r="P890" s="265"/>
      <c r="Q890" s="265"/>
      <c r="R890" s="265"/>
      <c r="S890" s="265"/>
      <c r="T890" s="265"/>
      <c r="U890" s="265"/>
      <c r="V890" s="265"/>
      <c r="W890" s="265"/>
      <c r="X890" s="265"/>
      <c r="Y890" s="265"/>
      <c r="Z890" s="265"/>
      <c r="AA890" s="265"/>
      <c r="AB890" s="265"/>
    </row>
    <row r="891" hidden="1">
      <c r="A891" s="83" t="str">
        <f t="shared" si="1"/>
        <v/>
      </c>
      <c r="B891" s="99"/>
      <c r="C891" s="92" t="s">
        <v>1192</v>
      </c>
      <c r="D891" s="263"/>
      <c r="E891" s="272"/>
      <c r="F891" s="272"/>
      <c r="G891" s="305"/>
      <c r="H891" s="70"/>
      <c r="I891" s="70"/>
      <c r="J891" s="272"/>
      <c r="K891" s="265"/>
      <c r="L891" s="265"/>
      <c r="M891" s="109"/>
      <c r="N891" s="265"/>
      <c r="O891" s="265"/>
      <c r="P891" s="265"/>
      <c r="Q891" s="265"/>
      <c r="R891" s="265"/>
      <c r="S891" s="265"/>
      <c r="T891" s="265"/>
      <c r="U891" s="265"/>
      <c r="V891" s="265"/>
      <c r="W891" s="265"/>
      <c r="X891" s="265"/>
      <c r="Y891" s="265"/>
      <c r="Z891" s="265"/>
      <c r="AA891" s="265"/>
      <c r="AB891" s="265"/>
    </row>
    <row r="892" hidden="1">
      <c r="A892" s="83" t="str">
        <f t="shared" si="1"/>
        <v/>
      </c>
      <c r="B892" s="99"/>
      <c r="C892" s="92" t="s">
        <v>1192</v>
      </c>
      <c r="D892" s="263"/>
      <c r="E892" s="272"/>
      <c r="F892" s="272"/>
      <c r="G892" s="305"/>
      <c r="H892" s="70"/>
      <c r="I892" s="70"/>
      <c r="J892" s="272"/>
      <c r="K892" s="265"/>
      <c r="L892" s="265"/>
      <c r="M892" s="109"/>
      <c r="N892" s="265"/>
      <c r="O892" s="265"/>
      <c r="P892" s="265"/>
      <c r="Q892" s="265"/>
      <c r="R892" s="265"/>
      <c r="S892" s="265"/>
      <c r="T892" s="265"/>
      <c r="U892" s="265"/>
      <c r="V892" s="265"/>
      <c r="W892" s="265"/>
      <c r="X892" s="265"/>
      <c r="Y892" s="265"/>
      <c r="Z892" s="265"/>
      <c r="AA892" s="265"/>
      <c r="AB892" s="265"/>
    </row>
    <row r="893" hidden="1">
      <c r="A893" s="83" t="str">
        <f t="shared" si="1"/>
        <v/>
      </c>
      <c r="B893" s="108"/>
      <c r="C893" s="92" t="s">
        <v>1192</v>
      </c>
      <c r="D893" s="263"/>
      <c r="E893" s="272"/>
      <c r="F893" s="272"/>
      <c r="G893" s="305"/>
      <c r="H893" s="70"/>
      <c r="I893" s="70"/>
      <c r="J893" s="272"/>
      <c r="K893" s="265"/>
      <c r="L893" s="265"/>
      <c r="M893" s="109"/>
      <c r="N893" s="265"/>
      <c r="O893" s="265"/>
      <c r="P893" s="265"/>
      <c r="Q893" s="265"/>
      <c r="R893" s="265"/>
      <c r="S893" s="265"/>
      <c r="T893" s="265"/>
      <c r="U893" s="265"/>
      <c r="V893" s="265"/>
      <c r="W893" s="265"/>
      <c r="X893" s="265"/>
      <c r="Y893" s="265"/>
      <c r="Z893" s="265"/>
      <c r="AA893" s="265"/>
      <c r="AB893" s="265"/>
    </row>
    <row r="894" hidden="1">
      <c r="A894" s="83" t="str">
        <f t="shared" si="1"/>
        <v/>
      </c>
      <c r="B894" s="261"/>
      <c r="C894" s="262">
        <v>44356.0</v>
      </c>
      <c r="D894" s="263"/>
      <c r="E894" s="272"/>
      <c r="F894" s="272"/>
      <c r="G894" s="305"/>
      <c r="H894" s="70"/>
      <c r="I894" s="70"/>
      <c r="J894" s="272"/>
      <c r="K894" s="265"/>
      <c r="L894" s="265"/>
      <c r="M894" s="109"/>
      <c r="N894" s="265"/>
      <c r="O894" s="265"/>
      <c r="P894" s="265"/>
      <c r="Q894" s="265"/>
      <c r="R894" s="265"/>
      <c r="S894" s="265"/>
      <c r="T894" s="265"/>
      <c r="U894" s="265"/>
      <c r="V894" s="265"/>
      <c r="W894" s="265"/>
      <c r="X894" s="265"/>
      <c r="Y894" s="265"/>
      <c r="Z894" s="265"/>
      <c r="AA894" s="265"/>
      <c r="AB894" s="265"/>
    </row>
    <row r="895" hidden="1">
      <c r="A895" s="83" t="str">
        <f t="shared" si="1"/>
        <v/>
      </c>
      <c r="B895" s="325" t="s">
        <v>8686</v>
      </c>
      <c r="C895" s="92" t="s">
        <v>273</v>
      </c>
      <c r="D895" s="263"/>
      <c r="E895" s="272"/>
      <c r="F895" s="272"/>
      <c r="G895" s="305"/>
      <c r="H895" s="70"/>
      <c r="I895" s="70"/>
      <c r="J895" s="272"/>
      <c r="K895" s="265"/>
      <c r="L895" s="265"/>
      <c r="M895" s="109"/>
      <c r="N895" s="265"/>
      <c r="O895" s="265"/>
      <c r="P895" s="265"/>
      <c r="Q895" s="265"/>
      <c r="R895" s="265"/>
      <c r="S895" s="265"/>
      <c r="T895" s="265"/>
      <c r="U895" s="265"/>
      <c r="V895" s="265"/>
      <c r="W895" s="265"/>
      <c r="X895" s="265"/>
      <c r="Y895" s="265"/>
      <c r="Z895" s="265"/>
      <c r="AA895" s="265"/>
      <c r="AB895" s="265"/>
    </row>
    <row r="896" hidden="1">
      <c r="A896" s="83" t="str">
        <f t="shared" si="1"/>
        <v>60aa7619f2375acd7c95f9d3</v>
      </c>
      <c r="B896" s="99"/>
      <c r="C896" s="92" t="s">
        <v>273</v>
      </c>
      <c r="D896" s="267" t="s">
        <v>51</v>
      </c>
      <c r="E896" s="268" t="s">
        <v>9943</v>
      </c>
      <c r="F896" s="268" t="s">
        <v>9944</v>
      </c>
      <c r="G896" s="305" t="s">
        <v>8689</v>
      </c>
      <c r="H896" s="51" t="s">
        <v>9945</v>
      </c>
      <c r="I896" s="51" t="s">
        <v>9946</v>
      </c>
      <c r="J896" s="268" t="s">
        <v>9947</v>
      </c>
      <c r="K896" s="265"/>
      <c r="L896" s="265"/>
      <c r="M896" s="109"/>
      <c r="N896" s="265"/>
      <c r="O896" s="265"/>
      <c r="P896" s="265"/>
      <c r="Q896" s="265"/>
      <c r="R896" s="265"/>
      <c r="S896" s="265"/>
      <c r="T896" s="265"/>
      <c r="U896" s="265"/>
      <c r="V896" s="265"/>
      <c r="W896" s="265"/>
      <c r="X896" s="265"/>
      <c r="Y896" s="265"/>
      <c r="Z896" s="265"/>
      <c r="AA896" s="265"/>
      <c r="AB896" s="265"/>
    </row>
    <row r="897" hidden="1">
      <c r="A897" s="83" t="str">
        <f t="shared" si="1"/>
        <v>60ae3f0dcd3e61fccd16023b</v>
      </c>
      <c r="B897" s="99"/>
      <c r="C897" s="92" t="s">
        <v>273</v>
      </c>
      <c r="D897" s="267" t="s">
        <v>51</v>
      </c>
      <c r="E897" s="268" t="s">
        <v>9948</v>
      </c>
      <c r="F897" s="268" t="s">
        <v>9949</v>
      </c>
      <c r="G897" s="305" t="s">
        <v>8707</v>
      </c>
      <c r="H897" s="51" t="s">
        <v>9950</v>
      </c>
      <c r="I897" s="51" t="s">
        <v>9951</v>
      </c>
      <c r="J897" s="101" t="s">
        <v>9952</v>
      </c>
      <c r="K897" s="265"/>
      <c r="L897" s="265"/>
      <c r="M897" s="109"/>
      <c r="N897" s="265"/>
      <c r="O897" s="265"/>
      <c r="P897" s="265"/>
      <c r="Q897" s="265"/>
      <c r="R897" s="265"/>
      <c r="S897" s="265"/>
      <c r="T897" s="265"/>
      <c r="U897" s="265"/>
      <c r="V897" s="265"/>
      <c r="W897" s="265"/>
      <c r="X897" s="265"/>
      <c r="Y897" s="265"/>
      <c r="Z897" s="265"/>
      <c r="AA897" s="265"/>
      <c r="AB897" s="265"/>
    </row>
    <row r="898" hidden="1">
      <c r="A898" s="83" t="str">
        <f t="shared" si="1"/>
        <v>5ff98e4b35e5805e7f4475b3</v>
      </c>
      <c r="B898" s="99"/>
      <c r="C898" s="92" t="s">
        <v>273</v>
      </c>
      <c r="D898" s="297" t="s">
        <v>51</v>
      </c>
      <c r="E898" s="122" t="s">
        <v>4943</v>
      </c>
      <c r="F898" s="122" t="s">
        <v>4944</v>
      </c>
      <c r="G898" s="309" t="s">
        <v>8697</v>
      </c>
      <c r="H898" s="312" t="s">
        <v>9953</v>
      </c>
      <c r="I898" s="312" t="s">
        <v>9954</v>
      </c>
      <c r="J898" s="122" t="s">
        <v>4946</v>
      </c>
      <c r="K898" s="51" t="s">
        <v>9955</v>
      </c>
      <c r="L898" s="265"/>
      <c r="M898" s="109"/>
      <c r="N898" s="265"/>
      <c r="O898" s="265"/>
      <c r="P898" s="265"/>
      <c r="Q898" s="265"/>
      <c r="R898" s="265"/>
      <c r="S898" s="265"/>
      <c r="T898" s="265"/>
      <c r="U898" s="265"/>
      <c r="V898" s="265"/>
      <c r="W898" s="265"/>
      <c r="X898" s="265"/>
      <c r="Y898" s="265"/>
      <c r="Z898" s="265"/>
      <c r="AA898" s="265"/>
      <c r="AB898" s="265"/>
    </row>
    <row r="899" hidden="1">
      <c r="A899" s="83" t="str">
        <f t="shared" si="1"/>
        <v>5ff7058cb765dd84d2b01d18</v>
      </c>
      <c r="B899" s="99"/>
      <c r="C899" s="92" t="s">
        <v>9364</v>
      </c>
      <c r="D899" s="297" t="s">
        <v>51</v>
      </c>
      <c r="E899" s="122" t="s">
        <v>9785</v>
      </c>
      <c r="F899" s="122" t="s">
        <v>5305</v>
      </c>
      <c r="G899" s="309" t="s">
        <v>8760</v>
      </c>
      <c r="H899" s="312" t="s">
        <v>9610</v>
      </c>
      <c r="I899" s="122" t="s">
        <v>9956</v>
      </c>
      <c r="J899" s="122" t="s">
        <v>5307</v>
      </c>
      <c r="K899" s="51" t="s">
        <v>9957</v>
      </c>
      <c r="L899" s="265"/>
      <c r="M899" s="109"/>
      <c r="N899" s="265"/>
      <c r="O899" s="265"/>
      <c r="P899" s="265"/>
      <c r="Q899" s="265"/>
      <c r="R899" s="265"/>
      <c r="S899" s="265"/>
      <c r="T899" s="265"/>
      <c r="U899" s="265"/>
      <c r="V899" s="265"/>
      <c r="W899" s="265"/>
      <c r="X899" s="265"/>
      <c r="Y899" s="265"/>
      <c r="Z899" s="265"/>
      <c r="AA899" s="265"/>
      <c r="AB899" s="265"/>
    </row>
    <row r="900" hidden="1">
      <c r="A900" s="83" t="str">
        <f t="shared" si="1"/>
        <v/>
      </c>
      <c r="B900" s="108"/>
      <c r="C900" s="92"/>
      <c r="D900" s="263"/>
      <c r="E900" s="272"/>
      <c r="F900" s="272"/>
      <c r="G900" s="305"/>
      <c r="H900" s="70"/>
      <c r="I900" s="70"/>
      <c r="J900" s="272"/>
      <c r="K900" s="265"/>
      <c r="L900" s="265"/>
      <c r="M900" s="109"/>
      <c r="N900" s="265"/>
      <c r="O900" s="265"/>
      <c r="P900" s="265"/>
      <c r="Q900" s="265"/>
      <c r="R900" s="265"/>
      <c r="S900" s="265"/>
      <c r="T900" s="265"/>
      <c r="U900" s="265"/>
      <c r="V900" s="265"/>
      <c r="W900" s="265"/>
      <c r="X900" s="265"/>
      <c r="Y900" s="265"/>
      <c r="Z900" s="265"/>
      <c r="AA900" s="265"/>
      <c r="AB900" s="265"/>
    </row>
    <row r="901" hidden="1">
      <c r="A901" s="83" t="str">
        <f t="shared" si="1"/>
        <v/>
      </c>
      <c r="B901" s="325" t="s">
        <v>8940</v>
      </c>
      <c r="C901" s="92"/>
      <c r="D901" s="263"/>
      <c r="E901" s="272"/>
      <c r="F901" s="272"/>
      <c r="G901" s="305"/>
      <c r="H901" s="70"/>
      <c r="I901" s="70"/>
      <c r="J901" s="272"/>
      <c r="K901" s="265"/>
      <c r="L901" s="265"/>
      <c r="M901" s="109"/>
      <c r="N901" s="265"/>
      <c r="O901" s="265"/>
      <c r="P901" s="265"/>
      <c r="Q901" s="265"/>
      <c r="R901" s="265"/>
      <c r="S901" s="265"/>
      <c r="T901" s="265"/>
      <c r="U901" s="265"/>
      <c r="V901" s="265"/>
      <c r="W901" s="265"/>
      <c r="X901" s="265"/>
      <c r="Y901" s="265"/>
      <c r="Z901" s="265"/>
      <c r="AA901" s="265"/>
      <c r="AB901" s="265"/>
    </row>
    <row r="902" hidden="1">
      <c r="A902" s="83" t="str">
        <f t="shared" si="1"/>
        <v>5f8433a0449e31e0abf0c540</v>
      </c>
      <c r="B902" s="99"/>
      <c r="C902" s="92" t="s">
        <v>52</v>
      </c>
      <c r="D902" s="297" t="s">
        <v>51</v>
      </c>
      <c r="E902" s="303" t="s">
        <v>9899</v>
      </c>
      <c r="F902" s="303" t="s">
        <v>9900</v>
      </c>
      <c r="G902" s="309" t="s">
        <v>9505</v>
      </c>
      <c r="H902" s="312" t="s">
        <v>8997</v>
      </c>
      <c r="I902" s="312" t="s">
        <v>9901</v>
      </c>
      <c r="J902" s="303" t="s">
        <v>9902</v>
      </c>
      <c r="K902" s="51" t="s">
        <v>9958</v>
      </c>
      <c r="L902" s="265"/>
      <c r="M902" s="109"/>
      <c r="N902" s="265"/>
      <c r="O902" s="265"/>
      <c r="P902" s="265"/>
      <c r="Q902" s="265"/>
      <c r="R902" s="265"/>
      <c r="S902" s="265"/>
      <c r="T902" s="265"/>
      <c r="U902" s="265"/>
      <c r="V902" s="265"/>
      <c r="W902" s="265"/>
      <c r="X902" s="265"/>
      <c r="Y902" s="265"/>
      <c r="Z902" s="265"/>
      <c r="AA902" s="265"/>
      <c r="AB902" s="265"/>
    </row>
    <row r="903" hidden="1">
      <c r="A903" s="83" t="str">
        <f t="shared" si="1"/>
        <v>607452931d3de947b355e2eb</v>
      </c>
      <c r="B903" s="99"/>
      <c r="C903" s="92" t="s">
        <v>52</v>
      </c>
      <c r="D903" s="267" t="s">
        <v>51</v>
      </c>
      <c r="E903" s="268" t="s">
        <v>9684</v>
      </c>
      <c r="F903" s="268" t="s">
        <v>9685</v>
      </c>
      <c r="G903" s="305" t="s">
        <v>8689</v>
      </c>
      <c r="H903" s="51" t="s">
        <v>9959</v>
      </c>
      <c r="I903" s="51" t="s">
        <v>9960</v>
      </c>
      <c r="J903" s="268" t="s">
        <v>9688</v>
      </c>
      <c r="K903" s="265"/>
      <c r="L903" s="265"/>
      <c r="M903" s="109"/>
      <c r="N903" s="265"/>
      <c r="O903" s="265"/>
      <c r="P903" s="265"/>
      <c r="Q903" s="265"/>
      <c r="R903" s="265"/>
      <c r="S903" s="265"/>
      <c r="T903" s="265"/>
      <c r="U903" s="265"/>
      <c r="V903" s="265"/>
      <c r="W903" s="265"/>
      <c r="X903" s="265"/>
      <c r="Y903" s="265"/>
      <c r="Z903" s="265"/>
      <c r="AA903" s="265"/>
      <c r="AB903" s="265"/>
    </row>
    <row r="904" hidden="1">
      <c r="A904" s="83" t="str">
        <f t="shared" si="1"/>
        <v>5fd4c1f414bd8861dcaabc66</v>
      </c>
      <c r="B904" s="99"/>
      <c r="C904" s="92" t="s">
        <v>52</v>
      </c>
      <c r="D904" s="267" t="s">
        <v>51</v>
      </c>
      <c r="E904" s="268" t="s">
        <v>1317</v>
      </c>
      <c r="F904" s="268" t="s">
        <v>1318</v>
      </c>
      <c r="G904" s="305" t="s">
        <v>8707</v>
      </c>
      <c r="H904" s="51" t="s">
        <v>9961</v>
      </c>
      <c r="I904" s="51" t="s">
        <v>8729</v>
      </c>
      <c r="J904" s="268" t="s">
        <v>1320</v>
      </c>
      <c r="K904" s="265"/>
      <c r="L904" s="265"/>
      <c r="M904" s="109"/>
      <c r="N904" s="265"/>
      <c r="O904" s="265"/>
      <c r="P904" s="265"/>
      <c r="Q904" s="265"/>
      <c r="R904" s="265"/>
      <c r="S904" s="265"/>
      <c r="T904" s="265"/>
      <c r="U904" s="265"/>
      <c r="V904" s="265"/>
      <c r="W904" s="265"/>
      <c r="X904" s="265"/>
      <c r="Y904" s="265"/>
      <c r="Z904" s="265"/>
      <c r="AA904" s="265"/>
      <c r="AB904" s="265"/>
    </row>
    <row r="905" hidden="1">
      <c r="A905" s="83" t="str">
        <f t="shared" si="1"/>
        <v>60351690e12f9d416b52a5e0</v>
      </c>
      <c r="B905" s="99"/>
      <c r="C905" s="92" t="s">
        <v>52</v>
      </c>
      <c r="D905" s="297" t="s">
        <v>51</v>
      </c>
      <c r="E905" s="303" t="s">
        <v>8190</v>
      </c>
      <c r="F905" s="303" t="s">
        <v>8191</v>
      </c>
      <c r="G905" s="309" t="s">
        <v>8697</v>
      </c>
      <c r="H905" s="312" t="s">
        <v>8714</v>
      </c>
      <c r="I905" s="312" t="s">
        <v>9962</v>
      </c>
      <c r="J905" s="303" t="s">
        <v>8193</v>
      </c>
      <c r="K905" s="265"/>
      <c r="L905" s="265"/>
      <c r="M905" s="109"/>
      <c r="N905" s="265"/>
      <c r="O905" s="265"/>
      <c r="P905" s="265"/>
      <c r="Q905" s="265"/>
      <c r="R905" s="265"/>
      <c r="S905" s="265"/>
      <c r="T905" s="265"/>
      <c r="U905" s="265"/>
      <c r="V905" s="265"/>
      <c r="W905" s="265"/>
      <c r="X905" s="265"/>
      <c r="Y905" s="265"/>
      <c r="Z905" s="265"/>
      <c r="AA905" s="265"/>
      <c r="AB905" s="265"/>
    </row>
    <row r="906" hidden="1">
      <c r="A906" s="83" t="str">
        <f t="shared" si="1"/>
        <v/>
      </c>
      <c r="B906" s="108"/>
      <c r="C906" s="92" t="s">
        <v>52</v>
      </c>
      <c r="D906" s="263"/>
      <c r="E906" s="272"/>
      <c r="F906" s="272"/>
      <c r="G906" s="305"/>
      <c r="H906" s="70"/>
      <c r="I906" s="70"/>
      <c r="J906" s="272"/>
      <c r="K906" s="265"/>
      <c r="L906" s="265"/>
      <c r="M906" s="109"/>
      <c r="N906" s="265"/>
      <c r="O906" s="265"/>
      <c r="P906" s="265"/>
      <c r="Q906" s="265"/>
      <c r="R906" s="265"/>
      <c r="S906" s="265"/>
      <c r="T906" s="265"/>
      <c r="U906" s="265"/>
      <c r="V906" s="265"/>
      <c r="W906" s="265"/>
      <c r="X906" s="265"/>
      <c r="Y906" s="265"/>
      <c r="Z906" s="265"/>
      <c r="AA906" s="265"/>
      <c r="AB906" s="265"/>
    </row>
    <row r="907" hidden="1">
      <c r="A907" s="83" t="str">
        <f t="shared" si="1"/>
        <v/>
      </c>
      <c r="B907" s="325" t="s">
        <v>8940</v>
      </c>
      <c r="C907" s="92"/>
      <c r="D907" s="263"/>
      <c r="E907" s="272"/>
      <c r="F907" s="272"/>
      <c r="G907" s="305"/>
      <c r="H907" s="70"/>
      <c r="I907" s="70"/>
      <c r="J907" s="272"/>
      <c r="K907" s="265"/>
      <c r="L907" s="265"/>
      <c r="M907" s="109"/>
      <c r="N907" s="265"/>
      <c r="O907" s="265"/>
      <c r="P907" s="265"/>
      <c r="Q907" s="265"/>
      <c r="R907" s="265"/>
      <c r="S907" s="265"/>
      <c r="T907" s="265"/>
      <c r="U907" s="265"/>
      <c r="V907" s="265"/>
      <c r="W907" s="265"/>
      <c r="X907" s="265"/>
      <c r="Y907" s="265"/>
      <c r="Z907" s="265"/>
      <c r="AA907" s="265"/>
      <c r="AB907" s="265"/>
    </row>
    <row r="908" hidden="1">
      <c r="A908" s="83" t="str">
        <f t="shared" si="1"/>
        <v>60afa05729fa525c5a8a96e6</v>
      </c>
      <c r="B908" s="99"/>
      <c r="C908" s="92" t="s">
        <v>1192</v>
      </c>
      <c r="D908" s="267" t="s">
        <v>51</v>
      </c>
      <c r="E908" s="268" t="s">
        <v>9963</v>
      </c>
      <c r="F908" s="268" t="s">
        <v>9964</v>
      </c>
      <c r="G908" s="305" t="s">
        <v>9505</v>
      </c>
      <c r="H908" s="51" t="s">
        <v>9965</v>
      </c>
      <c r="I908" s="51" t="s">
        <v>9966</v>
      </c>
      <c r="J908" s="268" t="s">
        <v>9967</v>
      </c>
      <c r="K908" s="265"/>
      <c r="L908" s="265"/>
      <c r="M908" s="109"/>
      <c r="N908" s="265"/>
      <c r="O908" s="265"/>
      <c r="P908" s="265"/>
      <c r="Q908" s="265"/>
      <c r="R908" s="265"/>
      <c r="S908" s="265"/>
      <c r="T908" s="265"/>
      <c r="U908" s="265"/>
      <c r="V908" s="265"/>
      <c r="W908" s="265"/>
      <c r="X908" s="265"/>
      <c r="Y908" s="265"/>
      <c r="Z908" s="265"/>
      <c r="AA908" s="265"/>
      <c r="AB908" s="265"/>
    </row>
    <row r="909" hidden="1">
      <c r="A909" s="83" t="str">
        <f t="shared" si="1"/>
        <v>607813b678e84c2b7cd891ef</v>
      </c>
      <c r="B909" s="99"/>
      <c r="C909" s="92" t="s">
        <v>1192</v>
      </c>
      <c r="D909" s="297" t="s">
        <v>51</v>
      </c>
      <c r="E909" s="303" t="s">
        <v>9968</v>
      </c>
      <c r="F909" s="303" t="s">
        <v>9969</v>
      </c>
      <c r="G909" s="309" t="s">
        <v>8707</v>
      </c>
      <c r="H909" s="312" t="s">
        <v>9970</v>
      </c>
      <c r="I909" s="312" t="s">
        <v>9971</v>
      </c>
      <c r="J909" s="303" t="s">
        <v>4546</v>
      </c>
      <c r="K909" s="51" t="s">
        <v>9972</v>
      </c>
      <c r="L909" s="265"/>
      <c r="M909" s="109"/>
      <c r="N909" s="265"/>
      <c r="O909" s="265"/>
      <c r="P909" s="265"/>
      <c r="Q909" s="265"/>
      <c r="R909" s="265"/>
      <c r="S909" s="265"/>
      <c r="T909" s="265"/>
      <c r="U909" s="265"/>
      <c r="V909" s="265"/>
      <c r="W909" s="265"/>
      <c r="X909" s="265"/>
      <c r="Y909" s="265"/>
      <c r="Z909" s="265"/>
      <c r="AA909" s="265"/>
      <c r="AB909" s="265"/>
    </row>
    <row r="910" hidden="1">
      <c r="A910" s="83" t="str">
        <f t="shared" si="1"/>
        <v>60afc19031915381b7962c24</v>
      </c>
      <c r="B910" s="99"/>
      <c r="C910" s="92" t="s">
        <v>1192</v>
      </c>
      <c r="D910" s="267" t="s">
        <v>51</v>
      </c>
      <c r="E910" s="268" t="s">
        <v>2299</v>
      </c>
      <c r="F910" s="268" t="s">
        <v>2300</v>
      </c>
      <c r="G910" s="305" t="s">
        <v>8697</v>
      </c>
      <c r="H910" s="51" t="s">
        <v>9973</v>
      </c>
      <c r="I910" s="51" t="s">
        <v>9974</v>
      </c>
      <c r="J910" s="268" t="s">
        <v>2302</v>
      </c>
      <c r="K910" s="265"/>
      <c r="L910" s="265"/>
      <c r="M910" s="109"/>
      <c r="N910" s="265"/>
      <c r="O910" s="265"/>
      <c r="P910" s="265"/>
      <c r="Q910" s="265"/>
      <c r="R910" s="265"/>
      <c r="S910" s="265"/>
      <c r="T910" s="265"/>
      <c r="U910" s="265"/>
      <c r="V910" s="265"/>
      <c r="W910" s="265"/>
      <c r="X910" s="265"/>
      <c r="Y910" s="265"/>
      <c r="Z910" s="265"/>
      <c r="AA910" s="265"/>
      <c r="AB910" s="265"/>
    </row>
    <row r="911" hidden="1">
      <c r="A911" s="83" t="str">
        <f t="shared" si="1"/>
        <v>6089b9455d77c0bbd2df1ac3</v>
      </c>
      <c r="B911" s="108"/>
      <c r="C911" s="92" t="s">
        <v>1192</v>
      </c>
      <c r="D911" s="267" t="s">
        <v>51</v>
      </c>
      <c r="E911" s="268" t="s">
        <v>1836</v>
      </c>
      <c r="F911" s="268" t="s">
        <v>1837</v>
      </c>
      <c r="G911" s="305" t="s">
        <v>8760</v>
      </c>
      <c r="H911" s="51" t="s">
        <v>9970</v>
      </c>
      <c r="I911" s="51" t="s">
        <v>9975</v>
      </c>
      <c r="J911" s="268" t="s">
        <v>1839</v>
      </c>
      <c r="K911" s="265"/>
      <c r="L911" s="265"/>
      <c r="M911" s="109"/>
      <c r="N911" s="265"/>
      <c r="O911" s="265"/>
      <c r="P911" s="265"/>
      <c r="Q911" s="265"/>
      <c r="R911" s="265"/>
      <c r="S911" s="265"/>
      <c r="T911" s="265"/>
      <c r="U911" s="265"/>
      <c r="V911" s="265"/>
      <c r="W911" s="265"/>
      <c r="X911" s="265"/>
      <c r="Y911" s="265"/>
      <c r="Z911" s="265"/>
      <c r="AA911" s="265"/>
      <c r="AB911" s="265"/>
    </row>
    <row r="912" hidden="1">
      <c r="A912" s="83" t="str">
        <f t="shared" si="1"/>
        <v/>
      </c>
      <c r="B912" s="261"/>
      <c r="C912" s="262">
        <v>44357.0</v>
      </c>
      <c r="D912" s="267"/>
      <c r="E912" s="268"/>
      <c r="F912" s="268"/>
      <c r="G912" s="305"/>
      <c r="H912" s="51"/>
      <c r="I912" s="51"/>
      <c r="J912" s="268"/>
      <c r="K912" s="265"/>
      <c r="L912" s="265"/>
      <c r="M912" s="109"/>
      <c r="N912" s="265"/>
      <c r="O912" s="265"/>
      <c r="P912" s="265"/>
      <c r="Q912" s="265"/>
      <c r="R912" s="265"/>
      <c r="S912" s="265"/>
      <c r="T912" s="265"/>
      <c r="U912" s="265"/>
      <c r="V912" s="265"/>
      <c r="W912" s="265"/>
      <c r="X912" s="265"/>
      <c r="Y912" s="265"/>
      <c r="Z912" s="265"/>
      <c r="AA912" s="265"/>
      <c r="AB912" s="265"/>
    </row>
    <row r="913" hidden="1">
      <c r="A913" s="83" t="str">
        <f t="shared" si="1"/>
        <v>60ab997f0f7eebc986dc2e63</v>
      </c>
      <c r="B913" s="325" t="s">
        <v>8686</v>
      </c>
      <c r="C913" s="92" t="s">
        <v>273</v>
      </c>
      <c r="D913" s="267" t="s">
        <v>51</v>
      </c>
      <c r="E913" s="101" t="s">
        <v>3104</v>
      </c>
      <c r="F913" s="101" t="s">
        <v>3105</v>
      </c>
      <c r="G913" s="305" t="s">
        <v>8792</v>
      </c>
      <c r="H913" s="51" t="s">
        <v>8859</v>
      </c>
      <c r="I913" s="101" t="s">
        <v>9976</v>
      </c>
      <c r="J913" s="101" t="s">
        <v>3107</v>
      </c>
      <c r="K913" s="265"/>
      <c r="L913" s="265"/>
      <c r="M913" s="109"/>
      <c r="N913" s="265"/>
      <c r="O913" s="265"/>
      <c r="P913" s="265"/>
      <c r="Q913" s="265"/>
      <c r="R913" s="265"/>
      <c r="S913" s="265"/>
      <c r="T913" s="265"/>
      <c r="U913" s="265"/>
      <c r="V913" s="265"/>
      <c r="W913" s="265"/>
      <c r="X913" s="265"/>
      <c r="Y913" s="265"/>
      <c r="Z913" s="265"/>
      <c r="AA913" s="265"/>
      <c r="AB913" s="265"/>
    </row>
    <row r="914" hidden="1">
      <c r="A914" s="83" t="str">
        <f t="shared" si="1"/>
        <v>6054895d7a5406b435a540d4</v>
      </c>
      <c r="B914" s="99"/>
      <c r="C914" s="92" t="s">
        <v>273</v>
      </c>
      <c r="D914" s="297" t="s">
        <v>51</v>
      </c>
      <c r="E914" s="122" t="s">
        <v>9977</v>
      </c>
      <c r="F914" s="122" t="s">
        <v>9978</v>
      </c>
      <c r="G914" s="309" t="s">
        <v>8689</v>
      </c>
      <c r="H914" s="312" t="s">
        <v>8793</v>
      </c>
      <c r="I914" s="312" t="s">
        <v>9979</v>
      </c>
      <c r="J914" s="122" t="s">
        <v>9980</v>
      </c>
      <c r="K914" s="51" t="s">
        <v>9981</v>
      </c>
      <c r="L914" s="265"/>
      <c r="M914" s="109"/>
      <c r="N914" s="265"/>
      <c r="O914" s="265"/>
      <c r="P914" s="265"/>
      <c r="Q914" s="265"/>
      <c r="R914" s="265"/>
      <c r="S914" s="265"/>
      <c r="T914" s="265"/>
      <c r="U914" s="265"/>
      <c r="V914" s="265"/>
      <c r="W914" s="265"/>
      <c r="X914" s="265"/>
      <c r="Y914" s="265"/>
      <c r="Z914" s="265"/>
      <c r="AA914" s="265"/>
      <c r="AB914" s="265"/>
    </row>
    <row r="915" hidden="1">
      <c r="A915" s="83" t="str">
        <f t="shared" si="1"/>
        <v>5ffc8712e2d9e01097036186</v>
      </c>
      <c r="B915" s="99"/>
      <c r="C915" s="92" t="s">
        <v>273</v>
      </c>
      <c r="D915" s="267" t="s">
        <v>51</v>
      </c>
      <c r="E915" s="101" t="s">
        <v>1204</v>
      </c>
      <c r="F915" s="101" t="s">
        <v>1205</v>
      </c>
      <c r="G915" s="305" t="s">
        <v>8707</v>
      </c>
      <c r="H915" s="51" t="s">
        <v>9982</v>
      </c>
      <c r="I915" s="51" t="s">
        <v>9983</v>
      </c>
      <c r="J915" s="101" t="s">
        <v>1208</v>
      </c>
      <c r="K915" s="265"/>
      <c r="L915" s="265"/>
      <c r="M915" s="109"/>
      <c r="N915" s="265"/>
      <c r="O915" s="265"/>
      <c r="P915" s="265"/>
      <c r="Q915" s="265"/>
      <c r="R915" s="265"/>
      <c r="S915" s="265"/>
      <c r="T915" s="265"/>
      <c r="U915" s="265"/>
      <c r="V915" s="265"/>
      <c r="W915" s="265"/>
      <c r="X915" s="265"/>
      <c r="Y915" s="265"/>
      <c r="Z915" s="265"/>
      <c r="AA915" s="265"/>
      <c r="AB915" s="265"/>
    </row>
    <row r="916" hidden="1">
      <c r="A916" s="83" t="str">
        <f t="shared" si="1"/>
        <v>6069cbe8a82a3f6b868c9dca</v>
      </c>
      <c r="B916" s="99"/>
      <c r="C916" s="92" t="s">
        <v>273</v>
      </c>
      <c r="D916" s="297" t="s">
        <v>358</v>
      </c>
      <c r="E916" s="303" t="s">
        <v>5776</v>
      </c>
      <c r="F916" s="303" t="s">
        <v>5777</v>
      </c>
      <c r="G916" s="309" t="s">
        <v>8697</v>
      </c>
      <c r="H916" s="312" t="s">
        <v>9984</v>
      </c>
      <c r="I916" s="312" t="s">
        <v>9985</v>
      </c>
      <c r="J916" s="303" t="s">
        <v>5779</v>
      </c>
      <c r="K916" s="265"/>
      <c r="L916" s="265"/>
      <c r="M916" s="109"/>
      <c r="N916" s="265"/>
      <c r="O916" s="265"/>
      <c r="P916" s="265"/>
      <c r="Q916" s="265"/>
      <c r="R916" s="265"/>
      <c r="S916" s="265"/>
      <c r="T916" s="265"/>
      <c r="U916" s="265"/>
      <c r="V916" s="265"/>
      <c r="W916" s="265"/>
      <c r="X916" s="265"/>
      <c r="Y916" s="265"/>
      <c r="Z916" s="265"/>
      <c r="AA916" s="265"/>
      <c r="AB916" s="265"/>
    </row>
    <row r="917" hidden="1">
      <c r="A917" s="83" t="str">
        <f t="shared" si="1"/>
        <v/>
      </c>
      <c r="B917" s="99"/>
      <c r="C917" s="92" t="s">
        <v>9364</v>
      </c>
      <c r="D917" s="267"/>
      <c r="E917" s="268"/>
      <c r="F917" s="268"/>
      <c r="G917" s="305"/>
      <c r="H917" s="51"/>
      <c r="I917" s="51"/>
      <c r="J917" s="268"/>
      <c r="K917" s="265"/>
      <c r="L917" s="265"/>
      <c r="M917" s="109"/>
      <c r="N917" s="265"/>
      <c r="O917" s="265"/>
      <c r="P917" s="265"/>
      <c r="Q917" s="265"/>
      <c r="R917" s="265"/>
      <c r="S917" s="265"/>
      <c r="T917" s="265"/>
      <c r="U917" s="265"/>
      <c r="V917" s="265"/>
      <c r="W917" s="265"/>
      <c r="X917" s="265"/>
      <c r="Y917" s="265"/>
      <c r="Z917" s="265"/>
      <c r="AA917" s="265"/>
      <c r="AB917" s="265"/>
    </row>
    <row r="918" hidden="1">
      <c r="A918" s="83" t="str">
        <f t="shared" si="1"/>
        <v/>
      </c>
      <c r="B918" s="108"/>
      <c r="C918" s="92"/>
      <c r="D918" s="267"/>
      <c r="E918" s="268"/>
      <c r="F918" s="268"/>
      <c r="G918" s="305"/>
      <c r="H918" s="51"/>
      <c r="I918" s="51"/>
      <c r="J918" s="268"/>
      <c r="K918" s="265"/>
      <c r="L918" s="265"/>
      <c r="M918" s="109"/>
      <c r="N918" s="265"/>
      <c r="O918" s="265"/>
      <c r="P918" s="265"/>
      <c r="Q918" s="265"/>
      <c r="R918" s="265"/>
      <c r="S918" s="265"/>
      <c r="T918" s="265"/>
      <c r="U918" s="265"/>
      <c r="V918" s="265"/>
      <c r="W918" s="265"/>
      <c r="X918" s="265"/>
      <c r="Y918" s="265"/>
      <c r="Z918" s="265"/>
      <c r="AA918" s="265"/>
      <c r="AB918" s="265"/>
    </row>
    <row r="919" hidden="1">
      <c r="A919" s="83" t="str">
        <f t="shared" si="1"/>
        <v>608c1911045b950b2f34ea5d</v>
      </c>
      <c r="B919" s="325" t="s">
        <v>8940</v>
      </c>
      <c r="C919" s="92" t="s">
        <v>52</v>
      </c>
      <c r="D919" s="267" t="s">
        <v>51</v>
      </c>
      <c r="E919" s="101" t="s">
        <v>2960</v>
      </c>
      <c r="F919" s="101" t="s">
        <v>2961</v>
      </c>
      <c r="G919" s="305" t="s">
        <v>9505</v>
      </c>
      <c r="H919" s="51" t="s">
        <v>9417</v>
      </c>
      <c r="I919" s="51" t="s">
        <v>9986</v>
      </c>
      <c r="J919" s="101" t="s">
        <v>2962</v>
      </c>
      <c r="K919" s="51"/>
      <c r="L919" s="265"/>
      <c r="M919" s="109"/>
      <c r="N919" s="265"/>
      <c r="O919" s="265"/>
      <c r="P919" s="265"/>
      <c r="Q919" s="265"/>
      <c r="R919" s="265"/>
      <c r="S919" s="265"/>
      <c r="T919" s="265"/>
      <c r="U919" s="265"/>
      <c r="V919" s="265"/>
      <c r="W919" s="265"/>
      <c r="X919" s="265"/>
      <c r="Y919" s="265"/>
      <c r="Z919" s="265"/>
      <c r="AA919" s="265"/>
      <c r="AB919" s="265"/>
    </row>
    <row r="920" hidden="1">
      <c r="A920" s="83" t="str">
        <f t="shared" si="1"/>
        <v>5ffc6ba0937d1bc2f4bd5411</v>
      </c>
      <c r="B920" s="99"/>
      <c r="C920" s="92" t="s">
        <v>52</v>
      </c>
      <c r="D920" s="267" t="s">
        <v>51</v>
      </c>
      <c r="E920" s="101" t="s">
        <v>2878</v>
      </c>
      <c r="F920" s="101" t="s">
        <v>2879</v>
      </c>
      <c r="G920" s="171">
        <v>0.5</v>
      </c>
      <c r="H920" s="215" t="s">
        <v>9428</v>
      </c>
      <c r="I920" s="101" t="s">
        <v>9444</v>
      </c>
      <c r="J920" s="101" t="s">
        <v>2881</v>
      </c>
      <c r="K920" s="127"/>
      <c r="L920" s="265"/>
      <c r="M920" s="109"/>
      <c r="N920" s="265"/>
      <c r="O920" s="265"/>
      <c r="P920" s="265"/>
      <c r="Q920" s="265"/>
      <c r="R920" s="265"/>
      <c r="S920" s="265"/>
      <c r="T920" s="265"/>
      <c r="U920" s="265"/>
      <c r="V920" s="265"/>
      <c r="W920" s="265"/>
      <c r="X920" s="265"/>
      <c r="Y920" s="265"/>
      <c r="Z920" s="265"/>
      <c r="AA920" s="265"/>
      <c r="AB920" s="265"/>
    </row>
    <row r="921" hidden="1">
      <c r="A921" s="83" t="str">
        <f t="shared" si="1"/>
        <v>5f55eb6a3d4a64b3dfac5eca</v>
      </c>
      <c r="B921" s="99"/>
      <c r="C921" s="92" t="s">
        <v>52</v>
      </c>
      <c r="D921" s="267" t="s">
        <v>51</v>
      </c>
      <c r="E921" s="101" t="s">
        <v>4930</v>
      </c>
      <c r="F921" s="101" t="s">
        <v>4931</v>
      </c>
      <c r="G921" s="305" t="s">
        <v>9021</v>
      </c>
      <c r="H921" s="51" t="s">
        <v>9987</v>
      </c>
      <c r="I921" s="51" t="s">
        <v>9988</v>
      </c>
      <c r="J921" s="101" t="s">
        <v>4933</v>
      </c>
      <c r="K921" s="265"/>
      <c r="L921" s="265"/>
      <c r="M921" s="109"/>
      <c r="N921" s="265"/>
      <c r="O921" s="265"/>
      <c r="P921" s="265"/>
      <c r="Q921" s="265"/>
      <c r="R921" s="265"/>
      <c r="S921" s="265"/>
      <c r="T921" s="265"/>
      <c r="U921" s="265"/>
      <c r="V921" s="265"/>
      <c r="W921" s="265"/>
      <c r="X921" s="265"/>
      <c r="Y921" s="265"/>
      <c r="Z921" s="265"/>
      <c r="AA921" s="265"/>
      <c r="AB921" s="265"/>
    </row>
    <row r="922" hidden="1">
      <c r="A922" s="83" t="str">
        <f t="shared" si="1"/>
        <v>5f9be8a184b0786c17bc9ae3</v>
      </c>
      <c r="B922" s="99"/>
      <c r="C922" s="92" t="s">
        <v>52</v>
      </c>
      <c r="D922" s="297" t="s">
        <v>51</v>
      </c>
      <c r="E922" s="303" t="s">
        <v>396</v>
      </c>
      <c r="F922" s="303" t="s">
        <v>397</v>
      </c>
      <c r="G922" s="309" t="s">
        <v>8745</v>
      </c>
      <c r="H922" s="312" t="s">
        <v>9989</v>
      </c>
      <c r="I922" s="312" t="s">
        <v>9990</v>
      </c>
      <c r="J922" s="303" t="s">
        <v>399</v>
      </c>
      <c r="K922" s="51" t="s">
        <v>9991</v>
      </c>
      <c r="L922" s="265"/>
      <c r="M922" s="109"/>
      <c r="N922" s="265"/>
      <c r="O922" s="265"/>
      <c r="P922" s="265"/>
      <c r="Q922" s="265"/>
      <c r="R922" s="265"/>
      <c r="S922" s="265"/>
      <c r="T922" s="265"/>
      <c r="U922" s="265"/>
      <c r="V922" s="265"/>
      <c r="W922" s="265"/>
      <c r="X922" s="265"/>
      <c r="Y922" s="265"/>
      <c r="Z922" s="265"/>
      <c r="AA922" s="265"/>
      <c r="AB922" s="265"/>
    </row>
    <row r="923" hidden="1">
      <c r="A923" s="83" t="str">
        <f t="shared" si="1"/>
        <v/>
      </c>
      <c r="B923" s="108"/>
      <c r="C923" s="92" t="s">
        <v>52</v>
      </c>
      <c r="D923" s="126"/>
      <c r="E923" s="127"/>
      <c r="F923" s="127"/>
      <c r="G923" s="112"/>
      <c r="H923" s="127"/>
      <c r="I923" s="127"/>
      <c r="J923" s="127"/>
      <c r="K923" s="127"/>
      <c r="L923" s="127"/>
      <c r="M923" s="127"/>
      <c r="N923" s="265"/>
      <c r="O923" s="265"/>
      <c r="P923" s="265"/>
      <c r="Q923" s="265"/>
      <c r="R923" s="265"/>
      <c r="S923" s="265"/>
      <c r="T923" s="265"/>
      <c r="U923" s="265"/>
      <c r="V923" s="265"/>
      <c r="W923" s="265"/>
      <c r="X923" s="265"/>
      <c r="Y923" s="265"/>
      <c r="Z923" s="265"/>
      <c r="AA923" s="265"/>
      <c r="AB923" s="265"/>
    </row>
    <row r="924" hidden="1">
      <c r="A924" s="83" t="str">
        <f t="shared" si="1"/>
        <v/>
      </c>
      <c r="B924" s="325" t="s">
        <v>8940</v>
      </c>
      <c r="C924" s="92"/>
      <c r="D924" s="267"/>
      <c r="E924" s="268"/>
      <c r="F924" s="268"/>
      <c r="G924" s="305"/>
      <c r="H924" s="51"/>
      <c r="I924" s="51"/>
      <c r="J924" s="268"/>
      <c r="K924" s="265"/>
      <c r="L924" s="265"/>
      <c r="M924" s="109"/>
      <c r="N924" s="265"/>
      <c r="O924" s="265"/>
      <c r="P924" s="265"/>
      <c r="Q924" s="265"/>
      <c r="R924" s="265"/>
      <c r="S924" s="265"/>
      <c r="T924" s="265"/>
      <c r="U924" s="265"/>
      <c r="V924" s="265"/>
      <c r="W924" s="265"/>
      <c r="X924" s="265"/>
      <c r="Y924" s="265"/>
      <c r="Z924" s="265"/>
      <c r="AA924" s="265"/>
      <c r="AB924" s="265"/>
    </row>
    <row r="925" hidden="1">
      <c r="A925" s="83" t="str">
        <f t="shared" si="1"/>
        <v>RANDEVU ALINMAYACAK!!!!</v>
      </c>
      <c r="B925" s="99"/>
      <c r="C925" s="92" t="s">
        <v>1192</v>
      </c>
      <c r="D925" s="267"/>
      <c r="E925" s="324" t="s">
        <v>9803</v>
      </c>
      <c r="F925" s="254"/>
      <c r="G925" s="305"/>
      <c r="H925" s="51"/>
      <c r="I925" s="51"/>
      <c r="J925" s="268"/>
      <c r="K925" s="265"/>
      <c r="L925" s="265"/>
      <c r="M925" s="109"/>
      <c r="N925" s="265"/>
      <c r="O925" s="265"/>
      <c r="P925" s="265"/>
      <c r="Q925" s="265"/>
      <c r="R925" s="265"/>
      <c r="S925" s="265"/>
      <c r="T925" s="265"/>
      <c r="U925" s="265"/>
      <c r="V925" s="265"/>
      <c r="W925" s="265"/>
      <c r="X925" s="265"/>
      <c r="Y925" s="265"/>
      <c r="Z925" s="265"/>
      <c r="AA925" s="265"/>
      <c r="AB925" s="265"/>
    </row>
    <row r="926" hidden="1">
      <c r="A926" s="83" t="str">
        <f t="shared" si="1"/>
        <v/>
      </c>
      <c r="B926" s="99"/>
      <c r="C926" s="92" t="s">
        <v>1192</v>
      </c>
      <c r="D926" s="267"/>
      <c r="E926" s="255"/>
      <c r="F926" s="256"/>
      <c r="G926" s="305"/>
      <c r="H926" s="51"/>
      <c r="I926" s="51"/>
      <c r="J926" s="101"/>
      <c r="K926" s="265"/>
      <c r="L926" s="265"/>
      <c r="M926" s="109"/>
      <c r="N926" s="265"/>
      <c r="O926" s="265"/>
      <c r="P926" s="265"/>
      <c r="Q926" s="265"/>
      <c r="R926" s="265"/>
      <c r="S926" s="265"/>
      <c r="T926" s="265"/>
      <c r="U926" s="265"/>
      <c r="V926" s="265"/>
      <c r="W926" s="265"/>
      <c r="X926" s="265"/>
      <c r="Y926" s="265"/>
      <c r="Z926" s="265"/>
      <c r="AA926" s="265"/>
      <c r="AB926" s="265"/>
    </row>
    <row r="927" hidden="1">
      <c r="A927" s="83" t="str">
        <f t="shared" si="1"/>
        <v/>
      </c>
      <c r="B927" s="99"/>
      <c r="C927" s="92" t="s">
        <v>1192</v>
      </c>
      <c r="D927" s="267"/>
      <c r="E927" s="255"/>
      <c r="F927" s="256"/>
      <c r="G927" s="305"/>
      <c r="H927" s="51"/>
      <c r="I927" s="51"/>
      <c r="J927" s="268"/>
      <c r="K927" s="265"/>
      <c r="L927" s="265"/>
      <c r="M927" s="109"/>
      <c r="N927" s="265"/>
      <c r="O927" s="265"/>
      <c r="P927" s="265"/>
      <c r="Q927" s="265"/>
      <c r="R927" s="265"/>
      <c r="S927" s="265"/>
      <c r="T927" s="265"/>
      <c r="U927" s="265"/>
      <c r="V927" s="265"/>
      <c r="W927" s="265"/>
      <c r="X927" s="265"/>
      <c r="Y927" s="265"/>
      <c r="Z927" s="265"/>
      <c r="AA927" s="265"/>
      <c r="AB927" s="265"/>
    </row>
    <row r="928" hidden="1">
      <c r="A928" s="83" t="str">
        <f t="shared" si="1"/>
        <v/>
      </c>
      <c r="B928" s="99"/>
      <c r="C928" s="92" t="s">
        <v>1192</v>
      </c>
      <c r="D928" s="126"/>
      <c r="E928" s="257"/>
      <c r="F928" s="259"/>
      <c r="G928" s="112"/>
      <c r="H928" s="127"/>
      <c r="I928" s="127"/>
      <c r="J928" s="127"/>
      <c r="K928" s="127"/>
      <c r="L928" s="127"/>
      <c r="M928" s="127"/>
      <c r="N928" s="265"/>
      <c r="O928" s="265"/>
      <c r="P928" s="265"/>
      <c r="Q928" s="265"/>
      <c r="R928" s="265"/>
      <c r="S928" s="265"/>
      <c r="T928" s="265"/>
      <c r="U928" s="265"/>
      <c r="V928" s="265"/>
      <c r="W928" s="265"/>
      <c r="X928" s="265"/>
      <c r="Y928" s="265"/>
      <c r="Z928" s="265"/>
      <c r="AA928" s="265"/>
      <c r="AB928" s="265"/>
    </row>
    <row r="929" hidden="1">
      <c r="A929" s="83" t="str">
        <f t="shared" si="1"/>
        <v/>
      </c>
      <c r="B929" s="108"/>
      <c r="C929" s="92" t="s">
        <v>1192</v>
      </c>
      <c r="D929" s="267"/>
      <c r="E929" s="268"/>
      <c r="F929" s="268"/>
      <c r="G929" s="305"/>
      <c r="H929" s="51"/>
      <c r="I929" s="51"/>
      <c r="J929" s="268"/>
      <c r="K929" s="265"/>
      <c r="L929" s="265"/>
      <c r="M929" s="109"/>
      <c r="N929" s="265"/>
      <c r="O929" s="265"/>
      <c r="P929" s="265"/>
      <c r="Q929" s="265"/>
      <c r="R929" s="265"/>
      <c r="S929" s="265"/>
      <c r="T929" s="265"/>
      <c r="U929" s="265"/>
      <c r="V929" s="265"/>
      <c r="W929" s="265"/>
      <c r="X929" s="265"/>
      <c r="Y929" s="265"/>
      <c r="Z929" s="265"/>
      <c r="AA929" s="265"/>
      <c r="AB929" s="265"/>
    </row>
    <row r="930" hidden="1">
      <c r="A930" s="83" t="str">
        <f t="shared" si="1"/>
        <v/>
      </c>
      <c r="B930" s="261"/>
      <c r="C930" s="262">
        <v>44358.0</v>
      </c>
      <c r="D930" s="267"/>
      <c r="E930" s="268"/>
      <c r="F930" s="268"/>
      <c r="G930" s="305"/>
      <c r="H930" s="51"/>
      <c r="I930" s="51"/>
      <c r="J930" s="268"/>
      <c r="K930" s="265"/>
      <c r="L930" s="265"/>
      <c r="M930" s="109"/>
      <c r="N930" s="265"/>
      <c r="O930" s="265"/>
      <c r="P930" s="265"/>
      <c r="Q930" s="265"/>
      <c r="R930" s="265"/>
      <c r="S930" s="265"/>
      <c r="T930" s="265"/>
      <c r="U930" s="265"/>
      <c r="V930" s="265"/>
      <c r="W930" s="265"/>
      <c r="X930" s="265"/>
      <c r="Y930" s="265"/>
      <c r="Z930" s="265"/>
      <c r="AA930" s="265"/>
      <c r="AB930" s="265"/>
    </row>
    <row r="931" hidden="1">
      <c r="A931" s="83" t="str">
        <f t="shared" si="1"/>
        <v>60743cce4340791645b86c47</v>
      </c>
      <c r="B931" s="325" t="s">
        <v>8686</v>
      </c>
      <c r="C931" s="92" t="s">
        <v>273</v>
      </c>
      <c r="D931" s="297" t="s">
        <v>51</v>
      </c>
      <c r="E931" s="122" t="s">
        <v>9992</v>
      </c>
      <c r="F931" s="122" t="s">
        <v>9993</v>
      </c>
      <c r="G931" s="309" t="s">
        <v>9505</v>
      </c>
      <c r="H931" s="312" t="s">
        <v>8690</v>
      </c>
      <c r="I931" s="312" t="s">
        <v>9994</v>
      </c>
      <c r="J931" s="122" t="s">
        <v>9995</v>
      </c>
      <c r="K931" s="51"/>
      <c r="L931" s="265"/>
      <c r="M931" s="109"/>
      <c r="N931" s="265"/>
      <c r="O931" s="265"/>
      <c r="P931" s="265"/>
      <c r="Q931" s="265"/>
      <c r="R931" s="265"/>
      <c r="S931" s="265"/>
      <c r="T931" s="265"/>
      <c r="U931" s="265"/>
      <c r="V931" s="265"/>
      <c r="W931" s="265"/>
      <c r="X931" s="265"/>
      <c r="Y931" s="265"/>
      <c r="Z931" s="265"/>
      <c r="AA931" s="265"/>
      <c r="AB931" s="265"/>
    </row>
    <row r="932" hidden="1">
      <c r="A932" s="83" t="str">
        <f t="shared" si="1"/>
        <v>60794f021e398b7c3d1c88fc</v>
      </c>
      <c r="B932" s="99"/>
      <c r="C932" s="92" t="s">
        <v>273</v>
      </c>
      <c r="D932" s="267" t="s">
        <v>51</v>
      </c>
      <c r="E932" s="268" t="s">
        <v>3956</v>
      </c>
      <c r="F932" s="268" t="s">
        <v>3957</v>
      </c>
      <c r="G932" s="171">
        <v>0.5</v>
      </c>
      <c r="H932" s="51" t="s">
        <v>9996</v>
      </c>
      <c r="I932" s="51" t="s">
        <v>9997</v>
      </c>
      <c r="J932" s="101" t="s">
        <v>3959</v>
      </c>
      <c r="K932" s="265"/>
      <c r="L932" s="265"/>
      <c r="M932" s="109"/>
      <c r="N932" s="265"/>
      <c r="O932" s="265"/>
      <c r="P932" s="265"/>
      <c r="Q932" s="265"/>
      <c r="R932" s="265"/>
      <c r="S932" s="265"/>
      <c r="T932" s="265"/>
      <c r="U932" s="265"/>
      <c r="V932" s="265"/>
      <c r="W932" s="265"/>
      <c r="X932" s="265"/>
      <c r="Y932" s="265"/>
      <c r="Z932" s="265"/>
      <c r="AA932" s="265"/>
      <c r="AB932" s="265"/>
    </row>
    <row r="933" hidden="1">
      <c r="A933" s="83" t="str">
        <f t="shared" si="1"/>
        <v>60ab6f5baa3d64a594466525</v>
      </c>
      <c r="B933" s="99"/>
      <c r="C933" s="92" t="s">
        <v>273</v>
      </c>
      <c r="D933" s="297" t="s">
        <v>51</v>
      </c>
      <c r="E933" s="122" t="s">
        <v>7196</v>
      </c>
      <c r="F933" s="122" t="s">
        <v>7197</v>
      </c>
      <c r="G933" s="309" t="s">
        <v>9021</v>
      </c>
      <c r="H933" s="312" t="s">
        <v>9998</v>
      </c>
      <c r="I933" s="312" t="s">
        <v>9999</v>
      </c>
      <c r="J933" s="122" t="s">
        <v>7199</v>
      </c>
      <c r="K933" s="265"/>
      <c r="L933" s="265"/>
      <c r="M933" s="109"/>
      <c r="N933" s="265"/>
      <c r="O933" s="265"/>
      <c r="P933" s="265"/>
      <c r="Q933" s="265"/>
      <c r="R933" s="265"/>
      <c r="S933" s="265"/>
      <c r="T933" s="265"/>
      <c r="U933" s="265"/>
      <c r="V933" s="265"/>
      <c r="W933" s="265"/>
      <c r="X933" s="265"/>
      <c r="Y933" s="265"/>
      <c r="Z933" s="265"/>
      <c r="AA933" s="265"/>
      <c r="AB933" s="265"/>
    </row>
    <row r="934" hidden="1">
      <c r="A934" s="83" t="str">
        <f t="shared" si="1"/>
        <v>5f55ef5dbfaa9a30f131d2cd</v>
      </c>
      <c r="B934" s="99"/>
      <c r="C934" s="92" t="s">
        <v>273</v>
      </c>
      <c r="D934" s="267" t="s">
        <v>51</v>
      </c>
      <c r="E934" s="268" t="s">
        <v>8158</v>
      </c>
      <c r="F934" s="268" t="s">
        <v>8159</v>
      </c>
      <c r="G934" s="305" t="s">
        <v>8745</v>
      </c>
      <c r="H934" s="51" t="s">
        <v>9853</v>
      </c>
      <c r="I934" s="51" t="s">
        <v>10000</v>
      </c>
      <c r="J934" s="268" t="s">
        <v>8161</v>
      </c>
      <c r="K934" s="265"/>
      <c r="L934" s="265"/>
      <c r="M934" s="109"/>
      <c r="N934" s="265"/>
      <c r="O934" s="265"/>
      <c r="P934" s="265"/>
      <c r="Q934" s="265"/>
      <c r="R934" s="265"/>
      <c r="S934" s="265"/>
      <c r="T934" s="265"/>
      <c r="U934" s="265"/>
      <c r="V934" s="265"/>
      <c r="W934" s="265"/>
      <c r="X934" s="265"/>
      <c r="Y934" s="265"/>
      <c r="Z934" s="265"/>
      <c r="AA934" s="265"/>
      <c r="AB934" s="265"/>
    </row>
    <row r="935" hidden="1">
      <c r="A935" s="83" t="str">
        <f t="shared" si="1"/>
        <v/>
      </c>
      <c r="B935" s="99"/>
      <c r="C935" s="92" t="s">
        <v>9364</v>
      </c>
      <c r="D935" s="267"/>
      <c r="E935" s="268"/>
      <c r="F935" s="268"/>
      <c r="G935" s="305"/>
      <c r="H935" s="51"/>
      <c r="I935" s="51"/>
      <c r="J935" s="268"/>
      <c r="K935" s="265"/>
      <c r="L935" s="265"/>
      <c r="M935" s="109"/>
      <c r="N935" s="265"/>
      <c r="O935" s="265"/>
      <c r="P935" s="265"/>
      <c r="Q935" s="265"/>
      <c r="R935" s="265"/>
      <c r="S935" s="265"/>
      <c r="T935" s="265"/>
      <c r="U935" s="265"/>
      <c r="V935" s="265"/>
      <c r="W935" s="265"/>
      <c r="X935" s="265"/>
      <c r="Y935" s="265"/>
      <c r="Z935" s="265"/>
      <c r="AA935" s="265"/>
      <c r="AB935" s="265"/>
    </row>
    <row r="936" hidden="1">
      <c r="A936" s="83" t="str">
        <f t="shared" si="1"/>
        <v/>
      </c>
      <c r="B936" s="108"/>
      <c r="C936" s="92"/>
      <c r="D936" s="267"/>
      <c r="E936" s="268"/>
      <c r="F936" s="268"/>
      <c r="G936" s="305"/>
      <c r="H936" s="51"/>
      <c r="I936" s="51"/>
      <c r="J936" s="268"/>
      <c r="K936" s="265"/>
      <c r="L936" s="265"/>
      <c r="M936" s="109"/>
      <c r="N936" s="265"/>
      <c r="O936" s="265"/>
      <c r="P936" s="265"/>
      <c r="Q936" s="265"/>
      <c r="R936" s="265"/>
      <c r="S936" s="265"/>
      <c r="T936" s="265"/>
      <c r="U936" s="265"/>
      <c r="V936" s="265"/>
      <c r="W936" s="265"/>
      <c r="X936" s="265"/>
      <c r="Y936" s="265"/>
      <c r="Z936" s="265"/>
      <c r="AA936" s="265"/>
      <c r="AB936" s="265"/>
    </row>
    <row r="937" hidden="1">
      <c r="A937" s="83" t="str">
        <f t="shared" si="1"/>
        <v>5ff98e4b35e5805e7f4475b3</v>
      </c>
      <c r="B937" s="325" t="s">
        <v>8940</v>
      </c>
      <c r="C937" s="92" t="s">
        <v>52</v>
      </c>
      <c r="D937" s="297" t="s">
        <v>51</v>
      </c>
      <c r="E937" s="122" t="s">
        <v>4943</v>
      </c>
      <c r="F937" s="122" t="s">
        <v>4944</v>
      </c>
      <c r="G937" s="309" t="s">
        <v>8802</v>
      </c>
      <c r="H937" s="312" t="s">
        <v>9953</v>
      </c>
      <c r="I937" s="312" t="s">
        <v>10001</v>
      </c>
      <c r="J937" s="122" t="s">
        <v>4946</v>
      </c>
      <c r="K937" s="51" t="s">
        <v>10002</v>
      </c>
      <c r="L937" s="265"/>
      <c r="M937" s="109"/>
      <c r="N937" s="265"/>
      <c r="O937" s="265"/>
      <c r="P937" s="265"/>
      <c r="Q937" s="265"/>
      <c r="R937" s="265"/>
      <c r="S937" s="265"/>
      <c r="T937" s="265"/>
      <c r="U937" s="265"/>
      <c r="V937" s="265"/>
      <c r="W937" s="265"/>
      <c r="X937" s="265"/>
      <c r="Y937" s="265"/>
      <c r="Z937" s="265"/>
      <c r="AA937" s="265"/>
      <c r="AB937" s="265"/>
    </row>
    <row r="938" hidden="1">
      <c r="A938" s="83" t="str">
        <f t="shared" si="1"/>
        <v>5f4f561da9de50012f0dba66</v>
      </c>
      <c r="B938" s="99"/>
      <c r="C938" s="92" t="s">
        <v>52</v>
      </c>
      <c r="D938" s="267" t="s">
        <v>51</v>
      </c>
      <c r="E938" s="268" t="s">
        <v>787</v>
      </c>
      <c r="F938" s="268" t="s">
        <v>788</v>
      </c>
      <c r="G938" s="305" t="s">
        <v>9410</v>
      </c>
      <c r="H938" s="51" t="s">
        <v>10003</v>
      </c>
      <c r="I938" s="51" t="s">
        <v>10004</v>
      </c>
      <c r="J938" s="268" t="s">
        <v>790</v>
      </c>
      <c r="K938" s="51" t="s">
        <v>10005</v>
      </c>
      <c r="L938" s="265"/>
      <c r="M938" s="109"/>
      <c r="N938" s="265"/>
      <c r="O938" s="265"/>
      <c r="P938" s="265"/>
      <c r="Q938" s="265"/>
      <c r="R938" s="265"/>
      <c r="S938" s="265"/>
      <c r="T938" s="265"/>
      <c r="U938" s="265"/>
      <c r="V938" s="265"/>
      <c r="W938" s="265"/>
      <c r="X938" s="265"/>
      <c r="Y938" s="265"/>
      <c r="Z938" s="265"/>
      <c r="AA938" s="265"/>
      <c r="AB938" s="265"/>
    </row>
    <row r="939" hidden="1">
      <c r="A939" s="83" t="str">
        <f t="shared" si="1"/>
        <v>5fc8ea329fe93879218e0f7d</v>
      </c>
      <c r="B939" s="99"/>
      <c r="C939" s="92" t="s">
        <v>52</v>
      </c>
      <c r="D939" s="267" t="s">
        <v>51</v>
      </c>
      <c r="E939" s="101" t="s">
        <v>6083</v>
      </c>
      <c r="F939" s="101" t="s">
        <v>6084</v>
      </c>
      <c r="G939" s="305" t="s">
        <v>9021</v>
      </c>
      <c r="H939" s="51" t="s">
        <v>10006</v>
      </c>
      <c r="I939" s="51" t="s">
        <v>10007</v>
      </c>
      <c r="J939" s="101" t="s">
        <v>6086</v>
      </c>
      <c r="K939" s="265"/>
      <c r="L939" s="265"/>
      <c r="M939" s="109"/>
      <c r="N939" s="265"/>
      <c r="O939" s="265"/>
      <c r="P939" s="265"/>
      <c r="Q939" s="265"/>
      <c r="R939" s="265"/>
      <c r="S939" s="265"/>
      <c r="T939" s="265"/>
      <c r="U939" s="265"/>
      <c r="V939" s="265"/>
      <c r="W939" s="265"/>
      <c r="X939" s="265"/>
      <c r="Y939" s="265"/>
      <c r="Z939" s="265"/>
      <c r="AA939" s="265"/>
      <c r="AB939" s="265"/>
    </row>
    <row r="940" hidden="1">
      <c r="A940" s="83" t="str">
        <f t="shared" si="1"/>
        <v>5fb8d95ea3cd286ac75272ab</v>
      </c>
      <c r="B940" s="99"/>
      <c r="C940" s="92" t="s">
        <v>52</v>
      </c>
      <c r="D940" s="267" t="s">
        <v>51</v>
      </c>
      <c r="E940" s="101" t="s">
        <v>3863</v>
      </c>
      <c r="F940" s="101" t="s">
        <v>3864</v>
      </c>
      <c r="G940" s="305" t="s">
        <v>8745</v>
      </c>
      <c r="H940" s="51" t="s">
        <v>9989</v>
      </c>
      <c r="I940" s="101" t="s">
        <v>10008</v>
      </c>
      <c r="J940" s="101" t="s">
        <v>3866</v>
      </c>
      <c r="K940" s="265"/>
      <c r="L940" s="265"/>
      <c r="M940" s="109"/>
      <c r="N940" s="265"/>
      <c r="O940" s="265"/>
      <c r="P940" s="265"/>
      <c r="Q940" s="265"/>
      <c r="R940" s="265"/>
      <c r="S940" s="265"/>
      <c r="T940" s="265"/>
      <c r="U940" s="265"/>
      <c r="V940" s="265"/>
      <c r="W940" s="265"/>
      <c r="X940" s="265"/>
      <c r="Y940" s="265"/>
      <c r="Z940" s="265"/>
      <c r="AA940" s="265"/>
      <c r="AB940" s="265"/>
    </row>
    <row r="941" hidden="1">
      <c r="A941" s="83" t="str">
        <f t="shared" si="1"/>
        <v>5f9be8a184b0786c17bc9ae3</v>
      </c>
      <c r="B941" s="108"/>
      <c r="C941" s="92" t="s">
        <v>52</v>
      </c>
      <c r="D941" s="267" t="s">
        <v>51</v>
      </c>
      <c r="E941" s="268" t="s">
        <v>396</v>
      </c>
      <c r="F941" s="268" t="s">
        <v>397</v>
      </c>
      <c r="G941" s="305" t="s">
        <v>8760</v>
      </c>
      <c r="H941" s="51" t="s">
        <v>9989</v>
      </c>
      <c r="I941" s="51" t="s">
        <v>9990</v>
      </c>
      <c r="J941" s="268" t="s">
        <v>399</v>
      </c>
      <c r="K941" s="265"/>
      <c r="L941" s="265"/>
      <c r="M941" s="109"/>
      <c r="N941" s="265"/>
      <c r="O941" s="265"/>
      <c r="P941" s="265"/>
      <c r="Q941" s="265"/>
      <c r="R941" s="265"/>
      <c r="S941" s="265"/>
      <c r="T941" s="265"/>
      <c r="U941" s="265"/>
      <c r="V941" s="265"/>
      <c r="W941" s="265"/>
      <c r="X941" s="265"/>
      <c r="Y941" s="265"/>
      <c r="Z941" s="265"/>
      <c r="AA941" s="265"/>
      <c r="AB941" s="265"/>
    </row>
    <row r="942" hidden="1">
      <c r="A942" s="83" t="str">
        <f t="shared" si="1"/>
        <v/>
      </c>
      <c r="B942" s="335"/>
      <c r="C942" s="92"/>
      <c r="D942" s="267"/>
      <c r="E942" s="268"/>
      <c r="F942" s="268"/>
      <c r="G942" s="305"/>
      <c r="H942" s="51"/>
      <c r="I942" s="51"/>
      <c r="J942" s="268"/>
      <c r="K942" s="265"/>
      <c r="L942" s="265"/>
      <c r="M942" s="109"/>
      <c r="N942" s="265"/>
      <c r="O942" s="265"/>
      <c r="P942" s="265"/>
      <c r="Q942" s="265"/>
      <c r="R942" s="265"/>
      <c r="S942" s="265"/>
      <c r="T942" s="265"/>
      <c r="U942" s="265"/>
      <c r="V942" s="265"/>
      <c r="W942" s="265"/>
      <c r="X942" s="265"/>
      <c r="Y942" s="265"/>
      <c r="Z942" s="265"/>
      <c r="AA942" s="265"/>
      <c r="AB942" s="265"/>
    </row>
    <row r="943" hidden="1">
      <c r="A943" s="83" t="str">
        <f t="shared" si="1"/>
        <v/>
      </c>
      <c r="B943" s="261"/>
      <c r="C943" s="262">
        <v>44361.0</v>
      </c>
      <c r="D943" s="267"/>
      <c r="E943" s="268"/>
      <c r="F943" s="268"/>
      <c r="G943" s="305"/>
      <c r="H943" s="51"/>
      <c r="I943" s="51"/>
      <c r="J943" s="268"/>
      <c r="K943" s="265"/>
      <c r="L943" s="265"/>
      <c r="M943" s="109"/>
      <c r="N943" s="265"/>
      <c r="O943" s="265"/>
      <c r="P943" s="265"/>
      <c r="Q943" s="265"/>
      <c r="R943" s="265"/>
      <c r="S943" s="265"/>
      <c r="T943" s="265"/>
      <c r="U943" s="265"/>
      <c r="V943" s="265"/>
      <c r="W943" s="265"/>
      <c r="X943" s="265"/>
      <c r="Y943" s="265"/>
      <c r="Z943" s="265"/>
      <c r="AA943" s="265"/>
      <c r="AB943" s="265"/>
    </row>
    <row r="944" hidden="1">
      <c r="A944" s="83" t="str">
        <f t="shared" si="1"/>
        <v/>
      </c>
      <c r="B944" s="325" t="s">
        <v>8686</v>
      </c>
      <c r="C944" s="92" t="s">
        <v>273</v>
      </c>
      <c r="D944" s="267"/>
      <c r="E944" s="268"/>
      <c r="F944" s="268"/>
      <c r="G944" s="305"/>
      <c r="H944" s="51"/>
      <c r="I944" s="51"/>
      <c r="J944" s="268"/>
      <c r="K944" s="265"/>
      <c r="L944" s="265"/>
      <c r="M944" s="109"/>
      <c r="N944" s="265"/>
      <c r="O944" s="265"/>
      <c r="P944" s="265"/>
      <c r="Q944" s="265"/>
      <c r="R944" s="265"/>
      <c r="S944" s="265"/>
      <c r="T944" s="265"/>
      <c r="U944" s="265"/>
      <c r="V944" s="265"/>
      <c r="W944" s="265"/>
      <c r="X944" s="265"/>
      <c r="Y944" s="265"/>
      <c r="Z944" s="265"/>
      <c r="AA944" s="265"/>
      <c r="AB944" s="265"/>
    </row>
    <row r="945" hidden="1">
      <c r="A945" s="83" t="str">
        <f t="shared" si="1"/>
        <v>5fbe667214a30f02bc20bac1</v>
      </c>
      <c r="B945" s="99"/>
      <c r="C945" s="92" t="s">
        <v>273</v>
      </c>
      <c r="D945" s="297" t="s">
        <v>51</v>
      </c>
      <c r="E945" s="122" t="s">
        <v>5314</v>
      </c>
      <c r="F945" s="122" t="s">
        <v>5315</v>
      </c>
      <c r="G945" s="309" t="s">
        <v>9505</v>
      </c>
      <c r="H945" s="312" t="s">
        <v>9610</v>
      </c>
      <c r="I945" s="122" t="s">
        <v>10009</v>
      </c>
      <c r="J945" s="122" t="s">
        <v>5042</v>
      </c>
      <c r="K945" s="51" t="s">
        <v>10010</v>
      </c>
      <c r="L945" s="265"/>
      <c r="M945" s="109"/>
      <c r="N945" s="265"/>
      <c r="O945" s="265"/>
      <c r="P945" s="265"/>
      <c r="Q945" s="265"/>
      <c r="R945" s="265"/>
      <c r="S945" s="265"/>
      <c r="T945" s="265"/>
      <c r="U945" s="265"/>
      <c r="V945" s="265"/>
      <c r="W945" s="265"/>
      <c r="X945" s="265"/>
      <c r="Y945" s="265"/>
      <c r="Z945" s="265"/>
      <c r="AA945" s="265"/>
      <c r="AB945" s="265"/>
    </row>
    <row r="946" hidden="1">
      <c r="A946" s="83" t="str">
        <f t="shared" si="1"/>
        <v>5fec8a7c12a850dde8bc4a8e</v>
      </c>
      <c r="B946" s="99"/>
      <c r="C946" s="92" t="s">
        <v>273</v>
      </c>
      <c r="D946" s="297" t="s">
        <v>51</v>
      </c>
      <c r="E946" s="303" t="s">
        <v>1813</v>
      </c>
      <c r="F946" s="303" t="s">
        <v>1814</v>
      </c>
      <c r="G946" s="309" t="s">
        <v>9410</v>
      </c>
      <c r="H946" s="312" t="s">
        <v>9610</v>
      </c>
      <c r="I946" s="312" t="s">
        <v>10011</v>
      </c>
      <c r="J946" s="303" t="s">
        <v>82</v>
      </c>
      <c r="K946" s="51" t="s">
        <v>10012</v>
      </c>
      <c r="L946" s="265"/>
      <c r="M946" s="109"/>
      <c r="N946" s="265"/>
      <c r="O946" s="265"/>
      <c r="P946" s="265"/>
      <c r="Q946" s="265"/>
      <c r="R946" s="265"/>
      <c r="S946" s="265"/>
      <c r="T946" s="265"/>
      <c r="U946" s="265"/>
      <c r="V946" s="265"/>
      <c r="W946" s="265"/>
      <c r="X946" s="265"/>
      <c r="Y946" s="265"/>
      <c r="Z946" s="265"/>
      <c r="AA946" s="265"/>
      <c r="AB946" s="265"/>
    </row>
    <row r="947" hidden="1">
      <c r="A947" s="83" t="str">
        <f t="shared" si="1"/>
        <v>60a3c7f066b44fbb37cccd4b</v>
      </c>
      <c r="B947" s="99"/>
      <c r="C947" s="92" t="s">
        <v>273</v>
      </c>
      <c r="D947" s="267" t="s">
        <v>51</v>
      </c>
      <c r="E947" s="101" t="s">
        <v>10013</v>
      </c>
      <c r="F947" s="101" t="s">
        <v>10014</v>
      </c>
      <c r="G947" s="305" t="s">
        <v>9021</v>
      </c>
      <c r="H947" s="51" t="s">
        <v>9848</v>
      </c>
      <c r="I947" s="101" t="s">
        <v>10015</v>
      </c>
      <c r="J947" s="101" t="s">
        <v>10016</v>
      </c>
      <c r="K947" s="265"/>
      <c r="L947" s="265"/>
      <c r="M947" s="109"/>
      <c r="N947" s="265"/>
      <c r="O947" s="265"/>
      <c r="P947" s="265"/>
      <c r="Q947" s="265"/>
      <c r="R947" s="265"/>
      <c r="S947" s="265"/>
      <c r="T947" s="265"/>
      <c r="U947" s="265"/>
      <c r="V947" s="265"/>
      <c r="W947" s="265"/>
      <c r="X947" s="265"/>
      <c r="Y947" s="265"/>
      <c r="Z947" s="265"/>
      <c r="AA947" s="265"/>
      <c r="AB947" s="265"/>
    </row>
    <row r="948" hidden="1">
      <c r="A948" s="83" t="str">
        <f t="shared" si="1"/>
        <v>603a13ac629a2529596a2cb4</v>
      </c>
      <c r="B948" s="99"/>
      <c r="C948" s="92"/>
      <c r="D948" s="267" t="s">
        <v>51</v>
      </c>
      <c r="E948" s="101" t="s">
        <v>1352</v>
      </c>
      <c r="F948" s="101" t="s">
        <v>1353</v>
      </c>
      <c r="G948" s="305" t="s">
        <v>8745</v>
      </c>
      <c r="H948" s="51" t="s">
        <v>10017</v>
      </c>
      <c r="I948" s="101" t="s">
        <v>10018</v>
      </c>
      <c r="J948" s="101" t="s">
        <v>1355</v>
      </c>
      <c r="K948" s="265"/>
      <c r="L948" s="265"/>
      <c r="M948" s="109"/>
      <c r="N948" s="265"/>
      <c r="O948" s="265"/>
      <c r="P948" s="265"/>
      <c r="Q948" s="265"/>
      <c r="R948" s="265"/>
      <c r="S948" s="265"/>
      <c r="T948" s="265"/>
      <c r="U948" s="265"/>
      <c r="V948" s="265"/>
      <c r="W948" s="265"/>
      <c r="X948" s="265"/>
      <c r="Y948" s="265"/>
      <c r="Z948" s="265"/>
      <c r="AA948" s="265"/>
      <c r="AB948" s="265"/>
    </row>
    <row r="949" hidden="1">
      <c r="A949" s="83" t="str">
        <f t="shared" si="1"/>
        <v>603373f1965500421a0fad7f</v>
      </c>
      <c r="B949" s="99"/>
      <c r="C949" s="92" t="s">
        <v>9364</v>
      </c>
      <c r="D949" s="147" t="s">
        <v>51</v>
      </c>
      <c r="E949" s="122" t="s">
        <v>10019</v>
      </c>
      <c r="F949" s="122" t="s">
        <v>10020</v>
      </c>
      <c r="G949" s="144" t="s">
        <v>8745</v>
      </c>
      <c r="H949" s="124" t="s">
        <v>9610</v>
      </c>
      <c r="I949" s="122" t="s">
        <v>10021</v>
      </c>
      <c r="J949" s="122" t="s">
        <v>10022</v>
      </c>
      <c r="K949" s="51" t="s">
        <v>10023</v>
      </c>
      <c r="L949" s="265"/>
      <c r="M949" s="109"/>
      <c r="N949" s="265"/>
      <c r="O949" s="265"/>
      <c r="P949" s="265"/>
      <c r="Q949" s="265"/>
      <c r="R949" s="265"/>
      <c r="S949" s="265"/>
      <c r="T949" s="265"/>
      <c r="U949" s="265"/>
      <c r="V949" s="265"/>
      <c r="W949" s="265"/>
      <c r="X949" s="265"/>
      <c r="Y949" s="265"/>
      <c r="Z949" s="265"/>
      <c r="AA949" s="265"/>
      <c r="AB949" s="265"/>
    </row>
    <row r="950" hidden="1">
      <c r="A950" s="83" t="str">
        <f t="shared" si="1"/>
        <v/>
      </c>
      <c r="B950" s="108"/>
      <c r="C950" s="92"/>
      <c r="D950" s="267"/>
      <c r="E950" s="268"/>
      <c r="F950" s="268"/>
      <c r="G950" s="305"/>
      <c r="H950" s="51"/>
      <c r="I950" s="51"/>
      <c r="J950" s="268"/>
      <c r="K950" s="265"/>
      <c r="L950" s="265"/>
      <c r="M950" s="109"/>
      <c r="N950" s="265"/>
      <c r="O950" s="265"/>
      <c r="P950" s="265"/>
      <c r="Q950" s="265"/>
      <c r="R950" s="265"/>
      <c r="S950" s="265"/>
      <c r="T950" s="265"/>
      <c r="U950" s="265"/>
      <c r="V950" s="265"/>
      <c r="W950" s="265"/>
      <c r="X950" s="265"/>
      <c r="Y950" s="265"/>
      <c r="Z950" s="265"/>
      <c r="AA950" s="265"/>
      <c r="AB950" s="265"/>
    </row>
    <row r="951" hidden="1">
      <c r="A951" s="83" t="str">
        <f t="shared" si="1"/>
        <v>6076dc4715d0a60aa4ed4ac5</v>
      </c>
      <c r="B951" s="325" t="s">
        <v>8940</v>
      </c>
      <c r="C951" s="92" t="s">
        <v>52</v>
      </c>
      <c r="D951" s="267" t="s">
        <v>51</v>
      </c>
      <c r="E951" s="268" t="s">
        <v>1513</v>
      </c>
      <c r="F951" s="268" t="s">
        <v>1514</v>
      </c>
      <c r="G951" s="305" t="s">
        <v>8760</v>
      </c>
      <c r="H951" s="51" t="s">
        <v>9143</v>
      </c>
      <c r="I951" s="51" t="s">
        <v>10024</v>
      </c>
      <c r="J951" s="268" t="s">
        <v>1516</v>
      </c>
      <c r="K951" s="265"/>
      <c r="L951" s="265"/>
      <c r="M951" s="109"/>
      <c r="N951" s="265"/>
      <c r="O951" s="265"/>
      <c r="P951" s="265"/>
      <c r="Q951" s="265"/>
      <c r="R951" s="265"/>
      <c r="S951" s="265"/>
      <c r="T951" s="265"/>
      <c r="U951" s="265"/>
      <c r="V951" s="265"/>
      <c r="W951" s="265"/>
      <c r="X951" s="265"/>
      <c r="Y951" s="265"/>
      <c r="Z951" s="265"/>
      <c r="AA951" s="265"/>
      <c r="AB951" s="265"/>
    </row>
    <row r="952" hidden="1">
      <c r="A952" s="83" t="str">
        <f t="shared" si="1"/>
        <v>6078531a1dc0b018d3092f81</v>
      </c>
      <c r="B952" s="99"/>
      <c r="C952" s="92" t="s">
        <v>52</v>
      </c>
      <c r="D952" s="267" t="s">
        <v>51</v>
      </c>
      <c r="E952" s="101" t="s">
        <v>10025</v>
      </c>
      <c r="F952" s="101" t="s">
        <v>10026</v>
      </c>
      <c r="G952" s="308" t="s">
        <v>8802</v>
      </c>
      <c r="H952" s="51" t="s">
        <v>8938</v>
      </c>
      <c r="I952" s="101" t="s">
        <v>10027</v>
      </c>
      <c r="J952" s="101" t="s">
        <v>10028</v>
      </c>
      <c r="K952" s="265"/>
      <c r="L952" s="265"/>
      <c r="M952" s="109"/>
      <c r="N952" s="265"/>
      <c r="O952" s="265"/>
      <c r="P952" s="265"/>
      <c r="Q952" s="265"/>
      <c r="R952" s="265"/>
      <c r="S952" s="265"/>
      <c r="T952" s="265"/>
      <c r="U952" s="265"/>
      <c r="V952" s="265"/>
      <c r="W952" s="265"/>
      <c r="X952" s="265"/>
      <c r="Y952" s="265"/>
      <c r="Z952" s="265"/>
      <c r="AA952" s="265"/>
      <c r="AB952" s="265"/>
    </row>
    <row r="953" hidden="1">
      <c r="A953" s="83" t="str">
        <f t="shared" si="1"/>
        <v>60acc72518dd7b7c66b3e718</v>
      </c>
      <c r="B953" s="99"/>
      <c r="C953" s="92" t="s">
        <v>52</v>
      </c>
      <c r="D953" s="297" t="s">
        <v>51</v>
      </c>
      <c r="E953" s="122" t="s">
        <v>10029</v>
      </c>
      <c r="F953" s="122" t="s">
        <v>8661</v>
      </c>
      <c r="G953" s="309" t="s">
        <v>9410</v>
      </c>
      <c r="H953" s="312" t="s">
        <v>10030</v>
      </c>
      <c r="I953" s="122" t="s">
        <v>10031</v>
      </c>
      <c r="J953" s="122" t="s">
        <v>10032</v>
      </c>
      <c r="K953" s="265"/>
      <c r="L953" s="265"/>
      <c r="M953" s="109"/>
      <c r="N953" s="265"/>
      <c r="O953" s="265"/>
      <c r="P953" s="265"/>
      <c r="Q953" s="265"/>
      <c r="R953" s="265"/>
      <c r="S953" s="265"/>
      <c r="T953" s="265"/>
      <c r="U953" s="265"/>
      <c r="V953" s="265"/>
      <c r="W953" s="265"/>
      <c r="X953" s="265"/>
      <c r="Y953" s="265"/>
      <c r="Z953" s="265"/>
      <c r="AA953" s="265"/>
      <c r="AB953" s="265"/>
    </row>
    <row r="954" hidden="1">
      <c r="A954" s="83" t="str">
        <f t="shared" si="1"/>
        <v>60a66c0ebdc0c8310c656f27</v>
      </c>
      <c r="B954" s="99"/>
      <c r="C954" s="92" t="s">
        <v>52</v>
      </c>
      <c r="D954" s="297" t="s">
        <v>51</v>
      </c>
      <c r="E954" s="122" t="s">
        <v>10033</v>
      </c>
      <c r="F954" s="122" t="s">
        <v>10034</v>
      </c>
      <c r="G954" s="309" t="s">
        <v>9021</v>
      </c>
      <c r="H954" s="312" t="s">
        <v>10035</v>
      </c>
      <c r="I954" s="122" t="s">
        <v>10036</v>
      </c>
      <c r="J954" s="122" t="s">
        <v>10037</v>
      </c>
      <c r="K954" s="265"/>
      <c r="L954" s="265"/>
      <c r="M954" s="109"/>
      <c r="N954" s="265"/>
      <c r="O954" s="265"/>
      <c r="P954" s="265"/>
      <c r="Q954" s="265"/>
      <c r="R954" s="265"/>
      <c r="S954" s="265"/>
      <c r="T954" s="265"/>
      <c r="U954" s="265"/>
      <c r="V954" s="265"/>
      <c r="W954" s="265"/>
      <c r="X954" s="265"/>
      <c r="Y954" s="265"/>
      <c r="Z954" s="265"/>
      <c r="AA954" s="265"/>
      <c r="AB954" s="265"/>
    </row>
    <row r="955" hidden="1">
      <c r="A955" s="83" t="str">
        <f t="shared" si="1"/>
        <v>6048d97341a491471f9825f7</v>
      </c>
      <c r="B955" s="108"/>
      <c r="C955" s="92" t="s">
        <v>52</v>
      </c>
      <c r="D955" s="297" t="s">
        <v>51</v>
      </c>
      <c r="E955" s="122" t="s">
        <v>8321</v>
      </c>
      <c r="F955" s="122" t="s">
        <v>8322</v>
      </c>
      <c r="G955" s="309" t="s">
        <v>8745</v>
      </c>
      <c r="H955" s="312" t="s">
        <v>10038</v>
      </c>
      <c r="I955" s="122" t="s">
        <v>10039</v>
      </c>
      <c r="J955" s="122" t="s">
        <v>8324</v>
      </c>
      <c r="K955" s="265"/>
      <c r="L955" s="265"/>
      <c r="M955" s="109"/>
      <c r="N955" s="265"/>
      <c r="O955" s="265"/>
      <c r="P955" s="265"/>
      <c r="Q955" s="265"/>
      <c r="R955" s="265"/>
      <c r="S955" s="265"/>
      <c r="T955" s="265"/>
      <c r="U955" s="265"/>
      <c r="V955" s="265"/>
      <c r="W955" s="265"/>
      <c r="X955" s="265"/>
      <c r="Y955" s="265"/>
      <c r="Z955" s="265"/>
      <c r="AA955" s="265"/>
      <c r="AB955" s="265"/>
    </row>
    <row r="956" hidden="1">
      <c r="A956" s="83" t="str">
        <f t="shared" si="1"/>
        <v/>
      </c>
      <c r="B956" s="261"/>
      <c r="C956" s="262">
        <v>44362.0</v>
      </c>
      <c r="D956" s="267"/>
      <c r="E956" s="101"/>
      <c r="F956" s="101"/>
      <c r="G956" s="305"/>
      <c r="H956" s="51"/>
      <c r="I956" s="101"/>
      <c r="J956" s="101"/>
      <c r="K956" s="265"/>
      <c r="L956" s="265"/>
      <c r="M956" s="109"/>
      <c r="N956" s="265"/>
      <c r="O956" s="265"/>
      <c r="P956" s="265"/>
      <c r="Q956" s="265"/>
      <c r="R956" s="265"/>
      <c r="S956" s="265"/>
      <c r="T956" s="265"/>
      <c r="U956" s="265"/>
      <c r="V956" s="265"/>
      <c r="W956" s="265"/>
      <c r="X956" s="265"/>
      <c r="Y956" s="265"/>
      <c r="Z956" s="265"/>
      <c r="AA956" s="265"/>
      <c r="AB956" s="265"/>
    </row>
    <row r="957" hidden="1">
      <c r="A957" s="83" t="str">
        <f t="shared" si="1"/>
        <v>5fda31677b4878e5eea08599</v>
      </c>
      <c r="B957" s="325" t="s">
        <v>8686</v>
      </c>
      <c r="C957" s="92" t="s">
        <v>273</v>
      </c>
      <c r="D957" s="263" t="s">
        <v>51</v>
      </c>
      <c r="E957" s="229" t="s">
        <v>6852</v>
      </c>
      <c r="F957" s="229" t="s">
        <v>6853</v>
      </c>
      <c r="G957" s="273" t="s">
        <v>9021</v>
      </c>
      <c r="H957" s="70" t="s">
        <v>8938</v>
      </c>
      <c r="I957" s="229" t="s">
        <v>10040</v>
      </c>
      <c r="J957" s="229" t="s">
        <v>6855</v>
      </c>
      <c r="K957" s="51" t="s">
        <v>2212</v>
      </c>
      <c r="L957" s="265"/>
      <c r="M957" s="109"/>
      <c r="N957" s="265"/>
      <c r="O957" s="265"/>
      <c r="P957" s="265"/>
      <c r="Q957" s="265"/>
      <c r="R957" s="265"/>
      <c r="S957" s="265"/>
      <c r="T957" s="265"/>
      <c r="U957" s="265"/>
      <c r="V957" s="265"/>
      <c r="W957" s="265"/>
      <c r="X957" s="265"/>
      <c r="Y957" s="265"/>
      <c r="Z957" s="265"/>
      <c r="AA957" s="265"/>
      <c r="AB957" s="265"/>
    </row>
    <row r="958" hidden="1">
      <c r="A958" s="83" t="str">
        <f t="shared" si="1"/>
        <v>6061d58098aa5b0426220e10</v>
      </c>
      <c r="B958" s="99"/>
      <c r="C958" s="92" t="s">
        <v>273</v>
      </c>
      <c r="D958" s="267" t="s">
        <v>51</v>
      </c>
      <c r="E958" s="101" t="s">
        <v>10041</v>
      </c>
      <c r="F958" s="101" t="s">
        <v>10042</v>
      </c>
      <c r="G958" s="305" t="s">
        <v>9410</v>
      </c>
      <c r="H958" s="51" t="s">
        <v>10043</v>
      </c>
      <c r="I958" s="101" t="s">
        <v>10044</v>
      </c>
      <c r="J958" s="101" t="s">
        <v>10045</v>
      </c>
      <c r="K958" s="265"/>
      <c r="L958" s="265"/>
      <c r="M958" s="109"/>
      <c r="N958" s="265"/>
      <c r="O958" s="265"/>
      <c r="P958" s="265"/>
      <c r="Q958" s="265"/>
      <c r="R958" s="265"/>
      <c r="S958" s="265"/>
      <c r="T958" s="265"/>
      <c r="U958" s="265"/>
      <c r="V958" s="265"/>
      <c r="W958" s="265"/>
      <c r="X958" s="265"/>
      <c r="Y958" s="265"/>
      <c r="Z958" s="265"/>
      <c r="AA958" s="265"/>
      <c r="AB958" s="265"/>
    </row>
    <row r="959" hidden="1">
      <c r="A959" s="83" t="str">
        <f t="shared" si="1"/>
        <v>60a656346236f16fc968b3b4</v>
      </c>
      <c r="B959" s="99"/>
      <c r="C959" s="92" t="s">
        <v>273</v>
      </c>
      <c r="D959" s="267" t="s">
        <v>51</v>
      </c>
      <c r="E959" s="101" t="s">
        <v>476</v>
      </c>
      <c r="F959" s="101" t="s">
        <v>477</v>
      </c>
      <c r="G959" s="305" t="s">
        <v>9021</v>
      </c>
      <c r="H959" s="51" t="s">
        <v>10046</v>
      </c>
      <c r="I959" s="101" t="s">
        <v>10047</v>
      </c>
      <c r="J959" s="101" t="s">
        <v>469</v>
      </c>
      <c r="K959" s="265"/>
      <c r="L959" s="265"/>
      <c r="M959" s="109"/>
      <c r="N959" s="265"/>
      <c r="O959" s="265"/>
      <c r="P959" s="265"/>
      <c r="Q959" s="265"/>
      <c r="R959" s="265"/>
      <c r="S959" s="265"/>
      <c r="T959" s="265"/>
      <c r="U959" s="265"/>
      <c r="V959" s="265"/>
      <c r="W959" s="265"/>
      <c r="X959" s="265"/>
      <c r="Y959" s="265"/>
      <c r="Z959" s="265"/>
      <c r="AA959" s="265"/>
      <c r="AB959" s="265"/>
    </row>
    <row r="960" hidden="1">
      <c r="A960" s="83" t="str">
        <f t="shared" si="1"/>
        <v>5fb514fd2c29d2f9672ad2c8</v>
      </c>
      <c r="B960" s="99"/>
      <c r="C960" s="92" t="s">
        <v>273</v>
      </c>
      <c r="D960" s="297" t="s">
        <v>51</v>
      </c>
      <c r="E960" s="122" t="s">
        <v>6477</v>
      </c>
      <c r="F960" s="122" t="s">
        <v>6478</v>
      </c>
      <c r="G960" s="309" t="s">
        <v>8745</v>
      </c>
      <c r="H960" s="312" t="s">
        <v>10048</v>
      </c>
      <c r="I960" s="122" t="s">
        <v>10049</v>
      </c>
      <c r="J960" s="122" t="s">
        <v>6480</v>
      </c>
      <c r="K960" s="265"/>
      <c r="L960" s="265"/>
      <c r="M960" s="109"/>
      <c r="N960" s="265"/>
      <c r="O960" s="265"/>
      <c r="P960" s="265"/>
      <c r="Q960" s="265"/>
      <c r="R960" s="265"/>
      <c r="S960" s="265"/>
      <c r="T960" s="265"/>
      <c r="U960" s="265"/>
      <c r="V960" s="265"/>
      <c r="W960" s="265"/>
      <c r="X960" s="265"/>
      <c r="Y960" s="265"/>
      <c r="Z960" s="265"/>
      <c r="AA960" s="265"/>
      <c r="AB960" s="265"/>
    </row>
    <row r="961" hidden="1">
      <c r="A961" s="83" t="str">
        <f t="shared" si="1"/>
        <v/>
      </c>
      <c r="B961" s="99"/>
      <c r="C961" s="92" t="s">
        <v>9364</v>
      </c>
      <c r="D961" s="267"/>
      <c r="E961" s="101"/>
      <c r="F961" s="101"/>
      <c r="G961" s="305"/>
      <c r="H961" s="51"/>
      <c r="I961" s="101"/>
      <c r="J961" s="101"/>
      <c r="K961" s="265"/>
      <c r="L961" s="265"/>
      <c r="M961" s="109"/>
      <c r="N961" s="265"/>
      <c r="O961" s="265"/>
      <c r="P961" s="265"/>
      <c r="Q961" s="265"/>
      <c r="R961" s="265"/>
      <c r="S961" s="265"/>
      <c r="T961" s="265"/>
      <c r="U961" s="265"/>
      <c r="V961" s="265"/>
      <c r="W961" s="265"/>
      <c r="X961" s="265"/>
      <c r="Y961" s="265"/>
      <c r="Z961" s="265"/>
      <c r="AA961" s="265"/>
      <c r="AB961" s="265"/>
    </row>
    <row r="962" hidden="1">
      <c r="A962" s="83" t="str">
        <f t="shared" si="1"/>
        <v/>
      </c>
      <c r="B962" s="108"/>
      <c r="C962" s="92"/>
      <c r="D962" s="267"/>
      <c r="E962" s="101"/>
      <c r="F962" s="101"/>
      <c r="G962" s="305"/>
      <c r="H962" s="51"/>
      <c r="I962" s="101"/>
      <c r="J962" s="101"/>
      <c r="K962" s="265"/>
      <c r="L962" s="265"/>
      <c r="M962" s="109"/>
      <c r="N962" s="265"/>
      <c r="O962" s="265"/>
      <c r="P962" s="265"/>
      <c r="Q962" s="265"/>
      <c r="R962" s="265"/>
      <c r="S962" s="265"/>
      <c r="T962" s="265"/>
      <c r="U962" s="265"/>
      <c r="V962" s="265"/>
      <c r="W962" s="265"/>
      <c r="X962" s="265"/>
      <c r="Y962" s="265"/>
      <c r="Z962" s="265"/>
      <c r="AA962" s="265"/>
      <c r="AB962" s="265"/>
    </row>
    <row r="963" hidden="1">
      <c r="A963" s="83" t="str">
        <f t="shared" si="1"/>
        <v/>
      </c>
      <c r="B963" s="325" t="s">
        <v>8940</v>
      </c>
      <c r="C963" s="92" t="s">
        <v>52</v>
      </c>
      <c r="D963" s="267"/>
      <c r="E963" s="101"/>
      <c r="F963" s="101"/>
      <c r="G963" s="308"/>
      <c r="H963" s="51"/>
      <c r="I963" s="101"/>
      <c r="J963" s="101"/>
      <c r="K963" s="265"/>
      <c r="L963" s="265"/>
      <c r="M963" s="109"/>
      <c r="N963" s="265"/>
      <c r="O963" s="265"/>
      <c r="P963" s="265"/>
      <c r="Q963" s="265"/>
      <c r="R963" s="265"/>
      <c r="S963" s="265"/>
      <c r="T963" s="265"/>
      <c r="U963" s="265"/>
      <c r="V963" s="265"/>
      <c r="W963" s="265"/>
      <c r="X963" s="265"/>
      <c r="Y963" s="265"/>
      <c r="Z963" s="265"/>
      <c r="AA963" s="265"/>
      <c r="AB963" s="265"/>
    </row>
    <row r="964" hidden="1">
      <c r="A964" s="83" t="str">
        <f t="shared" si="1"/>
        <v>5fdc8d5347742857c439860c</v>
      </c>
      <c r="B964" s="99"/>
      <c r="C964" s="92" t="s">
        <v>52</v>
      </c>
      <c r="D964" s="297" t="s">
        <v>51</v>
      </c>
      <c r="E964" s="122" t="s">
        <v>10050</v>
      </c>
      <c r="F964" s="122" t="s">
        <v>10051</v>
      </c>
      <c r="G964" s="309" t="s">
        <v>9410</v>
      </c>
      <c r="H964" s="231" t="s">
        <v>8714</v>
      </c>
      <c r="I964" s="122" t="s">
        <v>10052</v>
      </c>
      <c r="J964" s="122" t="s">
        <v>10053</v>
      </c>
      <c r="K964" s="265"/>
      <c r="L964" s="265"/>
      <c r="M964" s="109"/>
      <c r="N964" s="265"/>
      <c r="O964" s="265"/>
      <c r="P964" s="265"/>
      <c r="Q964" s="265"/>
      <c r="R964" s="265"/>
      <c r="S964" s="265"/>
      <c r="T964" s="265"/>
      <c r="U964" s="265"/>
      <c r="V964" s="265"/>
      <c r="W964" s="265"/>
      <c r="X964" s="265"/>
      <c r="Y964" s="265"/>
      <c r="Z964" s="265"/>
      <c r="AA964" s="265"/>
      <c r="AB964" s="265"/>
    </row>
    <row r="965" hidden="1">
      <c r="A965" s="83" t="str">
        <f t="shared" si="1"/>
        <v>60927c7ffee2ff2d95c9c3fe</v>
      </c>
      <c r="B965" s="99"/>
      <c r="C965" s="92" t="s">
        <v>52</v>
      </c>
      <c r="D965" s="297" t="s">
        <v>51</v>
      </c>
      <c r="E965" s="122" t="s">
        <v>10054</v>
      </c>
      <c r="F965" s="122" t="s">
        <v>10055</v>
      </c>
      <c r="G965" s="309" t="s">
        <v>9021</v>
      </c>
      <c r="H965" s="231" t="s">
        <v>9067</v>
      </c>
      <c r="I965" s="122" t="s">
        <v>10056</v>
      </c>
      <c r="J965" s="122" t="s">
        <v>3470</v>
      </c>
      <c r="K965" s="265"/>
      <c r="L965" s="265"/>
      <c r="M965" s="109"/>
      <c r="N965" s="265"/>
      <c r="O965" s="265"/>
      <c r="P965" s="265"/>
      <c r="Q965" s="265"/>
      <c r="R965" s="265"/>
      <c r="S965" s="265"/>
      <c r="T965" s="265"/>
      <c r="U965" s="265"/>
      <c r="V965" s="265"/>
      <c r="W965" s="265"/>
      <c r="X965" s="265"/>
      <c r="Y965" s="265"/>
      <c r="Z965" s="265"/>
      <c r="AA965" s="265"/>
      <c r="AB965" s="265"/>
    </row>
    <row r="966" hidden="1">
      <c r="A966" s="83" t="str">
        <f t="shared" si="1"/>
        <v>5f9dd416e5cea08c88b0b572</v>
      </c>
      <c r="B966" s="99"/>
      <c r="C966" s="92" t="s">
        <v>52</v>
      </c>
      <c r="D966" s="297" t="s">
        <v>51</v>
      </c>
      <c r="E966" s="122" t="s">
        <v>8731</v>
      </c>
      <c r="F966" s="122" t="s">
        <v>8732</v>
      </c>
      <c r="G966" s="330" t="s">
        <v>8745</v>
      </c>
      <c r="H966" s="231" t="s">
        <v>10057</v>
      </c>
      <c r="I966" s="231" t="s">
        <v>10058</v>
      </c>
      <c r="J966" s="122" t="s">
        <v>8734</v>
      </c>
      <c r="K966" s="265"/>
      <c r="L966" s="265"/>
      <c r="M966" s="109"/>
      <c r="N966" s="265"/>
      <c r="O966" s="265"/>
      <c r="P966" s="265"/>
      <c r="Q966" s="265"/>
      <c r="R966" s="265"/>
      <c r="S966" s="265"/>
      <c r="T966" s="265"/>
      <c r="U966" s="265"/>
      <c r="V966" s="265"/>
      <c r="W966" s="265"/>
      <c r="X966" s="265"/>
      <c r="Y966" s="265"/>
      <c r="Z966" s="265"/>
      <c r="AA966" s="265"/>
      <c r="AB966" s="265"/>
    </row>
    <row r="967" hidden="1">
      <c r="A967" s="83" t="str">
        <f t="shared" si="1"/>
        <v>5f9c249d3fe49e550063b5e0</v>
      </c>
      <c r="B967" s="108"/>
      <c r="C967" s="92" t="s">
        <v>52</v>
      </c>
      <c r="D967" s="267" t="s">
        <v>51</v>
      </c>
      <c r="E967" s="101" t="s">
        <v>3719</v>
      </c>
      <c r="F967" s="101" t="s">
        <v>3720</v>
      </c>
      <c r="G967" s="305" t="s">
        <v>8760</v>
      </c>
      <c r="H967" s="215" t="s">
        <v>9067</v>
      </c>
      <c r="I967" s="101" t="s">
        <v>10059</v>
      </c>
      <c r="J967" s="101" t="s">
        <v>10060</v>
      </c>
      <c r="K967" s="265"/>
      <c r="L967" s="265"/>
      <c r="M967" s="109"/>
      <c r="N967" s="265"/>
      <c r="O967" s="265"/>
      <c r="P967" s="265"/>
      <c r="Q967" s="265"/>
      <c r="R967" s="265"/>
      <c r="S967" s="265"/>
      <c r="T967" s="265"/>
      <c r="U967" s="265"/>
      <c r="V967" s="265"/>
      <c r="W967" s="265"/>
      <c r="X967" s="265"/>
      <c r="Y967" s="265"/>
      <c r="Z967" s="265"/>
      <c r="AA967" s="265"/>
      <c r="AB967" s="265"/>
    </row>
    <row r="968" hidden="1">
      <c r="A968" s="83" t="str">
        <f t="shared" si="1"/>
        <v/>
      </c>
      <c r="B968" s="335"/>
      <c r="C968" s="262">
        <v>44363.0</v>
      </c>
      <c r="D968" s="267"/>
      <c r="E968" s="101"/>
      <c r="F968" s="101"/>
      <c r="G968" s="305"/>
      <c r="H968" s="51"/>
      <c r="I968" s="101"/>
      <c r="J968" s="101"/>
      <c r="K968" s="265"/>
      <c r="L968" s="265"/>
      <c r="M968" s="109"/>
      <c r="N968" s="265"/>
      <c r="O968" s="265"/>
      <c r="P968" s="265"/>
      <c r="Q968" s="265"/>
      <c r="R968" s="265"/>
      <c r="S968" s="265"/>
      <c r="T968" s="265"/>
      <c r="U968" s="265"/>
      <c r="V968" s="265"/>
      <c r="W968" s="265"/>
      <c r="X968" s="265"/>
      <c r="Y968" s="265"/>
      <c r="Z968" s="265"/>
      <c r="AA968" s="265"/>
      <c r="AB968" s="265"/>
    </row>
    <row r="969" hidden="1">
      <c r="A969" s="83" t="str">
        <f t="shared" si="1"/>
        <v/>
      </c>
      <c r="B969" s="325" t="s">
        <v>8686</v>
      </c>
      <c r="C969" s="92" t="s">
        <v>273</v>
      </c>
      <c r="D969" s="267"/>
      <c r="E969" s="101"/>
      <c r="F969" s="101"/>
      <c r="G969" s="308"/>
      <c r="H969" s="51"/>
      <c r="I969" s="101"/>
      <c r="J969" s="101"/>
      <c r="K969" s="265"/>
      <c r="L969" s="265"/>
      <c r="M969" s="109"/>
      <c r="N969" s="265"/>
      <c r="O969" s="265"/>
      <c r="P969" s="265"/>
      <c r="Q969" s="265"/>
      <c r="R969" s="265"/>
      <c r="S969" s="265"/>
      <c r="T969" s="265"/>
      <c r="U969" s="265"/>
      <c r="V969" s="265"/>
      <c r="W969" s="265"/>
      <c r="X969" s="265"/>
      <c r="Y969" s="265"/>
      <c r="Z969" s="265"/>
      <c r="AA969" s="265"/>
      <c r="AB969" s="265"/>
    </row>
    <row r="970" hidden="1">
      <c r="A970" s="83" t="str">
        <f t="shared" si="1"/>
        <v>606dbe96ccecbb83bd0de7ca</v>
      </c>
      <c r="B970" s="99"/>
      <c r="C970" s="92" t="s">
        <v>273</v>
      </c>
      <c r="D970" s="297" t="s">
        <v>51</v>
      </c>
      <c r="E970" s="122" t="s">
        <v>1188</v>
      </c>
      <c r="F970" s="122" t="s">
        <v>1189</v>
      </c>
      <c r="G970" s="309" t="s">
        <v>8927</v>
      </c>
      <c r="H970" s="312" t="s">
        <v>10061</v>
      </c>
      <c r="I970" s="122" t="s">
        <v>10062</v>
      </c>
      <c r="J970" s="122" t="s">
        <v>1191</v>
      </c>
      <c r="K970" s="265"/>
      <c r="L970" s="265"/>
      <c r="M970" s="109"/>
      <c r="N970" s="265"/>
      <c r="O970" s="265"/>
      <c r="P970" s="265"/>
      <c r="Q970" s="265"/>
      <c r="R970" s="265"/>
      <c r="S970" s="265"/>
      <c r="T970" s="265"/>
      <c r="U970" s="265"/>
      <c r="V970" s="265"/>
      <c r="W970" s="265"/>
      <c r="X970" s="265"/>
      <c r="Y970" s="265"/>
      <c r="Z970" s="265"/>
      <c r="AA970" s="265"/>
      <c r="AB970" s="265"/>
    </row>
    <row r="971" hidden="1">
      <c r="A971" s="83" t="str">
        <f t="shared" si="1"/>
        <v>60a5987902f4a4275f6b803b</v>
      </c>
      <c r="B971" s="99"/>
      <c r="C971" s="92" t="s">
        <v>273</v>
      </c>
      <c r="D971" s="267" t="s">
        <v>51</v>
      </c>
      <c r="E971" s="101" t="s">
        <v>1956</v>
      </c>
      <c r="F971" s="101" t="s">
        <v>1957</v>
      </c>
      <c r="G971" s="305" t="s">
        <v>9410</v>
      </c>
      <c r="H971" s="51" t="s">
        <v>10017</v>
      </c>
      <c r="I971" s="101" t="s">
        <v>10063</v>
      </c>
      <c r="J971" s="101" t="s">
        <v>1958</v>
      </c>
      <c r="K971" s="51"/>
      <c r="L971" s="265"/>
      <c r="M971" s="109"/>
      <c r="N971" s="265"/>
      <c r="O971" s="265"/>
      <c r="P971" s="265"/>
      <c r="Q971" s="265"/>
      <c r="R971" s="265"/>
      <c r="S971" s="265"/>
      <c r="T971" s="265"/>
      <c r="U971" s="265"/>
      <c r="V971" s="265"/>
      <c r="W971" s="265"/>
      <c r="X971" s="265"/>
      <c r="Y971" s="265"/>
      <c r="Z971" s="265"/>
      <c r="AA971" s="265"/>
      <c r="AB971" s="265"/>
    </row>
    <row r="972" hidden="1">
      <c r="A972" s="83" t="str">
        <f t="shared" si="1"/>
        <v>608c5d1786ba16d8968e67f0</v>
      </c>
      <c r="B972" s="99"/>
      <c r="C972" s="92" t="s">
        <v>273</v>
      </c>
      <c r="D972" s="267" t="s">
        <v>51</v>
      </c>
      <c r="E972" s="101" t="s">
        <v>6384</v>
      </c>
      <c r="F972" s="101" t="s">
        <v>6385</v>
      </c>
      <c r="G972" s="305" t="s">
        <v>9021</v>
      </c>
      <c r="H972" s="51" t="s">
        <v>9041</v>
      </c>
      <c r="I972" s="173" t="s">
        <v>10064</v>
      </c>
      <c r="J972" s="101" t="s">
        <v>10065</v>
      </c>
      <c r="K972" s="51"/>
      <c r="L972" s="265"/>
      <c r="M972" s="109"/>
      <c r="N972" s="265"/>
      <c r="O972" s="265"/>
      <c r="P972" s="265"/>
      <c r="Q972" s="265"/>
      <c r="R972" s="265"/>
      <c r="S972" s="265"/>
      <c r="T972" s="265"/>
      <c r="U972" s="265"/>
      <c r="V972" s="265"/>
      <c r="W972" s="265"/>
      <c r="X972" s="265"/>
      <c r="Y972" s="265"/>
      <c r="Z972" s="265"/>
      <c r="AA972" s="265"/>
      <c r="AB972" s="265"/>
    </row>
    <row r="973" hidden="1">
      <c r="A973" s="83" t="str">
        <f t="shared" si="1"/>
        <v>604c8790f1352d44be49cea7</v>
      </c>
      <c r="B973" s="99"/>
      <c r="C973" s="92" t="s">
        <v>9364</v>
      </c>
      <c r="D973" s="267" t="s">
        <v>51</v>
      </c>
      <c r="E973" s="229" t="s">
        <v>6558</v>
      </c>
      <c r="F973" s="229" t="s">
        <v>6559</v>
      </c>
      <c r="G973" s="273" t="s">
        <v>8745</v>
      </c>
      <c r="H973" s="51" t="s">
        <v>9733</v>
      </c>
      <c r="I973" s="229" t="s">
        <v>10066</v>
      </c>
      <c r="J973" s="336" t="s">
        <v>6561</v>
      </c>
      <c r="K973" s="265"/>
      <c r="L973" s="265"/>
      <c r="M973" s="109"/>
      <c r="N973" s="265"/>
      <c r="O973" s="265"/>
      <c r="P973" s="265"/>
      <c r="Q973" s="265"/>
      <c r="R973" s="265"/>
      <c r="S973" s="265"/>
      <c r="T973" s="265"/>
      <c r="U973" s="265"/>
      <c r="V973" s="265"/>
      <c r="W973" s="265"/>
      <c r="X973" s="265"/>
      <c r="Y973" s="265"/>
      <c r="Z973" s="265"/>
      <c r="AA973" s="265"/>
      <c r="AB973" s="265"/>
    </row>
    <row r="974" hidden="1">
      <c r="A974" s="83" t="str">
        <f t="shared" si="1"/>
        <v>60a6a15ad8960c4d3a0d1ffb</v>
      </c>
      <c r="B974" s="108"/>
      <c r="C974" s="92"/>
      <c r="D974" s="297" t="s">
        <v>51</v>
      </c>
      <c r="E974" s="122" t="s">
        <v>1229</v>
      </c>
      <c r="F974" s="122" t="s">
        <v>1230</v>
      </c>
      <c r="G974" s="309" t="s">
        <v>8760</v>
      </c>
      <c r="H974" s="312" t="s">
        <v>8932</v>
      </c>
      <c r="I974" s="122" t="s">
        <v>10067</v>
      </c>
      <c r="J974" s="122" t="s">
        <v>1232</v>
      </c>
      <c r="K974" s="312" t="s">
        <v>10068</v>
      </c>
      <c r="L974" s="265"/>
      <c r="M974" s="109"/>
      <c r="N974" s="265"/>
      <c r="O974" s="265"/>
      <c r="P974" s="265"/>
      <c r="Q974" s="265"/>
      <c r="R974" s="265"/>
      <c r="S974" s="265"/>
      <c r="T974" s="265"/>
      <c r="U974" s="265"/>
      <c r="V974" s="265"/>
      <c r="W974" s="265"/>
      <c r="X974" s="265"/>
      <c r="Y974" s="265"/>
      <c r="Z974" s="265"/>
      <c r="AA974" s="265"/>
      <c r="AB974" s="265"/>
    </row>
    <row r="975" hidden="1">
      <c r="A975" s="83" t="str">
        <f t="shared" si="1"/>
        <v/>
      </c>
      <c r="B975" s="325" t="s">
        <v>8940</v>
      </c>
      <c r="C975" s="92" t="s">
        <v>52</v>
      </c>
      <c r="D975" s="267"/>
      <c r="E975" s="101"/>
      <c r="F975" s="101"/>
      <c r="G975" s="305"/>
      <c r="H975" s="51"/>
      <c r="I975" s="101"/>
      <c r="J975" s="101"/>
      <c r="K975" s="265"/>
      <c r="L975" s="265"/>
      <c r="M975" s="109"/>
      <c r="N975" s="265"/>
      <c r="O975" s="265"/>
      <c r="P975" s="265"/>
      <c r="Q975" s="265"/>
      <c r="R975" s="265"/>
      <c r="S975" s="265"/>
      <c r="T975" s="265"/>
      <c r="U975" s="265"/>
      <c r="V975" s="265"/>
      <c r="W975" s="265"/>
      <c r="X975" s="265"/>
      <c r="Y975" s="265"/>
      <c r="Z975" s="265"/>
      <c r="AA975" s="265"/>
      <c r="AB975" s="265"/>
    </row>
    <row r="976" hidden="1">
      <c r="A976" s="83" t="str">
        <f t="shared" si="1"/>
        <v>60b5fb687ed9d7ec085b49ce</v>
      </c>
      <c r="B976" s="99"/>
      <c r="C976" s="92" t="s">
        <v>52</v>
      </c>
      <c r="D976" s="297" t="s">
        <v>51</v>
      </c>
      <c r="E976" s="122" t="s">
        <v>5948</v>
      </c>
      <c r="F976" s="122" t="s">
        <v>5949</v>
      </c>
      <c r="G976" s="309" t="s">
        <v>9505</v>
      </c>
      <c r="H976" s="312" t="s">
        <v>8793</v>
      </c>
      <c r="I976" s="122" t="s">
        <v>10069</v>
      </c>
      <c r="J976" s="122" t="s">
        <v>5951</v>
      </c>
      <c r="K976" s="51" t="s">
        <v>10070</v>
      </c>
      <c r="L976" s="265"/>
      <c r="M976" s="109"/>
      <c r="N976" s="265"/>
      <c r="O976" s="265"/>
      <c r="P976" s="265"/>
      <c r="Q976" s="265"/>
      <c r="R976" s="265"/>
      <c r="S976" s="265"/>
      <c r="T976" s="265"/>
      <c r="U976" s="265"/>
      <c r="V976" s="265"/>
      <c r="W976" s="265"/>
      <c r="X976" s="265"/>
      <c r="Y976" s="265"/>
      <c r="Z976" s="265"/>
      <c r="AA976" s="265"/>
      <c r="AB976" s="265"/>
    </row>
    <row r="977" hidden="1">
      <c r="A977" s="83" t="str">
        <f t="shared" si="1"/>
        <v>5fc2393d43de1e8246f33937</v>
      </c>
      <c r="B977" s="99"/>
      <c r="C977" s="92" t="s">
        <v>52</v>
      </c>
      <c r="D977" s="267" t="s">
        <v>51</v>
      </c>
      <c r="E977" s="101" t="s">
        <v>9671</v>
      </c>
      <c r="F977" s="101" t="s">
        <v>9672</v>
      </c>
      <c r="G977" s="305" t="s">
        <v>9410</v>
      </c>
      <c r="H977" s="51" t="s">
        <v>9917</v>
      </c>
      <c r="I977" s="101" t="s">
        <v>10071</v>
      </c>
      <c r="J977" s="101" t="s">
        <v>10072</v>
      </c>
      <c r="K977" s="265"/>
      <c r="L977" s="265"/>
      <c r="M977" s="109"/>
      <c r="N977" s="265"/>
      <c r="O977" s="265"/>
      <c r="P977" s="265"/>
      <c r="Q977" s="265"/>
      <c r="R977" s="265"/>
      <c r="S977" s="265"/>
      <c r="T977" s="265"/>
      <c r="U977" s="265"/>
      <c r="V977" s="265"/>
      <c r="W977" s="265"/>
      <c r="X977" s="265"/>
      <c r="Y977" s="265"/>
      <c r="Z977" s="265"/>
      <c r="AA977" s="265"/>
      <c r="AB977" s="265"/>
    </row>
    <row r="978" hidden="1">
      <c r="A978" s="83" t="str">
        <f t="shared" si="1"/>
        <v>607813b678e84c2b7cd891ef</v>
      </c>
      <c r="B978" s="99"/>
      <c r="C978" s="92" t="s">
        <v>52</v>
      </c>
      <c r="D978" s="297" t="s">
        <v>51</v>
      </c>
      <c r="E978" s="122" t="s">
        <v>9968</v>
      </c>
      <c r="F978" s="122" t="s">
        <v>9969</v>
      </c>
      <c r="G978" s="309" t="s">
        <v>9021</v>
      </c>
      <c r="H978" s="312" t="s">
        <v>10073</v>
      </c>
      <c r="I978" s="122" t="s">
        <v>10074</v>
      </c>
      <c r="J978" s="122" t="s">
        <v>4546</v>
      </c>
      <c r="K978" s="51" t="s">
        <v>10075</v>
      </c>
      <c r="L978" s="265"/>
      <c r="M978" s="109"/>
      <c r="N978" s="265"/>
      <c r="O978" s="265"/>
      <c r="P978" s="265"/>
      <c r="Q978" s="265"/>
      <c r="R978" s="265"/>
      <c r="S978" s="265"/>
      <c r="T978" s="265"/>
      <c r="U978" s="265"/>
      <c r="V978" s="265"/>
      <c r="W978" s="265"/>
      <c r="X978" s="265"/>
      <c r="Y978" s="265"/>
      <c r="Z978" s="265"/>
      <c r="AA978" s="265"/>
      <c r="AB978" s="265"/>
    </row>
    <row r="979" hidden="1">
      <c r="A979" s="83" t="str">
        <f t="shared" si="1"/>
        <v>5f9be8a184b0786c17bc9ae3</v>
      </c>
      <c r="B979" s="108"/>
      <c r="C979" s="92" t="s">
        <v>52</v>
      </c>
      <c r="D979" s="267" t="s">
        <v>51</v>
      </c>
      <c r="E979" s="268" t="s">
        <v>396</v>
      </c>
      <c r="F979" s="268" t="s">
        <v>397</v>
      </c>
      <c r="G979" s="305" t="s">
        <v>8745</v>
      </c>
      <c r="H979" s="51" t="s">
        <v>9989</v>
      </c>
      <c r="I979" s="51" t="s">
        <v>9990</v>
      </c>
      <c r="J979" s="268" t="s">
        <v>399</v>
      </c>
      <c r="K979" s="51" t="s">
        <v>6967</v>
      </c>
      <c r="L979" s="265"/>
      <c r="M979" s="109"/>
      <c r="N979" s="265"/>
      <c r="O979" s="265"/>
      <c r="P979" s="265"/>
      <c r="Q979" s="265"/>
      <c r="R979" s="265"/>
      <c r="S979" s="265"/>
      <c r="T979" s="265"/>
      <c r="U979" s="265"/>
      <c r="V979" s="265"/>
      <c r="W979" s="265"/>
      <c r="X979" s="265"/>
      <c r="Y979" s="265"/>
      <c r="Z979" s="265"/>
      <c r="AA979" s="265"/>
      <c r="AB979" s="265"/>
    </row>
    <row r="980" hidden="1">
      <c r="A980" s="83" t="str">
        <f t="shared" si="1"/>
        <v/>
      </c>
      <c r="B980" s="335"/>
      <c r="C980" s="92" t="s">
        <v>52</v>
      </c>
      <c r="D980" s="267"/>
      <c r="E980" s="101"/>
      <c r="F980" s="101"/>
      <c r="G980" s="305"/>
      <c r="H980" s="51"/>
      <c r="I980" s="101"/>
      <c r="J980" s="101"/>
      <c r="K980" s="265"/>
      <c r="L980" s="265"/>
      <c r="M980" s="109"/>
      <c r="N980" s="265"/>
      <c r="O980" s="265"/>
      <c r="P980" s="265"/>
      <c r="Q980" s="265"/>
      <c r="R980" s="265"/>
      <c r="S980" s="265"/>
      <c r="T980" s="265"/>
      <c r="U980" s="265"/>
      <c r="V980" s="265"/>
      <c r="W980" s="265"/>
      <c r="X980" s="265"/>
      <c r="Y980" s="265"/>
      <c r="Z980" s="265"/>
      <c r="AA980" s="265"/>
      <c r="AB980" s="265"/>
    </row>
    <row r="981" hidden="1">
      <c r="A981" s="83" t="str">
        <f t="shared" si="1"/>
        <v/>
      </c>
      <c r="B981" s="335"/>
      <c r="C981" s="262">
        <v>44364.0</v>
      </c>
      <c r="D981" s="267"/>
      <c r="E981" s="101"/>
      <c r="F981" s="101"/>
      <c r="G981" s="305"/>
      <c r="H981" s="51"/>
      <c r="I981" s="101"/>
      <c r="J981" s="101"/>
      <c r="K981" s="265"/>
      <c r="L981" s="265"/>
      <c r="M981" s="109"/>
      <c r="N981" s="265"/>
      <c r="O981" s="265"/>
      <c r="P981" s="265"/>
      <c r="Q981" s="265"/>
      <c r="R981" s="265"/>
      <c r="S981" s="265"/>
      <c r="T981" s="265"/>
      <c r="U981" s="265"/>
      <c r="V981" s="265"/>
      <c r="W981" s="265"/>
      <c r="X981" s="265"/>
      <c r="Y981" s="265"/>
      <c r="Z981" s="265"/>
      <c r="AA981" s="265"/>
      <c r="AB981" s="265"/>
    </row>
    <row r="982" hidden="1">
      <c r="A982" s="83" t="str">
        <f t="shared" si="1"/>
        <v/>
      </c>
      <c r="B982" s="325" t="s">
        <v>8686</v>
      </c>
      <c r="C982" s="92" t="s">
        <v>273</v>
      </c>
      <c r="D982" s="267"/>
      <c r="E982" s="101"/>
      <c r="F982" s="101"/>
      <c r="G982" s="305"/>
      <c r="H982" s="51"/>
      <c r="I982" s="101"/>
      <c r="J982" s="101"/>
      <c r="K982" s="265"/>
      <c r="L982" s="265"/>
      <c r="M982" s="109"/>
      <c r="N982" s="265"/>
      <c r="O982" s="265"/>
      <c r="P982" s="265"/>
      <c r="Q982" s="265"/>
      <c r="R982" s="265"/>
      <c r="S982" s="265"/>
      <c r="T982" s="265"/>
      <c r="U982" s="265"/>
      <c r="V982" s="265"/>
      <c r="W982" s="265"/>
      <c r="X982" s="265"/>
      <c r="Y982" s="265"/>
      <c r="Z982" s="265"/>
      <c r="AA982" s="265"/>
      <c r="AB982" s="265"/>
    </row>
    <row r="983" hidden="1">
      <c r="A983" s="83" t="str">
        <f t="shared" si="1"/>
        <v>5f8433a0449e31e0abf0c540</v>
      </c>
      <c r="B983" s="99"/>
      <c r="C983" s="92" t="s">
        <v>273</v>
      </c>
      <c r="D983" s="267" t="s">
        <v>51</v>
      </c>
      <c r="E983" s="101" t="s">
        <v>9899</v>
      </c>
      <c r="F983" s="101" t="s">
        <v>9900</v>
      </c>
      <c r="G983" s="305" t="s">
        <v>10076</v>
      </c>
      <c r="H983" s="51" t="s">
        <v>10077</v>
      </c>
      <c r="I983" s="101" t="s">
        <v>10078</v>
      </c>
      <c r="J983" s="101" t="s">
        <v>9902</v>
      </c>
      <c r="K983" s="265"/>
      <c r="L983" s="265"/>
      <c r="M983" s="109"/>
      <c r="N983" s="265"/>
      <c r="O983" s="265"/>
      <c r="P983" s="265"/>
      <c r="Q983" s="265"/>
      <c r="R983" s="265"/>
      <c r="S983" s="265"/>
      <c r="T983" s="265"/>
      <c r="U983" s="265"/>
      <c r="V983" s="265"/>
      <c r="W983" s="265"/>
      <c r="X983" s="265"/>
      <c r="Y983" s="265"/>
      <c r="Z983" s="265"/>
      <c r="AA983" s="265"/>
      <c r="AB983" s="265"/>
    </row>
    <row r="984" hidden="1">
      <c r="A984" s="83" t="str">
        <f t="shared" si="1"/>
        <v>5faa9189e9e04247299b37cc</v>
      </c>
      <c r="B984" s="99"/>
      <c r="C984" s="92" t="s">
        <v>273</v>
      </c>
      <c r="D984" s="267" t="s">
        <v>51</v>
      </c>
      <c r="E984" s="101" t="s">
        <v>10079</v>
      </c>
      <c r="F984" s="101" t="s">
        <v>10080</v>
      </c>
      <c r="G984" s="305" t="s">
        <v>8748</v>
      </c>
      <c r="H984" s="51" t="s">
        <v>10077</v>
      </c>
      <c r="I984" s="101" t="s">
        <v>10081</v>
      </c>
      <c r="J984" s="101" t="s">
        <v>6927</v>
      </c>
      <c r="K984" s="51"/>
      <c r="L984" s="265"/>
      <c r="M984" s="109"/>
      <c r="N984" s="265"/>
      <c r="O984" s="265"/>
      <c r="P984" s="265"/>
      <c r="Q984" s="265"/>
      <c r="R984" s="265"/>
      <c r="S984" s="265"/>
      <c r="T984" s="265"/>
      <c r="U984" s="265"/>
      <c r="V984" s="265"/>
      <c r="W984" s="265"/>
      <c r="X984" s="265"/>
      <c r="Y984" s="265"/>
      <c r="Z984" s="265"/>
      <c r="AA984" s="265"/>
      <c r="AB984" s="265"/>
    </row>
    <row r="985" hidden="1">
      <c r="A985" s="83" t="str">
        <f t="shared" si="1"/>
        <v>5fa7fc6c601e70693a29ec84</v>
      </c>
      <c r="B985" s="99"/>
      <c r="C985" s="92" t="s">
        <v>273</v>
      </c>
      <c r="D985" s="267" t="s">
        <v>51</v>
      </c>
      <c r="E985" s="101" t="s">
        <v>6924</v>
      </c>
      <c r="F985" s="101" t="s">
        <v>6925</v>
      </c>
      <c r="G985" s="305" t="s">
        <v>9186</v>
      </c>
      <c r="H985" s="51" t="s">
        <v>10077</v>
      </c>
      <c r="I985" s="101" t="s">
        <v>10082</v>
      </c>
      <c r="J985" s="101" t="s">
        <v>6927</v>
      </c>
      <c r="K985" s="51"/>
      <c r="L985" s="265"/>
      <c r="M985" s="109"/>
      <c r="N985" s="265"/>
      <c r="O985" s="265"/>
      <c r="P985" s="265"/>
      <c r="Q985" s="265"/>
      <c r="R985" s="265"/>
      <c r="S985" s="265"/>
      <c r="T985" s="265"/>
      <c r="U985" s="265"/>
      <c r="V985" s="265"/>
      <c r="W985" s="265"/>
      <c r="X985" s="265"/>
      <c r="Y985" s="265"/>
      <c r="Z985" s="265"/>
      <c r="AA985" s="265"/>
      <c r="AB985" s="265"/>
    </row>
    <row r="986" hidden="1">
      <c r="A986" s="83" t="str">
        <f t="shared" si="1"/>
        <v>6086c3ea800b497ddfc9bcc7</v>
      </c>
      <c r="B986" s="99"/>
      <c r="C986" s="92" t="s">
        <v>9364</v>
      </c>
      <c r="D986" s="267" t="s">
        <v>51</v>
      </c>
      <c r="E986" s="122" t="s">
        <v>9747</v>
      </c>
      <c r="F986" s="122" t="s">
        <v>9748</v>
      </c>
      <c r="G986" s="309" t="s">
        <v>8755</v>
      </c>
      <c r="H986" s="312" t="s">
        <v>10077</v>
      </c>
      <c r="I986" s="122" t="s">
        <v>10083</v>
      </c>
      <c r="J986" s="122" t="s">
        <v>9750</v>
      </c>
      <c r="K986" s="265"/>
      <c r="L986" s="265"/>
      <c r="M986" s="109"/>
      <c r="N986" s="265"/>
      <c r="O986" s="265"/>
      <c r="P986" s="265"/>
      <c r="Q986" s="265"/>
      <c r="R986" s="265"/>
      <c r="S986" s="265"/>
      <c r="T986" s="265"/>
      <c r="U986" s="265"/>
      <c r="V986" s="265"/>
      <c r="W986" s="265"/>
      <c r="X986" s="265"/>
      <c r="Y986" s="265"/>
      <c r="Z986" s="265"/>
      <c r="AA986" s="265"/>
      <c r="AB986" s="265"/>
    </row>
    <row r="987" hidden="1">
      <c r="A987" s="83" t="str">
        <f t="shared" si="1"/>
        <v>60a59d1d5196d4694d69e409</v>
      </c>
      <c r="B987" s="108"/>
      <c r="C987" s="92"/>
      <c r="D987" s="267" t="s">
        <v>51</v>
      </c>
      <c r="E987" s="101" t="s">
        <v>10084</v>
      </c>
      <c r="F987" s="101" t="s">
        <v>10085</v>
      </c>
      <c r="G987" s="305" t="s">
        <v>8783</v>
      </c>
      <c r="H987" s="51" t="s">
        <v>8843</v>
      </c>
      <c r="I987" s="101" t="s">
        <v>10086</v>
      </c>
      <c r="J987" s="101" t="s">
        <v>10087</v>
      </c>
      <c r="K987" s="265"/>
      <c r="L987" s="265"/>
      <c r="M987" s="109"/>
      <c r="N987" s="265"/>
      <c r="O987" s="265"/>
      <c r="P987" s="265"/>
      <c r="Q987" s="265"/>
      <c r="R987" s="265"/>
      <c r="S987" s="265"/>
      <c r="T987" s="265"/>
      <c r="U987" s="265"/>
      <c r="V987" s="265"/>
      <c r="W987" s="265"/>
      <c r="X987" s="265"/>
      <c r="Y987" s="265"/>
      <c r="Z987" s="265"/>
      <c r="AA987" s="265"/>
      <c r="AB987" s="265"/>
    </row>
    <row r="988" hidden="1">
      <c r="A988" s="83" t="str">
        <f t="shared" si="1"/>
        <v/>
      </c>
      <c r="B988" s="325" t="s">
        <v>8940</v>
      </c>
      <c r="C988" s="92" t="s">
        <v>52</v>
      </c>
      <c r="D988" s="267"/>
      <c r="E988" s="101"/>
      <c r="F988" s="101"/>
      <c r="G988" s="305"/>
      <c r="H988" s="51"/>
      <c r="I988" s="101"/>
      <c r="J988" s="101"/>
      <c r="K988" s="265"/>
      <c r="L988" s="265"/>
      <c r="M988" s="109"/>
      <c r="N988" s="265"/>
      <c r="O988" s="265"/>
      <c r="P988" s="265"/>
      <c r="Q988" s="265"/>
      <c r="R988" s="265"/>
      <c r="S988" s="265"/>
      <c r="T988" s="265"/>
      <c r="U988" s="265"/>
      <c r="V988" s="265"/>
      <c r="W988" s="265"/>
      <c r="X988" s="265"/>
      <c r="Y988" s="265"/>
      <c r="Z988" s="265"/>
      <c r="AA988" s="265"/>
      <c r="AB988" s="265"/>
    </row>
    <row r="989" hidden="1">
      <c r="A989" s="83" t="str">
        <f t="shared" si="1"/>
        <v/>
      </c>
      <c r="B989" s="99"/>
      <c r="C989" s="92" t="s">
        <v>52</v>
      </c>
      <c r="D989" s="306"/>
      <c r="E989" s="173"/>
      <c r="F989" s="173"/>
      <c r="G989" s="308"/>
      <c r="H989" s="300"/>
      <c r="I989" s="173"/>
      <c r="J989" s="173"/>
      <c r="K989" s="51"/>
      <c r="L989" s="265"/>
      <c r="M989" s="109"/>
      <c r="N989" s="265"/>
      <c r="O989" s="265"/>
      <c r="P989" s="265"/>
      <c r="Q989" s="265"/>
      <c r="R989" s="265"/>
      <c r="S989" s="265"/>
      <c r="T989" s="265"/>
      <c r="U989" s="265"/>
      <c r="V989" s="265"/>
      <c r="W989" s="265"/>
      <c r="X989" s="265"/>
      <c r="Y989" s="265"/>
      <c r="Z989" s="265"/>
      <c r="AA989" s="265"/>
      <c r="AB989" s="265"/>
    </row>
    <row r="990" hidden="1">
      <c r="A990" s="83" t="str">
        <f t="shared" si="1"/>
        <v>RANDEVU ALINMAYACAK!!!!!</v>
      </c>
      <c r="B990" s="99"/>
      <c r="C990" s="92" t="s">
        <v>52</v>
      </c>
      <c r="D990" s="306"/>
      <c r="E990" s="337" t="s">
        <v>9485</v>
      </c>
      <c r="F990" s="253"/>
      <c r="G990" s="254"/>
      <c r="H990" s="300"/>
      <c r="I990" s="173"/>
      <c r="J990" s="173"/>
      <c r="K990" s="265"/>
      <c r="L990" s="265"/>
      <c r="M990" s="109"/>
      <c r="N990" s="265"/>
      <c r="O990" s="265"/>
      <c r="P990" s="265"/>
      <c r="Q990" s="265"/>
      <c r="R990" s="265"/>
      <c r="S990" s="265"/>
      <c r="T990" s="265"/>
      <c r="U990" s="265"/>
      <c r="V990" s="265"/>
      <c r="W990" s="265"/>
      <c r="X990" s="265"/>
      <c r="Y990" s="265"/>
      <c r="Z990" s="265"/>
      <c r="AA990" s="265"/>
      <c r="AB990" s="265"/>
    </row>
    <row r="991" hidden="1">
      <c r="A991" s="83" t="str">
        <f t="shared" si="1"/>
        <v/>
      </c>
      <c r="B991" s="99"/>
      <c r="C991" s="92" t="s">
        <v>52</v>
      </c>
      <c r="D991" s="306"/>
      <c r="E991" s="257"/>
      <c r="F991" s="258"/>
      <c r="G991" s="259"/>
      <c r="H991" s="300"/>
      <c r="I991" s="173"/>
      <c r="J991" s="173"/>
      <c r="K991" s="51"/>
      <c r="L991" s="265"/>
      <c r="M991" s="109"/>
      <c r="N991" s="265"/>
      <c r="O991" s="265"/>
      <c r="P991" s="265"/>
      <c r="Q991" s="265"/>
      <c r="R991" s="265"/>
      <c r="S991" s="265"/>
      <c r="T991" s="265"/>
      <c r="U991" s="265"/>
      <c r="V991" s="265"/>
      <c r="W991" s="265"/>
      <c r="X991" s="265"/>
      <c r="Y991" s="265"/>
      <c r="Z991" s="265"/>
      <c r="AA991" s="265"/>
      <c r="AB991" s="265"/>
    </row>
    <row r="992" hidden="1">
      <c r="A992" s="83" t="str">
        <f t="shared" si="1"/>
        <v/>
      </c>
      <c r="B992" s="108"/>
      <c r="C992" s="92" t="s">
        <v>52</v>
      </c>
      <c r="D992" s="267"/>
      <c r="E992" s="229"/>
      <c r="F992" s="229"/>
      <c r="G992" s="305"/>
      <c r="H992" s="51"/>
      <c r="I992" s="101"/>
      <c r="J992" s="101"/>
      <c r="K992" s="51"/>
      <c r="L992" s="265"/>
      <c r="M992" s="109"/>
      <c r="N992" s="265"/>
      <c r="O992" s="265"/>
      <c r="P992" s="265"/>
      <c r="Q992" s="265"/>
      <c r="R992" s="265"/>
      <c r="S992" s="265"/>
      <c r="T992" s="265"/>
      <c r="U992" s="265"/>
      <c r="V992" s="265"/>
      <c r="W992" s="265"/>
      <c r="X992" s="265"/>
      <c r="Y992" s="265"/>
      <c r="Z992" s="265"/>
      <c r="AA992" s="265"/>
      <c r="AB992" s="265"/>
    </row>
    <row r="993" hidden="1">
      <c r="A993" s="83" t="str">
        <f t="shared" si="1"/>
        <v/>
      </c>
      <c r="B993" s="335"/>
      <c r="C993" s="92" t="s">
        <v>52</v>
      </c>
      <c r="D993" s="267"/>
      <c r="E993" s="101"/>
      <c r="F993" s="101"/>
      <c r="G993" s="305"/>
      <c r="H993" s="51"/>
      <c r="I993" s="101"/>
      <c r="J993" s="101"/>
      <c r="K993" s="265"/>
      <c r="L993" s="265"/>
      <c r="M993" s="109"/>
      <c r="N993" s="265"/>
      <c r="O993" s="265"/>
      <c r="P993" s="265"/>
      <c r="Q993" s="265"/>
      <c r="R993" s="265"/>
      <c r="S993" s="265"/>
      <c r="T993" s="265"/>
      <c r="U993" s="265"/>
      <c r="V993" s="265"/>
      <c r="W993" s="265"/>
      <c r="X993" s="265"/>
      <c r="Y993" s="265"/>
      <c r="Z993" s="265"/>
      <c r="AA993" s="265"/>
      <c r="AB993" s="265"/>
    </row>
    <row r="994" hidden="1">
      <c r="A994" s="83" t="str">
        <f t="shared" si="1"/>
        <v/>
      </c>
      <c r="B994" s="335"/>
      <c r="C994" s="262">
        <v>44365.0</v>
      </c>
      <c r="D994" s="267"/>
      <c r="E994" s="101"/>
      <c r="F994" s="101"/>
      <c r="G994" s="305"/>
      <c r="H994" s="51"/>
      <c r="I994" s="101"/>
      <c r="J994" s="101"/>
      <c r="K994" s="265"/>
      <c r="L994" s="265"/>
      <c r="M994" s="109"/>
      <c r="N994" s="265"/>
      <c r="O994" s="265"/>
      <c r="P994" s="265"/>
      <c r="Q994" s="265"/>
      <c r="R994" s="265"/>
      <c r="S994" s="265"/>
      <c r="T994" s="265"/>
      <c r="U994" s="265"/>
      <c r="V994" s="265"/>
      <c r="W994" s="265"/>
      <c r="X994" s="265"/>
      <c r="Y994" s="265"/>
      <c r="Z994" s="265"/>
      <c r="AA994" s="265"/>
      <c r="AB994" s="265"/>
    </row>
    <row r="995" hidden="1">
      <c r="A995" s="83" t="str">
        <f t="shared" si="1"/>
        <v/>
      </c>
      <c r="B995" s="325" t="s">
        <v>8686</v>
      </c>
      <c r="C995" s="92" t="s">
        <v>273</v>
      </c>
      <c r="D995" s="267"/>
      <c r="E995" s="101"/>
      <c r="F995" s="101"/>
      <c r="G995" s="305"/>
      <c r="H995" s="51"/>
      <c r="I995" s="101"/>
      <c r="J995" s="101"/>
      <c r="K995" s="265"/>
      <c r="L995" s="265"/>
      <c r="M995" s="109"/>
      <c r="N995" s="265"/>
      <c r="O995" s="265"/>
      <c r="P995" s="265"/>
      <c r="Q995" s="265"/>
      <c r="R995" s="265"/>
      <c r="S995" s="265"/>
      <c r="T995" s="265"/>
      <c r="U995" s="265"/>
      <c r="V995" s="265"/>
      <c r="W995" s="265"/>
      <c r="X995" s="265"/>
      <c r="Y995" s="265"/>
      <c r="Z995" s="265"/>
      <c r="AA995" s="265"/>
      <c r="AB995" s="265"/>
    </row>
    <row r="996" hidden="1">
      <c r="A996" s="83" t="str">
        <f t="shared" si="1"/>
        <v>60452723b997c41dea1b2767</v>
      </c>
      <c r="B996" s="99"/>
      <c r="C996" s="92" t="s">
        <v>273</v>
      </c>
      <c r="D996" s="297" t="s">
        <v>51</v>
      </c>
      <c r="E996" s="122" t="s">
        <v>10088</v>
      </c>
      <c r="F996" s="122" t="s">
        <v>10089</v>
      </c>
      <c r="G996" s="309" t="s">
        <v>9505</v>
      </c>
      <c r="H996" s="312" t="s">
        <v>10090</v>
      </c>
      <c r="I996" s="122" t="s">
        <v>10091</v>
      </c>
      <c r="J996" s="122" t="s">
        <v>1426</v>
      </c>
      <c r="K996" s="51" t="s">
        <v>10092</v>
      </c>
      <c r="L996" s="265"/>
      <c r="M996" s="109"/>
      <c r="N996" s="265"/>
      <c r="O996" s="265"/>
      <c r="P996" s="265"/>
      <c r="Q996" s="265"/>
      <c r="R996" s="265"/>
      <c r="S996" s="265"/>
      <c r="T996" s="265"/>
      <c r="U996" s="265"/>
      <c r="V996" s="265"/>
      <c r="W996" s="265"/>
      <c r="X996" s="265"/>
      <c r="Y996" s="265"/>
      <c r="Z996" s="265"/>
      <c r="AA996" s="265"/>
      <c r="AB996" s="265"/>
    </row>
    <row r="997" hidden="1">
      <c r="A997" s="83" t="str">
        <f t="shared" si="1"/>
        <v>608c54fb8a63968d770449ba</v>
      </c>
      <c r="B997" s="99"/>
      <c r="C997" s="92" t="s">
        <v>273</v>
      </c>
      <c r="D997" s="267" t="s">
        <v>51</v>
      </c>
      <c r="E997" s="101" t="s">
        <v>1304</v>
      </c>
      <c r="F997" s="101" t="s">
        <v>1305</v>
      </c>
      <c r="G997" s="305" t="s">
        <v>9410</v>
      </c>
      <c r="H997" s="215" t="s">
        <v>8714</v>
      </c>
      <c r="I997" s="101" t="s">
        <v>10093</v>
      </c>
      <c r="J997" s="101" t="s">
        <v>1307</v>
      </c>
      <c r="K997" s="51" t="s">
        <v>10094</v>
      </c>
      <c r="L997" s="265"/>
      <c r="M997" s="109"/>
      <c r="N997" s="265"/>
      <c r="O997" s="265"/>
      <c r="P997" s="265"/>
      <c r="Q997" s="265"/>
      <c r="R997" s="265"/>
      <c r="S997" s="265"/>
      <c r="T997" s="265"/>
      <c r="U997" s="265"/>
      <c r="V997" s="265"/>
      <c r="W997" s="265"/>
      <c r="X997" s="265"/>
      <c r="Y997" s="265"/>
      <c r="Z997" s="265"/>
      <c r="AA997" s="265"/>
      <c r="AB997" s="265"/>
    </row>
    <row r="998" hidden="1">
      <c r="A998" s="83" t="str">
        <f t="shared" si="1"/>
        <v>5fdc8d5347742857c439860c</v>
      </c>
      <c r="B998" s="99"/>
      <c r="C998" s="92" t="s">
        <v>273</v>
      </c>
      <c r="D998" s="297" t="s">
        <v>51</v>
      </c>
      <c r="E998" s="122" t="s">
        <v>10050</v>
      </c>
      <c r="F998" s="122" t="s">
        <v>10051</v>
      </c>
      <c r="G998" s="309" t="s">
        <v>9021</v>
      </c>
      <c r="H998" s="231" t="s">
        <v>8714</v>
      </c>
      <c r="I998" s="122" t="s">
        <v>10052</v>
      </c>
      <c r="J998" s="122" t="s">
        <v>10053</v>
      </c>
      <c r="K998" s="312" t="s">
        <v>10095</v>
      </c>
      <c r="L998" s="51" t="s">
        <v>10096</v>
      </c>
      <c r="M998" s="109"/>
      <c r="N998" s="265"/>
      <c r="O998" s="265"/>
      <c r="P998" s="265"/>
      <c r="Q998" s="265"/>
      <c r="R998" s="265"/>
      <c r="S998" s="265"/>
      <c r="T998" s="265"/>
      <c r="U998" s="265"/>
      <c r="V998" s="265"/>
      <c r="W998" s="265"/>
      <c r="X998" s="265"/>
      <c r="Y998" s="265"/>
      <c r="Z998" s="265"/>
      <c r="AA998" s="265"/>
      <c r="AB998" s="265"/>
    </row>
    <row r="999" hidden="1">
      <c r="A999" s="83" t="str">
        <f t="shared" si="1"/>
        <v>606f22221c22a06ca767bdb6</v>
      </c>
      <c r="B999" s="99"/>
      <c r="C999" s="92" t="s">
        <v>9364</v>
      </c>
      <c r="D999" s="267" t="s">
        <v>51</v>
      </c>
      <c r="E999" s="101" t="s">
        <v>796</v>
      </c>
      <c r="F999" s="101" t="s">
        <v>797</v>
      </c>
      <c r="G999" s="305" t="s">
        <v>8745</v>
      </c>
      <c r="H999" s="51" t="s">
        <v>10097</v>
      </c>
      <c r="I999" s="101" t="s">
        <v>10098</v>
      </c>
      <c r="J999" s="101" t="s">
        <v>799</v>
      </c>
      <c r="K999" s="51" t="s">
        <v>10094</v>
      </c>
      <c r="L999" s="265"/>
      <c r="M999" s="109"/>
      <c r="N999" s="265"/>
      <c r="O999" s="265"/>
      <c r="P999" s="265"/>
      <c r="Q999" s="265"/>
      <c r="R999" s="265"/>
      <c r="S999" s="265"/>
      <c r="T999" s="265"/>
      <c r="U999" s="265"/>
      <c r="V999" s="265"/>
      <c r="W999" s="265"/>
      <c r="X999" s="265"/>
      <c r="Y999" s="265"/>
      <c r="Z999" s="265"/>
      <c r="AA999" s="265"/>
      <c r="AB999" s="265"/>
    </row>
    <row r="1000" hidden="1">
      <c r="A1000" s="83" t="str">
        <f t="shared" si="1"/>
        <v/>
      </c>
      <c r="B1000" s="108"/>
      <c r="C1000" s="92"/>
      <c r="D1000" s="267"/>
      <c r="E1000" s="101"/>
      <c r="F1000" s="101"/>
      <c r="G1000" s="305"/>
      <c r="H1000" s="51"/>
      <c r="I1000" s="101"/>
      <c r="J1000" s="101"/>
      <c r="K1000" s="265"/>
      <c r="L1000" s="265"/>
      <c r="M1000" s="109"/>
      <c r="N1000" s="265"/>
      <c r="O1000" s="265"/>
      <c r="P1000" s="265"/>
      <c r="Q1000" s="265"/>
      <c r="R1000" s="265"/>
      <c r="S1000" s="265"/>
      <c r="T1000" s="265"/>
      <c r="U1000" s="265"/>
      <c r="V1000" s="265"/>
      <c r="W1000" s="265"/>
      <c r="X1000" s="265"/>
      <c r="Y1000" s="265"/>
      <c r="Z1000" s="265"/>
      <c r="AA1000" s="265"/>
      <c r="AB1000" s="265"/>
    </row>
    <row r="1001" hidden="1">
      <c r="A1001" s="83" t="str">
        <f t="shared" si="1"/>
        <v/>
      </c>
      <c r="B1001" s="325" t="s">
        <v>8940</v>
      </c>
      <c r="C1001" s="92" t="s">
        <v>52</v>
      </c>
      <c r="D1001" s="267"/>
      <c r="E1001" s="101"/>
      <c r="F1001" s="101"/>
      <c r="G1001" s="305"/>
      <c r="H1001" s="51"/>
      <c r="I1001" s="101"/>
      <c r="J1001" s="101"/>
      <c r="K1001" s="265"/>
      <c r="L1001" s="265"/>
      <c r="M1001" s="109"/>
      <c r="N1001" s="265"/>
      <c r="O1001" s="265"/>
      <c r="P1001" s="265"/>
      <c r="Q1001" s="265"/>
      <c r="R1001" s="265"/>
      <c r="S1001" s="265"/>
      <c r="T1001" s="265"/>
      <c r="U1001" s="265"/>
      <c r="V1001" s="265"/>
      <c r="W1001" s="265"/>
      <c r="X1001" s="265"/>
      <c r="Y1001" s="265"/>
      <c r="Z1001" s="265"/>
      <c r="AA1001" s="265"/>
      <c r="AB1001" s="265"/>
    </row>
    <row r="1002" hidden="1">
      <c r="A1002" s="83" t="str">
        <f t="shared" si="1"/>
        <v>60bb73250355c7682937a462</v>
      </c>
      <c r="B1002" s="99"/>
      <c r="C1002" s="92" t="s">
        <v>52</v>
      </c>
      <c r="D1002" s="267" t="s">
        <v>51</v>
      </c>
      <c r="E1002" s="229" t="s">
        <v>10099</v>
      </c>
      <c r="F1002" s="229" t="s">
        <v>10100</v>
      </c>
      <c r="G1002" s="305" t="s">
        <v>8927</v>
      </c>
      <c r="H1002" s="51" t="s">
        <v>9453</v>
      </c>
      <c r="I1002" s="101" t="s">
        <v>10101</v>
      </c>
      <c r="J1002" s="101" t="s">
        <v>10102</v>
      </c>
      <c r="K1002" s="51" t="s">
        <v>10103</v>
      </c>
      <c r="L1002" s="265"/>
      <c r="M1002" s="109"/>
      <c r="N1002" s="265"/>
      <c r="O1002" s="265"/>
      <c r="P1002" s="265"/>
      <c r="Q1002" s="265"/>
      <c r="R1002" s="265"/>
      <c r="S1002" s="265"/>
      <c r="T1002" s="265"/>
      <c r="U1002" s="265"/>
      <c r="V1002" s="265"/>
      <c r="W1002" s="265"/>
      <c r="X1002" s="265"/>
      <c r="Y1002" s="265"/>
      <c r="Z1002" s="265"/>
      <c r="AA1002" s="265"/>
      <c r="AB1002" s="265"/>
    </row>
    <row r="1003" hidden="1">
      <c r="A1003" s="83" t="str">
        <f t="shared" si="1"/>
        <v>5fb514fd2c29d2f9672ad2c8</v>
      </c>
      <c r="B1003" s="99"/>
      <c r="C1003" s="92" t="s">
        <v>52</v>
      </c>
      <c r="D1003" s="267" t="s">
        <v>51</v>
      </c>
      <c r="E1003" s="101" t="s">
        <v>6477</v>
      </c>
      <c r="F1003" s="101" t="s">
        <v>6478</v>
      </c>
      <c r="G1003" s="305" t="s">
        <v>8748</v>
      </c>
      <c r="H1003" s="51" t="s">
        <v>10048</v>
      </c>
      <c r="I1003" s="101" t="s">
        <v>10049</v>
      </c>
      <c r="J1003" s="101" t="s">
        <v>6480</v>
      </c>
      <c r="K1003" s="51" t="s">
        <v>10094</v>
      </c>
      <c r="L1003" s="265"/>
      <c r="M1003" s="109"/>
      <c r="N1003" s="265"/>
      <c r="O1003" s="265"/>
      <c r="P1003" s="265"/>
      <c r="Q1003" s="265"/>
      <c r="R1003" s="265"/>
      <c r="S1003" s="265"/>
      <c r="T1003" s="265"/>
      <c r="U1003" s="265"/>
      <c r="V1003" s="265"/>
      <c r="W1003" s="265"/>
      <c r="X1003" s="265"/>
      <c r="Y1003" s="265"/>
      <c r="Z1003" s="265"/>
      <c r="AA1003" s="265"/>
      <c r="AB1003" s="265"/>
    </row>
    <row r="1004" hidden="1">
      <c r="A1004" s="83" t="str">
        <f t="shared" si="1"/>
        <v>5fa43ee1b82e0eafcfc65e03</v>
      </c>
      <c r="B1004" s="99"/>
      <c r="C1004" s="92" t="s">
        <v>52</v>
      </c>
      <c r="D1004" s="267" t="s">
        <v>51</v>
      </c>
      <c r="E1004" s="101" t="s">
        <v>124</v>
      </c>
      <c r="F1004" s="101" t="s">
        <v>125</v>
      </c>
      <c r="G1004" s="305" t="s">
        <v>8755</v>
      </c>
      <c r="H1004" s="51" t="s">
        <v>9041</v>
      </c>
      <c r="I1004" s="101" t="s">
        <v>10104</v>
      </c>
      <c r="J1004" s="101" t="s">
        <v>128</v>
      </c>
      <c r="K1004" s="51" t="s">
        <v>10094</v>
      </c>
      <c r="L1004" s="265"/>
      <c r="M1004" s="109"/>
      <c r="N1004" s="265"/>
      <c r="O1004" s="265"/>
      <c r="P1004" s="265"/>
      <c r="Q1004" s="265"/>
      <c r="R1004" s="265"/>
      <c r="S1004" s="265"/>
      <c r="T1004" s="265"/>
      <c r="U1004" s="265"/>
      <c r="V1004" s="265"/>
      <c r="W1004" s="265"/>
      <c r="X1004" s="265"/>
      <c r="Y1004" s="265"/>
      <c r="Z1004" s="265"/>
      <c r="AA1004" s="265"/>
      <c r="AB1004" s="265"/>
    </row>
    <row r="1005" hidden="1">
      <c r="A1005" s="83" t="str">
        <f t="shared" si="1"/>
        <v>5fa4408eb3982c27aba0317f</v>
      </c>
      <c r="B1005" s="108"/>
      <c r="C1005" s="92" t="s">
        <v>52</v>
      </c>
      <c r="D1005" s="267" t="s">
        <v>51</v>
      </c>
      <c r="E1005" s="101" t="s">
        <v>132</v>
      </c>
      <c r="F1005" s="101" t="s">
        <v>133</v>
      </c>
      <c r="G1005" s="305" t="s">
        <v>8783</v>
      </c>
      <c r="H1005" s="51" t="s">
        <v>9041</v>
      </c>
      <c r="I1005" s="101" t="s">
        <v>10104</v>
      </c>
      <c r="J1005" s="101" t="s">
        <v>134</v>
      </c>
      <c r="K1005" s="51" t="s">
        <v>10094</v>
      </c>
      <c r="L1005" s="265"/>
      <c r="M1005" s="109"/>
      <c r="N1005" s="265"/>
      <c r="O1005" s="265"/>
      <c r="P1005" s="265"/>
      <c r="Q1005" s="265"/>
      <c r="R1005" s="265"/>
      <c r="S1005" s="265"/>
      <c r="T1005" s="265"/>
      <c r="U1005" s="265"/>
      <c r="V1005" s="265"/>
      <c r="W1005" s="265"/>
      <c r="X1005" s="265"/>
      <c r="Y1005" s="265"/>
      <c r="Z1005" s="265"/>
      <c r="AA1005" s="265"/>
      <c r="AB1005" s="265"/>
    </row>
    <row r="1006" hidden="1">
      <c r="A1006" s="83" t="str">
        <f t="shared" si="1"/>
        <v>604e44fe773834258c57847d</v>
      </c>
      <c r="B1006" s="335"/>
      <c r="C1006" s="92" t="s">
        <v>52</v>
      </c>
      <c r="D1006" s="267" t="s">
        <v>51</v>
      </c>
      <c r="E1006" s="101" t="s">
        <v>10105</v>
      </c>
      <c r="F1006" s="101" t="s">
        <v>607</v>
      </c>
      <c r="G1006" s="305" t="s">
        <v>9325</v>
      </c>
      <c r="H1006" s="51" t="s">
        <v>10106</v>
      </c>
      <c r="I1006" s="101" t="s">
        <v>10107</v>
      </c>
      <c r="J1006" s="101" t="s">
        <v>610</v>
      </c>
      <c r="K1006" s="51" t="s">
        <v>10094</v>
      </c>
      <c r="L1006" s="265"/>
      <c r="M1006" s="109"/>
      <c r="N1006" s="265"/>
      <c r="O1006" s="265"/>
      <c r="P1006" s="265"/>
      <c r="Q1006" s="265"/>
      <c r="R1006" s="265"/>
      <c r="S1006" s="265"/>
      <c r="T1006" s="265"/>
      <c r="U1006" s="265"/>
      <c r="V1006" s="265"/>
      <c r="W1006" s="265"/>
      <c r="X1006" s="265"/>
      <c r="Y1006" s="265"/>
      <c r="Z1006" s="265"/>
      <c r="AA1006" s="265"/>
      <c r="AB1006" s="265"/>
    </row>
    <row r="1007" hidden="1">
      <c r="A1007" s="83" t="str">
        <f t="shared" si="1"/>
        <v/>
      </c>
      <c r="B1007" s="335"/>
      <c r="C1007" s="262">
        <v>44368.0</v>
      </c>
      <c r="D1007" s="267"/>
      <c r="E1007" s="101"/>
      <c r="F1007" s="101"/>
      <c r="G1007" s="305"/>
      <c r="H1007" s="51"/>
      <c r="I1007" s="101"/>
      <c r="J1007" s="101"/>
      <c r="K1007" s="265"/>
      <c r="L1007" s="265"/>
      <c r="M1007" s="109"/>
      <c r="N1007" s="265"/>
      <c r="O1007" s="265"/>
      <c r="P1007" s="265"/>
      <c r="Q1007" s="265"/>
      <c r="R1007" s="265"/>
      <c r="S1007" s="265"/>
      <c r="T1007" s="265"/>
      <c r="U1007" s="265"/>
      <c r="V1007" s="265"/>
      <c r="W1007" s="265"/>
      <c r="X1007" s="265"/>
      <c r="Y1007" s="265"/>
      <c r="Z1007" s="265"/>
      <c r="AA1007" s="265"/>
      <c r="AB1007" s="265"/>
    </row>
    <row r="1008" hidden="1">
      <c r="A1008" s="83" t="str">
        <f t="shared" si="1"/>
        <v/>
      </c>
      <c r="B1008" s="335"/>
      <c r="C1008" s="92" t="s">
        <v>273</v>
      </c>
      <c r="D1008" s="267"/>
      <c r="E1008" s="101"/>
      <c r="F1008" s="101"/>
      <c r="G1008" s="308"/>
      <c r="H1008" s="51"/>
      <c r="I1008" s="101"/>
      <c r="J1008" s="101"/>
      <c r="K1008" s="265"/>
      <c r="L1008" s="265"/>
      <c r="M1008" s="109"/>
      <c r="N1008" s="265"/>
      <c r="O1008" s="265"/>
      <c r="P1008" s="265"/>
      <c r="Q1008" s="265"/>
      <c r="R1008" s="265"/>
      <c r="S1008" s="265"/>
      <c r="T1008" s="265"/>
      <c r="U1008" s="265"/>
      <c r="V1008" s="265"/>
      <c r="W1008" s="265"/>
      <c r="X1008" s="265"/>
      <c r="Y1008" s="265"/>
      <c r="Z1008" s="265"/>
      <c r="AA1008" s="265"/>
      <c r="AB1008" s="265"/>
    </row>
    <row r="1009" hidden="1">
      <c r="A1009" s="83" t="str">
        <f t="shared" si="1"/>
        <v>60b4f93b971effa3a5e46b77</v>
      </c>
      <c r="B1009" s="335"/>
      <c r="C1009" s="92" t="s">
        <v>273</v>
      </c>
      <c r="D1009" s="267" t="s">
        <v>51</v>
      </c>
      <c r="E1009" s="229" t="s">
        <v>10108</v>
      </c>
      <c r="F1009" s="229" t="s">
        <v>10109</v>
      </c>
      <c r="G1009" s="305" t="s">
        <v>8927</v>
      </c>
      <c r="H1009" s="51" t="s">
        <v>8943</v>
      </c>
      <c r="I1009" s="101" t="s">
        <v>10110</v>
      </c>
      <c r="J1009" s="101" t="s">
        <v>10111</v>
      </c>
      <c r="K1009" s="51" t="s">
        <v>300</v>
      </c>
      <c r="L1009" s="265"/>
      <c r="M1009" s="109"/>
      <c r="N1009" s="265"/>
      <c r="O1009" s="265"/>
      <c r="P1009" s="265"/>
      <c r="Q1009" s="265"/>
      <c r="R1009" s="265"/>
      <c r="S1009" s="265"/>
      <c r="T1009" s="265"/>
      <c r="U1009" s="265"/>
      <c r="V1009" s="265"/>
      <c r="W1009" s="265"/>
      <c r="X1009" s="265"/>
      <c r="Y1009" s="265"/>
      <c r="Z1009" s="265"/>
      <c r="AA1009" s="265"/>
      <c r="AB1009" s="265"/>
    </row>
    <row r="1010" hidden="1">
      <c r="A1010" s="83" t="str">
        <f t="shared" si="1"/>
        <v>5fc12493c50fbdfdd00319b0</v>
      </c>
      <c r="B1010" s="335"/>
      <c r="C1010" s="92" t="s">
        <v>273</v>
      </c>
      <c r="D1010" s="297" t="s">
        <v>51</v>
      </c>
      <c r="E1010" s="122" t="s">
        <v>10112</v>
      </c>
      <c r="F1010" s="122" t="s">
        <v>10113</v>
      </c>
      <c r="G1010" s="309" t="s">
        <v>9021</v>
      </c>
      <c r="H1010" s="122" t="s">
        <v>9459</v>
      </c>
      <c r="I1010" s="122" t="s">
        <v>10114</v>
      </c>
      <c r="J1010" s="122" t="s">
        <v>10115</v>
      </c>
      <c r="K1010" s="51" t="s">
        <v>10116</v>
      </c>
      <c r="L1010" s="265"/>
      <c r="M1010" s="109"/>
      <c r="N1010" s="265"/>
      <c r="O1010" s="265"/>
      <c r="P1010" s="265"/>
      <c r="Q1010" s="265"/>
      <c r="R1010" s="265"/>
      <c r="S1010" s="265"/>
      <c r="T1010" s="265"/>
      <c r="U1010" s="265"/>
      <c r="V1010" s="265"/>
      <c r="W1010" s="265"/>
      <c r="X1010" s="265"/>
      <c r="Y1010" s="265"/>
      <c r="Z1010" s="265"/>
      <c r="AA1010" s="265"/>
      <c r="AB1010" s="265"/>
    </row>
    <row r="1011" hidden="1">
      <c r="A1011" s="83" t="str">
        <f t="shared" si="1"/>
        <v>5fe34ee37ec992f85ef30d06</v>
      </c>
      <c r="B1011" s="335"/>
      <c r="C1011" s="92" t="s">
        <v>273</v>
      </c>
      <c r="D1011" s="297" t="s">
        <v>51</v>
      </c>
      <c r="E1011" s="122" t="s">
        <v>10117</v>
      </c>
      <c r="F1011" s="122" t="s">
        <v>10118</v>
      </c>
      <c r="G1011" s="309" t="s">
        <v>8755</v>
      </c>
      <c r="H1011" s="122" t="s">
        <v>9459</v>
      </c>
      <c r="I1011" s="122" t="s">
        <v>10119</v>
      </c>
      <c r="J1011" s="122" t="s">
        <v>10115</v>
      </c>
      <c r="K1011" s="51" t="s">
        <v>10116</v>
      </c>
      <c r="L1011" s="265"/>
      <c r="M1011" s="109"/>
      <c r="N1011" s="265"/>
      <c r="O1011" s="265"/>
      <c r="P1011" s="265"/>
      <c r="Q1011" s="265"/>
      <c r="R1011" s="265"/>
      <c r="S1011" s="265"/>
      <c r="T1011" s="265"/>
      <c r="U1011" s="265"/>
      <c r="V1011" s="265"/>
      <c r="W1011" s="265"/>
      <c r="X1011" s="265"/>
      <c r="Y1011" s="265"/>
      <c r="Z1011" s="265"/>
      <c r="AA1011" s="265"/>
      <c r="AB1011" s="265"/>
    </row>
    <row r="1012" hidden="1">
      <c r="A1012" s="83" t="str">
        <f t="shared" si="1"/>
        <v>60be76c28d789cdd14b4a015</v>
      </c>
      <c r="B1012" s="335"/>
      <c r="C1012" s="92" t="s">
        <v>9364</v>
      </c>
      <c r="D1012" s="313" t="s">
        <v>51</v>
      </c>
      <c r="E1012" s="122" t="s">
        <v>1151</v>
      </c>
      <c r="F1012" s="122" t="s">
        <v>1152</v>
      </c>
      <c r="G1012" s="230">
        <v>0.6875</v>
      </c>
      <c r="H1012" s="231" t="s">
        <v>10120</v>
      </c>
      <c r="I1012" s="122" t="s">
        <v>10121</v>
      </c>
      <c r="J1012" s="122" t="s">
        <v>1155</v>
      </c>
      <c r="K1012" s="215" t="s">
        <v>10122</v>
      </c>
      <c r="L1012" s="265"/>
      <c r="M1012" s="109"/>
      <c r="N1012" s="265"/>
      <c r="O1012" s="265"/>
      <c r="P1012" s="265"/>
      <c r="Q1012" s="265"/>
      <c r="R1012" s="265"/>
      <c r="S1012" s="265"/>
      <c r="T1012" s="265"/>
      <c r="U1012" s="265"/>
      <c r="V1012" s="265"/>
      <c r="W1012" s="265"/>
      <c r="X1012" s="265"/>
      <c r="Y1012" s="265"/>
      <c r="Z1012" s="265"/>
      <c r="AA1012" s="265"/>
      <c r="AB1012" s="265"/>
    </row>
    <row r="1013" hidden="1">
      <c r="A1013" s="83" t="str">
        <f t="shared" si="1"/>
        <v/>
      </c>
      <c r="B1013" s="335"/>
      <c r="C1013" s="92"/>
      <c r="D1013" s="267"/>
      <c r="E1013" s="101"/>
      <c r="F1013" s="101"/>
      <c r="G1013" s="305"/>
      <c r="H1013" s="51"/>
      <c r="I1013" s="101"/>
      <c r="J1013" s="101"/>
      <c r="K1013" s="265"/>
      <c r="L1013" s="265"/>
      <c r="M1013" s="109"/>
      <c r="N1013" s="265"/>
      <c r="O1013" s="265"/>
      <c r="P1013" s="265"/>
      <c r="Q1013" s="265"/>
      <c r="R1013" s="265"/>
      <c r="S1013" s="265"/>
      <c r="T1013" s="265"/>
      <c r="U1013" s="265"/>
      <c r="V1013" s="265"/>
      <c r="W1013" s="265"/>
      <c r="X1013" s="265"/>
      <c r="Y1013" s="265"/>
      <c r="Z1013" s="265"/>
      <c r="AA1013" s="265"/>
      <c r="AB1013" s="265"/>
    </row>
    <row r="1014" hidden="1">
      <c r="A1014" s="83" t="str">
        <f t="shared" si="1"/>
        <v>60758a81998fe23113d7d08c</v>
      </c>
      <c r="B1014" s="335"/>
      <c r="C1014" s="92" t="s">
        <v>52</v>
      </c>
      <c r="D1014" s="267" t="s">
        <v>51</v>
      </c>
      <c r="E1014" s="101" t="s">
        <v>2426</v>
      </c>
      <c r="F1014" s="101" t="s">
        <v>2427</v>
      </c>
      <c r="G1014" s="308" t="s">
        <v>9505</v>
      </c>
      <c r="H1014" s="51" t="s">
        <v>8705</v>
      </c>
      <c r="I1014" s="101" t="s">
        <v>10123</v>
      </c>
      <c r="J1014" s="101" t="s">
        <v>2429</v>
      </c>
      <c r="K1014" s="51" t="s">
        <v>300</v>
      </c>
      <c r="L1014" s="265"/>
      <c r="M1014" s="109"/>
      <c r="N1014" s="265"/>
      <c r="O1014" s="265"/>
      <c r="P1014" s="265"/>
      <c r="Q1014" s="265"/>
      <c r="R1014" s="265"/>
      <c r="S1014" s="265"/>
      <c r="T1014" s="265"/>
      <c r="U1014" s="265"/>
      <c r="V1014" s="265"/>
      <c r="W1014" s="265"/>
      <c r="X1014" s="265"/>
      <c r="Y1014" s="265"/>
      <c r="Z1014" s="265"/>
      <c r="AA1014" s="265"/>
      <c r="AB1014" s="265"/>
    </row>
    <row r="1015" hidden="1">
      <c r="A1015" s="83" t="str">
        <f t="shared" si="1"/>
        <v>602544f50aeff91cccb893ac</v>
      </c>
      <c r="B1015" s="335"/>
      <c r="C1015" s="92" t="s">
        <v>52</v>
      </c>
      <c r="D1015" s="297" t="s">
        <v>51</v>
      </c>
      <c r="E1015" s="122" t="s">
        <v>9008</v>
      </c>
      <c r="F1015" s="122" t="s">
        <v>9009</v>
      </c>
      <c r="G1015" s="309" t="s">
        <v>9410</v>
      </c>
      <c r="H1015" s="312" t="s">
        <v>8714</v>
      </c>
      <c r="I1015" s="122" t="s">
        <v>9011</v>
      </c>
      <c r="J1015" s="122" t="s">
        <v>9012</v>
      </c>
      <c r="K1015" s="51" t="s">
        <v>10124</v>
      </c>
      <c r="L1015" s="265"/>
      <c r="M1015" s="109"/>
      <c r="N1015" s="265"/>
      <c r="O1015" s="265"/>
      <c r="P1015" s="265"/>
      <c r="Q1015" s="265"/>
      <c r="R1015" s="265"/>
      <c r="S1015" s="265"/>
      <c r="T1015" s="265"/>
      <c r="U1015" s="265"/>
      <c r="V1015" s="265"/>
      <c r="W1015" s="265"/>
      <c r="X1015" s="265"/>
      <c r="Y1015" s="265"/>
      <c r="Z1015" s="265"/>
      <c r="AA1015" s="265"/>
      <c r="AB1015" s="265"/>
    </row>
    <row r="1016" hidden="1">
      <c r="A1016" s="83" t="str">
        <f t="shared" si="1"/>
        <v>60844d974589d362209905d0</v>
      </c>
      <c r="B1016" s="335"/>
      <c r="C1016" s="92" t="s">
        <v>52</v>
      </c>
      <c r="D1016" s="297" t="s">
        <v>51</v>
      </c>
      <c r="E1016" s="122" t="s">
        <v>10125</v>
      </c>
      <c r="F1016" s="122" t="s">
        <v>10126</v>
      </c>
      <c r="G1016" s="309" t="s">
        <v>9021</v>
      </c>
      <c r="H1016" s="231" t="s">
        <v>9067</v>
      </c>
      <c r="I1016" s="122" t="s">
        <v>10127</v>
      </c>
      <c r="J1016" s="122" t="s">
        <v>10128</v>
      </c>
      <c r="K1016" s="51" t="s">
        <v>10129</v>
      </c>
      <c r="L1016" s="265"/>
      <c r="M1016" s="109"/>
      <c r="N1016" s="265"/>
      <c r="O1016" s="265"/>
      <c r="P1016" s="265"/>
      <c r="Q1016" s="265"/>
      <c r="R1016" s="265"/>
      <c r="S1016" s="265"/>
      <c r="T1016" s="265"/>
      <c r="U1016" s="265"/>
      <c r="V1016" s="265"/>
      <c r="W1016" s="265"/>
      <c r="X1016" s="265"/>
      <c r="Y1016" s="265"/>
      <c r="Z1016" s="265"/>
      <c r="AA1016" s="265"/>
      <c r="AB1016" s="265"/>
    </row>
    <row r="1017" hidden="1">
      <c r="A1017" s="83" t="str">
        <f t="shared" si="1"/>
        <v>6089766eacb17f2ce2dcdcc6</v>
      </c>
      <c r="B1017" s="335"/>
      <c r="C1017" s="92" t="s">
        <v>52</v>
      </c>
      <c r="D1017" s="267" t="s">
        <v>51</v>
      </c>
      <c r="E1017" s="101" t="s">
        <v>5892</v>
      </c>
      <c r="F1017" s="101" t="s">
        <v>5893</v>
      </c>
      <c r="G1017" s="305" t="s">
        <v>8745</v>
      </c>
      <c r="H1017" s="51" t="s">
        <v>10130</v>
      </c>
      <c r="I1017" s="101" t="s">
        <v>10131</v>
      </c>
      <c r="J1017" s="101" t="s">
        <v>5895</v>
      </c>
      <c r="K1017" s="51" t="s">
        <v>300</v>
      </c>
      <c r="L1017" s="265"/>
      <c r="M1017" s="109"/>
      <c r="N1017" s="265"/>
      <c r="O1017" s="265"/>
      <c r="P1017" s="265"/>
      <c r="Q1017" s="265"/>
      <c r="R1017" s="265"/>
      <c r="S1017" s="265"/>
      <c r="T1017" s="265"/>
      <c r="U1017" s="265"/>
      <c r="V1017" s="265"/>
      <c r="W1017" s="265"/>
      <c r="X1017" s="265"/>
      <c r="Y1017" s="265"/>
      <c r="Z1017" s="265"/>
      <c r="AA1017" s="265"/>
      <c r="AB1017" s="265"/>
    </row>
    <row r="1018" hidden="1">
      <c r="A1018" s="83" t="str">
        <f t="shared" si="1"/>
        <v/>
      </c>
      <c r="B1018" s="335"/>
      <c r="C1018" s="92" t="s">
        <v>52</v>
      </c>
      <c r="D1018" s="267"/>
      <c r="E1018" s="101"/>
      <c r="F1018" s="101"/>
      <c r="G1018" s="305"/>
      <c r="H1018" s="51"/>
      <c r="I1018" s="101"/>
      <c r="J1018" s="101"/>
      <c r="K1018" s="265"/>
      <c r="L1018" s="265"/>
      <c r="M1018" s="109"/>
      <c r="N1018" s="265"/>
      <c r="O1018" s="265"/>
      <c r="P1018" s="265"/>
      <c r="Q1018" s="265"/>
      <c r="R1018" s="265"/>
      <c r="S1018" s="265"/>
      <c r="T1018" s="265"/>
      <c r="U1018" s="265"/>
      <c r="V1018" s="265"/>
      <c r="W1018" s="265"/>
      <c r="X1018" s="265"/>
      <c r="Y1018" s="265"/>
      <c r="Z1018" s="265"/>
      <c r="AA1018" s="265"/>
      <c r="AB1018" s="265"/>
    </row>
    <row r="1019" hidden="1">
      <c r="A1019" s="83" t="str">
        <f t="shared" si="1"/>
        <v/>
      </c>
      <c r="B1019" s="261"/>
      <c r="C1019" s="262">
        <v>44369.0</v>
      </c>
      <c r="D1019" s="267"/>
      <c r="E1019" s="101"/>
      <c r="F1019" s="101"/>
      <c r="G1019" s="305"/>
      <c r="H1019" s="51"/>
      <c r="I1019" s="101"/>
      <c r="J1019" s="101"/>
      <c r="K1019" s="265"/>
      <c r="L1019" s="265"/>
      <c r="M1019" s="109"/>
      <c r="N1019" s="265"/>
      <c r="O1019" s="265"/>
      <c r="P1019" s="265"/>
      <c r="Q1019" s="265"/>
      <c r="R1019" s="265"/>
      <c r="S1019" s="265"/>
      <c r="T1019" s="265"/>
      <c r="U1019" s="265"/>
      <c r="V1019" s="265"/>
      <c r="W1019" s="265"/>
      <c r="X1019" s="265"/>
      <c r="Y1019" s="265"/>
      <c r="Z1019" s="265"/>
      <c r="AA1019" s="265"/>
      <c r="AB1019" s="265"/>
    </row>
    <row r="1020" hidden="1">
      <c r="A1020" s="83" t="str">
        <f t="shared" si="1"/>
        <v/>
      </c>
      <c r="B1020" s="325" t="s">
        <v>8686</v>
      </c>
      <c r="C1020" s="92" t="s">
        <v>273</v>
      </c>
      <c r="D1020" s="267"/>
      <c r="E1020" s="101"/>
      <c r="F1020" s="101"/>
      <c r="G1020" s="305"/>
      <c r="H1020" s="51"/>
      <c r="I1020" s="101"/>
      <c r="J1020" s="101"/>
      <c r="K1020" s="265"/>
      <c r="L1020" s="265"/>
      <c r="M1020" s="109"/>
      <c r="N1020" s="265"/>
      <c r="O1020" s="265"/>
      <c r="P1020" s="265"/>
      <c r="Q1020" s="265"/>
      <c r="R1020" s="265"/>
      <c r="S1020" s="265"/>
      <c r="T1020" s="265"/>
      <c r="U1020" s="265"/>
      <c r="V1020" s="265"/>
      <c r="W1020" s="265"/>
      <c r="X1020" s="265"/>
      <c r="Y1020" s="265"/>
      <c r="Z1020" s="265"/>
      <c r="AA1020" s="265"/>
      <c r="AB1020" s="265"/>
    </row>
    <row r="1021" hidden="1">
      <c r="A1021" s="83" t="str">
        <f t="shared" si="1"/>
        <v>603a8c2a6057685902358e03</v>
      </c>
      <c r="B1021" s="99"/>
      <c r="C1021" s="92" t="s">
        <v>273</v>
      </c>
      <c r="D1021" s="267" t="s">
        <v>51</v>
      </c>
      <c r="E1021" s="101" t="s">
        <v>9873</v>
      </c>
      <c r="F1021" s="101" t="s">
        <v>9874</v>
      </c>
      <c r="G1021" s="305" t="s">
        <v>9410</v>
      </c>
      <c r="H1021" s="101" t="s">
        <v>10132</v>
      </c>
      <c r="I1021" s="101" t="s">
        <v>10133</v>
      </c>
      <c r="J1021" s="101" t="s">
        <v>9876</v>
      </c>
      <c r="K1021" s="51" t="s">
        <v>10134</v>
      </c>
      <c r="L1021" s="265"/>
      <c r="M1021" s="109"/>
      <c r="N1021" s="265"/>
      <c r="O1021" s="265"/>
      <c r="P1021" s="265"/>
      <c r="Q1021" s="265"/>
      <c r="R1021" s="265"/>
      <c r="S1021" s="265"/>
      <c r="T1021" s="265"/>
      <c r="U1021" s="265"/>
      <c r="V1021" s="265"/>
      <c r="W1021" s="265"/>
      <c r="X1021" s="265"/>
      <c r="Y1021" s="265"/>
      <c r="Z1021" s="265"/>
      <c r="AA1021" s="265"/>
      <c r="AB1021" s="265"/>
    </row>
    <row r="1022" hidden="1">
      <c r="A1022" s="83" t="str">
        <f t="shared" si="1"/>
        <v>6076adbd442109b16351abef</v>
      </c>
      <c r="B1022" s="99"/>
      <c r="C1022" s="92" t="s">
        <v>273</v>
      </c>
      <c r="D1022" s="267" t="s">
        <v>51</v>
      </c>
      <c r="E1022" s="101" t="s">
        <v>10135</v>
      </c>
      <c r="F1022" s="101" t="s">
        <v>1524</v>
      </c>
      <c r="G1022" s="305" t="s">
        <v>9021</v>
      </c>
      <c r="H1022" s="300" t="s">
        <v>8793</v>
      </c>
      <c r="I1022" s="101" t="s">
        <v>10136</v>
      </c>
      <c r="J1022" s="101" t="s">
        <v>10137</v>
      </c>
      <c r="K1022" s="51" t="s">
        <v>10134</v>
      </c>
      <c r="L1022" s="265"/>
      <c r="M1022" s="109"/>
      <c r="N1022" s="265"/>
      <c r="O1022" s="265"/>
      <c r="P1022" s="265"/>
      <c r="Q1022" s="265"/>
      <c r="R1022" s="265"/>
      <c r="S1022" s="265"/>
      <c r="T1022" s="265"/>
      <c r="U1022" s="265"/>
      <c r="V1022" s="265"/>
      <c r="W1022" s="265"/>
      <c r="X1022" s="265"/>
      <c r="Y1022" s="265"/>
      <c r="Z1022" s="265"/>
      <c r="AA1022" s="265"/>
      <c r="AB1022" s="265"/>
    </row>
    <row r="1023" hidden="1">
      <c r="A1023" s="83" t="str">
        <f t="shared" si="1"/>
        <v>607da07fd0f212c3fafb8566</v>
      </c>
      <c r="B1023" s="99"/>
      <c r="C1023" s="92" t="s">
        <v>273</v>
      </c>
      <c r="D1023" s="267" t="s">
        <v>51</v>
      </c>
      <c r="E1023" s="101" t="s">
        <v>9815</v>
      </c>
      <c r="F1023" s="101" t="s">
        <v>462</v>
      </c>
      <c r="G1023" s="305" t="s">
        <v>8745</v>
      </c>
      <c r="H1023" s="101" t="s">
        <v>10138</v>
      </c>
      <c r="I1023" s="101" t="s">
        <v>10139</v>
      </c>
      <c r="J1023" s="101" t="s">
        <v>10140</v>
      </c>
      <c r="K1023" s="51" t="s">
        <v>10134</v>
      </c>
      <c r="L1023" s="265"/>
      <c r="M1023" s="109"/>
      <c r="N1023" s="265"/>
      <c r="O1023" s="265"/>
      <c r="P1023" s="265"/>
      <c r="Q1023" s="265"/>
      <c r="R1023" s="265"/>
      <c r="S1023" s="265"/>
      <c r="T1023" s="265"/>
      <c r="U1023" s="265"/>
      <c r="V1023" s="265"/>
      <c r="W1023" s="265"/>
      <c r="X1023" s="265"/>
      <c r="Y1023" s="265"/>
      <c r="Z1023" s="265"/>
      <c r="AA1023" s="265"/>
      <c r="AB1023" s="265"/>
    </row>
    <row r="1024" hidden="1">
      <c r="A1024" s="83" t="str">
        <f t="shared" si="1"/>
        <v>60b65ca8ff62dc3641c082b0</v>
      </c>
      <c r="B1024" s="99"/>
      <c r="C1024" s="92" t="s">
        <v>9364</v>
      </c>
      <c r="D1024" s="297" t="s">
        <v>51</v>
      </c>
      <c r="E1024" s="122" t="s">
        <v>1482</v>
      </c>
      <c r="F1024" s="122" t="s">
        <v>1483</v>
      </c>
      <c r="G1024" s="309" t="s">
        <v>8760</v>
      </c>
      <c r="H1024" s="312" t="s">
        <v>10141</v>
      </c>
      <c r="I1024" s="122" t="s">
        <v>10142</v>
      </c>
      <c r="J1024" s="122" t="s">
        <v>1485</v>
      </c>
      <c r="K1024" s="51" t="s">
        <v>10143</v>
      </c>
      <c r="L1024" s="265"/>
      <c r="M1024" s="109"/>
      <c r="N1024" s="265"/>
      <c r="O1024" s="265"/>
      <c r="P1024" s="265"/>
      <c r="Q1024" s="265"/>
      <c r="R1024" s="265"/>
      <c r="S1024" s="265"/>
      <c r="T1024" s="265"/>
      <c r="U1024" s="265"/>
      <c r="V1024" s="265"/>
      <c r="W1024" s="265"/>
      <c r="X1024" s="265"/>
      <c r="Y1024" s="265"/>
      <c r="Z1024" s="265"/>
      <c r="AA1024" s="265"/>
      <c r="AB1024" s="265"/>
    </row>
    <row r="1025" hidden="1">
      <c r="A1025" s="83" t="str">
        <f t="shared" si="1"/>
        <v/>
      </c>
      <c r="B1025" s="108"/>
      <c r="C1025" s="92"/>
      <c r="D1025" s="267"/>
      <c r="E1025" s="101"/>
      <c r="F1025" s="101"/>
      <c r="G1025" s="305"/>
      <c r="H1025" s="51"/>
      <c r="I1025" s="101"/>
      <c r="J1025" s="101"/>
      <c r="K1025" s="265"/>
      <c r="L1025" s="265"/>
      <c r="M1025" s="109"/>
      <c r="N1025" s="265"/>
      <c r="O1025" s="265"/>
      <c r="P1025" s="265"/>
      <c r="Q1025" s="265"/>
      <c r="R1025" s="265"/>
      <c r="S1025" s="265"/>
      <c r="T1025" s="265"/>
      <c r="U1025" s="265"/>
      <c r="V1025" s="265"/>
      <c r="W1025" s="265"/>
      <c r="X1025" s="265"/>
      <c r="Y1025" s="265"/>
      <c r="Z1025" s="265"/>
      <c r="AA1025" s="265"/>
      <c r="AB1025" s="265"/>
    </row>
    <row r="1026" hidden="1">
      <c r="A1026" s="83" t="str">
        <f t="shared" si="1"/>
        <v/>
      </c>
      <c r="B1026" s="325" t="s">
        <v>8940</v>
      </c>
      <c r="C1026" s="92" t="s">
        <v>52</v>
      </c>
      <c r="D1026" s="267"/>
      <c r="E1026" s="101"/>
      <c r="F1026" s="101"/>
      <c r="G1026" s="305"/>
      <c r="H1026" s="51"/>
      <c r="I1026" s="101"/>
      <c r="J1026" s="101"/>
      <c r="K1026" s="265"/>
      <c r="L1026" s="265"/>
      <c r="M1026" s="109"/>
      <c r="N1026" s="265"/>
      <c r="O1026" s="265"/>
      <c r="P1026" s="265"/>
      <c r="Q1026" s="265"/>
      <c r="R1026" s="265"/>
      <c r="S1026" s="265"/>
      <c r="T1026" s="265"/>
      <c r="U1026" s="265"/>
      <c r="V1026" s="265"/>
      <c r="W1026" s="265"/>
      <c r="X1026" s="265"/>
      <c r="Y1026" s="265"/>
      <c r="Z1026" s="265"/>
      <c r="AA1026" s="265"/>
      <c r="AB1026" s="265"/>
    </row>
    <row r="1027" hidden="1">
      <c r="A1027" s="83" t="str">
        <f t="shared" si="1"/>
        <v>RANDEVU ALINMAYACAK!!!!</v>
      </c>
      <c r="B1027" s="99"/>
      <c r="C1027" s="92" t="s">
        <v>52</v>
      </c>
      <c r="D1027" s="267"/>
      <c r="E1027" s="338" t="s">
        <v>9803</v>
      </c>
      <c r="F1027" s="254"/>
      <c r="G1027" s="305"/>
      <c r="H1027" s="51"/>
      <c r="I1027" s="101"/>
      <c r="J1027" s="101"/>
      <c r="K1027" s="265"/>
      <c r="L1027" s="265"/>
      <c r="M1027" s="109"/>
      <c r="N1027" s="265"/>
      <c r="O1027" s="265"/>
      <c r="P1027" s="265"/>
      <c r="Q1027" s="265"/>
      <c r="R1027" s="265"/>
      <c r="S1027" s="265"/>
      <c r="T1027" s="265"/>
      <c r="U1027" s="265"/>
      <c r="V1027" s="265"/>
      <c r="W1027" s="265"/>
      <c r="X1027" s="265"/>
      <c r="Y1027" s="265"/>
      <c r="Z1027" s="265"/>
      <c r="AA1027" s="265"/>
      <c r="AB1027" s="265"/>
    </row>
    <row r="1028" hidden="1">
      <c r="A1028" s="83" t="str">
        <f t="shared" si="1"/>
        <v/>
      </c>
      <c r="B1028" s="99"/>
      <c r="C1028" s="92" t="s">
        <v>52</v>
      </c>
      <c r="D1028" s="267"/>
      <c r="E1028" s="255"/>
      <c r="F1028" s="256"/>
      <c r="G1028" s="305"/>
      <c r="H1028" s="51"/>
      <c r="I1028" s="101"/>
      <c r="J1028" s="101"/>
      <c r="K1028" s="265"/>
      <c r="L1028" s="265"/>
      <c r="M1028" s="109"/>
      <c r="N1028" s="265"/>
      <c r="O1028" s="265"/>
      <c r="P1028" s="265"/>
      <c r="Q1028" s="265"/>
      <c r="R1028" s="265"/>
      <c r="S1028" s="265"/>
      <c r="T1028" s="265"/>
      <c r="U1028" s="265"/>
      <c r="V1028" s="265"/>
      <c r="W1028" s="265"/>
      <c r="X1028" s="265"/>
      <c r="Y1028" s="265"/>
      <c r="Z1028" s="265"/>
      <c r="AA1028" s="265"/>
      <c r="AB1028" s="265"/>
    </row>
    <row r="1029" hidden="1">
      <c r="A1029" s="83" t="str">
        <f t="shared" si="1"/>
        <v/>
      </c>
      <c r="B1029" s="99"/>
      <c r="C1029" s="92" t="s">
        <v>52</v>
      </c>
      <c r="D1029" s="267"/>
      <c r="E1029" s="257"/>
      <c r="F1029" s="259"/>
      <c r="G1029" s="305"/>
      <c r="H1029" s="51"/>
      <c r="I1029" s="101"/>
      <c r="J1029" s="101"/>
      <c r="K1029" s="265"/>
      <c r="L1029" s="265"/>
      <c r="M1029" s="109"/>
      <c r="N1029" s="265"/>
      <c r="O1029" s="265"/>
      <c r="P1029" s="265"/>
      <c r="Q1029" s="265"/>
      <c r="R1029" s="265"/>
      <c r="S1029" s="265"/>
      <c r="T1029" s="265"/>
      <c r="U1029" s="265"/>
      <c r="V1029" s="265"/>
      <c r="W1029" s="265"/>
      <c r="X1029" s="265"/>
      <c r="Y1029" s="265"/>
      <c r="Z1029" s="265"/>
      <c r="AA1029" s="265"/>
      <c r="AB1029" s="265"/>
    </row>
    <row r="1030" hidden="1">
      <c r="A1030" s="83" t="str">
        <f t="shared" si="1"/>
        <v/>
      </c>
      <c r="B1030" s="108"/>
      <c r="C1030" s="92" t="s">
        <v>52</v>
      </c>
      <c r="D1030" s="267"/>
      <c r="E1030" s="101"/>
      <c r="F1030" s="101"/>
      <c r="G1030" s="305"/>
      <c r="H1030" s="51"/>
      <c r="I1030" s="101"/>
      <c r="J1030" s="101"/>
      <c r="K1030" s="265"/>
      <c r="L1030" s="265"/>
      <c r="M1030" s="109"/>
      <c r="N1030" s="265"/>
      <c r="O1030" s="265"/>
      <c r="P1030" s="265"/>
      <c r="Q1030" s="265"/>
      <c r="R1030" s="265"/>
      <c r="S1030" s="265"/>
      <c r="T1030" s="265"/>
      <c r="U1030" s="265"/>
      <c r="V1030" s="265"/>
      <c r="W1030" s="265"/>
      <c r="X1030" s="265"/>
      <c r="Y1030" s="265"/>
      <c r="Z1030" s="265"/>
      <c r="AA1030" s="265"/>
      <c r="AB1030" s="265"/>
    </row>
    <row r="1031" hidden="1">
      <c r="A1031" s="83" t="str">
        <f t="shared" si="1"/>
        <v/>
      </c>
      <c r="B1031" s="335"/>
      <c r="C1031" s="262">
        <v>44370.0</v>
      </c>
      <c r="D1031" s="267"/>
      <c r="E1031" s="101"/>
      <c r="F1031" s="101"/>
      <c r="G1031" s="305"/>
      <c r="H1031" s="51"/>
      <c r="I1031" s="101"/>
      <c r="J1031" s="101"/>
      <c r="K1031" s="265"/>
      <c r="L1031" s="265"/>
      <c r="M1031" s="109"/>
      <c r="N1031" s="265"/>
      <c r="O1031" s="265"/>
      <c r="P1031" s="265"/>
      <c r="Q1031" s="265"/>
      <c r="R1031" s="265"/>
      <c r="S1031" s="265"/>
      <c r="T1031" s="265"/>
      <c r="U1031" s="265"/>
      <c r="V1031" s="265"/>
      <c r="W1031" s="265"/>
      <c r="X1031" s="265"/>
      <c r="Y1031" s="265"/>
      <c r="Z1031" s="265"/>
      <c r="AA1031" s="265"/>
      <c r="AB1031" s="265"/>
    </row>
    <row r="1032" hidden="1">
      <c r="A1032" s="83" t="str">
        <f t="shared" si="1"/>
        <v/>
      </c>
      <c r="B1032" s="325" t="s">
        <v>8686</v>
      </c>
      <c r="C1032" s="92" t="s">
        <v>273</v>
      </c>
      <c r="D1032" s="267"/>
      <c r="E1032" s="101"/>
      <c r="F1032" s="101"/>
      <c r="G1032" s="305"/>
      <c r="H1032" s="51"/>
      <c r="I1032" s="101"/>
      <c r="J1032" s="101"/>
      <c r="K1032" s="265"/>
      <c r="L1032" s="265"/>
      <c r="M1032" s="109"/>
      <c r="N1032" s="265"/>
      <c r="O1032" s="265"/>
      <c r="P1032" s="265"/>
      <c r="Q1032" s="265"/>
      <c r="R1032" s="265"/>
      <c r="S1032" s="265"/>
      <c r="T1032" s="265"/>
      <c r="U1032" s="265"/>
      <c r="V1032" s="265"/>
      <c r="W1032" s="265"/>
      <c r="X1032" s="265"/>
      <c r="Y1032" s="265"/>
      <c r="Z1032" s="265"/>
      <c r="AA1032" s="265"/>
      <c r="AB1032" s="265"/>
    </row>
    <row r="1033" hidden="1">
      <c r="A1033" s="83" t="str">
        <f t="shared" si="1"/>
        <v>60644d1b34f5ff425c582c8e</v>
      </c>
      <c r="B1033" s="99"/>
      <c r="C1033" s="92" t="s">
        <v>273</v>
      </c>
      <c r="D1033" s="297" t="s">
        <v>51</v>
      </c>
      <c r="E1033" s="122" t="s">
        <v>5398</v>
      </c>
      <c r="F1033" s="122" t="s">
        <v>5399</v>
      </c>
      <c r="G1033" s="309" t="s">
        <v>8927</v>
      </c>
      <c r="H1033" s="312" t="s">
        <v>8705</v>
      </c>
      <c r="I1033" s="122" t="s">
        <v>10144</v>
      </c>
      <c r="J1033" s="122" t="s">
        <v>2521</v>
      </c>
      <c r="K1033" s="312" t="s">
        <v>10145</v>
      </c>
      <c r="L1033" s="265"/>
      <c r="M1033" s="109"/>
      <c r="N1033" s="265"/>
      <c r="O1033" s="265"/>
      <c r="P1033" s="265"/>
      <c r="Q1033" s="265"/>
      <c r="R1033" s="265"/>
      <c r="S1033" s="265"/>
      <c r="T1033" s="265"/>
      <c r="U1033" s="265"/>
      <c r="V1033" s="265"/>
      <c r="W1033" s="265"/>
      <c r="X1033" s="265"/>
      <c r="Y1033" s="265"/>
      <c r="Z1033" s="265"/>
      <c r="AA1033" s="265"/>
      <c r="AB1033" s="265"/>
    </row>
    <row r="1034" hidden="1">
      <c r="A1034" s="83" t="str">
        <f t="shared" si="1"/>
        <v>5f8445a9ec14c4f567032b72</v>
      </c>
      <c r="B1034" s="99"/>
      <c r="C1034" s="92"/>
      <c r="D1034" s="297" t="s">
        <v>51</v>
      </c>
      <c r="E1034" s="122" t="s">
        <v>8028</v>
      </c>
      <c r="F1034" s="122" t="s">
        <v>8029</v>
      </c>
      <c r="G1034" s="309" t="s">
        <v>8927</v>
      </c>
      <c r="H1034" s="312" t="s">
        <v>8705</v>
      </c>
      <c r="I1034" s="122" t="s">
        <v>10146</v>
      </c>
      <c r="J1034" s="122" t="s">
        <v>8031</v>
      </c>
      <c r="K1034" s="315"/>
      <c r="L1034" s="51" t="s">
        <v>10147</v>
      </c>
      <c r="M1034" s="109"/>
      <c r="N1034" s="265"/>
      <c r="O1034" s="265"/>
      <c r="P1034" s="265"/>
      <c r="Q1034" s="265"/>
      <c r="R1034" s="265"/>
      <c r="S1034" s="265"/>
      <c r="T1034" s="265"/>
      <c r="U1034" s="265"/>
      <c r="V1034" s="265"/>
      <c r="W1034" s="265"/>
      <c r="X1034" s="265"/>
      <c r="Y1034" s="265"/>
      <c r="Z1034" s="265"/>
      <c r="AA1034" s="265"/>
      <c r="AB1034" s="265"/>
    </row>
    <row r="1035" hidden="1">
      <c r="A1035" s="83" t="str">
        <f t="shared" si="1"/>
        <v>602544f50aeff91cccb893ac</v>
      </c>
      <c r="B1035" s="99"/>
      <c r="C1035" s="92" t="s">
        <v>273</v>
      </c>
      <c r="D1035" s="297" t="s">
        <v>51</v>
      </c>
      <c r="E1035" s="122" t="s">
        <v>9008</v>
      </c>
      <c r="F1035" s="122" t="s">
        <v>9009</v>
      </c>
      <c r="G1035" s="309" t="s">
        <v>9186</v>
      </c>
      <c r="H1035" s="312" t="s">
        <v>8714</v>
      </c>
      <c r="I1035" s="122" t="s">
        <v>9011</v>
      </c>
      <c r="J1035" s="122" t="s">
        <v>9012</v>
      </c>
      <c r="K1035" s="315"/>
      <c r="L1035" s="51" t="s">
        <v>10148</v>
      </c>
      <c r="M1035" s="109"/>
      <c r="N1035" s="265"/>
      <c r="O1035" s="265"/>
      <c r="P1035" s="265"/>
      <c r="Q1035" s="265"/>
      <c r="R1035" s="265"/>
      <c r="S1035" s="265"/>
      <c r="T1035" s="265"/>
      <c r="U1035" s="265"/>
      <c r="V1035" s="265"/>
      <c r="W1035" s="265"/>
      <c r="X1035" s="265"/>
      <c r="Y1035" s="265"/>
      <c r="Z1035" s="265"/>
      <c r="AA1035" s="265"/>
      <c r="AB1035" s="265"/>
    </row>
    <row r="1036" hidden="1">
      <c r="A1036" s="83" t="str">
        <f t="shared" si="1"/>
        <v>5fdc8d5347742857c439860c</v>
      </c>
      <c r="B1036" s="99"/>
      <c r="C1036" s="92" t="s">
        <v>273</v>
      </c>
      <c r="D1036" s="297" t="s">
        <v>51</v>
      </c>
      <c r="E1036" s="122" t="s">
        <v>10050</v>
      </c>
      <c r="F1036" s="122" t="s">
        <v>10051</v>
      </c>
      <c r="G1036" s="309" t="s">
        <v>8958</v>
      </c>
      <c r="H1036" s="231" t="s">
        <v>8714</v>
      </c>
      <c r="I1036" s="122" t="s">
        <v>10052</v>
      </c>
      <c r="J1036" s="122" t="s">
        <v>10053</v>
      </c>
      <c r="K1036" s="51" t="s">
        <v>10095</v>
      </c>
      <c r="L1036" s="265"/>
      <c r="M1036" s="109"/>
      <c r="N1036" s="265"/>
      <c r="O1036" s="265"/>
      <c r="P1036" s="265"/>
      <c r="Q1036" s="265"/>
      <c r="R1036" s="265"/>
      <c r="S1036" s="265"/>
      <c r="T1036" s="265"/>
      <c r="U1036" s="265"/>
      <c r="V1036" s="265"/>
      <c r="W1036" s="265"/>
      <c r="X1036" s="265"/>
      <c r="Y1036" s="265"/>
      <c r="Z1036" s="265"/>
      <c r="AA1036" s="265"/>
      <c r="AB1036" s="265"/>
    </row>
    <row r="1037" hidden="1">
      <c r="A1037" s="83" t="str">
        <f t="shared" si="1"/>
        <v>6082d1ebea6074bf9e12be31</v>
      </c>
      <c r="B1037" s="108"/>
      <c r="C1037" s="92" t="s">
        <v>9364</v>
      </c>
      <c r="D1037" s="263" t="s">
        <v>51</v>
      </c>
      <c r="E1037" s="229" t="s">
        <v>2490</v>
      </c>
      <c r="F1037" s="229" t="s">
        <v>2491</v>
      </c>
      <c r="G1037" s="273" t="s">
        <v>8912</v>
      </c>
      <c r="H1037" s="70" t="s">
        <v>8840</v>
      </c>
      <c r="I1037" s="229" t="s">
        <v>10149</v>
      </c>
      <c r="J1037" s="229" t="s">
        <v>2493</v>
      </c>
      <c r="K1037" s="51" t="s">
        <v>10134</v>
      </c>
      <c r="L1037" s="265"/>
      <c r="M1037" s="109"/>
      <c r="N1037" s="265"/>
      <c r="O1037" s="265"/>
      <c r="P1037" s="265"/>
      <c r="Q1037" s="265"/>
      <c r="R1037" s="265"/>
      <c r="S1037" s="265"/>
      <c r="T1037" s="265"/>
      <c r="U1037" s="265"/>
      <c r="V1037" s="265"/>
      <c r="W1037" s="265"/>
      <c r="X1037" s="265"/>
      <c r="Y1037" s="265"/>
      <c r="Z1037" s="265"/>
      <c r="AA1037" s="265"/>
      <c r="AB1037" s="265"/>
    </row>
    <row r="1038" hidden="1">
      <c r="A1038" s="83" t="str">
        <f t="shared" si="1"/>
        <v/>
      </c>
      <c r="B1038" s="335"/>
      <c r="C1038" s="92"/>
      <c r="D1038" s="267"/>
      <c r="E1038" s="101"/>
      <c r="F1038" s="101"/>
      <c r="G1038" s="305"/>
      <c r="H1038" s="51"/>
      <c r="I1038" s="101"/>
      <c r="J1038" s="101"/>
      <c r="K1038" s="265"/>
      <c r="L1038" s="265"/>
      <c r="M1038" s="109"/>
      <c r="N1038" s="265"/>
      <c r="O1038" s="265"/>
      <c r="P1038" s="265"/>
      <c r="Q1038" s="265"/>
      <c r="R1038" s="265"/>
      <c r="S1038" s="265"/>
      <c r="T1038" s="265"/>
      <c r="U1038" s="265"/>
      <c r="V1038" s="265"/>
      <c r="W1038" s="265"/>
      <c r="X1038" s="265"/>
      <c r="Y1038" s="265"/>
      <c r="Z1038" s="265"/>
      <c r="AA1038" s="265"/>
      <c r="AB1038" s="265"/>
    </row>
    <row r="1039" hidden="1">
      <c r="A1039" s="83" t="str">
        <f t="shared" si="1"/>
        <v/>
      </c>
      <c r="B1039" s="325" t="s">
        <v>8940</v>
      </c>
      <c r="C1039" s="92" t="s">
        <v>52</v>
      </c>
      <c r="D1039" s="306"/>
      <c r="E1039" s="173"/>
      <c r="F1039" s="173"/>
      <c r="G1039" s="308"/>
      <c r="H1039" s="173"/>
      <c r="I1039" s="173"/>
      <c r="J1039" s="173"/>
      <c r="K1039" s="265"/>
      <c r="L1039" s="265"/>
      <c r="M1039" s="109"/>
      <c r="N1039" s="265"/>
      <c r="O1039" s="265"/>
      <c r="P1039" s="265"/>
      <c r="Q1039" s="265"/>
      <c r="R1039" s="265"/>
      <c r="S1039" s="265"/>
      <c r="T1039" s="265"/>
      <c r="U1039" s="265"/>
      <c r="V1039" s="265"/>
      <c r="W1039" s="265"/>
      <c r="X1039" s="265"/>
      <c r="Y1039" s="265"/>
      <c r="Z1039" s="265"/>
      <c r="AA1039" s="265"/>
      <c r="AB1039" s="265"/>
    </row>
    <row r="1040" hidden="1">
      <c r="A1040" s="83" t="str">
        <f t="shared" si="1"/>
        <v>60bbd904c01be0a9133d057f</v>
      </c>
      <c r="B1040" s="99"/>
      <c r="C1040" s="92" t="s">
        <v>52</v>
      </c>
      <c r="D1040" s="267" t="s">
        <v>51</v>
      </c>
      <c r="E1040" s="101" t="s">
        <v>10150</v>
      </c>
      <c r="F1040" s="101" t="s">
        <v>10151</v>
      </c>
      <c r="G1040" s="305" t="s">
        <v>9410</v>
      </c>
      <c r="H1040" s="101" t="s">
        <v>10152</v>
      </c>
      <c r="I1040" s="101" t="s">
        <v>10153</v>
      </c>
      <c r="J1040" s="101" t="s">
        <v>10154</v>
      </c>
      <c r="K1040" s="51" t="s">
        <v>10134</v>
      </c>
      <c r="L1040" s="265"/>
      <c r="M1040" s="109"/>
      <c r="N1040" s="265"/>
      <c r="O1040" s="265"/>
      <c r="P1040" s="265"/>
      <c r="Q1040" s="265"/>
      <c r="R1040" s="265"/>
      <c r="S1040" s="265"/>
      <c r="T1040" s="265"/>
      <c r="U1040" s="265"/>
      <c r="V1040" s="265"/>
      <c r="W1040" s="265"/>
      <c r="X1040" s="265"/>
      <c r="Y1040" s="265"/>
      <c r="Z1040" s="265"/>
      <c r="AA1040" s="265"/>
      <c r="AB1040" s="265"/>
    </row>
    <row r="1041" hidden="1">
      <c r="A1041" s="83" t="str">
        <f t="shared" si="1"/>
        <v>60cb17278f68bf1e1de39520</v>
      </c>
      <c r="B1041" s="99"/>
      <c r="C1041" s="92" t="s">
        <v>52</v>
      </c>
      <c r="D1041" s="267" t="s">
        <v>51</v>
      </c>
      <c r="E1041" s="101" t="s">
        <v>10155</v>
      </c>
      <c r="F1041" s="101" t="s">
        <v>7070</v>
      </c>
      <c r="G1041" s="305" t="s">
        <v>9021</v>
      </c>
      <c r="H1041" s="51" t="s">
        <v>8970</v>
      </c>
      <c r="I1041" s="101" t="s">
        <v>10156</v>
      </c>
      <c r="J1041" s="101" t="s">
        <v>4951</v>
      </c>
      <c r="K1041" s="51" t="s">
        <v>10134</v>
      </c>
      <c r="L1041" s="265"/>
      <c r="M1041" s="109"/>
      <c r="N1041" s="265"/>
      <c r="O1041" s="265"/>
      <c r="P1041" s="265"/>
      <c r="Q1041" s="265"/>
      <c r="R1041" s="265"/>
      <c r="S1041" s="265"/>
      <c r="T1041" s="265"/>
      <c r="U1041" s="265"/>
      <c r="V1041" s="265"/>
      <c r="W1041" s="265"/>
      <c r="X1041" s="265"/>
      <c r="Y1041" s="265"/>
      <c r="Z1041" s="265"/>
      <c r="AA1041" s="265"/>
      <c r="AB1041" s="265"/>
    </row>
    <row r="1042" hidden="1">
      <c r="A1042" s="83" t="str">
        <f t="shared" si="1"/>
        <v>60aeed4d4dee0000531333de</v>
      </c>
      <c r="B1042" s="99"/>
      <c r="C1042" s="92" t="s">
        <v>52</v>
      </c>
      <c r="D1042" s="297" t="s">
        <v>51</v>
      </c>
      <c r="E1042" s="122" t="s">
        <v>10157</v>
      </c>
      <c r="F1042" s="122" t="s">
        <v>10158</v>
      </c>
      <c r="G1042" s="309" t="s">
        <v>8745</v>
      </c>
      <c r="H1042" s="312" t="s">
        <v>8818</v>
      </c>
      <c r="I1042" s="122" t="s">
        <v>10159</v>
      </c>
      <c r="J1042" s="122" t="s">
        <v>10160</v>
      </c>
      <c r="K1042" s="312" t="s">
        <v>10161</v>
      </c>
      <c r="L1042" s="265"/>
      <c r="M1042" s="109"/>
      <c r="N1042" s="265"/>
      <c r="O1042" s="265"/>
      <c r="P1042" s="265"/>
      <c r="Q1042" s="265"/>
      <c r="R1042" s="265"/>
      <c r="S1042" s="265"/>
      <c r="T1042" s="265"/>
      <c r="U1042" s="265"/>
      <c r="V1042" s="265"/>
      <c r="W1042" s="265"/>
      <c r="X1042" s="265"/>
      <c r="Y1042" s="265"/>
      <c r="Z1042" s="265"/>
      <c r="AA1042" s="265"/>
      <c r="AB1042" s="265"/>
    </row>
    <row r="1043" hidden="1">
      <c r="A1043" s="83" t="str">
        <f t="shared" si="1"/>
        <v>60bd0c8c99791ea6c7853d86</v>
      </c>
      <c r="B1043" s="108"/>
      <c r="C1043" s="92" t="s">
        <v>52</v>
      </c>
      <c r="D1043" s="306" t="s">
        <v>51</v>
      </c>
      <c r="E1043" s="173" t="s">
        <v>6459</v>
      </c>
      <c r="F1043" s="173" t="s">
        <v>6460</v>
      </c>
      <c r="G1043" s="308" t="s">
        <v>8760</v>
      </c>
      <c r="H1043" s="173" t="s">
        <v>9317</v>
      </c>
      <c r="I1043" s="173" t="s">
        <v>10162</v>
      </c>
      <c r="J1043" s="173" t="s">
        <v>6462</v>
      </c>
      <c r="K1043" s="51" t="s">
        <v>10134</v>
      </c>
      <c r="L1043" s="265"/>
      <c r="M1043" s="109"/>
      <c r="N1043" s="265"/>
      <c r="O1043" s="265"/>
      <c r="P1043" s="265"/>
      <c r="Q1043" s="265"/>
      <c r="R1043" s="265"/>
      <c r="S1043" s="265"/>
      <c r="T1043" s="265"/>
      <c r="U1043" s="265"/>
      <c r="V1043" s="265"/>
      <c r="W1043" s="265"/>
      <c r="X1043" s="265"/>
      <c r="Y1043" s="265"/>
      <c r="Z1043" s="265"/>
      <c r="AA1043" s="265"/>
      <c r="AB1043" s="265"/>
    </row>
    <row r="1044" hidden="1">
      <c r="A1044" s="83" t="str">
        <f t="shared" si="1"/>
        <v/>
      </c>
      <c r="B1044" s="261"/>
      <c r="C1044" s="262">
        <v>44371.0</v>
      </c>
      <c r="D1044" s="267"/>
      <c r="E1044" s="101"/>
      <c r="F1044" s="101"/>
      <c r="G1044" s="305"/>
      <c r="H1044" s="51"/>
      <c r="I1044" s="101"/>
      <c r="J1044" s="101"/>
      <c r="K1044" s="265"/>
      <c r="L1044" s="265"/>
      <c r="M1044" s="109"/>
      <c r="N1044" s="265"/>
      <c r="O1044" s="265"/>
      <c r="P1044" s="265"/>
      <c r="Q1044" s="265"/>
      <c r="R1044" s="265"/>
      <c r="S1044" s="265"/>
      <c r="T1044" s="265"/>
      <c r="U1044" s="265"/>
      <c r="V1044" s="265"/>
      <c r="W1044" s="265"/>
      <c r="X1044" s="265"/>
      <c r="Y1044" s="265"/>
      <c r="Z1044" s="265"/>
      <c r="AA1044" s="265"/>
      <c r="AB1044" s="265"/>
    </row>
    <row r="1045" hidden="1">
      <c r="A1045" s="83" t="str">
        <f t="shared" si="1"/>
        <v>60bf4d044775f0abbff4bda0</v>
      </c>
      <c r="B1045" s="325" t="s">
        <v>8686</v>
      </c>
      <c r="C1045" s="92" t="s">
        <v>273</v>
      </c>
      <c r="D1045" s="267" t="s">
        <v>51</v>
      </c>
      <c r="E1045" s="101" t="s">
        <v>10163</v>
      </c>
      <c r="F1045" s="101" t="s">
        <v>6606</v>
      </c>
      <c r="G1045" s="305" t="s">
        <v>9505</v>
      </c>
      <c r="H1045" s="51" t="s">
        <v>9917</v>
      </c>
      <c r="I1045" s="101" t="s">
        <v>10164</v>
      </c>
      <c r="J1045" s="101" t="s">
        <v>10165</v>
      </c>
      <c r="K1045" s="51" t="s">
        <v>10166</v>
      </c>
      <c r="L1045" s="265"/>
      <c r="M1045" s="109"/>
      <c r="N1045" s="265"/>
      <c r="O1045" s="265"/>
      <c r="P1045" s="265"/>
      <c r="Q1045" s="265"/>
      <c r="R1045" s="265"/>
      <c r="S1045" s="265"/>
      <c r="T1045" s="265"/>
      <c r="U1045" s="265"/>
      <c r="V1045" s="265"/>
      <c r="W1045" s="265"/>
      <c r="X1045" s="265"/>
      <c r="Y1045" s="265"/>
      <c r="Z1045" s="265"/>
      <c r="AA1045" s="265"/>
      <c r="AB1045" s="265"/>
    </row>
    <row r="1046" hidden="1">
      <c r="A1046" s="83" t="str">
        <f t="shared" si="1"/>
        <v>60c73e1e50ac2b6d4e8922a7</v>
      </c>
      <c r="B1046" s="99"/>
      <c r="C1046" s="92" t="s">
        <v>273</v>
      </c>
      <c r="D1046" s="297" t="s">
        <v>51</v>
      </c>
      <c r="E1046" s="122" t="s">
        <v>10167</v>
      </c>
      <c r="F1046" s="122" t="s">
        <v>10168</v>
      </c>
      <c r="G1046" s="309" t="s">
        <v>9410</v>
      </c>
      <c r="H1046" s="312" t="s">
        <v>8690</v>
      </c>
      <c r="I1046" s="122" t="s">
        <v>10169</v>
      </c>
      <c r="J1046" s="122" t="s">
        <v>9792</v>
      </c>
      <c r="K1046" s="51" t="s">
        <v>10166</v>
      </c>
      <c r="L1046" s="265"/>
      <c r="M1046" s="109"/>
      <c r="N1046" s="265"/>
      <c r="O1046" s="265"/>
      <c r="P1046" s="265"/>
      <c r="Q1046" s="265"/>
      <c r="R1046" s="265"/>
      <c r="S1046" s="265"/>
      <c r="T1046" s="265"/>
      <c r="U1046" s="265"/>
      <c r="V1046" s="265"/>
      <c r="W1046" s="265"/>
      <c r="X1046" s="265"/>
      <c r="Y1046" s="265"/>
      <c r="Z1046" s="265"/>
      <c r="AA1046" s="265"/>
      <c r="AB1046" s="265"/>
    </row>
    <row r="1047" hidden="1">
      <c r="A1047" s="83" t="str">
        <f t="shared" si="1"/>
        <v>5fd8bd988aae781ce4b2d1ce</v>
      </c>
      <c r="B1047" s="99"/>
      <c r="C1047" s="92" t="s">
        <v>273</v>
      </c>
      <c r="D1047" s="267" t="s">
        <v>51</v>
      </c>
      <c r="E1047" s="101" t="s">
        <v>6154</v>
      </c>
      <c r="F1047" s="101" t="s">
        <v>6155</v>
      </c>
      <c r="G1047" s="305" t="s">
        <v>9021</v>
      </c>
      <c r="H1047" s="215" t="s">
        <v>10120</v>
      </c>
      <c r="I1047" s="192" t="s">
        <v>10170</v>
      </c>
      <c r="J1047" s="101" t="s">
        <v>6156</v>
      </c>
      <c r="K1047" s="51" t="s">
        <v>10166</v>
      </c>
      <c r="L1047" s="265"/>
      <c r="M1047" s="109"/>
      <c r="N1047" s="265"/>
      <c r="O1047" s="265"/>
      <c r="P1047" s="265"/>
      <c r="Q1047" s="265"/>
      <c r="R1047" s="265"/>
      <c r="S1047" s="265"/>
      <c r="T1047" s="265"/>
      <c r="U1047" s="265"/>
      <c r="V1047" s="265"/>
      <c r="W1047" s="265"/>
      <c r="X1047" s="265"/>
      <c r="Y1047" s="265"/>
      <c r="Z1047" s="265"/>
      <c r="AA1047" s="265"/>
      <c r="AB1047" s="265"/>
    </row>
    <row r="1048" hidden="1">
      <c r="A1048" s="83" t="str">
        <f t="shared" si="1"/>
        <v>60c483229c309c3ac072bf97</v>
      </c>
      <c r="B1048" s="99"/>
      <c r="C1048" s="92" t="s">
        <v>273</v>
      </c>
      <c r="D1048" s="297" t="s">
        <v>51</v>
      </c>
      <c r="E1048" s="122" t="s">
        <v>10171</v>
      </c>
      <c r="F1048" s="122" t="s">
        <v>5854</v>
      </c>
      <c r="G1048" s="309" t="s">
        <v>8745</v>
      </c>
      <c r="H1048" s="312" t="s">
        <v>8946</v>
      </c>
      <c r="I1048" s="122" t="s">
        <v>10172</v>
      </c>
      <c r="J1048" s="122" t="s">
        <v>5856</v>
      </c>
      <c r="K1048" s="51" t="s">
        <v>10173</v>
      </c>
      <c r="L1048" s="265"/>
      <c r="M1048" s="109"/>
      <c r="N1048" s="265"/>
      <c r="O1048" s="265"/>
      <c r="P1048" s="265"/>
      <c r="Q1048" s="265"/>
      <c r="R1048" s="265"/>
      <c r="S1048" s="265"/>
      <c r="T1048" s="265"/>
      <c r="U1048" s="265"/>
      <c r="V1048" s="265"/>
      <c r="W1048" s="265"/>
      <c r="X1048" s="265"/>
      <c r="Y1048" s="265"/>
      <c r="Z1048" s="265"/>
      <c r="AA1048" s="265"/>
      <c r="AB1048" s="265"/>
    </row>
    <row r="1049" hidden="1">
      <c r="A1049" s="83" t="str">
        <f t="shared" si="1"/>
        <v/>
      </c>
      <c r="B1049" s="99"/>
      <c r="C1049" s="92" t="s">
        <v>9364</v>
      </c>
      <c r="D1049" s="267"/>
      <c r="E1049" s="101"/>
      <c r="F1049" s="101"/>
      <c r="G1049" s="305"/>
      <c r="H1049" s="215"/>
      <c r="I1049" s="101"/>
      <c r="J1049" s="101"/>
      <c r="K1049" s="265"/>
      <c r="L1049" s="265"/>
      <c r="M1049" s="109"/>
      <c r="N1049" s="265"/>
      <c r="O1049" s="265"/>
      <c r="P1049" s="265"/>
      <c r="Q1049" s="265"/>
      <c r="R1049" s="265"/>
      <c r="S1049" s="265"/>
      <c r="T1049" s="265"/>
      <c r="U1049" s="265"/>
      <c r="V1049" s="265"/>
      <c r="W1049" s="265"/>
      <c r="X1049" s="265"/>
      <c r="Y1049" s="265"/>
      <c r="Z1049" s="265"/>
      <c r="AA1049" s="265"/>
      <c r="AB1049" s="265"/>
    </row>
    <row r="1050" hidden="1">
      <c r="A1050" s="83" t="str">
        <f t="shared" si="1"/>
        <v/>
      </c>
      <c r="B1050" s="108"/>
      <c r="C1050" s="92"/>
      <c r="D1050" s="126"/>
      <c r="E1050" s="127"/>
      <c r="F1050" s="127"/>
      <c r="G1050" s="112"/>
      <c r="H1050" s="127"/>
      <c r="I1050" s="127"/>
      <c r="J1050" s="127"/>
      <c r="K1050" s="265"/>
      <c r="L1050" s="265"/>
      <c r="M1050" s="109"/>
      <c r="N1050" s="265"/>
      <c r="O1050" s="265"/>
      <c r="P1050" s="265"/>
      <c r="Q1050" s="265"/>
      <c r="R1050" s="265"/>
      <c r="S1050" s="265"/>
      <c r="T1050" s="265"/>
      <c r="U1050" s="265"/>
      <c r="V1050" s="265"/>
      <c r="W1050" s="265"/>
      <c r="X1050" s="265"/>
      <c r="Y1050" s="265"/>
      <c r="Z1050" s="265"/>
      <c r="AA1050" s="265"/>
      <c r="AB1050" s="265"/>
    </row>
    <row r="1051" hidden="1">
      <c r="A1051" s="83" t="str">
        <f t="shared" si="1"/>
        <v/>
      </c>
      <c r="B1051" s="325" t="s">
        <v>8940</v>
      </c>
      <c r="C1051" s="92" t="s">
        <v>52</v>
      </c>
      <c r="D1051" s="267"/>
      <c r="E1051" s="101"/>
      <c r="F1051" s="101"/>
      <c r="G1051" s="305"/>
      <c r="H1051" s="51"/>
      <c r="I1051" s="101"/>
      <c r="J1051" s="101"/>
      <c r="K1051" s="265"/>
      <c r="L1051" s="265"/>
      <c r="M1051" s="109"/>
      <c r="N1051" s="265"/>
      <c r="O1051" s="265"/>
      <c r="P1051" s="265"/>
      <c r="Q1051" s="265"/>
      <c r="R1051" s="265"/>
      <c r="S1051" s="265"/>
      <c r="T1051" s="265"/>
      <c r="U1051" s="265"/>
      <c r="V1051" s="265"/>
      <c r="W1051" s="265"/>
      <c r="X1051" s="265"/>
      <c r="Y1051" s="265"/>
      <c r="Z1051" s="265"/>
      <c r="AA1051" s="265"/>
      <c r="AB1051" s="265"/>
    </row>
    <row r="1052" hidden="1">
      <c r="A1052" s="83" t="str">
        <f t="shared" si="1"/>
        <v>60c78537e945233ac126bb69</v>
      </c>
      <c r="B1052" s="99"/>
      <c r="C1052" s="92" t="s">
        <v>52</v>
      </c>
      <c r="D1052" s="267" t="s">
        <v>51</v>
      </c>
      <c r="E1052" s="101" t="s">
        <v>10174</v>
      </c>
      <c r="F1052" s="101" t="s">
        <v>10175</v>
      </c>
      <c r="G1052" s="305" t="s">
        <v>9410</v>
      </c>
      <c r="H1052" s="101" t="s">
        <v>10061</v>
      </c>
      <c r="I1052" s="101" t="s">
        <v>10176</v>
      </c>
      <c r="J1052" s="101" t="s">
        <v>10177</v>
      </c>
      <c r="K1052" s="51" t="s">
        <v>10166</v>
      </c>
      <c r="L1052" s="265"/>
      <c r="M1052" s="109"/>
      <c r="N1052" s="265"/>
      <c r="O1052" s="265"/>
      <c r="P1052" s="265"/>
      <c r="Q1052" s="265"/>
      <c r="R1052" s="265"/>
      <c r="S1052" s="265"/>
      <c r="T1052" s="265"/>
      <c r="U1052" s="265"/>
      <c r="V1052" s="265"/>
      <c r="W1052" s="265"/>
      <c r="X1052" s="265"/>
      <c r="Y1052" s="265"/>
      <c r="Z1052" s="265"/>
      <c r="AA1052" s="265"/>
      <c r="AB1052" s="265"/>
    </row>
    <row r="1053" hidden="1">
      <c r="A1053" s="83" t="str">
        <f t="shared" si="1"/>
        <v>605deb5965ce6818ceaa9f72</v>
      </c>
      <c r="B1053" s="99"/>
      <c r="C1053" s="92" t="s">
        <v>52</v>
      </c>
      <c r="D1053" s="267" t="s">
        <v>51</v>
      </c>
      <c r="E1053" s="101" t="s">
        <v>3276</v>
      </c>
      <c r="F1053" s="101" t="s">
        <v>3277</v>
      </c>
      <c r="G1053" s="305" t="s">
        <v>9021</v>
      </c>
      <c r="H1053" s="51" t="s">
        <v>8938</v>
      </c>
      <c r="I1053" s="101" t="s">
        <v>10178</v>
      </c>
      <c r="J1053" s="101" t="s">
        <v>3279</v>
      </c>
      <c r="K1053" s="51" t="s">
        <v>10166</v>
      </c>
      <c r="L1053" s="265"/>
      <c r="M1053" s="109"/>
      <c r="N1053" s="265"/>
      <c r="O1053" s="265"/>
      <c r="P1053" s="265"/>
      <c r="Q1053" s="265"/>
      <c r="R1053" s="265"/>
      <c r="S1053" s="265"/>
      <c r="T1053" s="265"/>
      <c r="U1053" s="265"/>
      <c r="V1053" s="265"/>
      <c r="W1053" s="265"/>
      <c r="X1053" s="265"/>
      <c r="Y1053" s="265"/>
      <c r="Z1053" s="265"/>
      <c r="AA1053" s="265"/>
      <c r="AB1053" s="265"/>
    </row>
    <row r="1054" hidden="1">
      <c r="A1054" s="83" t="str">
        <f t="shared" si="1"/>
        <v>60be7c2996ca48e6efcbc4e8</v>
      </c>
      <c r="B1054" s="99"/>
      <c r="C1054" s="92" t="s">
        <v>52</v>
      </c>
      <c r="D1054" s="267" t="s">
        <v>51</v>
      </c>
      <c r="E1054" s="101" t="s">
        <v>4213</v>
      </c>
      <c r="F1054" s="101" t="s">
        <v>4214</v>
      </c>
      <c r="G1054" s="305" t="s">
        <v>8745</v>
      </c>
      <c r="H1054" s="51" t="s">
        <v>10038</v>
      </c>
      <c r="I1054" s="101" t="s">
        <v>10179</v>
      </c>
      <c r="J1054" s="101" t="s">
        <v>4216</v>
      </c>
      <c r="K1054" s="51" t="s">
        <v>10166</v>
      </c>
      <c r="L1054" s="265"/>
      <c r="M1054" s="109"/>
      <c r="N1054" s="265"/>
      <c r="O1054" s="265"/>
      <c r="P1054" s="265"/>
      <c r="Q1054" s="265"/>
      <c r="R1054" s="265"/>
      <c r="S1054" s="265"/>
      <c r="T1054" s="265"/>
      <c r="U1054" s="265"/>
      <c r="V1054" s="265"/>
      <c r="W1054" s="265"/>
      <c r="X1054" s="265"/>
      <c r="Y1054" s="265"/>
      <c r="Z1054" s="265"/>
      <c r="AA1054" s="265"/>
      <c r="AB1054" s="265"/>
    </row>
    <row r="1055" hidden="1">
      <c r="A1055" s="83" t="str">
        <f t="shared" si="1"/>
        <v>60674a72038c941b96f6ea35</v>
      </c>
      <c r="B1055" s="108"/>
      <c r="C1055" s="92" t="s">
        <v>52</v>
      </c>
      <c r="D1055" s="267" t="s">
        <v>51</v>
      </c>
      <c r="E1055" s="101" t="s">
        <v>3826</v>
      </c>
      <c r="F1055" s="101" t="s">
        <v>3827</v>
      </c>
      <c r="G1055" s="305" t="s">
        <v>8760</v>
      </c>
      <c r="H1055" s="51" t="s">
        <v>10180</v>
      </c>
      <c r="I1055" s="101" t="s">
        <v>10181</v>
      </c>
      <c r="J1055" s="101" t="s">
        <v>10182</v>
      </c>
      <c r="K1055" s="51" t="s">
        <v>10166</v>
      </c>
      <c r="L1055" s="265"/>
      <c r="M1055" s="109"/>
      <c r="N1055" s="265"/>
      <c r="O1055" s="265"/>
      <c r="P1055" s="265"/>
      <c r="Q1055" s="265"/>
      <c r="R1055" s="265"/>
      <c r="S1055" s="265"/>
      <c r="T1055" s="265"/>
      <c r="U1055" s="265"/>
      <c r="V1055" s="265"/>
      <c r="W1055" s="265"/>
      <c r="X1055" s="265"/>
      <c r="Y1055" s="265"/>
      <c r="Z1055" s="265"/>
      <c r="AA1055" s="265"/>
      <c r="AB1055" s="265"/>
    </row>
    <row r="1056" hidden="1">
      <c r="A1056" s="83" t="str">
        <f t="shared" si="1"/>
        <v/>
      </c>
      <c r="B1056" s="91" t="s">
        <v>10183</v>
      </c>
      <c r="C1056" s="92"/>
      <c r="D1056" s="267"/>
      <c r="E1056" s="101"/>
      <c r="F1056" s="101"/>
      <c r="G1056" s="305"/>
      <c r="H1056" s="51"/>
      <c r="I1056" s="101"/>
      <c r="J1056" s="101"/>
      <c r="K1056" s="265"/>
      <c r="L1056" s="265"/>
      <c r="M1056" s="109"/>
      <c r="N1056" s="265"/>
      <c r="O1056" s="265"/>
      <c r="P1056" s="265"/>
      <c r="Q1056" s="265"/>
      <c r="R1056" s="265"/>
      <c r="S1056" s="265"/>
      <c r="T1056" s="265"/>
      <c r="U1056" s="265"/>
      <c r="V1056" s="265"/>
      <c r="W1056" s="265"/>
      <c r="X1056" s="265"/>
      <c r="Y1056" s="265"/>
      <c r="Z1056" s="265"/>
      <c r="AA1056" s="265"/>
      <c r="AB1056" s="265"/>
    </row>
    <row r="1057" hidden="1">
      <c r="A1057" s="83" t="str">
        <f t="shared" si="1"/>
        <v>6087e7e0588eb06eba4b41c4</v>
      </c>
      <c r="B1057" s="99"/>
      <c r="C1057" s="114" t="s">
        <v>535</v>
      </c>
      <c r="D1057" s="297" t="s">
        <v>51</v>
      </c>
      <c r="E1057" s="122" t="s">
        <v>4495</v>
      </c>
      <c r="F1057" s="122" t="s">
        <v>4496</v>
      </c>
      <c r="G1057" s="309" t="s">
        <v>9410</v>
      </c>
      <c r="H1057" s="312" t="s">
        <v>9039</v>
      </c>
      <c r="I1057" s="122" t="s">
        <v>10184</v>
      </c>
      <c r="J1057" s="122" t="s">
        <v>4498</v>
      </c>
      <c r="K1057" s="265"/>
      <c r="L1057" s="265"/>
      <c r="M1057" s="109"/>
      <c r="N1057" s="265"/>
      <c r="O1057" s="265"/>
      <c r="P1057" s="265"/>
      <c r="Q1057" s="265"/>
      <c r="R1057" s="265"/>
      <c r="S1057" s="265"/>
      <c r="T1057" s="265"/>
      <c r="U1057" s="265"/>
      <c r="V1057" s="265"/>
      <c r="W1057" s="265"/>
      <c r="X1057" s="265"/>
      <c r="Y1057" s="265"/>
      <c r="Z1057" s="265"/>
      <c r="AA1057" s="265"/>
      <c r="AB1057" s="265"/>
    </row>
    <row r="1058" hidden="1">
      <c r="A1058" s="83" t="str">
        <f t="shared" si="1"/>
        <v>60409231a64e3325f04e085c</v>
      </c>
      <c r="B1058" s="99"/>
      <c r="C1058" s="114" t="s">
        <v>535</v>
      </c>
      <c r="D1058" s="267" t="s">
        <v>51</v>
      </c>
      <c r="E1058" s="101" t="s">
        <v>3771</v>
      </c>
      <c r="F1058" s="101" t="s">
        <v>3772</v>
      </c>
      <c r="G1058" s="305" t="s">
        <v>9021</v>
      </c>
      <c r="H1058" s="51" t="s">
        <v>9989</v>
      </c>
      <c r="I1058" s="101" t="s">
        <v>10185</v>
      </c>
      <c r="J1058" s="101" t="s">
        <v>3774</v>
      </c>
      <c r="K1058" s="265"/>
      <c r="L1058" s="265"/>
      <c r="M1058" s="109"/>
      <c r="N1058" s="265"/>
      <c r="O1058" s="265"/>
      <c r="P1058" s="265"/>
      <c r="Q1058" s="265"/>
      <c r="R1058" s="265"/>
      <c r="S1058" s="265"/>
      <c r="T1058" s="265"/>
      <c r="U1058" s="265"/>
      <c r="V1058" s="265"/>
      <c r="W1058" s="265"/>
      <c r="X1058" s="265"/>
      <c r="Y1058" s="265"/>
      <c r="Z1058" s="265"/>
      <c r="AA1058" s="265"/>
      <c r="AB1058" s="265"/>
    </row>
    <row r="1059" hidden="1">
      <c r="A1059" s="83" t="str">
        <f t="shared" si="1"/>
        <v>60b4c25f056f302641fb20e4</v>
      </c>
      <c r="B1059" s="99"/>
      <c r="C1059" s="114" t="s">
        <v>535</v>
      </c>
      <c r="D1059" s="297" t="s">
        <v>51</v>
      </c>
      <c r="E1059" s="122" t="s">
        <v>10186</v>
      </c>
      <c r="F1059" s="122" t="s">
        <v>10187</v>
      </c>
      <c r="G1059" s="309" t="s">
        <v>8745</v>
      </c>
      <c r="H1059" s="312" t="s">
        <v>10188</v>
      </c>
      <c r="I1059" s="122" t="s">
        <v>10189</v>
      </c>
      <c r="J1059" s="122" t="s">
        <v>10190</v>
      </c>
      <c r="K1059" s="51" t="s">
        <v>10191</v>
      </c>
      <c r="L1059" s="265"/>
      <c r="M1059" s="109"/>
      <c r="N1059" s="265"/>
      <c r="O1059" s="265"/>
      <c r="P1059" s="265"/>
      <c r="Q1059" s="265"/>
      <c r="R1059" s="265"/>
      <c r="S1059" s="265"/>
      <c r="T1059" s="265"/>
      <c r="U1059" s="265"/>
      <c r="V1059" s="265"/>
      <c r="W1059" s="265"/>
      <c r="X1059" s="265"/>
      <c r="Y1059" s="265"/>
      <c r="Z1059" s="265"/>
      <c r="AA1059" s="265"/>
      <c r="AB1059" s="265"/>
    </row>
    <row r="1060" hidden="1">
      <c r="A1060" s="83" t="str">
        <f t="shared" si="1"/>
        <v>60b62cd5146475ca2fe268df</v>
      </c>
      <c r="B1060" s="108"/>
      <c r="C1060" s="114" t="s">
        <v>535</v>
      </c>
      <c r="D1060" s="297" t="s">
        <v>51</v>
      </c>
      <c r="E1060" s="122" t="s">
        <v>10192</v>
      </c>
      <c r="F1060" s="122" t="s">
        <v>10193</v>
      </c>
      <c r="G1060" s="309" t="s">
        <v>9325</v>
      </c>
      <c r="H1060" s="312" t="s">
        <v>9428</v>
      </c>
      <c r="I1060" s="122" t="s">
        <v>10194</v>
      </c>
      <c r="J1060" s="122" t="s">
        <v>10195</v>
      </c>
      <c r="K1060" s="51" t="s">
        <v>10196</v>
      </c>
      <c r="L1060" s="265"/>
      <c r="M1060" s="109"/>
      <c r="N1060" s="265"/>
      <c r="O1060" s="265"/>
      <c r="P1060" s="265"/>
      <c r="Q1060" s="265"/>
      <c r="R1060" s="265"/>
      <c r="S1060" s="265"/>
      <c r="T1060" s="265"/>
      <c r="U1060" s="265"/>
      <c r="V1060" s="265"/>
      <c r="W1060" s="265"/>
      <c r="X1060" s="265"/>
      <c r="Y1060" s="265"/>
      <c r="Z1060" s="265"/>
      <c r="AA1060" s="265"/>
      <c r="AB1060" s="265"/>
    </row>
    <row r="1061" hidden="1">
      <c r="A1061" s="83" t="str">
        <f t="shared" si="1"/>
        <v/>
      </c>
      <c r="B1061" s="261"/>
      <c r="C1061" s="262">
        <v>44372.0</v>
      </c>
      <c r="D1061" s="126"/>
      <c r="E1061" s="127"/>
      <c r="F1061" s="127"/>
      <c r="G1061" s="112"/>
      <c r="H1061" s="127"/>
      <c r="I1061" s="127"/>
      <c r="J1061" s="127"/>
      <c r="K1061" s="265"/>
      <c r="L1061" s="265"/>
      <c r="M1061" s="109"/>
      <c r="N1061" s="265"/>
      <c r="O1061" s="265"/>
      <c r="P1061" s="265"/>
      <c r="Q1061" s="265"/>
      <c r="R1061" s="265"/>
      <c r="S1061" s="265"/>
      <c r="T1061" s="265"/>
      <c r="U1061" s="265"/>
      <c r="V1061" s="265"/>
      <c r="W1061" s="265"/>
      <c r="X1061" s="265"/>
      <c r="Y1061" s="265"/>
      <c r="Z1061" s="265"/>
      <c r="AA1061" s="265"/>
      <c r="AB1061" s="265"/>
    </row>
    <row r="1062" hidden="1">
      <c r="A1062" s="83" t="str">
        <f t="shared" si="1"/>
        <v>5fbe667214a30f02bc20bac1</v>
      </c>
      <c r="B1062" s="325" t="s">
        <v>8686</v>
      </c>
      <c r="C1062" s="92" t="s">
        <v>273</v>
      </c>
      <c r="D1062" s="297" t="s">
        <v>51</v>
      </c>
      <c r="E1062" s="122" t="s">
        <v>5314</v>
      </c>
      <c r="F1062" s="122" t="s">
        <v>5315</v>
      </c>
      <c r="G1062" s="309" t="s">
        <v>10197</v>
      </c>
      <c r="H1062" s="312" t="s">
        <v>9518</v>
      </c>
      <c r="I1062" s="122" t="s">
        <v>10009</v>
      </c>
      <c r="J1062" s="122" t="s">
        <v>5042</v>
      </c>
      <c r="K1062" s="51" t="s">
        <v>10198</v>
      </c>
      <c r="L1062" s="265"/>
      <c r="M1062" s="109"/>
      <c r="N1062" s="265"/>
      <c r="O1062" s="265"/>
      <c r="P1062" s="265"/>
      <c r="Q1062" s="265"/>
      <c r="R1062" s="265"/>
      <c r="S1062" s="265"/>
      <c r="T1062" s="265"/>
      <c r="U1062" s="265"/>
      <c r="V1062" s="265"/>
      <c r="W1062" s="265"/>
      <c r="X1062" s="265"/>
      <c r="Y1062" s="265"/>
      <c r="Z1062" s="265"/>
      <c r="AA1062" s="265"/>
      <c r="AB1062" s="265"/>
    </row>
    <row r="1063" hidden="1">
      <c r="A1063" s="83" t="str">
        <f t="shared" si="1"/>
        <v>60b1fe17f6e30afac7d09b1c</v>
      </c>
      <c r="B1063" s="99"/>
      <c r="C1063" s="92" t="s">
        <v>273</v>
      </c>
      <c r="D1063" s="267" t="s">
        <v>51</v>
      </c>
      <c r="E1063" s="101" t="s">
        <v>1488</v>
      </c>
      <c r="F1063" s="101" t="s">
        <v>1489</v>
      </c>
      <c r="G1063" s="305" t="s">
        <v>8927</v>
      </c>
      <c r="H1063" s="51" t="s">
        <v>10199</v>
      </c>
      <c r="I1063" s="101" t="s">
        <v>10200</v>
      </c>
      <c r="J1063" s="101" t="s">
        <v>1491</v>
      </c>
      <c r="K1063" s="51" t="s">
        <v>574</v>
      </c>
      <c r="L1063" s="265"/>
      <c r="M1063" s="109"/>
      <c r="N1063" s="265"/>
      <c r="O1063" s="265"/>
      <c r="P1063" s="265"/>
      <c r="Q1063" s="265"/>
      <c r="R1063" s="265"/>
      <c r="S1063" s="265"/>
      <c r="T1063" s="265"/>
      <c r="U1063" s="265"/>
      <c r="V1063" s="265"/>
      <c r="W1063" s="265"/>
      <c r="X1063" s="265"/>
      <c r="Y1063" s="265"/>
      <c r="Z1063" s="265"/>
      <c r="AA1063" s="265"/>
      <c r="AB1063" s="265"/>
    </row>
    <row r="1064" hidden="1">
      <c r="A1064" s="83" t="str">
        <f t="shared" si="1"/>
        <v>5fe5e3b9a415e9e9dc3bd76e</v>
      </c>
      <c r="B1064" s="99"/>
      <c r="C1064" s="92" t="s">
        <v>273</v>
      </c>
      <c r="D1064" s="267" t="s">
        <v>51</v>
      </c>
      <c r="E1064" s="101" t="s">
        <v>6047</v>
      </c>
      <c r="F1064" s="101" t="s">
        <v>6048</v>
      </c>
      <c r="G1064" s="305" t="s">
        <v>9222</v>
      </c>
      <c r="H1064" s="51" t="s">
        <v>8943</v>
      </c>
      <c r="I1064" s="101" t="s">
        <v>10201</v>
      </c>
      <c r="J1064" s="101" t="s">
        <v>6050</v>
      </c>
      <c r="K1064" s="51" t="s">
        <v>6388</v>
      </c>
      <c r="L1064" s="265"/>
      <c r="M1064" s="109"/>
      <c r="N1064" s="265"/>
      <c r="O1064" s="265"/>
      <c r="P1064" s="265"/>
      <c r="Q1064" s="265"/>
      <c r="R1064" s="265"/>
      <c r="S1064" s="265"/>
      <c r="T1064" s="265"/>
      <c r="U1064" s="265"/>
      <c r="V1064" s="265"/>
      <c r="W1064" s="265"/>
      <c r="X1064" s="265"/>
      <c r="Y1064" s="265"/>
      <c r="Z1064" s="265"/>
      <c r="AA1064" s="265"/>
      <c r="AB1064" s="265"/>
    </row>
    <row r="1065" hidden="1">
      <c r="A1065" s="83" t="str">
        <f t="shared" si="1"/>
        <v>60c483229c309c3ac072bf97</v>
      </c>
      <c r="B1065" s="99"/>
      <c r="C1065" s="92" t="s">
        <v>273</v>
      </c>
      <c r="D1065" s="306" t="s">
        <v>51</v>
      </c>
      <c r="E1065" s="173" t="s">
        <v>10171</v>
      </c>
      <c r="F1065" s="173" t="s">
        <v>5854</v>
      </c>
      <c r="G1065" s="308" t="s">
        <v>8958</v>
      </c>
      <c r="H1065" s="300" t="s">
        <v>8946</v>
      </c>
      <c r="I1065" s="173" t="s">
        <v>10172</v>
      </c>
      <c r="J1065" s="173" t="s">
        <v>5856</v>
      </c>
      <c r="K1065" s="51" t="s">
        <v>6388</v>
      </c>
      <c r="L1065" s="265"/>
      <c r="M1065" s="109"/>
      <c r="N1065" s="265"/>
      <c r="O1065" s="265"/>
      <c r="P1065" s="265"/>
      <c r="Q1065" s="265"/>
      <c r="R1065" s="265"/>
      <c r="S1065" s="265"/>
      <c r="T1065" s="265"/>
      <c r="U1065" s="265"/>
      <c r="V1065" s="265"/>
      <c r="W1065" s="265"/>
      <c r="X1065" s="265"/>
      <c r="Y1065" s="265"/>
      <c r="Z1065" s="265"/>
      <c r="AA1065" s="265"/>
      <c r="AB1065" s="265"/>
    </row>
    <row r="1066" hidden="1">
      <c r="A1066" s="83" t="str">
        <f t="shared" si="1"/>
        <v>60ab79c5896f97f61523a752</v>
      </c>
      <c r="B1066" s="99"/>
      <c r="C1066" s="92" t="s">
        <v>9364</v>
      </c>
      <c r="D1066" s="267" t="s">
        <v>51</v>
      </c>
      <c r="E1066" s="229" t="s">
        <v>6370</v>
      </c>
      <c r="F1066" s="229" t="s">
        <v>6371</v>
      </c>
      <c r="G1066" s="305" t="s">
        <v>8760</v>
      </c>
      <c r="H1066" s="51" t="s">
        <v>9826</v>
      </c>
      <c r="I1066" s="101" t="s">
        <v>10202</v>
      </c>
      <c r="J1066" s="101" t="s">
        <v>6373</v>
      </c>
      <c r="K1066" s="51" t="s">
        <v>6388</v>
      </c>
      <c r="L1066" s="265"/>
      <c r="M1066" s="109"/>
      <c r="N1066" s="265"/>
      <c r="O1066" s="265"/>
      <c r="P1066" s="265"/>
      <c r="Q1066" s="265"/>
      <c r="R1066" s="265"/>
      <c r="S1066" s="265"/>
      <c r="T1066" s="265"/>
      <c r="U1066" s="265"/>
      <c r="V1066" s="265"/>
      <c r="W1066" s="265"/>
      <c r="X1066" s="265"/>
      <c r="Y1066" s="265"/>
      <c r="Z1066" s="265"/>
      <c r="AA1066" s="265"/>
      <c r="AB1066" s="265"/>
    </row>
    <row r="1067" hidden="1">
      <c r="A1067" s="83" t="str">
        <f t="shared" si="1"/>
        <v/>
      </c>
      <c r="B1067" s="108"/>
      <c r="C1067" s="92"/>
      <c r="D1067" s="267"/>
      <c r="E1067" s="101"/>
      <c r="F1067" s="101"/>
      <c r="G1067" s="305"/>
      <c r="H1067" s="51"/>
      <c r="I1067" s="101"/>
      <c r="J1067" s="101"/>
      <c r="K1067" s="265"/>
      <c r="L1067" s="265"/>
      <c r="M1067" s="109"/>
      <c r="N1067" s="265"/>
      <c r="O1067" s="265"/>
      <c r="P1067" s="265"/>
      <c r="Q1067" s="265"/>
      <c r="R1067" s="265"/>
      <c r="S1067" s="265"/>
      <c r="T1067" s="265"/>
      <c r="U1067" s="265"/>
      <c r="V1067" s="265"/>
      <c r="W1067" s="265"/>
      <c r="X1067" s="265"/>
      <c r="Y1067" s="265"/>
      <c r="Z1067" s="265"/>
      <c r="AA1067" s="265"/>
      <c r="AB1067" s="265"/>
    </row>
    <row r="1068" hidden="1">
      <c r="A1068" s="83" t="str">
        <f t="shared" si="1"/>
        <v/>
      </c>
      <c r="B1068" s="325" t="s">
        <v>8940</v>
      </c>
      <c r="C1068" s="92" t="s">
        <v>52</v>
      </c>
      <c r="D1068" s="267"/>
      <c r="E1068" s="101"/>
      <c r="F1068" s="101"/>
      <c r="G1068" s="305"/>
      <c r="H1068" s="51"/>
      <c r="I1068" s="101"/>
      <c r="J1068" s="101"/>
      <c r="K1068" s="265"/>
      <c r="L1068" s="265"/>
      <c r="M1068" s="109"/>
      <c r="N1068" s="265"/>
      <c r="O1068" s="265"/>
      <c r="P1068" s="265"/>
      <c r="Q1068" s="265"/>
      <c r="R1068" s="265"/>
      <c r="S1068" s="265"/>
      <c r="T1068" s="265"/>
      <c r="U1068" s="265"/>
      <c r="V1068" s="265"/>
      <c r="W1068" s="265"/>
      <c r="X1068" s="265"/>
      <c r="Y1068" s="265"/>
      <c r="Z1068" s="265"/>
      <c r="AA1068" s="265"/>
      <c r="AB1068" s="265"/>
    </row>
    <row r="1069" hidden="1">
      <c r="A1069" s="83" t="str">
        <f t="shared" si="1"/>
        <v>6040d2df56cff1204dd82f96</v>
      </c>
      <c r="B1069" s="99"/>
      <c r="C1069" s="92" t="s">
        <v>52</v>
      </c>
      <c r="D1069" s="267" t="s">
        <v>51</v>
      </c>
      <c r="E1069" s="101" t="s">
        <v>524</v>
      </c>
      <c r="F1069" s="101" t="s">
        <v>525</v>
      </c>
      <c r="G1069" s="305" t="s">
        <v>9505</v>
      </c>
      <c r="H1069" s="51" t="s">
        <v>8840</v>
      </c>
      <c r="I1069" s="101" t="s">
        <v>8846</v>
      </c>
      <c r="J1069" s="101" t="s">
        <v>528</v>
      </c>
      <c r="K1069" s="265"/>
      <c r="L1069" s="265"/>
      <c r="M1069" s="109"/>
      <c r="N1069" s="265"/>
      <c r="O1069" s="265"/>
      <c r="P1069" s="265"/>
      <c r="Q1069" s="265"/>
      <c r="R1069" s="265"/>
      <c r="S1069" s="265"/>
      <c r="T1069" s="265"/>
      <c r="U1069" s="265"/>
      <c r="V1069" s="265"/>
      <c r="W1069" s="265"/>
      <c r="X1069" s="265"/>
      <c r="Y1069" s="265"/>
      <c r="Z1069" s="265"/>
      <c r="AA1069" s="265"/>
      <c r="AB1069" s="265"/>
    </row>
    <row r="1070" hidden="1">
      <c r="A1070" s="83" t="str">
        <f t="shared" si="1"/>
        <v>602bd4f543eb4c6880be4866</v>
      </c>
      <c r="B1070" s="99"/>
      <c r="C1070" s="92" t="s">
        <v>52</v>
      </c>
      <c r="D1070" s="297" t="s">
        <v>51</v>
      </c>
      <c r="E1070" s="122" t="s">
        <v>3788</v>
      </c>
      <c r="F1070" s="122" t="s">
        <v>3789</v>
      </c>
      <c r="G1070" s="309" t="s">
        <v>9410</v>
      </c>
      <c r="H1070" s="312" t="s">
        <v>8714</v>
      </c>
      <c r="I1070" s="122" t="s">
        <v>10203</v>
      </c>
      <c r="J1070" s="122" t="s">
        <v>3791</v>
      </c>
      <c r="K1070" s="315"/>
      <c r="L1070" s="315"/>
      <c r="M1070" s="109"/>
      <c r="N1070" s="265"/>
      <c r="O1070" s="265"/>
      <c r="P1070" s="265"/>
      <c r="Q1070" s="265"/>
      <c r="R1070" s="265"/>
      <c r="S1070" s="265"/>
      <c r="T1070" s="265"/>
      <c r="U1070" s="265"/>
      <c r="V1070" s="265"/>
      <c r="W1070" s="265"/>
      <c r="X1070" s="265"/>
      <c r="Y1070" s="265"/>
      <c r="Z1070" s="265"/>
      <c r="AA1070" s="265"/>
      <c r="AB1070" s="265"/>
    </row>
    <row r="1071" hidden="1">
      <c r="A1071" s="83" t="str">
        <f t="shared" si="1"/>
        <v>608ff5fe51997e4c60e07070</v>
      </c>
      <c r="B1071" s="99"/>
      <c r="C1071" s="92" t="s">
        <v>52</v>
      </c>
      <c r="D1071" s="297" t="s">
        <v>51</v>
      </c>
      <c r="E1071" s="122" t="s">
        <v>5208</v>
      </c>
      <c r="F1071" s="122" t="s">
        <v>5209</v>
      </c>
      <c r="G1071" s="309" t="s">
        <v>9021</v>
      </c>
      <c r="H1071" s="312" t="s">
        <v>10204</v>
      </c>
      <c r="I1071" s="122" t="s">
        <v>10205</v>
      </c>
      <c r="J1071" s="122" t="s">
        <v>5211</v>
      </c>
      <c r="K1071" s="312" t="s">
        <v>10206</v>
      </c>
      <c r="L1071" s="315"/>
      <c r="M1071" s="109"/>
      <c r="N1071" s="265"/>
      <c r="O1071" s="265"/>
      <c r="P1071" s="265"/>
      <c r="Q1071" s="265"/>
      <c r="R1071" s="265"/>
      <c r="S1071" s="265"/>
      <c r="T1071" s="265"/>
      <c r="U1071" s="265"/>
      <c r="V1071" s="265"/>
      <c r="W1071" s="265"/>
      <c r="X1071" s="265"/>
      <c r="Y1071" s="265"/>
      <c r="Z1071" s="265"/>
      <c r="AA1071" s="265"/>
      <c r="AB1071" s="265"/>
    </row>
    <row r="1072" hidden="1">
      <c r="A1072" s="83" t="str">
        <f t="shared" si="1"/>
        <v>60844d974589d362209905d0</v>
      </c>
      <c r="B1072" s="108"/>
      <c r="C1072" s="92" t="s">
        <v>52</v>
      </c>
      <c r="D1072" s="267" t="s">
        <v>51</v>
      </c>
      <c r="E1072" s="101" t="s">
        <v>10125</v>
      </c>
      <c r="F1072" s="101" t="s">
        <v>10126</v>
      </c>
      <c r="G1072" s="305" t="s">
        <v>8745</v>
      </c>
      <c r="H1072" s="215" t="s">
        <v>9067</v>
      </c>
      <c r="I1072" s="101" t="s">
        <v>10127</v>
      </c>
      <c r="J1072" s="101" t="s">
        <v>10128</v>
      </c>
      <c r="K1072" s="265"/>
      <c r="L1072" s="265"/>
      <c r="M1072" s="109"/>
      <c r="N1072" s="265"/>
      <c r="O1072" s="265"/>
      <c r="P1072" s="265"/>
      <c r="Q1072" s="265"/>
      <c r="R1072" s="265"/>
      <c r="S1072" s="265"/>
      <c r="T1072" s="265"/>
      <c r="U1072" s="265"/>
      <c r="V1072" s="265"/>
      <c r="W1072" s="265"/>
      <c r="X1072" s="265"/>
      <c r="Y1072" s="265"/>
      <c r="Z1072" s="265"/>
      <c r="AA1072" s="265"/>
      <c r="AB1072" s="265"/>
    </row>
    <row r="1073" hidden="1">
      <c r="A1073" s="83" t="str">
        <f t="shared" si="1"/>
        <v/>
      </c>
      <c r="B1073" s="91" t="s">
        <v>10183</v>
      </c>
      <c r="C1073" s="92"/>
      <c r="D1073" s="267"/>
      <c r="E1073" s="101"/>
      <c r="F1073" s="101"/>
      <c r="G1073" s="305"/>
      <c r="H1073" s="51"/>
      <c r="I1073" s="101"/>
      <c r="J1073" s="101"/>
      <c r="K1073" s="265"/>
      <c r="L1073" s="265"/>
      <c r="M1073" s="109"/>
      <c r="N1073" s="265"/>
      <c r="O1073" s="265"/>
      <c r="P1073" s="265"/>
      <c r="Q1073" s="265"/>
      <c r="R1073" s="265"/>
      <c r="S1073" s="265"/>
      <c r="T1073" s="265"/>
      <c r="U1073" s="265"/>
      <c r="V1073" s="265"/>
      <c r="W1073" s="265"/>
      <c r="X1073" s="265"/>
      <c r="Y1073" s="265"/>
      <c r="Z1073" s="265"/>
      <c r="AA1073" s="265"/>
      <c r="AB1073" s="265"/>
    </row>
    <row r="1074" hidden="1">
      <c r="A1074" s="83" t="str">
        <f t="shared" si="1"/>
        <v>6069cbe8a82a3f6b868c9dca</v>
      </c>
      <c r="B1074" s="99"/>
      <c r="C1074" s="114" t="s">
        <v>535</v>
      </c>
      <c r="D1074" s="267" t="s">
        <v>51</v>
      </c>
      <c r="E1074" s="229" t="s">
        <v>5776</v>
      </c>
      <c r="F1074" s="229" t="s">
        <v>5777</v>
      </c>
      <c r="G1074" s="305" t="s">
        <v>9410</v>
      </c>
      <c r="H1074" s="51" t="s">
        <v>10120</v>
      </c>
      <c r="I1074" s="101" t="s">
        <v>10207</v>
      </c>
      <c r="J1074" s="101" t="s">
        <v>5779</v>
      </c>
      <c r="K1074" s="51" t="s">
        <v>6388</v>
      </c>
      <c r="L1074" s="265"/>
      <c r="M1074" s="109"/>
      <c r="N1074" s="265"/>
      <c r="O1074" s="265"/>
      <c r="P1074" s="265"/>
      <c r="Q1074" s="265"/>
      <c r="R1074" s="265"/>
      <c r="S1074" s="265"/>
      <c r="T1074" s="265"/>
      <c r="U1074" s="265"/>
      <c r="V1074" s="265"/>
      <c r="W1074" s="265"/>
      <c r="X1074" s="265"/>
      <c r="Y1074" s="265"/>
      <c r="Z1074" s="265"/>
      <c r="AA1074" s="265"/>
      <c r="AB1074" s="265"/>
    </row>
    <row r="1075" hidden="1">
      <c r="A1075" s="83" t="str">
        <f t="shared" si="1"/>
        <v>6037671f31282172c1705137</v>
      </c>
      <c r="B1075" s="99"/>
      <c r="C1075" s="114" t="s">
        <v>535</v>
      </c>
      <c r="D1075" s="267" t="s">
        <v>51</v>
      </c>
      <c r="E1075" s="101" t="s">
        <v>4528</v>
      </c>
      <c r="F1075" s="101" t="s">
        <v>4529</v>
      </c>
      <c r="G1075" s="305" t="s">
        <v>9021</v>
      </c>
      <c r="H1075" s="51" t="s">
        <v>10208</v>
      </c>
      <c r="I1075" s="101" t="s">
        <v>10209</v>
      </c>
      <c r="J1075" s="101" t="s">
        <v>4531</v>
      </c>
      <c r="K1075" s="51" t="s">
        <v>6388</v>
      </c>
      <c r="L1075" s="265"/>
      <c r="M1075" s="109"/>
      <c r="N1075" s="265"/>
      <c r="O1075" s="265"/>
      <c r="P1075" s="265"/>
      <c r="Q1075" s="265"/>
      <c r="R1075" s="265"/>
      <c r="S1075" s="265"/>
      <c r="T1075" s="265"/>
      <c r="U1075" s="265"/>
      <c r="V1075" s="265"/>
      <c r="W1075" s="265"/>
      <c r="X1075" s="265"/>
      <c r="Y1075" s="265"/>
      <c r="Z1075" s="265"/>
      <c r="AA1075" s="265"/>
      <c r="AB1075" s="265"/>
    </row>
    <row r="1076" hidden="1">
      <c r="A1076" s="83" t="str">
        <f t="shared" si="1"/>
        <v>6081261679796f77d75ab7d6</v>
      </c>
      <c r="B1076" s="99"/>
      <c r="C1076" s="114" t="s">
        <v>535</v>
      </c>
      <c r="D1076" s="267" t="s">
        <v>51</v>
      </c>
      <c r="E1076" s="101" t="s">
        <v>2725</v>
      </c>
      <c r="F1076" s="101" t="s">
        <v>2726</v>
      </c>
      <c r="G1076" s="305" t="s">
        <v>8745</v>
      </c>
      <c r="H1076" s="51" t="s">
        <v>10210</v>
      </c>
      <c r="I1076" s="101" t="s">
        <v>10211</v>
      </c>
      <c r="J1076" s="101" t="s">
        <v>2728</v>
      </c>
      <c r="K1076" s="51" t="s">
        <v>6388</v>
      </c>
      <c r="L1076" s="265"/>
      <c r="M1076" s="109"/>
      <c r="N1076" s="265"/>
      <c r="O1076" s="265"/>
      <c r="P1076" s="265"/>
      <c r="Q1076" s="265"/>
      <c r="R1076" s="265"/>
      <c r="S1076" s="265"/>
      <c r="T1076" s="265"/>
      <c r="U1076" s="265"/>
      <c r="V1076" s="265"/>
      <c r="W1076" s="265"/>
      <c r="X1076" s="265"/>
      <c r="Y1076" s="265"/>
      <c r="Z1076" s="265"/>
      <c r="AA1076" s="265"/>
      <c r="AB1076" s="265"/>
    </row>
    <row r="1077" hidden="1">
      <c r="A1077" s="83" t="str">
        <f t="shared" si="1"/>
        <v>608123ed37e16a5e6e5d3ca0</v>
      </c>
      <c r="B1077" s="99"/>
      <c r="C1077" s="114" t="s">
        <v>535</v>
      </c>
      <c r="D1077" s="267" t="s">
        <v>51</v>
      </c>
      <c r="E1077" s="101" t="s">
        <v>10212</v>
      </c>
      <c r="F1077" s="101" t="s">
        <v>10213</v>
      </c>
      <c r="G1077" s="305" t="s">
        <v>8745</v>
      </c>
      <c r="H1077" s="51" t="s">
        <v>10210</v>
      </c>
      <c r="I1077" s="101" t="s">
        <v>10211</v>
      </c>
      <c r="J1077" s="101" t="s">
        <v>2728</v>
      </c>
      <c r="K1077" s="51" t="s">
        <v>6388</v>
      </c>
      <c r="L1077" s="265"/>
      <c r="M1077" s="109"/>
      <c r="N1077" s="265"/>
      <c r="O1077" s="265"/>
      <c r="P1077" s="265"/>
      <c r="Q1077" s="265"/>
      <c r="R1077" s="265"/>
      <c r="S1077" s="265"/>
      <c r="T1077" s="265"/>
      <c r="U1077" s="265"/>
      <c r="V1077" s="265"/>
      <c r="W1077" s="265"/>
      <c r="X1077" s="265"/>
      <c r="Y1077" s="265"/>
      <c r="Z1077" s="265"/>
      <c r="AA1077" s="265"/>
      <c r="AB1077" s="265"/>
    </row>
    <row r="1078" hidden="1">
      <c r="A1078" s="83" t="str">
        <f t="shared" si="1"/>
        <v>5ff7058cb765dd84d2b01d18</v>
      </c>
      <c r="B1078" s="108"/>
      <c r="C1078" s="114" t="s">
        <v>535</v>
      </c>
      <c r="D1078" s="297" t="s">
        <v>51</v>
      </c>
      <c r="E1078" s="122" t="s">
        <v>9785</v>
      </c>
      <c r="F1078" s="122" t="s">
        <v>5305</v>
      </c>
      <c r="G1078" s="309" t="s">
        <v>9276</v>
      </c>
      <c r="H1078" s="312" t="s">
        <v>9610</v>
      </c>
      <c r="I1078" s="231" t="s">
        <v>9956</v>
      </c>
      <c r="J1078" s="122" t="s">
        <v>5307</v>
      </c>
      <c r="K1078" s="51" t="s">
        <v>10214</v>
      </c>
      <c r="L1078" s="265"/>
      <c r="M1078" s="109"/>
      <c r="N1078" s="265"/>
      <c r="O1078" s="265"/>
      <c r="P1078" s="265"/>
      <c r="Q1078" s="265"/>
      <c r="R1078" s="265"/>
      <c r="S1078" s="265"/>
      <c r="T1078" s="265"/>
      <c r="U1078" s="265"/>
      <c r="V1078" s="265"/>
      <c r="W1078" s="265"/>
      <c r="X1078" s="265"/>
      <c r="Y1078" s="265"/>
      <c r="Z1078" s="265"/>
      <c r="AA1078" s="265"/>
      <c r="AB1078" s="265"/>
    </row>
    <row r="1079" hidden="1">
      <c r="A1079" s="83" t="str">
        <f t="shared" si="1"/>
        <v/>
      </c>
      <c r="B1079" s="261"/>
      <c r="C1079" s="262">
        <v>44375.0</v>
      </c>
      <c r="D1079" s="267"/>
      <c r="E1079" s="127"/>
      <c r="F1079" s="127"/>
      <c r="G1079" s="112"/>
      <c r="H1079" s="127"/>
      <c r="I1079" s="127"/>
      <c r="J1079" s="127"/>
      <c r="K1079" s="127"/>
      <c r="L1079" s="265"/>
      <c r="M1079" s="109"/>
      <c r="N1079" s="265"/>
      <c r="O1079" s="265"/>
      <c r="P1079" s="265"/>
      <c r="Q1079" s="265"/>
      <c r="R1079" s="265"/>
      <c r="S1079" s="265"/>
      <c r="T1079" s="265"/>
      <c r="U1079" s="265"/>
      <c r="V1079" s="265"/>
      <c r="W1079" s="265"/>
      <c r="X1079" s="265"/>
      <c r="Y1079" s="265"/>
      <c r="Z1079" s="265"/>
      <c r="AA1079" s="265"/>
      <c r="AB1079" s="265"/>
    </row>
    <row r="1080" hidden="1">
      <c r="A1080" s="83" t="str">
        <f t="shared" si="1"/>
        <v/>
      </c>
      <c r="B1080" s="325" t="s">
        <v>8686</v>
      </c>
      <c r="C1080" s="92" t="s">
        <v>273</v>
      </c>
      <c r="D1080" s="267"/>
      <c r="E1080" s="101"/>
      <c r="F1080" s="101"/>
      <c r="G1080" s="305"/>
      <c r="H1080" s="51"/>
      <c r="I1080" s="101"/>
      <c r="J1080" s="101"/>
      <c r="K1080" s="265"/>
      <c r="L1080" s="265"/>
      <c r="M1080" s="109"/>
      <c r="N1080" s="265"/>
      <c r="O1080" s="265"/>
      <c r="P1080" s="265"/>
      <c r="Q1080" s="265"/>
      <c r="R1080" s="265"/>
      <c r="S1080" s="265"/>
      <c r="T1080" s="265"/>
      <c r="U1080" s="265"/>
      <c r="V1080" s="265"/>
      <c r="W1080" s="265"/>
      <c r="X1080" s="265"/>
      <c r="Y1080" s="265"/>
      <c r="Z1080" s="265"/>
      <c r="AA1080" s="265"/>
      <c r="AB1080" s="265"/>
    </row>
    <row r="1081" hidden="1">
      <c r="A1081" s="83" t="str">
        <f t="shared" si="1"/>
        <v>RANDEVU OLUŞTURULMAYACAK!!!!</v>
      </c>
      <c r="B1081" s="99"/>
      <c r="C1081" s="92" t="s">
        <v>273</v>
      </c>
      <c r="D1081" s="267"/>
      <c r="E1081" s="339" t="s">
        <v>10215</v>
      </c>
      <c r="F1081" s="254"/>
      <c r="G1081" s="305"/>
      <c r="H1081" s="51"/>
      <c r="I1081" s="101"/>
      <c r="J1081" s="101"/>
      <c r="K1081" s="265"/>
      <c r="L1081" s="265"/>
      <c r="M1081" s="109"/>
      <c r="N1081" s="265"/>
      <c r="O1081" s="265"/>
      <c r="P1081" s="265"/>
      <c r="Q1081" s="265"/>
      <c r="R1081" s="265"/>
      <c r="S1081" s="265"/>
      <c r="T1081" s="265"/>
      <c r="U1081" s="265"/>
      <c r="V1081" s="265"/>
      <c r="W1081" s="265"/>
      <c r="X1081" s="265"/>
      <c r="Y1081" s="265"/>
      <c r="Z1081" s="265"/>
      <c r="AA1081" s="265"/>
      <c r="AB1081" s="265"/>
    </row>
    <row r="1082" hidden="1">
      <c r="A1082" s="83" t="str">
        <f t="shared" si="1"/>
        <v/>
      </c>
      <c r="B1082" s="99"/>
      <c r="C1082" s="92" t="s">
        <v>273</v>
      </c>
      <c r="D1082" s="267"/>
      <c r="E1082" s="255"/>
      <c r="F1082" s="256"/>
      <c r="G1082" s="112"/>
      <c r="H1082" s="127"/>
      <c r="I1082" s="127"/>
      <c r="J1082" s="127"/>
      <c r="K1082" s="265"/>
      <c r="L1082" s="265"/>
      <c r="M1082" s="109"/>
      <c r="N1082" s="265"/>
      <c r="O1082" s="265"/>
      <c r="P1082" s="265"/>
      <c r="Q1082" s="265"/>
      <c r="R1082" s="265"/>
      <c r="S1082" s="265"/>
      <c r="T1082" s="265"/>
      <c r="U1082" s="265"/>
      <c r="V1082" s="265"/>
      <c r="W1082" s="265"/>
      <c r="X1082" s="265"/>
      <c r="Y1082" s="265"/>
      <c r="Z1082" s="265"/>
      <c r="AA1082" s="265"/>
      <c r="AB1082" s="265"/>
    </row>
    <row r="1083" hidden="1">
      <c r="A1083" s="83" t="str">
        <f t="shared" si="1"/>
        <v/>
      </c>
      <c r="B1083" s="99"/>
      <c r="C1083" s="92" t="s">
        <v>273</v>
      </c>
      <c r="D1083" s="267"/>
      <c r="E1083" s="257"/>
      <c r="F1083" s="259"/>
      <c r="G1083" s="305"/>
      <c r="H1083" s="51"/>
      <c r="I1083" s="101"/>
      <c r="J1083" s="101"/>
      <c r="K1083" s="265"/>
      <c r="L1083" s="265"/>
      <c r="M1083" s="109"/>
      <c r="N1083" s="265"/>
      <c r="O1083" s="265"/>
      <c r="P1083" s="265"/>
      <c r="Q1083" s="265"/>
      <c r="R1083" s="265"/>
      <c r="S1083" s="265"/>
      <c r="T1083" s="265"/>
      <c r="U1083" s="265"/>
      <c r="V1083" s="265"/>
      <c r="W1083" s="265"/>
      <c r="X1083" s="265"/>
      <c r="Y1083" s="265"/>
      <c r="Z1083" s="265"/>
      <c r="AA1083" s="265"/>
      <c r="AB1083" s="265"/>
    </row>
    <row r="1084" hidden="1">
      <c r="A1084" s="83" t="str">
        <f t="shared" si="1"/>
        <v/>
      </c>
      <c r="B1084" s="99"/>
      <c r="C1084" s="92" t="s">
        <v>9364</v>
      </c>
      <c r="D1084" s="267"/>
      <c r="E1084" s="101"/>
      <c r="F1084" s="101"/>
      <c r="G1084" s="305"/>
      <c r="H1084" s="51"/>
      <c r="I1084" s="101"/>
      <c r="J1084" s="101"/>
      <c r="K1084" s="265"/>
      <c r="L1084" s="265"/>
      <c r="M1084" s="109"/>
      <c r="N1084" s="265"/>
      <c r="O1084" s="265"/>
      <c r="P1084" s="265"/>
      <c r="Q1084" s="265"/>
      <c r="R1084" s="265"/>
      <c r="S1084" s="265"/>
      <c r="T1084" s="265"/>
      <c r="U1084" s="265"/>
      <c r="V1084" s="265"/>
      <c r="W1084" s="265"/>
      <c r="X1084" s="265"/>
      <c r="Y1084" s="265"/>
      <c r="Z1084" s="265"/>
      <c r="AA1084" s="265"/>
      <c r="AB1084" s="265"/>
    </row>
    <row r="1085" hidden="1">
      <c r="A1085" s="83" t="str">
        <f t="shared" si="1"/>
        <v/>
      </c>
      <c r="B1085" s="108"/>
      <c r="C1085" s="92"/>
      <c r="D1085" s="267"/>
      <c r="E1085" s="101"/>
      <c r="F1085" s="101"/>
      <c r="G1085" s="305"/>
      <c r="H1085" s="51"/>
      <c r="I1085" s="101"/>
      <c r="J1085" s="101"/>
      <c r="K1085" s="265"/>
      <c r="L1085" s="265"/>
      <c r="M1085" s="109"/>
      <c r="N1085" s="265"/>
      <c r="O1085" s="265"/>
      <c r="P1085" s="265"/>
      <c r="Q1085" s="265"/>
      <c r="R1085" s="265"/>
      <c r="S1085" s="265"/>
      <c r="T1085" s="265"/>
      <c r="U1085" s="265"/>
      <c r="V1085" s="265"/>
      <c r="W1085" s="265"/>
      <c r="X1085" s="265"/>
      <c r="Y1085" s="265"/>
      <c r="Z1085" s="265"/>
      <c r="AA1085" s="265"/>
      <c r="AB1085" s="265"/>
    </row>
    <row r="1086" hidden="1">
      <c r="A1086" s="83" t="str">
        <f t="shared" si="1"/>
        <v>60b4cdb23997bb2d89ffb558</v>
      </c>
      <c r="B1086" s="325" t="s">
        <v>8940</v>
      </c>
      <c r="C1086" s="92" t="s">
        <v>52</v>
      </c>
      <c r="D1086" s="267" t="s">
        <v>51</v>
      </c>
      <c r="E1086" s="101" t="s">
        <v>763</v>
      </c>
      <c r="F1086" s="101" t="s">
        <v>764</v>
      </c>
      <c r="G1086" s="305" t="s">
        <v>8689</v>
      </c>
      <c r="H1086" s="51" t="s">
        <v>9459</v>
      </c>
      <c r="I1086" s="101" t="s">
        <v>10216</v>
      </c>
      <c r="J1086" s="101" t="s">
        <v>767</v>
      </c>
      <c r="K1086" s="265"/>
      <c r="L1086" s="265"/>
      <c r="M1086" s="109"/>
      <c r="N1086" s="265"/>
      <c r="O1086" s="265"/>
      <c r="P1086" s="265"/>
      <c r="Q1086" s="265"/>
      <c r="R1086" s="265"/>
      <c r="S1086" s="265"/>
      <c r="T1086" s="265"/>
      <c r="U1086" s="265"/>
      <c r="V1086" s="265"/>
      <c r="W1086" s="265"/>
      <c r="X1086" s="265"/>
      <c r="Y1086" s="265"/>
      <c r="Z1086" s="265"/>
      <c r="AA1086" s="265"/>
      <c r="AB1086" s="265"/>
    </row>
    <row r="1087" hidden="1">
      <c r="A1087" s="83" t="str">
        <f t="shared" si="1"/>
        <v/>
      </c>
      <c r="B1087" s="99"/>
      <c r="C1087" s="92" t="s">
        <v>52</v>
      </c>
      <c r="D1087" s="126"/>
      <c r="E1087" s="127"/>
      <c r="F1087" s="127"/>
      <c r="G1087" s="112"/>
      <c r="H1087" s="127"/>
      <c r="I1087" s="127"/>
      <c r="J1087" s="127"/>
      <c r="K1087" s="265"/>
      <c r="L1087" s="265"/>
      <c r="M1087" s="109"/>
      <c r="N1087" s="265"/>
      <c r="O1087" s="265"/>
      <c r="P1087" s="265"/>
      <c r="Q1087" s="265"/>
      <c r="R1087" s="265"/>
      <c r="S1087" s="265"/>
      <c r="T1087" s="265"/>
      <c r="U1087" s="265"/>
      <c r="V1087" s="265"/>
      <c r="W1087" s="265"/>
      <c r="X1087" s="265"/>
      <c r="Y1087" s="265"/>
      <c r="Z1087" s="265"/>
      <c r="AA1087" s="265"/>
      <c r="AB1087" s="265"/>
    </row>
    <row r="1088" hidden="1">
      <c r="A1088" s="83" t="str">
        <f t="shared" si="1"/>
        <v>603258959710c031bad4146c</v>
      </c>
      <c r="B1088" s="99"/>
      <c r="C1088" s="92" t="s">
        <v>52</v>
      </c>
      <c r="D1088" s="297" t="s">
        <v>51</v>
      </c>
      <c r="E1088" s="139" t="s">
        <v>6624</v>
      </c>
      <c r="F1088" s="139" t="s">
        <v>6625</v>
      </c>
      <c r="G1088" s="309" t="s">
        <v>9021</v>
      </c>
      <c r="H1088" s="312" t="s">
        <v>10217</v>
      </c>
      <c r="I1088" s="122" t="s">
        <v>10218</v>
      </c>
      <c r="J1088" s="122" t="s">
        <v>6627</v>
      </c>
      <c r="K1088" s="51" t="s">
        <v>10219</v>
      </c>
      <c r="L1088" s="265"/>
      <c r="M1088" s="109"/>
      <c r="N1088" s="265"/>
      <c r="O1088" s="265"/>
      <c r="P1088" s="265"/>
      <c r="Q1088" s="265"/>
      <c r="R1088" s="265"/>
      <c r="S1088" s="265"/>
      <c r="T1088" s="265"/>
      <c r="U1088" s="265"/>
      <c r="V1088" s="265"/>
      <c r="W1088" s="265"/>
      <c r="X1088" s="265"/>
      <c r="Y1088" s="265"/>
      <c r="Z1088" s="265"/>
      <c r="AA1088" s="265"/>
      <c r="AB1088" s="265"/>
    </row>
    <row r="1089" hidden="1">
      <c r="A1089" s="83" t="str">
        <f t="shared" si="1"/>
        <v>60bb666f0221ac599d0f516a</v>
      </c>
      <c r="B1089" s="99"/>
      <c r="C1089" s="92" t="s">
        <v>52</v>
      </c>
      <c r="D1089" s="297" t="s">
        <v>51</v>
      </c>
      <c r="E1089" s="139" t="s">
        <v>10220</v>
      </c>
      <c r="F1089" s="139" t="s">
        <v>10221</v>
      </c>
      <c r="G1089" s="309" t="s">
        <v>8883</v>
      </c>
      <c r="H1089" s="312" t="s">
        <v>8859</v>
      </c>
      <c r="I1089" s="122" t="s">
        <v>10222</v>
      </c>
      <c r="J1089" s="122" t="s">
        <v>10223</v>
      </c>
      <c r="K1089" s="51" t="s">
        <v>10224</v>
      </c>
      <c r="L1089" s="265"/>
      <c r="M1089" s="109"/>
      <c r="N1089" s="265"/>
      <c r="O1089" s="265"/>
      <c r="P1089" s="265"/>
      <c r="Q1089" s="265"/>
      <c r="R1089" s="265"/>
      <c r="S1089" s="265"/>
      <c r="T1089" s="265"/>
      <c r="U1089" s="265"/>
      <c r="V1089" s="265"/>
      <c r="W1089" s="265"/>
      <c r="X1089" s="265"/>
      <c r="Y1089" s="265"/>
      <c r="Z1089" s="265"/>
      <c r="AA1089" s="265"/>
      <c r="AB1089" s="265"/>
    </row>
    <row r="1090" hidden="1">
      <c r="A1090" s="83" t="str">
        <f t="shared" si="1"/>
        <v>5f9ae0b171760953c4e7279e</v>
      </c>
      <c r="B1090" s="108"/>
      <c r="C1090" s="92" t="s">
        <v>52</v>
      </c>
      <c r="D1090" s="267" t="s">
        <v>51</v>
      </c>
      <c r="E1090" s="287" t="s">
        <v>9125</v>
      </c>
      <c r="F1090" s="287" t="s">
        <v>9126</v>
      </c>
      <c r="G1090" s="305" t="s">
        <v>8700</v>
      </c>
      <c r="H1090" s="340" t="s">
        <v>10006</v>
      </c>
      <c r="I1090" s="287" t="s">
        <v>10225</v>
      </c>
      <c r="J1090" s="287" t="s">
        <v>10226</v>
      </c>
      <c r="K1090" s="51" t="s">
        <v>10227</v>
      </c>
      <c r="L1090" s="265"/>
      <c r="M1090" s="109"/>
      <c r="N1090" s="265"/>
      <c r="O1090" s="265"/>
      <c r="P1090" s="265"/>
      <c r="Q1090" s="265"/>
      <c r="R1090" s="265"/>
      <c r="S1090" s="265"/>
      <c r="T1090" s="265"/>
      <c r="U1090" s="265"/>
      <c r="V1090" s="265"/>
      <c r="W1090" s="265"/>
      <c r="X1090" s="265"/>
      <c r="Y1090" s="265"/>
      <c r="Z1090" s="265"/>
      <c r="AA1090" s="265"/>
      <c r="AB1090" s="265"/>
    </row>
    <row r="1091" hidden="1">
      <c r="A1091" s="83" t="str">
        <f t="shared" si="1"/>
        <v/>
      </c>
      <c r="B1091" s="335"/>
      <c r="C1091" s="92"/>
      <c r="D1091" s="267"/>
      <c r="E1091" s="101"/>
      <c r="F1091" s="101"/>
      <c r="G1091" s="305"/>
      <c r="H1091" s="215"/>
      <c r="I1091" s="101"/>
      <c r="J1091" s="101"/>
      <c r="K1091" s="265"/>
      <c r="L1091" s="265"/>
      <c r="M1091" s="109"/>
      <c r="N1091" s="265"/>
      <c r="O1091" s="265"/>
      <c r="P1091" s="265"/>
      <c r="Q1091" s="265"/>
      <c r="R1091" s="265"/>
      <c r="S1091" s="265"/>
      <c r="T1091" s="265"/>
      <c r="U1091" s="265"/>
      <c r="V1091" s="265"/>
      <c r="W1091" s="265"/>
      <c r="X1091" s="265"/>
      <c r="Y1091" s="265"/>
      <c r="Z1091" s="265"/>
      <c r="AA1091" s="265"/>
      <c r="AB1091" s="265"/>
    </row>
    <row r="1092" hidden="1">
      <c r="A1092" s="83" t="str">
        <f t="shared" si="1"/>
        <v/>
      </c>
      <c r="B1092" s="91" t="s">
        <v>10228</v>
      </c>
      <c r="C1092" s="92"/>
      <c r="D1092" s="267"/>
      <c r="E1092" s="101"/>
      <c r="F1092" s="101"/>
      <c r="G1092" s="305"/>
      <c r="H1092" s="215"/>
      <c r="I1092" s="101"/>
      <c r="J1092" s="101"/>
      <c r="K1092" s="265"/>
      <c r="L1092" s="265"/>
      <c r="M1092" s="109"/>
      <c r="N1092" s="265"/>
      <c r="O1092" s="265"/>
      <c r="P1092" s="265"/>
      <c r="Q1092" s="265"/>
      <c r="R1092" s="265"/>
      <c r="S1092" s="265"/>
      <c r="T1092" s="265"/>
      <c r="U1092" s="265"/>
      <c r="V1092" s="265"/>
      <c r="W1092" s="265"/>
      <c r="X1092" s="265"/>
      <c r="Y1092" s="265"/>
      <c r="Z1092" s="265"/>
      <c r="AA1092" s="265"/>
      <c r="AB1092" s="265"/>
    </row>
    <row r="1093" hidden="1">
      <c r="A1093" s="83" t="str">
        <f t="shared" si="1"/>
        <v>60228f7b944e3c921edf2f47</v>
      </c>
      <c r="B1093" s="99"/>
      <c r="C1093" s="114" t="s">
        <v>535</v>
      </c>
      <c r="D1093" s="267" t="s">
        <v>51</v>
      </c>
      <c r="E1093" s="101" t="s">
        <v>7047</v>
      </c>
      <c r="F1093" s="101" t="s">
        <v>7048</v>
      </c>
      <c r="G1093" s="305" t="s">
        <v>9410</v>
      </c>
      <c r="H1093" s="215" t="s">
        <v>8859</v>
      </c>
      <c r="I1093" s="101" t="s">
        <v>10229</v>
      </c>
      <c r="J1093" s="101" t="s">
        <v>7050</v>
      </c>
      <c r="K1093" s="51" t="s">
        <v>10230</v>
      </c>
      <c r="L1093" s="265"/>
      <c r="M1093" s="109"/>
      <c r="N1093" s="265"/>
      <c r="O1093" s="265"/>
      <c r="P1093" s="265"/>
      <c r="Q1093" s="265"/>
      <c r="R1093" s="265"/>
      <c r="S1093" s="265"/>
      <c r="T1093" s="265"/>
      <c r="U1093" s="265"/>
      <c r="V1093" s="265"/>
      <c r="W1093" s="265"/>
      <c r="X1093" s="265"/>
      <c r="Y1093" s="265"/>
      <c r="Z1093" s="265"/>
      <c r="AA1093" s="265"/>
      <c r="AB1093" s="265"/>
    </row>
    <row r="1094" hidden="1">
      <c r="A1094" s="83" t="str">
        <f t="shared" si="1"/>
        <v>6037671f31282172c1705137</v>
      </c>
      <c r="B1094" s="99"/>
      <c r="C1094" s="114" t="s">
        <v>535</v>
      </c>
      <c r="D1094" s="267" t="s">
        <v>51</v>
      </c>
      <c r="E1094" s="101" t="s">
        <v>4528</v>
      </c>
      <c r="F1094" s="101" t="s">
        <v>4529</v>
      </c>
      <c r="G1094" s="305" t="s">
        <v>9021</v>
      </c>
      <c r="H1094" s="51" t="s">
        <v>10208</v>
      </c>
      <c r="I1094" s="101" t="s">
        <v>10231</v>
      </c>
      <c r="J1094" s="101" t="s">
        <v>4531</v>
      </c>
      <c r="K1094" s="265"/>
      <c r="L1094" s="265"/>
      <c r="M1094" s="109"/>
      <c r="N1094" s="265"/>
      <c r="O1094" s="265"/>
      <c r="P1094" s="265"/>
      <c r="Q1094" s="265"/>
      <c r="R1094" s="265"/>
      <c r="S1094" s="265"/>
      <c r="T1094" s="265"/>
      <c r="U1094" s="265"/>
      <c r="V1094" s="265"/>
      <c r="W1094" s="265"/>
      <c r="X1094" s="265"/>
      <c r="Y1094" s="265"/>
      <c r="Z1094" s="265"/>
      <c r="AA1094" s="265"/>
      <c r="AB1094" s="265"/>
    </row>
    <row r="1095" hidden="1">
      <c r="A1095" s="83" t="str">
        <f t="shared" si="1"/>
        <v>60193f5ef5e6e568c6d3cee5</v>
      </c>
      <c r="B1095" s="99"/>
      <c r="C1095" s="114" t="s">
        <v>535</v>
      </c>
      <c r="D1095" s="297" t="s">
        <v>51</v>
      </c>
      <c r="E1095" s="139" t="s">
        <v>10232</v>
      </c>
      <c r="F1095" s="139" t="s">
        <v>10233</v>
      </c>
      <c r="G1095" s="309" t="s">
        <v>8745</v>
      </c>
      <c r="H1095" s="231" t="s">
        <v>8859</v>
      </c>
      <c r="I1095" s="122" t="s">
        <v>10234</v>
      </c>
      <c r="J1095" s="122" t="s">
        <v>1160</v>
      </c>
      <c r="K1095" s="51" t="s">
        <v>10235</v>
      </c>
      <c r="L1095" s="265"/>
      <c r="M1095" s="109"/>
      <c r="N1095" s="265"/>
      <c r="O1095" s="265"/>
      <c r="P1095" s="265"/>
      <c r="Q1095" s="265"/>
      <c r="R1095" s="265"/>
      <c r="S1095" s="265"/>
      <c r="T1095" s="265"/>
      <c r="U1095" s="265"/>
      <c r="V1095" s="265"/>
      <c r="W1095" s="265"/>
      <c r="X1095" s="265"/>
      <c r="Y1095" s="265"/>
      <c r="Z1095" s="265"/>
      <c r="AA1095" s="265"/>
      <c r="AB1095" s="265"/>
    </row>
    <row r="1096" hidden="1">
      <c r="A1096" s="83" t="str">
        <f t="shared" si="1"/>
        <v>5f841f9a2e67e56b126941ab</v>
      </c>
      <c r="B1096" s="108"/>
      <c r="C1096" s="114" t="s">
        <v>535</v>
      </c>
      <c r="D1096" s="267" t="s">
        <v>51</v>
      </c>
      <c r="E1096" s="101" t="s">
        <v>8153</v>
      </c>
      <c r="F1096" s="101" t="s">
        <v>8154</v>
      </c>
      <c r="G1096" s="305" t="s">
        <v>8760</v>
      </c>
      <c r="H1096" s="215" t="s">
        <v>8773</v>
      </c>
      <c r="I1096" s="101" t="s">
        <v>10236</v>
      </c>
      <c r="J1096" s="101" t="s">
        <v>8156</v>
      </c>
      <c r="K1096" s="265"/>
      <c r="L1096" s="265"/>
      <c r="M1096" s="109"/>
      <c r="N1096" s="265"/>
      <c r="O1096" s="265"/>
      <c r="P1096" s="265"/>
      <c r="Q1096" s="265"/>
      <c r="R1096" s="265"/>
      <c r="S1096" s="265"/>
      <c r="T1096" s="265"/>
      <c r="U1096" s="265"/>
      <c r="V1096" s="265"/>
      <c r="W1096" s="265"/>
      <c r="X1096" s="265"/>
      <c r="Y1096" s="265"/>
      <c r="Z1096" s="265"/>
      <c r="AA1096" s="265"/>
      <c r="AB1096" s="265"/>
    </row>
    <row r="1097" hidden="1">
      <c r="A1097" s="83" t="str">
        <f t="shared" si="1"/>
        <v/>
      </c>
      <c r="B1097" s="335"/>
      <c r="C1097" s="92"/>
      <c r="D1097" s="126"/>
      <c r="E1097" s="127"/>
      <c r="F1097" s="127"/>
      <c r="G1097" s="112"/>
      <c r="H1097" s="127"/>
      <c r="I1097" s="127"/>
      <c r="J1097" s="127"/>
      <c r="K1097" s="127"/>
      <c r="L1097" s="265"/>
      <c r="M1097" s="109"/>
      <c r="N1097" s="265"/>
      <c r="O1097" s="265"/>
      <c r="P1097" s="265"/>
      <c r="Q1097" s="265"/>
      <c r="R1097" s="265"/>
      <c r="S1097" s="265"/>
      <c r="T1097" s="265"/>
      <c r="U1097" s="265"/>
      <c r="V1097" s="265"/>
      <c r="W1097" s="265"/>
      <c r="X1097" s="265"/>
      <c r="Y1097" s="265"/>
      <c r="Z1097" s="265"/>
      <c r="AA1097" s="265"/>
      <c r="AB1097" s="265"/>
    </row>
    <row r="1098" hidden="1">
      <c r="A1098" s="83" t="str">
        <f t="shared" si="1"/>
        <v/>
      </c>
      <c r="B1098" s="325" t="s">
        <v>8940</v>
      </c>
      <c r="C1098" s="114" t="s">
        <v>10237</v>
      </c>
      <c r="D1098" s="267"/>
      <c r="E1098" s="101"/>
      <c r="F1098" s="101"/>
      <c r="G1098" s="305"/>
      <c r="H1098" s="215"/>
      <c r="I1098" s="101"/>
      <c r="J1098" s="101"/>
      <c r="K1098" s="265"/>
      <c r="L1098" s="265"/>
      <c r="M1098" s="109"/>
      <c r="N1098" s="265"/>
      <c r="O1098" s="265"/>
      <c r="P1098" s="265"/>
      <c r="Q1098" s="265"/>
      <c r="R1098" s="265"/>
      <c r="S1098" s="265"/>
      <c r="T1098" s="265"/>
      <c r="U1098" s="265"/>
      <c r="V1098" s="265"/>
      <c r="W1098" s="265"/>
      <c r="X1098" s="265"/>
      <c r="Y1098" s="265"/>
      <c r="Z1098" s="265"/>
      <c r="AA1098" s="265"/>
      <c r="AB1098" s="265"/>
    </row>
    <row r="1099" hidden="1">
      <c r="A1099" s="83" t="str">
        <f t="shared" si="1"/>
        <v/>
      </c>
      <c r="B1099" s="99"/>
      <c r="C1099" s="341" t="s">
        <v>10237</v>
      </c>
      <c r="D1099" s="267"/>
      <c r="E1099" s="101"/>
      <c r="F1099" s="101"/>
      <c r="G1099" s="305"/>
      <c r="H1099" s="215"/>
      <c r="I1099" s="101"/>
      <c r="J1099" s="101"/>
      <c r="K1099" s="265"/>
      <c r="L1099" s="265"/>
      <c r="M1099" s="109"/>
      <c r="N1099" s="265"/>
      <c r="O1099" s="265"/>
      <c r="P1099" s="265"/>
      <c r="Q1099" s="265"/>
      <c r="R1099" s="265"/>
      <c r="S1099" s="265"/>
      <c r="T1099" s="265"/>
      <c r="U1099" s="265"/>
      <c r="V1099" s="265"/>
      <c r="W1099" s="265"/>
      <c r="X1099" s="265"/>
      <c r="Y1099" s="265"/>
      <c r="Z1099" s="265"/>
      <c r="AA1099" s="265"/>
      <c r="AB1099" s="265"/>
    </row>
    <row r="1100" hidden="1">
      <c r="A1100" s="83" t="str">
        <f t="shared" si="1"/>
        <v>60326296c85ce438e485cb6d</v>
      </c>
      <c r="B1100" s="99"/>
      <c r="C1100" s="341" t="s">
        <v>10237</v>
      </c>
      <c r="D1100" s="267" t="s">
        <v>51</v>
      </c>
      <c r="E1100" s="101" t="s">
        <v>2596</v>
      </c>
      <c r="F1100" s="101" t="s">
        <v>2597</v>
      </c>
      <c r="G1100" s="305" t="s">
        <v>8689</v>
      </c>
      <c r="H1100" s="215" t="s">
        <v>8970</v>
      </c>
      <c r="I1100" s="101" t="s">
        <v>10238</v>
      </c>
      <c r="J1100" s="101" t="s">
        <v>2599</v>
      </c>
      <c r="K1100" s="265"/>
      <c r="L1100" s="265"/>
      <c r="M1100" s="109"/>
      <c r="N1100" s="265"/>
      <c r="O1100" s="265"/>
      <c r="P1100" s="265"/>
      <c r="Q1100" s="265"/>
      <c r="R1100" s="265"/>
      <c r="S1100" s="265"/>
      <c r="T1100" s="265"/>
      <c r="U1100" s="265"/>
      <c r="V1100" s="265"/>
      <c r="W1100" s="265"/>
      <c r="X1100" s="265"/>
      <c r="Y1100" s="265"/>
      <c r="Z1100" s="265"/>
      <c r="AA1100" s="265"/>
      <c r="AB1100" s="265"/>
    </row>
    <row r="1101" hidden="1">
      <c r="A1101" s="83" t="str">
        <f t="shared" si="1"/>
        <v>5f82f95cec14c4919b031948</v>
      </c>
      <c r="B1101" s="99"/>
      <c r="C1101" s="341" t="s">
        <v>10237</v>
      </c>
      <c r="D1101" s="297" t="s">
        <v>51</v>
      </c>
      <c r="E1101" s="122" t="s">
        <v>1357</v>
      </c>
      <c r="F1101" s="122" t="s">
        <v>1358</v>
      </c>
      <c r="G1101" s="309" t="s">
        <v>8707</v>
      </c>
      <c r="H1101" s="231" t="s">
        <v>9779</v>
      </c>
      <c r="I1101" s="122" t="s">
        <v>10239</v>
      </c>
      <c r="J1101" s="122" t="s">
        <v>1360</v>
      </c>
      <c r="K1101" s="51" t="s">
        <v>10240</v>
      </c>
      <c r="L1101" s="265"/>
      <c r="M1101" s="109"/>
      <c r="N1101" s="265"/>
      <c r="O1101" s="265"/>
      <c r="P1101" s="265"/>
      <c r="Q1101" s="265"/>
      <c r="R1101" s="265"/>
      <c r="S1101" s="265"/>
      <c r="T1101" s="265"/>
      <c r="U1101" s="265"/>
      <c r="V1101" s="265"/>
      <c r="W1101" s="265"/>
      <c r="X1101" s="265"/>
      <c r="Y1101" s="265"/>
      <c r="Z1101" s="265"/>
      <c r="AA1101" s="265"/>
      <c r="AB1101" s="265"/>
    </row>
    <row r="1102" hidden="1">
      <c r="A1102" s="83" t="str">
        <f t="shared" si="1"/>
        <v>60180b944e3bdf16e367d864</v>
      </c>
      <c r="B1102" s="108"/>
      <c r="C1102" s="341" t="s">
        <v>10237</v>
      </c>
      <c r="D1102" s="297" t="s">
        <v>51</v>
      </c>
      <c r="E1102" s="122" t="s">
        <v>4742</v>
      </c>
      <c r="F1102" s="122" t="s">
        <v>4743</v>
      </c>
      <c r="G1102" s="309" t="s">
        <v>8883</v>
      </c>
      <c r="H1102" s="231" t="s">
        <v>10241</v>
      </c>
      <c r="I1102" s="122" t="s">
        <v>10242</v>
      </c>
      <c r="J1102" s="122" t="s">
        <v>4745</v>
      </c>
      <c r="K1102" s="312" t="s">
        <v>10243</v>
      </c>
      <c r="L1102" s="315"/>
      <c r="M1102" s="109"/>
      <c r="N1102" s="265"/>
      <c r="O1102" s="265"/>
      <c r="P1102" s="265"/>
      <c r="Q1102" s="265"/>
      <c r="R1102" s="265"/>
      <c r="S1102" s="265"/>
      <c r="T1102" s="265"/>
      <c r="U1102" s="265"/>
      <c r="V1102" s="265"/>
      <c r="W1102" s="265"/>
      <c r="X1102" s="265"/>
      <c r="Y1102" s="265"/>
      <c r="Z1102" s="265"/>
      <c r="AA1102" s="265"/>
      <c r="AB1102" s="265"/>
    </row>
    <row r="1103" hidden="1">
      <c r="A1103" s="83" t="str">
        <f t="shared" si="1"/>
        <v>601e75e69cb1270c4f458348</v>
      </c>
      <c r="B1103" s="335"/>
      <c r="C1103" s="92"/>
      <c r="D1103" s="297" t="s">
        <v>51</v>
      </c>
      <c r="E1103" s="122" t="s">
        <v>4606</v>
      </c>
      <c r="F1103" s="122" t="s">
        <v>4607</v>
      </c>
      <c r="G1103" s="309" t="s">
        <v>8912</v>
      </c>
      <c r="H1103" s="231" t="s">
        <v>9054</v>
      </c>
      <c r="I1103" s="122" t="s">
        <v>10244</v>
      </c>
      <c r="J1103" s="122" t="s">
        <v>10245</v>
      </c>
      <c r="K1103" s="265"/>
      <c r="L1103" s="265"/>
      <c r="M1103" s="109"/>
      <c r="N1103" s="265"/>
      <c r="O1103" s="265"/>
      <c r="P1103" s="265"/>
      <c r="Q1103" s="265"/>
      <c r="R1103" s="265"/>
      <c r="S1103" s="265"/>
      <c r="T1103" s="265"/>
      <c r="U1103" s="265"/>
      <c r="V1103" s="265"/>
      <c r="W1103" s="265"/>
      <c r="X1103" s="265"/>
      <c r="Y1103" s="265"/>
      <c r="Z1103" s="265"/>
      <c r="AA1103" s="265"/>
      <c r="AB1103" s="265"/>
    </row>
    <row r="1104" hidden="1">
      <c r="A1104" s="83" t="str">
        <f t="shared" si="1"/>
        <v/>
      </c>
      <c r="B1104" s="261"/>
      <c r="C1104" s="262">
        <v>44376.0</v>
      </c>
      <c r="D1104" s="267"/>
      <c r="E1104" s="101"/>
      <c r="F1104" s="101"/>
      <c r="G1104" s="305"/>
      <c r="H1104" s="51"/>
      <c r="I1104" s="127"/>
      <c r="J1104" s="101"/>
      <c r="K1104" s="265"/>
      <c r="L1104" s="265"/>
      <c r="M1104" s="109"/>
      <c r="N1104" s="265"/>
      <c r="O1104" s="265"/>
      <c r="P1104" s="265"/>
      <c r="Q1104" s="265"/>
      <c r="R1104" s="265"/>
      <c r="S1104" s="265"/>
      <c r="T1104" s="265"/>
      <c r="U1104" s="265"/>
      <c r="V1104" s="265"/>
      <c r="W1104" s="265"/>
      <c r="X1104" s="265"/>
      <c r="Y1104" s="265"/>
      <c r="Z1104" s="265"/>
      <c r="AA1104" s="265"/>
      <c r="AB1104" s="265"/>
    </row>
    <row r="1105" hidden="1">
      <c r="A1105" s="83" t="str">
        <f t="shared" si="1"/>
        <v/>
      </c>
      <c r="B1105" s="325" t="s">
        <v>8686</v>
      </c>
      <c r="C1105" s="92" t="s">
        <v>273</v>
      </c>
      <c r="D1105" s="267"/>
      <c r="E1105" s="101"/>
      <c r="F1105" s="101"/>
      <c r="G1105" s="305"/>
      <c r="H1105" s="51"/>
      <c r="I1105" s="101"/>
      <c r="J1105" s="101"/>
      <c r="K1105" s="265"/>
      <c r="L1105" s="265"/>
      <c r="M1105" s="109"/>
      <c r="N1105" s="265"/>
      <c r="O1105" s="265"/>
      <c r="P1105" s="265"/>
      <c r="Q1105" s="265"/>
      <c r="R1105" s="265"/>
      <c r="S1105" s="265"/>
      <c r="T1105" s="265"/>
      <c r="U1105" s="265"/>
      <c r="V1105" s="265"/>
      <c r="W1105" s="265"/>
      <c r="X1105" s="265"/>
      <c r="Y1105" s="265"/>
      <c r="Z1105" s="265"/>
      <c r="AA1105" s="265"/>
      <c r="AB1105" s="265"/>
    </row>
    <row r="1106" hidden="1">
      <c r="A1106" s="83" t="str">
        <f t="shared" si="1"/>
        <v>RANDEVU OLUŞTURULMAYACAK!!!!</v>
      </c>
      <c r="B1106" s="99"/>
      <c r="C1106" s="92" t="s">
        <v>273</v>
      </c>
      <c r="D1106" s="267"/>
      <c r="E1106" s="339" t="s">
        <v>10215</v>
      </c>
      <c r="F1106" s="254"/>
      <c r="G1106" s="305"/>
      <c r="H1106" s="51"/>
      <c r="I1106" s="101"/>
      <c r="J1106" s="101"/>
      <c r="K1106" s="265"/>
      <c r="L1106" s="265"/>
      <c r="M1106" s="109"/>
      <c r="N1106" s="265"/>
      <c r="O1106" s="265"/>
      <c r="P1106" s="265"/>
      <c r="Q1106" s="265"/>
      <c r="R1106" s="265"/>
      <c r="S1106" s="265"/>
      <c r="T1106" s="265"/>
      <c r="U1106" s="265"/>
      <c r="V1106" s="265"/>
      <c r="W1106" s="265"/>
      <c r="X1106" s="265"/>
      <c r="Y1106" s="265"/>
      <c r="Z1106" s="265"/>
      <c r="AA1106" s="265"/>
      <c r="AB1106" s="265"/>
    </row>
    <row r="1107" hidden="1">
      <c r="A1107" s="83" t="str">
        <f t="shared" si="1"/>
        <v/>
      </c>
      <c r="B1107" s="99"/>
      <c r="C1107" s="92" t="s">
        <v>273</v>
      </c>
      <c r="D1107" s="267"/>
      <c r="E1107" s="255"/>
      <c r="F1107" s="256"/>
      <c r="G1107" s="305"/>
      <c r="H1107" s="51"/>
      <c r="I1107" s="101"/>
      <c r="J1107" s="101"/>
      <c r="K1107" s="265"/>
      <c r="L1107" s="265"/>
      <c r="M1107" s="109"/>
      <c r="N1107" s="265"/>
      <c r="O1107" s="265"/>
      <c r="P1107" s="265"/>
      <c r="Q1107" s="265"/>
      <c r="R1107" s="265"/>
      <c r="S1107" s="265"/>
      <c r="T1107" s="265"/>
      <c r="U1107" s="265"/>
      <c r="V1107" s="265"/>
      <c r="W1107" s="265"/>
      <c r="X1107" s="265"/>
      <c r="Y1107" s="265"/>
      <c r="Z1107" s="265"/>
      <c r="AA1107" s="265"/>
      <c r="AB1107" s="265"/>
    </row>
    <row r="1108" hidden="1">
      <c r="A1108" s="83" t="str">
        <f t="shared" si="1"/>
        <v/>
      </c>
      <c r="B1108" s="99"/>
      <c r="C1108" s="92" t="s">
        <v>273</v>
      </c>
      <c r="D1108" s="267"/>
      <c r="E1108" s="257"/>
      <c r="F1108" s="259"/>
      <c r="G1108" s="305"/>
      <c r="H1108" s="51"/>
      <c r="I1108" s="101"/>
      <c r="J1108" s="101"/>
      <c r="K1108" s="265"/>
      <c r="L1108" s="265"/>
      <c r="M1108" s="109"/>
      <c r="N1108" s="265"/>
      <c r="O1108" s="265"/>
      <c r="P1108" s="265"/>
      <c r="Q1108" s="265"/>
      <c r="R1108" s="265"/>
      <c r="S1108" s="265"/>
      <c r="T1108" s="265"/>
      <c r="U1108" s="265"/>
      <c r="V1108" s="265"/>
      <c r="W1108" s="265"/>
      <c r="X1108" s="265"/>
      <c r="Y1108" s="265"/>
      <c r="Z1108" s="265"/>
      <c r="AA1108" s="265"/>
      <c r="AB1108" s="265"/>
    </row>
    <row r="1109" hidden="1">
      <c r="A1109" s="83" t="str">
        <f t="shared" si="1"/>
        <v/>
      </c>
      <c r="B1109" s="99"/>
      <c r="C1109" s="92" t="s">
        <v>9364</v>
      </c>
      <c r="D1109" s="267"/>
      <c r="E1109" s="101"/>
      <c r="F1109" s="101"/>
      <c r="G1109" s="305"/>
      <c r="H1109" s="51"/>
      <c r="I1109" s="101"/>
      <c r="J1109" s="101"/>
      <c r="K1109" s="265"/>
      <c r="L1109" s="265"/>
      <c r="M1109" s="109"/>
      <c r="N1109" s="265"/>
      <c r="O1109" s="265"/>
      <c r="P1109" s="265"/>
      <c r="Q1109" s="265"/>
      <c r="R1109" s="265"/>
      <c r="S1109" s="265"/>
      <c r="T1109" s="265"/>
      <c r="U1109" s="265"/>
      <c r="V1109" s="265"/>
      <c r="W1109" s="265"/>
      <c r="X1109" s="265"/>
      <c r="Y1109" s="265"/>
      <c r="Z1109" s="265"/>
      <c r="AA1109" s="265"/>
      <c r="AB1109" s="265"/>
    </row>
    <row r="1110" hidden="1">
      <c r="A1110" s="83" t="str">
        <f t="shared" si="1"/>
        <v/>
      </c>
      <c r="B1110" s="108"/>
      <c r="C1110" s="92"/>
      <c r="D1110" s="267"/>
      <c r="E1110" s="101"/>
      <c r="F1110" s="101"/>
      <c r="G1110" s="305"/>
      <c r="H1110" s="51"/>
      <c r="I1110" s="101"/>
      <c r="J1110" s="101"/>
      <c r="K1110" s="265"/>
      <c r="L1110" s="265"/>
      <c r="M1110" s="109"/>
      <c r="N1110" s="265"/>
      <c r="O1110" s="265"/>
      <c r="P1110" s="265"/>
      <c r="Q1110" s="265"/>
      <c r="R1110" s="265"/>
      <c r="S1110" s="265"/>
      <c r="T1110" s="265"/>
      <c r="U1110" s="265"/>
      <c r="V1110" s="265"/>
      <c r="W1110" s="265"/>
      <c r="X1110" s="265"/>
      <c r="Y1110" s="265"/>
      <c r="Z1110" s="265"/>
      <c r="AA1110" s="265"/>
      <c r="AB1110" s="265"/>
    </row>
    <row r="1111" hidden="1">
      <c r="A1111" s="83" t="str">
        <f t="shared" si="1"/>
        <v>60c352c56a617b01096ca8eb</v>
      </c>
      <c r="B1111" s="325" t="s">
        <v>8940</v>
      </c>
      <c r="C1111" s="92" t="s">
        <v>52</v>
      </c>
      <c r="D1111" s="263" t="s">
        <v>51</v>
      </c>
      <c r="E1111" s="229" t="s">
        <v>10246</v>
      </c>
      <c r="F1111" s="229" t="s">
        <v>3499</v>
      </c>
      <c r="G1111" s="205">
        <v>0.4375</v>
      </c>
      <c r="H1111" s="229" t="s">
        <v>9730</v>
      </c>
      <c r="I1111" s="70" t="s">
        <v>10247</v>
      </c>
      <c r="J1111" s="336" t="s">
        <v>3501</v>
      </c>
      <c r="K1111" s="265"/>
      <c r="L1111" s="265"/>
      <c r="M1111" s="109"/>
      <c r="N1111" s="265"/>
      <c r="O1111" s="265"/>
      <c r="P1111" s="265"/>
      <c r="Q1111" s="265"/>
      <c r="R1111" s="265"/>
      <c r="S1111" s="265"/>
      <c r="T1111" s="265"/>
      <c r="U1111" s="265"/>
      <c r="V1111" s="265"/>
      <c r="W1111" s="265"/>
      <c r="X1111" s="265"/>
      <c r="Y1111" s="265"/>
      <c r="Z1111" s="265"/>
      <c r="AA1111" s="265"/>
      <c r="AB1111" s="265"/>
    </row>
    <row r="1112" hidden="1">
      <c r="A1112" s="83" t="str">
        <f t="shared" si="1"/>
        <v>6051b4a0cb2cf671f56ea09e</v>
      </c>
      <c r="B1112" s="99"/>
      <c r="C1112" s="92" t="s">
        <v>52</v>
      </c>
      <c r="D1112" s="297" t="s">
        <v>51</v>
      </c>
      <c r="E1112" s="312" t="s">
        <v>5974</v>
      </c>
      <c r="F1112" s="312" t="s">
        <v>5975</v>
      </c>
      <c r="G1112" s="203">
        <v>0.5</v>
      </c>
      <c r="H1112" s="312" t="s">
        <v>10248</v>
      </c>
      <c r="I1112" s="312" t="s">
        <v>10249</v>
      </c>
      <c r="J1112" s="122" t="s">
        <v>5977</v>
      </c>
      <c r="K1112" s="265"/>
      <c r="L1112" s="265"/>
      <c r="M1112" s="109"/>
      <c r="N1112" s="265"/>
      <c r="O1112" s="265"/>
      <c r="P1112" s="265"/>
      <c r="Q1112" s="265"/>
      <c r="R1112" s="265"/>
      <c r="S1112" s="265"/>
      <c r="T1112" s="265"/>
      <c r="U1112" s="265"/>
      <c r="V1112" s="265"/>
      <c r="W1112" s="265"/>
      <c r="X1112" s="265"/>
      <c r="Y1112" s="265"/>
      <c r="Z1112" s="265"/>
      <c r="AA1112" s="265"/>
      <c r="AB1112" s="265"/>
    </row>
    <row r="1113" hidden="1">
      <c r="A1113" s="83" t="str">
        <f t="shared" si="1"/>
        <v>60b73104cd249002480ecb74</v>
      </c>
      <c r="B1113" s="99"/>
      <c r="C1113" s="92" t="s">
        <v>52</v>
      </c>
      <c r="D1113" s="297" t="s">
        <v>51</v>
      </c>
      <c r="E1113" s="122" t="s">
        <v>10250</v>
      </c>
      <c r="F1113" s="122" t="s">
        <v>10251</v>
      </c>
      <c r="G1113" s="203">
        <v>0.5833333333333334</v>
      </c>
      <c r="H1113" s="312" t="s">
        <v>10252</v>
      </c>
      <c r="I1113" s="122" t="s">
        <v>10253</v>
      </c>
      <c r="J1113" s="122" t="s">
        <v>10254</v>
      </c>
      <c r="K1113" s="265"/>
      <c r="L1113" s="265"/>
      <c r="M1113" s="109"/>
      <c r="N1113" s="265"/>
      <c r="O1113" s="265"/>
      <c r="P1113" s="265"/>
      <c r="Q1113" s="265"/>
      <c r="R1113" s="265"/>
      <c r="S1113" s="265"/>
      <c r="T1113" s="265"/>
      <c r="U1113" s="265"/>
      <c r="V1113" s="265"/>
      <c r="W1113" s="265"/>
      <c r="X1113" s="265"/>
      <c r="Y1113" s="265"/>
      <c r="Z1113" s="265"/>
      <c r="AA1113" s="265"/>
      <c r="AB1113" s="265"/>
    </row>
    <row r="1114" hidden="1">
      <c r="A1114" s="83" t="str">
        <f t="shared" si="1"/>
        <v>608120fed0677900ccc05540</v>
      </c>
      <c r="B1114" s="99"/>
      <c r="C1114" s="92" t="s">
        <v>52</v>
      </c>
      <c r="D1114" s="263" t="s">
        <v>51</v>
      </c>
      <c r="E1114" s="229" t="s">
        <v>7057</v>
      </c>
      <c r="F1114" s="229" t="s">
        <v>7058</v>
      </c>
      <c r="G1114" s="205">
        <v>0.6666666666666666</v>
      </c>
      <c r="H1114" s="229" t="s">
        <v>10255</v>
      </c>
      <c r="I1114" s="229" t="s">
        <v>10256</v>
      </c>
      <c r="J1114" s="336" t="s">
        <v>7060</v>
      </c>
      <c r="K1114" s="265"/>
      <c r="L1114" s="265"/>
      <c r="M1114" s="109"/>
      <c r="N1114" s="265"/>
      <c r="O1114" s="265"/>
      <c r="P1114" s="265"/>
      <c r="Q1114" s="265"/>
      <c r="R1114" s="265"/>
      <c r="S1114" s="265"/>
      <c r="T1114" s="265"/>
      <c r="U1114" s="265"/>
      <c r="V1114" s="265"/>
      <c r="W1114" s="265"/>
      <c r="X1114" s="265"/>
      <c r="Y1114" s="265"/>
      <c r="Z1114" s="265"/>
      <c r="AA1114" s="265"/>
      <c r="AB1114" s="265"/>
    </row>
    <row r="1115" hidden="1">
      <c r="A1115" s="83" t="str">
        <f t="shared" si="1"/>
        <v/>
      </c>
      <c r="B1115" s="108"/>
      <c r="C1115" s="92" t="s">
        <v>52</v>
      </c>
      <c r="D1115" s="267"/>
      <c r="E1115" s="127"/>
      <c r="F1115" s="127"/>
      <c r="G1115" s="112"/>
      <c r="H1115" s="127"/>
      <c r="I1115" s="127"/>
      <c r="J1115" s="127"/>
      <c r="K1115" s="127"/>
      <c r="L1115" s="127"/>
      <c r="M1115" s="127"/>
      <c r="N1115" s="265"/>
      <c r="O1115" s="265"/>
      <c r="P1115" s="265"/>
      <c r="Q1115" s="265"/>
      <c r="R1115" s="265"/>
      <c r="S1115" s="265"/>
      <c r="T1115" s="265"/>
      <c r="U1115" s="265"/>
      <c r="V1115" s="265"/>
      <c r="W1115" s="265"/>
      <c r="X1115" s="265"/>
      <c r="Y1115" s="265"/>
      <c r="Z1115" s="265"/>
      <c r="AA1115" s="265"/>
      <c r="AB1115" s="265"/>
    </row>
    <row r="1116" hidden="1">
      <c r="A1116" s="83" t="str">
        <f t="shared" si="1"/>
        <v/>
      </c>
      <c r="B1116" s="335"/>
      <c r="C1116" s="92"/>
      <c r="D1116" s="267"/>
      <c r="E1116" s="127"/>
      <c r="F1116" s="127"/>
      <c r="G1116" s="112"/>
      <c r="H1116" s="127"/>
      <c r="I1116" s="127"/>
      <c r="J1116" s="127"/>
      <c r="K1116" s="127"/>
      <c r="L1116" s="127"/>
      <c r="M1116" s="127"/>
      <c r="N1116" s="265"/>
      <c r="O1116" s="265"/>
      <c r="P1116" s="265"/>
      <c r="Q1116" s="265"/>
      <c r="R1116" s="265"/>
      <c r="S1116" s="265"/>
      <c r="T1116" s="265"/>
      <c r="U1116" s="265"/>
      <c r="V1116" s="265"/>
      <c r="W1116" s="265"/>
      <c r="X1116" s="265"/>
      <c r="Y1116" s="265"/>
      <c r="Z1116" s="265"/>
      <c r="AA1116" s="265"/>
      <c r="AB1116" s="265"/>
    </row>
    <row r="1117" hidden="1">
      <c r="A1117" s="83" t="str">
        <f t="shared" si="1"/>
        <v>SADECE MURATPAŞA ALINACAK!!!! VE 12-14-16-18 OLARAK</v>
      </c>
      <c r="B1117" s="91" t="s">
        <v>10228</v>
      </c>
      <c r="C1117" s="342"/>
      <c r="D1117" s="306"/>
      <c r="E1117" s="343" t="s">
        <v>10257</v>
      </c>
      <c r="F1117" s="150"/>
      <c r="G1117" s="344"/>
      <c r="H1117" s="345"/>
      <c r="I1117" s="345"/>
      <c r="J1117" s="345"/>
      <c r="K1117" s="345"/>
      <c r="L1117" s="127"/>
      <c r="M1117" s="127"/>
      <c r="N1117" s="265"/>
      <c r="O1117" s="265"/>
      <c r="P1117" s="265"/>
      <c r="Q1117" s="265"/>
      <c r="R1117" s="265"/>
      <c r="S1117" s="265"/>
      <c r="T1117" s="265"/>
      <c r="U1117" s="265"/>
      <c r="V1117" s="265"/>
      <c r="W1117" s="265"/>
      <c r="X1117" s="265"/>
      <c r="Y1117" s="265"/>
      <c r="Z1117" s="265"/>
      <c r="AA1117" s="265"/>
      <c r="AB1117" s="265"/>
    </row>
    <row r="1118" hidden="1">
      <c r="A1118" s="83" t="str">
        <f t="shared" si="1"/>
        <v>60d316c5d9f575efe539725e</v>
      </c>
      <c r="B1118" s="99"/>
      <c r="C1118" s="346" t="s">
        <v>535</v>
      </c>
      <c r="D1118" s="306" t="s">
        <v>51</v>
      </c>
      <c r="E1118" s="173" t="s">
        <v>816</v>
      </c>
      <c r="F1118" s="173" t="s">
        <v>817</v>
      </c>
      <c r="G1118" s="347">
        <v>0.5</v>
      </c>
      <c r="H1118" s="173" t="s">
        <v>8835</v>
      </c>
      <c r="I1118" s="348" t="s">
        <v>10258</v>
      </c>
      <c r="J1118" s="173" t="s">
        <v>820</v>
      </c>
      <c r="K1118" s="345"/>
      <c r="L1118" s="127"/>
      <c r="M1118" s="127"/>
      <c r="N1118" s="265"/>
      <c r="O1118" s="265"/>
      <c r="P1118" s="265"/>
      <c r="Q1118" s="265"/>
      <c r="R1118" s="265"/>
      <c r="S1118" s="265"/>
      <c r="T1118" s="265"/>
      <c r="U1118" s="265"/>
      <c r="V1118" s="265"/>
      <c r="W1118" s="265"/>
      <c r="X1118" s="265"/>
      <c r="Y1118" s="265"/>
      <c r="Z1118" s="265"/>
      <c r="AA1118" s="265"/>
      <c r="AB1118" s="265"/>
    </row>
    <row r="1119" hidden="1">
      <c r="A1119" s="83" t="str">
        <f t="shared" si="1"/>
        <v>607813b678e84c2b7cd891ef</v>
      </c>
      <c r="B1119" s="99"/>
      <c r="C1119" s="346" t="s">
        <v>535</v>
      </c>
      <c r="D1119" s="306" t="s">
        <v>51</v>
      </c>
      <c r="E1119" s="348" t="s">
        <v>9968</v>
      </c>
      <c r="F1119" s="348" t="s">
        <v>9969</v>
      </c>
      <c r="G1119" s="347">
        <v>0.5833333333333334</v>
      </c>
      <c r="H1119" s="348" t="s">
        <v>9970</v>
      </c>
      <c r="I1119" s="348" t="s">
        <v>10259</v>
      </c>
      <c r="J1119" s="348" t="s">
        <v>4546</v>
      </c>
      <c r="K1119" s="345"/>
      <c r="L1119" s="127"/>
      <c r="M1119" s="127"/>
      <c r="N1119" s="265"/>
      <c r="O1119" s="265"/>
      <c r="P1119" s="265"/>
      <c r="Q1119" s="265"/>
      <c r="R1119" s="265"/>
      <c r="S1119" s="265"/>
      <c r="T1119" s="265"/>
      <c r="U1119" s="265"/>
      <c r="V1119" s="265"/>
      <c r="W1119" s="265"/>
      <c r="X1119" s="265"/>
      <c r="Y1119" s="265"/>
      <c r="Z1119" s="265"/>
      <c r="AA1119" s="265"/>
      <c r="AB1119" s="265"/>
    </row>
    <row r="1120" hidden="1">
      <c r="A1120" s="83" t="str">
        <f t="shared" si="1"/>
        <v>60780bbde8f1af3e76ed890e</v>
      </c>
      <c r="B1120" s="99"/>
      <c r="C1120" s="346" t="s">
        <v>535</v>
      </c>
      <c r="D1120" s="306" t="s">
        <v>51</v>
      </c>
      <c r="E1120" s="173" t="s">
        <v>4543</v>
      </c>
      <c r="F1120" s="173" t="s">
        <v>4544</v>
      </c>
      <c r="G1120" s="347">
        <v>0.5833333333333334</v>
      </c>
      <c r="H1120" s="348" t="s">
        <v>9970</v>
      </c>
      <c r="I1120" s="348" t="s">
        <v>10259</v>
      </c>
      <c r="J1120" s="348" t="s">
        <v>4546</v>
      </c>
      <c r="K1120" s="345"/>
      <c r="L1120" s="127"/>
      <c r="M1120" s="127"/>
      <c r="N1120" s="265"/>
      <c r="O1120" s="265"/>
      <c r="P1120" s="265"/>
      <c r="Q1120" s="265"/>
      <c r="R1120" s="265"/>
      <c r="S1120" s="265"/>
      <c r="T1120" s="265"/>
      <c r="U1120" s="265"/>
      <c r="V1120" s="265"/>
      <c r="W1120" s="265"/>
      <c r="X1120" s="265"/>
      <c r="Y1120" s="265"/>
      <c r="Z1120" s="265"/>
      <c r="AA1120" s="265"/>
      <c r="AB1120" s="265"/>
    </row>
    <row r="1121" hidden="1">
      <c r="A1121" s="83" t="str">
        <f t="shared" si="1"/>
        <v>5f85a0f4a32e9971993964be</v>
      </c>
      <c r="B1121" s="99"/>
      <c r="C1121" s="346" t="s">
        <v>535</v>
      </c>
      <c r="D1121" s="306" t="s">
        <v>51</v>
      </c>
      <c r="E1121" s="173" t="s">
        <v>2004</v>
      </c>
      <c r="F1121" s="173" t="s">
        <v>2005</v>
      </c>
      <c r="G1121" s="347">
        <v>0.6666666666666666</v>
      </c>
      <c r="H1121" s="348" t="s">
        <v>10260</v>
      </c>
      <c r="I1121" s="348" t="s">
        <v>10261</v>
      </c>
      <c r="J1121" s="348" t="s">
        <v>9710</v>
      </c>
      <c r="K1121" s="345"/>
      <c r="L1121" s="127"/>
      <c r="M1121" s="127"/>
      <c r="N1121" s="265"/>
      <c r="O1121" s="265"/>
      <c r="P1121" s="265"/>
      <c r="Q1121" s="265"/>
      <c r="R1121" s="265"/>
      <c r="S1121" s="265"/>
      <c r="T1121" s="265"/>
      <c r="U1121" s="265"/>
      <c r="V1121" s="265"/>
      <c r="W1121" s="265"/>
      <c r="X1121" s="265"/>
      <c r="Y1121" s="265"/>
      <c r="Z1121" s="265"/>
      <c r="AA1121" s="265"/>
      <c r="AB1121" s="265"/>
    </row>
    <row r="1122" hidden="1">
      <c r="A1122" s="83" t="str">
        <f t="shared" si="1"/>
        <v>60ad3ee94ec74fb018b5412d</v>
      </c>
      <c r="B1122" s="108"/>
      <c r="C1122" s="346" t="s">
        <v>535</v>
      </c>
      <c r="D1122" s="297" t="s">
        <v>51</v>
      </c>
      <c r="E1122" s="122" t="s">
        <v>8274</v>
      </c>
      <c r="F1122" s="231" t="s">
        <v>8275</v>
      </c>
      <c r="G1122" s="230">
        <v>0.75</v>
      </c>
      <c r="H1122" s="122" t="s">
        <v>8946</v>
      </c>
      <c r="I1122" s="122" t="s">
        <v>10262</v>
      </c>
      <c r="J1122" s="122" t="s">
        <v>10263</v>
      </c>
      <c r="K1122" s="345"/>
      <c r="L1122" s="215" t="s">
        <v>10264</v>
      </c>
      <c r="M1122" s="127"/>
      <c r="N1122" s="265"/>
      <c r="O1122" s="265"/>
      <c r="P1122" s="265"/>
      <c r="Q1122" s="265"/>
      <c r="R1122" s="265"/>
      <c r="S1122" s="265"/>
      <c r="T1122" s="265"/>
      <c r="U1122" s="265"/>
      <c r="V1122" s="265"/>
      <c r="W1122" s="265"/>
      <c r="X1122" s="265"/>
      <c r="Y1122" s="265"/>
      <c r="Z1122" s="265"/>
      <c r="AA1122" s="265"/>
      <c r="AB1122" s="265"/>
    </row>
    <row r="1123" hidden="1">
      <c r="A1123" s="83" t="str">
        <f t="shared" si="1"/>
        <v/>
      </c>
      <c r="B1123" s="325" t="s">
        <v>8686</v>
      </c>
      <c r="C1123" s="346"/>
      <c r="D1123" s="306"/>
      <c r="E1123" s="345"/>
      <c r="F1123" s="345"/>
      <c r="G1123" s="344"/>
      <c r="H1123" s="345"/>
      <c r="I1123" s="345"/>
      <c r="J1123" s="345"/>
      <c r="K1123" s="345"/>
      <c r="L1123" s="127"/>
      <c r="M1123" s="127"/>
      <c r="N1123" s="265"/>
      <c r="O1123" s="265"/>
      <c r="P1123" s="265"/>
      <c r="Q1123" s="265"/>
      <c r="R1123" s="265"/>
      <c r="S1123" s="265"/>
      <c r="T1123" s="265"/>
      <c r="U1123" s="265"/>
      <c r="V1123" s="265"/>
      <c r="W1123" s="265"/>
      <c r="X1123" s="265"/>
      <c r="Y1123" s="265"/>
      <c r="Z1123" s="265"/>
      <c r="AA1123" s="265"/>
      <c r="AB1123" s="265"/>
    </row>
    <row r="1124" hidden="1">
      <c r="A1124" s="83" t="str">
        <f t="shared" si="1"/>
        <v>603385f4fbe5053573aa8079</v>
      </c>
      <c r="B1124" s="99"/>
      <c r="C1124" s="341" t="s">
        <v>10237</v>
      </c>
      <c r="D1124" s="306" t="s">
        <v>51</v>
      </c>
      <c r="E1124" s="173" t="s">
        <v>248</v>
      </c>
      <c r="F1124" s="173" t="s">
        <v>249</v>
      </c>
      <c r="G1124" s="308" t="s">
        <v>9021</v>
      </c>
      <c r="H1124" s="300" t="s">
        <v>10265</v>
      </c>
      <c r="I1124" s="173" t="s">
        <v>10266</v>
      </c>
      <c r="J1124" s="173" t="s">
        <v>251</v>
      </c>
      <c r="K1124" s="345"/>
      <c r="L1124" s="127"/>
      <c r="M1124" s="127"/>
      <c r="N1124" s="265"/>
      <c r="O1124" s="265"/>
      <c r="P1124" s="265"/>
      <c r="Q1124" s="265"/>
      <c r="R1124" s="265"/>
      <c r="S1124" s="265"/>
      <c r="T1124" s="265"/>
      <c r="U1124" s="265"/>
      <c r="V1124" s="265"/>
      <c r="W1124" s="265"/>
      <c r="X1124" s="265"/>
      <c r="Y1124" s="265"/>
      <c r="Z1124" s="265"/>
      <c r="AA1124" s="265"/>
      <c r="AB1124" s="265"/>
    </row>
    <row r="1125" hidden="1">
      <c r="A1125" s="83" t="str">
        <f t="shared" si="1"/>
        <v>601a8e74b3fa8623861c1032</v>
      </c>
      <c r="B1125" s="99"/>
      <c r="C1125" s="341" t="s">
        <v>10237</v>
      </c>
      <c r="D1125" s="297" t="s">
        <v>51</v>
      </c>
      <c r="E1125" s="122" t="s">
        <v>9804</v>
      </c>
      <c r="F1125" s="122" t="s">
        <v>9805</v>
      </c>
      <c r="G1125" s="309" t="s">
        <v>8697</v>
      </c>
      <c r="H1125" s="312" t="s">
        <v>8970</v>
      </c>
      <c r="I1125" s="122" t="s">
        <v>9806</v>
      </c>
      <c r="J1125" s="122" t="s">
        <v>9807</v>
      </c>
      <c r="K1125" s="348" t="s">
        <v>10267</v>
      </c>
      <c r="L1125" s="127"/>
      <c r="M1125" s="127"/>
      <c r="N1125" s="265"/>
      <c r="O1125" s="265"/>
      <c r="P1125" s="265"/>
      <c r="Q1125" s="265"/>
      <c r="R1125" s="265"/>
      <c r="S1125" s="265"/>
      <c r="T1125" s="265"/>
      <c r="U1125" s="265"/>
      <c r="V1125" s="265"/>
      <c r="W1125" s="265"/>
      <c r="X1125" s="265"/>
      <c r="Y1125" s="265"/>
      <c r="Z1125" s="265"/>
      <c r="AA1125" s="265"/>
      <c r="AB1125" s="265"/>
    </row>
    <row r="1126" hidden="1">
      <c r="A1126" s="83" t="str">
        <f t="shared" si="1"/>
        <v>604f0705d0cf90538e4d7d37</v>
      </c>
      <c r="B1126" s="99"/>
      <c r="C1126" s="341" t="s">
        <v>10237</v>
      </c>
      <c r="D1126" s="297" t="s">
        <v>51</v>
      </c>
      <c r="E1126" s="122" t="s">
        <v>6963</v>
      </c>
      <c r="F1126" s="122" t="s">
        <v>6964</v>
      </c>
      <c r="G1126" s="309" t="s">
        <v>8700</v>
      </c>
      <c r="H1126" s="231" t="s">
        <v>9733</v>
      </c>
      <c r="I1126" s="122" t="s">
        <v>10268</v>
      </c>
      <c r="J1126" s="122" t="s">
        <v>6966</v>
      </c>
      <c r="K1126" s="348" t="s">
        <v>10269</v>
      </c>
      <c r="L1126" s="127"/>
      <c r="M1126" s="127"/>
      <c r="N1126" s="265"/>
      <c r="O1126" s="265"/>
      <c r="P1126" s="265"/>
      <c r="Q1126" s="265"/>
      <c r="R1126" s="265"/>
      <c r="S1126" s="265"/>
      <c r="T1126" s="265"/>
      <c r="U1126" s="265"/>
      <c r="V1126" s="265"/>
      <c r="W1126" s="265"/>
      <c r="X1126" s="265"/>
      <c r="Y1126" s="265"/>
      <c r="Z1126" s="265"/>
      <c r="AA1126" s="265"/>
      <c r="AB1126" s="265"/>
    </row>
    <row r="1127" hidden="1">
      <c r="A1127" s="83" t="str">
        <f t="shared" si="1"/>
        <v>5fb3e203eca1920f27a4b715</v>
      </c>
      <c r="B1127" s="99"/>
      <c r="C1127" s="341" t="s">
        <v>10237</v>
      </c>
      <c r="D1127" s="297" t="s">
        <v>51</v>
      </c>
      <c r="E1127" s="122" t="s">
        <v>7833</v>
      </c>
      <c r="F1127" s="122" t="s">
        <v>7834</v>
      </c>
      <c r="G1127" s="309" t="s">
        <v>10270</v>
      </c>
      <c r="H1127" s="312" t="s">
        <v>8970</v>
      </c>
      <c r="I1127" s="231" t="s">
        <v>10271</v>
      </c>
      <c r="J1127" s="122" t="s">
        <v>7836</v>
      </c>
      <c r="K1127" s="348" t="s">
        <v>10272</v>
      </c>
      <c r="L1127" s="127"/>
      <c r="M1127" s="127"/>
      <c r="N1127" s="265"/>
      <c r="O1127" s="265"/>
      <c r="P1127" s="265"/>
      <c r="Q1127" s="265"/>
      <c r="R1127" s="265"/>
      <c r="S1127" s="265"/>
      <c r="T1127" s="265"/>
      <c r="U1127" s="265"/>
      <c r="V1127" s="265"/>
      <c r="W1127" s="265"/>
      <c r="X1127" s="265"/>
      <c r="Y1127" s="265"/>
      <c r="Z1127" s="265"/>
      <c r="AA1127" s="265"/>
      <c r="AB1127" s="265"/>
    </row>
    <row r="1128" hidden="1">
      <c r="A1128" s="83" t="str">
        <f t="shared" si="1"/>
        <v/>
      </c>
      <c r="B1128" s="108"/>
      <c r="C1128" s="342"/>
      <c r="D1128" s="306"/>
      <c r="E1128" s="345"/>
      <c r="F1128" s="345"/>
      <c r="G1128" s="344"/>
      <c r="H1128" s="345"/>
      <c r="I1128" s="345"/>
      <c r="J1128" s="345"/>
      <c r="K1128" s="345"/>
      <c r="L1128" s="127"/>
      <c r="M1128" s="127"/>
      <c r="N1128" s="265"/>
      <c r="O1128" s="265"/>
      <c r="P1128" s="265"/>
      <c r="Q1128" s="265"/>
      <c r="R1128" s="265"/>
      <c r="S1128" s="265"/>
      <c r="T1128" s="265"/>
      <c r="U1128" s="265"/>
      <c r="V1128" s="265"/>
      <c r="W1128" s="265"/>
      <c r="X1128" s="265"/>
      <c r="Y1128" s="265"/>
      <c r="Z1128" s="265"/>
      <c r="AA1128" s="265"/>
      <c r="AB1128" s="265"/>
    </row>
    <row r="1129" hidden="1">
      <c r="A1129" s="83" t="str">
        <f t="shared" si="1"/>
        <v/>
      </c>
      <c r="B1129" s="261"/>
      <c r="C1129" s="262">
        <v>44377.0</v>
      </c>
      <c r="D1129" s="306"/>
      <c r="E1129" s="345"/>
      <c r="F1129" s="345"/>
      <c r="G1129" s="344"/>
      <c r="H1129" s="345"/>
      <c r="I1129" s="345"/>
      <c r="J1129" s="345"/>
      <c r="K1129" s="345"/>
      <c r="L1129" s="127"/>
      <c r="M1129" s="127"/>
      <c r="N1129" s="265"/>
      <c r="O1129" s="265"/>
      <c r="P1129" s="265"/>
      <c r="Q1129" s="265"/>
      <c r="R1129" s="265"/>
      <c r="S1129" s="265"/>
      <c r="T1129" s="265"/>
      <c r="U1129" s="265"/>
      <c r="V1129" s="265"/>
      <c r="W1129" s="265"/>
      <c r="X1129" s="265"/>
      <c r="Y1129" s="265"/>
      <c r="Z1129" s="265"/>
      <c r="AA1129" s="265"/>
      <c r="AB1129" s="265"/>
    </row>
    <row r="1130" hidden="1">
      <c r="A1130" s="83" t="str">
        <f t="shared" si="1"/>
        <v>RANDEVU OLUŞTURULMAYACAK!!!!</v>
      </c>
      <c r="B1130" s="325" t="s">
        <v>8686</v>
      </c>
      <c r="C1130" s="342" t="s">
        <v>273</v>
      </c>
      <c r="D1130" s="306"/>
      <c r="E1130" s="339" t="s">
        <v>10215</v>
      </c>
      <c r="F1130" s="254"/>
      <c r="G1130" s="308"/>
      <c r="H1130" s="300"/>
      <c r="I1130" s="173"/>
      <c r="J1130" s="173"/>
      <c r="K1130" s="349"/>
      <c r="L1130" s="265"/>
      <c r="M1130" s="109"/>
      <c r="N1130" s="265"/>
      <c r="O1130" s="265"/>
      <c r="P1130" s="265"/>
      <c r="Q1130" s="265"/>
      <c r="R1130" s="265"/>
      <c r="S1130" s="265"/>
      <c r="T1130" s="265"/>
      <c r="U1130" s="265"/>
      <c r="V1130" s="265"/>
      <c r="W1130" s="265"/>
      <c r="X1130" s="265"/>
      <c r="Y1130" s="265"/>
      <c r="Z1130" s="265"/>
      <c r="AA1130" s="265"/>
      <c r="AB1130" s="265"/>
    </row>
    <row r="1131" hidden="1">
      <c r="A1131" s="83" t="str">
        <f t="shared" si="1"/>
        <v/>
      </c>
      <c r="B1131" s="99"/>
      <c r="C1131" s="342" t="s">
        <v>273</v>
      </c>
      <c r="D1131" s="306"/>
      <c r="E1131" s="255"/>
      <c r="F1131" s="256"/>
      <c r="G1131" s="308"/>
      <c r="H1131" s="300"/>
      <c r="I1131" s="173"/>
      <c r="J1131" s="173"/>
      <c r="K1131" s="349"/>
      <c r="L1131" s="265"/>
      <c r="M1131" s="109"/>
      <c r="N1131" s="265"/>
      <c r="O1131" s="265"/>
      <c r="P1131" s="265"/>
      <c r="Q1131" s="265"/>
      <c r="R1131" s="265"/>
      <c r="S1131" s="265"/>
      <c r="T1131" s="265"/>
      <c r="U1131" s="265"/>
      <c r="V1131" s="265"/>
      <c r="W1131" s="265"/>
      <c r="X1131" s="265"/>
      <c r="Y1131" s="265"/>
      <c r="Z1131" s="265"/>
      <c r="AA1131" s="265"/>
      <c r="AB1131" s="265"/>
    </row>
    <row r="1132" hidden="1">
      <c r="A1132" s="83" t="str">
        <f t="shared" si="1"/>
        <v/>
      </c>
      <c r="B1132" s="99"/>
      <c r="C1132" s="342" t="s">
        <v>273</v>
      </c>
      <c r="D1132" s="306"/>
      <c r="E1132" s="257"/>
      <c r="F1132" s="259"/>
      <c r="G1132" s="308"/>
      <c r="H1132" s="300"/>
      <c r="I1132" s="173"/>
      <c r="J1132" s="173"/>
      <c r="K1132" s="349"/>
      <c r="L1132" s="265"/>
      <c r="M1132" s="109"/>
      <c r="N1132" s="265"/>
      <c r="O1132" s="265"/>
      <c r="P1132" s="265"/>
      <c r="Q1132" s="265"/>
      <c r="R1132" s="265"/>
      <c r="S1132" s="265"/>
      <c r="T1132" s="265"/>
      <c r="U1132" s="265"/>
      <c r="V1132" s="265"/>
      <c r="W1132" s="265"/>
      <c r="X1132" s="265"/>
      <c r="Y1132" s="265"/>
      <c r="Z1132" s="265"/>
      <c r="AA1132" s="265"/>
      <c r="AB1132" s="265"/>
    </row>
    <row r="1133" hidden="1">
      <c r="A1133" s="83" t="str">
        <f t="shared" si="1"/>
        <v/>
      </c>
      <c r="B1133" s="99"/>
      <c r="C1133" s="342" t="s">
        <v>273</v>
      </c>
      <c r="D1133" s="306"/>
      <c r="E1133" s="345"/>
      <c r="F1133" s="345"/>
      <c r="G1133" s="344"/>
      <c r="H1133" s="345"/>
      <c r="I1133" s="345"/>
      <c r="J1133" s="345"/>
      <c r="K1133" s="345"/>
      <c r="L1133" s="127"/>
      <c r="M1133" s="109"/>
      <c r="N1133" s="265"/>
      <c r="O1133" s="265"/>
      <c r="P1133" s="265"/>
      <c r="Q1133" s="265"/>
      <c r="R1133" s="265"/>
      <c r="S1133" s="265"/>
      <c r="T1133" s="265"/>
      <c r="U1133" s="265"/>
      <c r="V1133" s="265"/>
      <c r="W1133" s="265"/>
      <c r="X1133" s="265"/>
      <c r="Y1133" s="265"/>
      <c r="Z1133" s="265"/>
      <c r="AA1133" s="265"/>
      <c r="AB1133" s="265"/>
    </row>
    <row r="1134" hidden="1">
      <c r="A1134" s="83" t="str">
        <f t="shared" si="1"/>
        <v/>
      </c>
      <c r="B1134" s="99"/>
      <c r="C1134" s="342" t="s">
        <v>273</v>
      </c>
      <c r="D1134" s="306"/>
      <c r="E1134" s="345"/>
      <c r="F1134" s="345"/>
      <c r="G1134" s="344"/>
      <c r="H1134" s="345"/>
      <c r="I1134" s="345"/>
      <c r="J1134" s="345"/>
      <c r="K1134" s="345"/>
      <c r="L1134" s="127"/>
      <c r="M1134" s="109"/>
      <c r="N1134" s="265"/>
      <c r="O1134" s="265"/>
      <c r="P1134" s="265"/>
      <c r="Q1134" s="265"/>
      <c r="R1134" s="265"/>
      <c r="S1134" s="265"/>
      <c r="T1134" s="265"/>
      <c r="U1134" s="265"/>
      <c r="V1134" s="265"/>
      <c r="W1134" s="265"/>
      <c r="X1134" s="265"/>
      <c r="Y1134" s="265"/>
      <c r="Z1134" s="265"/>
      <c r="AA1134" s="265"/>
      <c r="AB1134" s="265"/>
    </row>
    <row r="1135" hidden="1">
      <c r="A1135" s="83" t="str">
        <f t="shared" si="1"/>
        <v/>
      </c>
      <c r="B1135" s="108"/>
      <c r="C1135" s="342"/>
      <c r="D1135" s="306"/>
      <c r="E1135" s="345"/>
      <c r="F1135" s="345"/>
      <c r="G1135" s="344"/>
      <c r="H1135" s="345"/>
      <c r="I1135" s="345"/>
      <c r="J1135" s="345"/>
      <c r="K1135" s="345"/>
      <c r="L1135" s="127"/>
      <c r="M1135" s="109"/>
      <c r="N1135" s="265"/>
      <c r="O1135" s="265"/>
      <c r="P1135" s="265"/>
      <c r="Q1135" s="265"/>
      <c r="R1135" s="265"/>
      <c r="S1135" s="265"/>
      <c r="T1135" s="265"/>
      <c r="U1135" s="265"/>
      <c r="V1135" s="265"/>
      <c r="W1135" s="265"/>
      <c r="X1135" s="265"/>
      <c r="Y1135" s="265"/>
      <c r="Z1135" s="265"/>
      <c r="AA1135" s="265"/>
      <c r="AB1135" s="265"/>
    </row>
    <row r="1136" hidden="1">
      <c r="A1136" s="83" t="str">
        <f t="shared" si="1"/>
        <v/>
      </c>
      <c r="B1136" s="325" t="s">
        <v>8940</v>
      </c>
      <c r="C1136" s="342" t="s">
        <v>52</v>
      </c>
      <c r="D1136" s="306" t="s">
        <v>51</v>
      </c>
      <c r="E1136" s="348"/>
      <c r="F1136" s="348"/>
      <c r="G1136" s="350" t="s">
        <v>10273</v>
      </c>
      <c r="H1136" s="348"/>
      <c r="I1136" s="348"/>
      <c r="J1136" s="348"/>
      <c r="K1136" s="345"/>
      <c r="L1136" s="265"/>
      <c r="M1136" s="109"/>
      <c r="N1136" s="265"/>
      <c r="O1136" s="265"/>
      <c r="P1136" s="265"/>
      <c r="Q1136" s="265"/>
      <c r="R1136" s="265"/>
      <c r="S1136" s="265"/>
      <c r="T1136" s="265"/>
      <c r="U1136" s="265"/>
      <c r="V1136" s="265"/>
      <c r="W1136" s="265"/>
      <c r="X1136" s="265"/>
      <c r="Y1136" s="265"/>
      <c r="Z1136" s="265"/>
      <c r="AA1136" s="265"/>
      <c r="AB1136" s="265"/>
    </row>
    <row r="1137" hidden="1">
      <c r="A1137" s="83" t="str">
        <f t="shared" si="1"/>
        <v>60619c4e81f1147a0122a3c6</v>
      </c>
      <c r="B1137" s="99"/>
      <c r="C1137" s="342" t="s">
        <v>52</v>
      </c>
      <c r="D1137" s="297" t="s">
        <v>51</v>
      </c>
      <c r="E1137" s="231" t="s">
        <v>9662</v>
      </c>
      <c r="F1137" s="231" t="s">
        <v>9663</v>
      </c>
      <c r="G1137" s="314" t="s">
        <v>10274</v>
      </c>
      <c r="H1137" s="231" t="s">
        <v>10275</v>
      </c>
      <c r="I1137" s="231" t="s">
        <v>10276</v>
      </c>
      <c r="J1137" s="231" t="s">
        <v>10277</v>
      </c>
      <c r="K1137" s="231" t="s">
        <v>10278</v>
      </c>
      <c r="L1137" s="315"/>
      <c r="M1137" s="351"/>
      <c r="N1137" s="265"/>
      <c r="O1137" s="265"/>
      <c r="P1137" s="265"/>
      <c r="Q1137" s="265"/>
      <c r="R1137" s="265"/>
      <c r="S1137" s="265"/>
      <c r="T1137" s="265"/>
      <c r="U1137" s="265"/>
      <c r="V1137" s="265"/>
      <c r="W1137" s="265"/>
      <c r="X1137" s="265"/>
      <c r="Y1137" s="265"/>
      <c r="Z1137" s="265"/>
      <c r="AA1137" s="265"/>
      <c r="AB1137" s="265"/>
    </row>
    <row r="1138" hidden="1">
      <c r="A1138" s="83" t="str">
        <f t="shared" si="1"/>
        <v>60b88e40204b5570ae9243be</v>
      </c>
      <c r="B1138" s="99"/>
      <c r="C1138" s="342" t="s">
        <v>52</v>
      </c>
      <c r="D1138" s="297" t="s">
        <v>51</v>
      </c>
      <c r="E1138" s="352" t="s">
        <v>2352</v>
      </c>
      <c r="F1138" s="352" t="s">
        <v>2353</v>
      </c>
      <c r="G1138" s="230">
        <v>0.6666666666666666</v>
      </c>
      <c r="H1138" s="231" t="s">
        <v>9764</v>
      </c>
      <c r="I1138" s="122" t="s">
        <v>10279</v>
      </c>
      <c r="J1138" s="122" t="s">
        <v>2355</v>
      </c>
      <c r="K1138" s="353"/>
      <c r="L1138" s="265"/>
      <c r="M1138" s="109"/>
      <c r="N1138" s="265"/>
      <c r="O1138" s="265"/>
      <c r="P1138" s="265"/>
      <c r="Q1138" s="265"/>
      <c r="R1138" s="265"/>
      <c r="S1138" s="265"/>
      <c r="T1138" s="265"/>
      <c r="U1138" s="265"/>
      <c r="V1138" s="265"/>
      <c r="W1138" s="265"/>
      <c r="X1138" s="265"/>
      <c r="Y1138" s="265"/>
      <c r="Z1138" s="265"/>
      <c r="AA1138" s="265"/>
      <c r="AB1138" s="265"/>
    </row>
    <row r="1139" hidden="1">
      <c r="A1139" s="83" t="str">
        <f t="shared" si="1"/>
        <v>60903def4eb0b7f22ddb7174</v>
      </c>
      <c r="B1139" s="99"/>
      <c r="C1139" s="342" t="s">
        <v>52</v>
      </c>
      <c r="D1139" s="297" t="s">
        <v>51</v>
      </c>
      <c r="E1139" s="231" t="s">
        <v>9930</v>
      </c>
      <c r="F1139" s="231" t="s">
        <v>9931</v>
      </c>
      <c r="G1139" s="314" t="s">
        <v>10280</v>
      </c>
      <c r="H1139" s="231" t="s">
        <v>8935</v>
      </c>
      <c r="I1139" s="231" t="s">
        <v>10281</v>
      </c>
      <c r="J1139" s="231" t="s">
        <v>9933</v>
      </c>
      <c r="K1139" s="348" t="s">
        <v>10282</v>
      </c>
      <c r="L1139" s="349"/>
      <c r="M1139" s="109"/>
      <c r="N1139" s="265"/>
      <c r="O1139" s="265"/>
      <c r="P1139" s="265"/>
      <c r="Q1139" s="265"/>
      <c r="R1139" s="265"/>
      <c r="S1139" s="265"/>
      <c r="T1139" s="265"/>
      <c r="U1139" s="265"/>
      <c r="V1139" s="265"/>
      <c r="W1139" s="265"/>
      <c r="X1139" s="265"/>
      <c r="Y1139" s="265"/>
      <c r="Z1139" s="265"/>
      <c r="AA1139" s="265"/>
      <c r="AB1139" s="265"/>
    </row>
    <row r="1140" hidden="1">
      <c r="A1140" s="83" t="str">
        <f t="shared" si="1"/>
        <v/>
      </c>
      <c r="B1140" s="108"/>
      <c r="C1140" s="342" t="s">
        <v>52</v>
      </c>
      <c r="D1140" s="354"/>
      <c r="E1140" s="345"/>
      <c r="F1140" s="345"/>
      <c r="G1140" s="344"/>
      <c r="H1140" s="345"/>
      <c r="I1140" s="345"/>
      <c r="J1140" s="345"/>
      <c r="K1140" s="349"/>
      <c r="L1140" s="265"/>
      <c r="M1140" s="109"/>
      <c r="N1140" s="265"/>
      <c r="O1140" s="265"/>
      <c r="P1140" s="265"/>
      <c r="Q1140" s="265"/>
      <c r="R1140" s="265"/>
      <c r="S1140" s="265"/>
      <c r="T1140" s="265"/>
      <c r="U1140" s="265"/>
      <c r="V1140" s="265"/>
      <c r="W1140" s="265"/>
      <c r="X1140" s="265"/>
      <c r="Y1140" s="265"/>
      <c r="Z1140" s="265"/>
      <c r="AA1140" s="265"/>
      <c r="AB1140" s="265"/>
    </row>
    <row r="1141" hidden="1">
      <c r="A1141" s="83" t="str">
        <f t="shared" si="1"/>
        <v/>
      </c>
      <c r="B1141" s="335"/>
      <c r="C1141" s="92"/>
      <c r="D1141" s="126"/>
      <c r="E1141" s="127"/>
      <c r="F1141" s="127"/>
      <c r="G1141" s="171"/>
      <c r="H1141" s="127"/>
      <c r="I1141" s="127"/>
      <c r="J1141" s="127"/>
      <c r="K1141" s="265"/>
      <c r="L1141" s="265"/>
      <c r="M1141" s="109"/>
      <c r="N1141" s="265"/>
      <c r="O1141" s="265"/>
      <c r="P1141" s="265"/>
      <c r="Q1141" s="265"/>
      <c r="R1141" s="265"/>
      <c r="S1141" s="265"/>
      <c r="T1141" s="265"/>
      <c r="U1141" s="265"/>
      <c r="V1141" s="265"/>
      <c r="W1141" s="265"/>
      <c r="X1141" s="265"/>
      <c r="Y1141" s="265"/>
      <c r="Z1141" s="265"/>
      <c r="AA1141" s="265"/>
      <c r="AB1141" s="265"/>
    </row>
    <row r="1142" hidden="1">
      <c r="A1142" s="83" t="str">
        <f t="shared" si="1"/>
        <v>SADECE MURATPAŞA ALINACAK!!!! VE 12-14-16-18 OLARAK</v>
      </c>
      <c r="B1142" s="91" t="s">
        <v>10228</v>
      </c>
      <c r="C1142" s="92"/>
      <c r="D1142" s="126"/>
      <c r="E1142" s="355" t="s">
        <v>10257</v>
      </c>
      <c r="F1142" s="150"/>
      <c r="G1142" s="171"/>
      <c r="H1142" s="127"/>
      <c r="I1142" s="127"/>
      <c r="J1142" s="127"/>
      <c r="K1142" s="265"/>
      <c r="L1142" s="265"/>
      <c r="M1142" s="109"/>
      <c r="N1142" s="265"/>
      <c r="O1142" s="265"/>
      <c r="P1142" s="265"/>
      <c r="Q1142" s="265"/>
      <c r="R1142" s="265"/>
      <c r="S1142" s="265"/>
      <c r="T1142" s="265"/>
      <c r="U1142" s="265"/>
      <c r="V1142" s="265"/>
      <c r="W1142" s="265"/>
      <c r="X1142" s="265"/>
      <c r="Y1142" s="265"/>
      <c r="Z1142" s="265"/>
      <c r="AA1142" s="265"/>
      <c r="AB1142" s="265"/>
    </row>
    <row r="1143" hidden="1">
      <c r="A1143" s="83" t="str">
        <f t="shared" si="1"/>
        <v>5fd3a0c00f950f06e6d89260</v>
      </c>
      <c r="B1143" s="99"/>
      <c r="C1143" s="114" t="s">
        <v>535</v>
      </c>
      <c r="D1143" s="267" t="s">
        <v>149</v>
      </c>
      <c r="E1143" s="356" t="s">
        <v>10283</v>
      </c>
      <c r="F1143" s="356" t="s">
        <v>10284</v>
      </c>
      <c r="G1143" s="305" t="s">
        <v>9410</v>
      </c>
      <c r="H1143" s="356" t="s">
        <v>8946</v>
      </c>
      <c r="I1143" s="101" t="s">
        <v>10285</v>
      </c>
      <c r="J1143" s="101" t="s">
        <v>10286</v>
      </c>
      <c r="K1143" s="51" t="s">
        <v>10287</v>
      </c>
      <c r="L1143" s="265"/>
      <c r="M1143" s="109"/>
      <c r="N1143" s="265"/>
      <c r="O1143" s="265"/>
      <c r="P1143" s="265"/>
      <c r="Q1143" s="265"/>
      <c r="R1143" s="265"/>
      <c r="S1143" s="265"/>
      <c r="T1143" s="265"/>
      <c r="U1143" s="265"/>
      <c r="V1143" s="265"/>
      <c r="W1143" s="265"/>
      <c r="X1143" s="265"/>
      <c r="Y1143" s="265"/>
      <c r="Z1143" s="265"/>
      <c r="AA1143" s="265"/>
      <c r="AB1143" s="265"/>
    </row>
    <row r="1144" hidden="1">
      <c r="A1144" s="83" t="str">
        <f t="shared" si="1"/>
        <v>60ad43ad60be7f7a41097c00</v>
      </c>
      <c r="B1144" s="99"/>
      <c r="C1144" s="114" t="s">
        <v>535</v>
      </c>
      <c r="D1144" s="267" t="s">
        <v>51</v>
      </c>
      <c r="E1144" s="356" t="s">
        <v>10288</v>
      </c>
      <c r="F1144" s="356" t="s">
        <v>10289</v>
      </c>
      <c r="G1144" s="305" t="s">
        <v>9021</v>
      </c>
      <c r="H1144" s="215" t="s">
        <v>10290</v>
      </c>
      <c r="I1144" s="101" t="s">
        <v>10291</v>
      </c>
      <c r="J1144" s="101" t="s">
        <v>10292</v>
      </c>
      <c r="K1144" s="265"/>
      <c r="L1144" s="265"/>
      <c r="M1144" s="109"/>
      <c r="N1144" s="265"/>
      <c r="O1144" s="265"/>
      <c r="P1144" s="265"/>
      <c r="Q1144" s="265"/>
      <c r="R1144" s="265"/>
      <c r="S1144" s="265"/>
      <c r="T1144" s="265"/>
      <c r="U1144" s="265"/>
      <c r="V1144" s="265"/>
      <c r="W1144" s="265"/>
      <c r="X1144" s="265"/>
      <c r="Y1144" s="265"/>
      <c r="Z1144" s="265"/>
      <c r="AA1144" s="265"/>
      <c r="AB1144" s="265"/>
    </row>
    <row r="1145" hidden="1">
      <c r="A1145" s="83" t="str">
        <f t="shared" si="1"/>
        <v>6076df54cd039c36aec7a866</v>
      </c>
      <c r="B1145" s="99"/>
      <c r="C1145" s="114" t="s">
        <v>535</v>
      </c>
      <c r="D1145" s="297" t="s">
        <v>51</v>
      </c>
      <c r="E1145" s="357" t="s">
        <v>2853</v>
      </c>
      <c r="F1145" s="357" t="s">
        <v>2854</v>
      </c>
      <c r="G1145" s="309" t="s">
        <v>8745</v>
      </c>
      <c r="H1145" s="231" t="s">
        <v>9826</v>
      </c>
      <c r="I1145" s="122" t="s">
        <v>10293</v>
      </c>
      <c r="J1145" s="122" t="s">
        <v>2856</v>
      </c>
      <c r="K1145" s="312" t="s">
        <v>10294</v>
      </c>
      <c r="L1145" s="315"/>
      <c r="M1145" s="109"/>
      <c r="N1145" s="265"/>
      <c r="O1145" s="265"/>
      <c r="P1145" s="265"/>
      <c r="Q1145" s="265"/>
      <c r="R1145" s="265"/>
      <c r="S1145" s="265"/>
      <c r="T1145" s="265"/>
      <c r="U1145" s="265"/>
      <c r="V1145" s="265"/>
      <c r="W1145" s="265"/>
      <c r="X1145" s="265"/>
      <c r="Y1145" s="265"/>
      <c r="Z1145" s="265"/>
      <c r="AA1145" s="265"/>
      <c r="AB1145" s="265"/>
    </row>
    <row r="1146" hidden="1">
      <c r="A1146" s="83" t="str">
        <f t="shared" si="1"/>
        <v>60d2299e0bfb6c4d90a3e7e4</v>
      </c>
      <c r="B1146" s="108"/>
      <c r="C1146" s="114" t="s">
        <v>535</v>
      </c>
      <c r="D1146" s="267" t="s">
        <v>51</v>
      </c>
      <c r="E1146" s="356" t="s">
        <v>530</v>
      </c>
      <c r="F1146" s="356" t="s">
        <v>531</v>
      </c>
      <c r="G1146" s="171">
        <v>0.75</v>
      </c>
      <c r="H1146" s="215" t="s">
        <v>8866</v>
      </c>
      <c r="I1146" s="215" t="s">
        <v>10295</v>
      </c>
      <c r="J1146" s="101" t="s">
        <v>10296</v>
      </c>
      <c r="K1146" s="265"/>
      <c r="L1146" s="265"/>
      <c r="M1146" s="109"/>
      <c r="N1146" s="265"/>
      <c r="O1146" s="265"/>
      <c r="P1146" s="265"/>
      <c r="Q1146" s="265"/>
      <c r="R1146" s="265"/>
      <c r="S1146" s="265"/>
      <c r="T1146" s="265"/>
      <c r="U1146" s="265"/>
      <c r="V1146" s="265"/>
      <c r="W1146" s="265"/>
      <c r="X1146" s="265"/>
      <c r="Y1146" s="265"/>
      <c r="Z1146" s="265"/>
      <c r="AA1146" s="265"/>
      <c r="AB1146" s="265"/>
    </row>
    <row r="1147" hidden="1">
      <c r="A1147" s="83" t="str">
        <f t="shared" si="1"/>
        <v/>
      </c>
      <c r="B1147" s="325" t="s">
        <v>8686</v>
      </c>
      <c r="C1147" s="114"/>
      <c r="D1147" s="267"/>
      <c r="E1147" s="101"/>
      <c r="F1147" s="101"/>
      <c r="G1147" s="305"/>
      <c r="H1147" s="215"/>
      <c r="I1147" s="101"/>
      <c r="J1147" s="101"/>
      <c r="K1147" s="265"/>
      <c r="L1147" s="265"/>
      <c r="M1147" s="109"/>
      <c r="N1147" s="265"/>
      <c r="O1147" s="265"/>
      <c r="P1147" s="265"/>
      <c r="Q1147" s="265"/>
      <c r="R1147" s="265"/>
      <c r="S1147" s="265"/>
      <c r="T1147" s="265"/>
      <c r="U1147" s="265"/>
      <c r="V1147" s="265"/>
      <c r="W1147" s="265"/>
      <c r="X1147" s="265"/>
      <c r="Y1147" s="265"/>
      <c r="Z1147" s="265"/>
      <c r="AA1147" s="265"/>
      <c r="AB1147" s="265"/>
    </row>
    <row r="1148" hidden="1">
      <c r="A1148" s="83" t="str">
        <f t="shared" si="1"/>
        <v>5fe2001d7ec992020df2d956</v>
      </c>
      <c r="B1148" s="99"/>
      <c r="C1148" s="341" t="s">
        <v>10237</v>
      </c>
      <c r="D1148" s="267" t="s">
        <v>51</v>
      </c>
      <c r="E1148" s="101" t="s">
        <v>10297</v>
      </c>
      <c r="F1148" s="101" t="s">
        <v>8591</v>
      </c>
      <c r="G1148" s="305" t="s">
        <v>8927</v>
      </c>
      <c r="H1148" s="51" t="s">
        <v>9039</v>
      </c>
      <c r="I1148" s="101" t="s">
        <v>10298</v>
      </c>
      <c r="J1148" s="101" t="s">
        <v>10299</v>
      </c>
      <c r="K1148" s="127"/>
      <c r="L1148" s="127"/>
      <c r="M1148" s="109"/>
      <c r="N1148" s="265"/>
      <c r="O1148" s="265"/>
      <c r="P1148" s="265"/>
      <c r="Q1148" s="265"/>
      <c r="R1148" s="265"/>
      <c r="S1148" s="265"/>
      <c r="T1148" s="265"/>
      <c r="U1148" s="265"/>
      <c r="V1148" s="265"/>
      <c r="W1148" s="265"/>
      <c r="X1148" s="265"/>
      <c r="Y1148" s="265"/>
      <c r="Z1148" s="265"/>
      <c r="AA1148" s="265"/>
      <c r="AB1148" s="265"/>
    </row>
    <row r="1149" hidden="1">
      <c r="A1149" s="83" t="str">
        <f t="shared" si="1"/>
        <v>5fb79e1c86e266baf2444a7e</v>
      </c>
      <c r="B1149" s="99"/>
      <c r="C1149" s="341" t="s">
        <v>10237</v>
      </c>
      <c r="D1149" s="297" t="s">
        <v>51</v>
      </c>
      <c r="E1149" s="122" t="s">
        <v>10300</v>
      </c>
      <c r="F1149" s="122" t="s">
        <v>10301</v>
      </c>
      <c r="G1149" s="309" t="s">
        <v>9186</v>
      </c>
      <c r="H1149" s="312" t="s">
        <v>9438</v>
      </c>
      <c r="I1149" s="122" t="s">
        <v>10302</v>
      </c>
      <c r="J1149" s="122" t="s">
        <v>10303</v>
      </c>
      <c r="K1149" s="215" t="s">
        <v>10304</v>
      </c>
      <c r="L1149" s="127"/>
      <c r="M1149" s="109"/>
      <c r="N1149" s="265"/>
      <c r="O1149" s="265"/>
      <c r="P1149" s="265"/>
      <c r="Q1149" s="265"/>
      <c r="R1149" s="265"/>
      <c r="S1149" s="265"/>
      <c r="T1149" s="265"/>
      <c r="U1149" s="265"/>
      <c r="V1149" s="265"/>
      <c r="W1149" s="265"/>
      <c r="X1149" s="265"/>
      <c r="Y1149" s="265"/>
      <c r="Z1149" s="265"/>
      <c r="AA1149" s="265"/>
      <c r="AB1149" s="265"/>
    </row>
    <row r="1150" hidden="1">
      <c r="A1150" s="83" t="str">
        <f t="shared" si="1"/>
        <v>6076f4f11dc0b0ef7a08e912</v>
      </c>
      <c r="B1150" s="99"/>
      <c r="C1150" s="341" t="s">
        <v>10237</v>
      </c>
      <c r="D1150" s="297" t="s">
        <v>51</v>
      </c>
      <c r="E1150" s="122" t="s">
        <v>10305</v>
      </c>
      <c r="F1150" s="122" t="s">
        <v>10306</v>
      </c>
      <c r="G1150" s="309" t="s">
        <v>8958</v>
      </c>
      <c r="H1150" s="312" t="s">
        <v>10199</v>
      </c>
      <c r="I1150" s="122" t="s">
        <v>10307</v>
      </c>
      <c r="J1150" s="122" t="s">
        <v>10308</v>
      </c>
      <c r="K1150" s="215" t="s">
        <v>10309</v>
      </c>
      <c r="L1150" s="127"/>
      <c r="M1150" s="109"/>
      <c r="N1150" s="265"/>
      <c r="O1150" s="265"/>
      <c r="P1150" s="265"/>
      <c r="Q1150" s="265"/>
      <c r="R1150" s="265"/>
      <c r="S1150" s="265"/>
      <c r="T1150" s="265"/>
      <c r="U1150" s="265"/>
      <c r="V1150" s="265"/>
      <c r="W1150" s="265"/>
      <c r="X1150" s="265"/>
      <c r="Y1150" s="265"/>
      <c r="Z1150" s="265"/>
      <c r="AA1150" s="265"/>
      <c r="AB1150" s="265"/>
    </row>
    <row r="1151" hidden="1">
      <c r="A1151" s="83" t="str">
        <f t="shared" si="1"/>
        <v>603258959710c031bad4146c</v>
      </c>
      <c r="B1151" s="99"/>
      <c r="C1151" s="341" t="s">
        <v>10237</v>
      </c>
      <c r="D1151" s="358" t="s">
        <v>51</v>
      </c>
      <c r="E1151" s="129" t="s">
        <v>6624</v>
      </c>
      <c r="F1151" s="129" t="s">
        <v>6625</v>
      </c>
      <c r="G1151" s="305" t="s">
        <v>8912</v>
      </c>
      <c r="H1151" s="265" t="s">
        <v>10217</v>
      </c>
      <c r="I1151" s="129" t="s">
        <v>10218</v>
      </c>
      <c r="J1151" s="131" t="s">
        <v>6627</v>
      </c>
      <c r="K1151" s="127"/>
      <c r="L1151" s="127"/>
      <c r="M1151" s="109"/>
      <c r="N1151" s="265"/>
      <c r="O1151" s="265"/>
      <c r="P1151" s="265"/>
      <c r="Q1151" s="265"/>
      <c r="R1151" s="265"/>
      <c r="S1151" s="265"/>
      <c r="T1151" s="265"/>
      <c r="U1151" s="265"/>
      <c r="V1151" s="265"/>
      <c r="W1151" s="265"/>
      <c r="X1151" s="265"/>
      <c r="Y1151" s="265"/>
      <c r="Z1151" s="265"/>
      <c r="AA1151" s="265"/>
      <c r="AB1151" s="265"/>
    </row>
    <row r="1152" hidden="1">
      <c r="A1152" s="83" t="str">
        <f t="shared" si="1"/>
        <v/>
      </c>
      <c r="B1152" s="108"/>
      <c r="C1152" s="92"/>
      <c r="D1152" s="267"/>
      <c r="E1152" s="101"/>
      <c r="F1152" s="101"/>
      <c r="G1152" s="305"/>
      <c r="H1152" s="215"/>
      <c r="I1152" s="101"/>
      <c r="J1152" s="101"/>
      <c r="K1152" s="265"/>
      <c r="L1152" s="265"/>
      <c r="M1152" s="109"/>
      <c r="N1152" s="265"/>
      <c r="O1152" s="265"/>
      <c r="P1152" s="265"/>
      <c r="Q1152" s="265"/>
      <c r="R1152" s="265"/>
      <c r="S1152" s="265"/>
      <c r="T1152" s="265"/>
      <c r="U1152" s="265"/>
      <c r="V1152" s="265"/>
      <c r="W1152" s="265"/>
      <c r="X1152" s="265"/>
      <c r="Y1152" s="265"/>
      <c r="Z1152" s="265"/>
      <c r="AA1152" s="265"/>
      <c r="AB1152" s="265"/>
    </row>
    <row r="1153" hidden="1">
      <c r="A1153" s="83" t="str">
        <f t="shared" si="1"/>
        <v/>
      </c>
      <c r="B1153" s="261"/>
      <c r="C1153" s="262">
        <v>44378.0</v>
      </c>
      <c r="D1153" s="267"/>
      <c r="E1153" s="101"/>
      <c r="F1153" s="101"/>
      <c r="G1153" s="305"/>
      <c r="H1153" s="51"/>
      <c r="I1153" s="127"/>
      <c r="J1153" s="101"/>
      <c r="K1153" s="265"/>
      <c r="L1153" s="265"/>
      <c r="M1153" s="109"/>
      <c r="N1153" s="265"/>
      <c r="O1153" s="265"/>
      <c r="P1153" s="265"/>
      <c r="Q1153" s="265"/>
      <c r="R1153" s="265"/>
      <c r="S1153" s="265"/>
      <c r="T1153" s="265"/>
      <c r="U1153" s="265"/>
      <c r="V1153" s="265"/>
      <c r="W1153" s="265"/>
      <c r="X1153" s="265"/>
      <c r="Y1153" s="265"/>
      <c r="Z1153" s="265"/>
      <c r="AA1153" s="265"/>
      <c r="AB1153" s="265"/>
    </row>
    <row r="1154" hidden="1">
      <c r="A1154" s="83" t="str">
        <f t="shared" si="1"/>
        <v>RANDEVU OLUŞTURULMAYACAK!!!!</v>
      </c>
      <c r="B1154" s="325" t="s">
        <v>8686</v>
      </c>
      <c r="C1154" s="92" t="s">
        <v>273</v>
      </c>
      <c r="D1154" s="267"/>
      <c r="E1154" s="339" t="s">
        <v>10215</v>
      </c>
      <c r="F1154" s="254"/>
      <c r="G1154" s="305"/>
      <c r="H1154" s="51"/>
      <c r="I1154" s="101"/>
      <c r="J1154" s="101"/>
      <c r="K1154" s="265"/>
      <c r="L1154" s="265"/>
      <c r="M1154" s="109"/>
      <c r="N1154" s="265"/>
      <c r="O1154" s="265"/>
      <c r="P1154" s="265"/>
      <c r="Q1154" s="265"/>
      <c r="R1154" s="265"/>
      <c r="S1154" s="265"/>
      <c r="T1154" s="265"/>
      <c r="U1154" s="265"/>
      <c r="V1154" s="265"/>
      <c r="W1154" s="265"/>
      <c r="X1154" s="265"/>
      <c r="Y1154" s="265"/>
      <c r="Z1154" s="265"/>
      <c r="AA1154" s="265"/>
      <c r="AB1154" s="265"/>
    </row>
    <row r="1155" hidden="1">
      <c r="A1155" s="83" t="str">
        <f t="shared" si="1"/>
        <v/>
      </c>
      <c r="B1155" s="99"/>
      <c r="C1155" s="92" t="s">
        <v>273</v>
      </c>
      <c r="D1155" s="267"/>
      <c r="E1155" s="255"/>
      <c r="F1155" s="256"/>
      <c r="G1155" s="305"/>
      <c r="H1155" s="51"/>
      <c r="I1155" s="101"/>
      <c r="J1155" s="101"/>
      <c r="K1155" s="265"/>
      <c r="L1155" s="265"/>
      <c r="M1155" s="109"/>
      <c r="N1155" s="265"/>
      <c r="O1155" s="265"/>
      <c r="P1155" s="265"/>
      <c r="Q1155" s="265"/>
      <c r="R1155" s="265"/>
      <c r="S1155" s="265"/>
      <c r="T1155" s="265"/>
      <c r="U1155" s="265"/>
      <c r="V1155" s="265"/>
      <c r="W1155" s="265"/>
      <c r="X1155" s="265"/>
      <c r="Y1155" s="265"/>
      <c r="Z1155" s="265"/>
      <c r="AA1155" s="265"/>
      <c r="AB1155" s="265"/>
    </row>
    <row r="1156" hidden="1">
      <c r="A1156" s="83" t="str">
        <f t="shared" si="1"/>
        <v/>
      </c>
      <c r="B1156" s="99"/>
      <c r="C1156" s="92" t="s">
        <v>273</v>
      </c>
      <c r="D1156" s="267"/>
      <c r="E1156" s="257"/>
      <c r="F1156" s="259"/>
      <c r="G1156" s="305"/>
      <c r="H1156" s="51"/>
      <c r="I1156" s="101"/>
      <c r="J1156" s="101"/>
      <c r="K1156" s="265"/>
      <c r="L1156" s="265"/>
      <c r="M1156" s="109"/>
      <c r="N1156" s="265"/>
      <c r="O1156" s="265"/>
      <c r="P1156" s="265"/>
      <c r="Q1156" s="265"/>
      <c r="R1156" s="265"/>
      <c r="S1156" s="265"/>
      <c r="T1156" s="265"/>
      <c r="U1156" s="265"/>
      <c r="V1156" s="265"/>
      <c r="W1156" s="265"/>
      <c r="X1156" s="265"/>
      <c r="Y1156" s="265"/>
      <c r="Z1156" s="265"/>
      <c r="AA1156" s="265"/>
      <c r="AB1156" s="265"/>
    </row>
    <row r="1157" hidden="1">
      <c r="A1157" s="83" t="str">
        <f t="shared" si="1"/>
        <v/>
      </c>
      <c r="B1157" s="99"/>
      <c r="C1157" s="92" t="s">
        <v>273</v>
      </c>
      <c r="D1157" s="267"/>
      <c r="E1157" s="101"/>
      <c r="F1157" s="101"/>
      <c r="G1157" s="305"/>
      <c r="H1157" s="51"/>
      <c r="I1157" s="101"/>
      <c r="J1157" s="101"/>
      <c r="K1157" s="265"/>
      <c r="L1157" s="265"/>
      <c r="M1157" s="109"/>
      <c r="N1157" s="265"/>
      <c r="O1157" s="265"/>
      <c r="P1157" s="265"/>
      <c r="Q1157" s="265"/>
      <c r="R1157" s="265"/>
      <c r="S1157" s="265"/>
      <c r="T1157" s="265"/>
      <c r="U1157" s="265"/>
      <c r="V1157" s="265"/>
      <c r="W1157" s="265"/>
      <c r="X1157" s="265"/>
      <c r="Y1157" s="265"/>
      <c r="Z1157" s="265"/>
      <c r="AA1157" s="265"/>
      <c r="AB1157" s="265"/>
    </row>
    <row r="1158" hidden="1">
      <c r="A1158" s="83" t="str">
        <f t="shared" si="1"/>
        <v/>
      </c>
      <c r="B1158" s="99"/>
      <c r="C1158" s="92" t="s">
        <v>273</v>
      </c>
      <c r="D1158" s="267"/>
      <c r="E1158" s="101"/>
      <c r="F1158" s="101"/>
      <c r="G1158" s="305"/>
      <c r="H1158" s="51"/>
      <c r="I1158" s="101"/>
      <c r="J1158" s="101"/>
      <c r="K1158" s="265"/>
      <c r="L1158" s="265"/>
      <c r="M1158" s="109"/>
      <c r="N1158" s="265"/>
      <c r="O1158" s="265"/>
      <c r="P1158" s="265"/>
      <c r="Q1158" s="265"/>
      <c r="R1158" s="265"/>
      <c r="S1158" s="265"/>
      <c r="T1158" s="265"/>
      <c r="U1158" s="265"/>
      <c r="V1158" s="265"/>
      <c r="W1158" s="265"/>
      <c r="X1158" s="265"/>
      <c r="Y1158" s="265"/>
      <c r="Z1158" s="265"/>
      <c r="AA1158" s="265"/>
      <c r="AB1158" s="265"/>
    </row>
    <row r="1159" hidden="1">
      <c r="A1159" s="83" t="str">
        <f t="shared" si="1"/>
        <v/>
      </c>
      <c r="B1159" s="108"/>
      <c r="C1159" s="92"/>
      <c r="D1159" s="267"/>
      <c r="E1159" s="101"/>
      <c r="F1159" s="101"/>
      <c r="G1159" s="305"/>
      <c r="H1159" s="51"/>
      <c r="I1159" s="101"/>
      <c r="J1159" s="101"/>
      <c r="K1159" s="265"/>
      <c r="L1159" s="265"/>
      <c r="M1159" s="109"/>
      <c r="N1159" s="265"/>
      <c r="O1159" s="265"/>
      <c r="P1159" s="265"/>
      <c r="Q1159" s="265"/>
      <c r="R1159" s="265"/>
      <c r="S1159" s="265"/>
      <c r="T1159" s="265"/>
      <c r="U1159" s="265"/>
      <c r="V1159" s="265"/>
      <c r="W1159" s="265"/>
      <c r="X1159" s="265"/>
      <c r="Y1159" s="265"/>
      <c r="Z1159" s="265"/>
      <c r="AA1159" s="265"/>
      <c r="AB1159" s="265"/>
    </row>
    <row r="1160" hidden="1">
      <c r="A1160" s="83" t="str">
        <f t="shared" si="1"/>
        <v/>
      </c>
      <c r="B1160" s="325" t="s">
        <v>8940</v>
      </c>
      <c r="C1160" s="92" t="s">
        <v>52</v>
      </c>
      <c r="D1160" s="267"/>
      <c r="E1160" s="101"/>
      <c r="F1160" s="101"/>
      <c r="G1160" s="305"/>
      <c r="H1160" s="51"/>
      <c r="I1160" s="101"/>
      <c r="J1160" s="101"/>
      <c r="K1160" s="265"/>
      <c r="L1160" s="265"/>
      <c r="M1160" s="109"/>
      <c r="N1160" s="265"/>
      <c r="O1160" s="265"/>
      <c r="P1160" s="265"/>
      <c r="Q1160" s="265"/>
      <c r="R1160" s="265"/>
      <c r="S1160" s="265"/>
      <c r="T1160" s="265"/>
      <c r="U1160" s="265"/>
      <c r="V1160" s="265"/>
      <c r="W1160" s="265"/>
      <c r="X1160" s="265"/>
      <c r="Y1160" s="265"/>
      <c r="Z1160" s="265"/>
      <c r="AA1160" s="265"/>
      <c r="AB1160" s="265"/>
    </row>
    <row r="1161" hidden="1">
      <c r="A1161" s="83" t="str">
        <f t="shared" si="1"/>
        <v>5fa9a839280bdd704ea023eb</v>
      </c>
      <c r="B1161" s="99"/>
      <c r="C1161" s="92" t="s">
        <v>52</v>
      </c>
      <c r="D1161" s="267" t="s">
        <v>149</v>
      </c>
      <c r="E1161" s="101" t="s">
        <v>7398</v>
      </c>
      <c r="F1161" s="101" t="s">
        <v>7399</v>
      </c>
      <c r="G1161" s="305" t="s">
        <v>9410</v>
      </c>
      <c r="H1161" s="51" t="s">
        <v>9438</v>
      </c>
      <c r="I1161" s="192" t="s">
        <v>10310</v>
      </c>
      <c r="J1161" s="101" t="s">
        <v>7401</v>
      </c>
      <c r="K1161" s="265"/>
      <c r="L1161" s="265"/>
      <c r="M1161" s="109"/>
      <c r="N1161" s="265"/>
      <c r="O1161" s="265"/>
      <c r="P1161" s="265"/>
      <c r="Q1161" s="265"/>
      <c r="R1161" s="265"/>
      <c r="S1161" s="265"/>
      <c r="T1161" s="265"/>
      <c r="U1161" s="265"/>
      <c r="V1161" s="265"/>
      <c r="W1161" s="265"/>
      <c r="X1161" s="265"/>
      <c r="Y1161" s="265"/>
      <c r="Z1161" s="265"/>
      <c r="AA1161" s="265"/>
      <c r="AB1161" s="265"/>
    </row>
    <row r="1162" hidden="1">
      <c r="A1162" s="83" t="str">
        <f t="shared" si="1"/>
        <v>5fd88f9e4d587020ac1b85ab</v>
      </c>
      <c r="B1162" s="99"/>
      <c r="C1162" s="92" t="s">
        <v>52</v>
      </c>
      <c r="D1162" s="267" t="s">
        <v>149</v>
      </c>
      <c r="E1162" s="101" t="s">
        <v>10311</v>
      </c>
      <c r="F1162" s="101" t="s">
        <v>10312</v>
      </c>
      <c r="G1162" s="305" t="s">
        <v>9021</v>
      </c>
      <c r="H1162" s="51" t="s">
        <v>9350</v>
      </c>
      <c r="I1162" s="101" t="s">
        <v>10313</v>
      </c>
      <c r="J1162" s="101" t="s">
        <v>10314</v>
      </c>
      <c r="K1162" s="265"/>
      <c r="L1162" s="265"/>
      <c r="M1162" s="109"/>
      <c r="N1162" s="265"/>
      <c r="O1162" s="265"/>
      <c r="P1162" s="265"/>
      <c r="Q1162" s="265"/>
      <c r="R1162" s="265"/>
      <c r="S1162" s="265"/>
      <c r="T1162" s="265"/>
      <c r="U1162" s="265"/>
      <c r="V1162" s="265"/>
      <c r="W1162" s="265"/>
      <c r="X1162" s="265"/>
      <c r="Y1162" s="265"/>
      <c r="Z1162" s="265"/>
      <c r="AA1162" s="265"/>
      <c r="AB1162" s="265"/>
    </row>
    <row r="1163" hidden="1">
      <c r="A1163" s="83" t="str">
        <f t="shared" si="1"/>
        <v>60b4c25f056f302641fb20e4</v>
      </c>
      <c r="B1163" s="99"/>
      <c r="C1163" s="92" t="s">
        <v>52</v>
      </c>
      <c r="D1163" s="297" t="s">
        <v>51</v>
      </c>
      <c r="E1163" s="122" t="s">
        <v>10186</v>
      </c>
      <c r="F1163" s="122" t="s">
        <v>10187</v>
      </c>
      <c r="G1163" s="309" t="s">
        <v>8745</v>
      </c>
      <c r="H1163" s="312" t="s">
        <v>10188</v>
      </c>
      <c r="I1163" s="122" t="s">
        <v>10189</v>
      </c>
      <c r="J1163" s="122" t="s">
        <v>10190</v>
      </c>
      <c r="K1163" s="315"/>
      <c r="L1163" s="51" t="s">
        <v>10315</v>
      </c>
      <c r="M1163" s="109"/>
      <c r="N1163" s="265"/>
      <c r="O1163" s="265"/>
      <c r="P1163" s="265"/>
      <c r="Q1163" s="265"/>
      <c r="R1163" s="265"/>
      <c r="S1163" s="265"/>
      <c r="T1163" s="265"/>
      <c r="U1163" s="265"/>
      <c r="V1163" s="265"/>
      <c r="W1163" s="265"/>
      <c r="X1163" s="265"/>
      <c r="Y1163" s="265"/>
      <c r="Z1163" s="265"/>
      <c r="AA1163" s="265"/>
      <c r="AB1163" s="265"/>
    </row>
    <row r="1164" hidden="1">
      <c r="A1164" s="83" t="str">
        <f t="shared" si="1"/>
        <v>5fe1ca80856302f6635590bd</v>
      </c>
      <c r="B1164" s="108"/>
      <c r="C1164" s="92" t="s">
        <v>52</v>
      </c>
      <c r="D1164" s="297" t="s">
        <v>51</v>
      </c>
      <c r="E1164" s="122" t="s">
        <v>6977</v>
      </c>
      <c r="F1164" s="122" t="s">
        <v>6978</v>
      </c>
      <c r="G1164" s="309" t="s">
        <v>8760</v>
      </c>
      <c r="H1164" s="231" t="s">
        <v>10188</v>
      </c>
      <c r="I1164" s="122" t="s">
        <v>10316</v>
      </c>
      <c r="J1164" s="122" t="s">
        <v>6980</v>
      </c>
      <c r="K1164" s="265"/>
      <c r="L1164" s="265"/>
      <c r="M1164" s="109"/>
      <c r="N1164" s="265"/>
      <c r="O1164" s="265"/>
      <c r="P1164" s="265"/>
      <c r="Q1164" s="265"/>
      <c r="R1164" s="265"/>
      <c r="S1164" s="265"/>
      <c r="T1164" s="265"/>
      <c r="U1164" s="265"/>
      <c r="V1164" s="265"/>
      <c r="W1164" s="265"/>
      <c r="X1164" s="265"/>
      <c r="Y1164" s="265"/>
      <c r="Z1164" s="265"/>
      <c r="AA1164" s="265"/>
      <c r="AB1164" s="265"/>
    </row>
    <row r="1165" hidden="1">
      <c r="A1165" s="83" t="str">
        <f t="shared" si="1"/>
        <v/>
      </c>
      <c r="B1165" s="335"/>
      <c r="C1165" s="92"/>
      <c r="D1165" s="267"/>
      <c r="E1165" s="101"/>
      <c r="F1165" s="101"/>
      <c r="G1165" s="305"/>
      <c r="H1165" s="215"/>
      <c r="I1165" s="101"/>
      <c r="J1165" s="101"/>
      <c r="K1165" s="265"/>
      <c r="L1165" s="265"/>
      <c r="M1165" s="109"/>
      <c r="N1165" s="265"/>
      <c r="O1165" s="265"/>
      <c r="P1165" s="265"/>
      <c r="Q1165" s="265"/>
      <c r="R1165" s="265"/>
      <c r="S1165" s="265"/>
      <c r="T1165" s="265"/>
      <c r="U1165" s="265"/>
      <c r="V1165" s="265"/>
      <c r="W1165" s="265"/>
      <c r="X1165" s="265"/>
      <c r="Y1165" s="265"/>
      <c r="Z1165" s="265"/>
      <c r="AA1165" s="265"/>
      <c r="AB1165" s="265"/>
    </row>
    <row r="1166" hidden="1">
      <c r="A1166" s="83" t="str">
        <f t="shared" si="1"/>
        <v>SADECE MURATPAŞA ALINACAK!!!! VE 12-14-16-18 OLARAK</v>
      </c>
      <c r="B1166" s="91" t="s">
        <v>10228</v>
      </c>
      <c r="C1166" s="92"/>
      <c r="D1166" s="267"/>
      <c r="E1166" s="355" t="s">
        <v>10257</v>
      </c>
      <c r="F1166" s="150"/>
      <c r="G1166" s="305"/>
      <c r="H1166" s="215"/>
      <c r="I1166" s="101"/>
      <c r="J1166" s="101"/>
      <c r="K1166" s="265"/>
      <c r="L1166" s="265"/>
      <c r="M1166" s="109"/>
      <c r="N1166" s="265"/>
      <c r="O1166" s="265"/>
      <c r="P1166" s="265"/>
      <c r="Q1166" s="265"/>
      <c r="R1166" s="265"/>
      <c r="S1166" s="265"/>
      <c r="T1166" s="265"/>
      <c r="U1166" s="265"/>
      <c r="V1166" s="265"/>
      <c r="W1166" s="265"/>
      <c r="X1166" s="265"/>
      <c r="Y1166" s="265"/>
      <c r="Z1166" s="265"/>
      <c r="AA1166" s="265"/>
      <c r="AB1166" s="265"/>
    </row>
    <row r="1167" hidden="1">
      <c r="A1167" s="83" t="str">
        <f t="shared" si="1"/>
        <v/>
      </c>
      <c r="B1167" s="99"/>
      <c r="C1167" s="114" t="s">
        <v>535</v>
      </c>
      <c r="D1167" s="267"/>
      <c r="E1167" s="101"/>
      <c r="F1167" s="101"/>
      <c r="G1167" s="305"/>
      <c r="H1167" s="215"/>
      <c r="I1167" s="101"/>
      <c r="J1167" s="101"/>
      <c r="K1167" s="265"/>
      <c r="L1167" s="265"/>
      <c r="M1167" s="109"/>
      <c r="N1167" s="265"/>
      <c r="O1167" s="265"/>
      <c r="P1167" s="265"/>
      <c r="Q1167" s="265"/>
      <c r="R1167" s="265"/>
      <c r="S1167" s="265"/>
      <c r="T1167" s="265"/>
      <c r="U1167" s="265"/>
      <c r="V1167" s="265"/>
      <c r="W1167" s="265"/>
      <c r="X1167" s="265"/>
      <c r="Y1167" s="265"/>
      <c r="Z1167" s="265"/>
      <c r="AA1167" s="265"/>
      <c r="AB1167" s="265"/>
    </row>
    <row r="1168" hidden="1">
      <c r="A1168" s="83" t="str">
        <f t="shared" si="1"/>
        <v>605072d894bb4e6e9c7ae633</v>
      </c>
      <c r="B1168" s="99"/>
      <c r="C1168" s="114" t="s">
        <v>535</v>
      </c>
      <c r="D1168" s="267" t="s">
        <v>51</v>
      </c>
      <c r="E1168" s="101" t="s">
        <v>563</v>
      </c>
      <c r="F1168" s="101" t="s">
        <v>564</v>
      </c>
      <c r="G1168" s="305" t="s">
        <v>9440</v>
      </c>
      <c r="H1168" s="215" t="s">
        <v>10317</v>
      </c>
      <c r="I1168" s="101" t="s">
        <v>10318</v>
      </c>
      <c r="J1168" s="101" t="s">
        <v>567</v>
      </c>
      <c r="K1168" s="265"/>
      <c r="L1168" s="265"/>
      <c r="M1168" s="109"/>
      <c r="N1168" s="265"/>
      <c r="O1168" s="265"/>
      <c r="P1168" s="265"/>
      <c r="Q1168" s="265"/>
      <c r="R1168" s="265"/>
      <c r="S1168" s="265"/>
      <c r="T1168" s="265"/>
      <c r="U1168" s="265"/>
      <c r="V1168" s="265"/>
      <c r="W1168" s="265"/>
      <c r="X1168" s="265"/>
      <c r="Y1168" s="265"/>
      <c r="Z1168" s="265"/>
      <c r="AA1168" s="265"/>
      <c r="AB1168" s="265"/>
    </row>
    <row r="1169" hidden="1">
      <c r="A1169" s="83" t="str">
        <f t="shared" si="1"/>
        <v>60c78b9faea3dc8276e30d9e</v>
      </c>
      <c r="B1169" s="99"/>
      <c r="C1169" s="114" t="s">
        <v>535</v>
      </c>
      <c r="D1169" s="267" t="s">
        <v>51</v>
      </c>
      <c r="E1169" s="101" t="s">
        <v>10319</v>
      </c>
      <c r="F1169" s="101" t="s">
        <v>10320</v>
      </c>
      <c r="G1169" s="305" t="s">
        <v>9222</v>
      </c>
      <c r="H1169" s="215" t="s">
        <v>10321</v>
      </c>
      <c r="I1169" s="101" t="s">
        <v>10322</v>
      </c>
      <c r="J1169" s="101" t="s">
        <v>10323</v>
      </c>
      <c r="K1169" s="265"/>
      <c r="L1169" s="265"/>
      <c r="M1169" s="109"/>
      <c r="N1169" s="265"/>
      <c r="O1169" s="265"/>
      <c r="P1169" s="265"/>
      <c r="Q1169" s="265"/>
      <c r="R1169" s="265"/>
      <c r="S1169" s="265"/>
      <c r="T1169" s="265"/>
      <c r="U1169" s="265"/>
      <c r="V1169" s="265"/>
      <c r="W1169" s="265"/>
      <c r="X1169" s="265"/>
      <c r="Y1169" s="265"/>
      <c r="Z1169" s="265"/>
      <c r="AA1169" s="265"/>
      <c r="AB1169" s="265"/>
    </row>
    <row r="1170" hidden="1">
      <c r="A1170" s="83" t="str">
        <f t="shared" si="1"/>
        <v>60bb666f0221ac599d0f516a</v>
      </c>
      <c r="B1170" s="108"/>
      <c r="C1170" s="114" t="s">
        <v>535</v>
      </c>
      <c r="D1170" s="297" t="s">
        <v>51</v>
      </c>
      <c r="E1170" s="139" t="s">
        <v>10220</v>
      </c>
      <c r="F1170" s="139" t="s">
        <v>10221</v>
      </c>
      <c r="G1170" s="309" t="s">
        <v>8883</v>
      </c>
      <c r="H1170" s="312" t="s">
        <v>8859</v>
      </c>
      <c r="I1170" s="122" t="s">
        <v>10222</v>
      </c>
      <c r="J1170" s="122" t="s">
        <v>10223</v>
      </c>
      <c r="K1170" s="265"/>
      <c r="L1170" s="215" t="s">
        <v>10324</v>
      </c>
      <c r="M1170" s="109"/>
      <c r="N1170" s="265"/>
      <c r="O1170" s="265"/>
      <c r="P1170" s="265"/>
      <c r="Q1170" s="265"/>
      <c r="R1170" s="265"/>
      <c r="S1170" s="265"/>
      <c r="T1170" s="265"/>
      <c r="U1170" s="265"/>
      <c r="V1170" s="265"/>
      <c r="W1170" s="265"/>
      <c r="X1170" s="265"/>
      <c r="Y1170" s="265"/>
      <c r="Z1170" s="265"/>
      <c r="AA1170" s="265"/>
      <c r="AB1170" s="265"/>
    </row>
    <row r="1171" hidden="1">
      <c r="A1171" s="83" t="str">
        <f t="shared" si="1"/>
        <v>60b65ca8ff62dc3641c082b0</v>
      </c>
      <c r="B1171" s="335"/>
      <c r="C1171" s="114" t="s">
        <v>535</v>
      </c>
      <c r="D1171" s="267" t="s">
        <v>51</v>
      </c>
      <c r="E1171" s="101" t="s">
        <v>1482</v>
      </c>
      <c r="F1171" s="101" t="s">
        <v>1483</v>
      </c>
      <c r="G1171" s="305" t="s">
        <v>8760</v>
      </c>
      <c r="H1171" s="215" t="s">
        <v>10325</v>
      </c>
      <c r="I1171" s="101" t="s">
        <v>10326</v>
      </c>
      <c r="J1171" s="101" t="s">
        <v>1485</v>
      </c>
      <c r="K1171" s="265"/>
      <c r="L1171" s="265"/>
      <c r="M1171" s="109"/>
      <c r="N1171" s="265"/>
      <c r="O1171" s="265"/>
      <c r="P1171" s="265"/>
      <c r="Q1171" s="265"/>
      <c r="R1171" s="265"/>
      <c r="S1171" s="265"/>
      <c r="T1171" s="265"/>
      <c r="U1171" s="265"/>
      <c r="V1171" s="265"/>
      <c r="W1171" s="265"/>
      <c r="X1171" s="265"/>
      <c r="Y1171" s="265"/>
      <c r="Z1171" s="265"/>
      <c r="AA1171" s="265"/>
      <c r="AB1171" s="265"/>
    </row>
    <row r="1172" hidden="1">
      <c r="A1172" s="83" t="str">
        <f t="shared" si="1"/>
        <v/>
      </c>
      <c r="B1172" s="335"/>
      <c r="C1172" s="92"/>
      <c r="D1172" s="267"/>
      <c r="E1172" s="101"/>
      <c r="F1172" s="101"/>
      <c r="G1172" s="305"/>
      <c r="H1172" s="215"/>
      <c r="I1172" s="101"/>
      <c r="J1172" s="101"/>
      <c r="K1172" s="265"/>
      <c r="L1172" s="265"/>
      <c r="M1172" s="109"/>
      <c r="N1172" s="265"/>
      <c r="O1172" s="265"/>
      <c r="P1172" s="265"/>
      <c r="Q1172" s="265"/>
      <c r="R1172" s="265"/>
      <c r="S1172" s="265"/>
      <c r="T1172" s="265"/>
      <c r="U1172" s="265"/>
      <c r="V1172" s="265"/>
      <c r="W1172" s="265"/>
      <c r="X1172" s="265"/>
      <c r="Y1172" s="265"/>
      <c r="Z1172" s="265"/>
      <c r="AA1172" s="265"/>
      <c r="AB1172" s="265"/>
    </row>
    <row r="1173" hidden="1">
      <c r="A1173" s="83" t="str">
        <f t="shared" si="1"/>
        <v>BAŞKA RANDEVU ALINMAYACAK!!!</v>
      </c>
      <c r="B1173" s="335"/>
      <c r="C1173" s="92"/>
      <c r="D1173" s="267"/>
      <c r="E1173" s="359" t="s">
        <v>10327</v>
      </c>
      <c r="F1173" s="150"/>
      <c r="G1173" s="305"/>
      <c r="H1173" s="215"/>
      <c r="I1173" s="101"/>
      <c r="J1173" s="101"/>
      <c r="K1173" s="265"/>
      <c r="L1173" s="265"/>
      <c r="M1173" s="109"/>
      <c r="N1173" s="265"/>
      <c r="O1173" s="265"/>
      <c r="P1173" s="265"/>
      <c r="Q1173" s="265"/>
      <c r="R1173" s="265"/>
      <c r="S1173" s="265"/>
      <c r="T1173" s="265"/>
      <c r="U1173" s="265"/>
      <c r="V1173" s="265"/>
      <c r="W1173" s="265"/>
      <c r="X1173" s="265"/>
      <c r="Y1173" s="265"/>
      <c r="Z1173" s="265"/>
      <c r="AA1173" s="265"/>
      <c r="AB1173" s="265"/>
    </row>
    <row r="1174" hidden="1">
      <c r="A1174" s="83" t="str">
        <f t="shared" si="1"/>
        <v>5fd0c9e69c74d697eb306b23</v>
      </c>
      <c r="B1174" s="325" t="s">
        <v>8940</v>
      </c>
      <c r="C1174" s="341" t="s">
        <v>10237</v>
      </c>
      <c r="D1174" s="297" t="s">
        <v>51</v>
      </c>
      <c r="E1174" s="139" t="s">
        <v>8776</v>
      </c>
      <c r="F1174" s="139" t="s">
        <v>8777</v>
      </c>
      <c r="G1174" s="309" t="s">
        <v>9505</v>
      </c>
      <c r="H1174" s="231" t="s">
        <v>8773</v>
      </c>
      <c r="I1174" s="122" t="s">
        <v>10328</v>
      </c>
      <c r="J1174" s="122" t="s">
        <v>8780</v>
      </c>
      <c r="K1174" s="51" t="s">
        <v>10329</v>
      </c>
      <c r="L1174" s="265"/>
      <c r="M1174" s="109"/>
      <c r="N1174" s="265"/>
      <c r="O1174" s="265"/>
      <c r="P1174" s="265"/>
      <c r="Q1174" s="265"/>
      <c r="R1174" s="265"/>
      <c r="S1174" s="265"/>
      <c r="T1174" s="265"/>
      <c r="U1174" s="265"/>
      <c r="V1174" s="265"/>
      <c r="W1174" s="265"/>
      <c r="X1174" s="265"/>
      <c r="Y1174" s="265"/>
      <c r="Z1174" s="265"/>
      <c r="AA1174" s="265"/>
      <c r="AB1174" s="265"/>
    </row>
    <row r="1175" hidden="1">
      <c r="A1175" s="83" t="str">
        <f t="shared" si="1"/>
        <v>5fec8a7c12a850dde8bc4a8e</v>
      </c>
      <c r="B1175" s="99"/>
      <c r="C1175" s="341" t="s">
        <v>10237</v>
      </c>
      <c r="D1175" s="267" t="s">
        <v>51</v>
      </c>
      <c r="E1175" s="229" t="s">
        <v>1813</v>
      </c>
      <c r="F1175" s="229" t="s">
        <v>1814</v>
      </c>
      <c r="G1175" s="305" t="s">
        <v>8745</v>
      </c>
      <c r="H1175" s="215" t="s">
        <v>9610</v>
      </c>
      <c r="I1175" s="101" t="s">
        <v>10330</v>
      </c>
      <c r="J1175" s="101" t="s">
        <v>82</v>
      </c>
      <c r="K1175" s="265"/>
      <c r="L1175" s="265"/>
      <c r="M1175" s="109"/>
      <c r="N1175" s="265"/>
      <c r="O1175" s="265"/>
      <c r="P1175" s="265"/>
      <c r="Q1175" s="265"/>
      <c r="R1175" s="265"/>
      <c r="S1175" s="265"/>
      <c r="T1175" s="265"/>
      <c r="U1175" s="265"/>
      <c r="V1175" s="265"/>
      <c r="W1175" s="265"/>
      <c r="X1175" s="265"/>
      <c r="Y1175" s="265"/>
      <c r="Z1175" s="265"/>
      <c r="AA1175" s="265"/>
      <c r="AB1175" s="265"/>
    </row>
    <row r="1176" hidden="1">
      <c r="A1176" s="83" t="str">
        <f t="shared" si="1"/>
        <v>607163fc5d26482db8b41ed5</v>
      </c>
      <c r="B1176" s="108"/>
      <c r="C1176" s="92"/>
      <c r="D1176" s="267" t="s">
        <v>51</v>
      </c>
      <c r="E1176" s="101" t="s">
        <v>7847</v>
      </c>
      <c r="F1176" s="101" t="s">
        <v>7848</v>
      </c>
      <c r="G1176" s="305" t="s">
        <v>8760</v>
      </c>
      <c r="H1176" s="215" t="s">
        <v>10331</v>
      </c>
      <c r="I1176" s="101" t="s">
        <v>10332</v>
      </c>
      <c r="J1176" s="101" t="s">
        <v>10333</v>
      </c>
      <c r="K1176" s="265"/>
      <c r="L1176" s="265"/>
      <c r="M1176" s="109"/>
      <c r="N1176" s="265"/>
      <c r="O1176" s="265"/>
      <c r="P1176" s="265"/>
      <c r="Q1176" s="265"/>
      <c r="R1176" s="265"/>
      <c r="S1176" s="265"/>
      <c r="T1176" s="265"/>
      <c r="U1176" s="265"/>
      <c r="V1176" s="265"/>
      <c r="W1176" s="265"/>
      <c r="X1176" s="265"/>
      <c r="Y1176" s="265"/>
      <c r="Z1176" s="265"/>
      <c r="AA1176" s="265"/>
      <c r="AB1176" s="265"/>
    </row>
    <row r="1177" hidden="1">
      <c r="A1177" s="83" t="str">
        <f t="shared" si="1"/>
        <v/>
      </c>
      <c r="B1177" s="261"/>
      <c r="C1177" s="262">
        <v>44379.0</v>
      </c>
      <c r="D1177" s="267"/>
      <c r="E1177" s="101"/>
      <c r="F1177" s="101"/>
      <c r="G1177" s="305"/>
      <c r="H1177" s="51"/>
      <c r="I1177" s="127"/>
      <c r="J1177" s="101"/>
      <c r="K1177" s="265"/>
      <c r="L1177" s="265"/>
      <c r="M1177" s="109"/>
      <c r="N1177" s="265"/>
      <c r="O1177" s="265"/>
      <c r="P1177" s="265"/>
      <c r="Q1177" s="265"/>
      <c r="R1177" s="265"/>
      <c r="S1177" s="265"/>
      <c r="T1177" s="265"/>
      <c r="U1177" s="265"/>
      <c r="V1177" s="265"/>
      <c r="W1177" s="265"/>
      <c r="X1177" s="265"/>
      <c r="Y1177" s="265"/>
      <c r="Z1177" s="265"/>
      <c r="AA1177" s="265"/>
      <c r="AB1177" s="265"/>
    </row>
    <row r="1178" hidden="1">
      <c r="A1178" s="83" t="str">
        <f t="shared" si="1"/>
        <v>RANDEVU OLUŞTURULMAYACAK!!!!</v>
      </c>
      <c r="B1178" s="325" t="s">
        <v>8686</v>
      </c>
      <c r="C1178" s="92" t="s">
        <v>273</v>
      </c>
      <c r="D1178" s="267"/>
      <c r="E1178" s="339" t="s">
        <v>10215</v>
      </c>
      <c r="F1178" s="254"/>
      <c r="G1178" s="305"/>
      <c r="H1178" s="51"/>
      <c r="I1178" s="101"/>
      <c r="J1178" s="101"/>
      <c r="K1178" s="265"/>
      <c r="L1178" s="265"/>
      <c r="M1178" s="109"/>
      <c r="N1178" s="265"/>
      <c r="O1178" s="265"/>
      <c r="P1178" s="265"/>
      <c r="Q1178" s="265"/>
      <c r="R1178" s="265"/>
      <c r="S1178" s="265"/>
      <c r="T1178" s="265"/>
      <c r="U1178" s="265"/>
      <c r="V1178" s="265"/>
      <c r="W1178" s="265"/>
      <c r="X1178" s="265"/>
      <c r="Y1178" s="265"/>
      <c r="Z1178" s="265"/>
      <c r="AA1178" s="265"/>
      <c r="AB1178" s="265"/>
    </row>
    <row r="1179" hidden="1">
      <c r="A1179" s="83" t="str">
        <f t="shared" si="1"/>
        <v/>
      </c>
      <c r="B1179" s="99"/>
      <c r="C1179" s="92" t="s">
        <v>273</v>
      </c>
      <c r="D1179" s="267"/>
      <c r="E1179" s="255"/>
      <c r="F1179" s="256"/>
      <c r="G1179" s="305"/>
      <c r="H1179" s="51"/>
      <c r="I1179" s="101"/>
      <c r="J1179" s="101"/>
      <c r="K1179" s="265"/>
      <c r="L1179" s="265"/>
      <c r="M1179" s="109"/>
      <c r="N1179" s="265"/>
      <c r="O1179" s="265"/>
      <c r="P1179" s="265"/>
      <c r="Q1179" s="265"/>
      <c r="R1179" s="265"/>
      <c r="S1179" s="265"/>
      <c r="T1179" s="265"/>
      <c r="U1179" s="265"/>
      <c r="V1179" s="265"/>
      <c r="W1179" s="265"/>
      <c r="X1179" s="265"/>
      <c r="Y1179" s="265"/>
      <c r="Z1179" s="265"/>
      <c r="AA1179" s="265"/>
      <c r="AB1179" s="265"/>
    </row>
    <row r="1180" hidden="1">
      <c r="A1180" s="83" t="str">
        <f t="shared" si="1"/>
        <v/>
      </c>
      <c r="B1180" s="99"/>
      <c r="C1180" s="92" t="s">
        <v>273</v>
      </c>
      <c r="D1180" s="267"/>
      <c r="E1180" s="257"/>
      <c r="F1180" s="259"/>
      <c r="G1180" s="305"/>
      <c r="H1180" s="51"/>
      <c r="I1180" s="101"/>
      <c r="J1180" s="101"/>
      <c r="K1180" s="265"/>
      <c r="L1180" s="265"/>
      <c r="M1180" s="109"/>
      <c r="N1180" s="265"/>
      <c r="O1180" s="265"/>
      <c r="P1180" s="265"/>
      <c r="Q1180" s="265"/>
      <c r="R1180" s="265"/>
      <c r="S1180" s="265"/>
      <c r="T1180" s="265"/>
      <c r="U1180" s="265"/>
      <c r="V1180" s="265"/>
      <c r="W1180" s="265"/>
      <c r="X1180" s="265"/>
      <c r="Y1180" s="265"/>
      <c r="Z1180" s="265"/>
      <c r="AA1180" s="265"/>
      <c r="AB1180" s="265"/>
    </row>
    <row r="1181" hidden="1">
      <c r="A1181" s="83" t="str">
        <f t="shared" si="1"/>
        <v/>
      </c>
      <c r="B1181" s="99"/>
      <c r="C1181" s="92" t="s">
        <v>273</v>
      </c>
      <c r="D1181" s="267"/>
      <c r="E1181" s="101"/>
      <c r="F1181" s="101"/>
      <c r="G1181" s="305"/>
      <c r="H1181" s="51"/>
      <c r="I1181" s="101"/>
      <c r="J1181" s="101"/>
      <c r="K1181" s="265"/>
      <c r="L1181" s="265"/>
      <c r="M1181" s="109"/>
      <c r="N1181" s="265"/>
      <c r="O1181" s="265"/>
      <c r="P1181" s="265"/>
      <c r="Q1181" s="265"/>
      <c r="R1181" s="265"/>
      <c r="S1181" s="265"/>
      <c r="T1181" s="265"/>
      <c r="U1181" s="265"/>
      <c r="V1181" s="265"/>
      <c r="W1181" s="265"/>
      <c r="X1181" s="265"/>
      <c r="Y1181" s="265"/>
      <c r="Z1181" s="265"/>
      <c r="AA1181" s="265"/>
      <c r="AB1181" s="265"/>
    </row>
    <row r="1182" hidden="1">
      <c r="A1182" s="83" t="str">
        <f t="shared" si="1"/>
        <v/>
      </c>
      <c r="B1182" s="99"/>
      <c r="C1182" s="92" t="s">
        <v>9364</v>
      </c>
      <c r="D1182" s="267"/>
      <c r="E1182" s="101"/>
      <c r="F1182" s="101"/>
      <c r="G1182" s="360"/>
      <c r="H1182" s="101"/>
      <c r="I1182" s="101"/>
      <c r="J1182" s="101"/>
      <c r="K1182" s="265"/>
      <c r="L1182" s="265"/>
      <c r="M1182" s="109"/>
      <c r="N1182" s="265"/>
      <c r="O1182" s="265"/>
      <c r="P1182" s="265"/>
      <c r="Q1182" s="265"/>
      <c r="R1182" s="265"/>
      <c r="S1182" s="265"/>
      <c r="T1182" s="265"/>
      <c r="U1182" s="265"/>
      <c r="V1182" s="265"/>
      <c r="W1182" s="265"/>
      <c r="X1182" s="265"/>
      <c r="Y1182" s="265"/>
      <c r="Z1182" s="265"/>
      <c r="AA1182" s="265"/>
      <c r="AB1182" s="265"/>
    </row>
    <row r="1183" hidden="1">
      <c r="A1183" s="83" t="str">
        <f t="shared" si="1"/>
        <v/>
      </c>
      <c r="B1183" s="108"/>
      <c r="C1183" s="92"/>
      <c r="D1183" s="267"/>
      <c r="E1183" s="101"/>
      <c r="F1183" s="101"/>
      <c r="G1183" s="360"/>
      <c r="H1183" s="101"/>
      <c r="I1183" s="101"/>
      <c r="J1183" s="101"/>
      <c r="K1183" s="265"/>
      <c r="L1183" s="265"/>
      <c r="M1183" s="109"/>
      <c r="N1183" s="265"/>
      <c r="O1183" s="265"/>
      <c r="P1183" s="265"/>
      <c r="Q1183" s="265"/>
      <c r="R1183" s="265"/>
      <c r="S1183" s="265"/>
      <c r="T1183" s="265"/>
      <c r="U1183" s="265"/>
      <c r="V1183" s="265"/>
      <c r="W1183" s="265"/>
      <c r="X1183" s="265"/>
      <c r="Y1183" s="265"/>
      <c r="Z1183" s="265"/>
      <c r="AA1183" s="265"/>
      <c r="AB1183" s="265"/>
    </row>
    <row r="1184" hidden="1">
      <c r="A1184" s="83" t="str">
        <f t="shared" si="1"/>
        <v/>
      </c>
      <c r="B1184" s="325" t="s">
        <v>8940</v>
      </c>
      <c r="C1184" s="92" t="s">
        <v>52</v>
      </c>
      <c r="D1184" s="267"/>
      <c r="E1184" s="101"/>
      <c r="F1184" s="101"/>
      <c r="G1184" s="305"/>
      <c r="H1184" s="51"/>
      <c r="I1184" s="101"/>
      <c r="J1184" s="101"/>
      <c r="K1184" s="265"/>
      <c r="L1184" s="265"/>
      <c r="M1184" s="109"/>
      <c r="N1184" s="265"/>
      <c r="O1184" s="265"/>
      <c r="P1184" s="265"/>
      <c r="Q1184" s="265"/>
      <c r="R1184" s="265"/>
      <c r="S1184" s="265"/>
      <c r="T1184" s="265"/>
      <c r="U1184" s="265"/>
      <c r="V1184" s="265"/>
      <c r="W1184" s="265"/>
      <c r="X1184" s="265"/>
      <c r="Y1184" s="265"/>
      <c r="Z1184" s="265"/>
      <c r="AA1184" s="265"/>
      <c r="AB1184" s="265"/>
    </row>
    <row r="1185" hidden="1">
      <c r="A1185" s="83" t="str">
        <f t="shared" si="1"/>
        <v>60cf56e24876bb5c61b9c1d3</v>
      </c>
      <c r="B1185" s="99"/>
      <c r="C1185" s="92" t="s">
        <v>52</v>
      </c>
      <c r="D1185" s="297" t="s">
        <v>51</v>
      </c>
      <c r="E1185" s="122" t="s">
        <v>78</v>
      </c>
      <c r="F1185" s="122" t="s">
        <v>79</v>
      </c>
      <c r="G1185" s="309" t="s">
        <v>9410</v>
      </c>
      <c r="H1185" s="312" t="s">
        <v>10334</v>
      </c>
      <c r="I1185" s="122" t="s">
        <v>10335</v>
      </c>
      <c r="J1185" s="122" t="s">
        <v>82</v>
      </c>
      <c r="K1185" s="315"/>
      <c r="L1185" s="51" t="s">
        <v>10336</v>
      </c>
      <c r="M1185" s="109"/>
      <c r="N1185" s="265"/>
      <c r="O1185" s="265"/>
      <c r="P1185" s="265"/>
      <c r="Q1185" s="265"/>
      <c r="R1185" s="265"/>
      <c r="S1185" s="265"/>
      <c r="T1185" s="265"/>
      <c r="U1185" s="265"/>
      <c r="V1185" s="265"/>
      <c r="W1185" s="265"/>
      <c r="X1185" s="265"/>
      <c r="Y1185" s="265"/>
      <c r="Z1185" s="265"/>
      <c r="AA1185" s="265"/>
      <c r="AB1185" s="265"/>
    </row>
    <row r="1186" hidden="1">
      <c r="A1186" s="83" t="str">
        <f t="shared" si="1"/>
        <v>605ade7f84374e52741910b1</v>
      </c>
      <c r="B1186" s="99"/>
      <c r="C1186" s="92" t="s">
        <v>52</v>
      </c>
      <c r="D1186" s="267" t="s">
        <v>51</v>
      </c>
      <c r="E1186" s="101" t="s">
        <v>9337</v>
      </c>
      <c r="F1186" s="101" t="s">
        <v>9338</v>
      </c>
      <c r="G1186" s="305" t="s">
        <v>9021</v>
      </c>
      <c r="H1186" s="51" t="s">
        <v>9448</v>
      </c>
      <c r="I1186" s="101" t="s">
        <v>10337</v>
      </c>
      <c r="J1186" s="101" t="s">
        <v>3412</v>
      </c>
      <c r="K1186" s="51" t="s">
        <v>6967</v>
      </c>
      <c r="L1186" s="265"/>
      <c r="M1186" s="109"/>
      <c r="N1186" s="265"/>
      <c r="O1186" s="265"/>
      <c r="P1186" s="265"/>
      <c r="Q1186" s="265"/>
      <c r="R1186" s="265"/>
      <c r="S1186" s="265"/>
      <c r="T1186" s="265"/>
      <c r="U1186" s="265"/>
      <c r="V1186" s="265"/>
      <c r="W1186" s="265"/>
      <c r="X1186" s="265"/>
      <c r="Y1186" s="265"/>
      <c r="Z1186" s="265"/>
      <c r="AA1186" s="265"/>
      <c r="AB1186" s="265"/>
    </row>
    <row r="1187" ht="15.0" hidden="1" customHeight="1">
      <c r="A1187" s="83" t="str">
        <f t="shared" si="1"/>
        <v>60096cfcf69aa43134474790</v>
      </c>
      <c r="B1187" s="99"/>
      <c r="C1187" s="92" t="s">
        <v>52</v>
      </c>
      <c r="D1187" s="267" t="s">
        <v>51</v>
      </c>
      <c r="E1187" s="101" t="s">
        <v>8977</v>
      </c>
      <c r="F1187" s="101" t="s">
        <v>8978</v>
      </c>
      <c r="G1187" s="305" t="s">
        <v>8697</v>
      </c>
      <c r="H1187" s="51" t="s">
        <v>9831</v>
      </c>
      <c r="I1187" s="101" t="s">
        <v>10338</v>
      </c>
      <c r="J1187" s="101" t="s">
        <v>8981</v>
      </c>
      <c r="K1187" s="265"/>
      <c r="L1187" s="265"/>
      <c r="M1187" s="109"/>
      <c r="N1187" s="265"/>
      <c r="O1187" s="265"/>
      <c r="P1187" s="265"/>
      <c r="Q1187" s="265"/>
      <c r="R1187" s="265"/>
      <c r="S1187" s="265"/>
      <c r="T1187" s="265"/>
      <c r="U1187" s="265"/>
      <c r="V1187" s="265"/>
      <c r="W1187" s="265"/>
      <c r="X1187" s="265"/>
      <c r="Y1187" s="265"/>
      <c r="Z1187" s="265"/>
      <c r="AA1187" s="265"/>
      <c r="AB1187" s="265"/>
    </row>
    <row r="1188" hidden="1">
      <c r="A1188" s="83" t="str">
        <f t="shared" si="1"/>
        <v>60759f96eed47061fe291cc3</v>
      </c>
      <c r="B1188" s="108"/>
      <c r="C1188" s="92" t="s">
        <v>52</v>
      </c>
      <c r="D1188" s="267" t="s">
        <v>51</v>
      </c>
      <c r="E1188" s="101" t="s">
        <v>1180</v>
      </c>
      <c r="F1188" s="101" t="s">
        <v>1181</v>
      </c>
      <c r="G1188" s="305" t="s">
        <v>8760</v>
      </c>
      <c r="H1188" s="215" t="s">
        <v>9453</v>
      </c>
      <c r="I1188" s="101" t="s">
        <v>10339</v>
      </c>
      <c r="J1188" s="101" t="s">
        <v>1183</v>
      </c>
      <c r="K1188" s="265"/>
      <c r="L1188" s="265"/>
      <c r="M1188" s="109"/>
      <c r="N1188" s="265"/>
      <c r="O1188" s="265"/>
      <c r="P1188" s="265"/>
      <c r="Q1188" s="265"/>
      <c r="R1188" s="265"/>
      <c r="S1188" s="265"/>
      <c r="T1188" s="265"/>
      <c r="U1188" s="265"/>
      <c r="V1188" s="265"/>
      <c r="W1188" s="265"/>
      <c r="X1188" s="265"/>
      <c r="Y1188" s="265"/>
      <c r="Z1188" s="265"/>
      <c r="AA1188" s="265"/>
      <c r="AB1188" s="265"/>
    </row>
    <row r="1189" hidden="1">
      <c r="A1189" s="83" t="str">
        <f t="shared" si="1"/>
        <v/>
      </c>
      <c r="B1189" s="335"/>
      <c r="C1189" s="92"/>
      <c r="D1189" s="267"/>
      <c r="E1189" s="101"/>
      <c r="F1189" s="101"/>
      <c r="G1189" s="305"/>
      <c r="H1189" s="215"/>
      <c r="I1189" s="101"/>
      <c r="J1189" s="101"/>
      <c r="K1189" s="265"/>
      <c r="L1189" s="265"/>
      <c r="M1189" s="109"/>
      <c r="N1189" s="265"/>
      <c r="O1189" s="265"/>
      <c r="P1189" s="265"/>
      <c r="Q1189" s="265"/>
      <c r="R1189" s="265"/>
      <c r="S1189" s="265"/>
      <c r="T1189" s="265"/>
      <c r="U1189" s="265"/>
      <c r="V1189" s="265"/>
      <c r="W1189" s="265"/>
      <c r="X1189" s="265"/>
      <c r="Y1189" s="265"/>
      <c r="Z1189" s="265"/>
      <c r="AA1189" s="265"/>
      <c r="AB1189" s="265"/>
    </row>
    <row r="1190" hidden="1">
      <c r="A1190" s="83" t="str">
        <f t="shared" si="1"/>
        <v>SADECE MURATPAŞA ALINACAK!!!! VE 12-14-16-18 OLARAK</v>
      </c>
      <c r="B1190" s="91" t="s">
        <v>10228</v>
      </c>
      <c r="C1190" s="92"/>
      <c r="D1190" s="267"/>
      <c r="E1190" s="355" t="s">
        <v>10257</v>
      </c>
      <c r="F1190" s="150"/>
      <c r="G1190" s="305"/>
      <c r="H1190" s="215"/>
      <c r="I1190" s="101"/>
      <c r="J1190" s="101"/>
      <c r="K1190" s="265"/>
      <c r="L1190" s="265"/>
      <c r="M1190" s="109"/>
      <c r="N1190" s="265"/>
      <c r="O1190" s="265"/>
      <c r="P1190" s="265"/>
      <c r="Q1190" s="265"/>
      <c r="R1190" s="265"/>
      <c r="S1190" s="265"/>
      <c r="T1190" s="265"/>
      <c r="U1190" s="265"/>
      <c r="V1190" s="265"/>
      <c r="W1190" s="265"/>
      <c r="X1190" s="265"/>
      <c r="Y1190" s="265"/>
      <c r="Z1190" s="265"/>
      <c r="AA1190" s="265"/>
      <c r="AB1190" s="265"/>
    </row>
    <row r="1191" hidden="1">
      <c r="A1191" s="83" t="str">
        <f t="shared" si="1"/>
        <v>60bb666f0221ac599d0f516a</v>
      </c>
      <c r="B1191" s="99"/>
      <c r="C1191" s="114" t="s">
        <v>535</v>
      </c>
      <c r="D1191" s="328" t="s">
        <v>51</v>
      </c>
      <c r="E1191" s="139" t="s">
        <v>10220</v>
      </c>
      <c r="F1191" s="139" t="s">
        <v>10221</v>
      </c>
      <c r="G1191" s="309" t="s">
        <v>8697</v>
      </c>
      <c r="H1191" s="331" t="s">
        <v>8859</v>
      </c>
      <c r="I1191" s="139" t="s">
        <v>10222</v>
      </c>
      <c r="J1191" s="361" t="s">
        <v>10223</v>
      </c>
      <c r="K1191" s="315"/>
      <c r="L1191" s="300" t="s">
        <v>10340</v>
      </c>
      <c r="M1191" s="362"/>
      <c r="N1191" s="265"/>
      <c r="O1191" s="265"/>
      <c r="P1191" s="265"/>
      <c r="Q1191" s="265"/>
      <c r="R1191" s="265"/>
      <c r="S1191" s="265"/>
      <c r="T1191" s="265"/>
      <c r="U1191" s="265"/>
      <c r="V1191" s="265"/>
      <c r="W1191" s="265"/>
      <c r="X1191" s="265"/>
      <c r="Y1191" s="265"/>
      <c r="Z1191" s="265"/>
      <c r="AA1191" s="265"/>
      <c r="AB1191" s="265"/>
    </row>
    <row r="1192" hidden="1">
      <c r="A1192" s="83" t="str">
        <f t="shared" si="1"/>
        <v>6033db461dbc2f38adcd852b</v>
      </c>
      <c r="B1192" s="99"/>
      <c r="C1192" s="114" t="s">
        <v>535</v>
      </c>
      <c r="D1192" s="297" t="s">
        <v>51</v>
      </c>
      <c r="E1192" s="122" t="s">
        <v>10341</v>
      </c>
      <c r="F1192" s="122" t="s">
        <v>10342</v>
      </c>
      <c r="G1192" s="309" t="s">
        <v>8707</v>
      </c>
      <c r="H1192" s="231" t="s">
        <v>8946</v>
      </c>
      <c r="I1192" s="122" t="s">
        <v>10343</v>
      </c>
      <c r="J1192" s="122" t="s">
        <v>10344</v>
      </c>
      <c r="K1192" s="315"/>
      <c r="L1192" s="265"/>
      <c r="M1192" s="109"/>
      <c r="N1192" s="265"/>
      <c r="O1192" s="265"/>
      <c r="P1192" s="265"/>
      <c r="Q1192" s="265"/>
      <c r="R1192" s="265"/>
      <c r="S1192" s="265"/>
      <c r="T1192" s="265"/>
      <c r="U1192" s="265"/>
      <c r="V1192" s="265"/>
      <c r="W1192" s="265"/>
      <c r="X1192" s="265"/>
      <c r="Y1192" s="265"/>
      <c r="Z1192" s="265"/>
      <c r="AA1192" s="265"/>
      <c r="AB1192" s="265"/>
    </row>
    <row r="1193" hidden="1">
      <c r="A1193" s="83" t="str">
        <f t="shared" si="1"/>
        <v>60ad3ee94ec74fb018b5412d</v>
      </c>
      <c r="B1193" s="99"/>
      <c r="C1193" s="114" t="s">
        <v>535</v>
      </c>
      <c r="D1193" s="306" t="s">
        <v>51</v>
      </c>
      <c r="E1193" s="173" t="s">
        <v>8274</v>
      </c>
      <c r="F1193" s="348" t="s">
        <v>8275</v>
      </c>
      <c r="G1193" s="350" t="s">
        <v>8700</v>
      </c>
      <c r="H1193" s="173" t="s">
        <v>8946</v>
      </c>
      <c r="I1193" s="173" t="s">
        <v>10262</v>
      </c>
      <c r="J1193" s="173" t="s">
        <v>10263</v>
      </c>
      <c r="K1193" s="265"/>
      <c r="L1193" s="265"/>
      <c r="M1193" s="109"/>
      <c r="N1193" s="265"/>
      <c r="O1193" s="265"/>
      <c r="P1193" s="265"/>
      <c r="Q1193" s="265"/>
      <c r="R1193" s="265"/>
      <c r="S1193" s="265"/>
      <c r="T1193" s="265"/>
      <c r="U1193" s="265"/>
      <c r="V1193" s="265"/>
      <c r="W1193" s="265"/>
      <c r="X1193" s="265"/>
      <c r="Y1193" s="265"/>
      <c r="Z1193" s="265"/>
      <c r="AA1193" s="265"/>
      <c r="AB1193" s="265"/>
    </row>
    <row r="1194" hidden="1">
      <c r="A1194" s="83" t="str">
        <f t="shared" si="1"/>
        <v>5fc0cfdaed5236d1b3ca230a</v>
      </c>
      <c r="B1194" s="99"/>
      <c r="C1194" s="114" t="s">
        <v>535</v>
      </c>
      <c r="D1194" s="297" t="s">
        <v>51</v>
      </c>
      <c r="E1194" s="122" t="s">
        <v>2258</v>
      </c>
      <c r="F1194" s="122" t="s">
        <v>2259</v>
      </c>
      <c r="G1194" s="309" t="s">
        <v>9325</v>
      </c>
      <c r="H1194" s="231" t="s">
        <v>10345</v>
      </c>
      <c r="I1194" s="122" t="s">
        <v>10346</v>
      </c>
      <c r="J1194" s="122" t="s">
        <v>2261</v>
      </c>
      <c r="K1194" s="312" t="s">
        <v>10347</v>
      </c>
      <c r="L1194" s="265"/>
      <c r="M1194" s="109"/>
      <c r="N1194" s="265"/>
      <c r="O1194" s="265"/>
      <c r="P1194" s="265"/>
      <c r="Q1194" s="265"/>
      <c r="R1194" s="265"/>
      <c r="S1194" s="265"/>
      <c r="T1194" s="265"/>
      <c r="U1194" s="265"/>
      <c r="V1194" s="265"/>
      <c r="W1194" s="265"/>
      <c r="X1194" s="265"/>
      <c r="Y1194" s="265"/>
      <c r="Z1194" s="265"/>
      <c r="AA1194" s="265"/>
      <c r="AB1194" s="265"/>
    </row>
    <row r="1195" hidden="1">
      <c r="A1195" s="83" t="str">
        <f t="shared" si="1"/>
        <v/>
      </c>
      <c r="B1195" s="108"/>
      <c r="C1195" s="114"/>
      <c r="D1195" s="126"/>
      <c r="E1195" s="127"/>
      <c r="F1195" s="127"/>
      <c r="G1195" s="112"/>
      <c r="H1195" s="127"/>
      <c r="I1195" s="127"/>
      <c r="J1195" s="127"/>
      <c r="K1195" s="127"/>
      <c r="L1195" s="265"/>
      <c r="M1195" s="109"/>
      <c r="N1195" s="265"/>
      <c r="O1195" s="265"/>
      <c r="P1195" s="265"/>
      <c r="Q1195" s="265"/>
      <c r="R1195" s="265"/>
      <c r="S1195" s="265"/>
      <c r="T1195" s="265"/>
      <c r="U1195" s="265"/>
      <c r="V1195" s="265"/>
      <c r="W1195" s="265"/>
      <c r="X1195" s="265"/>
      <c r="Y1195" s="265"/>
      <c r="Z1195" s="265"/>
      <c r="AA1195" s="265"/>
      <c r="AB1195" s="265"/>
    </row>
    <row r="1196" hidden="1">
      <c r="A1196" s="83" t="str">
        <f t="shared" si="1"/>
        <v/>
      </c>
      <c r="B1196" s="335"/>
      <c r="C1196" s="92"/>
      <c r="D1196" s="267"/>
      <c r="E1196" s="101"/>
      <c r="F1196" s="101"/>
      <c r="G1196" s="305"/>
      <c r="H1196" s="215"/>
      <c r="I1196" s="101"/>
      <c r="J1196" s="101"/>
      <c r="K1196" s="265"/>
      <c r="L1196" s="265"/>
      <c r="M1196" s="109"/>
      <c r="N1196" s="265"/>
      <c r="O1196" s="265"/>
      <c r="P1196" s="265"/>
      <c r="Q1196" s="265"/>
      <c r="R1196" s="265"/>
      <c r="S1196" s="265"/>
      <c r="T1196" s="265"/>
      <c r="U1196" s="265"/>
      <c r="V1196" s="265"/>
      <c r="W1196" s="265"/>
      <c r="X1196" s="265"/>
      <c r="Y1196" s="265"/>
      <c r="Z1196" s="265"/>
      <c r="AA1196" s="265"/>
      <c r="AB1196" s="265"/>
    </row>
    <row r="1197" hidden="1">
      <c r="A1197" s="83" t="str">
        <f t="shared" si="1"/>
        <v/>
      </c>
      <c r="B1197" s="325" t="s">
        <v>8940</v>
      </c>
      <c r="C1197" s="341" t="s">
        <v>10237</v>
      </c>
      <c r="D1197" s="267"/>
      <c r="E1197" s="101"/>
      <c r="F1197" s="101"/>
      <c r="G1197" s="305"/>
      <c r="H1197" s="215"/>
      <c r="I1197" s="101"/>
      <c r="J1197" s="101"/>
      <c r="K1197" s="265"/>
      <c r="L1197" s="265"/>
      <c r="M1197" s="109"/>
      <c r="N1197" s="265"/>
      <c r="O1197" s="265"/>
      <c r="P1197" s="265"/>
      <c r="Q1197" s="265"/>
      <c r="R1197" s="265"/>
      <c r="S1197" s="265"/>
      <c r="T1197" s="265"/>
      <c r="U1197" s="265"/>
      <c r="V1197" s="265"/>
      <c r="W1197" s="265"/>
      <c r="X1197" s="265"/>
      <c r="Y1197" s="265"/>
      <c r="Z1197" s="265"/>
      <c r="AA1197" s="265"/>
      <c r="AB1197" s="265"/>
    </row>
    <row r="1198" hidden="1">
      <c r="A1198" s="83" t="str">
        <f t="shared" si="1"/>
        <v>RANDEVU OLUŞTURULMAYACAK!!!!</v>
      </c>
      <c r="B1198" s="99"/>
      <c r="C1198" s="341" t="s">
        <v>10237</v>
      </c>
      <c r="D1198" s="267"/>
      <c r="E1198" s="339" t="s">
        <v>10215</v>
      </c>
      <c r="F1198" s="254"/>
      <c r="G1198" s="305"/>
      <c r="H1198" s="215"/>
      <c r="I1198" s="101"/>
      <c r="J1198" s="101"/>
      <c r="K1198" s="265"/>
      <c r="L1198" s="265"/>
      <c r="M1198" s="109"/>
      <c r="N1198" s="265"/>
      <c r="O1198" s="265"/>
      <c r="P1198" s="265"/>
      <c r="Q1198" s="265"/>
      <c r="R1198" s="265"/>
      <c r="S1198" s="265"/>
      <c r="T1198" s="265"/>
      <c r="U1198" s="265"/>
      <c r="V1198" s="265"/>
      <c r="W1198" s="265"/>
      <c r="X1198" s="265"/>
      <c r="Y1198" s="265"/>
      <c r="Z1198" s="265"/>
      <c r="AA1198" s="265"/>
      <c r="AB1198" s="265"/>
    </row>
    <row r="1199" hidden="1">
      <c r="A1199" s="83" t="str">
        <f t="shared" si="1"/>
        <v/>
      </c>
      <c r="B1199" s="99"/>
      <c r="C1199" s="341" t="s">
        <v>10237</v>
      </c>
      <c r="D1199" s="267"/>
      <c r="E1199" s="255"/>
      <c r="F1199" s="256"/>
      <c r="G1199" s="305"/>
      <c r="H1199" s="215"/>
      <c r="I1199" s="101"/>
      <c r="J1199" s="101"/>
      <c r="K1199" s="265"/>
      <c r="L1199" s="265"/>
      <c r="M1199" s="109"/>
      <c r="N1199" s="265"/>
      <c r="O1199" s="265"/>
      <c r="P1199" s="265"/>
      <c r="Q1199" s="265"/>
      <c r="R1199" s="265"/>
      <c r="S1199" s="265"/>
      <c r="T1199" s="265"/>
      <c r="U1199" s="265"/>
      <c r="V1199" s="265"/>
      <c r="W1199" s="265"/>
      <c r="X1199" s="265"/>
      <c r="Y1199" s="265"/>
      <c r="Z1199" s="265"/>
      <c r="AA1199" s="265"/>
      <c r="AB1199" s="265"/>
    </row>
    <row r="1200" hidden="1">
      <c r="A1200" s="83" t="str">
        <f t="shared" si="1"/>
        <v/>
      </c>
      <c r="B1200" s="99"/>
      <c r="C1200" s="341" t="s">
        <v>10237</v>
      </c>
      <c r="D1200" s="267"/>
      <c r="E1200" s="257"/>
      <c r="F1200" s="259"/>
      <c r="G1200" s="305"/>
      <c r="H1200" s="215"/>
      <c r="I1200" s="101"/>
      <c r="J1200" s="101"/>
      <c r="K1200" s="265"/>
      <c r="L1200" s="265"/>
      <c r="M1200" s="109"/>
      <c r="N1200" s="265"/>
      <c r="O1200" s="265"/>
      <c r="P1200" s="265"/>
      <c r="Q1200" s="265"/>
      <c r="R1200" s="265"/>
      <c r="S1200" s="265"/>
      <c r="T1200" s="265"/>
      <c r="U1200" s="265"/>
      <c r="V1200" s="265"/>
      <c r="W1200" s="265"/>
      <c r="X1200" s="265"/>
      <c r="Y1200" s="265"/>
      <c r="Z1200" s="265"/>
      <c r="AA1200" s="265"/>
      <c r="AB1200" s="265"/>
    </row>
    <row r="1201" hidden="1">
      <c r="A1201" s="83" t="str">
        <f t="shared" si="1"/>
        <v>606dbe96ccecbb83bd0de7ca</v>
      </c>
      <c r="B1201" s="108"/>
      <c r="C1201" s="92"/>
      <c r="D1201" s="363" t="s">
        <v>51</v>
      </c>
      <c r="E1201" s="364" t="s">
        <v>1188</v>
      </c>
      <c r="F1201" s="364" t="s">
        <v>1189</v>
      </c>
      <c r="G1201" s="365" t="s">
        <v>8760</v>
      </c>
      <c r="H1201" s="366" t="s">
        <v>10061</v>
      </c>
      <c r="I1201" s="364" t="s">
        <v>10348</v>
      </c>
      <c r="J1201" s="364" t="s">
        <v>1191</v>
      </c>
      <c r="K1201" s="51" t="s">
        <v>10349</v>
      </c>
      <c r="L1201" s="265"/>
      <c r="M1201" s="109"/>
      <c r="N1201" s="265"/>
      <c r="O1201" s="265"/>
      <c r="P1201" s="265"/>
      <c r="Q1201" s="265"/>
      <c r="R1201" s="265"/>
      <c r="S1201" s="265"/>
      <c r="T1201" s="265"/>
      <c r="U1201" s="265"/>
      <c r="V1201" s="265"/>
      <c r="W1201" s="265"/>
      <c r="X1201" s="265"/>
      <c r="Y1201" s="265"/>
      <c r="Z1201" s="265"/>
      <c r="AA1201" s="265"/>
      <c r="AB1201" s="265"/>
    </row>
    <row r="1202" hidden="1">
      <c r="A1202" s="83" t="str">
        <f t="shared" si="1"/>
        <v/>
      </c>
      <c r="B1202" s="261"/>
      <c r="C1202" s="262">
        <v>44382.0</v>
      </c>
      <c r="D1202" s="306"/>
      <c r="E1202" s="173"/>
      <c r="F1202" s="173"/>
      <c r="G1202" s="308"/>
      <c r="H1202" s="348"/>
      <c r="I1202" s="173"/>
      <c r="J1202" s="173"/>
      <c r="K1202" s="300"/>
      <c r="L1202" s="349"/>
      <c r="M1202" s="362"/>
      <c r="N1202" s="349"/>
      <c r="O1202" s="349"/>
      <c r="P1202" s="349"/>
      <c r="Q1202" s="265"/>
      <c r="R1202" s="265"/>
      <c r="S1202" s="265"/>
      <c r="T1202" s="265"/>
      <c r="U1202" s="265"/>
      <c r="V1202" s="265"/>
      <c r="W1202" s="265"/>
      <c r="X1202" s="265"/>
      <c r="Y1202" s="265"/>
      <c r="Z1202" s="265"/>
      <c r="AA1202" s="265"/>
      <c r="AB1202" s="265"/>
    </row>
    <row r="1203" hidden="1">
      <c r="A1203" s="83" t="str">
        <f t="shared" si="1"/>
        <v/>
      </c>
      <c r="B1203" s="325" t="s">
        <v>8686</v>
      </c>
      <c r="C1203" s="92" t="s">
        <v>273</v>
      </c>
      <c r="D1203" s="306"/>
      <c r="E1203" s="173"/>
      <c r="F1203" s="173"/>
      <c r="G1203" s="308" t="s">
        <v>9505</v>
      </c>
      <c r="H1203" s="348"/>
      <c r="I1203" s="173"/>
      <c r="J1203" s="173"/>
      <c r="K1203" s="300"/>
      <c r="L1203" s="349"/>
      <c r="M1203" s="362"/>
      <c r="N1203" s="349"/>
      <c r="O1203" s="349"/>
      <c r="P1203" s="349"/>
      <c r="Q1203" s="265"/>
      <c r="R1203" s="265"/>
      <c r="S1203" s="265"/>
      <c r="T1203" s="265"/>
      <c r="U1203" s="265"/>
      <c r="V1203" s="265"/>
      <c r="W1203" s="265"/>
      <c r="X1203" s="265"/>
      <c r="Y1203" s="265"/>
      <c r="Z1203" s="265"/>
      <c r="AA1203" s="265"/>
      <c r="AB1203" s="265"/>
    </row>
    <row r="1204" hidden="1">
      <c r="A1204" s="83" t="str">
        <f t="shared" si="1"/>
        <v>RANDEVU OLUŞTURULMAYACAK!!!!</v>
      </c>
      <c r="B1204" s="99"/>
      <c r="C1204" s="92" t="s">
        <v>273</v>
      </c>
      <c r="D1204" s="306"/>
      <c r="E1204" s="339" t="s">
        <v>10215</v>
      </c>
      <c r="F1204" s="254"/>
      <c r="G1204" s="308" t="s">
        <v>9410</v>
      </c>
      <c r="H1204" s="348"/>
      <c r="I1204" s="173"/>
      <c r="J1204" s="173"/>
      <c r="K1204" s="300"/>
      <c r="L1204" s="349"/>
      <c r="M1204" s="362"/>
      <c r="N1204" s="349"/>
      <c r="O1204" s="349"/>
      <c r="P1204" s="349"/>
      <c r="Q1204" s="265"/>
      <c r="R1204" s="265"/>
      <c r="S1204" s="265"/>
      <c r="T1204" s="265"/>
      <c r="U1204" s="265"/>
      <c r="V1204" s="265"/>
      <c r="W1204" s="265"/>
      <c r="X1204" s="265"/>
      <c r="Y1204" s="265"/>
      <c r="Z1204" s="265"/>
      <c r="AA1204" s="265"/>
      <c r="AB1204" s="265"/>
    </row>
    <row r="1205" hidden="1">
      <c r="A1205" s="83" t="str">
        <f t="shared" si="1"/>
        <v/>
      </c>
      <c r="B1205" s="99"/>
      <c r="C1205" s="92" t="s">
        <v>273</v>
      </c>
      <c r="D1205" s="306"/>
      <c r="E1205" s="255"/>
      <c r="F1205" s="256"/>
      <c r="G1205" s="308" t="s">
        <v>9021</v>
      </c>
      <c r="H1205" s="348"/>
      <c r="I1205" s="173"/>
      <c r="J1205" s="173"/>
      <c r="K1205" s="300"/>
      <c r="L1205" s="349"/>
      <c r="M1205" s="362"/>
      <c r="N1205" s="349"/>
      <c r="O1205" s="349"/>
      <c r="P1205" s="349"/>
      <c r="Q1205" s="265"/>
      <c r="R1205" s="265"/>
      <c r="S1205" s="265"/>
      <c r="T1205" s="265"/>
      <c r="U1205" s="265"/>
      <c r="V1205" s="265"/>
      <c r="W1205" s="265"/>
      <c r="X1205" s="265"/>
      <c r="Y1205" s="265"/>
      <c r="Z1205" s="265"/>
      <c r="AA1205" s="265"/>
      <c r="AB1205" s="265"/>
    </row>
    <row r="1206" hidden="1">
      <c r="A1206" s="83" t="str">
        <f t="shared" si="1"/>
        <v/>
      </c>
      <c r="B1206" s="99"/>
      <c r="C1206" s="92" t="s">
        <v>273</v>
      </c>
      <c r="D1206" s="306"/>
      <c r="E1206" s="257"/>
      <c r="F1206" s="259"/>
      <c r="G1206" s="308" t="s">
        <v>8745</v>
      </c>
      <c r="H1206" s="348"/>
      <c r="I1206" s="173"/>
      <c r="J1206" s="173"/>
      <c r="K1206" s="300"/>
      <c r="L1206" s="349"/>
      <c r="M1206" s="362"/>
      <c r="N1206" s="349"/>
      <c r="O1206" s="349"/>
      <c r="P1206" s="349"/>
      <c r="Q1206" s="265"/>
      <c r="R1206" s="265"/>
      <c r="S1206" s="265"/>
      <c r="T1206" s="265"/>
      <c r="U1206" s="265"/>
      <c r="V1206" s="265"/>
      <c r="W1206" s="265"/>
      <c r="X1206" s="265"/>
      <c r="Y1206" s="265"/>
      <c r="Z1206" s="265"/>
      <c r="AA1206" s="265"/>
      <c r="AB1206" s="265"/>
    </row>
    <row r="1207" hidden="1">
      <c r="A1207" s="83" t="str">
        <f t="shared" si="1"/>
        <v/>
      </c>
      <c r="B1207" s="99"/>
      <c r="C1207" s="92" t="s">
        <v>9364</v>
      </c>
      <c r="D1207" s="306"/>
      <c r="E1207" s="173"/>
      <c r="F1207" s="173"/>
      <c r="G1207" s="308"/>
      <c r="H1207" s="348"/>
      <c r="I1207" s="173"/>
      <c r="J1207" s="173"/>
      <c r="K1207" s="300"/>
      <c r="L1207" s="349"/>
      <c r="M1207" s="362"/>
      <c r="N1207" s="349"/>
      <c r="O1207" s="349"/>
      <c r="P1207" s="349"/>
      <c r="Q1207" s="265"/>
      <c r="R1207" s="265"/>
      <c r="S1207" s="265"/>
      <c r="T1207" s="265"/>
      <c r="U1207" s="265"/>
      <c r="V1207" s="265"/>
      <c r="W1207" s="265"/>
      <c r="X1207" s="265"/>
      <c r="Y1207" s="265"/>
      <c r="Z1207" s="265"/>
      <c r="AA1207" s="265"/>
      <c r="AB1207" s="265"/>
    </row>
    <row r="1208" hidden="1">
      <c r="A1208" s="83" t="str">
        <f t="shared" si="1"/>
        <v/>
      </c>
      <c r="B1208" s="108"/>
      <c r="C1208" s="92"/>
      <c r="D1208" s="306"/>
      <c r="E1208" s="173"/>
      <c r="F1208" s="173"/>
      <c r="G1208" s="308"/>
      <c r="H1208" s="348"/>
      <c r="I1208" s="173"/>
      <c r="J1208" s="173"/>
      <c r="K1208" s="300"/>
      <c r="L1208" s="349"/>
      <c r="M1208" s="362"/>
      <c r="N1208" s="349"/>
      <c r="O1208" s="349"/>
      <c r="P1208" s="349"/>
      <c r="Q1208" s="265"/>
      <c r="R1208" s="265"/>
      <c r="S1208" s="265"/>
      <c r="T1208" s="265"/>
      <c r="U1208" s="265"/>
      <c r="V1208" s="265"/>
      <c r="W1208" s="265"/>
      <c r="X1208" s="265"/>
      <c r="Y1208" s="265"/>
      <c r="Z1208" s="265"/>
      <c r="AA1208" s="265"/>
      <c r="AB1208" s="265"/>
    </row>
    <row r="1209" hidden="1">
      <c r="A1209" s="83" t="str">
        <f t="shared" si="1"/>
        <v>604652ea60f6a25a32b36d3b</v>
      </c>
      <c r="B1209" s="325" t="s">
        <v>8940</v>
      </c>
      <c r="C1209" s="92" t="s">
        <v>52</v>
      </c>
      <c r="D1209" s="297" t="s">
        <v>51</v>
      </c>
      <c r="E1209" s="122" t="s">
        <v>3503</v>
      </c>
      <c r="F1209" s="122" t="s">
        <v>3504</v>
      </c>
      <c r="G1209" s="309" t="s">
        <v>9505</v>
      </c>
      <c r="H1209" s="231" t="s">
        <v>10350</v>
      </c>
      <c r="I1209" s="122" t="s">
        <v>10351</v>
      </c>
      <c r="J1209" s="122" t="s">
        <v>3506</v>
      </c>
      <c r="K1209" s="312"/>
      <c r="L1209" s="300" t="s">
        <v>10352</v>
      </c>
      <c r="M1209" s="362"/>
      <c r="N1209" s="349"/>
      <c r="O1209" s="349"/>
      <c r="P1209" s="349"/>
      <c r="Q1209" s="265"/>
      <c r="R1209" s="265"/>
      <c r="S1209" s="265"/>
      <c r="T1209" s="265"/>
      <c r="U1209" s="265"/>
      <c r="V1209" s="265"/>
      <c r="W1209" s="265"/>
      <c r="X1209" s="265"/>
      <c r="Y1209" s="265"/>
      <c r="Z1209" s="265"/>
      <c r="AA1209" s="265"/>
      <c r="AB1209" s="265"/>
    </row>
    <row r="1210" hidden="1">
      <c r="A1210" s="83" t="str">
        <f t="shared" si="1"/>
        <v>604a07cf0392aa125b237042</v>
      </c>
      <c r="B1210" s="99"/>
      <c r="C1210" s="92" t="s">
        <v>52</v>
      </c>
      <c r="D1210" s="306" t="s">
        <v>51</v>
      </c>
      <c r="E1210" s="101" t="s">
        <v>2566</v>
      </c>
      <c r="F1210" s="101" t="s">
        <v>2567</v>
      </c>
      <c r="G1210" s="308" t="s">
        <v>9410</v>
      </c>
      <c r="H1210" s="348" t="s">
        <v>10353</v>
      </c>
      <c r="I1210" s="173" t="s">
        <v>10354</v>
      </c>
      <c r="J1210" s="173" t="s">
        <v>2569</v>
      </c>
      <c r="K1210" s="300" t="s">
        <v>10355</v>
      </c>
      <c r="L1210" s="349"/>
      <c r="M1210" s="362"/>
      <c r="N1210" s="349"/>
      <c r="O1210" s="349"/>
      <c r="P1210" s="349"/>
      <c r="Q1210" s="265"/>
      <c r="R1210" s="265"/>
      <c r="S1210" s="265"/>
      <c r="T1210" s="265"/>
      <c r="U1210" s="265"/>
      <c r="V1210" s="265"/>
      <c r="W1210" s="265"/>
      <c r="X1210" s="265"/>
      <c r="Y1210" s="265"/>
      <c r="Z1210" s="265"/>
      <c r="AA1210" s="265"/>
      <c r="AB1210" s="265"/>
    </row>
    <row r="1211" hidden="1">
      <c r="A1211" s="83" t="str">
        <f t="shared" si="1"/>
        <v>60c776bc78f6fc8284eaae71</v>
      </c>
      <c r="B1211" s="99"/>
      <c r="C1211" s="92" t="s">
        <v>52</v>
      </c>
      <c r="D1211" s="306" t="s">
        <v>51</v>
      </c>
      <c r="E1211" s="101" t="s">
        <v>10356</v>
      </c>
      <c r="F1211" s="101" t="s">
        <v>866</v>
      </c>
      <c r="G1211" s="308" t="s">
        <v>9021</v>
      </c>
      <c r="H1211" s="348" t="s">
        <v>9518</v>
      </c>
      <c r="I1211" s="173" t="s">
        <v>10357</v>
      </c>
      <c r="J1211" s="101" t="s">
        <v>868</v>
      </c>
      <c r="K1211" s="300"/>
      <c r="L1211" s="349"/>
      <c r="M1211" s="362"/>
      <c r="N1211" s="349"/>
      <c r="O1211" s="349"/>
      <c r="P1211" s="349"/>
      <c r="Q1211" s="265"/>
      <c r="R1211" s="265"/>
      <c r="S1211" s="265"/>
      <c r="T1211" s="265"/>
      <c r="U1211" s="265"/>
      <c r="V1211" s="265"/>
      <c r="W1211" s="265"/>
      <c r="X1211" s="265"/>
      <c r="Y1211" s="265"/>
      <c r="Z1211" s="265"/>
      <c r="AA1211" s="265"/>
      <c r="AB1211" s="265"/>
    </row>
    <row r="1212" hidden="1">
      <c r="A1212" s="83" t="str">
        <f t="shared" si="1"/>
        <v>6067046d038c947cf5f6a608</v>
      </c>
      <c r="B1212" s="99"/>
      <c r="C1212" s="92" t="s">
        <v>52</v>
      </c>
      <c r="D1212" s="306" t="s">
        <v>51</v>
      </c>
      <c r="E1212" s="101" t="s">
        <v>10358</v>
      </c>
      <c r="F1212" s="101" t="s">
        <v>10359</v>
      </c>
      <c r="G1212" s="308" t="s">
        <v>8745</v>
      </c>
      <c r="H1212" s="348" t="s">
        <v>9945</v>
      </c>
      <c r="I1212" s="173" t="s">
        <v>10360</v>
      </c>
      <c r="J1212" s="173" t="s">
        <v>10361</v>
      </c>
      <c r="K1212" s="300"/>
      <c r="L1212" s="349"/>
      <c r="M1212" s="362"/>
      <c r="N1212" s="349"/>
      <c r="O1212" s="349"/>
      <c r="P1212" s="349"/>
      <c r="Q1212" s="265"/>
      <c r="R1212" s="265"/>
      <c r="S1212" s="265"/>
      <c r="T1212" s="265"/>
      <c r="U1212" s="265"/>
      <c r="V1212" s="265"/>
      <c r="W1212" s="265"/>
      <c r="X1212" s="265"/>
      <c r="Y1212" s="265"/>
      <c r="Z1212" s="265"/>
      <c r="AA1212" s="265"/>
      <c r="AB1212" s="265"/>
    </row>
    <row r="1213" hidden="1">
      <c r="A1213" s="83" t="str">
        <f t="shared" si="1"/>
        <v/>
      </c>
      <c r="B1213" s="108"/>
      <c r="C1213" s="92" t="s">
        <v>52</v>
      </c>
      <c r="D1213" s="306"/>
      <c r="E1213" s="173"/>
      <c r="F1213" s="173"/>
      <c r="G1213" s="308"/>
      <c r="H1213" s="348"/>
      <c r="I1213" s="173"/>
      <c r="J1213" s="173"/>
      <c r="K1213" s="300"/>
      <c r="L1213" s="349"/>
      <c r="M1213" s="362"/>
      <c r="N1213" s="349"/>
      <c r="O1213" s="349"/>
      <c r="P1213" s="349"/>
      <c r="Q1213" s="265"/>
      <c r="R1213" s="265"/>
      <c r="S1213" s="265"/>
      <c r="T1213" s="265"/>
      <c r="U1213" s="265"/>
      <c r="V1213" s="265"/>
      <c r="W1213" s="265"/>
      <c r="X1213" s="265"/>
      <c r="Y1213" s="265"/>
      <c r="Z1213" s="265"/>
      <c r="AA1213" s="265"/>
      <c r="AB1213" s="265"/>
    </row>
    <row r="1214" hidden="1">
      <c r="A1214" s="83" t="str">
        <f t="shared" si="1"/>
        <v/>
      </c>
      <c r="B1214" s="335"/>
      <c r="C1214" s="92"/>
      <c r="D1214" s="306"/>
      <c r="E1214" s="173"/>
      <c r="F1214" s="173"/>
      <c r="G1214" s="308"/>
      <c r="H1214" s="348"/>
      <c r="I1214" s="173"/>
      <c r="J1214" s="173"/>
      <c r="K1214" s="300"/>
      <c r="L1214" s="349"/>
      <c r="M1214" s="362"/>
      <c r="N1214" s="349"/>
      <c r="O1214" s="349"/>
      <c r="P1214" s="349"/>
      <c r="Q1214" s="265"/>
      <c r="R1214" s="265"/>
      <c r="S1214" s="265"/>
      <c r="T1214" s="265"/>
      <c r="U1214" s="265"/>
      <c r="V1214" s="265"/>
      <c r="W1214" s="265"/>
      <c r="X1214" s="265"/>
      <c r="Y1214" s="265"/>
      <c r="Z1214" s="265"/>
      <c r="AA1214" s="265"/>
      <c r="AB1214" s="265"/>
    </row>
    <row r="1215" hidden="1">
      <c r="A1215" s="83" t="str">
        <f t="shared" si="1"/>
        <v/>
      </c>
      <c r="B1215" s="91" t="s">
        <v>10228</v>
      </c>
      <c r="C1215" s="92"/>
      <c r="D1215" s="306"/>
      <c r="E1215" s="173"/>
      <c r="F1215" s="173"/>
      <c r="G1215" s="308"/>
      <c r="H1215" s="348"/>
      <c r="I1215" s="173"/>
      <c r="J1215" s="173"/>
      <c r="K1215" s="300"/>
      <c r="L1215" s="349"/>
      <c r="M1215" s="362"/>
      <c r="N1215" s="349"/>
      <c r="O1215" s="349"/>
      <c r="P1215" s="349"/>
      <c r="Q1215" s="265"/>
      <c r="R1215" s="265"/>
      <c r="S1215" s="265"/>
      <c r="T1215" s="265"/>
      <c r="U1215" s="265"/>
      <c r="V1215" s="265"/>
      <c r="W1215" s="265"/>
      <c r="X1215" s="265"/>
      <c r="Y1215" s="265"/>
      <c r="Z1215" s="265"/>
      <c r="AA1215" s="265"/>
      <c r="AB1215" s="265"/>
    </row>
    <row r="1216" hidden="1">
      <c r="A1216" s="83" t="str">
        <f t="shared" si="1"/>
        <v>5fd0c9e69c74d697eb306b23</v>
      </c>
      <c r="B1216" s="99"/>
      <c r="C1216" s="114" t="s">
        <v>535</v>
      </c>
      <c r="D1216" s="306" t="s">
        <v>51</v>
      </c>
      <c r="E1216" s="173" t="s">
        <v>8776</v>
      </c>
      <c r="F1216" s="173" t="s">
        <v>8777</v>
      </c>
      <c r="G1216" s="308" t="s">
        <v>9505</v>
      </c>
      <c r="H1216" s="215" t="s">
        <v>8773</v>
      </c>
      <c r="I1216" s="173" t="s">
        <v>10328</v>
      </c>
      <c r="J1216" s="173" t="s">
        <v>8780</v>
      </c>
      <c r="K1216" s="300"/>
      <c r="L1216" s="349"/>
      <c r="M1216" s="362"/>
      <c r="N1216" s="349"/>
      <c r="O1216" s="349"/>
      <c r="P1216" s="349"/>
      <c r="Q1216" s="265"/>
      <c r="R1216" s="265"/>
      <c r="S1216" s="265"/>
      <c r="T1216" s="265"/>
      <c r="U1216" s="265"/>
      <c r="V1216" s="265"/>
      <c r="W1216" s="265"/>
      <c r="X1216" s="265"/>
      <c r="Y1216" s="265"/>
      <c r="Z1216" s="265"/>
      <c r="AA1216" s="265"/>
      <c r="AB1216" s="265"/>
    </row>
    <row r="1217" hidden="1">
      <c r="A1217" s="83" t="str">
        <f t="shared" si="1"/>
        <v>60704a2f03182de3b38ed575</v>
      </c>
      <c r="B1217" s="99"/>
      <c r="C1217" s="114" t="s">
        <v>535</v>
      </c>
      <c r="D1217" s="306" t="s">
        <v>51</v>
      </c>
      <c r="E1217" s="173" t="s">
        <v>7494</v>
      </c>
      <c r="F1217" s="173" t="s">
        <v>7495</v>
      </c>
      <c r="G1217" s="308" t="s">
        <v>9410</v>
      </c>
      <c r="H1217" s="348" t="s">
        <v>10362</v>
      </c>
      <c r="I1217" s="173" t="s">
        <v>10363</v>
      </c>
      <c r="J1217" s="173" t="s">
        <v>7497</v>
      </c>
      <c r="K1217" s="300"/>
      <c r="L1217" s="349"/>
      <c r="M1217" s="362"/>
      <c r="N1217" s="349"/>
      <c r="O1217" s="349"/>
      <c r="P1217" s="349"/>
      <c r="Q1217" s="265"/>
      <c r="R1217" s="265"/>
      <c r="S1217" s="265"/>
      <c r="T1217" s="265"/>
      <c r="U1217" s="265"/>
      <c r="V1217" s="265"/>
      <c r="W1217" s="265"/>
      <c r="X1217" s="265"/>
      <c r="Y1217" s="265"/>
      <c r="Z1217" s="265"/>
      <c r="AA1217" s="265"/>
      <c r="AB1217" s="265"/>
    </row>
    <row r="1218" hidden="1">
      <c r="A1218" s="83" t="str">
        <f t="shared" si="1"/>
        <v>605207e136e00252cc9977fa</v>
      </c>
      <c r="B1218" s="99"/>
      <c r="C1218" s="114" t="s">
        <v>535</v>
      </c>
      <c r="D1218" s="306" t="s">
        <v>51</v>
      </c>
      <c r="E1218" s="173" t="s">
        <v>994</v>
      </c>
      <c r="F1218" s="173" t="s">
        <v>995</v>
      </c>
      <c r="G1218" s="308" t="s">
        <v>9021</v>
      </c>
      <c r="H1218" s="173" t="s">
        <v>10362</v>
      </c>
      <c r="I1218" s="348" t="s">
        <v>10364</v>
      </c>
      <c r="J1218" s="173" t="s">
        <v>997</v>
      </c>
      <c r="K1218" s="300"/>
      <c r="L1218" s="349"/>
      <c r="M1218" s="362"/>
      <c r="N1218" s="349"/>
      <c r="O1218" s="349"/>
      <c r="P1218" s="349"/>
      <c r="Q1218" s="265"/>
      <c r="R1218" s="265"/>
      <c r="S1218" s="265"/>
      <c r="T1218" s="265"/>
      <c r="U1218" s="265"/>
      <c r="V1218" s="265"/>
      <c r="W1218" s="265"/>
      <c r="X1218" s="265"/>
      <c r="Y1218" s="265"/>
      <c r="Z1218" s="265"/>
      <c r="AA1218" s="265"/>
      <c r="AB1218" s="265"/>
    </row>
    <row r="1219" hidden="1">
      <c r="A1219" s="83" t="str">
        <f t="shared" si="1"/>
        <v>608141594520f400f49a55a9</v>
      </c>
      <c r="B1219" s="99"/>
      <c r="C1219" s="114" t="s">
        <v>535</v>
      </c>
      <c r="D1219" s="306" t="s">
        <v>51</v>
      </c>
      <c r="E1219" s="173" t="s">
        <v>10365</v>
      </c>
      <c r="F1219" s="173" t="s">
        <v>10366</v>
      </c>
      <c r="G1219" s="308" t="s">
        <v>8745</v>
      </c>
      <c r="H1219" s="348" t="s">
        <v>10367</v>
      </c>
      <c r="I1219" s="173" t="s">
        <v>10368</v>
      </c>
      <c r="J1219" s="173" t="s">
        <v>10369</v>
      </c>
      <c r="K1219" s="300"/>
      <c r="L1219" s="349"/>
      <c r="M1219" s="362"/>
      <c r="N1219" s="349"/>
      <c r="O1219" s="349"/>
      <c r="P1219" s="349"/>
      <c r="Q1219" s="265"/>
      <c r="R1219" s="265"/>
      <c r="S1219" s="265"/>
      <c r="T1219" s="265"/>
      <c r="U1219" s="265"/>
      <c r="V1219" s="265"/>
      <c r="W1219" s="265"/>
      <c r="X1219" s="265"/>
      <c r="Y1219" s="265"/>
      <c r="Z1219" s="265"/>
      <c r="AA1219" s="265"/>
      <c r="AB1219" s="265"/>
    </row>
    <row r="1220" hidden="1">
      <c r="A1220" s="83" t="str">
        <f t="shared" si="1"/>
        <v/>
      </c>
      <c r="B1220" s="108"/>
      <c r="C1220" s="114"/>
      <c r="D1220" s="306"/>
      <c r="E1220" s="173"/>
      <c r="F1220" s="173"/>
      <c r="G1220" s="308"/>
      <c r="H1220" s="348"/>
      <c r="I1220" s="173"/>
      <c r="J1220" s="173"/>
      <c r="K1220" s="300"/>
      <c r="L1220" s="349"/>
      <c r="M1220" s="362"/>
      <c r="N1220" s="349"/>
      <c r="O1220" s="349"/>
      <c r="P1220" s="349"/>
      <c r="Q1220" s="265"/>
      <c r="R1220" s="265"/>
      <c r="S1220" s="265"/>
      <c r="T1220" s="265"/>
      <c r="U1220" s="265"/>
      <c r="V1220" s="265"/>
      <c r="W1220" s="265"/>
      <c r="X1220" s="265"/>
      <c r="Y1220" s="265"/>
      <c r="Z1220" s="265"/>
      <c r="AA1220" s="265"/>
      <c r="AB1220" s="265"/>
    </row>
    <row r="1221" hidden="1">
      <c r="A1221" s="83" t="str">
        <f t="shared" si="1"/>
        <v/>
      </c>
      <c r="B1221" s="261"/>
      <c r="C1221" s="262">
        <v>44383.0</v>
      </c>
      <c r="D1221" s="306"/>
      <c r="E1221" s="173"/>
      <c r="F1221" s="173"/>
      <c r="G1221" s="308"/>
      <c r="H1221" s="348"/>
      <c r="I1221" s="173"/>
      <c r="J1221" s="173"/>
      <c r="K1221" s="300"/>
      <c r="L1221" s="349"/>
      <c r="M1221" s="362"/>
      <c r="N1221" s="349"/>
      <c r="O1221" s="349"/>
      <c r="P1221" s="349"/>
      <c r="Q1221" s="265"/>
      <c r="R1221" s="265"/>
      <c r="S1221" s="265"/>
      <c r="T1221" s="265"/>
      <c r="U1221" s="265"/>
      <c r="V1221" s="265"/>
      <c r="W1221" s="265"/>
      <c r="X1221" s="265"/>
      <c r="Y1221" s="265"/>
      <c r="Z1221" s="265"/>
      <c r="AA1221" s="265"/>
      <c r="AB1221" s="265"/>
    </row>
    <row r="1222" hidden="1">
      <c r="A1222" s="83" t="str">
        <f t="shared" si="1"/>
        <v/>
      </c>
      <c r="B1222" s="325" t="s">
        <v>8686</v>
      </c>
      <c r="C1222" s="92" t="s">
        <v>52</v>
      </c>
      <c r="D1222" s="306"/>
      <c r="E1222" s="173"/>
      <c r="F1222" s="173"/>
      <c r="G1222" s="308"/>
      <c r="H1222" s="348"/>
      <c r="I1222" s="173"/>
      <c r="J1222" s="173"/>
      <c r="K1222" s="300"/>
      <c r="L1222" s="349"/>
      <c r="M1222" s="362"/>
      <c r="N1222" s="349"/>
      <c r="O1222" s="349"/>
      <c r="P1222" s="349"/>
      <c r="Q1222" s="265"/>
      <c r="R1222" s="265"/>
      <c r="S1222" s="265"/>
      <c r="T1222" s="265"/>
      <c r="U1222" s="265"/>
      <c r="V1222" s="265"/>
      <c r="W1222" s="265"/>
      <c r="X1222" s="265"/>
      <c r="Y1222" s="265"/>
      <c r="Z1222" s="265"/>
      <c r="AA1222" s="265"/>
      <c r="AB1222" s="265"/>
    </row>
    <row r="1223" hidden="1">
      <c r="A1223" s="83" t="str">
        <f t="shared" si="1"/>
        <v>5fa9a839280bdd704ea023eb</v>
      </c>
      <c r="B1223" s="99"/>
      <c r="C1223" s="92" t="s">
        <v>52</v>
      </c>
      <c r="D1223" s="297" t="s">
        <v>51</v>
      </c>
      <c r="E1223" s="122" t="s">
        <v>7398</v>
      </c>
      <c r="F1223" s="122" t="s">
        <v>7399</v>
      </c>
      <c r="G1223" s="309" t="s">
        <v>9410</v>
      </c>
      <c r="H1223" s="231" t="s">
        <v>9970</v>
      </c>
      <c r="I1223" s="122" t="s">
        <v>10370</v>
      </c>
      <c r="J1223" s="122" t="s">
        <v>7401</v>
      </c>
      <c r="K1223" s="312"/>
      <c r="L1223" s="349"/>
      <c r="M1223" s="362"/>
      <c r="N1223" s="349"/>
      <c r="O1223" s="349"/>
      <c r="P1223" s="349"/>
      <c r="Q1223" s="265"/>
      <c r="R1223" s="265"/>
      <c r="S1223" s="265"/>
      <c r="T1223" s="265"/>
      <c r="U1223" s="265"/>
      <c r="V1223" s="265"/>
      <c r="W1223" s="265"/>
      <c r="X1223" s="265"/>
      <c r="Y1223" s="265"/>
      <c r="Z1223" s="265"/>
      <c r="AA1223" s="265"/>
      <c r="AB1223" s="265"/>
    </row>
    <row r="1224" hidden="1">
      <c r="A1224" s="83" t="str">
        <f t="shared" si="1"/>
        <v>60869ba9ae73ef4b3d607f5d</v>
      </c>
      <c r="B1224" s="99"/>
      <c r="C1224" s="92" t="s">
        <v>52</v>
      </c>
      <c r="D1224" s="297" t="s">
        <v>51</v>
      </c>
      <c r="E1224" s="122" t="s">
        <v>4001</v>
      </c>
      <c r="F1224" s="122" t="s">
        <v>4002</v>
      </c>
      <c r="G1224" s="309" t="s">
        <v>9021</v>
      </c>
      <c r="H1224" s="231" t="s">
        <v>9422</v>
      </c>
      <c r="I1224" s="122" t="s">
        <v>10371</v>
      </c>
      <c r="J1224" s="122" t="s">
        <v>4004</v>
      </c>
      <c r="K1224" s="312"/>
      <c r="L1224" s="315"/>
      <c r="M1224" s="367" t="s">
        <v>10372</v>
      </c>
      <c r="N1224" s="349"/>
      <c r="O1224" s="349"/>
      <c r="P1224" s="349"/>
      <c r="Q1224" s="265"/>
      <c r="R1224" s="265"/>
      <c r="S1224" s="265"/>
      <c r="T1224" s="265"/>
      <c r="U1224" s="265"/>
      <c r="V1224" s="265"/>
      <c r="W1224" s="265"/>
      <c r="X1224" s="265"/>
      <c r="Y1224" s="265"/>
      <c r="Z1224" s="265"/>
      <c r="AA1224" s="265"/>
      <c r="AB1224" s="265"/>
    </row>
    <row r="1225" hidden="1">
      <c r="A1225" s="83" t="str">
        <f t="shared" si="1"/>
        <v>5fe1ca80856302f6635590bd</v>
      </c>
      <c r="B1225" s="99"/>
      <c r="C1225" s="92" t="s">
        <v>52</v>
      </c>
      <c r="D1225" s="297" t="s">
        <v>51</v>
      </c>
      <c r="E1225" s="122" t="s">
        <v>6977</v>
      </c>
      <c r="F1225" s="122" t="s">
        <v>6978</v>
      </c>
      <c r="G1225" s="309" t="s">
        <v>8745</v>
      </c>
      <c r="H1225" s="231" t="s">
        <v>10188</v>
      </c>
      <c r="I1225" s="122" t="s">
        <v>10316</v>
      </c>
      <c r="J1225" s="122" t="s">
        <v>6980</v>
      </c>
      <c r="K1225" s="312"/>
      <c r="L1225" s="315"/>
      <c r="M1225" s="367" t="s">
        <v>10373</v>
      </c>
      <c r="N1225" s="349"/>
      <c r="O1225" s="349"/>
      <c r="P1225" s="349"/>
      <c r="Q1225" s="265"/>
      <c r="R1225" s="265"/>
      <c r="S1225" s="265"/>
      <c r="T1225" s="265"/>
      <c r="U1225" s="265"/>
      <c r="V1225" s="265"/>
      <c r="W1225" s="265"/>
      <c r="X1225" s="265"/>
      <c r="Y1225" s="265"/>
      <c r="Z1225" s="265"/>
      <c r="AA1225" s="265"/>
      <c r="AB1225" s="265"/>
    </row>
    <row r="1226" hidden="1">
      <c r="A1226" s="83" t="str">
        <f t="shared" si="1"/>
        <v>605f1f4c0e468e6e9cc6f273</v>
      </c>
      <c r="B1226" s="99"/>
      <c r="C1226" s="92" t="s">
        <v>52</v>
      </c>
      <c r="D1226" s="297" t="s">
        <v>51</v>
      </c>
      <c r="E1226" s="122" t="s">
        <v>5356</v>
      </c>
      <c r="F1226" s="122" t="s">
        <v>5357</v>
      </c>
      <c r="G1226" s="309" t="s">
        <v>9276</v>
      </c>
      <c r="H1226" s="231" t="s">
        <v>10374</v>
      </c>
      <c r="I1226" s="122" t="s">
        <v>10375</v>
      </c>
      <c r="J1226" s="122" t="s">
        <v>5359</v>
      </c>
      <c r="K1226" s="312"/>
      <c r="L1226" s="315"/>
      <c r="M1226" s="368" t="s">
        <v>10376</v>
      </c>
      <c r="N1226" s="349"/>
      <c r="O1226" s="349"/>
      <c r="P1226" s="349"/>
      <c r="Q1226" s="265"/>
      <c r="R1226" s="265"/>
      <c r="S1226" s="265"/>
      <c r="T1226" s="265"/>
      <c r="U1226" s="265"/>
      <c r="V1226" s="265"/>
      <c r="W1226" s="265"/>
      <c r="X1226" s="265"/>
      <c r="Y1226" s="265"/>
      <c r="Z1226" s="265"/>
      <c r="AA1226" s="265"/>
      <c r="AB1226" s="265"/>
    </row>
    <row r="1227" hidden="1">
      <c r="A1227" s="83" t="str">
        <f t="shared" si="1"/>
        <v/>
      </c>
      <c r="B1227" s="108"/>
      <c r="C1227" s="92"/>
      <c r="D1227" s="306"/>
      <c r="E1227" s="173"/>
      <c r="F1227" s="173"/>
      <c r="G1227" s="308"/>
      <c r="H1227" s="348"/>
      <c r="I1227" s="173"/>
      <c r="J1227" s="173"/>
      <c r="K1227" s="300"/>
      <c r="L1227" s="349"/>
      <c r="M1227" s="362"/>
      <c r="N1227" s="349"/>
      <c r="O1227" s="349"/>
      <c r="P1227" s="349"/>
      <c r="Q1227" s="265"/>
      <c r="R1227" s="265"/>
      <c r="S1227" s="265"/>
      <c r="T1227" s="265"/>
      <c r="U1227" s="265"/>
      <c r="V1227" s="265"/>
      <c r="W1227" s="265"/>
      <c r="X1227" s="265"/>
      <c r="Y1227" s="265"/>
      <c r="Z1227" s="265"/>
      <c r="AA1227" s="265"/>
      <c r="AB1227" s="265"/>
    </row>
    <row r="1228" hidden="1">
      <c r="A1228" s="83" t="str">
        <f t="shared" si="1"/>
        <v/>
      </c>
      <c r="B1228" s="261"/>
      <c r="C1228" s="262">
        <v>44384.0</v>
      </c>
      <c r="D1228" s="306"/>
      <c r="E1228" s="173"/>
      <c r="F1228" s="173"/>
      <c r="G1228" s="308"/>
      <c r="H1228" s="348"/>
      <c r="I1228" s="173"/>
      <c r="J1228" s="173"/>
      <c r="K1228" s="300"/>
      <c r="L1228" s="349"/>
      <c r="M1228" s="362"/>
      <c r="N1228" s="349"/>
      <c r="O1228" s="349"/>
      <c r="P1228" s="349"/>
      <c r="Q1228" s="265"/>
      <c r="R1228" s="265"/>
      <c r="S1228" s="265"/>
      <c r="T1228" s="265"/>
      <c r="U1228" s="265"/>
      <c r="V1228" s="265"/>
      <c r="W1228" s="265"/>
      <c r="X1228" s="265"/>
      <c r="Y1228" s="265"/>
      <c r="Z1228" s="265"/>
      <c r="AA1228" s="265"/>
      <c r="AB1228" s="265"/>
    </row>
    <row r="1229" hidden="1">
      <c r="A1229" s="83" t="str">
        <f t="shared" si="1"/>
        <v>60743cce4340791645b86c47</v>
      </c>
      <c r="B1229" s="325" t="s">
        <v>8686</v>
      </c>
      <c r="C1229" s="92" t="s">
        <v>52</v>
      </c>
      <c r="D1229" s="306" t="s">
        <v>51</v>
      </c>
      <c r="E1229" s="173" t="s">
        <v>9992</v>
      </c>
      <c r="F1229" s="173" t="s">
        <v>9993</v>
      </c>
      <c r="G1229" s="308" t="s">
        <v>9505</v>
      </c>
      <c r="H1229" s="348" t="s">
        <v>10377</v>
      </c>
      <c r="I1229" s="173" t="s">
        <v>10378</v>
      </c>
      <c r="J1229" s="101" t="s">
        <v>9995</v>
      </c>
      <c r="K1229" s="300" t="s">
        <v>9787</v>
      </c>
      <c r="L1229" s="349"/>
      <c r="M1229" s="362"/>
      <c r="N1229" s="349"/>
      <c r="O1229" s="349"/>
      <c r="P1229" s="349"/>
      <c r="Q1229" s="265"/>
      <c r="R1229" s="265"/>
      <c r="S1229" s="265"/>
      <c r="T1229" s="265"/>
      <c r="U1229" s="265"/>
      <c r="V1229" s="265"/>
      <c r="W1229" s="265"/>
      <c r="X1229" s="265"/>
      <c r="Y1229" s="265"/>
      <c r="Z1229" s="265"/>
      <c r="AA1229" s="265"/>
      <c r="AB1229" s="265"/>
    </row>
    <row r="1230" hidden="1">
      <c r="A1230" s="83" t="str">
        <f t="shared" si="1"/>
        <v>5fc62e1174f2fdedf73e7791</v>
      </c>
      <c r="B1230" s="99"/>
      <c r="C1230" s="92" t="s">
        <v>52</v>
      </c>
      <c r="D1230" s="306" t="s">
        <v>51</v>
      </c>
      <c r="E1230" s="101" t="s">
        <v>7016</v>
      </c>
      <c r="F1230" s="173" t="s">
        <v>7017</v>
      </c>
      <c r="G1230" s="308" t="s">
        <v>9766</v>
      </c>
      <c r="H1230" s="348" t="s">
        <v>10379</v>
      </c>
      <c r="I1230" s="173" t="s">
        <v>10380</v>
      </c>
      <c r="J1230" s="173" t="s">
        <v>604</v>
      </c>
      <c r="K1230" s="300" t="s">
        <v>300</v>
      </c>
      <c r="L1230" s="349"/>
      <c r="M1230" s="362"/>
      <c r="N1230" s="349"/>
      <c r="O1230" s="349"/>
      <c r="P1230" s="349"/>
      <c r="Q1230" s="265"/>
      <c r="R1230" s="265"/>
      <c r="S1230" s="265"/>
      <c r="T1230" s="265"/>
      <c r="U1230" s="265"/>
      <c r="V1230" s="265"/>
      <c r="W1230" s="265"/>
      <c r="X1230" s="265"/>
      <c r="Y1230" s="265"/>
      <c r="Z1230" s="265"/>
      <c r="AA1230" s="265"/>
      <c r="AB1230" s="265"/>
    </row>
    <row r="1231" hidden="1">
      <c r="A1231" s="83" t="str">
        <f t="shared" si="1"/>
        <v>5fc0cfdaed5236d1b3ca230a</v>
      </c>
      <c r="B1231" s="99"/>
      <c r="C1231" s="92" t="s">
        <v>52</v>
      </c>
      <c r="D1231" s="306" t="s">
        <v>51</v>
      </c>
      <c r="E1231" s="173" t="s">
        <v>2258</v>
      </c>
      <c r="F1231" s="173" t="s">
        <v>2259</v>
      </c>
      <c r="G1231" s="308" t="s">
        <v>9021</v>
      </c>
      <c r="H1231" s="348" t="s">
        <v>10345</v>
      </c>
      <c r="I1231" s="173" t="s">
        <v>10346</v>
      </c>
      <c r="J1231" s="173" t="s">
        <v>2261</v>
      </c>
      <c r="K1231" s="300" t="s">
        <v>300</v>
      </c>
      <c r="L1231" s="349"/>
      <c r="M1231" s="362"/>
      <c r="N1231" s="349"/>
      <c r="O1231" s="349"/>
      <c r="P1231" s="349"/>
      <c r="Q1231" s="265"/>
      <c r="R1231" s="265"/>
      <c r="S1231" s="265"/>
      <c r="T1231" s="265"/>
      <c r="U1231" s="265"/>
      <c r="V1231" s="265"/>
      <c r="W1231" s="265"/>
      <c r="X1231" s="265"/>
      <c r="Y1231" s="265"/>
      <c r="Z1231" s="265"/>
      <c r="AA1231" s="265"/>
      <c r="AB1231" s="265"/>
    </row>
    <row r="1232" hidden="1">
      <c r="A1232" s="83" t="str">
        <f t="shared" si="1"/>
        <v>603373f1965500421a0fad7f</v>
      </c>
      <c r="B1232" s="99"/>
      <c r="C1232" s="92" t="s">
        <v>52</v>
      </c>
      <c r="D1232" s="306" t="s">
        <v>51</v>
      </c>
      <c r="E1232" s="173" t="s">
        <v>10019</v>
      </c>
      <c r="F1232" s="173" t="s">
        <v>10020</v>
      </c>
      <c r="G1232" s="308" t="s">
        <v>8745</v>
      </c>
      <c r="H1232" s="348" t="s">
        <v>10334</v>
      </c>
      <c r="I1232" s="173" t="s">
        <v>10381</v>
      </c>
      <c r="J1232" s="173" t="s">
        <v>10382</v>
      </c>
      <c r="K1232" s="300" t="s">
        <v>300</v>
      </c>
      <c r="L1232" s="349"/>
      <c r="M1232" s="362"/>
      <c r="N1232" s="349"/>
      <c r="O1232" s="349"/>
      <c r="P1232" s="349"/>
      <c r="Q1232" s="265"/>
      <c r="R1232" s="265"/>
      <c r="S1232" s="265"/>
      <c r="T1232" s="265"/>
      <c r="U1232" s="265"/>
      <c r="V1232" s="265"/>
      <c r="W1232" s="265"/>
      <c r="X1232" s="265"/>
      <c r="Y1232" s="265"/>
      <c r="Z1232" s="265"/>
      <c r="AA1232" s="265"/>
      <c r="AB1232" s="265"/>
    </row>
    <row r="1233" hidden="1">
      <c r="A1233" s="83" t="str">
        <f t="shared" si="1"/>
        <v/>
      </c>
      <c r="B1233" s="99"/>
      <c r="C1233" s="92" t="s">
        <v>52</v>
      </c>
      <c r="D1233" s="306"/>
      <c r="E1233" s="173"/>
      <c r="F1233" s="173"/>
      <c r="G1233" s="308"/>
      <c r="H1233" s="348"/>
      <c r="I1233" s="173"/>
      <c r="J1233" s="173"/>
      <c r="K1233" s="300"/>
      <c r="L1233" s="349"/>
      <c r="M1233" s="362"/>
      <c r="N1233" s="349"/>
      <c r="O1233" s="349"/>
      <c r="P1233" s="349"/>
      <c r="Q1233" s="265"/>
      <c r="R1233" s="265"/>
      <c r="S1233" s="265"/>
      <c r="T1233" s="265"/>
      <c r="U1233" s="265"/>
      <c r="V1233" s="265"/>
      <c r="W1233" s="265"/>
      <c r="X1233" s="265"/>
      <c r="Y1233" s="265"/>
      <c r="Z1233" s="265"/>
      <c r="AA1233" s="265"/>
      <c r="AB1233" s="265"/>
    </row>
    <row r="1234" hidden="1">
      <c r="A1234" s="83" t="str">
        <f t="shared" si="1"/>
        <v/>
      </c>
      <c r="B1234" s="108"/>
      <c r="C1234" s="92"/>
      <c r="D1234" s="306"/>
      <c r="E1234" s="173"/>
      <c r="F1234" s="173"/>
      <c r="G1234" s="308"/>
      <c r="H1234" s="348"/>
      <c r="I1234" s="173"/>
      <c r="J1234" s="173"/>
      <c r="K1234" s="300"/>
      <c r="L1234" s="349"/>
      <c r="M1234" s="362"/>
      <c r="N1234" s="349"/>
      <c r="O1234" s="349"/>
      <c r="P1234" s="349"/>
      <c r="Q1234" s="265"/>
      <c r="R1234" s="265"/>
      <c r="S1234" s="265"/>
      <c r="T1234" s="265"/>
      <c r="U1234" s="265"/>
      <c r="V1234" s="265"/>
      <c r="W1234" s="265"/>
      <c r="X1234" s="265"/>
      <c r="Y1234" s="265"/>
      <c r="Z1234" s="265"/>
      <c r="AA1234" s="265"/>
      <c r="AB1234" s="265"/>
    </row>
    <row r="1235" hidden="1">
      <c r="A1235" s="83" t="str">
        <f t="shared" si="1"/>
        <v/>
      </c>
      <c r="B1235" s="261"/>
      <c r="C1235" s="262">
        <v>44385.0</v>
      </c>
      <c r="D1235" s="306"/>
      <c r="E1235" s="173"/>
      <c r="F1235" s="173"/>
      <c r="G1235" s="308"/>
      <c r="H1235" s="348"/>
      <c r="I1235" s="173"/>
      <c r="J1235" s="173"/>
      <c r="K1235" s="300"/>
      <c r="L1235" s="349"/>
      <c r="M1235" s="362"/>
      <c r="N1235" s="349"/>
      <c r="O1235" s="349"/>
      <c r="P1235" s="349"/>
      <c r="Q1235" s="265"/>
      <c r="R1235" s="265"/>
      <c r="S1235" s="265"/>
      <c r="T1235" s="265"/>
      <c r="U1235" s="265"/>
      <c r="V1235" s="265"/>
      <c r="W1235" s="265"/>
      <c r="X1235" s="265"/>
      <c r="Y1235" s="265"/>
      <c r="Z1235" s="265"/>
      <c r="AA1235" s="265"/>
      <c r="AB1235" s="265"/>
    </row>
    <row r="1236" hidden="1">
      <c r="A1236" s="83" t="str">
        <f t="shared" si="1"/>
        <v>13den önce randevu alınmayacak</v>
      </c>
      <c r="B1236" s="325" t="s">
        <v>8686</v>
      </c>
      <c r="C1236" s="92" t="s">
        <v>52</v>
      </c>
      <c r="D1236" s="306"/>
      <c r="E1236" s="369" t="s">
        <v>10383</v>
      </c>
      <c r="F1236" s="370"/>
      <c r="G1236" s="308"/>
      <c r="H1236" s="348"/>
      <c r="I1236" s="173"/>
      <c r="J1236" s="173"/>
      <c r="K1236" s="300"/>
      <c r="L1236" s="349"/>
      <c r="M1236" s="362"/>
      <c r="N1236" s="349"/>
      <c r="O1236" s="349"/>
      <c r="P1236" s="349"/>
      <c r="Q1236" s="265"/>
      <c r="R1236" s="265"/>
      <c r="S1236" s="265"/>
      <c r="T1236" s="265"/>
      <c r="U1236" s="265"/>
      <c r="V1236" s="265"/>
      <c r="W1236" s="265"/>
      <c r="X1236" s="265"/>
      <c r="Y1236" s="265"/>
      <c r="Z1236" s="265"/>
      <c r="AA1236" s="265"/>
      <c r="AB1236" s="265"/>
    </row>
    <row r="1237" hidden="1">
      <c r="A1237" s="83" t="str">
        <f t="shared" si="1"/>
        <v/>
      </c>
      <c r="B1237" s="99"/>
      <c r="C1237" s="92" t="s">
        <v>52</v>
      </c>
      <c r="D1237" s="306"/>
      <c r="E1237" s="173"/>
      <c r="F1237" s="173"/>
      <c r="G1237" s="308"/>
      <c r="H1237" s="348"/>
      <c r="I1237" s="173"/>
      <c r="J1237" s="173"/>
      <c r="K1237" s="300"/>
      <c r="L1237" s="349"/>
      <c r="M1237" s="362"/>
      <c r="N1237" s="349"/>
      <c r="O1237" s="349"/>
      <c r="P1237" s="349"/>
      <c r="Q1237" s="265"/>
      <c r="R1237" s="265"/>
      <c r="S1237" s="265"/>
      <c r="T1237" s="265"/>
      <c r="U1237" s="265"/>
      <c r="V1237" s="265"/>
      <c r="W1237" s="265"/>
      <c r="X1237" s="265"/>
      <c r="Y1237" s="265"/>
      <c r="Z1237" s="265"/>
      <c r="AA1237" s="265"/>
      <c r="AB1237" s="265"/>
    </row>
    <row r="1238" hidden="1">
      <c r="A1238" s="83" t="str">
        <f t="shared" si="1"/>
        <v>607065bd6b596d8a085b9811</v>
      </c>
      <c r="B1238" s="99"/>
      <c r="C1238" s="92" t="s">
        <v>52</v>
      </c>
      <c r="D1238" s="297" t="s">
        <v>51</v>
      </c>
      <c r="E1238" s="122" t="s">
        <v>9797</v>
      </c>
      <c r="F1238" s="122" t="s">
        <v>9798</v>
      </c>
      <c r="G1238" s="309" t="s">
        <v>9467</v>
      </c>
      <c r="H1238" s="231" t="s">
        <v>10345</v>
      </c>
      <c r="I1238" s="122" t="s">
        <v>10384</v>
      </c>
      <c r="J1238" s="122" t="s">
        <v>9800</v>
      </c>
      <c r="K1238" s="300" t="s">
        <v>10385</v>
      </c>
      <c r="L1238" s="349"/>
      <c r="M1238" s="362"/>
      <c r="N1238" s="349"/>
      <c r="O1238" s="349"/>
      <c r="P1238" s="349"/>
      <c r="Q1238" s="265"/>
      <c r="R1238" s="265"/>
      <c r="S1238" s="265"/>
      <c r="T1238" s="265"/>
      <c r="U1238" s="265"/>
      <c r="V1238" s="265"/>
      <c r="W1238" s="265"/>
      <c r="X1238" s="265"/>
      <c r="Y1238" s="265"/>
      <c r="Z1238" s="265"/>
      <c r="AA1238" s="265"/>
      <c r="AB1238" s="265"/>
    </row>
    <row r="1239" hidden="1">
      <c r="A1239" s="83" t="str">
        <f t="shared" si="1"/>
        <v>5fe5c863dc26c7e0c5cf745d</v>
      </c>
      <c r="B1239" s="99"/>
      <c r="C1239" s="92"/>
      <c r="D1239" s="306" t="s">
        <v>51</v>
      </c>
      <c r="E1239" s="101" t="s">
        <v>5227</v>
      </c>
      <c r="F1239" s="101" t="s">
        <v>5228</v>
      </c>
      <c r="G1239" s="308" t="s">
        <v>8883</v>
      </c>
      <c r="H1239" s="348" t="s">
        <v>10386</v>
      </c>
      <c r="I1239" s="173" t="s">
        <v>10387</v>
      </c>
      <c r="J1239" s="173" t="s">
        <v>5230</v>
      </c>
      <c r="K1239" s="300"/>
      <c r="L1239" s="300"/>
      <c r="M1239" s="362"/>
      <c r="N1239" s="349"/>
      <c r="O1239" s="349"/>
      <c r="P1239" s="349"/>
      <c r="Q1239" s="265"/>
      <c r="R1239" s="265"/>
      <c r="S1239" s="265"/>
      <c r="T1239" s="265"/>
      <c r="U1239" s="265"/>
      <c r="V1239" s="265"/>
      <c r="W1239" s="265"/>
      <c r="X1239" s="265"/>
      <c r="Y1239" s="265"/>
      <c r="Z1239" s="265"/>
      <c r="AA1239" s="265"/>
      <c r="AB1239" s="265"/>
    </row>
    <row r="1240" hidden="1">
      <c r="A1240" s="83" t="str">
        <f t="shared" si="1"/>
        <v>5fc0cfdaed5236d1b3ca230a</v>
      </c>
      <c r="B1240" s="99"/>
      <c r="C1240" s="92" t="s">
        <v>52</v>
      </c>
      <c r="D1240" s="306" t="s">
        <v>51</v>
      </c>
      <c r="E1240" s="173" t="s">
        <v>2258</v>
      </c>
      <c r="F1240" s="173" t="s">
        <v>2259</v>
      </c>
      <c r="G1240" s="308" t="s">
        <v>8700</v>
      </c>
      <c r="H1240" s="348" t="s">
        <v>10379</v>
      </c>
      <c r="I1240" s="173" t="s">
        <v>10346</v>
      </c>
      <c r="J1240" s="173" t="s">
        <v>2261</v>
      </c>
      <c r="K1240" s="300"/>
      <c r="L1240" s="300" t="s">
        <v>10388</v>
      </c>
      <c r="M1240" s="362"/>
      <c r="N1240" s="349"/>
      <c r="O1240" s="349"/>
      <c r="P1240" s="349"/>
      <c r="Q1240" s="265"/>
      <c r="R1240" s="265"/>
      <c r="S1240" s="265"/>
      <c r="T1240" s="265"/>
      <c r="U1240" s="265"/>
      <c r="V1240" s="265"/>
      <c r="W1240" s="265"/>
      <c r="X1240" s="265"/>
      <c r="Y1240" s="265"/>
      <c r="Z1240" s="265"/>
      <c r="AA1240" s="265"/>
      <c r="AB1240" s="265"/>
    </row>
    <row r="1241" hidden="1">
      <c r="A1241" s="83" t="str">
        <f t="shared" si="1"/>
        <v>60534bcacd69792a7ec27050</v>
      </c>
      <c r="B1241" s="99"/>
      <c r="C1241" s="92"/>
      <c r="D1241" s="297" t="s">
        <v>51</v>
      </c>
      <c r="E1241" s="122" t="s">
        <v>9478</v>
      </c>
      <c r="F1241" s="122" t="s">
        <v>9479</v>
      </c>
      <c r="G1241" s="309" t="s">
        <v>9047</v>
      </c>
      <c r="H1241" s="231" t="s">
        <v>10389</v>
      </c>
      <c r="I1241" s="122" t="s">
        <v>10390</v>
      </c>
      <c r="J1241" s="122" t="s">
        <v>1798</v>
      </c>
      <c r="K1241" s="312"/>
      <c r="L1241" s="300" t="s">
        <v>10391</v>
      </c>
      <c r="M1241" s="362"/>
      <c r="N1241" s="349"/>
      <c r="O1241" s="349"/>
      <c r="P1241" s="349"/>
      <c r="Q1241" s="265"/>
      <c r="R1241" s="265"/>
      <c r="S1241" s="265"/>
      <c r="T1241" s="265"/>
      <c r="U1241" s="265"/>
      <c r="V1241" s="265"/>
      <c r="W1241" s="265"/>
      <c r="X1241" s="265"/>
      <c r="Y1241" s="265"/>
      <c r="Z1241" s="265"/>
      <c r="AA1241" s="265"/>
      <c r="AB1241" s="265"/>
    </row>
    <row r="1242" hidden="1">
      <c r="A1242" s="83" t="str">
        <f t="shared" si="1"/>
        <v>60535085ae18d751556ef085</v>
      </c>
      <c r="B1242" s="99"/>
      <c r="C1242" s="92"/>
      <c r="D1242" s="297" t="s">
        <v>51</v>
      </c>
      <c r="E1242" s="122" t="s">
        <v>9481</v>
      </c>
      <c r="F1242" s="122" t="s">
        <v>9482</v>
      </c>
      <c r="G1242" s="309" t="s">
        <v>9047</v>
      </c>
      <c r="H1242" s="231" t="s">
        <v>10389</v>
      </c>
      <c r="I1242" s="122" t="s">
        <v>10390</v>
      </c>
      <c r="J1242" s="122" t="s">
        <v>1798</v>
      </c>
      <c r="K1242" s="312"/>
      <c r="L1242" s="300"/>
      <c r="M1242" s="362"/>
      <c r="N1242" s="349"/>
      <c r="O1242" s="349"/>
      <c r="P1242" s="349"/>
      <c r="Q1242" s="265"/>
      <c r="R1242" s="265"/>
      <c r="S1242" s="265"/>
      <c r="T1242" s="265"/>
      <c r="U1242" s="265"/>
      <c r="V1242" s="265"/>
      <c r="W1242" s="265"/>
      <c r="X1242" s="265"/>
      <c r="Y1242" s="265"/>
      <c r="Z1242" s="265"/>
      <c r="AA1242" s="265"/>
      <c r="AB1242" s="265"/>
    </row>
    <row r="1243" hidden="1">
      <c r="A1243" s="83" t="str">
        <f t="shared" si="1"/>
        <v>5fd3be2ba926a54f17619e14</v>
      </c>
      <c r="B1243" s="108"/>
      <c r="C1243" s="92"/>
      <c r="D1243" s="297" t="s">
        <v>51</v>
      </c>
      <c r="E1243" s="122" t="s">
        <v>10392</v>
      </c>
      <c r="F1243" s="122" t="s">
        <v>5098</v>
      </c>
      <c r="G1243" s="309" t="s">
        <v>10270</v>
      </c>
      <c r="H1243" s="231" t="s">
        <v>10317</v>
      </c>
      <c r="I1243" s="122" t="s">
        <v>10393</v>
      </c>
      <c r="J1243" s="122" t="s">
        <v>5100</v>
      </c>
      <c r="K1243" s="371" t="s">
        <v>10394</v>
      </c>
      <c r="L1243" s="127"/>
      <c r="M1243" s="368"/>
      <c r="N1243" s="349"/>
      <c r="O1243" s="349"/>
      <c r="P1243" s="349"/>
      <c r="Q1243" s="265"/>
      <c r="R1243" s="265"/>
      <c r="S1243" s="265"/>
      <c r="T1243" s="265"/>
      <c r="U1243" s="265"/>
      <c r="V1243" s="265"/>
      <c r="W1243" s="265"/>
      <c r="X1243" s="265"/>
      <c r="Y1243" s="265"/>
      <c r="Z1243" s="265"/>
      <c r="AA1243" s="265"/>
      <c r="AB1243" s="265"/>
    </row>
    <row r="1244" hidden="1">
      <c r="A1244" s="83" t="str">
        <f t="shared" si="1"/>
        <v/>
      </c>
      <c r="B1244" s="261"/>
      <c r="C1244" s="262">
        <v>44386.0</v>
      </c>
      <c r="D1244" s="306"/>
      <c r="E1244" s="173"/>
      <c r="F1244" s="173"/>
      <c r="G1244" s="308"/>
      <c r="H1244" s="348"/>
      <c r="I1244" s="173"/>
      <c r="J1244" s="173"/>
      <c r="K1244" s="300"/>
      <c r="L1244" s="349"/>
      <c r="M1244" s="362"/>
      <c r="N1244" s="349"/>
      <c r="O1244" s="349"/>
      <c r="P1244" s="349"/>
      <c r="Q1244" s="265"/>
      <c r="R1244" s="265"/>
      <c r="S1244" s="265"/>
      <c r="T1244" s="265"/>
      <c r="U1244" s="265"/>
      <c r="V1244" s="265"/>
      <c r="W1244" s="265"/>
      <c r="X1244" s="265"/>
      <c r="Y1244" s="265"/>
      <c r="Z1244" s="265"/>
      <c r="AA1244" s="265"/>
      <c r="AB1244" s="265"/>
    </row>
    <row r="1245" hidden="1">
      <c r="A1245" s="83" t="str">
        <f t="shared" si="1"/>
        <v/>
      </c>
      <c r="B1245" s="325" t="s">
        <v>8686</v>
      </c>
      <c r="C1245" s="92" t="s">
        <v>52</v>
      </c>
      <c r="D1245" s="306"/>
      <c r="E1245" s="173"/>
      <c r="F1245" s="173"/>
      <c r="G1245" s="308"/>
      <c r="H1245" s="348"/>
      <c r="I1245" s="173"/>
      <c r="J1245" s="173"/>
      <c r="K1245" s="300"/>
      <c r="L1245" s="349"/>
      <c r="M1245" s="362"/>
      <c r="N1245" s="349"/>
      <c r="O1245" s="349"/>
      <c r="P1245" s="349"/>
      <c r="Q1245" s="265"/>
      <c r="R1245" s="265"/>
      <c r="S1245" s="265"/>
      <c r="T1245" s="265"/>
      <c r="U1245" s="265"/>
      <c r="V1245" s="265"/>
      <c r="W1245" s="265"/>
      <c r="X1245" s="265"/>
      <c r="Y1245" s="265"/>
      <c r="Z1245" s="265"/>
      <c r="AA1245" s="265"/>
      <c r="AB1245" s="265"/>
    </row>
    <row r="1246" hidden="1">
      <c r="A1246" s="83" t="str">
        <f t="shared" si="1"/>
        <v>5ffc6ba0937d1bc2f4bd5411</v>
      </c>
      <c r="B1246" s="99"/>
      <c r="C1246" s="92" t="s">
        <v>52</v>
      </c>
      <c r="D1246" s="306" t="s">
        <v>51</v>
      </c>
      <c r="E1246" s="101" t="s">
        <v>2878</v>
      </c>
      <c r="F1246" s="101" t="s">
        <v>2879</v>
      </c>
      <c r="G1246" s="308" t="s">
        <v>9186</v>
      </c>
      <c r="H1246" s="348" t="s">
        <v>9422</v>
      </c>
      <c r="I1246" s="173" t="s">
        <v>10395</v>
      </c>
      <c r="J1246" s="101" t="s">
        <v>2881</v>
      </c>
      <c r="K1246" s="300" t="s">
        <v>10396</v>
      </c>
      <c r="L1246" s="349"/>
      <c r="M1246" s="362"/>
      <c r="N1246" s="349"/>
      <c r="O1246" s="349"/>
      <c r="P1246" s="349"/>
      <c r="Q1246" s="265"/>
      <c r="R1246" s="265"/>
      <c r="S1246" s="265"/>
      <c r="T1246" s="265"/>
      <c r="U1246" s="265"/>
      <c r="V1246" s="265"/>
      <c r="W1246" s="265"/>
      <c r="X1246" s="265"/>
      <c r="Y1246" s="265"/>
      <c r="Z1246" s="265"/>
      <c r="AA1246" s="265"/>
      <c r="AB1246" s="265"/>
    </row>
    <row r="1247" hidden="1">
      <c r="A1247" s="83" t="str">
        <f t="shared" si="1"/>
        <v>601a6847dcf23971016fd8fb</v>
      </c>
      <c r="B1247" s="99"/>
      <c r="C1247" s="92" t="s">
        <v>52</v>
      </c>
      <c r="D1247" s="306" t="s">
        <v>51</v>
      </c>
      <c r="E1247" s="173" t="s">
        <v>10397</v>
      </c>
      <c r="F1247" s="173" t="s">
        <v>10398</v>
      </c>
      <c r="G1247" s="308" t="s">
        <v>8755</v>
      </c>
      <c r="H1247" s="348" t="s">
        <v>9970</v>
      </c>
      <c r="I1247" s="173" t="s">
        <v>10399</v>
      </c>
      <c r="J1247" s="101" t="s">
        <v>10400</v>
      </c>
      <c r="K1247" s="300" t="s">
        <v>10396</v>
      </c>
      <c r="L1247" s="349"/>
      <c r="M1247" s="362"/>
      <c r="N1247" s="349"/>
      <c r="O1247" s="349"/>
      <c r="P1247" s="349"/>
      <c r="Q1247" s="265"/>
      <c r="R1247" s="265"/>
      <c r="S1247" s="265"/>
      <c r="T1247" s="265"/>
      <c r="U1247" s="265"/>
      <c r="V1247" s="265"/>
      <c r="W1247" s="265"/>
      <c r="X1247" s="265"/>
      <c r="Y1247" s="265"/>
      <c r="Z1247" s="265"/>
      <c r="AA1247" s="265"/>
      <c r="AB1247" s="265"/>
    </row>
    <row r="1248" hidden="1">
      <c r="A1248" s="83" t="str">
        <f t="shared" si="1"/>
        <v>60c8fcc768b0eb84c58d1dc4</v>
      </c>
      <c r="B1248" s="99"/>
      <c r="C1248" s="92" t="s">
        <v>52</v>
      </c>
      <c r="D1248" s="297" t="s">
        <v>51</v>
      </c>
      <c r="E1248" s="122" t="s">
        <v>10401</v>
      </c>
      <c r="F1248" s="122" t="s">
        <v>10402</v>
      </c>
      <c r="G1248" s="309" t="s">
        <v>8745</v>
      </c>
      <c r="H1248" s="231" t="s">
        <v>9428</v>
      </c>
      <c r="I1248" s="122" t="s">
        <v>9768</v>
      </c>
      <c r="J1248" s="122" t="s">
        <v>2697</v>
      </c>
      <c r="K1248" s="312"/>
      <c r="L1248" s="315"/>
      <c r="M1248" s="362"/>
      <c r="N1248" s="349"/>
      <c r="O1248" s="349"/>
      <c r="P1248" s="349"/>
      <c r="Q1248" s="265"/>
      <c r="R1248" s="265"/>
      <c r="S1248" s="265"/>
      <c r="T1248" s="265"/>
      <c r="U1248" s="265"/>
      <c r="V1248" s="265"/>
      <c r="W1248" s="265"/>
      <c r="X1248" s="265"/>
      <c r="Y1248" s="265"/>
      <c r="Z1248" s="265"/>
      <c r="AA1248" s="265"/>
      <c r="AB1248" s="265"/>
    </row>
    <row r="1249" hidden="1">
      <c r="A1249" s="83" t="str">
        <f t="shared" si="1"/>
        <v>60dba6b5ba7dcfaf8df4b59d</v>
      </c>
      <c r="B1249" s="99"/>
      <c r="C1249" s="92" t="s">
        <v>52</v>
      </c>
      <c r="D1249" s="306" t="s">
        <v>51</v>
      </c>
      <c r="E1249" s="173" t="s">
        <v>2101</v>
      </c>
      <c r="F1249" s="173" t="s">
        <v>2102</v>
      </c>
      <c r="G1249" s="308" t="s">
        <v>9276</v>
      </c>
      <c r="H1249" s="348" t="s">
        <v>9970</v>
      </c>
      <c r="I1249" s="173" t="s">
        <v>10403</v>
      </c>
      <c r="J1249" s="173" t="s">
        <v>2104</v>
      </c>
      <c r="K1249" s="300" t="s">
        <v>10396</v>
      </c>
      <c r="L1249" s="349"/>
      <c r="M1249" s="362"/>
      <c r="N1249" s="349"/>
      <c r="O1249" s="349"/>
      <c r="P1249" s="349"/>
      <c r="Q1249" s="265"/>
      <c r="R1249" s="265"/>
      <c r="S1249" s="265"/>
      <c r="T1249" s="265"/>
      <c r="U1249" s="265"/>
      <c r="V1249" s="265"/>
      <c r="W1249" s="265"/>
      <c r="X1249" s="265"/>
      <c r="Y1249" s="265"/>
      <c r="Z1249" s="265"/>
      <c r="AA1249" s="265"/>
      <c r="AB1249" s="265"/>
    </row>
    <row r="1250" hidden="1">
      <c r="A1250" s="83" t="str">
        <f t="shared" si="1"/>
        <v/>
      </c>
      <c r="B1250" s="108"/>
      <c r="C1250" s="112"/>
      <c r="D1250" s="306"/>
      <c r="E1250" s="173"/>
      <c r="F1250" s="173"/>
      <c r="G1250" s="308"/>
      <c r="H1250" s="348"/>
      <c r="I1250" s="173"/>
      <c r="J1250" s="173"/>
      <c r="K1250" s="300"/>
      <c r="L1250" s="349"/>
      <c r="M1250" s="362"/>
      <c r="N1250" s="349"/>
      <c r="O1250" s="349"/>
      <c r="P1250" s="349"/>
      <c r="Q1250" s="265"/>
      <c r="R1250" s="265"/>
      <c r="S1250" s="265"/>
      <c r="T1250" s="265"/>
      <c r="U1250" s="265"/>
      <c r="V1250" s="265"/>
      <c r="W1250" s="265"/>
      <c r="X1250" s="265"/>
      <c r="Y1250" s="265"/>
      <c r="Z1250" s="265"/>
      <c r="AA1250" s="265"/>
      <c r="AB1250" s="265"/>
    </row>
    <row r="1251" hidden="1">
      <c r="A1251" s="83" t="str">
        <f t="shared" si="1"/>
        <v/>
      </c>
      <c r="B1251" s="325" t="s">
        <v>8686</v>
      </c>
      <c r="C1251" s="262">
        <v>44389.0</v>
      </c>
      <c r="D1251" s="126"/>
      <c r="E1251" s="127"/>
      <c r="F1251" s="127"/>
      <c r="G1251" s="112"/>
      <c r="H1251" s="127"/>
      <c r="I1251" s="127"/>
      <c r="J1251" s="127"/>
      <c r="K1251" s="300"/>
      <c r="L1251" s="349"/>
      <c r="M1251" s="362"/>
      <c r="N1251" s="349"/>
      <c r="O1251" s="349"/>
      <c r="P1251" s="349"/>
      <c r="Q1251" s="265"/>
      <c r="R1251" s="265"/>
      <c r="S1251" s="265"/>
      <c r="T1251" s="265"/>
      <c r="U1251" s="265"/>
      <c r="V1251" s="265"/>
      <c r="W1251" s="265"/>
      <c r="X1251" s="265"/>
      <c r="Y1251" s="265"/>
      <c r="Z1251" s="265"/>
      <c r="AA1251" s="265"/>
      <c r="AB1251" s="265"/>
    </row>
    <row r="1252" hidden="1">
      <c r="A1252" s="83" t="str">
        <f t="shared" si="1"/>
        <v/>
      </c>
      <c r="B1252" s="99"/>
      <c r="C1252" s="92" t="s">
        <v>52</v>
      </c>
      <c r="D1252" s="126"/>
      <c r="E1252" s="127"/>
      <c r="F1252" s="127"/>
      <c r="G1252" s="112"/>
      <c r="H1252" s="127"/>
      <c r="I1252" s="127"/>
      <c r="J1252" s="127"/>
      <c r="K1252" s="300"/>
      <c r="L1252" s="349"/>
      <c r="M1252" s="362"/>
      <c r="N1252" s="349"/>
      <c r="O1252" s="349"/>
      <c r="P1252" s="349"/>
      <c r="Q1252" s="265"/>
      <c r="R1252" s="265"/>
      <c r="S1252" s="265"/>
      <c r="T1252" s="265"/>
      <c r="U1252" s="265"/>
      <c r="V1252" s="265"/>
      <c r="W1252" s="265"/>
      <c r="X1252" s="265"/>
      <c r="Y1252" s="265"/>
      <c r="Z1252" s="265"/>
      <c r="AA1252" s="265"/>
      <c r="AB1252" s="265"/>
    </row>
    <row r="1253" hidden="1">
      <c r="A1253" s="83" t="str">
        <f t="shared" si="1"/>
        <v>5fc4dc3a16c29e4b5aa324a3</v>
      </c>
      <c r="B1253" s="99"/>
      <c r="C1253" s="92" t="s">
        <v>52</v>
      </c>
      <c r="D1253" s="214" t="s">
        <v>51</v>
      </c>
      <c r="E1253" s="101" t="s">
        <v>7659</v>
      </c>
      <c r="F1253" s="101" t="s">
        <v>7660</v>
      </c>
      <c r="G1253" s="171">
        <v>0.5</v>
      </c>
      <c r="H1253" s="215" t="s">
        <v>10404</v>
      </c>
      <c r="I1253" s="215" t="s">
        <v>10405</v>
      </c>
      <c r="J1253" s="101" t="s">
        <v>7662</v>
      </c>
      <c r="K1253" s="300" t="s">
        <v>10406</v>
      </c>
      <c r="L1253" s="349"/>
      <c r="M1253" s="362"/>
      <c r="N1253" s="349"/>
      <c r="O1253" s="349"/>
      <c r="P1253" s="349"/>
      <c r="Q1253" s="265"/>
      <c r="R1253" s="265"/>
      <c r="S1253" s="265"/>
      <c r="T1253" s="265"/>
      <c r="U1253" s="265"/>
      <c r="V1253" s="265"/>
      <c r="W1253" s="265"/>
      <c r="X1253" s="265"/>
      <c r="Y1253" s="265"/>
      <c r="Z1253" s="265"/>
      <c r="AA1253" s="265"/>
      <c r="AB1253" s="265"/>
    </row>
    <row r="1254" hidden="1">
      <c r="A1254" s="83" t="str">
        <f t="shared" si="1"/>
        <v>60d32859acb7116f2ecde856</v>
      </c>
      <c r="B1254" s="99"/>
      <c r="C1254" s="92" t="s">
        <v>52</v>
      </c>
      <c r="D1254" s="306" t="s">
        <v>51</v>
      </c>
      <c r="E1254" s="101" t="s">
        <v>10407</v>
      </c>
      <c r="F1254" s="101" t="s">
        <v>10408</v>
      </c>
      <c r="G1254" s="308" t="s">
        <v>9021</v>
      </c>
      <c r="H1254" s="372" t="s">
        <v>10097</v>
      </c>
      <c r="I1254" s="101" t="s">
        <v>10409</v>
      </c>
      <c r="J1254" s="101" t="s">
        <v>10410</v>
      </c>
      <c r="K1254" s="300"/>
      <c r="L1254" s="349"/>
      <c r="M1254" s="362"/>
      <c r="N1254" s="349"/>
      <c r="O1254" s="349"/>
      <c r="P1254" s="349"/>
      <c r="Q1254" s="265"/>
      <c r="R1254" s="265"/>
      <c r="S1254" s="265"/>
      <c r="T1254" s="265"/>
      <c r="U1254" s="265"/>
      <c r="V1254" s="265"/>
      <c r="W1254" s="265"/>
      <c r="X1254" s="265"/>
      <c r="Y1254" s="265"/>
      <c r="Z1254" s="265"/>
      <c r="AA1254" s="265"/>
      <c r="AB1254" s="265"/>
    </row>
    <row r="1255" hidden="1">
      <c r="A1255" s="83" t="str">
        <f t="shared" si="1"/>
        <v>602686115e0d8cacd3296043</v>
      </c>
      <c r="B1255" s="99"/>
      <c r="C1255" s="92" t="s">
        <v>52</v>
      </c>
      <c r="D1255" s="306" t="s">
        <v>51</v>
      </c>
      <c r="E1255" s="231" t="s">
        <v>2763</v>
      </c>
      <c r="F1255" s="231" t="s">
        <v>2764</v>
      </c>
      <c r="G1255" s="230">
        <v>0.6666666666666666</v>
      </c>
      <c r="H1255" s="231" t="s">
        <v>10411</v>
      </c>
      <c r="I1255" s="231" t="s">
        <v>10412</v>
      </c>
      <c r="J1255" s="231" t="s">
        <v>2766</v>
      </c>
      <c r="K1255" s="312"/>
      <c r="L1255" s="300" t="s">
        <v>10413</v>
      </c>
      <c r="M1255" s="362"/>
      <c r="N1255" s="349"/>
      <c r="O1255" s="349"/>
      <c r="P1255" s="349"/>
      <c r="Q1255" s="265"/>
      <c r="R1255" s="265"/>
      <c r="S1255" s="265"/>
      <c r="T1255" s="265"/>
      <c r="U1255" s="265"/>
      <c r="V1255" s="265"/>
      <c r="W1255" s="265"/>
      <c r="X1255" s="265"/>
      <c r="Y1255" s="265"/>
      <c r="Z1255" s="265"/>
      <c r="AA1255" s="265"/>
      <c r="AB1255" s="265"/>
    </row>
    <row r="1256" hidden="1">
      <c r="A1256" s="83" t="str">
        <f t="shared" si="1"/>
        <v>60d84b0b63bd453f84782784</v>
      </c>
      <c r="B1256" s="108"/>
      <c r="C1256" s="92" t="s">
        <v>52</v>
      </c>
      <c r="D1256" s="306" t="s">
        <v>51</v>
      </c>
      <c r="E1256" s="122" t="s">
        <v>3002</v>
      </c>
      <c r="F1256" s="122" t="s">
        <v>3003</v>
      </c>
      <c r="G1256" s="309" t="s">
        <v>10414</v>
      </c>
      <c r="H1256" s="231" t="s">
        <v>8803</v>
      </c>
      <c r="I1256" s="122" t="s">
        <v>10415</v>
      </c>
      <c r="J1256" s="122" t="s">
        <v>3005</v>
      </c>
      <c r="K1256" s="312"/>
      <c r="L1256" s="300" t="s">
        <v>10416</v>
      </c>
      <c r="M1256" s="362"/>
      <c r="N1256" s="349"/>
      <c r="O1256" s="349"/>
      <c r="P1256" s="349"/>
      <c r="Q1256" s="265"/>
      <c r="R1256" s="265"/>
      <c r="S1256" s="265"/>
      <c r="T1256" s="265"/>
      <c r="U1256" s="265"/>
      <c r="V1256" s="265"/>
      <c r="W1256" s="265"/>
      <c r="X1256" s="265"/>
      <c r="Y1256" s="265"/>
      <c r="Z1256" s="265"/>
      <c r="AA1256" s="265"/>
      <c r="AB1256" s="265"/>
    </row>
    <row r="1257" hidden="1">
      <c r="A1257" s="83" t="str">
        <f t="shared" si="1"/>
        <v/>
      </c>
      <c r="B1257" s="335"/>
      <c r="C1257" s="92"/>
      <c r="D1257" s="306"/>
      <c r="E1257" s="173"/>
      <c r="F1257" s="173"/>
      <c r="G1257" s="308"/>
      <c r="H1257" s="348"/>
      <c r="I1257" s="173"/>
      <c r="J1257" s="173"/>
      <c r="K1257" s="300"/>
      <c r="L1257" s="349"/>
      <c r="M1257" s="362"/>
      <c r="N1257" s="349"/>
      <c r="O1257" s="349"/>
      <c r="P1257" s="349"/>
      <c r="Q1257" s="265"/>
      <c r="R1257" s="265"/>
      <c r="S1257" s="265"/>
      <c r="T1257" s="265"/>
      <c r="U1257" s="265"/>
      <c r="V1257" s="265"/>
      <c r="W1257" s="265"/>
      <c r="X1257" s="265"/>
      <c r="Y1257" s="265"/>
      <c r="Z1257" s="265"/>
      <c r="AA1257" s="265"/>
      <c r="AB1257" s="265"/>
    </row>
    <row r="1258" hidden="1">
      <c r="A1258" s="83" t="str">
        <f t="shared" si="1"/>
        <v/>
      </c>
      <c r="B1258" s="325" t="s">
        <v>8686</v>
      </c>
      <c r="C1258" s="262">
        <v>44390.0</v>
      </c>
      <c r="D1258" s="306"/>
      <c r="E1258" s="173"/>
      <c r="F1258" s="173"/>
      <c r="G1258" s="308"/>
      <c r="H1258" s="348"/>
      <c r="I1258" s="173"/>
      <c r="J1258" s="173"/>
      <c r="K1258" s="300"/>
      <c r="L1258" s="349"/>
      <c r="M1258" s="362"/>
      <c r="N1258" s="349"/>
      <c r="O1258" s="349"/>
      <c r="P1258" s="349"/>
      <c r="Q1258" s="265"/>
      <c r="R1258" s="265"/>
      <c r="S1258" s="265"/>
      <c r="T1258" s="265"/>
      <c r="U1258" s="265"/>
      <c r="V1258" s="265"/>
      <c r="W1258" s="265"/>
      <c r="X1258" s="265"/>
      <c r="Y1258" s="265"/>
      <c r="Z1258" s="265"/>
      <c r="AA1258" s="265"/>
      <c r="AB1258" s="265"/>
    </row>
    <row r="1259" hidden="1">
      <c r="A1259" s="83" t="str">
        <f t="shared" si="1"/>
        <v>60c11cc6b2238e70d5d1c750</v>
      </c>
      <c r="B1259" s="99"/>
      <c r="C1259" s="92" t="s">
        <v>52</v>
      </c>
      <c r="D1259" s="297" t="s">
        <v>51</v>
      </c>
      <c r="E1259" s="122" t="s">
        <v>10417</v>
      </c>
      <c r="F1259" s="122" t="s">
        <v>10418</v>
      </c>
      <c r="G1259" s="309" t="s">
        <v>9410</v>
      </c>
      <c r="H1259" s="231" t="s">
        <v>10419</v>
      </c>
      <c r="I1259" s="122" t="s">
        <v>10420</v>
      </c>
      <c r="J1259" s="122" t="s">
        <v>10421</v>
      </c>
      <c r="K1259" s="300"/>
      <c r="L1259" s="349"/>
      <c r="M1259" s="362"/>
      <c r="N1259" s="349"/>
      <c r="O1259" s="349"/>
      <c r="P1259" s="349"/>
      <c r="Q1259" s="265"/>
      <c r="R1259" s="265"/>
      <c r="S1259" s="265"/>
      <c r="T1259" s="265"/>
      <c r="U1259" s="265"/>
      <c r="V1259" s="265"/>
      <c r="W1259" s="265"/>
      <c r="X1259" s="265"/>
      <c r="Y1259" s="265"/>
      <c r="Z1259" s="265"/>
      <c r="AA1259" s="265"/>
      <c r="AB1259" s="265"/>
    </row>
    <row r="1260" hidden="1">
      <c r="A1260" s="83" t="str">
        <f t="shared" si="1"/>
        <v>6086aacf50f08f39fdef9b2b</v>
      </c>
      <c r="B1260" s="99"/>
      <c r="C1260" s="92" t="s">
        <v>52</v>
      </c>
      <c r="D1260" s="306" t="s">
        <v>51</v>
      </c>
      <c r="E1260" s="173" t="s">
        <v>10422</v>
      </c>
      <c r="F1260" s="173" t="s">
        <v>10423</v>
      </c>
      <c r="G1260" s="308" t="s">
        <v>8745</v>
      </c>
      <c r="H1260" s="348" t="s">
        <v>10419</v>
      </c>
      <c r="I1260" s="173" t="s">
        <v>10424</v>
      </c>
      <c r="J1260" s="173" t="s">
        <v>10425</v>
      </c>
      <c r="K1260" s="300"/>
      <c r="L1260" s="349"/>
      <c r="M1260" s="368" t="s">
        <v>10426</v>
      </c>
      <c r="N1260" s="349"/>
      <c r="O1260" s="349"/>
      <c r="P1260" s="349"/>
      <c r="Q1260" s="265"/>
      <c r="R1260" s="265"/>
      <c r="S1260" s="265"/>
      <c r="T1260" s="265"/>
      <c r="U1260" s="265"/>
      <c r="V1260" s="265"/>
      <c r="W1260" s="265"/>
      <c r="X1260" s="265"/>
      <c r="Y1260" s="265"/>
      <c r="Z1260" s="265"/>
      <c r="AA1260" s="265"/>
      <c r="AB1260" s="265"/>
    </row>
    <row r="1261" hidden="1">
      <c r="A1261" s="83" t="str">
        <f t="shared" si="1"/>
        <v>6048d97341a491471f9825f7</v>
      </c>
      <c r="B1261" s="99"/>
      <c r="C1261" s="92" t="s">
        <v>52</v>
      </c>
      <c r="D1261" s="306" t="s">
        <v>51</v>
      </c>
      <c r="E1261" s="229" t="s">
        <v>8321</v>
      </c>
      <c r="F1261" s="229" t="s">
        <v>8322</v>
      </c>
      <c r="G1261" s="308" t="s">
        <v>8760</v>
      </c>
      <c r="H1261" s="348" t="s">
        <v>10038</v>
      </c>
      <c r="I1261" s="173" t="s">
        <v>10427</v>
      </c>
      <c r="J1261" s="101" t="s">
        <v>8324</v>
      </c>
      <c r="K1261" s="300"/>
      <c r="L1261" s="349"/>
      <c r="M1261" s="368" t="s">
        <v>10426</v>
      </c>
      <c r="N1261" s="349"/>
      <c r="O1261" s="349"/>
      <c r="P1261" s="349"/>
      <c r="Q1261" s="265"/>
      <c r="R1261" s="265"/>
      <c r="S1261" s="265"/>
      <c r="T1261" s="265"/>
      <c r="U1261" s="265"/>
      <c r="V1261" s="265"/>
      <c r="W1261" s="265"/>
      <c r="X1261" s="265"/>
      <c r="Y1261" s="265"/>
      <c r="Z1261" s="265"/>
      <c r="AA1261" s="265"/>
      <c r="AB1261" s="265"/>
    </row>
    <row r="1262" hidden="1">
      <c r="A1262" s="83" t="str">
        <f t="shared" si="1"/>
        <v>60266f80919b7a6273799b88</v>
      </c>
      <c r="B1262" s="99"/>
      <c r="C1262" s="92" t="s">
        <v>52</v>
      </c>
      <c r="D1262" s="306" t="s">
        <v>51</v>
      </c>
      <c r="E1262" s="173" t="s">
        <v>8086</v>
      </c>
      <c r="F1262" s="173" t="s">
        <v>8087</v>
      </c>
      <c r="G1262" s="308" t="s">
        <v>9047</v>
      </c>
      <c r="H1262" s="348" t="s">
        <v>10248</v>
      </c>
      <c r="I1262" s="173" t="s">
        <v>10428</v>
      </c>
      <c r="J1262" s="173" t="s">
        <v>8089</v>
      </c>
      <c r="K1262" s="300"/>
      <c r="L1262" s="349"/>
      <c r="M1262" s="362"/>
      <c r="N1262" s="349"/>
      <c r="O1262" s="349"/>
      <c r="P1262" s="349"/>
      <c r="Q1262" s="265"/>
      <c r="R1262" s="265"/>
      <c r="S1262" s="265"/>
      <c r="T1262" s="265"/>
      <c r="U1262" s="265"/>
      <c r="V1262" s="265"/>
      <c r="W1262" s="265"/>
      <c r="X1262" s="265"/>
      <c r="Y1262" s="265"/>
      <c r="Z1262" s="265"/>
      <c r="AA1262" s="265"/>
      <c r="AB1262" s="265"/>
    </row>
    <row r="1263" hidden="1">
      <c r="A1263" s="83" t="str">
        <f t="shared" si="1"/>
        <v/>
      </c>
      <c r="B1263" s="108"/>
      <c r="C1263" s="92" t="s">
        <v>52</v>
      </c>
      <c r="D1263" s="126"/>
      <c r="E1263" s="127"/>
      <c r="F1263" s="127"/>
      <c r="G1263" s="112"/>
      <c r="H1263" s="127"/>
      <c r="I1263" s="127"/>
      <c r="J1263" s="127"/>
      <c r="K1263" s="127"/>
      <c r="L1263" s="127"/>
      <c r="M1263" s="362"/>
      <c r="N1263" s="349"/>
      <c r="O1263" s="349"/>
      <c r="P1263" s="349"/>
      <c r="Q1263" s="265"/>
      <c r="R1263" s="265"/>
      <c r="S1263" s="265"/>
      <c r="T1263" s="265"/>
      <c r="U1263" s="265"/>
      <c r="V1263" s="265"/>
      <c r="W1263" s="265"/>
      <c r="X1263" s="265"/>
      <c r="Y1263" s="265"/>
      <c r="Z1263" s="265"/>
      <c r="AA1263" s="265"/>
      <c r="AB1263" s="265"/>
    </row>
    <row r="1264" hidden="1">
      <c r="A1264" s="83" t="str">
        <f t="shared" si="1"/>
        <v/>
      </c>
      <c r="B1264" s="91" t="s">
        <v>10228</v>
      </c>
      <c r="C1264" s="373"/>
      <c r="D1264" s="126"/>
      <c r="E1264" s="127"/>
      <c r="F1264" s="127"/>
      <c r="G1264" s="112"/>
      <c r="H1264" s="127"/>
      <c r="I1264" s="127"/>
      <c r="J1264" s="127"/>
      <c r="K1264" s="127"/>
      <c r="L1264" s="127"/>
      <c r="M1264" s="362"/>
      <c r="N1264" s="349"/>
      <c r="O1264" s="349"/>
      <c r="P1264" s="349"/>
      <c r="Q1264" s="265"/>
      <c r="R1264" s="265"/>
      <c r="S1264" s="265"/>
      <c r="T1264" s="265"/>
      <c r="U1264" s="265"/>
      <c r="V1264" s="265"/>
      <c r="W1264" s="265"/>
      <c r="X1264" s="265"/>
      <c r="Y1264" s="265"/>
      <c r="Z1264" s="265"/>
      <c r="AA1264" s="265"/>
      <c r="AB1264" s="265"/>
    </row>
    <row r="1265" hidden="1">
      <c r="A1265" s="83" t="str">
        <f t="shared" si="1"/>
        <v>5fe44e01afaa326166cd1248</v>
      </c>
      <c r="B1265" s="99"/>
      <c r="C1265" s="114" t="s">
        <v>535</v>
      </c>
      <c r="D1265" s="297" t="s">
        <v>51</v>
      </c>
      <c r="E1265" s="122" t="s">
        <v>3595</v>
      </c>
      <c r="F1265" s="122" t="s">
        <v>3596</v>
      </c>
      <c r="G1265" s="309" t="s">
        <v>8899</v>
      </c>
      <c r="H1265" s="231" t="s">
        <v>9970</v>
      </c>
      <c r="I1265" s="122" t="s">
        <v>10429</v>
      </c>
      <c r="J1265" s="122" t="s">
        <v>3598</v>
      </c>
      <c r="K1265" s="312" t="s">
        <v>10430</v>
      </c>
      <c r="L1265" s="353"/>
      <c r="M1265" s="351"/>
      <c r="N1265" s="315"/>
      <c r="O1265" s="349"/>
      <c r="P1265" s="349"/>
      <c r="Q1265" s="265"/>
      <c r="R1265" s="265"/>
      <c r="S1265" s="265"/>
      <c r="T1265" s="265"/>
      <c r="U1265" s="265"/>
      <c r="V1265" s="265"/>
      <c r="W1265" s="265"/>
      <c r="X1265" s="265"/>
      <c r="Y1265" s="265"/>
      <c r="Z1265" s="265"/>
      <c r="AA1265" s="265"/>
      <c r="AB1265" s="265"/>
    </row>
    <row r="1266" hidden="1">
      <c r="A1266" s="83" t="str">
        <f t="shared" si="1"/>
        <v>5f55eea5b9d65c2f20ee2e7b</v>
      </c>
      <c r="B1266" s="99"/>
      <c r="C1266" s="114" t="s">
        <v>535</v>
      </c>
      <c r="D1266" s="297" t="s">
        <v>51</v>
      </c>
      <c r="E1266" s="122" t="s">
        <v>10431</v>
      </c>
      <c r="F1266" s="122" t="s">
        <v>8345</v>
      </c>
      <c r="G1266" s="309" t="s">
        <v>8707</v>
      </c>
      <c r="H1266" s="231" t="s">
        <v>9970</v>
      </c>
      <c r="I1266" s="122" t="s">
        <v>10432</v>
      </c>
      <c r="J1266" s="122" t="s">
        <v>8347</v>
      </c>
      <c r="K1266" s="312"/>
      <c r="L1266" s="231" t="s">
        <v>10433</v>
      </c>
      <c r="M1266" s="351"/>
      <c r="N1266" s="315"/>
      <c r="O1266" s="349"/>
      <c r="P1266" s="349"/>
      <c r="Q1266" s="265"/>
      <c r="R1266" s="265"/>
      <c r="S1266" s="265"/>
      <c r="T1266" s="265"/>
      <c r="U1266" s="265"/>
      <c r="V1266" s="265"/>
      <c r="W1266" s="265"/>
      <c r="X1266" s="265"/>
      <c r="Y1266" s="265"/>
      <c r="Z1266" s="265"/>
      <c r="AA1266" s="265"/>
      <c r="AB1266" s="265"/>
    </row>
    <row r="1267" hidden="1">
      <c r="A1267" s="83" t="str">
        <f t="shared" si="1"/>
        <v>60b2133aeb61efebe98478ad</v>
      </c>
      <c r="B1267" s="99"/>
      <c r="C1267" s="114" t="s">
        <v>535</v>
      </c>
      <c r="D1267" s="306" t="s">
        <v>51</v>
      </c>
      <c r="E1267" s="173" t="s">
        <v>5091</v>
      </c>
      <c r="F1267" s="173" t="s">
        <v>5092</v>
      </c>
      <c r="G1267" s="308" t="s">
        <v>8697</v>
      </c>
      <c r="H1267" s="348" t="s">
        <v>9970</v>
      </c>
      <c r="I1267" s="173" t="s">
        <v>10434</v>
      </c>
      <c r="J1267" s="173" t="s">
        <v>5094</v>
      </c>
      <c r="K1267" s="300"/>
      <c r="L1267" s="127"/>
      <c r="M1267" s="362"/>
      <c r="N1267" s="349"/>
      <c r="O1267" s="349"/>
      <c r="P1267" s="349"/>
      <c r="Q1267" s="265"/>
      <c r="R1267" s="265"/>
      <c r="S1267" s="265"/>
      <c r="T1267" s="265"/>
      <c r="U1267" s="265"/>
      <c r="V1267" s="265"/>
      <c r="W1267" s="265"/>
      <c r="X1267" s="265"/>
      <c r="Y1267" s="265"/>
      <c r="Z1267" s="265"/>
      <c r="AA1267" s="265"/>
      <c r="AB1267" s="265"/>
    </row>
    <row r="1268" hidden="1">
      <c r="A1268" s="83" t="str">
        <f t="shared" si="1"/>
        <v/>
      </c>
      <c r="B1268" s="99"/>
      <c r="C1268" s="114" t="s">
        <v>535</v>
      </c>
      <c r="D1268" s="306" t="s">
        <v>51</v>
      </c>
      <c r="E1268" s="173"/>
      <c r="F1268" s="173"/>
      <c r="G1268" s="308" t="s">
        <v>9276</v>
      </c>
      <c r="H1268" s="348"/>
      <c r="I1268" s="173"/>
      <c r="J1268" s="173"/>
      <c r="K1268" s="300"/>
      <c r="L1268" s="127"/>
      <c r="M1268" s="362"/>
      <c r="N1268" s="349"/>
      <c r="O1268" s="349"/>
      <c r="P1268" s="349"/>
      <c r="Q1268" s="265"/>
      <c r="R1268" s="265"/>
      <c r="S1268" s="265"/>
      <c r="T1268" s="265"/>
      <c r="U1268" s="265"/>
      <c r="V1268" s="265"/>
      <c r="W1268" s="265"/>
      <c r="X1268" s="265"/>
      <c r="Y1268" s="265"/>
      <c r="Z1268" s="265"/>
      <c r="AA1268" s="265"/>
      <c r="AB1268" s="265"/>
    </row>
    <row r="1269" hidden="1">
      <c r="A1269" s="83" t="str">
        <f t="shared" si="1"/>
        <v/>
      </c>
      <c r="B1269" s="108"/>
      <c r="C1269" s="114" t="s">
        <v>535</v>
      </c>
      <c r="D1269" s="126"/>
      <c r="E1269" s="127"/>
      <c r="F1269" s="127"/>
      <c r="G1269" s="112"/>
      <c r="H1269" s="127"/>
      <c r="I1269" s="127"/>
      <c r="J1269" s="127"/>
      <c r="K1269" s="127"/>
      <c r="L1269" s="127"/>
      <c r="M1269" s="362"/>
      <c r="N1269" s="349"/>
      <c r="O1269" s="349"/>
      <c r="P1269" s="349"/>
      <c r="Q1269" s="265"/>
      <c r="R1269" s="265"/>
      <c r="S1269" s="265"/>
      <c r="T1269" s="265"/>
      <c r="U1269" s="265"/>
      <c r="V1269" s="265"/>
      <c r="W1269" s="265"/>
      <c r="X1269" s="265"/>
      <c r="Y1269" s="265"/>
      <c r="Z1269" s="265"/>
      <c r="AA1269" s="265"/>
      <c r="AB1269" s="265"/>
    </row>
    <row r="1270" hidden="1">
      <c r="A1270" s="83" t="str">
        <f t="shared" si="1"/>
        <v/>
      </c>
      <c r="B1270" s="374"/>
      <c r="C1270" s="92"/>
      <c r="D1270" s="306"/>
      <c r="E1270" s="173"/>
      <c r="F1270" s="173"/>
      <c r="G1270" s="308"/>
      <c r="H1270" s="348"/>
      <c r="I1270" s="173"/>
      <c r="J1270" s="173"/>
      <c r="K1270" s="300"/>
      <c r="L1270" s="349"/>
      <c r="M1270" s="362"/>
      <c r="N1270" s="349"/>
      <c r="O1270" s="349"/>
      <c r="P1270" s="349"/>
      <c r="Q1270" s="265"/>
      <c r="R1270" s="265"/>
      <c r="S1270" s="265"/>
      <c r="T1270" s="265"/>
      <c r="U1270" s="265"/>
      <c r="V1270" s="265"/>
      <c r="W1270" s="265"/>
      <c r="X1270" s="265"/>
      <c r="Y1270" s="265"/>
      <c r="Z1270" s="265"/>
      <c r="AA1270" s="265"/>
      <c r="AB1270" s="265"/>
    </row>
    <row r="1271" hidden="1">
      <c r="A1271" s="83" t="str">
        <f t="shared" si="1"/>
        <v/>
      </c>
      <c r="B1271" s="261"/>
      <c r="C1271" s="262">
        <v>44391.0</v>
      </c>
      <c r="D1271" s="306"/>
      <c r="E1271" s="173"/>
      <c r="F1271" s="173"/>
      <c r="G1271" s="308"/>
      <c r="H1271" s="348"/>
      <c r="I1271" s="173"/>
      <c r="J1271" s="173"/>
      <c r="K1271" s="300"/>
      <c r="L1271" s="349"/>
      <c r="M1271" s="362"/>
      <c r="N1271" s="349"/>
      <c r="O1271" s="349"/>
      <c r="P1271" s="349"/>
      <c r="Q1271" s="265"/>
      <c r="R1271" s="265"/>
      <c r="S1271" s="265"/>
      <c r="T1271" s="265"/>
      <c r="U1271" s="265"/>
      <c r="V1271" s="265"/>
      <c r="W1271" s="265"/>
      <c r="X1271" s="265"/>
      <c r="Y1271" s="265"/>
      <c r="Z1271" s="265"/>
      <c r="AA1271" s="265"/>
      <c r="AB1271" s="265"/>
    </row>
    <row r="1272" hidden="1">
      <c r="A1272" s="83" t="str">
        <f t="shared" si="1"/>
        <v>603663aa976fb2473f48beb1</v>
      </c>
      <c r="B1272" s="325" t="s">
        <v>8686</v>
      </c>
      <c r="C1272" s="92" t="s">
        <v>52</v>
      </c>
      <c r="D1272" s="306" t="s">
        <v>51</v>
      </c>
      <c r="E1272" s="101" t="s">
        <v>3526</v>
      </c>
      <c r="F1272" s="101" t="s">
        <v>3527</v>
      </c>
      <c r="G1272" s="308" t="s">
        <v>9505</v>
      </c>
      <c r="H1272" s="348" t="s">
        <v>9317</v>
      </c>
      <c r="I1272" s="173" t="s">
        <v>10435</v>
      </c>
      <c r="J1272" s="101" t="s">
        <v>3529</v>
      </c>
      <c r="K1272" s="300" t="s">
        <v>10436</v>
      </c>
      <c r="L1272" s="349"/>
      <c r="M1272" s="362"/>
      <c r="N1272" s="349"/>
      <c r="O1272" s="349"/>
      <c r="P1272" s="349"/>
      <c r="Q1272" s="265"/>
      <c r="R1272" s="265"/>
      <c r="S1272" s="265"/>
      <c r="T1272" s="265"/>
      <c r="U1272" s="265"/>
      <c r="V1272" s="265"/>
      <c r="W1272" s="265"/>
      <c r="X1272" s="265"/>
      <c r="Y1272" s="265"/>
      <c r="Z1272" s="265"/>
      <c r="AA1272" s="265"/>
      <c r="AB1272" s="265"/>
    </row>
    <row r="1273" hidden="1">
      <c r="A1273" s="83" t="str">
        <f t="shared" si="1"/>
        <v>6082d130889c7edc48e5e6c2</v>
      </c>
      <c r="B1273" s="99"/>
      <c r="C1273" s="92" t="s">
        <v>52</v>
      </c>
      <c r="D1273" s="375" t="s">
        <v>51</v>
      </c>
      <c r="E1273" s="129" t="s">
        <v>3724</v>
      </c>
      <c r="F1273" s="131" t="s">
        <v>3725</v>
      </c>
      <c r="G1273" s="308" t="s">
        <v>8783</v>
      </c>
      <c r="H1273" s="129" t="s">
        <v>10437</v>
      </c>
      <c r="I1273" s="376" t="s">
        <v>10438</v>
      </c>
      <c r="J1273" s="131" t="s">
        <v>3727</v>
      </c>
      <c r="K1273" s="300" t="s">
        <v>10436</v>
      </c>
      <c r="L1273" s="349"/>
      <c r="M1273" s="362"/>
      <c r="N1273" s="349"/>
      <c r="O1273" s="349"/>
      <c r="P1273" s="349"/>
      <c r="Q1273" s="265"/>
      <c r="R1273" s="265"/>
      <c r="S1273" s="265"/>
      <c r="T1273" s="265"/>
      <c r="U1273" s="265"/>
      <c r="V1273" s="265"/>
      <c r="W1273" s="265"/>
      <c r="X1273" s="265"/>
      <c r="Y1273" s="265"/>
      <c r="Z1273" s="265"/>
      <c r="AA1273" s="265"/>
      <c r="AB1273" s="265"/>
    </row>
    <row r="1274" hidden="1">
      <c r="A1274" s="83" t="str">
        <f t="shared" si="1"/>
        <v>5fce375ca01a680834d07ae8</v>
      </c>
      <c r="B1274" s="99"/>
      <c r="C1274" s="92" t="s">
        <v>52</v>
      </c>
      <c r="D1274" s="306" t="s">
        <v>51</v>
      </c>
      <c r="E1274" s="173" t="s">
        <v>4911</v>
      </c>
      <c r="F1274" s="173" t="s">
        <v>4912</v>
      </c>
      <c r="G1274" s="308" t="s">
        <v>10439</v>
      </c>
      <c r="H1274" s="348" t="s">
        <v>10440</v>
      </c>
      <c r="I1274" s="173" t="s">
        <v>10441</v>
      </c>
      <c r="J1274" s="173" t="s">
        <v>4914</v>
      </c>
      <c r="K1274" s="300" t="s">
        <v>10442</v>
      </c>
      <c r="L1274" s="349"/>
      <c r="M1274" s="362"/>
      <c r="N1274" s="349"/>
      <c r="O1274" s="349"/>
      <c r="P1274" s="349"/>
      <c r="Q1274" s="265"/>
      <c r="R1274" s="265"/>
      <c r="S1274" s="265"/>
      <c r="T1274" s="265"/>
      <c r="U1274" s="265"/>
      <c r="V1274" s="265"/>
      <c r="W1274" s="265"/>
      <c r="X1274" s="265"/>
      <c r="Y1274" s="265"/>
      <c r="Z1274" s="265"/>
      <c r="AA1274" s="265"/>
      <c r="AB1274" s="265"/>
    </row>
    <row r="1275" hidden="1">
      <c r="A1275" s="83" t="str">
        <f t="shared" si="1"/>
        <v>60d59f4ecec4f72a3c414513</v>
      </c>
      <c r="B1275" s="99"/>
      <c r="C1275" s="92" t="s">
        <v>52</v>
      </c>
      <c r="D1275" s="306" t="s">
        <v>51</v>
      </c>
      <c r="E1275" s="215" t="s">
        <v>10443</v>
      </c>
      <c r="F1275" s="215" t="s">
        <v>10444</v>
      </c>
      <c r="G1275" s="249" t="s">
        <v>10445</v>
      </c>
      <c r="H1275" s="215" t="s">
        <v>10446</v>
      </c>
      <c r="I1275" s="215" t="s">
        <v>10447</v>
      </c>
      <c r="J1275" s="215" t="s">
        <v>9169</v>
      </c>
      <c r="K1275" s="300" t="s">
        <v>10442</v>
      </c>
      <c r="L1275" s="349"/>
      <c r="M1275" s="362"/>
      <c r="N1275" s="349"/>
      <c r="O1275" s="349"/>
      <c r="P1275" s="349"/>
      <c r="Q1275" s="265"/>
      <c r="R1275" s="265"/>
      <c r="S1275" s="265"/>
      <c r="T1275" s="265"/>
      <c r="U1275" s="265"/>
      <c r="V1275" s="265"/>
      <c r="W1275" s="265"/>
      <c r="X1275" s="265"/>
      <c r="Y1275" s="265"/>
      <c r="Z1275" s="265"/>
      <c r="AA1275" s="265"/>
      <c r="AB1275" s="265"/>
    </row>
    <row r="1276" hidden="1">
      <c r="A1276" s="83" t="str">
        <f t="shared" si="1"/>
        <v/>
      </c>
      <c r="B1276" s="108"/>
      <c r="C1276" s="112"/>
      <c r="D1276" s="306"/>
      <c r="E1276" s="173"/>
      <c r="F1276" s="173"/>
      <c r="G1276" s="308"/>
      <c r="H1276" s="348"/>
      <c r="I1276" s="173"/>
      <c r="J1276" s="173"/>
      <c r="K1276" s="300"/>
      <c r="L1276" s="349"/>
      <c r="M1276" s="362"/>
      <c r="N1276" s="349"/>
      <c r="O1276" s="349"/>
      <c r="P1276" s="349"/>
      <c r="Q1276" s="265"/>
      <c r="R1276" s="265"/>
      <c r="S1276" s="265"/>
      <c r="T1276" s="265"/>
      <c r="U1276" s="265"/>
      <c r="V1276" s="265"/>
      <c r="W1276" s="265"/>
      <c r="X1276" s="265"/>
      <c r="Y1276" s="265"/>
      <c r="Z1276" s="265"/>
      <c r="AA1276" s="265"/>
      <c r="AB1276" s="265"/>
    </row>
    <row r="1277" hidden="1">
      <c r="A1277" s="83" t="str">
        <f t="shared" si="1"/>
        <v/>
      </c>
      <c r="B1277" s="91" t="s">
        <v>47</v>
      </c>
      <c r="C1277" s="373"/>
      <c r="D1277" s="306"/>
      <c r="E1277" s="173"/>
      <c r="F1277" s="173"/>
      <c r="G1277" s="308"/>
      <c r="H1277" s="348"/>
      <c r="I1277" s="173"/>
      <c r="J1277" s="173"/>
      <c r="K1277" s="300"/>
      <c r="L1277" s="349"/>
      <c r="M1277" s="362"/>
      <c r="N1277" s="349"/>
      <c r="O1277" s="349"/>
      <c r="P1277" s="349"/>
      <c r="Q1277" s="265"/>
      <c r="R1277" s="265"/>
      <c r="S1277" s="265"/>
      <c r="T1277" s="265"/>
      <c r="U1277" s="265"/>
      <c r="V1277" s="265"/>
      <c r="W1277" s="265"/>
      <c r="X1277" s="265"/>
      <c r="Y1277" s="265"/>
      <c r="Z1277" s="265"/>
      <c r="AA1277" s="265"/>
      <c r="AB1277" s="265"/>
    </row>
    <row r="1278" hidden="1">
      <c r="A1278" s="83" t="str">
        <f t="shared" si="1"/>
        <v>5f55efebde36fc4648bf74b9</v>
      </c>
      <c r="B1278" s="99"/>
      <c r="C1278" s="114" t="s">
        <v>535</v>
      </c>
      <c r="D1278" s="306" t="s">
        <v>51</v>
      </c>
      <c r="E1278" s="229" t="s">
        <v>6633</v>
      </c>
      <c r="F1278" s="229" t="s">
        <v>6634</v>
      </c>
      <c r="G1278" s="308" t="s">
        <v>8927</v>
      </c>
      <c r="H1278" s="348" t="s">
        <v>10448</v>
      </c>
      <c r="I1278" s="173" t="s">
        <v>10449</v>
      </c>
      <c r="J1278" s="101" t="s">
        <v>6636</v>
      </c>
      <c r="K1278" s="300" t="s">
        <v>10442</v>
      </c>
      <c r="L1278" s="349"/>
      <c r="M1278" s="362"/>
      <c r="N1278" s="349"/>
      <c r="O1278" s="349"/>
      <c r="P1278" s="349"/>
      <c r="Q1278" s="265"/>
      <c r="R1278" s="265"/>
      <c r="S1278" s="265"/>
      <c r="T1278" s="265"/>
      <c r="U1278" s="265"/>
      <c r="V1278" s="265"/>
      <c r="W1278" s="265"/>
      <c r="X1278" s="265"/>
      <c r="Y1278" s="265"/>
      <c r="Z1278" s="265"/>
      <c r="AA1278" s="265"/>
      <c r="AB1278" s="265"/>
    </row>
    <row r="1279" hidden="1">
      <c r="A1279" s="83" t="str">
        <f t="shared" si="1"/>
        <v>60cc88818d492ce1b2e5d7d5</v>
      </c>
      <c r="B1279" s="99"/>
      <c r="C1279" s="114"/>
      <c r="D1279" s="306" t="s">
        <v>149</v>
      </c>
      <c r="E1279" s="101" t="s">
        <v>10450</v>
      </c>
      <c r="F1279" s="101" t="s">
        <v>498</v>
      </c>
      <c r="G1279" s="308" t="s">
        <v>9325</v>
      </c>
      <c r="H1279" s="348" t="s">
        <v>9853</v>
      </c>
      <c r="I1279" s="101" t="s">
        <v>10451</v>
      </c>
      <c r="J1279" s="101" t="s">
        <v>10452</v>
      </c>
      <c r="K1279" s="300"/>
      <c r="L1279" s="349"/>
      <c r="M1279" s="362"/>
      <c r="N1279" s="349"/>
      <c r="O1279" s="349"/>
      <c r="P1279" s="349"/>
      <c r="Q1279" s="265"/>
      <c r="R1279" s="265"/>
      <c r="S1279" s="265"/>
      <c r="T1279" s="265"/>
      <c r="U1279" s="265"/>
      <c r="V1279" s="265"/>
      <c r="W1279" s="265"/>
      <c r="X1279" s="265"/>
      <c r="Y1279" s="265"/>
      <c r="Z1279" s="265"/>
      <c r="AA1279" s="265"/>
      <c r="AB1279" s="265"/>
    </row>
    <row r="1280" hidden="1">
      <c r="A1280" s="83" t="str">
        <f t="shared" si="1"/>
        <v>60069d580a0197ff50f29ed7</v>
      </c>
      <c r="B1280" s="99"/>
      <c r="C1280" s="114" t="s">
        <v>535</v>
      </c>
      <c r="D1280" s="306" t="s">
        <v>51</v>
      </c>
      <c r="E1280" s="122" t="s">
        <v>10453</v>
      </c>
      <c r="F1280" s="122" t="s">
        <v>10454</v>
      </c>
      <c r="G1280" s="309" t="s">
        <v>9021</v>
      </c>
      <c r="H1280" s="231" t="s">
        <v>10455</v>
      </c>
      <c r="I1280" s="122" t="s">
        <v>10456</v>
      </c>
      <c r="J1280" s="122" t="s">
        <v>8873</v>
      </c>
      <c r="K1280" s="300" t="s">
        <v>10457</v>
      </c>
      <c r="L1280" s="349"/>
      <c r="M1280" s="362"/>
      <c r="N1280" s="349"/>
      <c r="O1280" s="349"/>
      <c r="P1280" s="349"/>
      <c r="Q1280" s="265"/>
      <c r="R1280" s="265"/>
      <c r="S1280" s="265"/>
      <c r="T1280" s="265"/>
      <c r="U1280" s="265"/>
      <c r="V1280" s="265"/>
      <c r="W1280" s="265"/>
      <c r="X1280" s="265"/>
      <c r="Y1280" s="265"/>
      <c r="Z1280" s="265"/>
      <c r="AA1280" s="265"/>
      <c r="AB1280" s="265"/>
    </row>
    <row r="1281" hidden="1">
      <c r="A1281" s="83" t="str">
        <f t="shared" si="1"/>
        <v>5f807d0100b31a6d4e16fa48</v>
      </c>
      <c r="B1281" s="99"/>
      <c r="C1281" s="114" t="s">
        <v>535</v>
      </c>
      <c r="D1281" s="306" t="s">
        <v>51</v>
      </c>
      <c r="E1281" s="122" t="s">
        <v>1215</v>
      </c>
      <c r="F1281" s="122" t="s">
        <v>1216</v>
      </c>
      <c r="G1281" s="309" t="s">
        <v>8745</v>
      </c>
      <c r="H1281" s="231" t="s">
        <v>10141</v>
      </c>
      <c r="I1281" s="122" t="s">
        <v>10458</v>
      </c>
      <c r="J1281" s="122" t="s">
        <v>1218</v>
      </c>
      <c r="K1281" s="300" t="s">
        <v>10459</v>
      </c>
      <c r="L1281" s="349"/>
      <c r="M1281" s="362"/>
      <c r="N1281" s="349"/>
      <c r="O1281" s="349"/>
      <c r="P1281" s="349"/>
      <c r="Q1281" s="265"/>
      <c r="R1281" s="265"/>
      <c r="S1281" s="265"/>
      <c r="T1281" s="265"/>
      <c r="U1281" s="265"/>
      <c r="V1281" s="265"/>
      <c r="W1281" s="265"/>
      <c r="X1281" s="265"/>
      <c r="Y1281" s="265"/>
      <c r="Z1281" s="265"/>
      <c r="AA1281" s="265"/>
      <c r="AB1281" s="265"/>
    </row>
    <row r="1282" hidden="1">
      <c r="A1282" s="83" t="str">
        <f t="shared" si="1"/>
        <v>60ddff938c56d057f94a5a14</v>
      </c>
      <c r="B1282" s="108"/>
      <c r="C1282" s="114" t="s">
        <v>535</v>
      </c>
      <c r="D1282" s="306" t="s">
        <v>51</v>
      </c>
      <c r="E1282" s="173" t="s">
        <v>933</v>
      </c>
      <c r="F1282" s="173" t="s">
        <v>934</v>
      </c>
      <c r="G1282" s="308" t="s">
        <v>8745</v>
      </c>
      <c r="H1282" s="348" t="s">
        <v>10132</v>
      </c>
      <c r="I1282" s="173" t="s">
        <v>10460</v>
      </c>
      <c r="J1282" s="173" t="s">
        <v>534</v>
      </c>
      <c r="K1282" s="300" t="s">
        <v>10442</v>
      </c>
      <c r="L1282" s="349"/>
      <c r="M1282" s="362"/>
      <c r="N1282" s="349"/>
      <c r="O1282" s="349"/>
      <c r="P1282" s="349"/>
      <c r="Q1282" s="265"/>
      <c r="R1282" s="265"/>
      <c r="S1282" s="265"/>
      <c r="T1282" s="265"/>
      <c r="U1282" s="265"/>
      <c r="V1282" s="265"/>
      <c r="W1282" s="265"/>
      <c r="X1282" s="265"/>
      <c r="Y1282" s="265"/>
      <c r="Z1282" s="265"/>
      <c r="AA1282" s="265"/>
      <c r="AB1282" s="265"/>
    </row>
    <row r="1283" hidden="1">
      <c r="A1283" s="83" t="str">
        <f t="shared" si="1"/>
        <v/>
      </c>
      <c r="B1283" s="325" t="s">
        <v>8686</v>
      </c>
      <c r="C1283" s="262">
        <v>44392.0</v>
      </c>
      <c r="D1283" s="306"/>
      <c r="E1283" s="173"/>
      <c r="F1283" s="173"/>
      <c r="G1283" s="308"/>
      <c r="H1283" s="348"/>
      <c r="I1283" s="173"/>
      <c r="J1283" s="173"/>
      <c r="K1283" s="300"/>
      <c r="L1283" s="349"/>
      <c r="M1283" s="362"/>
      <c r="N1283" s="349"/>
      <c r="O1283" s="349"/>
      <c r="P1283" s="349"/>
      <c r="Q1283" s="265"/>
      <c r="R1283" s="265"/>
      <c r="S1283" s="265"/>
      <c r="T1283" s="265"/>
      <c r="U1283" s="265"/>
      <c r="V1283" s="265"/>
      <c r="W1283" s="265"/>
      <c r="X1283" s="265"/>
      <c r="Y1283" s="265"/>
      <c r="Z1283" s="265"/>
      <c r="AA1283" s="265"/>
      <c r="AB1283" s="265"/>
    </row>
    <row r="1284" hidden="1">
      <c r="A1284" s="83" t="str">
        <f t="shared" si="1"/>
        <v/>
      </c>
      <c r="B1284" s="99"/>
      <c r="C1284" s="92" t="s">
        <v>52</v>
      </c>
      <c r="D1284" s="306"/>
      <c r="E1284" s="173"/>
      <c r="F1284" s="173"/>
      <c r="G1284" s="308"/>
      <c r="H1284" s="348"/>
      <c r="I1284" s="173"/>
      <c r="J1284" s="173"/>
      <c r="K1284" s="300"/>
      <c r="L1284" s="349"/>
      <c r="M1284" s="362"/>
      <c r="N1284" s="349"/>
      <c r="O1284" s="349"/>
      <c r="P1284" s="349"/>
      <c r="Q1284" s="265"/>
      <c r="R1284" s="265"/>
      <c r="S1284" s="265"/>
      <c r="T1284" s="265"/>
      <c r="U1284" s="265"/>
      <c r="V1284" s="265"/>
      <c r="W1284" s="265"/>
      <c r="X1284" s="265"/>
      <c r="Y1284" s="265"/>
      <c r="Z1284" s="265"/>
      <c r="AA1284" s="265"/>
      <c r="AB1284" s="265"/>
    </row>
    <row r="1285" hidden="1">
      <c r="A1285" s="83" t="str">
        <f t="shared" si="1"/>
        <v>604a07cf0392aa125b237042</v>
      </c>
      <c r="B1285" s="99"/>
      <c r="C1285" s="92" t="s">
        <v>52</v>
      </c>
      <c r="D1285" s="306" t="s">
        <v>51</v>
      </c>
      <c r="E1285" s="122" t="s">
        <v>2566</v>
      </c>
      <c r="F1285" s="122" t="s">
        <v>2567</v>
      </c>
      <c r="G1285" s="309" t="s">
        <v>9410</v>
      </c>
      <c r="H1285" s="231" t="s">
        <v>10006</v>
      </c>
      <c r="I1285" s="122" t="s">
        <v>10461</v>
      </c>
      <c r="J1285" s="122" t="s">
        <v>2569</v>
      </c>
      <c r="K1285" s="300" t="s">
        <v>6967</v>
      </c>
      <c r="L1285" s="300" t="s">
        <v>10462</v>
      </c>
      <c r="M1285" s="362"/>
      <c r="N1285" s="349"/>
      <c r="O1285" s="349"/>
      <c r="P1285" s="349"/>
      <c r="Q1285" s="265"/>
      <c r="R1285" s="265"/>
      <c r="S1285" s="265"/>
      <c r="T1285" s="265"/>
      <c r="U1285" s="265"/>
      <c r="V1285" s="265"/>
      <c r="W1285" s="265"/>
      <c r="X1285" s="265"/>
      <c r="Y1285" s="265"/>
      <c r="Z1285" s="265"/>
      <c r="AA1285" s="265"/>
      <c r="AB1285" s="265"/>
    </row>
    <row r="1286" hidden="1">
      <c r="A1286" s="83" t="str">
        <f t="shared" si="1"/>
        <v>5fe4983439426c3060631590</v>
      </c>
      <c r="B1286" s="99"/>
      <c r="C1286" s="92" t="s">
        <v>52</v>
      </c>
      <c r="D1286" s="306" t="s">
        <v>51</v>
      </c>
      <c r="E1286" s="139" t="s">
        <v>7979</v>
      </c>
      <c r="F1286" s="139" t="s">
        <v>7980</v>
      </c>
      <c r="G1286" s="309" t="s">
        <v>9021</v>
      </c>
      <c r="H1286" s="231" t="s">
        <v>9610</v>
      </c>
      <c r="I1286" s="122" t="s">
        <v>10463</v>
      </c>
      <c r="J1286" s="122" t="s">
        <v>7982</v>
      </c>
      <c r="K1286" s="371" t="s">
        <v>10464</v>
      </c>
      <c r="L1286" s="127"/>
      <c r="M1286" s="127"/>
      <c r="N1286" s="349"/>
      <c r="O1286" s="349"/>
      <c r="P1286" s="349"/>
      <c r="Q1286" s="265"/>
      <c r="R1286" s="265"/>
      <c r="S1286" s="265"/>
      <c r="T1286" s="265"/>
      <c r="U1286" s="265"/>
      <c r="V1286" s="265"/>
      <c r="W1286" s="265"/>
      <c r="X1286" s="265"/>
      <c r="Y1286" s="265"/>
      <c r="Z1286" s="265"/>
      <c r="AA1286" s="265"/>
      <c r="AB1286" s="265"/>
    </row>
    <row r="1287" hidden="1">
      <c r="A1287" s="83" t="str">
        <f t="shared" si="1"/>
        <v>607065bd6b596d8a085b9811</v>
      </c>
      <c r="B1287" s="99"/>
      <c r="C1287" s="92" t="s">
        <v>52</v>
      </c>
      <c r="D1287" s="306" t="s">
        <v>51</v>
      </c>
      <c r="E1287" s="122" t="s">
        <v>9797</v>
      </c>
      <c r="F1287" s="122" t="s">
        <v>9798</v>
      </c>
      <c r="G1287" s="309" t="s">
        <v>8745</v>
      </c>
      <c r="H1287" s="231" t="s">
        <v>10345</v>
      </c>
      <c r="I1287" s="122" t="s">
        <v>10384</v>
      </c>
      <c r="J1287" s="122" t="s">
        <v>9800</v>
      </c>
      <c r="K1287" s="300" t="s">
        <v>10465</v>
      </c>
      <c r="L1287" s="300"/>
      <c r="M1287" s="362"/>
      <c r="N1287" s="349"/>
      <c r="O1287" s="349"/>
      <c r="P1287" s="349"/>
      <c r="Q1287" s="265"/>
      <c r="R1287" s="265"/>
      <c r="S1287" s="265"/>
      <c r="T1287" s="265"/>
      <c r="U1287" s="265"/>
      <c r="V1287" s="265"/>
      <c r="W1287" s="265"/>
      <c r="X1287" s="265"/>
      <c r="Y1287" s="265"/>
      <c r="Z1287" s="265"/>
      <c r="AA1287" s="265"/>
      <c r="AB1287" s="265"/>
    </row>
    <row r="1288" hidden="1">
      <c r="A1288" s="83" t="str">
        <f t="shared" si="1"/>
        <v>604652ea60f6a25a32b36d3b</v>
      </c>
      <c r="B1288" s="108"/>
      <c r="C1288" s="92" t="s">
        <v>52</v>
      </c>
      <c r="D1288" s="306" t="s">
        <v>51</v>
      </c>
      <c r="E1288" s="122" t="s">
        <v>3503</v>
      </c>
      <c r="F1288" s="122" t="s">
        <v>3504</v>
      </c>
      <c r="G1288" s="309" t="s">
        <v>8700</v>
      </c>
      <c r="H1288" s="231" t="s">
        <v>9982</v>
      </c>
      <c r="I1288" s="122" t="s">
        <v>10466</v>
      </c>
      <c r="J1288" s="122" t="s">
        <v>3506</v>
      </c>
      <c r="K1288" s="300" t="s">
        <v>10467</v>
      </c>
      <c r="L1288" s="300" t="s">
        <v>10467</v>
      </c>
      <c r="M1288" s="362"/>
      <c r="N1288" s="349"/>
      <c r="O1288" s="349"/>
      <c r="P1288" s="349"/>
      <c r="Q1288" s="265"/>
      <c r="R1288" s="265"/>
      <c r="S1288" s="265"/>
      <c r="T1288" s="265"/>
      <c r="U1288" s="265"/>
      <c r="V1288" s="265"/>
      <c r="W1288" s="265"/>
      <c r="X1288" s="265"/>
      <c r="Y1288" s="265"/>
      <c r="Z1288" s="265"/>
      <c r="AA1288" s="265"/>
      <c r="AB1288" s="265"/>
    </row>
    <row r="1289" hidden="1">
      <c r="A1289" s="83" t="str">
        <f t="shared" si="1"/>
        <v/>
      </c>
      <c r="B1289" s="325" t="s">
        <v>8686</v>
      </c>
      <c r="C1289" s="262">
        <v>44393.0</v>
      </c>
      <c r="D1289" s="306"/>
      <c r="E1289" s="173"/>
      <c r="F1289" s="173"/>
      <c r="G1289" s="308"/>
      <c r="H1289" s="348"/>
      <c r="I1289" s="173"/>
      <c r="J1289" s="173"/>
      <c r="K1289" s="300"/>
      <c r="L1289" s="349"/>
      <c r="M1289" s="362"/>
      <c r="N1289" s="349"/>
      <c r="O1289" s="349"/>
      <c r="P1289" s="349"/>
      <c r="Q1289" s="265"/>
      <c r="R1289" s="265"/>
      <c r="S1289" s="265"/>
      <c r="T1289" s="265"/>
      <c r="U1289" s="265"/>
      <c r="V1289" s="265"/>
      <c r="W1289" s="265"/>
      <c r="X1289" s="265"/>
      <c r="Y1289" s="265"/>
      <c r="Z1289" s="265"/>
      <c r="AA1289" s="265"/>
      <c r="AB1289" s="265"/>
    </row>
    <row r="1290" hidden="1">
      <c r="A1290" s="83" t="str">
        <f t="shared" si="1"/>
        <v/>
      </c>
      <c r="B1290" s="99"/>
      <c r="C1290" s="92" t="s">
        <v>52</v>
      </c>
      <c r="D1290" s="306"/>
      <c r="E1290" s="173"/>
      <c r="F1290" s="173"/>
      <c r="G1290" s="308"/>
      <c r="H1290" s="348"/>
      <c r="I1290" s="173"/>
      <c r="J1290" s="173"/>
      <c r="K1290" s="300"/>
      <c r="L1290" s="349"/>
      <c r="M1290" s="362"/>
      <c r="N1290" s="349"/>
      <c r="O1290" s="349"/>
      <c r="P1290" s="349"/>
      <c r="Q1290" s="265"/>
      <c r="R1290" s="265"/>
      <c r="S1290" s="265"/>
      <c r="T1290" s="265"/>
      <c r="U1290" s="265"/>
      <c r="V1290" s="265"/>
      <c r="W1290" s="265"/>
      <c r="X1290" s="265"/>
      <c r="Y1290" s="265"/>
      <c r="Z1290" s="265"/>
      <c r="AA1290" s="265"/>
      <c r="AB1290" s="265"/>
    </row>
    <row r="1291" hidden="1">
      <c r="A1291" s="83" t="str">
        <f t="shared" si="1"/>
        <v>5fa02af6030921584ce497da</v>
      </c>
      <c r="B1291" s="99"/>
      <c r="C1291" s="92" t="s">
        <v>52</v>
      </c>
      <c r="D1291" s="297" t="s">
        <v>51</v>
      </c>
      <c r="E1291" s="139" t="s">
        <v>8149</v>
      </c>
      <c r="F1291" s="139" t="s">
        <v>8150</v>
      </c>
      <c r="G1291" s="309" t="s">
        <v>9410</v>
      </c>
      <c r="H1291" s="231" t="s">
        <v>8970</v>
      </c>
      <c r="I1291" s="122" t="s">
        <v>10468</v>
      </c>
      <c r="J1291" s="122" t="s">
        <v>8151</v>
      </c>
      <c r="K1291" s="300" t="s">
        <v>10469</v>
      </c>
      <c r="L1291" s="349"/>
      <c r="M1291" s="362"/>
      <c r="N1291" s="349"/>
      <c r="O1291" s="349"/>
      <c r="P1291" s="349"/>
      <c r="Q1291" s="265"/>
      <c r="R1291" s="265"/>
      <c r="S1291" s="265"/>
      <c r="T1291" s="265"/>
      <c r="U1291" s="265"/>
      <c r="V1291" s="265"/>
      <c r="W1291" s="265"/>
      <c r="X1291" s="265"/>
      <c r="Y1291" s="265"/>
      <c r="Z1291" s="265"/>
      <c r="AA1291" s="265"/>
      <c r="AB1291" s="265"/>
    </row>
    <row r="1292" hidden="1">
      <c r="A1292" s="83" t="str">
        <f t="shared" si="1"/>
        <v>60d8462e648cdf5b654b18ca</v>
      </c>
      <c r="B1292" s="99"/>
      <c r="C1292" s="92" t="s">
        <v>52</v>
      </c>
      <c r="D1292" s="297" t="s">
        <v>51</v>
      </c>
      <c r="E1292" s="122" t="s">
        <v>10470</v>
      </c>
      <c r="F1292" s="122" t="s">
        <v>10471</v>
      </c>
      <c r="G1292" s="309" t="s">
        <v>9021</v>
      </c>
      <c r="H1292" s="231" t="s">
        <v>10472</v>
      </c>
      <c r="I1292" s="122" t="s">
        <v>10473</v>
      </c>
      <c r="J1292" s="122" t="s">
        <v>10474</v>
      </c>
      <c r="K1292" s="300" t="s">
        <v>10475</v>
      </c>
      <c r="L1292" s="349"/>
      <c r="M1292" s="362"/>
      <c r="N1292" s="349"/>
      <c r="O1292" s="349"/>
      <c r="P1292" s="349"/>
      <c r="Q1292" s="265"/>
      <c r="R1292" s="265"/>
      <c r="S1292" s="265"/>
      <c r="T1292" s="265"/>
      <c r="U1292" s="265"/>
      <c r="V1292" s="265"/>
      <c r="W1292" s="265"/>
      <c r="X1292" s="265"/>
      <c r="Y1292" s="265"/>
      <c r="Z1292" s="265"/>
      <c r="AA1292" s="265"/>
      <c r="AB1292" s="265"/>
    </row>
    <row r="1293" hidden="1">
      <c r="A1293" s="83" t="str">
        <f t="shared" si="1"/>
        <v>5f52594e97c7ae8365e3c1b8</v>
      </c>
      <c r="B1293" s="99"/>
      <c r="C1293" s="92" t="s">
        <v>52</v>
      </c>
      <c r="D1293" s="297" t="s">
        <v>51</v>
      </c>
      <c r="E1293" s="122" t="s">
        <v>1549</v>
      </c>
      <c r="F1293" s="122" t="s">
        <v>1550</v>
      </c>
      <c r="G1293" s="309" t="s">
        <v>9377</v>
      </c>
      <c r="H1293" s="231" t="s">
        <v>10476</v>
      </c>
      <c r="I1293" s="122" t="s">
        <v>10477</v>
      </c>
      <c r="J1293" s="122" t="s">
        <v>1552</v>
      </c>
      <c r="K1293" s="300" t="s">
        <v>10478</v>
      </c>
      <c r="L1293" s="349"/>
      <c r="M1293" s="362"/>
      <c r="N1293" s="349"/>
      <c r="O1293" s="349"/>
      <c r="P1293" s="349"/>
      <c r="Q1293" s="265"/>
      <c r="R1293" s="265"/>
      <c r="S1293" s="265"/>
      <c r="T1293" s="265"/>
      <c r="U1293" s="265"/>
      <c r="V1293" s="265"/>
      <c r="W1293" s="265"/>
      <c r="X1293" s="265"/>
      <c r="Y1293" s="265"/>
      <c r="Z1293" s="265"/>
      <c r="AA1293" s="265"/>
      <c r="AB1293" s="265"/>
    </row>
    <row r="1294" hidden="1">
      <c r="A1294" s="83" t="str">
        <f t="shared" si="1"/>
        <v>60d35d6c06b4023aa3fea254</v>
      </c>
      <c r="B1294" s="108"/>
      <c r="C1294" s="92" t="s">
        <v>52</v>
      </c>
      <c r="D1294" s="306" t="s">
        <v>51</v>
      </c>
      <c r="E1294" s="173" t="s">
        <v>3932</v>
      </c>
      <c r="F1294" s="173" t="s">
        <v>3933</v>
      </c>
      <c r="G1294" s="308" t="s">
        <v>8870</v>
      </c>
      <c r="H1294" s="348" t="s">
        <v>10479</v>
      </c>
      <c r="I1294" s="173" t="s">
        <v>10480</v>
      </c>
      <c r="J1294" s="173" t="s">
        <v>3935</v>
      </c>
      <c r="K1294" s="300" t="s">
        <v>10481</v>
      </c>
      <c r="L1294" s="349"/>
      <c r="M1294" s="362"/>
      <c r="N1294" s="349"/>
      <c r="O1294" s="349"/>
      <c r="P1294" s="349"/>
      <c r="Q1294" s="265"/>
      <c r="R1294" s="265"/>
      <c r="S1294" s="265"/>
      <c r="T1294" s="265"/>
      <c r="U1294" s="265"/>
      <c r="V1294" s="265"/>
      <c r="W1294" s="265"/>
      <c r="X1294" s="265"/>
      <c r="Y1294" s="265"/>
      <c r="Z1294" s="265"/>
      <c r="AA1294" s="265"/>
      <c r="AB1294" s="265"/>
    </row>
    <row r="1295" hidden="1">
      <c r="A1295" s="83" t="str">
        <f t="shared" si="1"/>
        <v/>
      </c>
      <c r="B1295" s="335"/>
      <c r="C1295" s="92"/>
      <c r="D1295" s="306"/>
      <c r="E1295" s="173"/>
      <c r="F1295" s="173"/>
      <c r="G1295" s="308"/>
      <c r="H1295" s="348"/>
      <c r="I1295" s="173"/>
      <c r="J1295" s="173"/>
      <c r="K1295" s="300"/>
      <c r="L1295" s="349"/>
      <c r="M1295" s="362"/>
      <c r="N1295" s="349"/>
      <c r="O1295" s="349"/>
      <c r="P1295" s="349"/>
      <c r="Q1295" s="265"/>
      <c r="R1295" s="265"/>
      <c r="S1295" s="265"/>
      <c r="T1295" s="265"/>
      <c r="U1295" s="265"/>
      <c r="V1295" s="265"/>
      <c r="W1295" s="265"/>
      <c r="X1295" s="265"/>
      <c r="Y1295" s="265"/>
      <c r="Z1295" s="265"/>
      <c r="AA1295" s="265"/>
      <c r="AB1295" s="265"/>
    </row>
    <row r="1296" hidden="1">
      <c r="A1296" s="83" t="str">
        <f t="shared" si="1"/>
        <v/>
      </c>
      <c r="B1296" s="91" t="s">
        <v>47</v>
      </c>
      <c r="C1296" s="373"/>
      <c r="D1296" s="306"/>
      <c r="E1296" s="173"/>
      <c r="F1296" s="173"/>
      <c r="G1296" s="308"/>
      <c r="H1296" s="348"/>
      <c r="I1296" s="173"/>
      <c r="J1296" s="173"/>
      <c r="K1296" s="300"/>
      <c r="L1296" s="349"/>
      <c r="M1296" s="362"/>
      <c r="N1296" s="349"/>
      <c r="O1296" s="349"/>
      <c r="P1296" s="349"/>
      <c r="Q1296" s="265"/>
      <c r="R1296" s="265"/>
      <c r="S1296" s="265"/>
      <c r="T1296" s="265"/>
      <c r="U1296" s="265"/>
      <c r="V1296" s="265"/>
      <c r="W1296" s="265"/>
      <c r="X1296" s="265"/>
      <c r="Y1296" s="265"/>
      <c r="Z1296" s="265"/>
      <c r="AA1296" s="265"/>
      <c r="AB1296" s="265"/>
    </row>
    <row r="1297" hidden="1">
      <c r="A1297" s="83" t="str">
        <f t="shared" si="1"/>
        <v>5fb636bbb41f8126a1d1cfe4</v>
      </c>
      <c r="B1297" s="99"/>
      <c r="C1297" s="114" t="s">
        <v>535</v>
      </c>
      <c r="D1297" s="306" t="s">
        <v>51</v>
      </c>
      <c r="E1297" s="101" t="s">
        <v>6929</v>
      </c>
      <c r="F1297" s="101" t="s">
        <v>6930</v>
      </c>
      <c r="G1297" s="308" t="s">
        <v>8707</v>
      </c>
      <c r="H1297" s="348" t="s">
        <v>9428</v>
      </c>
      <c r="I1297" s="101" t="s">
        <v>10482</v>
      </c>
      <c r="J1297" s="101" t="s">
        <v>2281</v>
      </c>
      <c r="K1297" s="300" t="s">
        <v>10483</v>
      </c>
      <c r="L1297" s="349"/>
      <c r="M1297" s="362"/>
      <c r="N1297" s="349"/>
      <c r="O1297" s="349"/>
      <c r="P1297" s="349"/>
      <c r="Q1297" s="265"/>
      <c r="R1297" s="265"/>
      <c r="S1297" s="265"/>
      <c r="T1297" s="265"/>
      <c r="U1297" s="265"/>
      <c r="V1297" s="265"/>
      <c r="W1297" s="265"/>
      <c r="X1297" s="265"/>
      <c r="Y1297" s="265"/>
      <c r="Z1297" s="265"/>
      <c r="AA1297" s="265"/>
      <c r="AB1297" s="265"/>
    </row>
    <row r="1298" hidden="1">
      <c r="A1298" s="83" t="str">
        <f t="shared" si="1"/>
        <v>60afdb13825844a4a2a7ca6a</v>
      </c>
      <c r="B1298" s="99"/>
      <c r="C1298" s="114" t="s">
        <v>535</v>
      </c>
      <c r="D1298" s="306" t="s">
        <v>51</v>
      </c>
      <c r="E1298" s="101" t="s">
        <v>6269</v>
      </c>
      <c r="F1298" s="101" t="s">
        <v>6270</v>
      </c>
      <c r="G1298" s="308" t="s">
        <v>8697</v>
      </c>
      <c r="H1298" s="356" t="s">
        <v>9438</v>
      </c>
      <c r="I1298" s="356" t="s">
        <v>10484</v>
      </c>
      <c r="J1298" s="356" t="s">
        <v>2876</v>
      </c>
      <c r="K1298" s="300" t="s">
        <v>10485</v>
      </c>
      <c r="L1298" s="349"/>
      <c r="M1298" s="362"/>
      <c r="N1298" s="349"/>
      <c r="O1298" s="349"/>
      <c r="P1298" s="349"/>
      <c r="Q1298" s="265"/>
      <c r="R1298" s="265"/>
      <c r="S1298" s="265"/>
      <c r="T1298" s="265"/>
      <c r="U1298" s="265"/>
      <c r="V1298" s="265"/>
      <c r="W1298" s="265"/>
      <c r="X1298" s="265"/>
      <c r="Y1298" s="265"/>
      <c r="Z1298" s="265"/>
      <c r="AA1298" s="265"/>
      <c r="AB1298" s="265"/>
    </row>
    <row r="1299" hidden="1">
      <c r="A1299" s="83" t="str">
        <f t="shared" si="1"/>
        <v>601ceba5fef5b5ac4c662c08</v>
      </c>
      <c r="B1299" s="99"/>
      <c r="C1299" s="114" t="s">
        <v>535</v>
      </c>
      <c r="D1299" s="306" t="s">
        <v>149</v>
      </c>
      <c r="E1299" s="101" t="s">
        <v>7098</v>
      </c>
      <c r="F1299" s="101" t="s">
        <v>7099</v>
      </c>
      <c r="G1299" s="308" t="s">
        <v>8760</v>
      </c>
      <c r="H1299" s="377" t="s">
        <v>9438</v>
      </c>
      <c r="I1299" s="378" t="s">
        <v>10486</v>
      </c>
      <c r="J1299" s="101" t="s">
        <v>7101</v>
      </c>
      <c r="K1299" s="300" t="s">
        <v>10487</v>
      </c>
      <c r="L1299" s="349"/>
      <c r="M1299" s="362"/>
      <c r="N1299" s="349"/>
      <c r="O1299" s="349"/>
      <c r="P1299" s="349"/>
      <c r="Q1299" s="265"/>
      <c r="R1299" s="265"/>
      <c r="S1299" s="265"/>
      <c r="T1299" s="265"/>
      <c r="U1299" s="265"/>
      <c r="V1299" s="265"/>
      <c r="W1299" s="265"/>
      <c r="X1299" s="265"/>
      <c r="Y1299" s="265"/>
      <c r="Z1299" s="265"/>
      <c r="AA1299" s="265"/>
      <c r="AB1299" s="265"/>
    </row>
    <row r="1300" hidden="1">
      <c r="A1300" s="83" t="str">
        <f t="shared" si="1"/>
        <v>5fb4bfe60f8486650dfc0144</v>
      </c>
      <c r="B1300" s="99"/>
      <c r="C1300" s="114" t="s">
        <v>535</v>
      </c>
      <c r="D1300" s="316" t="s">
        <v>149</v>
      </c>
      <c r="E1300" s="229" t="s">
        <v>4999</v>
      </c>
      <c r="F1300" s="336" t="s">
        <v>5000</v>
      </c>
      <c r="G1300" s="308" t="s">
        <v>10488</v>
      </c>
      <c r="H1300" s="319" t="s">
        <v>9039</v>
      </c>
      <c r="I1300" s="379" t="s">
        <v>10489</v>
      </c>
      <c r="J1300" s="380" t="s">
        <v>5002</v>
      </c>
      <c r="K1300" s="319" t="s">
        <v>10442</v>
      </c>
      <c r="L1300" s="349"/>
      <c r="M1300" s="362"/>
      <c r="N1300" s="349"/>
      <c r="O1300" s="349"/>
      <c r="P1300" s="349"/>
      <c r="Q1300" s="265"/>
      <c r="R1300" s="265"/>
      <c r="S1300" s="265"/>
      <c r="T1300" s="265"/>
      <c r="U1300" s="265"/>
      <c r="V1300" s="265"/>
      <c r="W1300" s="265"/>
      <c r="X1300" s="265"/>
      <c r="Y1300" s="265"/>
      <c r="Z1300" s="265"/>
      <c r="AA1300" s="265"/>
      <c r="AB1300" s="265"/>
    </row>
    <row r="1301" hidden="1">
      <c r="A1301" s="83" t="str">
        <f t="shared" si="1"/>
        <v/>
      </c>
      <c r="B1301" s="108"/>
      <c r="C1301" s="114"/>
      <c r="D1301" s="126"/>
      <c r="E1301" s="127"/>
      <c r="F1301" s="127"/>
      <c r="G1301" s="112"/>
      <c r="H1301" s="127"/>
      <c r="I1301" s="127"/>
      <c r="J1301" s="127"/>
      <c r="K1301" s="127"/>
      <c r="L1301" s="349"/>
      <c r="M1301" s="362"/>
      <c r="N1301" s="349"/>
      <c r="O1301" s="349"/>
      <c r="P1301" s="349"/>
      <c r="Q1301" s="265"/>
      <c r="R1301" s="265"/>
      <c r="S1301" s="265"/>
      <c r="T1301" s="265"/>
      <c r="U1301" s="265"/>
      <c r="V1301" s="265"/>
      <c r="W1301" s="265"/>
      <c r="X1301" s="265"/>
      <c r="Y1301" s="265"/>
      <c r="Z1301" s="265"/>
      <c r="AA1301" s="265"/>
      <c r="AB1301" s="265"/>
    </row>
    <row r="1302" hidden="1">
      <c r="A1302" s="83" t="str">
        <f t="shared" si="1"/>
        <v/>
      </c>
      <c r="B1302" s="325" t="s">
        <v>8686</v>
      </c>
      <c r="C1302" s="262">
        <v>44403.0</v>
      </c>
      <c r="D1302" s="316"/>
      <c r="E1302" s="229"/>
      <c r="F1302" s="336"/>
      <c r="G1302" s="308"/>
      <c r="H1302" s="348"/>
      <c r="I1302" s="173"/>
      <c r="J1302" s="173"/>
      <c r="K1302" s="300"/>
      <c r="L1302" s="349"/>
      <c r="M1302" s="362"/>
      <c r="N1302" s="349"/>
      <c r="O1302" s="349"/>
      <c r="P1302" s="349"/>
      <c r="Q1302" s="265"/>
      <c r="R1302" s="265"/>
      <c r="S1302" s="265"/>
      <c r="T1302" s="265"/>
      <c r="U1302" s="265"/>
      <c r="V1302" s="265"/>
      <c r="W1302" s="265"/>
      <c r="X1302" s="265"/>
      <c r="Y1302" s="265"/>
      <c r="Z1302" s="265"/>
      <c r="AA1302" s="265"/>
      <c r="AB1302" s="265"/>
    </row>
    <row r="1303" hidden="1">
      <c r="A1303" s="83" t="str">
        <f t="shared" si="1"/>
        <v/>
      </c>
      <c r="B1303" s="99"/>
      <c r="C1303" s="92" t="s">
        <v>52</v>
      </c>
      <c r="D1303" s="306"/>
      <c r="E1303" s="173"/>
      <c r="F1303" s="173"/>
      <c r="G1303" s="308"/>
      <c r="H1303" s="348"/>
      <c r="I1303" s="173"/>
      <c r="J1303" s="173"/>
      <c r="K1303" s="300"/>
      <c r="L1303" s="349"/>
      <c r="M1303" s="362"/>
      <c r="N1303" s="349"/>
      <c r="O1303" s="349"/>
      <c r="P1303" s="349"/>
      <c r="Q1303" s="265"/>
      <c r="R1303" s="265"/>
      <c r="S1303" s="265"/>
      <c r="T1303" s="265"/>
      <c r="U1303" s="265"/>
      <c r="V1303" s="265"/>
      <c r="W1303" s="265"/>
      <c r="X1303" s="265"/>
      <c r="Y1303" s="265"/>
      <c r="Z1303" s="265"/>
      <c r="AA1303" s="265"/>
      <c r="AB1303" s="265"/>
    </row>
    <row r="1304" hidden="1">
      <c r="A1304" s="83" t="str">
        <f t="shared" si="1"/>
        <v>5fc7bba92e1dc6d1d516a5f5</v>
      </c>
      <c r="B1304" s="99"/>
      <c r="C1304" s="92" t="s">
        <v>52</v>
      </c>
      <c r="D1304" s="306" t="s">
        <v>149</v>
      </c>
      <c r="E1304" s="101" t="s">
        <v>10490</v>
      </c>
      <c r="F1304" s="101" t="s">
        <v>10491</v>
      </c>
      <c r="G1304" s="308" t="s">
        <v>8689</v>
      </c>
      <c r="H1304" s="348" t="s">
        <v>9953</v>
      </c>
      <c r="I1304" s="101" t="s">
        <v>10492</v>
      </c>
      <c r="J1304" s="101" t="s">
        <v>10493</v>
      </c>
      <c r="K1304" s="300" t="s">
        <v>10494</v>
      </c>
      <c r="L1304" s="349"/>
      <c r="M1304" s="362"/>
      <c r="N1304" s="349"/>
      <c r="O1304" s="349"/>
      <c r="P1304" s="349"/>
      <c r="Q1304" s="265"/>
      <c r="R1304" s="265"/>
      <c r="S1304" s="265"/>
      <c r="T1304" s="265"/>
      <c r="U1304" s="265"/>
      <c r="V1304" s="265"/>
      <c r="W1304" s="265"/>
      <c r="X1304" s="265"/>
      <c r="Y1304" s="265"/>
      <c r="Z1304" s="265"/>
      <c r="AA1304" s="265"/>
      <c r="AB1304" s="265"/>
    </row>
    <row r="1305" hidden="1">
      <c r="A1305" s="83" t="str">
        <f t="shared" si="1"/>
        <v>5fd4a2e9a7f3486228813507</v>
      </c>
      <c r="B1305" s="99"/>
      <c r="C1305" s="92" t="s">
        <v>52</v>
      </c>
      <c r="D1305" s="297" t="s">
        <v>51</v>
      </c>
      <c r="E1305" s="122" t="s">
        <v>10495</v>
      </c>
      <c r="F1305" s="122" t="s">
        <v>3073</v>
      </c>
      <c r="G1305" s="309" t="s">
        <v>8707</v>
      </c>
      <c r="H1305" s="231" t="s">
        <v>10496</v>
      </c>
      <c r="I1305" s="122" t="s">
        <v>10497</v>
      </c>
      <c r="J1305" s="122" t="s">
        <v>3075</v>
      </c>
      <c r="K1305" s="300" t="s">
        <v>10498</v>
      </c>
      <c r="L1305" s="349"/>
      <c r="M1305" s="362"/>
      <c r="N1305" s="349"/>
      <c r="O1305" s="349"/>
      <c r="P1305" s="349"/>
      <c r="Q1305" s="265"/>
      <c r="R1305" s="265"/>
      <c r="S1305" s="265"/>
      <c r="T1305" s="265"/>
      <c r="U1305" s="265"/>
      <c r="V1305" s="265"/>
      <c r="W1305" s="265"/>
      <c r="X1305" s="265"/>
      <c r="Y1305" s="265"/>
      <c r="Z1305" s="265"/>
      <c r="AA1305" s="265"/>
      <c r="AB1305" s="265"/>
    </row>
    <row r="1306" hidden="1">
      <c r="A1306" s="83" t="str">
        <f t="shared" si="1"/>
        <v>5f4f4c373b5728566432ba4e</v>
      </c>
      <c r="B1306" s="99"/>
      <c r="C1306" s="92" t="s">
        <v>52</v>
      </c>
      <c r="D1306" s="297" t="s">
        <v>51</v>
      </c>
      <c r="E1306" s="122" t="s">
        <v>10499</v>
      </c>
      <c r="F1306" s="122" t="s">
        <v>3090</v>
      </c>
      <c r="G1306" s="309" t="s">
        <v>8697</v>
      </c>
      <c r="H1306" s="231" t="s">
        <v>9422</v>
      </c>
      <c r="I1306" s="122" t="s">
        <v>10497</v>
      </c>
      <c r="J1306" s="122" t="s">
        <v>3075</v>
      </c>
      <c r="K1306" s="300" t="s">
        <v>10500</v>
      </c>
      <c r="L1306" s="349"/>
      <c r="M1306" s="362"/>
      <c r="N1306" s="349"/>
      <c r="O1306" s="349"/>
      <c r="P1306" s="349"/>
      <c r="Q1306" s="265"/>
      <c r="R1306" s="265"/>
      <c r="S1306" s="265"/>
      <c r="T1306" s="265"/>
      <c r="U1306" s="265"/>
      <c r="V1306" s="265"/>
      <c r="W1306" s="265"/>
      <c r="X1306" s="265"/>
      <c r="Y1306" s="265"/>
      <c r="Z1306" s="265"/>
      <c r="AA1306" s="265"/>
      <c r="AB1306" s="265"/>
    </row>
    <row r="1307" hidden="1">
      <c r="A1307" s="83" t="str">
        <f t="shared" si="1"/>
        <v>60869ba9ae73ef4b3d607f5d</v>
      </c>
      <c r="B1307" s="108"/>
      <c r="C1307" s="92" t="s">
        <v>52</v>
      </c>
      <c r="D1307" s="306" t="s">
        <v>51</v>
      </c>
      <c r="E1307" s="173" t="s">
        <v>4001</v>
      </c>
      <c r="F1307" s="173" t="s">
        <v>4002</v>
      </c>
      <c r="G1307" s="308" t="s">
        <v>9276</v>
      </c>
      <c r="H1307" s="348" t="s">
        <v>9422</v>
      </c>
      <c r="I1307" s="173" t="s">
        <v>10501</v>
      </c>
      <c r="J1307" s="173" t="s">
        <v>4004</v>
      </c>
      <c r="K1307" s="300" t="s">
        <v>10494</v>
      </c>
      <c r="L1307" s="349"/>
      <c r="M1307" s="362"/>
      <c r="N1307" s="349"/>
      <c r="O1307" s="349"/>
      <c r="P1307" s="349"/>
      <c r="Q1307" s="265"/>
      <c r="R1307" s="265"/>
      <c r="S1307" s="265"/>
      <c r="T1307" s="265"/>
      <c r="U1307" s="265"/>
      <c r="V1307" s="265"/>
      <c r="W1307" s="265"/>
      <c r="X1307" s="265"/>
      <c r="Y1307" s="265"/>
      <c r="Z1307" s="265"/>
      <c r="AA1307" s="265"/>
      <c r="AB1307" s="265"/>
    </row>
    <row r="1308" hidden="1">
      <c r="A1308" s="83" t="str">
        <f t="shared" si="1"/>
        <v/>
      </c>
      <c r="B1308" s="91" t="s">
        <v>47</v>
      </c>
      <c r="C1308" s="373"/>
      <c r="D1308" s="306"/>
      <c r="E1308" s="173"/>
      <c r="F1308" s="173"/>
      <c r="G1308" s="308"/>
      <c r="H1308" s="348"/>
      <c r="I1308" s="173"/>
      <c r="J1308" s="173"/>
      <c r="K1308" s="300"/>
      <c r="L1308" s="349"/>
      <c r="M1308" s="362"/>
      <c r="N1308" s="349"/>
      <c r="O1308" s="349"/>
      <c r="P1308" s="349"/>
      <c r="Q1308" s="265"/>
      <c r="R1308" s="265"/>
      <c r="S1308" s="265"/>
      <c r="T1308" s="265"/>
      <c r="U1308" s="265"/>
      <c r="V1308" s="265"/>
      <c r="W1308" s="265"/>
      <c r="X1308" s="265"/>
      <c r="Y1308" s="265"/>
      <c r="Z1308" s="265"/>
      <c r="AA1308" s="265"/>
      <c r="AB1308" s="265"/>
    </row>
    <row r="1309" hidden="1">
      <c r="A1309" s="83" t="str">
        <f t="shared" si="1"/>
        <v/>
      </c>
      <c r="B1309" s="99"/>
      <c r="C1309" s="114" t="s">
        <v>535</v>
      </c>
      <c r="D1309" s="306"/>
      <c r="E1309" s="173"/>
      <c r="F1309" s="173"/>
      <c r="G1309" s="308"/>
      <c r="H1309" s="348"/>
      <c r="I1309" s="173"/>
      <c r="J1309" s="173"/>
      <c r="K1309" s="300"/>
      <c r="L1309" s="349"/>
      <c r="M1309" s="362"/>
      <c r="N1309" s="349"/>
      <c r="O1309" s="349"/>
      <c r="P1309" s="349"/>
      <c r="Q1309" s="265"/>
      <c r="R1309" s="265"/>
      <c r="S1309" s="265"/>
      <c r="T1309" s="265"/>
      <c r="U1309" s="265"/>
      <c r="V1309" s="265"/>
      <c r="W1309" s="265"/>
      <c r="X1309" s="265"/>
      <c r="Y1309" s="265"/>
      <c r="Z1309" s="265"/>
      <c r="AA1309" s="265"/>
      <c r="AB1309" s="265"/>
    </row>
    <row r="1310" hidden="1">
      <c r="A1310" s="83" t="str">
        <f t="shared" si="1"/>
        <v>5fe9c7a3f0267c012912bc32</v>
      </c>
      <c r="B1310" s="99"/>
      <c r="C1310" s="114" t="s">
        <v>535</v>
      </c>
      <c r="D1310" s="297" t="s">
        <v>149</v>
      </c>
      <c r="E1310" s="122" t="s">
        <v>7593</v>
      </c>
      <c r="F1310" s="122" t="s">
        <v>7594</v>
      </c>
      <c r="G1310" s="309" t="s">
        <v>9028</v>
      </c>
      <c r="H1310" s="231" t="s">
        <v>9039</v>
      </c>
      <c r="I1310" s="122" t="s">
        <v>10502</v>
      </c>
      <c r="J1310" s="122" t="s">
        <v>6782</v>
      </c>
      <c r="K1310" s="300" t="s">
        <v>10503</v>
      </c>
      <c r="L1310" s="349"/>
      <c r="M1310" s="362"/>
      <c r="N1310" s="349"/>
      <c r="O1310" s="349"/>
      <c r="P1310" s="349"/>
      <c r="Q1310" s="265"/>
      <c r="R1310" s="265"/>
      <c r="S1310" s="265"/>
      <c r="T1310" s="265"/>
      <c r="U1310" s="265"/>
      <c r="V1310" s="265"/>
      <c r="W1310" s="265"/>
      <c r="X1310" s="265"/>
      <c r="Y1310" s="265"/>
      <c r="Z1310" s="265"/>
      <c r="AA1310" s="265"/>
      <c r="AB1310" s="265"/>
    </row>
    <row r="1311" hidden="1">
      <c r="A1311" s="83" t="str">
        <f t="shared" si="1"/>
        <v>605f1f4c0e468e6e9cc6f273</v>
      </c>
      <c r="B1311" s="99"/>
      <c r="C1311" s="114" t="s">
        <v>535</v>
      </c>
      <c r="D1311" s="297" t="s">
        <v>51</v>
      </c>
      <c r="E1311" s="122" t="s">
        <v>5356</v>
      </c>
      <c r="F1311" s="122" t="s">
        <v>5357</v>
      </c>
      <c r="G1311" s="309" t="s">
        <v>8707</v>
      </c>
      <c r="H1311" s="231" t="s">
        <v>9039</v>
      </c>
      <c r="I1311" s="122" t="s">
        <v>10504</v>
      </c>
      <c r="J1311" s="122" t="s">
        <v>5359</v>
      </c>
      <c r="K1311" s="300" t="s">
        <v>10505</v>
      </c>
      <c r="L1311" s="349"/>
      <c r="M1311" s="362"/>
      <c r="N1311" s="349"/>
      <c r="O1311" s="349"/>
      <c r="P1311" s="349"/>
      <c r="Q1311" s="265"/>
      <c r="R1311" s="265"/>
      <c r="S1311" s="265"/>
      <c r="T1311" s="265"/>
      <c r="U1311" s="265"/>
      <c r="V1311" s="265"/>
      <c r="W1311" s="265"/>
      <c r="X1311" s="265"/>
      <c r="Y1311" s="265"/>
      <c r="Z1311" s="265"/>
      <c r="AA1311" s="265"/>
      <c r="AB1311" s="265"/>
    </row>
    <row r="1312" hidden="1">
      <c r="A1312" s="83" t="str">
        <f t="shared" si="1"/>
        <v>60c8fcc768b0eb84c58d1dc4</v>
      </c>
      <c r="B1312" s="99"/>
      <c r="C1312" s="114" t="s">
        <v>535</v>
      </c>
      <c r="D1312" s="297" t="s">
        <v>51</v>
      </c>
      <c r="E1312" s="122" t="s">
        <v>10401</v>
      </c>
      <c r="F1312" s="122" t="s">
        <v>10402</v>
      </c>
      <c r="G1312" s="309" t="s">
        <v>8697</v>
      </c>
      <c r="H1312" s="231" t="s">
        <v>9422</v>
      </c>
      <c r="I1312" s="122" t="s">
        <v>10506</v>
      </c>
      <c r="J1312" s="122" t="s">
        <v>2697</v>
      </c>
      <c r="K1312" s="300" t="s">
        <v>10507</v>
      </c>
      <c r="L1312" s="349"/>
      <c r="M1312" s="362"/>
      <c r="N1312" s="349"/>
      <c r="O1312" s="349"/>
      <c r="P1312" s="349"/>
      <c r="Q1312" s="265"/>
      <c r="R1312" s="265"/>
      <c r="S1312" s="265"/>
      <c r="T1312" s="265"/>
      <c r="U1312" s="265"/>
      <c r="V1312" s="265"/>
      <c r="W1312" s="265"/>
      <c r="X1312" s="265"/>
      <c r="Y1312" s="265"/>
      <c r="Z1312" s="265"/>
      <c r="AA1312" s="265"/>
      <c r="AB1312" s="265"/>
    </row>
    <row r="1313" hidden="1">
      <c r="A1313" s="83" t="str">
        <f t="shared" si="1"/>
        <v>5fa306967d922ba84433562f</v>
      </c>
      <c r="B1313" s="108"/>
      <c r="C1313" s="114" t="s">
        <v>535</v>
      </c>
      <c r="D1313" s="297" t="s">
        <v>51</v>
      </c>
      <c r="E1313" s="122" t="s">
        <v>928</v>
      </c>
      <c r="F1313" s="122" t="s">
        <v>929</v>
      </c>
      <c r="G1313" s="309" t="s">
        <v>9276</v>
      </c>
      <c r="H1313" s="231" t="s">
        <v>9970</v>
      </c>
      <c r="I1313" s="122" t="s">
        <v>10508</v>
      </c>
      <c r="J1313" s="122" t="s">
        <v>931</v>
      </c>
      <c r="K1313" s="300" t="s">
        <v>10509</v>
      </c>
      <c r="L1313" s="349"/>
      <c r="M1313" s="362"/>
      <c r="N1313" s="349"/>
      <c r="O1313" s="349"/>
      <c r="P1313" s="349"/>
      <c r="Q1313" s="265"/>
      <c r="R1313" s="265"/>
      <c r="S1313" s="265"/>
      <c r="T1313" s="265"/>
      <c r="U1313" s="265"/>
      <c r="V1313" s="265"/>
      <c r="W1313" s="265"/>
      <c r="X1313" s="265"/>
      <c r="Y1313" s="265"/>
      <c r="Z1313" s="265"/>
      <c r="AA1313" s="265"/>
      <c r="AB1313" s="265"/>
    </row>
    <row r="1314" hidden="1">
      <c r="A1314" s="83" t="str">
        <f t="shared" si="1"/>
        <v/>
      </c>
      <c r="B1314" s="374"/>
      <c r="C1314" s="114"/>
      <c r="D1314" s="267"/>
      <c r="E1314" s="101"/>
      <c r="F1314" s="101"/>
      <c r="G1314" s="305" t="s">
        <v>8745</v>
      </c>
      <c r="H1314" s="215"/>
      <c r="I1314" s="101"/>
      <c r="J1314" s="101"/>
      <c r="K1314" s="51"/>
      <c r="L1314" s="349"/>
      <c r="M1314" s="362"/>
      <c r="N1314" s="349"/>
      <c r="O1314" s="349"/>
      <c r="P1314" s="349"/>
      <c r="Q1314" s="265"/>
      <c r="R1314" s="265"/>
      <c r="S1314" s="265"/>
      <c r="T1314" s="265"/>
      <c r="U1314" s="265"/>
      <c r="V1314" s="265"/>
      <c r="W1314" s="265"/>
      <c r="X1314" s="265"/>
      <c r="Y1314" s="265"/>
      <c r="Z1314" s="265"/>
      <c r="AA1314" s="265"/>
      <c r="AB1314" s="265"/>
    </row>
    <row r="1315" hidden="1">
      <c r="A1315" s="83" t="str">
        <f t="shared" si="1"/>
        <v/>
      </c>
      <c r="B1315" s="374"/>
      <c r="C1315" s="114"/>
      <c r="D1315" s="267"/>
      <c r="E1315" s="101"/>
      <c r="F1315" s="101"/>
      <c r="G1315" s="305" t="s">
        <v>8760</v>
      </c>
      <c r="H1315" s="215"/>
      <c r="I1315" s="101"/>
      <c r="J1315" s="101"/>
      <c r="K1315" s="51"/>
      <c r="L1315" s="349"/>
      <c r="M1315" s="362"/>
      <c r="N1315" s="349"/>
      <c r="O1315" s="349"/>
      <c r="P1315" s="349"/>
      <c r="Q1315" s="265"/>
      <c r="R1315" s="265"/>
      <c r="S1315" s="265"/>
      <c r="T1315" s="265"/>
      <c r="U1315" s="265"/>
      <c r="V1315" s="265"/>
      <c r="W1315" s="265"/>
      <c r="X1315" s="265"/>
      <c r="Y1315" s="265"/>
      <c r="Z1315" s="265"/>
      <c r="AA1315" s="265"/>
      <c r="AB1315" s="265"/>
    </row>
    <row r="1316" hidden="1">
      <c r="A1316" s="83" t="str">
        <f t="shared" si="1"/>
        <v/>
      </c>
      <c r="B1316" s="374"/>
      <c r="C1316" s="114"/>
      <c r="D1316" s="267"/>
      <c r="E1316" s="101"/>
      <c r="F1316" s="101"/>
      <c r="G1316" s="305" t="s">
        <v>9047</v>
      </c>
      <c r="H1316" s="215"/>
      <c r="I1316" s="101"/>
      <c r="J1316" s="101"/>
      <c r="K1316" s="51"/>
      <c r="L1316" s="349"/>
      <c r="M1316" s="362"/>
      <c r="N1316" s="349"/>
      <c r="O1316" s="349"/>
      <c r="P1316" s="349"/>
      <c r="Q1316" s="265"/>
      <c r="R1316" s="265"/>
      <c r="S1316" s="265"/>
      <c r="T1316" s="265"/>
      <c r="U1316" s="265"/>
      <c r="V1316" s="265"/>
      <c r="W1316" s="265"/>
      <c r="X1316" s="265"/>
      <c r="Y1316" s="265"/>
      <c r="Z1316" s="265"/>
      <c r="AA1316" s="265"/>
      <c r="AB1316" s="265"/>
    </row>
    <row r="1317" hidden="1">
      <c r="A1317" s="83" t="str">
        <f t="shared" si="1"/>
        <v/>
      </c>
      <c r="B1317" s="325" t="s">
        <v>8686</v>
      </c>
      <c r="C1317" s="262">
        <v>44404.0</v>
      </c>
      <c r="D1317" s="306"/>
      <c r="E1317" s="173"/>
      <c r="F1317" s="173"/>
      <c r="G1317" s="308"/>
      <c r="H1317" s="348"/>
      <c r="I1317" s="173"/>
      <c r="J1317" s="173"/>
      <c r="K1317" s="300"/>
      <c r="L1317" s="349"/>
      <c r="M1317" s="362"/>
      <c r="N1317" s="349"/>
      <c r="O1317" s="349"/>
      <c r="P1317" s="349"/>
      <c r="Q1317" s="265"/>
      <c r="R1317" s="265"/>
      <c r="S1317" s="265"/>
      <c r="T1317" s="265"/>
      <c r="U1317" s="265"/>
      <c r="V1317" s="265"/>
      <c r="W1317" s="265"/>
      <c r="X1317" s="265"/>
      <c r="Y1317" s="265"/>
      <c r="Z1317" s="265"/>
      <c r="AA1317" s="265"/>
      <c r="AB1317" s="265"/>
    </row>
    <row r="1318" hidden="1">
      <c r="A1318" s="83" t="str">
        <f t="shared" si="1"/>
        <v/>
      </c>
      <c r="B1318" s="99"/>
      <c r="C1318" s="92" t="s">
        <v>52</v>
      </c>
      <c r="D1318" s="306"/>
      <c r="E1318" s="173"/>
      <c r="F1318" s="173"/>
      <c r="G1318" s="308"/>
      <c r="H1318" s="348"/>
      <c r="I1318" s="173"/>
      <c r="J1318" s="173"/>
      <c r="K1318" s="300"/>
      <c r="L1318" s="349"/>
      <c r="M1318" s="362"/>
      <c r="N1318" s="349"/>
      <c r="O1318" s="349"/>
      <c r="P1318" s="349"/>
      <c r="Q1318" s="265"/>
      <c r="R1318" s="265"/>
      <c r="S1318" s="265"/>
      <c r="T1318" s="265"/>
      <c r="U1318" s="265"/>
      <c r="V1318" s="265"/>
      <c r="W1318" s="265"/>
      <c r="X1318" s="265"/>
      <c r="Y1318" s="265"/>
      <c r="Z1318" s="265"/>
      <c r="AA1318" s="265"/>
      <c r="AB1318" s="265"/>
    </row>
    <row r="1319" hidden="1">
      <c r="A1319" s="83" t="str">
        <f t="shared" si="1"/>
        <v>60234130215fd1c721dabc60</v>
      </c>
      <c r="B1319" s="99"/>
      <c r="C1319" s="92" t="s">
        <v>52</v>
      </c>
      <c r="D1319" s="306" t="s">
        <v>51</v>
      </c>
      <c r="E1319" s="101" t="s">
        <v>9603</v>
      </c>
      <c r="F1319" s="101" t="s">
        <v>9604</v>
      </c>
      <c r="G1319" s="308" t="s">
        <v>9410</v>
      </c>
      <c r="H1319" s="101" t="s">
        <v>8946</v>
      </c>
      <c r="I1319" s="101" t="s">
        <v>10510</v>
      </c>
      <c r="J1319" s="173" t="s">
        <v>9606</v>
      </c>
      <c r="K1319" s="300" t="s">
        <v>10511</v>
      </c>
      <c r="L1319" s="349"/>
      <c r="M1319" s="362"/>
      <c r="N1319" s="349"/>
      <c r="O1319" s="349"/>
      <c r="P1319" s="349"/>
      <c r="Q1319" s="265"/>
      <c r="R1319" s="265"/>
      <c r="S1319" s="265"/>
      <c r="T1319" s="265"/>
      <c r="U1319" s="265"/>
      <c r="V1319" s="265"/>
      <c r="W1319" s="265"/>
      <c r="X1319" s="265"/>
      <c r="Y1319" s="265"/>
      <c r="Z1319" s="265"/>
      <c r="AA1319" s="265"/>
      <c r="AB1319" s="265"/>
    </row>
    <row r="1320" hidden="1">
      <c r="A1320" s="83" t="str">
        <f t="shared" si="1"/>
        <v>6005546cb73db502bb995b03</v>
      </c>
      <c r="B1320" s="99"/>
      <c r="C1320" s="92" t="s">
        <v>52</v>
      </c>
      <c r="D1320" s="306" t="s">
        <v>51</v>
      </c>
      <c r="E1320" s="101" t="s">
        <v>1108</v>
      </c>
      <c r="F1320" s="101" t="s">
        <v>1109</v>
      </c>
      <c r="G1320" s="308" t="s">
        <v>9021</v>
      </c>
      <c r="H1320" s="348" t="s">
        <v>9610</v>
      </c>
      <c r="I1320" s="173" t="s">
        <v>10512</v>
      </c>
      <c r="J1320" s="173" t="s">
        <v>1111</v>
      </c>
      <c r="K1320" s="300"/>
      <c r="L1320" s="349"/>
      <c r="M1320" s="362"/>
      <c r="N1320" s="349"/>
      <c r="O1320" s="349"/>
      <c r="P1320" s="349"/>
      <c r="Q1320" s="265"/>
      <c r="R1320" s="265"/>
      <c r="S1320" s="265"/>
      <c r="T1320" s="265"/>
      <c r="U1320" s="265"/>
      <c r="V1320" s="265"/>
      <c r="W1320" s="265"/>
      <c r="X1320" s="265"/>
      <c r="Y1320" s="265"/>
      <c r="Z1320" s="265"/>
      <c r="AA1320" s="265"/>
      <c r="AB1320" s="265"/>
    </row>
    <row r="1321" hidden="1">
      <c r="A1321" s="83" t="str">
        <f t="shared" si="1"/>
        <v>603c2d51629a2593bc6a7671</v>
      </c>
      <c r="B1321" s="99"/>
      <c r="C1321" s="92" t="s">
        <v>52</v>
      </c>
      <c r="D1321" s="306" t="s">
        <v>51</v>
      </c>
      <c r="E1321" s="173" t="s">
        <v>3590</v>
      </c>
      <c r="F1321" s="173" t="s">
        <v>3591</v>
      </c>
      <c r="G1321" s="308" t="s">
        <v>8697</v>
      </c>
      <c r="H1321" s="348" t="s">
        <v>10513</v>
      </c>
      <c r="I1321" s="173" t="s">
        <v>10514</v>
      </c>
      <c r="J1321" s="173" t="s">
        <v>3593</v>
      </c>
      <c r="K1321" s="300" t="s">
        <v>10515</v>
      </c>
      <c r="L1321" s="349"/>
      <c r="M1321" s="362"/>
      <c r="N1321" s="349"/>
      <c r="O1321" s="349"/>
      <c r="P1321" s="349"/>
      <c r="Q1321" s="265"/>
      <c r="R1321" s="265"/>
      <c r="S1321" s="265"/>
      <c r="T1321" s="265"/>
      <c r="U1321" s="265"/>
      <c r="V1321" s="265"/>
      <c r="W1321" s="265"/>
      <c r="X1321" s="265"/>
      <c r="Y1321" s="265"/>
      <c r="Z1321" s="265"/>
      <c r="AA1321" s="265"/>
      <c r="AB1321" s="265"/>
    </row>
    <row r="1322" hidden="1">
      <c r="A1322" s="83" t="str">
        <f t="shared" si="1"/>
        <v>6066c317f8827a8374b5a8b8</v>
      </c>
      <c r="B1322" s="108"/>
      <c r="C1322" s="92" t="s">
        <v>52</v>
      </c>
      <c r="D1322" s="306" t="s">
        <v>51</v>
      </c>
      <c r="E1322" s="122" t="s">
        <v>10516</v>
      </c>
      <c r="F1322" s="122" t="s">
        <v>6496</v>
      </c>
      <c r="G1322" s="309" t="s">
        <v>9325</v>
      </c>
      <c r="H1322" s="231" t="s">
        <v>10517</v>
      </c>
      <c r="I1322" s="122" t="s">
        <v>10518</v>
      </c>
      <c r="J1322" s="122" t="s">
        <v>6498</v>
      </c>
      <c r="K1322" s="300" t="s">
        <v>10515</v>
      </c>
      <c r="L1322" s="349"/>
      <c r="M1322" s="362"/>
      <c r="N1322" s="349"/>
      <c r="O1322" s="349"/>
      <c r="P1322" s="349"/>
      <c r="Q1322" s="265"/>
      <c r="R1322" s="265"/>
      <c r="S1322" s="265"/>
      <c r="T1322" s="265"/>
      <c r="U1322" s="265"/>
      <c r="V1322" s="265"/>
      <c r="W1322" s="265"/>
      <c r="X1322" s="265"/>
      <c r="Y1322" s="265"/>
      <c r="Z1322" s="265"/>
      <c r="AA1322" s="265"/>
      <c r="AB1322" s="265"/>
    </row>
    <row r="1323" hidden="1">
      <c r="A1323" s="83" t="str">
        <f t="shared" si="1"/>
        <v/>
      </c>
      <c r="B1323" s="91" t="s">
        <v>47</v>
      </c>
      <c r="C1323" s="373"/>
      <c r="D1323" s="306"/>
      <c r="E1323" s="173"/>
      <c r="F1323" s="173"/>
      <c r="G1323" s="308"/>
      <c r="H1323" s="348"/>
      <c r="I1323" s="173"/>
      <c r="J1323" s="173"/>
      <c r="K1323" s="300"/>
      <c r="L1323" s="349"/>
      <c r="M1323" s="362"/>
      <c r="N1323" s="349"/>
      <c r="O1323" s="349"/>
      <c r="P1323" s="349"/>
      <c r="Q1323" s="265"/>
      <c r="R1323" s="265"/>
      <c r="S1323" s="265"/>
      <c r="T1323" s="265"/>
      <c r="U1323" s="265"/>
      <c r="V1323" s="265"/>
      <c r="W1323" s="265"/>
      <c r="X1323" s="265"/>
      <c r="Y1323" s="265"/>
      <c r="Z1323" s="265"/>
      <c r="AA1323" s="265"/>
      <c r="AB1323" s="265"/>
    </row>
    <row r="1324" hidden="1">
      <c r="A1324" s="83" t="str">
        <f t="shared" si="1"/>
        <v>12'den önce randevu alınmayacak!!!</v>
      </c>
      <c r="B1324" s="99"/>
      <c r="C1324" s="114" t="s">
        <v>535</v>
      </c>
      <c r="D1324" s="306"/>
      <c r="E1324" s="381" t="s">
        <v>10519</v>
      </c>
      <c r="F1324" s="150"/>
      <c r="G1324" s="308"/>
      <c r="H1324" s="348"/>
      <c r="I1324" s="173"/>
      <c r="J1324" s="173"/>
      <c r="K1324" s="300"/>
      <c r="L1324" s="349"/>
      <c r="M1324" s="362"/>
      <c r="N1324" s="349"/>
      <c r="O1324" s="349"/>
      <c r="P1324" s="349"/>
      <c r="Q1324" s="265"/>
      <c r="R1324" s="265"/>
      <c r="S1324" s="265"/>
      <c r="T1324" s="265"/>
      <c r="U1324" s="265"/>
      <c r="V1324" s="265"/>
      <c r="W1324" s="265"/>
      <c r="X1324" s="265"/>
      <c r="Y1324" s="265"/>
      <c r="Z1324" s="265"/>
      <c r="AA1324" s="265"/>
      <c r="AB1324" s="265"/>
    </row>
    <row r="1325" hidden="1">
      <c r="A1325" s="83" t="str">
        <f t="shared" si="1"/>
        <v>60be76c28d789cdd14b4a015</v>
      </c>
      <c r="B1325" s="99"/>
      <c r="C1325" s="114" t="s">
        <v>535</v>
      </c>
      <c r="D1325" s="297" t="s">
        <v>51</v>
      </c>
      <c r="E1325" s="122" t="s">
        <v>1151</v>
      </c>
      <c r="F1325" s="122" t="s">
        <v>1152</v>
      </c>
      <c r="G1325" s="309" t="s">
        <v>9766</v>
      </c>
      <c r="H1325" s="231" t="s">
        <v>9984</v>
      </c>
      <c r="I1325" s="122" t="s">
        <v>10520</v>
      </c>
      <c r="J1325" s="122" t="s">
        <v>1155</v>
      </c>
      <c r="K1325" s="312"/>
      <c r="L1325" s="349"/>
      <c r="M1325" s="362"/>
      <c r="N1325" s="349"/>
      <c r="O1325" s="349"/>
      <c r="P1325" s="349"/>
      <c r="Q1325" s="265"/>
      <c r="R1325" s="265"/>
      <c r="S1325" s="265"/>
      <c r="T1325" s="265"/>
      <c r="U1325" s="265"/>
      <c r="V1325" s="265"/>
      <c r="W1325" s="265"/>
      <c r="X1325" s="265"/>
      <c r="Y1325" s="265"/>
      <c r="Z1325" s="265"/>
      <c r="AA1325" s="265"/>
      <c r="AB1325" s="265"/>
    </row>
    <row r="1326" hidden="1">
      <c r="A1326" s="83" t="str">
        <f t="shared" si="1"/>
        <v>604652ea60f6a25a32b36d3b</v>
      </c>
      <c r="B1326" s="99"/>
      <c r="C1326" s="114" t="s">
        <v>535</v>
      </c>
      <c r="D1326" s="306" t="s">
        <v>51</v>
      </c>
      <c r="E1326" s="173" t="s">
        <v>3503</v>
      </c>
      <c r="F1326" s="173" t="s">
        <v>3504</v>
      </c>
      <c r="G1326" s="308" t="s">
        <v>9021</v>
      </c>
      <c r="H1326" s="348" t="s">
        <v>10350</v>
      </c>
      <c r="I1326" s="173" t="s">
        <v>10521</v>
      </c>
      <c r="J1326" s="173" t="s">
        <v>3506</v>
      </c>
      <c r="K1326" s="300" t="s">
        <v>10515</v>
      </c>
      <c r="L1326" s="349"/>
      <c r="M1326" s="362"/>
      <c r="N1326" s="349"/>
      <c r="O1326" s="349"/>
      <c r="P1326" s="349"/>
      <c r="Q1326" s="265"/>
      <c r="R1326" s="265"/>
      <c r="S1326" s="265"/>
      <c r="T1326" s="265"/>
      <c r="U1326" s="265"/>
      <c r="V1326" s="265"/>
      <c r="W1326" s="265"/>
      <c r="X1326" s="265"/>
      <c r="Y1326" s="265"/>
      <c r="Z1326" s="265"/>
      <c r="AA1326" s="265"/>
      <c r="AB1326" s="265"/>
    </row>
    <row r="1327" hidden="1">
      <c r="A1327" s="83" t="str">
        <f t="shared" si="1"/>
        <v>60dd95f126a46646536a5e0a</v>
      </c>
      <c r="B1327" s="99"/>
      <c r="C1327" s="114" t="s">
        <v>535</v>
      </c>
      <c r="D1327" s="306" t="s">
        <v>51</v>
      </c>
      <c r="E1327" s="173" t="s">
        <v>2776</v>
      </c>
      <c r="F1327" s="173" t="s">
        <v>2777</v>
      </c>
      <c r="G1327" s="308" t="s">
        <v>8697</v>
      </c>
      <c r="H1327" s="348" t="s">
        <v>10522</v>
      </c>
      <c r="I1327" s="173" t="s">
        <v>10523</v>
      </c>
      <c r="J1327" s="173" t="s">
        <v>2779</v>
      </c>
      <c r="K1327" s="300" t="s">
        <v>10515</v>
      </c>
      <c r="L1327" s="349"/>
      <c r="M1327" s="362"/>
      <c r="N1327" s="349"/>
      <c r="O1327" s="349"/>
      <c r="P1327" s="349"/>
      <c r="Q1327" s="265"/>
      <c r="R1327" s="265"/>
      <c r="S1327" s="265"/>
      <c r="T1327" s="265"/>
      <c r="U1327" s="265"/>
      <c r="V1327" s="265"/>
      <c r="W1327" s="265"/>
      <c r="X1327" s="265"/>
      <c r="Y1327" s="265"/>
      <c r="Z1327" s="265"/>
      <c r="AA1327" s="265"/>
      <c r="AB1327" s="265"/>
    </row>
    <row r="1328" hidden="1">
      <c r="A1328" s="83" t="str">
        <f t="shared" si="1"/>
        <v>602b7936e87c928a9284f7e8</v>
      </c>
      <c r="B1328" s="108"/>
      <c r="C1328" s="114" t="s">
        <v>535</v>
      </c>
      <c r="D1328" s="306" t="s">
        <v>51</v>
      </c>
      <c r="E1328" s="101" t="s">
        <v>8863</v>
      </c>
      <c r="F1328" s="101" t="s">
        <v>3367</v>
      </c>
      <c r="G1328" s="308" t="s">
        <v>9325</v>
      </c>
      <c r="H1328" s="101" t="s">
        <v>8943</v>
      </c>
      <c r="I1328" s="101" t="s">
        <v>10524</v>
      </c>
      <c r="J1328" s="101" t="s">
        <v>3369</v>
      </c>
      <c r="K1328" s="300" t="s">
        <v>10525</v>
      </c>
      <c r="L1328" s="349"/>
      <c r="M1328" s="362"/>
      <c r="N1328" s="349"/>
      <c r="O1328" s="349"/>
      <c r="P1328" s="349"/>
      <c r="Q1328" s="265"/>
      <c r="R1328" s="265"/>
      <c r="S1328" s="265"/>
      <c r="T1328" s="265"/>
      <c r="U1328" s="265"/>
      <c r="V1328" s="265"/>
      <c r="W1328" s="265"/>
      <c r="X1328" s="265"/>
      <c r="Y1328" s="265"/>
      <c r="Z1328" s="265"/>
      <c r="AA1328" s="265"/>
      <c r="AB1328" s="265"/>
    </row>
    <row r="1329" hidden="1">
      <c r="A1329" s="83" t="str">
        <f t="shared" si="1"/>
        <v>606b1a82306c356033e8849b</v>
      </c>
      <c r="B1329" s="374"/>
      <c r="C1329" s="114"/>
      <c r="D1329" s="382" t="s">
        <v>51</v>
      </c>
      <c r="E1329" s="383" t="s">
        <v>9711</v>
      </c>
      <c r="F1329" s="383" t="s">
        <v>9712</v>
      </c>
      <c r="G1329" s="384" t="s">
        <v>10526</v>
      </c>
      <c r="H1329" s="385" t="s">
        <v>10138</v>
      </c>
      <c r="I1329" s="383" t="s">
        <v>10527</v>
      </c>
      <c r="J1329" s="173"/>
      <c r="K1329" s="300"/>
      <c r="L1329" s="349"/>
      <c r="M1329" s="362"/>
      <c r="N1329" s="349"/>
      <c r="O1329" s="349"/>
      <c r="P1329" s="349"/>
      <c r="Q1329" s="265"/>
      <c r="R1329" s="265"/>
      <c r="S1329" s="265"/>
      <c r="T1329" s="265"/>
      <c r="U1329" s="265"/>
      <c r="V1329" s="265"/>
      <c r="W1329" s="265"/>
      <c r="X1329" s="265"/>
      <c r="Y1329" s="265"/>
      <c r="Z1329" s="265"/>
      <c r="AA1329" s="265"/>
      <c r="AB1329" s="265"/>
    </row>
    <row r="1330" hidden="1">
      <c r="A1330" s="83" t="str">
        <f t="shared" si="1"/>
        <v/>
      </c>
      <c r="B1330" s="325" t="s">
        <v>8686</v>
      </c>
      <c r="C1330" s="262">
        <v>44405.0</v>
      </c>
      <c r="D1330" s="306"/>
      <c r="E1330" s="173"/>
      <c r="F1330" s="173"/>
      <c r="G1330" s="308"/>
      <c r="H1330" s="348"/>
      <c r="I1330" s="173"/>
      <c r="J1330" s="173"/>
      <c r="K1330" s="300"/>
      <c r="L1330" s="349"/>
      <c r="M1330" s="362"/>
      <c r="N1330" s="349"/>
      <c r="O1330" s="349"/>
      <c r="P1330" s="349"/>
      <c r="Q1330" s="265"/>
      <c r="R1330" s="265"/>
      <c r="S1330" s="265"/>
      <c r="T1330" s="265"/>
      <c r="U1330" s="265"/>
      <c r="V1330" s="265"/>
      <c r="W1330" s="265"/>
      <c r="X1330" s="265"/>
      <c r="Y1330" s="265"/>
      <c r="Z1330" s="265"/>
      <c r="AA1330" s="265"/>
      <c r="AB1330" s="265"/>
    </row>
    <row r="1331" hidden="1">
      <c r="A1331" s="83" t="str">
        <f t="shared" si="1"/>
        <v>13:00'DAN ÖNCE RANDEVU ALINMAYACAK!!!!</v>
      </c>
      <c r="B1331" s="99"/>
      <c r="C1331" s="92" t="s">
        <v>52</v>
      </c>
      <c r="D1331" s="306"/>
      <c r="E1331" s="381" t="s">
        <v>10528</v>
      </c>
      <c r="F1331" s="150"/>
      <c r="G1331" s="308"/>
      <c r="H1331" s="348"/>
      <c r="I1331" s="173"/>
      <c r="J1331" s="173"/>
      <c r="K1331" s="300"/>
      <c r="L1331" s="349"/>
      <c r="M1331" s="362"/>
      <c r="N1331" s="349"/>
      <c r="O1331" s="349"/>
      <c r="P1331" s="349"/>
      <c r="Q1331" s="265"/>
      <c r="R1331" s="265"/>
      <c r="S1331" s="265"/>
      <c r="T1331" s="265"/>
      <c r="U1331" s="265"/>
      <c r="V1331" s="265"/>
      <c r="W1331" s="265"/>
      <c r="X1331" s="265"/>
      <c r="Y1331" s="265"/>
      <c r="Z1331" s="265"/>
      <c r="AA1331" s="265"/>
      <c r="AB1331" s="265"/>
    </row>
    <row r="1332" hidden="1">
      <c r="A1332" s="83" t="str">
        <f t="shared" si="1"/>
        <v>5f55f0576c2c59668af6abf7</v>
      </c>
      <c r="B1332" s="99"/>
      <c r="C1332" s="92" t="s">
        <v>52</v>
      </c>
      <c r="D1332" s="306" t="s">
        <v>51</v>
      </c>
      <c r="E1332" s="101" t="s">
        <v>5086</v>
      </c>
      <c r="F1332" s="173" t="s">
        <v>5087</v>
      </c>
      <c r="G1332" s="308" t="s">
        <v>8707</v>
      </c>
      <c r="H1332" s="215" t="s">
        <v>9508</v>
      </c>
      <c r="I1332" s="348" t="s">
        <v>10529</v>
      </c>
      <c r="J1332" s="173" t="s">
        <v>5089</v>
      </c>
      <c r="K1332" s="300"/>
      <c r="L1332" s="349"/>
      <c r="M1332" s="362"/>
      <c r="N1332" s="349"/>
      <c r="O1332" s="349"/>
      <c r="P1332" s="349"/>
      <c r="Q1332" s="265"/>
      <c r="R1332" s="265"/>
      <c r="S1332" s="265"/>
      <c r="T1332" s="265"/>
      <c r="U1332" s="265"/>
      <c r="V1332" s="265"/>
      <c r="W1332" s="265"/>
      <c r="X1332" s="265"/>
      <c r="Y1332" s="265"/>
      <c r="Z1332" s="265"/>
      <c r="AA1332" s="265"/>
      <c r="AB1332" s="265"/>
    </row>
    <row r="1333" hidden="1">
      <c r="A1333" s="83" t="str">
        <f t="shared" si="1"/>
        <v>6076df54cd039c36aec7a866</v>
      </c>
      <c r="B1333" s="99"/>
      <c r="C1333" s="92" t="s">
        <v>52</v>
      </c>
      <c r="D1333" s="306" t="s">
        <v>51</v>
      </c>
      <c r="E1333" s="101" t="s">
        <v>2853</v>
      </c>
      <c r="F1333" s="101" t="s">
        <v>2854</v>
      </c>
      <c r="G1333" s="308" t="s">
        <v>8697</v>
      </c>
      <c r="H1333" s="348" t="s">
        <v>10530</v>
      </c>
      <c r="I1333" s="101" t="s">
        <v>10531</v>
      </c>
      <c r="J1333" s="101" t="s">
        <v>2856</v>
      </c>
      <c r="K1333" s="300"/>
      <c r="L1333" s="349"/>
      <c r="M1333" s="362"/>
      <c r="N1333" s="349"/>
      <c r="O1333" s="349"/>
      <c r="P1333" s="349"/>
      <c r="Q1333" s="265"/>
      <c r="R1333" s="265"/>
      <c r="S1333" s="265"/>
      <c r="T1333" s="265"/>
      <c r="U1333" s="265"/>
      <c r="V1333" s="265"/>
      <c r="W1333" s="265"/>
      <c r="X1333" s="265"/>
      <c r="Y1333" s="265"/>
      <c r="Z1333" s="265"/>
      <c r="AA1333" s="265"/>
      <c r="AB1333" s="265"/>
    </row>
    <row r="1334" hidden="1">
      <c r="A1334" s="83" t="str">
        <f t="shared" si="1"/>
        <v>60234130215fd1c721dabc60</v>
      </c>
      <c r="B1334" s="99"/>
      <c r="C1334" s="92" t="s">
        <v>52</v>
      </c>
      <c r="D1334" s="297" t="s">
        <v>51</v>
      </c>
      <c r="E1334" s="122" t="s">
        <v>9603</v>
      </c>
      <c r="F1334" s="122" t="s">
        <v>9604</v>
      </c>
      <c r="G1334" s="309" t="s">
        <v>9325</v>
      </c>
      <c r="H1334" s="122" t="s">
        <v>8946</v>
      </c>
      <c r="I1334" s="122" t="s">
        <v>10510</v>
      </c>
      <c r="J1334" s="122" t="s">
        <v>9606</v>
      </c>
      <c r="K1334" s="312" t="s">
        <v>10532</v>
      </c>
      <c r="L1334" s="349"/>
      <c r="M1334" s="362"/>
      <c r="N1334" s="349"/>
      <c r="O1334" s="349"/>
      <c r="P1334" s="349"/>
      <c r="Q1334" s="265"/>
      <c r="R1334" s="265"/>
      <c r="S1334" s="265"/>
      <c r="T1334" s="265"/>
      <c r="U1334" s="265"/>
      <c r="V1334" s="265"/>
      <c r="W1334" s="265"/>
      <c r="X1334" s="265"/>
      <c r="Y1334" s="265"/>
      <c r="Z1334" s="265"/>
      <c r="AA1334" s="265"/>
      <c r="AB1334" s="265"/>
    </row>
    <row r="1335" hidden="1">
      <c r="A1335" s="83" t="str">
        <f t="shared" si="1"/>
        <v>60ad3ee94ec74fb018b5412d</v>
      </c>
      <c r="B1335" s="108"/>
      <c r="C1335" s="92" t="s">
        <v>52</v>
      </c>
      <c r="D1335" s="306" t="s">
        <v>51</v>
      </c>
      <c r="E1335" s="101" t="s">
        <v>8274</v>
      </c>
      <c r="F1335" s="101" t="s">
        <v>8275</v>
      </c>
      <c r="G1335" s="308" t="s">
        <v>10533</v>
      </c>
      <c r="H1335" s="348" t="s">
        <v>10534</v>
      </c>
      <c r="I1335" s="173" t="s">
        <v>10535</v>
      </c>
      <c r="J1335" s="173" t="s">
        <v>8277</v>
      </c>
      <c r="K1335" s="300" t="s">
        <v>10536</v>
      </c>
      <c r="L1335" s="349"/>
      <c r="M1335" s="362"/>
      <c r="N1335" s="349"/>
      <c r="O1335" s="349"/>
      <c r="P1335" s="349"/>
      <c r="Q1335" s="265"/>
      <c r="R1335" s="265"/>
      <c r="S1335" s="265"/>
      <c r="T1335" s="265"/>
      <c r="U1335" s="265"/>
      <c r="V1335" s="265"/>
      <c r="W1335" s="265"/>
      <c r="X1335" s="265"/>
      <c r="Y1335" s="265"/>
      <c r="Z1335" s="265"/>
      <c r="AA1335" s="265"/>
      <c r="AB1335" s="265"/>
    </row>
    <row r="1336" hidden="1">
      <c r="A1336" s="83" t="str">
        <f t="shared" si="1"/>
        <v/>
      </c>
      <c r="B1336" s="111" t="s">
        <v>47</v>
      </c>
      <c r="C1336" s="373"/>
      <c r="D1336" s="306"/>
      <c r="E1336" s="173"/>
      <c r="F1336" s="173"/>
      <c r="G1336" s="308"/>
      <c r="H1336" s="348"/>
      <c r="I1336" s="173"/>
      <c r="J1336" s="173"/>
      <c r="K1336" s="300"/>
      <c r="L1336" s="349"/>
      <c r="M1336" s="362"/>
      <c r="N1336" s="349"/>
      <c r="O1336" s="349"/>
      <c r="P1336" s="349"/>
      <c r="Q1336" s="265"/>
      <c r="R1336" s="265"/>
      <c r="S1336" s="265"/>
      <c r="T1336" s="265"/>
      <c r="U1336" s="265"/>
      <c r="V1336" s="265"/>
      <c r="W1336" s="265"/>
      <c r="X1336" s="265"/>
      <c r="Y1336" s="265"/>
      <c r="Z1336" s="265"/>
      <c r="AA1336" s="265"/>
      <c r="AB1336" s="265"/>
    </row>
    <row r="1337" hidden="1">
      <c r="A1337" s="83" t="str">
        <f t="shared" si="1"/>
        <v/>
      </c>
      <c r="B1337" s="99"/>
      <c r="C1337" s="114" t="s">
        <v>535</v>
      </c>
      <c r="D1337" s="306"/>
      <c r="E1337" s="173"/>
      <c r="F1337" s="173"/>
      <c r="G1337" s="308"/>
      <c r="H1337" s="348"/>
      <c r="I1337" s="173"/>
      <c r="J1337" s="173"/>
      <c r="K1337" s="300"/>
      <c r="L1337" s="349"/>
      <c r="M1337" s="362"/>
      <c r="N1337" s="349"/>
      <c r="O1337" s="349"/>
      <c r="P1337" s="349"/>
      <c r="Q1337" s="265"/>
      <c r="R1337" s="265"/>
      <c r="S1337" s="265"/>
      <c r="T1337" s="265"/>
      <c r="U1337" s="265"/>
      <c r="V1337" s="265"/>
      <c r="W1337" s="265"/>
      <c r="X1337" s="265"/>
      <c r="Y1337" s="265"/>
      <c r="Z1337" s="265"/>
      <c r="AA1337" s="265"/>
      <c r="AB1337" s="265"/>
    </row>
    <row r="1338" hidden="1">
      <c r="A1338" s="83" t="str">
        <f t="shared" si="1"/>
        <v>RANDEVU OLUŞTURULMAYACAK!!!!</v>
      </c>
      <c r="B1338" s="99"/>
      <c r="C1338" s="114" t="s">
        <v>535</v>
      </c>
      <c r="D1338" s="306"/>
      <c r="E1338" s="339" t="s">
        <v>10215</v>
      </c>
      <c r="F1338" s="254"/>
      <c r="G1338" s="308"/>
      <c r="H1338" s="348"/>
      <c r="I1338" s="173"/>
      <c r="J1338" s="173"/>
      <c r="K1338" s="300"/>
      <c r="L1338" s="349"/>
      <c r="M1338" s="362"/>
      <c r="N1338" s="349"/>
      <c r="O1338" s="349"/>
      <c r="P1338" s="349"/>
      <c r="Q1338" s="265"/>
      <c r="R1338" s="265"/>
      <c r="S1338" s="265"/>
      <c r="T1338" s="265"/>
      <c r="U1338" s="265"/>
      <c r="V1338" s="265"/>
      <c r="W1338" s="265"/>
      <c r="X1338" s="265"/>
      <c r="Y1338" s="265"/>
      <c r="Z1338" s="265"/>
      <c r="AA1338" s="265"/>
      <c r="AB1338" s="265"/>
    </row>
    <row r="1339" hidden="1">
      <c r="A1339" s="83" t="str">
        <f t="shared" si="1"/>
        <v/>
      </c>
      <c r="B1339" s="99"/>
      <c r="C1339" s="114" t="s">
        <v>535</v>
      </c>
      <c r="D1339" s="306"/>
      <c r="E1339" s="255"/>
      <c r="F1339" s="256"/>
      <c r="G1339" s="308"/>
      <c r="H1339" s="348"/>
      <c r="I1339" s="173"/>
      <c r="J1339" s="173"/>
      <c r="K1339" s="300"/>
      <c r="L1339" s="349"/>
      <c r="M1339" s="362"/>
      <c r="N1339" s="349"/>
      <c r="O1339" s="349"/>
      <c r="P1339" s="349"/>
      <c r="Q1339" s="265"/>
      <c r="R1339" s="265"/>
      <c r="S1339" s="265"/>
      <c r="T1339" s="265"/>
      <c r="U1339" s="265"/>
      <c r="V1339" s="265"/>
      <c r="W1339" s="265"/>
      <c r="X1339" s="265"/>
      <c r="Y1339" s="265"/>
      <c r="Z1339" s="265"/>
      <c r="AA1339" s="265"/>
      <c r="AB1339" s="265"/>
    </row>
    <row r="1340" hidden="1">
      <c r="A1340" s="83" t="str">
        <f t="shared" si="1"/>
        <v/>
      </c>
      <c r="B1340" s="99"/>
      <c r="C1340" s="114" t="s">
        <v>535</v>
      </c>
      <c r="D1340" s="306"/>
      <c r="E1340" s="257"/>
      <c r="F1340" s="259"/>
      <c r="G1340" s="308"/>
      <c r="H1340" s="348"/>
      <c r="I1340" s="173"/>
      <c r="J1340" s="173"/>
      <c r="K1340" s="300"/>
      <c r="L1340" s="349"/>
      <c r="M1340" s="362"/>
      <c r="N1340" s="349"/>
      <c r="O1340" s="349"/>
      <c r="P1340" s="349"/>
      <c r="Q1340" s="265"/>
      <c r="R1340" s="265"/>
      <c r="S1340" s="265"/>
      <c r="T1340" s="265"/>
      <c r="U1340" s="265"/>
      <c r="V1340" s="265"/>
      <c r="W1340" s="265"/>
      <c r="X1340" s="265"/>
      <c r="Y1340" s="265"/>
      <c r="Z1340" s="265"/>
      <c r="AA1340" s="265"/>
      <c r="AB1340" s="265"/>
    </row>
    <row r="1341" hidden="1">
      <c r="A1341" s="83" t="str">
        <f t="shared" si="1"/>
        <v/>
      </c>
      <c r="B1341" s="108"/>
      <c r="C1341" s="114" t="s">
        <v>535</v>
      </c>
      <c r="D1341" s="306"/>
      <c r="E1341" s="173"/>
      <c r="F1341" s="173"/>
      <c r="G1341" s="308"/>
      <c r="H1341" s="348"/>
      <c r="I1341" s="173"/>
      <c r="J1341" s="173"/>
      <c r="K1341" s="300"/>
      <c r="L1341" s="349"/>
      <c r="M1341" s="362"/>
      <c r="N1341" s="349"/>
      <c r="O1341" s="349"/>
      <c r="P1341" s="349"/>
      <c r="Q1341" s="265"/>
      <c r="R1341" s="265"/>
      <c r="S1341" s="265"/>
      <c r="T1341" s="265"/>
      <c r="U1341" s="265"/>
      <c r="V1341" s="265"/>
      <c r="W1341" s="265"/>
      <c r="X1341" s="265"/>
      <c r="Y1341" s="265"/>
      <c r="Z1341" s="265"/>
      <c r="AA1341" s="265"/>
      <c r="AB1341" s="265"/>
    </row>
    <row r="1342" hidden="1">
      <c r="A1342" s="83" t="str">
        <f t="shared" si="1"/>
        <v/>
      </c>
      <c r="B1342" s="325" t="s">
        <v>8686</v>
      </c>
      <c r="C1342" s="262">
        <v>44406.0</v>
      </c>
      <c r="D1342" s="306"/>
      <c r="E1342" s="173"/>
      <c r="F1342" s="173"/>
      <c r="G1342" s="308"/>
      <c r="H1342" s="348"/>
      <c r="I1342" s="173"/>
      <c r="J1342" s="173"/>
      <c r="K1342" s="300"/>
      <c r="L1342" s="349"/>
      <c r="M1342" s="362"/>
      <c r="N1342" s="349"/>
      <c r="O1342" s="349"/>
      <c r="P1342" s="349"/>
      <c r="Q1342" s="265"/>
      <c r="R1342" s="265"/>
      <c r="S1342" s="265"/>
      <c r="T1342" s="265"/>
      <c r="U1342" s="265"/>
      <c r="V1342" s="265"/>
      <c r="W1342" s="265"/>
      <c r="X1342" s="265"/>
      <c r="Y1342" s="265"/>
      <c r="Z1342" s="265"/>
      <c r="AA1342" s="265"/>
      <c r="AB1342" s="265"/>
    </row>
    <row r="1343" hidden="1">
      <c r="A1343" s="83" t="str">
        <f t="shared" si="1"/>
        <v/>
      </c>
      <c r="B1343" s="99"/>
      <c r="C1343" s="92" t="s">
        <v>52</v>
      </c>
      <c r="D1343" s="306"/>
      <c r="E1343" s="127"/>
      <c r="F1343" s="127"/>
      <c r="G1343" s="112"/>
      <c r="H1343" s="127"/>
      <c r="I1343" s="127"/>
      <c r="J1343" s="127"/>
      <c r="K1343" s="300"/>
      <c r="L1343" s="349"/>
      <c r="M1343" s="362"/>
      <c r="N1343" s="349"/>
      <c r="O1343" s="349"/>
      <c r="P1343" s="349"/>
      <c r="Q1343" s="265"/>
      <c r="R1343" s="265"/>
      <c r="S1343" s="265"/>
      <c r="T1343" s="265"/>
      <c r="U1343" s="265"/>
      <c r="V1343" s="265"/>
      <c r="W1343" s="265"/>
      <c r="X1343" s="265"/>
      <c r="Y1343" s="265"/>
      <c r="Z1343" s="265"/>
      <c r="AA1343" s="265"/>
      <c r="AB1343" s="265"/>
    </row>
    <row r="1344" hidden="1">
      <c r="A1344" s="83" t="str">
        <f t="shared" si="1"/>
        <v>5fe9d473f0267cd2f512bd96</v>
      </c>
      <c r="B1344" s="99"/>
      <c r="C1344" s="92" t="s">
        <v>52</v>
      </c>
      <c r="D1344" s="297" t="s">
        <v>51</v>
      </c>
      <c r="E1344" s="122" t="s">
        <v>3517</v>
      </c>
      <c r="F1344" s="122" t="s">
        <v>3518</v>
      </c>
      <c r="G1344" s="230">
        <v>0.4583333333333333</v>
      </c>
      <c r="H1344" s="231" t="s">
        <v>8970</v>
      </c>
      <c r="I1344" s="122" t="s">
        <v>10537</v>
      </c>
      <c r="J1344" s="122" t="s">
        <v>3519</v>
      </c>
      <c r="K1344" s="300" t="s">
        <v>6967</v>
      </c>
      <c r="L1344" s="349"/>
      <c r="M1344" s="362"/>
      <c r="N1344" s="349"/>
      <c r="O1344" s="349"/>
      <c r="P1344" s="349"/>
      <c r="Q1344" s="265"/>
      <c r="R1344" s="265"/>
      <c r="S1344" s="265"/>
      <c r="T1344" s="265"/>
      <c r="U1344" s="265"/>
      <c r="V1344" s="265"/>
      <c r="W1344" s="265"/>
      <c r="X1344" s="265"/>
      <c r="Y1344" s="265"/>
      <c r="Z1344" s="265"/>
      <c r="AA1344" s="265"/>
      <c r="AB1344" s="265"/>
    </row>
    <row r="1345" hidden="1">
      <c r="A1345" s="83" t="str">
        <f t="shared" si="1"/>
        <v>601a8e74b3fa8623861c1032</v>
      </c>
      <c r="B1345" s="99"/>
      <c r="C1345" s="92" t="s">
        <v>52</v>
      </c>
      <c r="D1345" s="297" t="s">
        <v>51</v>
      </c>
      <c r="E1345" s="231" t="s">
        <v>9804</v>
      </c>
      <c r="F1345" s="231" t="s">
        <v>9805</v>
      </c>
      <c r="G1345" s="314" t="s">
        <v>9061</v>
      </c>
      <c r="H1345" s="231" t="s">
        <v>8970</v>
      </c>
      <c r="I1345" s="231" t="s">
        <v>10538</v>
      </c>
      <c r="J1345" s="231" t="s">
        <v>9807</v>
      </c>
      <c r="K1345" s="300" t="s">
        <v>9787</v>
      </c>
      <c r="L1345" s="349"/>
      <c r="M1345" s="362"/>
      <c r="N1345" s="349"/>
      <c r="O1345" s="349"/>
      <c r="P1345" s="349"/>
      <c r="Q1345" s="265"/>
      <c r="R1345" s="265"/>
      <c r="S1345" s="265"/>
      <c r="T1345" s="265"/>
      <c r="U1345" s="265"/>
      <c r="V1345" s="265"/>
      <c r="W1345" s="265"/>
      <c r="X1345" s="265"/>
      <c r="Y1345" s="265"/>
      <c r="Z1345" s="265"/>
      <c r="AA1345" s="265"/>
      <c r="AB1345" s="265"/>
    </row>
    <row r="1346" hidden="1">
      <c r="A1346" s="83" t="str">
        <f t="shared" si="1"/>
        <v>604f0705d0cf90538e4d7d37</v>
      </c>
      <c r="B1346" s="99"/>
      <c r="C1346" s="92" t="s">
        <v>52</v>
      </c>
      <c r="D1346" s="306" t="s">
        <v>51</v>
      </c>
      <c r="E1346" s="173" t="s">
        <v>6963</v>
      </c>
      <c r="F1346" s="173" t="s">
        <v>6964</v>
      </c>
      <c r="G1346" s="308" t="s">
        <v>9297</v>
      </c>
      <c r="H1346" s="348" t="s">
        <v>10539</v>
      </c>
      <c r="I1346" s="173" t="s">
        <v>10540</v>
      </c>
      <c r="J1346" s="173" t="s">
        <v>6966</v>
      </c>
      <c r="K1346" s="300"/>
      <c r="L1346" s="349"/>
      <c r="M1346" s="362"/>
      <c r="N1346" s="349"/>
      <c r="O1346" s="349"/>
      <c r="P1346" s="349"/>
      <c r="Q1346" s="265"/>
      <c r="R1346" s="265"/>
      <c r="S1346" s="265"/>
      <c r="T1346" s="265"/>
      <c r="U1346" s="265"/>
      <c r="V1346" s="265"/>
      <c r="W1346" s="265"/>
      <c r="X1346" s="265"/>
      <c r="Y1346" s="265"/>
      <c r="Z1346" s="265"/>
      <c r="AA1346" s="265"/>
      <c r="AB1346" s="265"/>
    </row>
    <row r="1347" hidden="1">
      <c r="A1347" s="83" t="str">
        <f t="shared" si="1"/>
        <v>60e5c94271168791a610b3ee</v>
      </c>
      <c r="B1347" s="108"/>
      <c r="C1347" s="92" t="s">
        <v>52</v>
      </c>
      <c r="D1347" s="147" t="s">
        <v>51</v>
      </c>
      <c r="E1347" s="122" t="s">
        <v>10541</v>
      </c>
      <c r="F1347" s="122" t="s">
        <v>10542</v>
      </c>
      <c r="G1347" s="144" t="s">
        <v>8949</v>
      </c>
      <c r="H1347" s="137" t="s">
        <v>10543</v>
      </c>
      <c r="I1347" s="122" t="s">
        <v>10544</v>
      </c>
      <c r="J1347" s="122" t="s">
        <v>10545</v>
      </c>
      <c r="K1347" s="124" t="s">
        <v>10546</v>
      </c>
      <c r="L1347" s="315"/>
      <c r="M1347" s="351"/>
      <c r="N1347" s="349"/>
      <c r="O1347" s="349"/>
      <c r="P1347" s="349"/>
      <c r="Q1347" s="265"/>
      <c r="R1347" s="265"/>
      <c r="S1347" s="265"/>
      <c r="T1347" s="265"/>
      <c r="U1347" s="265"/>
      <c r="V1347" s="265"/>
      <c r="W1347" s="265"/>
      <c r="X1347" s="265"/>
      <c r="Y1347" s="265"/>
      <c r="Z1347" s="265"/>
      <c r="AA1347" s="265"/>
      <c r="AB1347" s="265"/>
    </row>
    <row r="1348" hidden="1">
      <c r="A1348" s="83" t="str">
        <f t="shared" si="1"/>
        <v/>
      </c>
      <c r="B1348" s="266" t="s">
        <v>47</v>
      </c>
      <c r="C1348" s="386"/>
      <c r="D1348" s="306"/>
      <c r="E1348" s="173"/>
      <c r="F1348" s="173"/>
      <c r="G1348" s="308" t="s">
        <v>9276</v>
      </c>
      <c r="H1348" s="348"/>
      <c r="I1348" s="173"/>
      <c r="J1348" s="173"/>
      <c r="K1348" s="300"/>
      <c r="L1348" s="349"/>
      <c r="M1348" s="362"/>
      <c r="N1348" s="349"/>
      <c r="O1348" s="349"/>
      <c r="P1348" s="349"/>
      <c r="Q1348" s="265"/>
      <c r="R1348" s="265"/>
      <c r="S1348" s="265"/>
      <c r="T1348" s="265"/>
      <c r="U1348" s="265"/>
      <c r="V1348" s="265"/>
      <c r="W1348" s="265"/>
      <c r="X1348" s="265"/>
      <c r="Y1348" s="265"/>
      <c r="Z1348" s="265"/>
      <c r="AA1348" s="265"/>
      <c r="AB1348" s="265"/>
    </row>
    <row r="1349" hidden="1">
      <c r="A1349" s="83" t="str">
        <f t="shared" si="1"/>
        <v/>
      </c>
      <c r="B1349" s="99"/>
      <c r="C1349" s="92" t="s">
        <v>535</v>
      </c>
      <c r="D1349" s="306"/>
      <c r="E1349" s="173"/>
      <c r="F1349" s="101"/>
      <c r="G1349" s="308"/>
      <c r="H1349" s="348"/>
      <c r="I1349" s="173"/>
      <c r="J1349" s="173"/>
      <c r="K1349" s="300"/>
      <c r="L1349" s="349"/>
      <c r="M1349" s="362"/>
      <c r="N1349" s="349"/>
      <c r="O1349" s="349"/>
      <c r="P1349" s="349"/>
      <c r="Q1349" s="265"/>
      <c r="R1349" s="265"/>
      <c r="S1349" s="265"/>
      <c r="T1349" s="265"/>
      <c r="U1349" s="265"/>
      <c r="V1349" s="265"/>
      <c r="W1349" s="265"/>
      <c r="X1349" s="265"/>
      <c r="Y1349" s="265"/>
      <c r="Z1349" s="265"/>
      <c r="AA1349" s="265"/>
      <c r="AB1349" s="265"/>
    </row>
    <row r="1350" hidden="1">
      <c r="A1350" s="83" t="str">
        <f t="shared" si="1"/>
        <v>60b0d4f77e4cd5b0200eae65</v>
      </c>
      <c r="B1350" s="99"/>
      <c r="C1350" s="92" t="s">
        <v>535</v>
      </c>
      <c r="D1350" s="306" t="s">
        <v>51</v>
      </c>
      <c r="E1350" s="101" t="s">
        <v>10547</v>
      </c>
      <c r="F1350" s="101" t="s">
        <v>10548</v>
      </c>
      <c r="G1350" s="308" t="s">
        <v>9410</v>
      </c>
      <c r="H1350" s="348" t="s">
        <v>10549</v>
      </c>
      <c r="I1350" s="173" t="s">
        <v>10550</v>
      </c>
      <c r="J1350" s="101" t="s">
        <v>5529</v>
      </c>
      <c r="K1350" s="300" t="s">
        <v>10396</v>
      </c>
      <c r="L1350" s="349"/>
      <c r="M1350" s="362"/>
      <c r="N1350" s="349"/>
      <c r="O1350" s="349"/>
      <c r="P1350" s="349"/>
      <c r="Q1350" s="265"/>
      <c r="R1350" s="265"/>
      <c r="S1350" s="265"/>
      <c r="T1350" s="265"/>
      <c r="U1350" s="265"/>
      <c r="V1350" s="265"/>
      <c r="W1350" s="265"/>
      <c r="X1350" s="265"/>
      <c r="Y1350" s="265"/>
      <c r="Z1350" s="265"/>
      <c r="AA1350" s="265"/>
      <c r="AB1350" s="265"/>
    </row>
    <row r="1351" hidden="1">
      <c r="A1351" s="83" t="str">
        <f t="shared" si="1"/>
        <v>60ed55e7e833913c051d90ac</v>
      </c>
      <c r="B1351" s="99"/>
      <c r="C1351" s="92" t="s">
        <v>535</v>
      </c>
      <c r="D1351" s="306" t="s">
        <v>51</v>
      </c>
      <c r="E1351" s="173" t="s">
        <v>2009</v>
      </c>
      <c r="F1351" s="173" t="s">
        <v>2010</v>
      </c>
      <c r="G1351" s="308" t="s">
        <v>9021</v>
      </c>
      <c r="H1351" s="387" t="s">
        <v>10496</v>
      </c>
      <c r="I1351" s="173" t="s">
        <v>10551</v>
      </c>
      <c r="J1351" s="173" t="s">
        <v>2012</v>
      </c>
      <c r="K1351" s="300" t="s">
        <v>10396</v>
      </c>
      <c r="L1351" s="349"/>
      <c r="M1351" s="362"/>
      <c r="N1351" s="349"/>
      <c r="O1351" s="349"/>
      <c r="P1351" s="349"/>
      <c r="Q1351" s="265"/>
      <c r="R1351" s="265"/>
      <c r="S1351" s="265"/>
      <c r="T1351" s="265"/>
      <c r="U1351" s="265"/>
      <c r="V1351" s="265"/>
      <c r="W1351" s="265"/>
      <c r="X1351" s="265"/>
      <c r="Y1351" s="265"/>
      <c r="Z1351" s="265"/>
      <c r="AA1351" s="265"/>
      <c r="AB1351" s="265"/>
    </row>
    <row r="1352" hidden="1">
      <c r="A1352" s="83" t="str">
        <f t="shared" si="1"/>
        <v>607085d4e0b660664e97c4df</v>
      </c>
      <c r="B1352" s="99"/>
      <c r="C1352" s="92" t="s">
        <v>535</v>
      </c>
      <c r="D1352" s="306" t="s">
        <v>51</v>
      </c>
      <c r="E1352" s="215" t="s">
        <v>4514</v>
      </c>
      <c r="F1352" s="215" t="s">
        <v>4515</v>
      </c>
      <c r="G1352" s="249" t="s">
        <v>9377</v>
      </c>
      <c r="H1352" s="215" t="s">
        <v>9588</v>
      </c>
      <c r="I1352" s="215" t="s">
        <v>10552</v>
      </c>
      <c r="J1352" s="215" t="s">
        <v>4517</v>
      </c>
      <c r="K1352" s="300"/>
      <c r="L1352" s="349"/>
      <c r="M1352" s="362"/>
      <c r="N1352" s="349"/>
      <c r="O1352" s="349"/>
      <c r="P1352" s="349"/>
      <c r="Q1352" s="265"/>
      <c r="R1352" s="265"/>
      <c r="S1352" s="265"/>
      <c r="T1352" s="265"/>
      <c r="U1352" s="265"/>
      <c r="V1352" s="265"/>
      <c r="W1352" s="265"/>
      <c r="X1352" s="265"/>
      <c r="Y1352" s="265"/>
      <c r="Z1352" s="265"/>
      <c r="AA1352" s="265"/>
      <c r="AB1352" s="265"/>
    </row>
    <row r="1353" hidden="1">
      <c r="A1353" s="83" t="str">
        <f t="shared" si="1"/>
        <v>60bb666f0221ac599d0f516a</v>
      </c>
      <c r="B1353" s="108"/>
      <c r="C1353" s="92" t="s">
        <v>535</v>
      </c>
      <c r="D1353" s="306" t="s">
        <v>51</v>
      </c>
      <c r="E1353" s="101" t="s">
        <v>10220</v>
      </c>
      <c r="F1353" s="101" t="s">
        <v>10221</v>
      </c>
      <c r="G1353" s="308" t="s">
        <v>8870</v>
      </c>
      <c r="H1353" s="101" t="s">
        <v>8859</v>
      </c>
      <c r="I1353" s="101" t="s">
        <v>10553</v>
      </c>
      <c r="J1353" s="101" t="s">
        <v>10223</v>
      </c>
      <c r="K1353" s="300"/>
      <c r="L1353" s="349"/>
      <c r="M1353" s="362"/>
      <c r="N1353" s="349"/>
      <c r="O1353" s="349"/>
      <c r="P1353" s="349"/>
      <c r="Q1353" s="265"/>
      <c r="R1353" s="265"/>
      <c r="S1353" s="265"/>
      <c r="T1353" s="265"/>
      <c r="U1353" s="265"/>
      <c r="V1353" s="265"/>
      <c r="W1353" s="265"/>
      <c r="X1353" s="265"/>
      <c r="Y1353" s="265"/>
      <c r="Z1353" s="265"/>
      <c r="AA1353" s="265"/>
      <c r="AB1353" s="265"/>
    </row>
    <row r="1354" hidden="1">
      <c r="A1354" s="83" t="str">
        <f t="shared" si="1"/>
        <v/>
      </c>
      <c r="B1354" s="325" t="s">
        <v>8686</v>
      </c>
      <c r="C1354" s="262">
        <v>44407.0</v>
      </c>
      <c r="D1354" s="306"/>
      <c r="E1354" s="173"/>
      <c r="F1354" s="173"/>
      <c r="G1354" s="308"/>
      <c r="H1354" s="348"/>
      <c r="I1354" s="173"/>
      <c r="J1354" s="173"/>
      <c r="K1354" s="300"/>
      <c r="L1354" s="349"/>
      <c r="M1354" s="362"/>
      <c r="N1354" s="349"/>
      <c r="O1354" s="349"/>
      <c r="P1354" s="349"/>
      <c r="Q1354" s="265"/>
      <c r="R1354" s="265"/>
      <c r="S1354" s="265"/>
      <c r="T1354" s="265"/>
      <c r="U1354" s="265"/>
      <c r="V1354" s="265"/>
      <c r="W1354" s="265"/>
      <c r="X1354" s="265"/>
      <c r="Y1354" s="265"/>
      <c r="Z1354" s="265"/>
      <c r="AA1354" s="265"/>
      <c r="AB1354" s="265"/>
    </row>
    <row r="1355" hidden="1">
      <c r="A1355" s="83" t="str">
        <f t="shared" si="1"/>
        <v/>
      </c>
      <c r="B1355" s="99"/>
      <c r="C1355" s="92" t="s">
        <v>52</v>
      </c>
      <c r="D1355" s="306"/>
      <c r="E1355" s="173"/>
      <c r="F1355" s="173"/>
      <c r="G1355" s="308"/>
      <c r="H1355" s="348"/>
      <c r="I1355" s="173"/>
      <c r="J1355" s="173"/>
      <c r="K1355" s="300"/>
      <c r="L1355" s="349"/>
      <c r="M1355" s="362"/>
      <c r="N1355" s="349"/>
      <c r="O1355" s="349"/>
      <c r="P1355" s="349"/>
      <c r="Q1355" s="265"/>
      <c r="R1355" s="265"/>
      <c r="S1355" s="265"/>
      <c r="T1355" s="265"/>
      <c r="U1355" s="265"/>
      <c r="V1355" s="265"/>
      <c r="W1355" s="265"/>
      <c r="X1355" s="265"/>
      <c r="Y1355" s="265"/>
      <c r="Z1355" s="265"/>
      <c r="AA1355" s="265"/>
      <c r="AB1355" s="265"/>
    </row>
    <row r="1356" hidden="1">
      <c r="A1356" s="83" t="str">
        <f t="shared" si="1"/>
        <v>60ab79c5896f97f61523a752</v>
      </c>
      <c r="B1356" s="99"/>
      <c r="C1356" s="92" t="s">
        <v>52</v>
      </c>
      <c r="D1356" s="306" t="s">
        <v>51</v>
      </c>
      <c r="E1356" s="122" t="s">
        <v>6370</v>
      </c>
      <c r="F1356" s="122" t="s">
        <v>6371</v>
      </c>
      <c r="G1356" s="309" t="s">
        <v>8899</v>
      </c>
      <c r="H1356" s="231" t="s">
        <v>10003</v>
      </c>
      <c r="I1356" s="122" t="s">
        <v>10554</v>
      </c>
      <c r="J1356" s="122" t="s">
        <v>6373</v>
      </c>
      <c r="K1356" s="300" t="s">
        <v>10555</v>
      </c>
      <c r="L1356" s="349"/>
      <c r="M1356" s="362"/>
      <c r="N1356" s="349"/>
      <c r="O1356" s="349"/>
      <c r="P1356" s="349"/>
      <c r="Q1356" s="265"/>
      <c r="R1356" s="265"/>
      <c r="S1356" s="265"/>
      <c r="T1356" s="265"/>
      <c r="U1356" s="265"/>
      <c r="V1356" s="265"/>
      <c r="W1356" s="265"/>
      <c r="X1356" s="265"/>
      <c r="Y1356" s="265"/>
      <c r="Z1356" s="265"/>
      <c r="AA1356" s="265"/>
      <c r="AB1356" s="265"/>
    </row>
    <row r="1357" hidden="1">
      <c r="A1357" s="83" t="str">
        <f t="shared" si="1"/>
        <v>60ec3f450c1947237b91051d</v>
      </c>
      <c r="B1357" s="99"/>
      <c r="C1357" s="92" t="s">
        <v>52</v>
      </c>
      <c r="D1357" s="306" t="s">
        <v>358</v>
      </c>
      <c r="E1357" s="122" t="s">
        <v>636</v>
      </c>
      <c r="F1357" s="122" t="s">
        <v>637</v>
      </c>
      <c r="G1357" s="309" t="s">
        <v>9021</v>
      </c>
      <c r="H1357" s="231" t="s">
        <v>10345</v>
      </c>
      <c r="I1357" s="122" t="s">
        <v>10556</v>
      </c>
      <c r="J1357" s="122" t="s">
        <v>640</v>
      </c>
      <c r="K1357" s="300" t="s">
        <v>10557</v>
      </c>
      <c r="L1357" s="349"/>
      <c r="M1357" s="362"/>
      <c r="N1357" s="349"/>
      <c r="O1357" s="349"/>
      <c r="P1357" s="349"/>
      <c r="Q1357" s="265"/>
      <c r="R1357" s="265"/>
      <c r="S1357" s="265"/>
      <c r="T1357" s="265"/>
      <c r="U1357" s="265"/>
      <c r="V1357" s="265"/>
      <c r="W1357" s="265"/>
      <c r="X1357" s="265"/>
      <c r="Y1357" s="265"/>
      <c r="Z1357" s="265"/>
      <c r="AA1357" s="265"/>
      <c r="AB1357" s="265"/>
    </row>
    <row r="1358" hidden="1">
      <c r="A1358" s="83" t="str">
        <f t="shared" si="1"/>
        <v>603c2d51629a2593bc6a7671</v>
      </c>
      <c r="B1358" s="99"/>
      <c r="C1358" s="92" t="s">
        <v>52</v>
      </c>
      <c r="D1358" s="306" t="s">
        <v>51</v>
      </c>
      <c r="E1358" s="122" t="s">
        <v>3590</v>
      </c>
      <c r="F1358" s="122" t="s">
        <v>3591</v>
      </c>
      <c r="G1358" s="309" t="s">
        <v>8697</v>
      </c>
      <c r="H1358" s="231" t="s">
        <v>10513</v>
      </c>
      <c r="I1358" s="122" t="s">
        <v>10558</v>
      </c>
      <c r="J1358" s="122" t="s">
        <v>3593</v>
      </c>
      <c r="K1358" s="300" t="s">
        <v>10559</v>
      </c>
      <c r="L1358" s="349"/>
      <c r="M1358" s="362"/>
      <c r="N1358" s="349"/>
      <c r="O1358" s="349"/>
      <c r="P1358" s="349"/>
      <c r="Q1358" s="265"/>
      <c r="R1358" s="265"/>
      <c r="S1358" s="265"/>
      <c r="T1358" s="265"/>
      <c r="U1358" s="265"/>
      <c r="V1358" s="265"/>
      <c r="W1358" s="265"/>
      <c r="X1358" s="265"/>
      <c r="Y1358" s="265"/>
      <c r="Z1358" s="265"/>
      <c r="AA1358" s="265"/>
      <c r="AB1358" s="265"/>
    </row>
    <row r="1359" hidden="1">
      <c r="A1359" s="83" t="str">
        <f t="shared" si="1"/>
        <v>6066c317f8827a8374b5a8b8</v>
      </c>
      <c r="B1359" s="108"/>
      <c r="C1359" s="92" t="s">
        <v>52</v>
      </c>
      <c r="D1359" s="306" t="s">
        <v>51</v>
      </c>
      <c r="E1359" s="122" t="s">
        <v>10516</v>
      </c>
      <c r="F1359" s="122" t="s">
        <v>6496</v>
      </c>
      <c r="G1359" s="309" t="s">
        <v>9325</v>
      </c>
      <c r="H1359" s="231" t="s">
        <v>10517</v>
      </c>
      <c r="I1359" s="122" t="s">
        <v>10518</v>
      </c>
      <c r="J1359" s="122" t="s">
        <v>6498</v>
      </c>
      <c r="K1359" s="300" t="s">
        <v>10560</v>
      </c>
      <c r="L1359" s="349"/>
      <c r="M1359" s="362"/>
      <c r="N1359" s="349"/>
      <c r="O1359" s="349"/>
      <c r="P1359" s="349"/>
      <c r="Q1359" s="265"/>
      <c r="R1359" s="265"/>
      <c r="S1359" s="265"/>
      <c r="T1359" s="265"/>
      <c r="U1359" s="265"/>
      <c r="V1359" s="265"/>
      <c r="W1359" s="265"/>
      <c r="X1359" s="265"/>
      <c r="Y1359" s="265"/>
      <c r="Z1359" s="265"/>
      <c r="AA1359" s="265"/>
      <c r="AB1359" s="265"/>
    </row>
    <row r="1360" hidden="1">
      <c r="A1360" s="83" t="str">
        <f t="shared" si="1"/>
        <v/>
      </c>
      <c r="B1360" s="266" t="s">
        <v>47</v>
      </c>
      <c r="C1360" s="386"/>
      <c r="D1360" s="306"/>
      <c r="E1360" s="173"/>
      <c r="F1360" s="173"/>
      <c r="G1360" s="308"/>
      <c r="H1360" s="348"/>
      <c r="I1360" s="173"/>
      <c r="J1360" s="173"/>
      <c r="K1360" s="300"/>
      <c r="L1360" s="349"/>
      <c r="M1360" s="362"/>
      <c r="N1360" s="349"/>
      <c r="O1360" s="349"/>
      <c r="P1360" s="349"/>
      <c r="Q1360" s="265"/>
      <c r="R1360" s="265"/>
      <c r="S1360" s="265"/>
      <c r="T1360" s="265"/>
      <c r="U1360" s="265"/>
      <c r="V1360" s="265"/>
      <c r="W1360" s="265"/>
      <c r="X1360" s="265"/>
      <c r="Y1360" s="265"/>
      <c r="Z1360" s="265"/>
      <c r="AA1360" s="265"/>
      <c r="AB1360" s="265"/>
    </row>
    <row r="1361" hidden="1">
      <c r="A1361" s="83" t="str">
        <f t="shared" si="1"/>
        <v/>
      </c>
      <c r="B1361" s="99"/>
      <c r="C1361" s="92" t="s">
        <v>535</v>
      </c>
      <c r="D1361" s="306"/>
      <c r="E1361" s="173"/>
      <c r="F1361" s="173"/>
      <c r="G1361" s="308"/>
      <c r="H1361" s="348"/>
      <c r="I1361" s="173"/>
      <c r="J1361" s="173"/>
      <c r="K1361" s="300"/>
      <c r="L1361" s="349"/>
      <c r="M1361" s="362"/>
      <c r="N1361" s="349"/>
      <c r="O1361" s="349"/>
      <c r="P1361" s="349"/>
      <c r="Q1361" s="265"/>
      <c r="R1361" s="265"/>
      <c r="S1361" s="265"/>
      <c r="T1361" s="265"/>
      <c r="U1361" s="265"/>
      <c r="V1361" s="265"/>
      <c r="W1361" s="265"/>
      <c r="X1361" s="265"/>
      <c r="Y1361" s="265"/>
      <c r="Z1361" s="265"/>
      <c r="AA1361" s="265"/>
      <c r="AB1361" s="265"/>
    </row>
    <row r="1362" hidden="1">
      <c r="A1362" s="83" t="str">
        <f t="shared" si="1"/>
        <v>RANDEVU OLUŞTURULMAYACAK!!!!</v>
      </c>
      <c r="B1362" s="99"/>
      <c r="C1362" s="92" t="s">
        <v>535</v>
      </c>
      <c r="D1362" s="306"/>
      <c r="E1362" s="339" t="s">
        <v>10215</v>
      </c>
      <c r="F1362" s="254"/>
      <c r="G1362" s="308"/>
      <c r="H1362" s="348"/>
      <c r="I1362" s="173"/>
      <c r="J1362" s="173"/>
      <c r="K1362" s="300"/>
      <c r="L1362" s="349"/>
      <c r="M1362" s="362"/>
      <c r="N1362" s="349"/>
      <c r="O1362" s="349"/>
      <c r="P1362" s="349"/>
      <c r="Q1362" s="265"/>
      <c r="R1362" s="265"/>
      <c r="S1362" s="265"/>
      <c r="T1362" s="265"/>
      <c r="U1362" s="265"/>
      <c r="V1362" s="265"/>
      <c r="W1362" s="265"/>
      <c r="X1362" s="265"/>
      <c r="Y1362" s="265"/>
      <c r="Z1362" s="265"/>
      <c r="AA1362" s="265"/>
      <c r="AB1362" s="265"/>
    </row>
    <row r="1363" hidden="1">
      <c r="A1363" s="83" t="str">
        <f t="shared" si="1"/>
        <v/>
      </c>
      <c r="B1363" s="99"/>
      <c r="C1363" s="92" t="s">
        <v>535</v>
      </c>
      <c r="D1363" s="306"/>
      <c r="E1363" s="255"/>
      <c r="F1363" s="256"/>
      <c r="G1363" s="308"/>
      <c r="H1363" s="348"/>
      <c r="I1363" s="173"/>
      <c r="J1363" s="173"/>
      <c r="K1363" s="300"/>
      <c r="L1363" s="349"/>
      <c r="M1363" s="362"/>
      <c r="N1363" s="349"/>
      <c r="O1363" s="349"/>
      <c r="P1363" s="349"/>
      <c r="Q1363" s="265"/>
      <c r="R1363" s="265"/>
      <c r="S1363" s="265"/>
      <c r="T1363" s="265"/>
      <c r="U1363" s="265"/>
      <c r="V1363" s="265"/>
      <c r="W1363" s="265"/>
      <c r="X1363" s="265"/>
      <c r="Y1363" s="265"/>
      <c r="Z1363" s="265"/>
      <c r="AA1363" s="265"/>
      <c r="AB1363" s="265"/>
    </row>
    <row r="1364" hidden="1">
      <c r="A1364" s="83" t="str">
        <f t="shared" si="1"/>
        <v/>
      </c>
      <c r="B1364" s="99"/>
      <c r="C1364" s="92" t="s">
        <v>535</v>
      </c>
      <c r="D1364" s="306"/>
      <c r="E1364" s="257"/>
      <c r="F1364" s="259"/>
      <c r="G1364" s="308"/>
      <c r="H1364" s="348"/>
      <c r="I1364" s="173"/>
      <c r="J1364" s="173"/>
      <c r="K1364" s="300"/>
      <c r="L1364" s="349"/>
      <c r="M1364" s="362"/>
      <c r="N1364" s="349"/>
      <c r="O1364" s="349"/>
      <c r="P1364" s="349"/>
      <c r="Q1364" s="265"/>
      <c r="R1364" s="265"/>
      <c r="S1364" s="265"/>
      <c r="T1364" s="265"/>
      <c r="U1364" s="265"/>
      <c r="V1364" s="265"/>
      <c r="W1364" s="265"/>
      <c r="X1364" s="265"/>
      <c r="Y1364" s="265"/>
      <c r="Z1364" s="265"/>
      <c r="AA1364" s="265"/>
      <c r="AB1364" s="265"/>
    </row>
    <row r="1365" hidden="1">
      <c r="A1365" s="83" t="str">
        <f t="shared" si="1"/>
        <v/>
      </c>
      <c r="B1365" s="108"/>
      <c r="C1365" s="92" t="s">
        <v>535</v>
      </c>
      <c r="D1365" s="306"/>
      <c r="E1365" s="173"/>
      <c r="F1365" s="173"/>
      <c r="G1365" s="308"/>
      <c r="H1365" s="348"/>
      <c r="I1365" s="173"/>
      <c r="J1365" s="173"/>
      <c r="K1365" s="300"/>
      <c r="L1365" s="349"/>
      <c r="M1365" s="362"/>
      <c r="N1365" s="349"/>
      <c r="O1365" s="349"/>
      <c r="P1365" s="349"/>
      <c r="Q1365" s="265"/>
      <c r="R1365" s="265"/>
      <c r="S1365" s="265"/>
      <c r="T1365" s="265"/>
      <c r="U1365" s="265"/>
      <c r="V1365" s="265"/>
      <c r="W1365" s="265"/>
      <c r="X1365" s="265"/>
      <c r="Y1365" s="265"/>
      <c r="Z1365" s="265"/>
      <c r="AA1365" s="265"/>
      <c r="AB1365" s="265"/>
    </row>
    <row r="1366" hidden="1">
      <c r="A1366" s="83" t="str">
        <f t="shared" si="1"/>
        <v/>
      </c>
      <c r="B1366" s="325" t="s">
        <v>8686</v>
      </c>
      <c r="C1366" s="262">
        <v>44410.0</v>
      </c>
      <c r="D1366" s="306"/>
      <c r="E1366" s="173"/>
      <c r="F1366" s="173"/>
      <c r="G1366" s="308"/>
      <c r="H1366" s="348"/>
      <c r="I1366" s="173"/>
      <c r="J1366" s="173"/>
      <c r="K1366" s="300"/>
      <c r="L1366" s="349"/>
      <c r="M1366" s="362"/>
      <c r="N1366" s="349"/>
      <c r="O1366" s="349"/>
      <c r="P1366" s="349"/>
      <c r="Q1366" s="265"/>
      <c r="R1366" s="265"/>
      <c r="S1366" s="265"/>
      <c r="T1366" s="265"/>
      <c r="U1366" s="265"/>
      <c r="V1366" s="265"/>
      <c r="W1366" s="265"/>
      <c r="X1366" s="265"/>
      <c r="Y1366" s="265"/>
      <c r="Z1366" s="265"/>
      <c r="AA1366" s="265"/>
      <c r="AB1366" s="265"/>
    </row>
    <row r="1367" hidden="1">
      <c r="A1367" s="83" t="str">
        <f t="shared" si="1"/>
        <v>5fb79e1c86e266baf2444a7e</v>
      </c>
      <c r="B1367" s="99"/>
      <c r="C1367" s="92" t="s">
        <v>52</v>
      </c>
      <c r="D1367" s="306" t="s">
        <v>51</v>
      </c>
      <c r="E1367" s="173" t="s">
        <v>10300</v>
      </c>
      <c r="F1367" s="173" t="s">
        <v>10301</v>
      </c>
      <c r="G1367" s="308" t="s">
        <v>9505</v>
      </c>
      <c r="H1367" s="348" t="s">
        <v>9970</v>
      </c>
      <c r="I1367" s="173" t="s">
        <v>10561</v>
      </c>
      <c r="J1367" s="173" t="s">
        <v>10303</v>
      </c>
      <c r="K1367" s="300" t="s">
        <v>10562</v>
      </c>
      <c r="L1367" s="349"/>
      <c r="M1367" s="362"/>
      <c r="N1367" s="349"/>
      <c r="O1367" s="349"/>
      <c r="P1367" s="349"/>
      <c r="Q1367" s="265"/>
      <c r="R1367" s="265"/>
      <c r="S1367" s="265"/>
      <c r="T1367" s="265"/>
      <c r="U1367" s="265"/>
      <c r="V1367" s="265"/>
      <c r="W1367" s="265"/>
      <c r="X1367" s="265"/>
      <c r="Y1367" s="265"/>
      <c r="Z1367" s="265"/>
      <c r="AA1367" s="265"/>
      <c r="AB1367" s="265"/>
    </row>
    <row r="1368" hidden="1">
      <c r="A1368" s="83" t="str">
        <f t="shared" si="1"/>
        <v>604a07cf0392aa125b237042</v>
      </c>
      <c r="B1368" s="99"/>
      <c r="C1368" s="92" t="s">
        <v>52</v>
      </c>
      <c r="D1368" s="306" t="s">
        <v>51</v>
      </c>
      <c r="E1368" s="173" t="s">
        <v>2566</v>
      </c>
      <c r="F1368" s="173" t="s">
        <v>2567</v>
      </c>
      <c r="G1368" s="308" t="s">
        <v>8689</v>
      </c>
      <c r="H1368" s="348" t="s">
        <v>10353</v>
      </c>
      <c r="I1368" s="173" t="s">
        <v>10563</v>
      </c>
      <c r="J1368" s="173" t="s">
        <v>2569</v>
      </c>
      <c r="K1368" s="300" t="s">
        <v>10396</v>
      </c>
      <c r="L1368" s="349"/>
      <c r="M1368" s="362"/>
      <c r="N1368" s="349"/>
      <c r="O1368" s="349"/>
      <c r="P1368" s="349"/>
      <c r="Q1368" s="265"/>
      <c r="R1368" s="265"/>
      <c r="S1368" s="265"/>
      <c r="T1368" s="265"/>
      <c r="U1368" s="265"/>
      <c r="V1368" s="265"/>
      <c r="W1368" s="265"/>
      <c r="X1368" s="265"/>
      <c r="Y1368" s="265"/>
      <c r="Z1368" s="265"/>
      <c r="AA1368" s="265"/>
      <c r="AB1368" s="265"/>
    </row>
    <row r="1369" hidden="1">
      <c r="A1369" s="83" t="str">
        <f t="shared" si="1"/>
        <v>5fc8ea329fe93879218e0f7d</v>
      </c>
      <c r="B1369" s="99"/>
      <c r="C1369" s="92" t="s">
        <v>52</v>
      </c>
      <c r="D1369" s="306" t="s">
        <v>51</v>
      </c>
      <c r="E1369" s="173" t="s">
        <v>6083</v>
      </c>
      <c r="F1369" s="173" t="s">
        <v>6084</v>
      </c>
      <c r="G1369" s="308" t="s">
        <v>8707</v>
      </c>
      <c r="H1369" s="348" t="s">
        <v>10353</v>
      </c>
      <c r="I1369" s="173" t="s">
        <v>10564</v>
      </c>
      <c r="J1369" s="173" t="s">
        <v>6086</v>
      </c>
      <c r="K1369" s="300" t="s">
        <v>10565</v>
      </c>
      <c r="L1369" s="349"/>
      <c r="M1369" s="362"/>
      <c r="N1369" s="349"/>
      <c r="O1369" s="349"/>
      <c r="P1369" s="349"/>
      <c r="Q1369" s="265"/>
      <c r="R1369" s="265"/>
      <c r="S1369" s="265"/>
      <c r="T1369" s="265"/>
      <c r="U1369" s="265"/>
      <c r="V1369" s="265"/>
      <c r="W1369" s="265"/>
      <c r="X1369" s="265"/>
      <c r="Y1369" s="265"/>
      <c r="Z1369" s="265"/>
      <c r="AA1369" s="265"/>
      <c r="AB1369" s="265"/>
    </row>
    <row r="1370" hidden="1">
      <c r="A1370" s="83" t="str">
        <f t="shared" si="1"/>
        <v>607163fc5d26482db8b41ed5</v>
      </c>
      <c r="B1370" s="99"/>
      <c r="C1370" s="92" t="s">
        <v>52</v>
      </c>
      <c r="D1370" s="306" t="s">
        <v>51</v>
      </c>
      <c r="E1370" s="173" t="s">
        <v>7847</v>
      </c>
      <c r="F1370" s="173" t="s">
        <v>7848</v>
      </c>
      <c r="G1370" s="308" t="s">
        <v>8697</v>
      </c>
      <c r="H1370" s="348" t="s">
        <v>10566</v>
      </c>
      <c r="I1370" s="173" t="s">
        <v>10567</v>
      </c>
      <c r="J1370" s="173" t="s">
        <v>7850</v>
      </c>
      <c r="K1370" s="300" t="s">
        <v>10568</v>
      </c>
      <c r="L1370" s="349"/>
      <c r="M1370" s="362"/>
      <c r="N1370" s="349"/>
      <c r="O1370" s="349"/>
      <c r="P1370" s="349"/>
      <c r="Q1370" s="265"/>
      <c r="R1370" s="265"/>
      <c r="S1370" s="265"/>
      <c r="T1370" s="265"/>
      <c r="U1370" s="265"/>
      <c r="V1370" s="265"/>
      <c r="W1370" s="265"/>
      <c r="X1370" s="265"/>
      <c r="Y1370" s="265"/>
      <c r="Z1370" s="265"/>
      <c r="AA1370" s="265"/>
      <c r="AB1370" s="265"/>
    </row>
    <row r="1371" hidden="1">
      <c r="A1371" s="83" t="str">
        <f t="shared" si="1"/>
        <v/>
      </c>
      <c r="B1371" s="108"/>
      <c r="C1371" s="92" t="s">
        <v>52</v>
      </c>
      <c r="D1371" s="306"/>
      <c r="E1371" s="173"/>
      <c r="F1371" s="173"/>
      <c r="G1371" s="308"/>
      <c r="H1371" s="348"/>
      <c r="I1371" s="173"/>
      <c r="J1371" s="173"/>
      <c r="K1371" s="300"/>
      <c r="L1371" s="349"/>
      <c r="M1371" s="362"/>
      <c r="N1371" s="349"/>
      <c r="O1371" s="349"/>
      <c r="P1371" s="349"/>
      <c r="Q1371" s="265"/>
      <c r="R1371" s="265"/>
      <c r="S1371" s="265"/>
      <c r="T1371" s="265"/>
      <c r="U1371" s="265"/>
      <c r="V1371" s="265"/>
      <c r="W1371" s="265"/>
      <c r="X1371" s="265"/>
      <c r="Y1371" s="265"/>
      <c r="Z1371" s="265"/>
      <c r="AA1371" s="265"/>
      <c r="AB1371" s="265"/>
    </row>
    <row r="1372" hidden="1">
      <c r="A1372" s="83" t="str">
        <f t="shared" si="1"/>
        <v/>
      </c>
      <c r="B1372" s="302" t="s">
        <v>47</v>
      </c>
      <c r="C1372" s="386"/>
      <c r="D1372" s="306"/>
      <c r="E1372" s="173"/>
      <c r="F1372" s="173"/>
      <c r="G1372" s="308"/>
      <c r="H1372" s="348"/>
      <c r="I1372" s="173"/>
      <c r="J1372" s="173"/>
      <c r="K1372" s="300"/>
      <c r="L1372" s="349"/>
      <c r="M1372" s="362"/>
      <c r="N1372" s="349"/>
      <c r="O1372" s="349"/>
      <c r="P1372" s="349"/>
      <c r="Q1372" s="265"/>
      <c r="R1372" s="265"/>
      <c r="S1372" s="265"/>
      <c r="T1372" s="265"/>
      <c r="U1372" s="265"/>
      <c r="V1372" s="265"/>
      <c r="W1372" s="265"/>
      <c r="X1372" s="265"/>
      <c r="Y1372" s="265"/>
      <c r="Z1372" s="265"/>
      <c r="AA1372" s="265"/>
      <c r="AB1372" s="265"/>
    </row>
    <row r="1373" hidden="1">
      <c r="A1373" s="83" t="str">
        <f t="shared" si="1"/>
        <v/>
      </c>
      <c r="B1373" s="99"/>
      <c r="C1373" s="92" t="s">
        <v>535</v>
      </c>
      <c r="D1373" s="306"/>
      <c r="E1373" s="173"/>
      <c r="F1373" s="173"/>
      <c r="G1373" s="308"/>
      <c r="H1373" s="348"/>
      <c r="I1373" s="173"/>
      <c r="J1373" s="173"/>
      <c r="K1373" s="300"/>
      <c r="L1373" s="349"/>
      <c r="M1373" s="362"/>
      <c r="N1373" s="349"/>
      <c r="O1373" s="349"/>
      <c r="P1373" s="349"/>
      <c r="Q1373" s="265"/>
      <c r="R1373" s="265"/>
      <c r="S1373" s="265"/>
      <c r="T1373" s="265"/>
      <c r="U1373" s="265"/>
      <c r="V1373" s="265"/>
      <c r="W1373" s="265"/>
      <c r="X1373" s="265"/>
      <c r="Y1373" s="265"/>
      <c r="Z1373" s="265"/>
      <c r="AA1373" s="265"/>
      <c r="AB1373" s="265"/>
    </row>
    <row r="1374" hidden="1">
      <c r="A1374" s="83" t="str">
        <f t="shared" si="1"/>
        <v/>
      </c>
      <c r="B1374" s="99"/>
      <c r="C1374" s="92" t="s">
        <v>535</v>
      </c>
      <c r="D1374" s="306"/>
      <c r="E1374" s="388"/>
      <c r="F1374" s="389" t="s">
        <v>10215</v>
      </c>
      <c r="G1374" s="254"/>
      <c r="H1374" s="348"/>
      <c r="I1374" s="173"/>
      <c r="J1374" s="173"/>
      <c r="K1374" s="300"/>
      <c r="L1374" s="349"/>
      <c r="M1374" s="362"/>
      <c r="N1374" s="349"/>
      <c r="O1374" s="349"/>
      <c r="P1374" s="349"/>
      <c r="Q1374" s="265"/>
      <c r="R1374" s="265"/>
      <c r="S1374" s="265"/>
      <c r="T1374" s="265"/>
      <c r="U1374" s="265"/>
      <c r="V1374" s="265"/>
      <c r="W1374" s="265"/>
      <c r="X1374" s="265"/>
      <c r="Y1374" s="265"/>
      <c r="Z1374" s="265"/>
      <c r="AA1374" s="265"/>
      <c r="AB1374" s="265"/>
    </row>
    <row r="1375" hidden="1">
      <c r="A1375" s="83" t="str">
        <f t="shared" si="1"/>
        <v/>
      </c>
      <c r="B1375" s="99"/>
      <c r="C1375" s="92" t="s">
        <v>535</v>
      </c>
      <c r="D1375" s="306"/>
      <c r="E1375" s="388"/>
      <c r="F1375" s="255"/>
      <c r="G1375" s="256"/>
      <c r="H1375" s="348"/>
      <c r="I1375" s="173"/>
      <c r="J1375" s="173"/>
      <c r="K1375" s="300"/>
      <c r="L1375" s="349"/>
      <c r="M1375" s="362"/>
      <c r="N1375" s="349"/>
      <c r="O1375" s="349"/>
      <c r="P1375" s="349"/>
      <c r="Q1375" s="265"/>
      <c r="R1375" s="265"/>
      <c r="S1375" s="265"/>
      <c r="T1375" s="265"/>
      <c r="U1375" s="265"/>
      <c r="V1375" s="265"/>
      <c r="W1375" s="265"/>
      <c r="X1375" s="265"/>
      <c r="Y1375" s="265"/>
      <c r="Z1375" s="265"/>
      <c r="AA1375" s="265"/>
      <c r="AB1375" s="265"/>
    </row>
    <row r="1376" hidden="1">
      <c r="A1376" s="83" t="str">
        <f t="shared" si="1"/>
        <v/>
      </c>
      <c r="B1376" s="99"/>
      <c r="C1376" s="92" t="s">
        <v>535</v>
      </c>
      <c r="D1376" s="306"/>
      <c r="E1376" s="388"/>
      <c r="F1376" s="257"/>
      <c r="G1376" s="259"/>
      <c r="H1376" s="348"/>
      <c r="I1376" s="173"/>
      <c r="J1376" s="173"/>
      <c r="K1376" s="300"/>
      <c r="L1376" s="349"/>
      <c r="M1376" s="362"/>
      <c r="N1376" s="349"/>
      <c r="O1376" s="349"/>
      <c r="P1376" s="349"/>
      <c r="Q1376" s="265"/>
      <c r="R1376" s="265"/>
      <c r="S1376" s="265"/>
      <c r="T1376" s="265"/>
      <c r="U1376" s="265"/>
      <c r="V1376" s="265"/>
      <c r="W1376" s="265"/>
      <c r="X1376" s="265"/>
      <c r="Y1376" s="265"/>
      <c r="Z1376" s="265"/>
      <c r="AA1376" s="265"/>
      <c r="AB1376" s="265"/>
    </row>
    <row r="1377" hidden="1">
      <c r="A1377" s="83" t="str">
        <f t="shared" si="1"/>
        <v/>
      </c>
      <c r="B1377" s="108"/>
      <c r="C1377" s="92" t="s">
        <v>535</v>
      </c>
      <c r="D1377" s="306"/>
      <c r="E1377" s="173"/>
      <c r="F1377" s="173"/>
      <c r="G1377" s="308"/>
      <c r="H1377" s="348"/>
      <c r="I1377" s="173"/>
      <c r="J1377" s="173"/>
      <c r="K1377" s="300"/>
      <c r="L1377" s="349"/>
      <c r="M1377" s="362"/>
      <c r="N1377" s="349"/>
      <c r="O1377" s="349"/>
      <c r="P1377" s="349"/>
      <c r="Q1377" s="265"/>
      <c r="R1377" s="265"/>
      <c r="S1377" s="265"/>
      <c r="T1377" s="265"/>
      <c r="U1377" s="265"/>
      <c r="V1377" s="265"/>
      <c r="W1377" s="265"/>
      <c r="X1377" s="265"/>
      <c r="Y1377" s="265"/>
      <c r="Z1377" s="265"/>
      <c r="AA1377" s="265"/>
      <c r="AB1377" s="265"/>
    </row>
    <row r="1378" hidden="1">
      <c r="A1378" s="83" t="str">
        <f t="shared" si="1"/>
        <v/>
      </c>
      <c r="B1378" s="325" t="s">
        <v>8686</v>
      </c>
      <c r="C1378" s="262">
        <v>44411.0</v>
      </c>
      <c r="D1378" s="306"/>
      <c r="E1378" s="173"/>
      <c r="F1378" s="173"/>
      <c r="G1378" s="308"/>
      <c r="H1378" s="348"/>
      <c r="I1378" s="173"/>
      <c r="J1378" s="173"/>
      <c r="K1378" s="300"/>
      <c r="L1378" s="349"/>
      <c r="M1378" s="362"/>
      <c r="N1378" s="349"/>
      <c r="O1378" s="349"/>
      <c r="P1378" s="349"/>
      <c r="Q1378" s="265"/>
      <c r="R1378" s="265"/>
      <c r="S1378" s="265"/>
      <c r="T1378" s="265"/>
      <c r="U1378" s="265"/>
      <c r="V1378" s="265"/>
      <c r="W1378" s="265"/>
      <c r="X1378" s="265"/>
      <c r="Y1378" s="265"/>
      <c r="Z1378" s="265"/>
      <c r="AA1378" s="265"/>
      <c r="AB1378" s="265"/>
    </row>
    <row r="1379" hidden="1">
      <c r="A1379" s="83" t="str">
        <f t="shared" si="1"/>
        <v/>
      </c>
      <c r="B1379" s="99"/>
      <c r="C1379" s="92" t="s">
        <v>52</v>
      </c>
      <c r="D1379" s="306"/>
      <c r="E1379" s="173"/>
      <c r="F1379" s="390" t="s">
        <v>10569</v>
      </c>
      <c r="G1379" s="254"/>
      <c r="H1379" s="348"/>
      <c r="I1379" s="173"/>
      <c r="J1379" s="173"/>
      <c r="K1379" s="300"/>
      <c r="L1379" s="349"/>
      <c r="M1379" s="362"/>
      <c r="N1379" s="349"/>
      <c r="O1379" s="349"/>
      <c r="P1379" s="349"/>
      <c r="Q1379" s="265"/>
      <c r="R1379" s="265"/>
      <c r="S1379" s="265"/>
      <c r="T1379" s="265"/>
      <c r="U1379" s="265"/>
      <c r="V1379" s="265"/>
      <c r="W1379" s="265"/>
      <c r="X1379" s="265"/>
      <c r="Y1379" s="265"/>
      <c r="Z1379" s="265"/>
      <c r="AA1379" s="265"/>
      <c r="AB1379" s="265"/>
    </row>
    <row r="1380" hidden="1">
      <c r="A1380" s="83" t="str">
        <f t="shared" si="1"/>
        <v/>
      </c>
      <c r="B1380" s="99"/>
      <c r="C1380" s="92" t="s">
        <v>52</v>
      </c>
      <c r="D1380" s="306"/>
      <c r="E1380" s="173"/>
      <c r="F1380" s="255"/>
      <c r="G1380" s="256"/>
      <c r="H1380" s="348"/>
      <c r="I1380" s="173"/>
      <c r="J1380" s="173"/>
      <c r="K1380" s="300"/>
      <c r="L1380" s="349"/>
      <c r="M1380" s="362"/>
      <c r="N1380" s="349"/>
      <c r="O1380" s="349"/>
      <c r="P1380" s="349"/>
      <c r="Q1380" s="265"/>
      <c r="R1380" s="265"/>
      <c r="S1380" s="265"/>
      <c r="T1380" s="265"/>
      <c r="U1380" s="265"/>
      <c r="V1380" s="265"/>
      <c r="W1380" s="265"/>
      <c r="X1380" s="265"/>
      <c r="Y1380" s="265"/>
      <c r="Z1380" s="265"/>
      <c r="AA1380" s="265"/>
      <c r="AB1380" s="265"/>
    </row>
    <row r="1381" hidden="1">
      <c r="A1381" s="83" t="str">
        <f t="shared" si="1"/>
        <v/>
      </c>
      <c r="B1381" s="99"/>
      <c r="C1381" s="92" t="s">
        <v>52</v>
      </c>
      <c r="D1381" s="306"/>
      <c r="E1381" s="173"/>
      <c r="F1381" s="257"/>
      <c r="G1381" s="259"/>
      <c r="H1381" s="348"/>
      <c r="I1381" s="173"/>
      <c r="J1381" s="173"/>
      <c r="K1381" s="300"/>
      <c r="L1381" s="349"/>
      <c r="M1381" s="362"/>
      <c r="N1381" s="349"/>
      <c r="O1381" s="349"/>
      <c r="P1381" s="349"/>
      <c r="Q1381" s="265"/>
      <c r="R1381" s="265"/>
      <c r="S1381" s="265"/>
      <c r="T1381" s="265"/>
      <c r="U1381" s="265"/>
      <c r="V1381" s="265"/>
      <c r="W1381" s="265"/>
      <c r="X1381" s="265"/>
      <c r="Y1381" s="265"/>
      <c r="Z1381" s="265"/>
      <c r="AA1381" s="265"/>
      <c r="AB1381" s="265"/>
    </row>
    <row r="1382" hidden="1">
      <c r="A1382" s="83" t="str">
        <f t="shared" si="1"/>
        <v/>
      </c>
      <c r="B1382" s="99"/>
      <c r="C1382" s="92" t="s">
        <v>52</v>
      </c>
      <c r="D1382" s="306"/>
      <c r="E1382" s="173"/>
      <c r="F1382" s="388"/>
      <c r="G1382" s="308"/>
      <c r="H1382" s="348"/>
      <c r="I1382" s="173"/>
      <c r="J1382" s="173"/>
      <c r="K1382" s="300"/>
      <c r="L1382" s="349"/>
      <c r="M1382" s="362"/>
      <c r="N1382" s="349"/>
      <c r="O1382" s="349"/>
      <c r="P1382" s="349"/>
      <c r="Q1382" s="265"/>
      <c r="R1382" s="265"/>
      <c r="S1382" s="265"/>
      <c r="T1382" s="265"/>
      <c r="U1382" s="265"/>
      <c r="V1382" s="265"/>
      <c r="W1382" s="265"/>
      <c r="X1382" s="265"/>
      <c r="Y1382" s="265"/>
      <c r="Z1382" s="265"/>
      <c r="AA1382" s="265"/>
      <c r="AB1382" s="265"/>
    </row>
    <row r="1383" hidden="1">
      <c r="A1383" s="83" t="str">
        <f t="shared" si="1"/>
        <v/>
      </c>
      <c r="B1383" s="108"/>
      <c r="C1383" s="92" t="s">
        <v>52</v>
      </c>
      <c r="D1383" s="306"/>
      <c r="E1383" s="173"/>
      <c r="F1383" s="173"/>
      <c r="G1383" s="308"/>
      <c r="H1383" s="348"/>
      <c r="I1383" s="173"/>
      <c r="J1383" s="173"/>
      <c r="K1383" s="300"/>
      <c r="L1383" s="349"/>
      <c r="M1383" s="362"/>
      <c r="N1383" s="349"/>
      <c r="O1383" s="349"/>
      <c r="P1383" s="349"/>
      <c r="Q1383" s="265"/>
      <c r="R1383" s="265"/>
      <c r="S1383" s="265"/>
      <c r="T1383" s="265"/>
      <c r="U1383" s="265"/>
      <c r="V1383" s="265"/>
      <c r="W1383" s="265"/>
      <c r="X1383" s="265"/>
      <c r="Y1383" s="265"/>
      <c r="Z1383" s="265"/>
      <c r="AA1383" s="265"/>
      <c r="AB1383" s="265"/>
    </row>
    <row r="1384" hidden="1">
      <c r="A1384" s="83" t="str">
        <f t="shared" si="1"/>
        <v/>
      </c>
      <c r="B1384" s="302" t="s">
        <v>47</v>
      </c>
      <c r="C1384" s="386"/>
      <c r="D1384" s="306"/>
      <c r="E1384" s="173"/>
      <c r="F1384" s="173"/>
      <c r="G1384" s="308"/>
      <c r="H1384" s="348"/>
      <c r="I1384" s="173"/>
      <c r="J1384" s="173"/>
      <c r="K1384" s="300"/>
      <c r="L1384" s="349"/>
      <c r="M1384" s="362"/>
      <c r="N1384" s="349"/>
      <c r="O1384" s="349"/>
      <c r="P1384" s="349"/>
      <c r="Q1384" s="265"/>
      <c r="R1384" s="265"/>
      <c r="S1384" s="265"/>
      <c r="T1384" s="265"/>
      <c r="U1384" s="265"/>
      <c r="V1384" s="265"/>
      <c r="W1384" s="265"/>
      <c r="X1384" s="265"/>
      <c r="Y1384" s="265"/>
      <c r="Z1384" s="265"/>
      <c r="AA1384" s="265"/>
      <c r="AB1384" s="265"/>
    </row>
    <row r="1385" hidden="1">
      <c r="A1385" s="83" t="str">
        <f t="shared" si="1"/>
        <v/>
      </c>
      <c r="B1385" s="99"/>
      <c r="C1385" s="92" t="s">
        <v>535</v>
      </c>
      <c r="D1385" s="306"/>
      <c r="E1385" s="173"/>
      <c r="F1385" s="391" t="s">
        <v>10570</v>
      </c>
      <c r="G1385" s="392"/>
      <c r="H1385" s="348"/>
      <c r="I1385" s="173"/>
      <c r="J1385" s="173"/>
      <c r="K1385" s="300"/>
      <c r="L1385" s="349"/>
      <c r="M1385" s="362"/>
      <c r="N1385" s="349"/>
      <c r="O1385" s="349"/>
      <c r="P1385" s="349"/>
      <c r="Q1385" s="265"/>
      <c r="R1385" s="265"/>
      <c r="S1385" s="265"/>
      <c r="T1385" s="265"/>
      <c r="U1385" s="265"/>
      <c r="V1385" s="265"/>
      <c r="W1385" s="265"/>
      <c r="X1385" s="265"/>
      <c r="Y1385" s="265"/>
      <c r="Z1385" s="265"/>
      <c r="AA1385" s="265"/>
      <c r="AB1385" s="265"/>
    </row>
    <row r="1386" hidden="1">
      <c r="A1386" s="83" t="str">
        <f t="shared" si="1"/>
        <v/>
      </c>
      <c r="B1386" s="99"/>
      <c r="C1386" s="92" t="s">
        <v>535</v>
      </c>
      <c r="D1386" s="306"/>
      <c r="E1386" s="173"/>
      <c r="F1386" s="393" t="s">
        <v>10571</v>
      </c>
      <c r="G1386" s="150"/>
      <c r="H1386" s="348"/>
      <c r="I1386" s="173"/>
      <c r="J1386" s="173"/>
      <c r="K1386" s="300"/>
      <c r="L1386" s="349"/>
      <c r="M1386" s="362"/>
      <c r="N1386" s="349"/>
      <c r="O1386" s="349"/>
      <c r="P1386" s="349"/>
      <c r="Q1386" s="265"/>
      <c r="R1386" s="265"/>
      <c r="S1386" s="265"/>
      <c r="T1386" s="265"/>
      <c r="U1386" s="265"/>
      <c r="V1386" s="265"/>
      <c r="W1386" s="265"/>
      <c r="X1386" s="265"/>
      <c r="Y1386" s="265"/>
      <c r="Z1386" s="265"/>
      <c r="AA1386" s="265"/>
      <c r="AB1386" s="265"/>
    </row>
    <row r="1387" hidden="1">
      <c r="A1387" s="83" t="str">
        <f t="shared" si="1"/>
        <v/>
      </c>
      <c r="B1387" s="99"/>
      <c r="C1387" s="92" t="s">
        <v>535</v>
      </c>
      <c r="D1387" s="306"/>
      <c r="E1387" s="173"/>
      <c r="F1387" s="394"/>
      <c r="G1387" s="395"/>
      <c r="H1387" s="348"/>
      <c r="I1387" s="173"/>
      <c r="J1387" s="173"/>
      <c r="K1387" s="300"/>
      <c r="L1387" s="349"/>
      <c r="M1387" s="362"/>
      <c r="N1387" s="349"/>
      <c r="O1387" s="349"/>
      <c r="P1387" s="349"/>
      <c r="Q1387" s="265"/>
      <c r="R1387" s="265"/>
      <c r="S1387" s="265"/>
      <c r="T1387" s="265"/>
      <c r="U1387" s="265"/>
      <c r="V1387" s="265"/>
      <c r="W1387" s="265"/>
      <c r="X1387" s="265"/>
      <c r="Y1387" s="265"/>
      <c r="Z1387" s="265"/>
      <c r="AA1387" s="265"/>
      <c r="AB1387" s="265"/>
    </row>
    <row r="1388" hidden="1">
      <c r="A1388" s="83" t="str">
        <f t="shared" si="1"/>
        <v/>
      </c>
      <c r="B1388" s="99"/>
      <c r="C1388" s="92" t="s">
        <v>535</v>
      </c>
      <c r="D1388" s="306"/>
      <c r="E1388" s="173"/>
      <c r="F1388" s="394"/>
      <c r="G1388" s="395"/>
      <c r="H1388" s="348"/>
      <c r="I1388" s="173"/>
      <c r="J1388" s="173"/>
      <c r="K1388" s="300"/>
      <c r="L1388" s="349"/>
      <c r="M1388" s="362"/>
      <c r="N1388" s="349"/>
      <c r="O1388" s="349"/>
      <c r="P1388" s="349"/>
      <c r="Q1388" s="265"/>
      <c r="R1388" s="265"/>
      <c r="S1388" s="265"/>
      <c r="T1388" s="265"/>
      <c r="U1388" s="265"/>
      <c r="V1388" s="265"/>
      <c r="W1388" s="265"/>
      <c r="X1388" s="265"/>
      <c r="Y1388" s="265"/>
      <c r="Z1388" s="265"/>
      <c r="AA1388" s="265"/>
      <c r="AB1388" s="265"/>
    </row>
    <row r="1389" hidden="1">
      <c r="A1389" s="83" t="str">
        <f t="shared" si="1"/>
        <v/>
      </c>
      <c r="B1389" s="108"/>
      <c r="C1389" s="92" t="s">
        <v>535</v>
      </c>
      <c r="D1389" s="306"/>
      <c r="E1389" s="173"/>
      <c r="F1389" s="388"/>
      <c r="G1389" s="308"/>
      <c r="H1389" s="348"/>
      <c r="I1389" s="173"/>
      <c r="J1389" s="173"/>
      <c r="K1389" s="300"/>
      <c r="L1389" s="349"/>
      <c r="M1389" s="362"/>
      <c r="N1389" s="349"/>
      <c r="O1389" s="349"/>
      <c r="P1389" s="349"/>
      <c r="Q1389" s="265"/>
      <c r="R1389" s="265"/>
      <c r="S1389" s="265"/>
      <c r="T1389" s="265"/>
      <c r="U1389" s="265"/>
      <c r="V1389" s="265"/>
      <c r="W1389" s="265"/>
      <c r="X1389" s="265"/>
      <c r="Y1389" s="265"/>
      <c r="Z1389" s="265"/>
      <c r="AA1389" s="265"/>
      <c r="AB1389" s="265"/>
    </row>
    <row r="1390" hidden="1">
      <c r="A1390" s="83" t="str">
        <f t="shared" si="1"/>
        <v/>
      </c>
      <c r="B1390" s="396" t="s">
        <v>10572</v>
      </c>
      <c r="C1390" s="386"/>
      <c r="D1390" s="306"/>
      <c r="E1390" s="173"/>
      <c r="F1390" s="173"/>
      <c r="G1390" s="308"/>
      <c r="H1390" s="348"/>
      <c r="I1390" s="173"/>
      <c r="J1390" s="173"/>
      <c r="K1390" s="300"/>
      <c r="L1390" s="349"/>
      <c r="M1390" s="362"/>
      <c r="N1390" s="349"/>
      <c r="O1390" s="349"/>
      <c r="P1390" s="349"/>
      <c r="Q1390" s="265"/>
      <c r="R1390" s="265"/>
      <c r="S1390" s="265"/>
      <c r="T1390" s="265"/>
      <c r="U1390" s="265"/>
      <c r="V1390" s="265"/>
      <c r="W1390" s="265"/>
      <c r="X1390" s="265"/>
      <c r="Y1390" s="265"/>
      <c r="Z1390" s="265"/>
      <c r="AA1390" s="265"/>
      <c r="AB1390" s="265"/>
    </row>
    <row r="1391" hidden="1">
      <c r="A1391" s="83" t="str">
        <f t="shared" si="1"/>
        <v/>
      </c>
      <c r="B1391" s="99"/>
      <c r="C1391" s="114" t="s">
        <v>641</v>
      </c>
      <c r="D1391" s="306"/>
      <c r="E1391" s="173"/>
      <c r="F1391" s="173"/>
      <c r="G1391" s="397"/>
      <c r="H1391" s="348"/>
      <c r="I1391" s="173"/>
      <c r="J1391" s="173"/>
      <c r="K1391" s="300"/>
      <c r="L1391" s="349"/>
      <c r="M1391" s="362"/>
      <c r="N1391" s="349"/>
      <c r="O1391" s="349"/>
      <c r="P1391" s="349"/>
      <c r="Q1391" s="265"/>
      <c r="R1391" s="265"/>
      <c r="S1391" s="265"/>
      <c r="T1391" s="265"/>
      <c r="U1391" s="265"/>
      <c r="V1391" s="265"/>
      <c r="W1391" s="265"/>
      <c r="X1391" s="265"/>
      <c r="Y1391" s="265"/>
      <c r="Z1391" s="265"/>
      <c r="AA1391" s="265"/>
      <c r="AB1391" s="265"/>
    </row>
    <row r="1392" hidden="1">
      <c r="A1392" s="83" t="str">
        <f t="shared" si="1"/>
        <v>RANDEVU OLUŞTURULMAYACAK!!!!</v>
      </c>
      <c r="B1392" s="99"/>
      <c r="C1392" s="114" t="s">
        <v>641</v>
      </c>
      <c r="D1392" s="306"/>
      <c r="E1392" s="339" t="s">
        <v>10215</v>
      </c>
      <c r="F1392" s="254"/>
      <c r="G1392" s="397"/>
      <c r="H1392" s="348"/>
      <c r="I1392" s="173"/>
      <c r="J1392" s="173"/>
      <c r="K1392" s="300"/>
      <c r="L1392" s="349"/>
      <c r="M1392" s="362"/>
      <c r="N1392" s="349"/>
      <c r="O1392" s="349"/>
      <c r="P1392" s="349"/>
      <c r="Q1392" s="265"/>
      <c r="R1392" s="265"/>
      <c r="S1392" s="265"/>
      <c r="T1392" s="265"/>
      <c r="U1392" s="265"/>
      <c r="V1392" s="265"/>
      <c r="W1392" s="265"/>
      <c r="X1392" s="265"/>
      <c r="Y1392" s="265"/>
      <c r="Z1392" s="265"/>
      <c r="AA1392" s="265"/>
      <c r="AB1392" s="265"/>
    </row>
    <row r="1393" hidden="1">
      <c r="A1393" s="83" t="str">
        <f t="shared" si="1"/>
        <v/>
      </c>
      <c r="B1393" s="99"/>
      <c r="C1393" s="114" t="s">
        <v>641</v>
      </c>
      <c r="D1393" s="306"/>
      <c r="E1393" s="255"/>
      <c r="F1393" s="256"/>
      <c r="G1393" s="395"/>
      <c r="H1393" s="348"/>
      <c r="I1393" s="173"/>
      <c r="J1393" s="173"/>
      <c r="K1393" s="300"/>
      <c r="L1393" s="349"/>
      <c r="M1393" s="362"/>
      <c r="N1393" s="349"/>
      <c r="O1393" s="349"/>
      <c r="P1393" s="349"/>
      <c r="Q1393" s="265"/>
      <c r="R1393" s="265"/>
      <c r="S1393" s="265"/>
      <c r="T1393" s="265"/>
      <c r="U1393" s="265"/>
      <c r="V1393" s="265"/>
      <c r="W1393" s="265"/>
      <c r="X1393" s="265"/>
      <c r="Y1393" s="265"/>
      <c r="Z1393" s="265"/>
      <c r="AA1393" s="265"/>
      <c r="AB1393" s="265"/>
    </row>
    <row r="1394" hidden="1">
      <c r="A1394" s="83" t="str">
        <f t="shared" si="1"/>
        <v/>
      </c>
      <c r="B1394" s="99"/>
      <c r="C1394" s="114" t="s">
        <v>641</v>
      </c>
      <c r="D1394" s="306"/>
      <c r="E1394" s="257"/>
      <c r="F1394" s="259"/>
      <c r="G1394" s="395"/>
      <c r="H1394" s="348"/>
      <c r="I1394" s="173"/>
      <c r="J1394" s="173"/>
      <c r="K1394" s="300"/>
      <c r="L1394" s="349"/>
      <c r="M1394" s="362"/>
      <c r="N1394" s="349"/>
      <c r="O1394" s="349"/>
      <c r="P1394" s="349"/>
      <c r="Q1394" s="265"/>
      <c r="R1394" s="265"/>
      <c r="S1394" s="265"/>
      <c r="T1394" s="265"/>
      <c r="U1394" s="265"/>
      <c r="V1394" s="265"/>
      <c r="W1394" s="265"/>
      <c r="X1394" s="265"/>
      <c r="Y1394" s="265"/>
      <c r="Z1394" s="265"/>
      <c r="AA1394" s="265"/>
      <c r="AB1394" s="265"/>
    </row>
    <row r="1395" hidden="1">
      <c r="A1395" s="83" t="str">
        <f t="shared" si="1"/>
        <v/>
      </c>
      <c r="B1395" s="108"/>
      <c r="C1395" s="114" t="s">
        <v>641</v>
      </c>
      <c r="D1395" s="306"/>
      <c r="E1395" s="173"/>
      <c r="F1395" s="388"/>
      <c r="G1395" s="308"/>
      <c r="H1395" s="348"/>
      <c r="I1395" s="173"/>
      <c r="J1395" s="173"/>
      <c r="K1395" s="300"/>
      <c r="L1395" s="349"/>
      <c r="M1395" s="362"/>
      <c r="N1395" s="349"/>
      <c r="O1395" s="349"/>
      <c r="P1395" s="349"/>
      <c r="Q1395" s="265"/>
      <c r="R1395" s="265"/>
      <c r="S1395" s="265"/>
      <c r="T1395" s="265"/>
      <c r="U1395" s="265"/>
      <c r="V1395" s="265"/>
      <c r="W1395" s="265"/>
      <c r="X1395" s="265"/>
      <c r="Y1395" s="265"/>
      <c r="Z1395" s="265"/>
      <c r="AA1395" s="265"/>
      <c r="AB1395" s="265"/>
    </row>
    <row r="1396" hidden="1">
      <c r="A1396" s="83" t="str">
        <f t="shared" si="1"/>
        <v/>
      </c>
      <c r="B1396" s="325" t="s">
        <v>8686</v>
      </c>
      <c r="C1396" s="262">
        <v>44412.0</v>
      </c>
      <c r="D1396" s="306"/>
      <c r="E1396" s="173"/>
      <c r="F1396" s="173"/>
      <c r="G1396" s="308"/>
      <c r="H1396" s="348"/>
      <c r="I1396" s="173"/>
      <c r="J1396" s="173"/>
      <c r="K1396" s="300"/>
      <c r="L1396" s="349"/>
      <c r="M1396" s="362"/>
      <c r="N1396" s="349"/>
      <c r="O1396" s="349"/>
      <c r="P1396" s="349"/>
      <c r="Q1396" s="265"/>
      <c r="R1396" s="265"/>
      <c r="S1396" s="265"/>
      <c r="T1396" s="265"/>
      <c r="U1396" s="265"/>
      <c r="V1396" s="265"/>
      <c r="W1396" s="265"/>
      <c r="X1396" s="265"/>
      <c r="Y1396" s="265"/>
      <c r="Z1396" s="265"/>
      <c r="AA1396" s="265"/>
      <c r="AB1396" s="265"/>
    </row>
    <row r="1397" hidden="1">
      <c r="A1397" s="83" t="str">
        <f t="shared" si="1"/>
        <v/>
      </c>
      <c r="B1397" s="99"/>
      <c r="C1397" s="92" t="s">
        <v>52</v>
      </c>
      <c r="D1397" s="306"/>
      <c r="E1397" s="173"/>
      <c r="F1397" s="390" t="s">
        <v>10569</v>
      </c>
      <c r="G1397" s="254"/>
      <c r="H1397" s="348"/>
      <c r="I1397" s="173"/>
      <c r="J1397" s="173"/>
      <c r="K1397" s="300"/>
      <c r="L1397" s="349"/>
      <c r="M1397" s="362"/>
      <c r="N1397" s="349"/>
      <c r="O1397" s="349"/>
      <c r="P1397" s="349"/>
      <c r="Q1397" s="265"/>
      <c r="R1397" s="265"/>
      <c r="S1397" s="265"/>
      <c r="T1397" s="265"/>
      <c r="U1397" s="265"/>
      <c r="V1397" s="265"/>
      <c r="W1397" s="265"/>
      <c r="X1397" s="265"/>
      <c r="Y1397" s="265"/>
      <c r="Z1397" s="265"/>
      <c r="AA1397" s="265"/>
      <c r="AB1397" s="265"/>
    </row>
    <row r="1398" hidden="1">
      <c r="A1398" s="83" t="str">
        <f t="shared" si="1"/>
        <v/>
      </c>
      <c r="B1398" s="99"/>
      <c r="C1398" s="92" t="s">
        <v>52</v>
      </c>
      <c r="D1398" s="306"/>
      <c r="E1398" s="173"/>
      <c r="F1398" s="255"/>
      <c r="G1398" s="256"/>
      <c r="H1398" s="348"/>
      <c r="I1398" s="173"/>
      <c r="J1398" s="173"/>
      <c r="K1398" s="300"/>
      <c r="L1398" s="349"/>
      <c r="M1398" s="362"/>
      <c r="N1398" s="349"/>
      <c r="O1398" s="349"/>
      <c r="P1398" s="349"/>
      <c r="Q1398" s="265"/>
      <c r="R1398" s="265"/>
      <c r="S1398" s="265"/>
      <c r="T1398" s="265"/>
      <c r="U1398" s="265"/>
      <c r="V1398" s="265"/>
      <c r="W1398" s="265"/>
      <c r="X1398" s="265"/>
      <c r="Y1398" s="265"/>
      <c r="Z1398" s="265"/>
      <c r="AA1398" s="265"/>
      <c r="AB1398" s="265"/>
    </row>
    <row r="1399" hidden="1">
      <c r="A1399" s="83" t="str">
        <f t="shared" si="1"/>
        <v/>
      </c>
      <c r="B1399" s="99"/>
      <c r="C1399" s="92" t="s">
        <v>52</v>
      </c>
      <c r="D1399" s="306"/>
      <c r="E1399" s="173"/>
      <c r="F1399" s="257"/>
      <c r="G1399" s="259"/>
      <c r="H1399" s="348"/>
      <c r="I1399" s="173"/>
      <c r="J1399" s="173"/>
      <c r="K1399" s="300"/>
      <c r="L1399" s="349"/>
      <c r="M1399" s="362"/>
      <c r="N1399" s="349"/>
      <c r="O1399" s="349"/>
      <c r="P1399" s="349"/>
      <c r="Q1399" s="265"/>
      <c r="R1399" s="265"/>
      <c r="S1399" s="265"/>
      <c r="T1399" s="265"/>
      <c r="U1399" s="265"/>
      <c r="V1399" s="265"/>
      <c r="W1399" s="265"/>
      <c r="X1399" s="265"/>
      <c r="Y1399" s="265"/>
      <c r="Z1399" s="265"/>
      <c r="AA1399" s="265"/>
      <c r="AB1399" s="265"/>
    </row>
    <row r="1400" hidden="1">
      <c r="A1400" s="83" t="str">
        <f t="shared" si="1"/>
        <v/>
      </c>
      <c r="B1400" s="99"/>
      <c r="C1400" s="92" t="s">
        <v>52</v>
      </c>
      <c r="D1400" s="306"/>
      <c r="E1400" s="173"/>
      <c r="F1400" s="388"/>
      <c r="G1400" s="308"/>
      <c r="H1400" s="348"/>
      <c r="I1400" s="173"/>
      <c r="J1400" s="173"/>
      <c r="K1400" s="300"/>
      <c r="L1400" s="349"/>
      <c r="M1400" s="362"/>
      <c r="N1400" s="349"/>
      <c r="O1400" s="349"/>
      <c r="P1400" s="349"/>
      <c r="Q1400" s="265"/>
      <c r="R1400" s="265"/>
      <c r="S1400" s="265"/>
      <c r="T1400" s="265"/>
      <c r="U1400" s="265"/>
      <c r="V1400" s="265"/>
      <c r="W1400" s="265"/>
      <c r="X1400" s="265"/>
      <c r="Y1400" s="265"/>
      <c r="Z1400" s="265"/>
      <c r="AA1400" s="265"/>
      <c r="AB1400" s="265"/>
    </row>
    <row r="1401" hidden="1">
      <c r="A1401" s="83" t="str">
        <f t="shared" si="1"/>
        <v/>
      </c>
      <c r="B1401" s="108"/>
      <c r="C1401" s="92" t="s">
        <v>52</v>
      </c>
      <c r="D1401" s="306"/>
      <c r="E1401" s="173"/>
      <c r="F1401" s="173"/>
      <c r="G1401" s="308"/>
      <c r="H1401" s="348"/>
      <c r="I1401" s="173"/>
      <c r="J1401" s="173"/>
      <c r="K1401" s="300"/>
      <c r="L1401" s="349"/>
      <c r="M1401" s="362"/>
      <c r="N1401" s="349"/>
      <c r="O1401" s="349"/>
      <c r="P1401" s="349"/>
      <c r="Q1401" s="265"/>
      <c r="R1401" s="265"/>
      <c r="S1401" s="265"/>
      <c r="T1401" s="265"/>
      <c r="U1401" s="265"/>
      <c r="V1401" s="265"/>
      <c r="W1401" s="265"/>
      <c r="X1401" s="265"/>
      <c r="Y1401" s="265"/>
      <c r="Z1401" s="265"/>
      <c r="AA1401" s="265"/>
      <c r="AB1401" s="265"/>
    </row>
    <row r="1402" hidden="1">
      <c r="A1402" s="83" t="str">
        <f t="shared" si="1"/>
        <v/>
      </c>
      <c r="B1402" s="302" t="s">
        <v>47</v>
      </c>
      <c r="C1402" s="386"/>
      <c r="D1402" s="306"/>
      <c r="E1402" s="173"/>
      <c r="F1402" s="173"/>
      <c r="G1402" s="308"/>
      <c r="H1402" s="348"/>
      <c r="I1402" s="173"/>
      <c r="J1402" s="173"/>
      <c r="K1402" s="300"/>
      <c r="L1402" s="349"/>
      <c r="M1402" s="362"/>
      <c r="N1402" s="349"/>
      <c r="O1402" s="349"/>
      <c r="P1402" s="349"/>
      <c r="Q1402" s="265"/>
      <c r="R1402" s="265"/>
      <c r="S1402" s="265"/>
      <c r="T1402" s="265"/>
      <c r="U1402" s="265"/>
      <c r="V1402" s="265"/>
      <c r="W1402" s="265"/>
      <c r="X1402" s="265"/>
      <c r="Y1402" s="265"/>
      <c r="Z1402" s="265"/>
      <c r="AA1402" s="265"/>
      <c r="AB1402" s="265"/>
    </row>
    <row r="1403" hidden="1">
      <c r="A1403" s="83" t="str">
        <f t="shared" si="1"/>
        <v/>
      </c>
      <c r="B1403" s="99"/>
      <c r="C1403" s="92" t="s">
        <v>535</v>
      </c>
      <c r="D1403" s="306"/>
      <c r="E1403" s="173"/>
      <c r="F1403" s="391" t="s">
        <v>10570</v>
      </c>
      <c r="G1403" s="392"/>
      <c r="H1403" s="348"/>
      <c r="I1403" s="173"/>
      <c r="J1403" s="173"/>
      <c r="K1403" s="300"/>
      <c r="L1403" s="349"/>
      <c r="M1403" s="362"/>
      <c r="N1403" s="349"/>
      <c r="O1403" s="349"/>
      <c r="P1403" s="349"/>
      <c r="Q1403" s="265"/>
      <c r="R1403" s="265"/>
      <c r="S1403" s="265"/>
      <c r="T1403" s="265"/>
      <c r="U1403" s="265"/>
      <c r="V1403" s="265"/>
      <c r="W1403" s="265"/>
      <c r="X1403" s="265"/>
      <c r="Y1403" s="265"/>
      <c r="Z1403" s="265"/>
      <c r="AA1403" s="265"/>
      <c r="AB1403" s="265"/>
    </row>
    <row r="1404" hidden="1">
      <c r="A1404" s="83" t="str">
        <f t="shared" si="1"/>
        <v/>
      </c>
      <c r="B1404" s="99"/>
      <c r="C1404" s="92" t="s">
        <v>535</v>
      </c>
      <c r="D1404" s="306"/>
      <c r="E1404" s="173"/>
      <c r="F1404" s="393" t="s">
        <v>10571</v>
      </c>
      <c r="G1404" s="150"/>
      <c r="H1404" s="348"/>
      <c r="I1404" s="173"/>
      <c r="J1404" s="173"/>
      <c r="K1404" s="300"/>
      <c r="L1404" s="349"/>
      <c r="M1404" s="362"/>
      <c r="N1404" s="349"/>
      <c r="O1404" s="349"/>
      <c r="P1404" s="349"/>
      <c r="Q1404" s="265"/>
      <c r="R1404" s="265"/>
      <c r="S1404" s="265"/>
      <c r="T1404" s="265"/>
      <c r="U1404" s="265"/>
      <c r="V1404" s="265"/>
      <c r="W1404" s="265"/>
      <c r="X1404" s="265"/>
      <c r="Y1404" s="265"/>
      <c r="Z1404" s="265"/>
      <c r="AA1404" s="265"/>
      <c r="AB1404" s="265"/>
    </row>
    <row r="1405" hidden="1">
      <c r="A1405" s="83" t="str">
        <f t="shared" si="1"/>
        <v/>
      </c>
      <c r="B1405" s="99"/>
      <c r="C1405" s="92" t="s">
        <v>535</v>
      </c>
      <c r="D1405" s="306"/>
      <c r="E1405" s="173"/>
      <c r="F1405" s="394"/>
      <c r="G1405" s="395"/>
      <c r="H1405" s="348"/>
      <c r="I1405" s="173"/>
      <c r="J1405" s="173"/>
      <c r="K1405" s="300"/>
      <c r="L1405" s="349"/>
      <c r="M1405" s="362"/>
      <c r="N1405" s="349"/>
      <c r="O1405" s="349"/>
      <c r="P1405" s="349"/>
      <c r="Q1405" s="265"/>
      <c r="R1405" s="265"/>
      <c r="S1405" s="265"/>
      <c r="T1405" s="265"/>
      <c r="U1405" s="265"/>
      <c r="V1405" s="265"/>
      <c r="W1405" s="265"/>
      <c r="X1405" s="265"/>
      <c r="Y1405" s="265"/>
      <c r="Z1405" s="265"/>
      <c r="AA1405" s="265"/>
      <c r="AB1405" s="265"/>
    </row>
    <row r="1406" hidden="1">
      <c r="A1406" s="83" t="str">
        <f t="shared" si="1"/>
        <v/>
      </c>
      <c r="B1406" s="99"/>
      <c r="C1406" s="92" t="s">
        <v>535</v>
      </c>
      <c r="D1406" s="306"/>
      <c r="E1406" s="173"/>
      <c r="F1406" s="394"/>
      <c r="G1406" s="395"/>
      <c r="H1406" s="348"/>
      <c r="I1406" s="173"/>
      <c r="J1406" s="173"/>
      <c r="K1406" s="300"/>
      <c r="L1406" s="349"/>
      <c r="M1406" s="362"/>
      <c r="N1406" s="349"/>
      <c r="O1406" s="349"/>
      <c r="P1406" s="349"/>
      <c r="Q1406" s="265"/>
      <c r="R1406" s="265"/>
      <c r="S1406" s="265"/>
      <c r="T1406" s="265"/>
      <c r="U1406" s="265"/>
      <c r="V1406" s="265"/>
      <c r="W1406" s="265"/>
      <c r="X1406" s="265"/>
      <c r="Y1406" s="265"/>
      <c r="Z1406" s="265"/>
      <c r="AA1406" s="265"/>
      <c r="AB1406" s="265"/>
    </row>
    <row r="1407" hidden="1">
      <c r="A1407" s="83" t="str">
        <f t="shared" si="1"/>
        <v/>
      </c>
      <c r="B1407" s="108"/>
      <c r="C1407" s="92" t="s">
        <v>535</v>
      </c>
      <c r="D1407" s="306"/>
      <c r="E1407" s="173"/>
      <c r="F1407" s="388"/>
      <c r="G1407" s="308"/>
      <c r="H1407" s="348"/>
      <c r="I1407" s="173"/>
      <c r="J1407" s="173"/>
      <c r="K1407" s="300"/>
      <c r="L1407" s="349"/>
      <c r="M1407" s="362"/>
      <c r="N1407" s="349"/>
      <c r="O1407" s="349"/>
      <c r="P1407" s="349"/>
      <c r="Q1407" s="265"/>
      <c r="R1407" s="265"/>
      <c r="S1407" s="265"/>
      <c r="T1407" s="265"/>
      <c r="U1407" s="265"/>
      <c r="V1407" s="265"/>
      <c r="W1407" s="265"/>
      <c r="X1407" s="265"/>
      <c r="Y1407" s="265"/>
      <c r="Z1407" s="265"/>
      <c r="AA1407" s="265"/>
      <c r="AB1407" s="265"/>
    </row>
    <row r="1408" hidden="1">
      <c r="A1408" s="83" t="str">
        <f t="shared" si="1"/>
        <v/>
      </c>
      <c r="B1408" s="396" t="s">
        <v>10572</v>
      </c>
      <c r="C1408" s="386"/>
      <c r="D1408" s="306"/>
      <c r="E1408" s="173"/>
      <c r="F1408" s="173"/>
      <c r="G1408" s="308"/>
      <c r="H1408" s="348"/>
      <c r="I1408" s="173"/>
      <c r="J1408" s="173"/>
      <c r="K1408" s="300"/>
      <c r="L1408" s="349"/>
      <c r="M1408" s="362"/>
      <c r="N1408" s="349"/>
      <c r="O1408" s="349"/>
      <c r="P1408" s="349"/>
      <c r="Q1408" s="265"/>
      <c r="R1408" s="265"/>
      <c r="S1408" s="265"/>
      <c r="T1408" s="265"/>
      <c r="U1408" s="265"/>
      <c r="V1408" s="265"/>
      <c r="W1408" s="265"/>
      <c r="X1408" s="265"/>
      <c r="Y1408" s="265"/>
      <c r="Z1408" s="265"/>
      <c r="AA1408" s="265"/>
      <c r="AB1408" s="265"/>
    </row>
    <row r="1409" hidden="1">
      <c r="A1409" s="83" t="str">
        <f t="shared" si="1"/>
        <v>RANDEVU OLUŞTURULMAYACAK!!!!</v>
      </c>
      <c r="B1409" s="99"/>
      <c r="C1409" s="114" t="s">
        <v>641</v>
      </c>
      <c r="D1409" s="306"/>
      <c r="E1409" s="339" t="s">
        <v>10215</v>
      </c>
      <c r="F1409" s="254"/>
      <c r="G1409" s="397"/>
      <c r="H1409" s="348"/>
      <c r="I1409" s="173"/>
      <c r="J1409" s="173"/>
      <c r="K1409" s="300"/>
      <c r="L1409" s="349"/>
      <c r="M1409" s="362"/>
      <c r="N1409" s="349"/>
      <c r="O1409" s="349"/>
      <c r="P1409" s="349"/>
      <c r="Q1409" s="265"/>
      <c r="R1409" s="265"/>
      <c r="S1409" s="265"/>
      <c r="T1409" s="265"/>
      <c r="U1409" s="265"/>
      <c r="V1409" s="265"/>
      <c r="W1409" s="265"/>
      <c r="X1409" s="265"/>
      <c r="Y1409" s="265"/>
      <c r="Z1409" s="265"/>
      <c r="AA1409" s="265"/>
      <c r="AB1409" s="265"/>
    </row>
    <row r="1410" hidden="1">
      <c r="A1410" s="83" t="str">
        <f t="shared" si="1"/>
        <v/>
      </c>
      <c r="B1410" s="99"/>
      <c r="C1410" s="114" t="s">
        <v>641</v>
      </c>
      <c r="D1410" s="306"/>
      <c r="E1410" s="255"/>
      <c r="F1410" s="256"/>
      <c r="G1410" s="397"/>
      <c r="H1410" s="348"/>
      <c r="I1410" s="173"/>
      <c r="J1410" s="173"/>
      <c r="K1410" s="300"/>
      <c r="L1410" s="349"/>
      <c r="M1410" s="362"/>
      <c r="N1410" s="349"/>
      <c r="O1410" s="349"/>
      <c r="P1410" s="349"/>
      <c r="Q1410" s="265"/>
      <c r="R1410" s="265"/>
      <c r="S1410" s="265"/>
      <c r="T1410" s="265"/>
      <c r="U1410" s="265"/>
      <c r="V1410" s="265"/>
      <c r="W1410" s="265"/>
      <c r="X1410" s="265"/>
      <c r="Y1410" s="265"/>
      <c r="Z1410" s="265"/>
      <c r="AA1410" s="265"/>
      <c r="AB1410" s="265"/>
    </row>
    <row r="1411" hidden="1">
      <c r="A1411" s="83" t="str">
        <f t="shared" si="1"/>
        <v/>
      </c>
      <c r="B1411" s="99"/>
      <c r="C1411" s="114" t="s">
        <v>641</v>
      </c>
      <c r="D1411" s="306"/>
      <c r="E1411" s="257"/>
      <c r="F1411" s="259"/>
      <c r="G1411" s="395"/>
      <c r="H1411" s="348"/>
      <c r="I1411" s="173"/>
      <c r="J1411" s="173"/>
      <c r="K1411" s="300"/>
      <c r="L1411" s="349"/>
      <c r="M1411" s="362"/>
      <c r="N1411" s="349"/>
      <c r="O1411" s="349"/>
      <c r="P1411" s="349"/>
      <c r="Q1411" s="265"/>
      <c r="R1411" s="265"/>
      <c r="S1411" s="265"/>
      <c r="T1411" s="265"/>
      <c r="U1411" s="265"/>
      <c r="V1411" s="265"/>
      <c r="W1411" s="265"/>
      <c r="X1411" s="265"/>
      <c r="Y1411" s="265"/>
      <c r="Z1411" s="265"/>
      <c r="AA1411" s="265"/>
      <c r="AB1411" s="265"/>
    </row>
    <row r="1412" hidden="1">
      <c r="A1412" s="83" t="str">
        <f t="shared" si="1"/>
        <v/>
      </c>
      <c r="B1412" s="99"/>
      <c r="C1412" s="114" t="s">
        <v>641</v>
      </c>
      <c r="D1412" s="306"/>
      <c r="E1412" s="173"/>
      <c r="F1412" s="394"/>
      <c r="G1412" s="395"/>
      <c r="H1412" s="348"/>
      <c r="I1412" s="173"/>
      <c r="J1412" s="173"/>
      <c r="K1412" s="300"/>
      <c r="L1412" s="349"/>
      <c r="M1412" s="362"/>
      <c r="N1412" s="349"/>
      <c r="O1412" s="349"/>
      <c r="P1412" s="349"/>
      <c r="Q1412" s="265"/>
      <c r="R1412" s="265"/>
      <c r="S1412" s="265"/>
      <c r="T1412" s="265"/>
      <c r="U1412" s="265"/>
      <c r="V1412" s="265"/>
      <c r="W1412" s="265"/>
      <c r="X1412" s="265"/>
      <c r="Y1412" s="265"/>
      <c r="Z1412" s="265"/>
      <c r="AA1412" s="265"/>
      <c r="AB1412" s="265"/>
    </row>
    <row r="1413" hidden="1">
      <c r="A1413" s="83" t="str">
        <f t="shared" si="1"/>
        <v/>
      </c>
      <c r="B1413" s="108"/>
      <c r="C1413" s="114" t="s">
        <v>641</v>
      </c>
      <c r="D1413" s="306"/>
      <c r="E1413" s="173"/>
      <c r="F1413" s="388"/>
      <c r="G1413" s="308"/>
      <c r="H1413" s="348"/>
      <c r="I1413" s="173"/>
      <c r="J1413" s="173"/>
      <c r="K1413" s="300"/>
      <c r="L1413" s="349"/>
      <c r="M1413" s="362"/>
      <c r="N1413" s="349"/>
      <c r="O1413" s="349"/>
      <c r="P1413" s="349"/>
      <c r="Q1413" s="265"/>
      <c r="R1413" s="265"/>
      <c r="S1413" s="265"/>
      <c r="T1413" s="265"/>
      <c r="U1413" s="265"/>
      <c r="V1413" s="265"/>
      <c r="W1413" s="265"/>
      <c r="X1413" s="265"/>
      <c r="Y1413" s="265"/>
      <c r="Z1413" s="265"/>
      <c r="AA1413" s="265"/>
      <c r="AB1413" s="265"/>
    </row>
    <row r="1414" hidden="1">
      <c r="A1414" s="83" t="str">
        <f t="shared" si="1"/>
        <v/>
      </c>
      <c r="B1414" s="325" t="s">
        <v>8686</v>
      </c>
      <c r="C1414" s="262">
        <v>44413.0</v>
      </c>
      <c r="D1414" s="306"/>
      <c r="E1414" s="173"/>
      <c r="F1414" s="173"/>
      <c r="G1414" s="308"/>
      <c r="H1414" s="348"/>
      <c r="I1414" s="173"/>
      <c r="J1414" s="173"/>
      <c r="K1414" s="300"/>
      <c r="L1414" s="349"/>
      <c r="M1414" s="362"/>
      <c r="N1414" s="349"/>
      <c r="O1414" s="349"/>
      <c r="P1414" s="349"/>
      <c r="Q1414" s="265"/>
      <c r="R1414" s="265"/>
      <c r="S1414" s="265"/>
      <c r="T1414" s="265"/>
      <c r="U1414" s="265"/>
      <c r="V1414" s="265"/>
      <c r="W1414" s="265"/>
      <c r="X1414" s="265"/>
      <c r="Y1414" s="265"/>
      <c r="Z1414" s="265"/>
      <c r="AA1414" s="265"/>
      <c r="AB1414" s="265"/>
    </row>
    <row r="1415" hidden="1">
      <c r="A1415" s="83" t="str">
        <f t="shared" si="1"/>
        <v/>
      </c>
      <c r="B1415" s="99"/>
      <c r="C1415" s="92" t="s">
        <v>52</v>
      </c>
      <c r="D1415" s="306"/>
      <c r="E1415" s="173"/>
      <c r="F1415" s="390" t="s">
        <v>10569</v>
      </c>
      <c r="G1415" s="254"/>
      <c r="H1415" s="348"/>
      <c r="I1415" s="173"/>
      <c r="J1415" s="173"/>
      <c r="K1415" s="300"/>
      <c r="L1415" s="349"/>
      <c r="M1415" s="362"/>
      <c r="N1415" s="349"/>
      <c r="O1415" s="349"/>
      <c r="P1415" s="349"/>
      <c r="Q1415" s="265"/>
      <c r="R1415" s="265"/>
      <c r="S1415" s="265"/>
      <c r="T1415" s="265"/>
      <c r="U1415" s="265"/>
      <c r="V1415" s="265"/>
      <c r="W1415" s="265"/>
      <c r="X1415" s="265"/>
      <c r="Y1415" s="265"/>
      <c r="Z1415" s="265"/>
      <c r="AA1415" s="265"/>
      <c r="AB1415" s="265"/>
    </row>
    <row r="1416" hidden="1">
      <c r="A1416" s="83" t="str">
        <f t="shared" si="1"/>
        <v/>
      </c>
      <c r="B1416" s="99"/>
      <c r="C1416" s="92" t="s">
        <v>52</v>
      </c>
      <c r="D1416" s="306"/>
      <c r="E1416" s="173"/>
      <c r="F1416" s="255"/>
      <c r="G1416" s="256"/>
      <c r="H1416" s="348"/>
      <c r="I1416" s="173"/>
      <c r="J1416" s="173"/>
      <c r="K1416" s="300"/>
      <c r="L1416" s="349"/>
      <c r="M1416" s="362"/>
      <c r="N1416" s="349"/>
      <c r="O1416" s="349"/>
      <c r="P1416" s="349"/>
      <c r="Q1416" s="265"/>
      <c r="R1416" s="265"/>
      <c r="S1416" s="265"/>
      <c r="T1416" s="265"/>
      <c r="U1416" s="265"/>
      <c r="V1416" s="265"/>
      <c r="W1416" s="265"/>
      <c r="X1416" s="265"/>
      <c r="Y1416" s="265"/>
      <c r="Z1416" s="265"/>
      <c r="AA1416" s="265"/>
      <c r="AB1416" s="265"/>
    </row>
    <row r="1417" hidden="1">
      <c r="A1417" s="83" t="str">
        <f t="shared" si="1"/>
        <v/>
      </c>
      <c r="B1417" s="99"/>
      <c r="C1417" s="92" t="s">
        <v>52</v>
      </c>
      <c r="D1417" s="306"/>
      <c r="E1417" s="173"/>
      <c r="F1417" s="257"/>
      <c r="G1417" s="259"/>
      <c r="H1417" s="348"/>
      <c r="I1417" s="173"/>
      <c r="J1417" s="173"/>
      <c r="K1417" s="300"/>
      <c r="L1417" s="349"/>
      <c r="M1417" s="362"/>
      <c r="N1417" s="349"/>
      <c r="O1417" s="349"/>
      <c r="P1417" s="349"/>
      <c r="Q1417" s="265"/>
      <c r="R1417" s="265"/>
      <c r="S1417" s="265"/>
      <c r="T1417" s="265"/>
      <c r="U1417" s="265"/>
      <c r="V1417" s="265"/>
      <c r="W1417" s="265"/>
      <c r="X1417" s="265"/>
      <c r="Y1417" s="265"/>
      <c r="Z1417" s="265"/>
      <c r="AA1417" s="265"/>
      <c r="AB1417" s="265"/>
    </row>
    <row r="1418" hidden="1">
      <c r="A1418" s="83" t="str">
        <f t="shared" si="1"/>
        <v/>
      </c>
      <c r="B1418" s="99"/>
      <c r="C1418" s="92" t="s">
        <v>52</v>
      </c>
      <c r="D1418" s="306"/>
      <c r="E1418" s="173"/>
      <c r="F1418" s="388"/>
      <c r="G1418" s="308"/>
      <c r="H1418" s="348"/>
      <c r="I1418" s="173"/>
      <c r="J1418" s="173"/>
      <c r="K1418" s="300"/>
      <c r="L1418" s="349"/>
      <c r="M1418" s="362"/>
      <c r="N1418" s="349"/>
      <c r="O1418" s="349"/>
      <c r="P1418" s="349"/>
      <c r="Q1418" s="265"/>
      <c r="R1418" s="265"/>
      <c r="S1418" s="265"/>
      <c r="T1418" s="265"/>
      <c r="U1418" s="265"/>
      <c r="V1418" s="265"/>
      <c r="W1418" s="265"/>
      <c r="X1418" s="265"/>
      <c r="Y1418" s="265"/>
      <c r="Z1418" s="265"/>
      <c r="AA1418" s="265"/>
      <c r="AB1418" s="265"/>
    </row>
    <row r="1419" hidden="1">
      <c r="A1419" s="83" t="str">
        <f t="shared" si="1"/>
        <v/>
      </c>
      <c r="B1419" s="108"/>
      <c r="C1419" s="92" t="s">
        <v>52</v>
      </c>
      <c r="D1419" s="306"/>
      <c r="E1419" s="173"/>
      <c r="F1419" s="173"/>
      <c r="G1419" s="308"/>
      <c r="H1419" s="348"/>
      <c r="I1419" s="173"/>
      <c r="J1419" s="173"/>
      <c r="K1419" s="300"/>
      <c r="L1419" s="349"/>
      <c r="M1419" s="362"/>
      <c r="N1419" s="349"/>
      <c r="O1419" s="349"/>
      <c r="P1419" s="349"/>
      <c r="Q1419" s="265"/>
      <c r="R1419" s="265"/>
      <c r="S1419" s="265"/>
      <c r="T1419" s="265"/>
      <c r="U1419" s="265"/>
      <c r="V1419" s="265"/>
      <c r="W1419" s="265"/>
      <c r="X1419" s="265"/>
      <c r="Y1419" s="265"/>
      <c r="Z1419" s="265"/>
      <c r="AA1419" s="265"/>
      <c r="AB1419" s="265"/>
    </row>
    <row r="1420" hidden="1">
      <c r="A1420" s="83" t="str">
        <f t="shared" si="1"/>
        <v/>
      </c>
      <c r="B1420" s="302" t="s">
        <v>47</v>
      </c>
      <c r="C1420" s="386"/>
      <c r="D1420" s="306"/>
      <c r="E1420" s="173"/>
      <c r="F1420" s="173"/>
      <c r="G1420" s="308"/>
      <c r="H1420" s="348"/>
      <c r="I1420" s="173"/>
      <c r="J1420" s="173"/>
      <c r="K1420" s="300"/>
      <c r="L1420" s="349"/>
      <c r="M1420" s="362"/>
      <c r="N1420" s="349"/>
      <c r="O1420" s="349"/>
      <c r="P1420" s="349"/>
      <c r="Q1420" s="265"/>
      <c r="R1420" s="265"/>
      <c r="S1420" s="265"/>
      <c r="T1420" s="265"/>
      <c r="U1420" s="265"/>
      <c r="V1420" s="265"/>
      <c r="W1420" s="265"/>
      <c r="X1420" s="265"/>
      <c r="Y1420" s="265"/>
      <c r="Z1420" s="265"/>
      <c r="AA1420" s="265"/>
      <c r="AB1420" s="265"/>
    </row>
    <row r="1421" hidden="1">
      <c r="A1421" s="83" t="str">
        <f t="shared" si="1"/>
        <v/>
      </c>
      <c r="B1421" s="99"/>
      <c r="C1421" s="92" t="s">
        <v>535</v>
      </c>
      <c r="D1421" s="306"/>
      <c r="E1421" s="173"/>
      <c r="F1421" s="391" t="s">
        <v>10570</v>
      </c>
      <c r="G1421" s="392"/>
      <c r="H1421" s="348"/>
      <c r="I1421" s="173"/>
      <c r="J1421" s="173"/>
      <c r="K1421" s="300"/>
      <c r="L1421" s="349"/>
      <c r="M1421" s="362"/>
      <c r="N1421" s="349"/>
      <c r="O1421" s="349"/>
      <c r="P1421" s="349"/>
      <c r="Q1421" s="265"/>
      <c r="R1421" s="265"/>
      <c r="S1421" s="265"/>
      <c r="T1421" s="265"/>
      <c r="U1421" s="265"/>
      <c r="V1421" s="265"/>
      <c r="W1421" s="265"/>
      <c r="X1421" s="265"/>
      <c r="Y1421" s="265"/>
      <c r="Z1421" s="265"/>
      <c r="AA1421" s="265"/>
      <c r="AB1421" s="265"/>
    </row>
    <row r="1422" hidden="1">
      <c r="A1422" s="83" t="str">
        <f t="shared" si="1"/>
        <v/>
      </c>
      <c r="B1422" s="99"/>
      <c r="C1422" s="92" t="s">
        <v>535</v>
      </c>
      <c r="D1422" s="306"/>
      <c r="E1422" s="173"/>
      <c r="F1422" s="393" t="s">
        <v>10571</v>
      </c>
      <c r="G1422" s="150"/>
      <c r="H1422" s="348"/>
      <c r="I1422" s="173"/>
      <c r="J1422" s="173"/>
      <c r="K1422" s="300"/>
      <c r="L1422" s="349"/>
      <c r="M1422" s="362"/>
      <c r="N1422" s="349"/>
      <c r="O1422" s="349"/>
      <c r="P1422" s="349"/>
      <c r="Q1422" s="265"/>
      <c r="R1422" s="265"/>
      <c r="S1422" s="265"/>
      <c r="T1422" s="265"/>
      <c r="U1422" s="265"/>
      <c r="V1422" s="265"/>
      <c r="W1422" s="265"/>
      <c r="X1422" s="265"/>
      <c r="Y1422" s="265"/>
      <c r="Z1422" s="265"/>
      <c r="AA1422" s="265"/>
      <c r="AB1422" s="265"/>
    </row>
    <row r="1423" hidden="1">
      <c r="A1423" s="83" t="str">
        <f t="shared" si="1"/>
        <v/>
      </c>
      <c r="B1423" s="99"/>
      <c r="C1423" s="92" t="s">
        <v>535</v>
      </c>
      <c r="D1423" s="306"/>
      <c r="E1423" s="173"/>
      <c r="F1423" s="394"/>
      <c r="G1423" s="395"/>
      <c r="H1423" s="348"/>
      <c r="I1423" s="173"/>
      <c r="J1423" s="173"/>
      <c r="K1423" s="300"/>
      <c r="L1423" s="349"/>
      <c r="M1423" s="362"/>
      <c r="N1423" s="349"/>
      <c r="O1423" s="349"/>
      <c r="P1423" s="349"/>
      <c r="Q1423" s="265"/>
      <c r="R1423" s="265"/>
      <c r="S1423" s="265"/>
      <c r="T1423" s="265"/>
      <c r="U1423" s="265"/>
      <c r="V1423" s="265"/>
      <c r="W1423" s="265"/>
      <c r="X1423" s="265"/>
      <c r="Y1423" s="265"/>
      <c r="Z1423" s="265"/>
      <c r="AA1423" s="265"/>
      <c r="AB1423" s="265"/>
    </row>
    <row r="1424" hidden="1">
      <c r="A1424" s="83" t="str">
        <f t="shared" si="1"/>
        <v/>
      </c>
      <c r="B1424" s="99"/>
      <c r="C1424" s="92" t="s">
        <v>535</v>
      </c>
      <c r="D1424" s="306"/>
      <c r="E1424" s="173"/>
      <c r="F1424" s="394"/>
      <c r="G1424" s="395"/>
      <c r="H1424" s="348"/>
      <c r="I1424" s="173"/>
      <c r="J1424" s="173"/>
      <c r="K1424" s="300"/>
      <c r="L1424" s="349"/>
      <c r="M1424" s="362"/>
      <c r="N1424" s="349"/>
      <c r="O1424" s="349"/>
      <c r="P1424" s="349"/>
      <c r="Q1424" s="265"/>
      <c r="R1424" s="265"/>
      <c r="S1424" s="265"/>
      <c r="T1424" s="265"/>
      <c r="U1424" s="265"/>
      <c r="V1424" s="265"/>
      <c r="W1424" s="265"/>
      <c r="X1424" s="265"/>
      <c r="Y1424" s="265"/>
      <c r="Z1424" s="265"/>
      <c r="AA1424" s="265"/>
      <c r="AB1424" s="265"/>
    </row>
    <row r="1425" hidden="1">
      <c r="A1425" s="83" t="str">
        <f t="shared" si="1"/>
        <v/>
      </c>
      <c r="B1425" s="108"/>
      <c r="C1425" s="92" t="s">
        <v>535</v>
      </c>
      <c r="D1425" s="306"/>
      <c r="E1425" s="173"/>
      <c r="F1425" s="388"/>
      <c r="G1425" s="308"/>
      <c r="H1425" s="348"/>
      <c r="I1425" s="173"/>
      <c r="J1425" s="173"/>
      <c r="K1425" s="300"/>
      <c r="L1425" s="349"/>
      <c r="M1425" s="362"/>
      <c r="N1425" s="349"/>
      <c r="O1425" s="349"/>
      <c r="P1425" s="349"/>
      <c r="Q1425" s="265"/>
      <c r="R1425" s="265"/>
      <c r="S1425" s="265"/>
      <c r="T1425" s="265"/>
      <c r="U1425" s="265"/>
      <c r="V1425" s="265"/>
      <c r="W1425" s="265"/>
      <c r="X1425" s="265"/>
      <c r="Y1425" s="265"/>
      <c r="Z1425" s="265"/>
      <c r="AA1425" s="265"/>
      <c r="AB1425" s="265"/>
    </row>
    <row r="1426" hidden="1">
      <c r="A1426" s="83" t="str">
        <f t="shared" si="1"/>
        <v/>
      </c>
      <c r="B1426" s="396" t="s">
        <v>10572</v>
      </c>
      <c r="C1426" s="386"/>
      <c r="D1426" s="306"/>
      <c r="E1426" s="173"/>
      <c r="F1426" s="173"/>
      <c r="G1426" s="308"/>
      <c r="H1426" s="348"/>
      <c r="I1426" s="173"/>
      <c r="J1426" s="173"/>
      <c r="K1426" s="300"/>
      <c r="L1426" s="349"/>
      <c r="M1426" s="362"/>
      <c r="N1426" s="349"/>
      <c r="O1426" s="349"/>
      <c r="P1426" s="349"/>
      <c r="Q1426" s="265"/>
      <c r="R1426" s="265"/>
      <c r="S1426" s="265"/>
      <c r="T1426" s="265"/>
      <c r="U1426" s="265"/>
      <c r="V1426" s="265"/>
      <c r="W1426" s="265"/>
      <c r="X1426" s="265"/>
      <c r="Y1426" s="265"/>
      <c r="Z1426" s="265"/>
      <c r="AA1426" s="265"/>
      <c r="AB1426" s="265"/>
    </row>
    <row r="1427" hidden="1">
      <c r="A1427" s="83" t="str">
        <f t="shared" si="1"/>
        <v/>
      </c>
      <c r="B1427" s="99"/>
      <c r="C1427" s="114" t="s">
        <v>641</v>
      </c>
      <c r="D1427" s="306"/>
      <c r="E1427" s="173"/>
      <c r="F1427" s="173"/>
      <c r="G1427" s="397"/>
      <c r="H1427" s="348"/>
      <c r="I1427" s="173"/>
      <c r="J1427" s="173"/>
      <c r="K1427" s="300"/>
      <c r="L1427" s="349"/>
      <c r="M1427" s="362"/>
      <c r="N1427" s="349"/>
      <c r="O1427" s="349"/>
      <c r="P1427" s="349"/>
      <c r="Q1427" s="265"/>
      <c r="R1427" s="265"/>
      <c r="S1427" s="265"/>
      <c r="T1427" s="265"/>
      <c r="U1427" s="265"/>
      <c r="V1427" s="265"/>
      <c r="W1427" s="265"/>
      <c r="X1427" s="265"/>
      <c r="Y1427" s="265"/>
      <c r="Z1427" s="265"/>
      <c r="AA1427" s="265"/>
      <c r="AB1427" s="265"/>
    </row>
    <row r="1428" hidden="1">
      <c r="A1428" s="83" t="str">
        <f t="shared" si="1"/>
        <v>6057cfc46bf30179eb359bda</v>
      </c>
      <c r="B1428" s="99"/>
      <c r="C1428" s="114" t="s">
        <v>641</v>
      </c>
      <c r="D1428" s="306" t="s">
        <v>51</v>
      </c>
      <c r="E1428" s="101" t="s">
        <v>2977</v>
      </c>
      <c r="F1428" s="101" t="s">
        <v>2978</v>
      </c>
      <c r="G1428" s="223">
        <v>0.4166666666666667</v>
      </c>
      <c r="H1428" s="348" t="s">
        <v>10573</v>
      </c>
      <c r="I1428" s="173" t="s">
        <v>10574</v>
      </c>
      <c r="J1428" s="173" t="s">
        <v>2981</v>
      </c>
      <c r="K1428" s="300" t="s">
        <v>10525</v>
      </c>
      <c r="L1428" s="349"/>
      <c r="M1428" s="362"/>
      <c r="N1428" s="349"/>
      <c r="O1428" s="349"/>
      <c r="P1428" s="349"/>
      <c r="Q1428" s="265"/>
      <c r="R1428" s="265"/>
      <c r="S1428" s="265"/>
      <c r="T1428" s="265"/>
      <c r="U1428" s="265"/>
      <c r="V1428" s="265"/>
      <c r="W1428" s="265"/>
      <c r="X1428" s="265"/>
      <c r="Y1428" s="265"/>
      <c r="Z1428" s="265"/>
      <c r="AA1428" s="265"/>
      <c r="AB1428" s="265"/>
    </row>
    <row r="1429" hidden="1">
      <c r="A1429" s="83" t="str">
        <f t="shared" si="1"/>
        <v>60d9c5fa984e7448baca53f3</v>
      </c>
      <c r="B1429" s="99"/>
      <c r="C1429" s="114" t="s">
        <v>641</v>
      </c>
      <c r="D1429" s="306" t="s">
        <v>51</v>
      </c>
      <c r="E1429" s="101" t="s">
        <v>10575</v>
      </c>
      <c r="F1429" s="101" t="s">
        <v>10576</v>
      </c>
      <c r="G1429" s="398">
        <v>0.5416666666666666</v>
      </c>
      <c r="H1429" s="348" t="s">
        <v>9518</v>
      </c>
      <c r="I1429" s="173" t="s">
        <v>10577</v>
      </c>
      <c r="J1429" s="173" t="s">
        <v>10578</v>
      </c>
      <c r="K1429" s="300"/>
      <c r="L1429" s="349"/>
      <c r="M1429" s="362"/>
      <c r="N1429" s="349"/>
      <c r="O1429" s="349"/>
      <c r="P1429" s="349"/>
      <c r="Q1429" s="265"/>
      <c r="R1429" s="265"/>
      <c r="S1429" s="265"/>
      <c r="T1429" s="265"/>
      <c r="U1429" s="265"/>
      <c r="V1429" s="265"/>
      <c r="W1429" s="265"/>
      <c r="X1429" s="265"/>
      <c r="Y1429" s="265"/>
      <c r="Z1429" s="265"/>
      <c r="AA1429" s="265"/>
      <c r="AB1429" s="265"/>
    </row>
    <row r="1430" hidden="1">
      <c r="A1430" s="83" t="str">
        <f t="shared" si="1"/>
        <v>603c2d51629a2593bc6a7671</v>
      </c>
      <c r="B1430" s="99"/>
      <c r="C1430" s="114" t="s">
        <v>641</v>
      </c>
      <c r="D1430" s="306" t="s">
        <v>51</v>
      </c>
      <c r="E1430" s="229" t="s">
        <v>3590</v>
      </c>
      <c r="F1430" s="336" t="s">
        <v>3591</v>
      </c>
      <c r="G1430" s="305" t="s">
        <v>9297</v>
      </c>
      <c r="H1430" s="70" t="s">
        <v>10513</v>
      </c>
      <c r="I1430" s="229" t="s">
        <v>10558</v>
      </c>
      <c r="J1430" s="229" t="s">
        <v>3593</v>
      </c>
      <c r="K1430" s="300" t="s">
        <v>10579</v>
      </c>
      <c r="L1430" s="349"/>
      <c r="M1430" s="362"/>
      <c r="N1430" s="349"/>
      <c r="O1430" s="349"/>
      <c r="P1430" s="349"/>
      <c r="Q1430" s="265"/>
      <c r="R1430" s="265"/>
      <c r="S1430" s="265"/>
      <c r="T1430" s="265"/>
      <c r="U1430" s="265"/>
      <c r="V1430" s="265"/>
      <c r="W1430" s="265"/>
      <c r="X1430" s="265"/>
      <c r="Y1430" s="265"/>
      <c r="Z1430" s="265"/>
      <c r="AA1430" s="265"/>
      <c r="AB1430" s="265"/>
    </row>
    <row r="1431" hidden="1">
      <c r="A1431" s="83" t="str">
        <f t="shared" si="1"/>
        <v>5f5655036c2c59d91df6bb7e</v>
      </c>
      <c r="B1431" s="108"/>
      <c r="C1431" s="114" t="s">
        <v>641</v>
      </c>
      <c r="D1431" s="306" t="s">
        <v>51</v>
      </c>
      <c r="E1431" s="101" t="s">
        <v>2219</v>
      </c>
      <c r="F1431" s="101" t="s">
        <v>2220</v>
      </c>
      <c r="G1431" s="308" t="s">
        <v>9377</v>
      </c>
      <c r="H1431" s="348" t="s">
        <v>10580</v>
      </c>
      <c r="I1431" s="173" t="s">
        <v>10581</v>
      </c>
      <c r="J1431" s="173" t="s">
        <v>452</v>
      </c>
      <c r="K1431" s="300" t="s">
        <v>10582</v>
      </c>
      <c r="L1431" s="349"/>
      <c r="M1431" s="362"/>
      <c r="N1431" s="349"/>
      <c r="O1431" s="349"/>
      <c r="P1431" s="349"/>
      <c r="Q1431" s="265"/>
      <c r="R1431" s="265"/>
      <c r="S1431" s="265"/>
      <c r="T1431" s="265"/>
      <c r="U1431" s="265"/>
      <c r="V1431" s="265"/>
      <c r="W1431" s="265"/>
      <c r="X1431" s="265"/>
      <c r="Y1431" s="265"/>
      <c r="Z1431" s="265"/>
      <c r="AA1431" s="265"/>
      <c r="AB1431" s="265"/>
    </row>
    <row r="1432" hidden="1">
      <c r="A1432" s="83" t="str">
        <f t="shared" si="1"/>
        <v/>
      </c>
      <c r="B1432" s="325" t="s">
        <v>8686</v>
      </c>
      <c r="C1432" s="262">
        <v>44414.0</v>
      </c>
      <c r="D1432" s="306"/>
      <c r="E1432" s="173"/>
      <c r="F1432" s="173"/>
      <c r="G1432" s="308"/>
      <c r="H1432" s="348"/>
      <c r="I1432" s="173"/>
      <c r="J1432" s="173"/>
      <c r="K1432" s="300"/>
      <c r="L1432" s="349"/>
      <c r="M1432" s="362"/>
      <c r="N1432" s="349"/>
      <c r="O1432" s="349"/>
      <c r="P1432" s="349"/>
      <c r="Q1432" s="265"/>
      <c r="R1432" s="265"/>
      <c r="S1432" s="265"/>
      <c r="T1432" s="265"/>
      <c r="U1432" s="265"/>
      <c r="V1432" s="265"/>
      <c r="W1432" s="265"/>
      <c r="X1432" s="265"/>
      <c r="Y1432" s="265"/>
      <c r="Z1432" s="265"/>
      <c r="AA1432" s="265"/>
      <c r="AB1432" s="265"/>
    </row>
    <row r="1433" hidden="1">
      <c r="A1433" s="83" t="str">
        <f t="shared" si="1"/>
        <v/>
      </c>
      <c r="B1433" s="99"/>
      <c r="C1433" s="92" t="s">
        <v>52</v>
      </c>
      <c r="D1433" s="306"/>
      <c r="E1433" s="173"/>
      <c r="F1433" s="390" t="s">
        <v>10569</v>
      </c>
      <c r="G1433" s="254"/>
      <c r="H1433" s="348"/>
      <c r="I1433" s="173"/>
      <c r="J1433" s="173"/>
      <c r="K1433" s="300"/>
      <c r="L1433" s="349"/>
      <c r="M1433" s="362"/>
      <c r="N1433" s="349"/>
      <c r="O1433" s="349"/>
      <c r="P1433" s="349"/>
      <c r="Q1433" s="265"/>
      <c r="R1433" s="265"/>
      <c r="S1433" s="265"/>
      <c r="T1433" s="265"/>
      <c r="U1433" s="265"/>
      <c r="V1433" s="265"/>
      <c r="W1433" s="265"/>
      <c r="X1433" s="265"/>
      <c r="Y1433" s="265"/>
      <c r="Z1433" s="265"/>
      <c r="AA1433" s="265"/>
      <c r="AB1433" s="265"/>
    </row>
    <row r="1434" hidden="1">
      <c r="A1434" s="83" t="str">
        <f t="shared" si="1"/>
        <v/>
      </c>
      <c r="B1434" s="99"/>
      <c r="C1434" s="92" t="s">
        <v>52</v>
      </c>
      <c r="D1434" s="306"/>
      <c r="E1434" s="173"/>
      <c r="F1434" s="255"/>
      <c r="G1434" s="256"/>
      <c r="H1434" s="348"/>
      <c r="I1434" s="173"/>
      <c r="J1434" s="173"/>
      <c r="K1434" s="300"/>
      <c r="L1434" s="349"/>
      <c r="M1434" s="362"/>
      <c r="N1434" s="349"/>
      <c r="O1434" s="349"/>
      <c r="P1434" s="349"/>
      <c r="Q1434" s="265"/>
      <c r="R1434" s="265"/>
      <c r="S1434" s="265"/>
      <c r="T1434" s="265"/>
      <c r="U1434" s="265"/>
      <c r="V1434" s="265"/>
      <c r="W1434" s="265"/>
      <c r="X1434" s="265"/>
      <c r="Y1434" s="265"/>
      <c r="Z1434" s="265"/>
      <c r="AA1434" s="265"/>
      <c r="AB1434" s="265"/>
    </row>
    <row r="1435" hidden="1">
      <c r="A1435" s="83" t="str">
        <f t="shared" si="1"/>
        <v/>
      </c>
      <c r="B1435" s="99"/>
      <c r="C1435" s="92" t="s">
        <v>52</v>
      </c>
      <c r="D1435" s="306"/>
      <c r="E1435" s="173"/>
      <c r="F1435" s="257"/>
      <c r="G1435" s="259"/>
      <c r="H1435" s="348"/>
      <c r="I1435" s="173"/>
      <c r="J1435" s="173"/>
      <c r="K1435" s="300"/>
      <c r="L1435" s="349"/>
      <c r="M1435" s="362"/>
      <c r="N1435" s="349"/>
      <c r="O1435" s="349"/>
      <c r="P1435" s="349"/>
      <c r="Q1435" s="265"/>
      <c r="R1435" s="265"/>
      <c r="S1435" s="265"/>
      <c r="T1435" s="265"/>
      <c r="U1435" s="265"/>
      <c r="V1435" s="265"/>
      <c r="W1435" s="265"/>
      <c r="X1435" s="265"/>
      <c r="Y1435" s="265"/>
      <c r="Z1435" s="265"/>
      <c r="AA1435" s="265"/>
      <c r="AB1435" s="265"/>
    </row>
    <row r="1436" hidden="1">
      <c r="A1436" s="83" t="str">
        <f t="shared" si="1"/>
        <v/>
      </c>
      <c r="B1436" s="99"/>
      <c r="C1436" s="92" t="s">
        <v>52</v>
      </c>
      <c r="D1436" s="306"/>
      <c r="E1436" s="173"/>
      <c r="F1436" s="388"/>
      <c r="G1436" s="308"/>
      <c r="H1436" s="348"/>
      <c r="I1436" s="173"/>
      <c r="J1436" s="173"/>
      <c r="K1436" s="300"/>
      <c r="L1436" s="349"/>
      <c r="M1436" s="362"/>
      <c r="N1436" s="349"/>
      <c r="O1436" s="349"/>
      <c r="P1436" s="349"/>
      <c r="Q1436" s="265"/>
      <c r="R1436" s="265"/>
      <c r="S1436" s="265"/>
      <c r="T1436" s="265"/>
      <c r="U1436" s="265"/>
      <c r="V1436" s="265"/>
      <c r="W1436" s="265"/>
      <c r="X1436" s="265"/>
      <c r="Y1436" s="265"/>
      <c r="Z1436" s="265"/>
      <c r="AA1436" s="265"/>
      <c r="AB1436" s="265"/>
    </row>
    <row r="1437" hidden="1">
      <c r="A1437" s="83" t="str">
        <f t="shared" si="1"/>
        <v/>
      </c>
      <c r="B1437" s="108"/>
      <c r="C1437" s="92" t="s">
        <v>52</v>
      </c>
      <c r="D1437" s="306"/>
      <c r="E1437" s="173"/>
      <c r="F1437" s="173"/>
      <c r="G1437" s="308"/>
      <c r="H1437" s="348"/>
      <c r="I1437" s="173"/>
      <c r="J1437" s="173"/>
      <c r="K1437" s="300"/>
      <c r="L1437" s="349"/>
      <c r="M1437" s="362"/>
      <c r="N1437" s="349"/>
      <c r="O1437" s="349"/>
      <c r="P1437" s="349"/>
      <c r="Q1437" s="265"/>
      <c r="R1437" s="265"/>
      <c r="S1437" s="265"/>
      <c r="T1437" s="265"/>
      <c r="U1437" s="265"/>
      <c r="V1437" s="265"/>
      <c r="W1437" s="265"/>
      <c r="X1437" s="265"/>
      <c r="Y1437" s="265"/>
      <c r="Z1437" s="265"/>
      <c r="AA1437" s="265"/>
      <c r="AB1437" s="265"/>
    </row>
    <row r="1438" hidden="1">
      <c r="A1438" s="83" t="str">
        <f t="shared" si="1"/>
        <v/>
      </c>
      <c r="B1438" s="302" t="s">
        <v>47</v>
      </c>
      <c r="C1438" s="386"/>
      <c r="D1438" s="306"/>
      <c r="E1438" s="173"/>
      <c r="F1438" s="173"/>
      <c r="G1438" s="308"/>
      <c r="H1438" s="348"/>
      <c r="I1438" s="173"/>
      <c r="J1438" s="173"/>
      <c r="K1438" s="300"/>
      <c r="L1438" s="349"/>
      <c r="M1438" s="362"/>
      <c r="N1438" s="349"/>
      <c r="O1438" s="349"/>
      <c r="P1438" s="349"/>
      <c r="Q1438" s="265"/>
      <c r="R1438" s="265"/>
      <c r="S1438" s="265"/>
      <c r="T1438" s="265"/>
      <c r="U1438" s="265"/>
      <c r="V1438" s="265"/>
      <c r="W1438" s="265"/>
      <c r="X1438" s="265"/>
      <c r="Y1438" s="265"/>
      <c r="Z1438" s="265"/>
      <c r="AA1438" s="265"/>
      <c r="AB1438" s="265"/>
    </row>
    <row r="1439" hidden="1">
      <c r="A1439" s="83" t="str">
        <f t="shared" si="1"/>
        <v/>
      </c>
      <c r="B1439" s="99"/>
      <c r="C1439" s="92" t="s">
        <v>535</v>
      </c>
      <c r="D1439" s="306"/>
      <c r="E1439" s="173"/>
      <c r="F1439" s="391" t="s">
        <v>10570</v>
      </c>
      <c r="G1439" s="392"/>
      <c r="H1439" s="348"/>
      <c r="I1439" s="173"/>
      <c r="J1439" s="173"/>
      <c r="K1439" s="300"/>
      <c r="L1439" s="349"/>
      <c r="M1439" s="362"/>
      <c r="N1439" s="349"/>
      <c r="O1439" s="349"/>
      <c r="P1439" s="349"/>
      <c r="Q1439" s="265"/>
      <c r="R1439" s="265"/>
      <c r="S1439" s="265"/>
      <c r="T1439" s="265"/>
      <c r="U1439" s="265"/>
      <c r="V1439" s="265"/>
      <c r="W1439" s="265"/>
      <c r="X1439" s="265"/>
      <c r="Y1439" s="265"/>
      <c r="Z1439" s="265"/>
      <c r="AA1439" s="265"/>
      <c r="AB1439" s="265"/>
    </row>
    <row r="1440" hidden="1">
      <c r="A1440" s="83" t="str">
        <f t="shared" si="1"/>
        <v/>
      </c>
      <c r="B1440" s="99"/>
      <c r="C1440" s="92" t="s">
        <v>535</v>
      </c>
      <c r="D1440" s="306"/>
      <c r="E1440" s="173"/>
      <c r="F1440" s="393" t="s">
        <v>10571</v>
      </c>
      <c r="G1440" s="150"/>
      <c r="H1440" s="348"/>
      <c r="I1440" s="173"/>
      <c r="J1440" s="173"/>
      <c r="K1440" s="300"/>
      <c r="L1440" s="349"/>
      <c r="M1440" s="362"/>
      <c r="N1440" s="349"/>
      <c r="O1440" s="349"/>
      <c r="P1440" s="349"/>
      <c r="Q1440" s="265"/>
      <c r="R1440" s="265"/>
      <c r="S1440" s="265"/>
      <c r="T1440" s="265"/>
      <c r="U1440" s="265"/>
      <c r="V1440" s="265"/>
      <c r="W1440" s="265"/>
      <c r="X1440" s="265"/>
      <c r="Y1440" s="265"/>
      <c r="Z1440" s="265"/>
      <c r="AA1440" s="265"/>
      <c r="AB1440" s="265"/>
    </row>
    <row r="1441" hidden="1">
      <c r="A1441" s="83" t="str">
        <f t="shared" si="1"/>
        <v/>
      </c>
      <c r="B1441" s="99"/>
      <c r="C1441" s="92" t="s">
        <v>535</v>
      </c>
      <c r="D1441" s="306"/>
      <c r="E1441" s="173"/>
      <c r="F1441" s="394"/>
      <c r="G1441" s="395"/>
      <c r="H1441" s="348"/>
      <c r="I1441" s="173"/>
      <c r="J1441" s="173"/>
      <c r="K1441" s="300"/>
      <c r="L1441" s="349"/>
      <c r="M1441" s="362"/>
      <c r="N1441" s="349"/>
      <c r="O1441" s="349"/>
      <c r="P1441" s="349"/>
      <c r="Q1441" s="265"/>
      <c r="R1441" s="265"/>
      <c r="S1441" s="265"/>
      <c r="T1441" s="265"/>
      <c r="U1441" s="265"/>
      <c r="V1441" s="265"/>
      <c r="W1441" s="265"/>
      <c r="X1441" s="265"/>
      <c r="Y1441" s="265"/>
      <c r="Z1441" s="265"/>
      <c r="AA1441" s="265"/>
      <c r="AB1441" s="265"/>
    </row>
    <row r="1442" hidden="1">
      <c r="A1442" s="83" t="str">
        <f t="shared" si="1"/>
        <v/>
      </c>
      <c r="B1442" s="99"/>
      <c r="C1442" s="92" t="s">
        <v>535</v>
      </c>
      <c r="D1442" s="306"/>
      <c r="E1442" s="173"/>
      <c r="F1442" s="394"/>
      <c r="G1442" s="395"/>
      <c r="H1442" s="348"/>
      <c r="I1442" s="173"/>
      <c r="J1442" s="173"/>
      <c r="K1442" s="300"/>
      <c r="L1442" s="349"/>
      <c r="M1442" s="362"/>
      <c r="N1442" s="349"/>
      <c r="O1442" s="349"/>
      <c r="P1442" s="349"/>
      <c r="Q1442" s="265"/>
      <c r="R1442" s="265"/>
      <c r="S1442" s="265"/>
      <c r="T1442" s="265"/>
      <c r="U1442" s="265"/>
      <c r="V1442" s="265"/>
      <c r="W1442" s="265"/>
      <c r="X1442" s="265"/>
      <c r="Y1442" s="265"/>
      <c r="Z1442" s="265"/>
      <c r="AA1442" s="265"/>
      <c r="AB1442" s="265"/>
    </row>
    <row r="1443" hidden="1">
      <c r="A1443" s="83" t="str">
        <f t="shared" si="1"/>
        <v/>
      </c>
      <c r="B1443" s="108"/>
      <c r="C1443" s="92" t="s">
        <v>535</v>
      </c>
      <c r="D1443" s="306"/>
      <c r="E1443" s="173"/>
      <c r="F1443" s="388"/>
      <c r="G1443" s="308"/>
      <c r="H1443" s="348"/>
      <c r="I1443" s="173"/>
      <c r="J1443" s="173"/>
      <c r="K1443" s="300"/>
      <c r="L1443" s="349"/>
      <c r="M1443" s="362"/>
      <c r="N1443" s="349"/>
      <c r="O1443" s="349"/>
      <c r="P1443" s="349"/>
      <c r="Q1443" s="265"/>
      <c r="R1443" s="265"/>
      <c r="S1443" s="265"/>
      <c r="T1443" s="265"/>
      <c r="U1443" s="265"/>
      <c r="V1443" s="265"/>
      <c r="W1443" s="265"/>
      <c r="X1443" s="265"/>
      <c r="Y1443" s="265"/>
      <c r="Z1443" s="265"/>
      <c r="AA1443" s="265"/>
      <c r="AB1443" s="265"/>
    </row>
    <row r="1444" hidden="1">
      <c r="A1444" s="83" t="str">
        <f t="shared" si="1"/>
        <v/>
      </c>
      <c r="B1444" s="396" t="s">
        <v>10572</v>
      </c>
      <c r="C1444" s="386"/>
      <c r="D1444" s="306"/>
      <c r="E1444" s="173"/>
      <c r="F1444" s="101"/>
      <c r="G1444" s="308"/>
      <c r="H1444" s="348"/>
      <c r="I1444" s="173"/>
      <c r="J1444" s="173"/>
      <c r="K1444" s="300"/>
      <c r="L1444" s="349"/>
      <c r="M1444" s="362"/>
      <c r="N1444" s="349"/>
      <c r="O1444" s="349"/>
      <c r="P1444" s="349"/>
      <c r="Q1444" s="265"/>
      <c r="R1444" s="265"/>
      <c r="S1444" s="265"/>
      <c r="T1444" s="265"/>
      <c r="U1444" s="265"/>
      <c r="V1444" s="265"/>
      <c r="W1444" s="265"/>
      <c r="X1444" s="265"/>
      <c r="Y1444" s="265"/>
      <c r="Z1444" s="265"/>
      <c r="AA1444" s="265"/>
      <c r="AB1444" s="265"/>
    </row>
    <row r="1445" hidden="1">
      <c r="A1445" s="83" t="str">
        <f t="shared" si="1"/>
        <v/>
      </c>
      <c r="B1445" s="99"/>
      <c r="C1445" s="114" t="s">
        <v>641</v>
      </c>
      <c r="D1445" s="306"/>
      <c r="E1445" s="173"/>
      <c r="F1445" s="370" t="s">
        <v>10583</v>
      </c>
      <c r="G1445" s="397"/>
      <c r="H1445" s="348"/>
      <c r="I1445" s="173"/>
      <c r="J1445" s="173"/>
      <c r="K1445" s="300"/>
      <c r="L1445" s="349"/>
      <c r="M1445" s="362"/>
      <c r="N1445" s="349"/>
      <c r="O1445" s="349"/>
      <c r="P1445" s="349"/>
      <c r="Q1445" s="265"/>
      <c r="R1445" s="265"/>
      <c r="S1445" s="265"/>
      <c r="T1445" s="265"/>
      <c r="U1445" s="265"/>
      <c r="V1445" s="265"/>
      <c r="W1445" s="265"/>
      <c r="X1445" s="265"/>
      <c r="Y1445" s="265"/>
      <c r="Z1445" s="265"/>
      <c r="AA1445" s="265"/>
      <c r="AB1445" s="265"/>
    </row>
    <row r="1446" hidden="1">
      <c r="A1446" s="83" t="str">
        <f t="shared" si="1"/>
        <v>60ec3f450c1947237b91051d</v>
      </c>
      <c r="B1446" s="99"/>
      <c r="C1446" s="114" t="s">
        <v>641</v>
      </c>
      <c r="D1446" s="306" t="s">
        <v>51</v>
      </c>
      <c r="E1446" s="101" t="s">
        <v>636</v>
      </c>
      <c r="F1446" s="101" t="s">
        <v>637</v>
      </c>
      <c r="G1446" s="223">
        <v>0.4166666666666667</v>
      </c>
      <c r="H1446" s="348" t="s">
        <v>10584</v>
      </c>
      <c r="I1446" s="173" t="s">
        <v>10585</v>
      </c>
      <c r="J1446" s="101" t="s">
        <v>640</v>
      </c>
      <c r="K1446" s="300"/>
      <c r="L1446" s="349"/>
      <c r="M1446" s="362"/>
      <c r="N1446" s="349"/>
      <c r="O1446" s="349"/>
      <c r="P1446" s="349"/>
      <c r="Q1446" s="265"/>
      <c r="R1446" s="265"/>
      <c r="S1446" s="265"/>
      <c r="T1446" s="265"/>
      <c r="U1446" s="265"/>
      <c r="V1446" s="265"/>
      <c r="W1446" s="265"/>
      <c r="X1446" s="265"/>
      <c r="Y1446" s="265"/>
      <c r="Z1446" s="265"/>
      <c r="AA1446" s="265"/>
      <c r="AB1446" s="265"/>
    </row>
    <row r="1447" hidden="1">
      <c r="A1447" s="83" t="str">
        <f t="shared" si="1"/>
        <v>60f1604f5c36d777010b77ce</v>
      </c>
      <c r="B1447" s="99"/>
      <c r="C1447" s="114" t="s">
        <v>641</v>
      </c>
      <c r="D1447" s="306" t="s">
        <v>51</v>
      </c>
      <c r="E1447" s="122" t="s">
        <v>10586</v>
      </c>
      <c r="F1447" s="122" t="s">
        <v>10587</v>
      </c>
      <c r="G1447" s="399">
        <v>0.5</v>
      </c>
      <c r="H1447" s="231" t="s">
        <v>10584</v>
      </c>
      <c r="I1447" s="122" t="s">
        <v>10588</v>
      </c>
      <c r="J1447" s="122" t="s">
        <v>10589</v>
      </c>
      <c r="K1447" s="300" t="s">
        <v>10590</v>
      </c>
      <c r="L1447" s="349"/>
      <c r="M1447" s="368"/>
      <c r="N1447" s="349"/>
      <c r="O1447" s="127"/>
      <c r="P1447" s="349"/>
      <c r="Q1447" s="265"/>
      <c r="R1447" s="265"/>
      <c r="S1447" s="265"/>
      <c r="T1447" s="265"/>
      <c r="U1447" s="265"/>
      <c r="V1447" s="265"/>
      <c r="W1447" s="265"/>
      <c r="X1447" s="265"/>
      <c r="Y1447" s="265"/>
      <c r="Z1447" s="265"/>
      <c r="AA1447" s="265"/>
      <c r="AB1447" s="265"/>
    </row>
    <row r="1448" hidden="1">
      <c r="A1448" s="83" t="str">
        <f t="shared" si="1"/>
        <v>5f4f561da9de50012f0dba66</v>
      </c>
      <c r="B1448" s="99"/>
      <c r="C1448" s="114" t="s">
        <v>641</v>
      </c>
      <c r="D1448" s="306" t="s">
        <v>51</v>
      </c>
      <c r="E1448" s="101" t="s">
        <v>787</v>
      </c>
      <c r="F1448" s="101" t="s">
        <v>788</v>
      </c>
      <c r="G1448" s="395" t="s">
        <v>8707</v>
      </c>
      <c r="H1448" s="348" t="s">
        <v>10003</v>
      </c>
      <c r="I1448" s="173" t="s">
        <v>10591</v>
      </c>
      <c r="J1448" s="101" t="s">
        <v>790</v>
      </c>
      <c r="K1448" s="300" t="s">
        <v>10592</v>
      </c>
      <c r="L1448" s="349"/>
      <c r="M1448" s="362"/>
      <c r="N1448" s="349"/>
      <c r="O1448" s="349"/>
      <c r="P1448" s="349"/>
      <c r="Q1448" s="265"/>
      <c r="R1448" s="265"/>
      <c r="S1448" s="265"/>
      <c r="T1448" s="265"/>
      <c r="U1448" s="265"/>
      <c r="V1448" s="265"/>
      <c r="W1448" s="265"/>
      <c r="X1448" s="265"/>
      <c r="Y1448" s="265"/>
      <c r="Z1448" s="265"/>
      <c r="AA1448" s="265"/>
      <c r="AB1448" s="265"/>
    </row>
    <row r="1449" hidden="1">
      <c r="A1449" s="83" t="str">
        <f t="shared" si="1"/>
        <v>5fdcd0f127054205eb0fcfae</v>
      </c>
      <c r="B1449" s="108"/>
      <c r="C1449" s="114" t="s">
        <v>641</v>
      </c>
      <c r="D1449" s="306" t="s">
        <v>51</v>
      </c>
      <c r="E1449" s="101" t="s">
        <v>2024</v>
      </c>
      <c r="F1449" s="101" t="s">
        <v>2025</v>
      </c>
      <c r="G1449" s="308" t="s">
        <v>8745</v>
      </c>
      <c r="H1449" s="348" t="s">
        <v>9456</v>
      </c>
      <c r="I1449" s="173" t="s">
        <v>10593</v>
      </c>
      <c r="J1449" s="101" t="s">
        <v>2027</v>
      </c>
      <c r="K1449" s="300" t="s">
        <v>6967</v>
      </c>
      <c r="L1449" s="349"/>
      <c r="M1449" s="362"/>
      <c r="N1449" s="349"/>
      <c r="O1449" s="127"/>
      <c r="P1449" s="349"/>
      <c r="Q1449" s="265"/>
      <c r="R1449" s="265"/>
      <c r="S1449" s="265"/>
      <c r="T1449" s="265"/>
      <c r="U1449" s="265"/>
      <c r="V1449" s="265"/>
      <c r="W1449" s="265"/>
      <c r="X1449" s="265"/>
      <c r="Y1449" s="265"/>
      <c r="Z1449" s="265"/>
      <c r="AA1449" s="265"/>
      <c r="AB1449" s="265"/>
    </row>
    <row r="1450" hidden="1">
      <c r="A1450" s="83" t="str">
        <f t="shared" si="1"/>
        <v/>
      </c>
      <c r="B1450" s="325" t="s">
        <v>8686</v>
      </c>
      <c r="C1450" s="262">
        <v>44417.0</v>
      </c>
      <c r="D1450" s="306"/>
      <c r="E1450" s="173"/>
      <c r="F1450" s="173"/>
      <c r="G1450" s="308"/>
      <c r="H1450" s="348"/>
      <c r="I1450" s="173"/>
      <c r="J1450" s="173"/>
      <c r="K1450" s="300"/>
      <c r="L1450" s="349"/>
      <c r="M1450" s="362"/>
      <c r="N1450" s="349"/>
      <c r="O1450" s="349"/>
      <c r="P1450" s="349"/>
      <c r="Q1450" s="265"/>
      <c r="R1450" s="265"/>
      <c r="S1450" s="265"/>
      <c r="T1450" s="265"/>
      <c r="U1450" s="265"/>
      <c r="V1450" s="265"/>
      <c r="W1450" s="265"/>
      <c r="X1450" s="265"/>
      <c r="Y1450" s="265"/>
      <c r="Z1450" s="265"/>
      <c r="AA1450" s="265"/>
      <c r="AB1450" s="265"/>
    </row>
    <row r="1451" hidden="1">
      <c r="A1451" s="83" t="str">
        <f t="shared" si="1"/>
        <v/>
      </c>
      <c r="B1451" s="99"/>
      <c r="C1451" s="114" t="s">
        <v>641</v>
      </c>
      <c r="D1451" s="306"/>
      <c r="E1451" s="173"/>
      <c r="F1451" s="173"/>
      <c r="G1451" s="308" t="s">
        <v>9505</v>
      </c>
      <c r="H1451" s="348"/>
      <c r="I1451" s="173"/>
      <c r="J1451" s="173"/>
      <c r="K1451" s="300"/>
      <c r="L1451" s="349"/>
      <c r="M1451" s="362"/>
      <c r="N1451" s="349"/>
      <c r="O1451" s="349"/>
      <c r="P1451" s="349"/>
      <c r="Q1451" s="265"/>
      <c r="R1451" s="265"/>
      <c r="S1451" s="265"/>
      <c r="T1451" s="265"/>
      <c r="U1451" s="265"/>
      <c r="V1451" s="265"/>
      <c r="W1451" s="265"/>
      <c r="X1451" s="265"/>
      <c r="Y1451" s="265"/>
      <c r="Z1451" s="265"/>
      <c r="AA1451" s="265"/>
      <c r="AB1451" s="265"/>
    </row>
    <row r="1452" hidden="1">
      <c r="A1452" s="83" t="str">
        <f t="shared" si="1"/>
        <v>60d34136717e1b683fa4dce5</v>
      </c>
      <c r="B1452" s="99"/>
      <c r="C1452" s="114" t="s">
        <v>641</v>
      </c>
      <c r="D1452" s="306" t="s">
        <v>247</v>
      </c>
      <c r="E1452" s="122" t="s">
        <v>2614</v>
      </c>
      <c r="F1452" s="400" t="s">
        <v>2615</v>
      </c>
      <c r="G1452" s="309" t="s">
        <v>9410</v>
      </c>
      <c r="H1452" s="231" t="s">
        <v>8690</v>
      </c>
      <c r="I1452" s="122" t="s">
        <v>10594</v>
      </c>
      <c r="J1452" s="122" t="s">
        <v>2616</v>
      </c>
      <c r="K1452" s="300" t="s">
        <v>10595</v>
      </c>
      <c r="L1452" s="349"/>
      <c r="M1452" s="362"/>
      <c r="N1452" s="349"/>
      <c r="O1452" s="127"/>
      <c r="P1452" s="349"/>
      <c r="Q1452" s="265"/>
      <c r="R1452" s="265"/>
      <c r="S1452" s="265"/>
      <c r="T1452" s="265"/>
      <c r="U1452" s="265"/>
      <c r="V1452" s="265"/>
      <c r="W1452" s="265"/>
      <c r="X1452" s="265"/>
      <c r="Y1452" s="265"/>
      <c r="Z1452" s="265"/>
      <c r="AA1452" s="265"/>
      <c r="AB1452" s="265"/>
    </row>
    <row r="1453" hidden="1">
      <c r="A1453" s="83" t="str">
        <f t="shared" si="1"/>
        <v>60d33f622cfad1e138f29968</v>
      </c>
      <c r="B1453" s="99"/>
      <c r="C1453" s="114" t="s">
        <v>641</v>
      </c>
      <c r="D1453" s="306" t="s">
        <v>247</v>
      </c>
      <c r="E1453" s="122" t="s">
        <v>3484</v>
      </c>
      <c r="F1453" s="122" t="s">
        <v>3485</v>
      </c>
      <c r="G1453" s="309" t="s">
        <v>8748</v>
      </c>
      <c r="H1453" s="231" t="s">
        <v>8690</v>
      </c>
      <c r="I1453" s="122" t="s">
        <v>10594</v>
      </c>
      <c r="J1453" s="122" t="s">
        <v>2616</v>
      </c>
      <c r="K1453" s="300" t="s">
        <v>10595</v>
      </c>
      <c r="L1453" s="127"/>
      <c r="M1453" s="127"/>
      <c r="N1453" s="349"/>
      <c r="O1453" s="368"/>
      <c r="P1453" s="349"/>
      <c r="Q1453" s="265"/>
      <c r="R1453" s="265"/>
      <c r="S1453" s="265"/>
      <c r="T1453" s="265"/>
      <c r="U1453" s="265"/>
      <c r="V1453" s="265"/>
      <c r="W1453" s="265"/>
      <c r="X1453" s="265"/>
      <c r="Y1453" s="265"/>
      <c r="Z1453" s="265"/>
      <c r="AA1453" s="265"/>
      <c r="AB1453" s="265"/>
    </row>
    <row r="1454" hidden="1">
      <c r="A1454" s="83" t="str">
        <f t="shared" si="1"/>
        <v>601e5b05a3e401fd15ffdc66</v>
      </c>
      <c r="B1454" s="99"/>
      <c r="C1454" s="114" t="s">
        <v>641</v>
      </c>
      <c r="D1454" s="306" t="s">
        <v>247</v>
      </c>
      <c r="E1454" s="122" t="s">
        <v>7871</v>
      </c>
      <c r="F1454" s="122" t="s">
        <v>7872</v>
      </c>
      <c r="G1454" s="309" t="s">
        <v>9021</v>
      </c>
      <c r="H1454" s="231" t="s">
        <v>9508</v>
      </c>
      <c r="I1454" s="152" t="s">
        <v>10596</v>
      </c>
      <c r="J1454" s="122" t="s">
        <v>7874</v>
      </c>
      <c r="K1454" s="312"/>
      <c r="L1454" s="300" t="s">
        <v>10597</v>
      </c>
      <c r="M1454" s="362"/>
      <c r="N1454" s="349"/>
      <c r="O1454" s="349"/>
      <c r="P1454" s="349"/>
      <c r="Q1454" s="265"/>
      <c r="R1454" s="265"/>
      <c r="S1454" s="265"/>
      <c r="T1454" s="265"/>
      <c r="U1454" s="265"/>
      <c r="V1454" s="265"/>
      <c r="W1454" s="265"/>
      <c r="X1454" s="265"/>
      <c r="Y1454" s="265"/>
      <c r="Z1454" s="265"/>
      <c r="AA1454" s="265"/>
      <c r="AB1454" s="265"/>
    </row>
    <row r="1455" hidden="1">
      <c r="A1455" s="83" t="str">
        <f t="shared" si="1"/>
        <v>606b1a82306c356033e8849b</v>
      </c>
      <c r="B1455" s="108"/>
      <c r="C1455" s="114" t="s">
        <v>641</v>
      </c>
      <c r="D1455" s="306" t="s">
        <v>51</v>
      </c>
      <c r="E1455" s="122" t="s">
        <v>9711</v>
      </c>
      <c r="F1455" s="122" t="s">
        <v>9712</v>
      </c>
      <c r="G1455" s="309" t="s">
        <v>8745</v>
      </c>
      <c r="H1455" s="231" t="s">
        <v>10138</v>
      </c>
      <c r="I1455" s="122" t="s">
        <v>10598</v>
      </c>
      <c r="J1455" s="122" t="s">
        <v>4807</v>
      </c>
      <c r="K1455" s="312"/>
      <c r="L1455" s="300" t="s">
        <v>6967</v>
      </c>
      <c r="M1455" s="368" t="s">
        <v>10599</v>
      </c>
      <c r="N1455" s="349"/>
      <c r="O1455" s="349"/>
      <c r="P1455" s="349"/>
      <c r="Q1455" s="265"/>
      <c r="R1455" s="265"/>
      <c r="S1455" s="265"/>
      <c r="T1455" s="265"/>
      <c r="U1455" s="265"/>
      <c r="V1455" s="265"/>
      <c r="W1455" s="265"/>
      <c r="X1455" s="265"/>
      <c r="Y1455" s="265"/>
      <c r="Z1455" s="265"/>
      <c r="AA1455" s="265"/>
      <c r="AB1455" s="265"/>
    </row>
    <row r="1456" hidden="1">
      <c r="A1456" s="83" t="str">
        <f t="shared" si="1"/>
        <v/>
      </c>
      <c r="B1456" s="323"/>
      <c r="C1456" s="262">
        <v>44418.0</v>
      </c>
      <c r="D1456" s="306"/>
      <c r="E1456" s="173"/>
      <c r="F1456" s="173"/>
      <c r="G1456" s="308"/>
      <c r="H1456" s="348"/>
      <c r="I1456" s="173"/>
      <c r="J1456" s="173"/>
      <c r="K1456" s="300"/>
      <c r="L1456" s="349"/>
      <c r="M1456" s="362"/>
      <c r="N1456" s="349"/>
      <c r="O1456" s="349"/>
      <c r="P1456" s="349"/>
      <c r="Q1456" s="265"/>
      <c r="R1456" s="265"/>
      <c r="S1456" s="265"/>
      <c r="T1456" s="265"/>
      <c r="U1456" s="265"/>
      <c r="V1456" s="265"/>
      <c r="W1456" s="265"/>
      <c r="X1456" s="265"/>
      <c r="Y1456" s="265"/>
      <c r="Z1456" s="265"/>
      <c r="AA1456" s="265"/>
      <c r="AB1456" s="265"/>
    </row>
    <row r="1457" hidden="1">
      <c r="A1457" s="83" t="str">
        <f t="shared" si="1"/>
        <v>601e5b05a3e401fd15ffdc66</v>
      </c>
      <c r="B1457" s="325" t="s">
        <v>8686</v>
      </c>
      <c r="C1457" s="114" t="s">
        <v>641</v>
      </c>
      <c r="D1457" s="306" t="s">
        <v>51</v>
      </c>
      <c r="E1457" s="101" t="s">
        <v>7871</v>
      </c>
      <c r="F1457" s="101" t="s">
        <v>7872</v>
      </c>
      <c r="G1457" s="308" t="s">
        <v>9505</v>
      </c>
      <c r="H1457" s="348" t="s">
        <v>9508</v>
      </c>
      <c r="I1457" s="207" t="s">
        <v>10596</v>
      </c>
      <c r="J1457" s="101" t="s">
        <v>7874</v>
      </c>
      <c r="K1457" s="300"/>
      <c r="L1457" s="349"/>
      <c r="M1457" s="362"/>
      <c r="N1457" s="349"/>
      <c r="O1457" s="349"/>
      <c r="P1457" s="349"/>
      <c r="Q1457" s="265"/>
      <c r="R1457" s="265"/>
      <c r="S1457" s="265"/>
      <c r="T1457" s="265"/>
      <c r="U1457" s="265"/>
      <c r="V1457" s="265"/>
      <c r="W1457" s="265"/>
      <c r="X1457" s="265"/>
      <c r="Y1457" s="265"/>
      <c r="Z1457" s="265"/>
      <c r="AA1457" s="265"/>
      <c r="AB1457" s="265"/>
    </row>
    <row r="1458" hidden="1">
      <c r="A1458" s="83" t="str">
        <f t="shared" si="1"/>
        <v>60d5d666f48833edbb62c748</v>
      </c>
      <c r="B1458" s="99"/>
      <c r="C1458" s="114" t="s">
        <v>641</v>
      </c>
      <c r="D1458" s="306" t="s">
        <v>51</v>
      </c>
      <c r="E1458" s="101" t="s">
        <v>3370</v>
      </c>
      <c r="F1458" s="101" t="s">
        <v>3371</v>
      </c>
      <c r="G1458" s="308" t="s">
        <v>9410</v>
      </c>
      <c r="H1458" s="348" t="s">
        <v>10199</v>
      </c>
      <c r="I1458" s="173" t="s">
        <v>10600</v>
      </c>
      <c r="J1458" s="101" t="s">
        <v>3373</v>
      </c>
      <c r="K1458" s="300"/>
      <c r="L1458" s="349"/>
      <c r="M1458" s="362"/>
      <c r="N1458" s="349"/>
      <c r="O1458" s="349"/>
      <c r="P1458" s="349"/>
      <c r="Q1458" s="265"/>
      <c r="R1458" s="265"/>
      <c r="S1458" s="265"/>
      <c r="T1458" s="265"/>
      <c r="U1458" s="265"/>
      <c r="V1458" s="265"/>
      <c r="W1458" s="265"/>
      <c r="X1458" s="265"/>
      <c r="Y1458" s="265"/>
      <c r="Z1458" s="265"/>
      <c r="AA1458" s="265"/>
      <c r="AB1458" s="265"/>
    </row>
    <row r="1459" hidden="1">
      <c r="A1459" s="83" t="str">
        <f t="shared" si="1"/>
        <v>603c25b36057687e3435bd51</v>
      </c>
      <c r="B1459" s="99"/>
      <c r="C1459" s="114" t="s">
        <v>641</v>
      </c>
      <c r="D1459" s="306" t="s">
        <v>51</v>
      </c>
      <c r="E1459" s="122" t="s">
        <v>9546</v>
      </c>
      <c r="F1459" s="122" t="s">
        <v>9547</v>
      </c>
      <c r="G1459" s="309" t="s">
        <v>9021</v>
      </c>
      <c r="H1459" s="231" t="s">
        <v>10199</v>
      </c>
      <c r="I1459" s="122" t="s">
        <v>10601</v>
      </c>
      <c r="J1459" s="122" t="s">
        <v>9550</v>
      </c>
      <c r="K1459" s="312" t="s">
        <v>6967</v>
      </c>
      <c r="L1459" s="349"/>
      <c r="M1459" s="362"/>
      <c r="N1459" s="349"/>
      <c r="O1459" s="349"/>
      <c r="P1459" s="349"/>
      <c r="Q1459" s="265"/>
      <c r="R1459" s="265"/>
      <c r="S1459" s="265"/>
      <c r="T1459" s="265"/>
      <c r="U1459" s="265"/>
      <c r="V1459" s="265"/>
      <c r="W1459" s="265"/>
      <c r="X1459" s="265"/>
      <c r="Y1459" s="265"/>
      <c r="Z1459" s="265"/>
      <c r="AA1459" s="265"/>
      <c r="AB1459" s="265"/>
    </row>
    <row r="1460" hidden="1">
      <c r="A1460" s="83" t="str">
        <f t="shared" si="1"/>
        <v>5f4f54d86551725ff0407049</v>
      </c>
      <c r="B1460" s="99"/>
      <c r="C1460" s="114" t="s">
        <v>641</v>
      </c>
      <c r="D1460" s="306" t="s">
        <v>51</v>
      </c>
      <c r="E1460" s="122" t="s">
        <v>5317</v>
      </c>
      <c r="F1460" s="122" t="s">
        <v>5318</v>
      </c>
      <c r="G1460" s="309" t="s">
        <v>8745</v>
      </c>
      <c r="H1460" s="231" t="s">
        <v>9417</v>
      </c>
      <c r="I1460" s="122" t="s">
        <v>10602</v>
      </c>
      <c r="J1460" s="122" t="s">
        <v>5320</v>
      </c>
      <c r="K1460" s="312" t="s">
        <v>6967</v>
      </c>
      <c r="L1460" s="300" t="s">
        <v>10603</v>
      </c>
      <c r="M1460" s="362"/>
      <c r="N1460" s="349"/>
      <c r="O1460" s="349"/>
      <c r="P1460" s="349"/>
      <c r="Q1460" s="265"/>
      <c r="R1460" s="265"/>
      <c r="S1460" s="265"/>
      <c r="T1460" s="265"/>
      <c r="U1460" s="265"/>
      <c r="V1460" s="265"/>
      <c r="W1460" s="265"/>
      <c r="X1460" s="265"/>
      <c r="Y1460" s="265"/>
      <c r="Z1460" s="265"/>
      <c r="AA1460" s="265"/>
      <c r="AB1460" s="265"/>
    </row>
    <row r="1461" hidden="1">
      <c r="A1461" s="83" t="str">
        <f t="shared" si="1"/>
        <v>6079b4acd0f212150bfa7e70</v>
      </c>
      <c r="B1461" s="99"/>
      <c r="C1461" s="114" t="s">
        <v>641</v>
      </c>
      <c r="D1461" s="306" t="s">
        <v>51</v>
      </c>
      <c r="E1461" s="101" t="s">
        <v>3436</v>
      </c>
      <c r="F1461" s="101" t="s">
        <v>3437</v>
      </c>
      <c r="G1461" s="308" t="s">
        <v>9325</v>
      </c>
      <c r="H1461" s="348" t="s">
        <v>10199</v>
      </c>
      <c r="I1461" s="173" t="s">
        <v>10604</v>
      </c>
      <c r="J1461" s="101" t="s">
        <v>10605</v>
      </c>
      <c r="K1461" s="300"/>
      <c r="L1461" s="300" t="s">
        <v>4681</v>
      </c>
      <c r="M1461" s="362"/>
      <c r="N1461" s="349"/>
      <c r="O1461" s="349"/>
      <c r="P1461" s="349"/>
      <c r="Q1461" s="265"/>
      <c r="R1461" s="265"/>
      <c r="S1461" s="265"/>
      <c r="T1461" s="265"/>
      <c r="U1461" s="265"/>
      <c r="V1461" s="265"/>
      <c r="W1461" s="265"/>
      <c r="X1461" s="265"/>
      <c r="Y1461" s="265"/>
      <c r="Z1461" s="265"/>
      <c r="AA1461" s="265"/>
      <c r="AB1461" s="265"/>
    </row>
    <row r="1462" hidden="1">
      <c r="A1462" s="83" t="str">
        <f t="shared" si="1"/>
        <v/>
      </c>
      <c r="B1462" s="108"/>
      <c r="C1462" s="114"/>
      <c r="D1462" s="306"/>
      <c r="E1462" s="101"/>
      <c r="F1462" s="101"/>
      <c r="G1462" s="308"/>
      <c r="H1462" s="348"/>
      <c r="I1462" s="173"/>
      <c r="J1462" s="101"/>
      <c r="K1462" s="300"/>
      <c r="L1462" s="300"/>
      <c r="M1462" s="362"/>
      <c r="N1462" s="349"/>
      <c r="O1462" s="349"/>
      <c r="P1462" s="349"/>
      <c r="Q1462" s="265"/>
      <c r="R1462" s="265"/>
      <c r="S1462" s="265"/>
      <c r="T1462" s="265"/>
      <c r="U1462" s="265"/>
      <c r="V1462" s="265"/>
      <c r="W1462" s="265"/>
      <c r="X1462" s="265"/>
      <c r="Y1462" s="265"/>
      <c r="Z1462" s="265"/>
      <c r="AA1462" s="265"/>
      <c r="AB1462" s="265"/>
    </row>
    <row r="1463" hidden="1">
      <c r="A1463" s="83" t="str">
        <f t="shared" si="1"/>
        <v/>
      </c>
      <c r="B1463" s="323"/>
      <c r="C1463" s="262">
        <v>44419.0</v>
      </c>
      <c r="D1463" s="306"/>
      <c r="E1463" s="173"/>
      <c r="F1463" s="173"/>
      <c r="G1463" s="308"/>
      <c r="H1463" s="348"/>
      <c r="I1463" s="173"/>
      <c r="J1463" s="173"/>
      <c r="K1463" s="300"/>
      <c r="L1463" s="349"/>
      <c r="M1463" s="362"/>
      <c r="N1463" s="349"/>
      <c r="O1463" s="349"/>
      <c r="P1463" s="349"/>
      <c r="Q1463" s="265"/>
      <c r="R1463" s="265"/>
      <c r="S1463" s="265"/>
      <c r="T1463" s="265"/>
      <c r="U1463" s="265"/>
      <c r="V1463" s="265"/>
      <c r="W1463" s="265"/>
      <c r="X1463" s="265"/>
      <c r="Y1463" s="265"/>
      <c r="Z1463" s="265"/>
      <c r="AA1463" s="265"/>
      <c r="AB1463" s="265"/>
    </row>
    <row r="1464" hidden="1">
      <c r="A1464" s="83" t="str">
        <f t="shared" si="1"/>
        <v/>
      </c>
      <c r="B1464" s="325" t="s">
        <v>8686</v>
      </c>
      <c r="C1464" s="114" t="s">
        <v>641</v>
      </c>
      <c r="D1464" s="306"/>
      <c r="E1464" s="173"/>
      <c r="F1464" s="173"/>
      <c r="G1464" s="308"/>
      <c r="H1464" s="348"/>
      <c r="I1464" s="173"/>
      <c r="J1464" s="173"/>
      <c r="K1464" s="300"/>
      <c r="L1464" s="349"/>
      <c r="M1464" s="362"/>
      <c r="N1464" s="349"/>
      <c r="O1464" s="349"/>
      <c r="P1464" s="349"/>
      <c r="Q1464" s="265"/>
      <c r="R1464" s="265"/>
      <c r="S1464" s="265"/>
      <c r="T1464" s="265"/>
      <c r="U1464" s="265"/>
      <c r="V1464" s="265"/>
      <c r="W1464" s="265"/>
      <c r="X1464" s="265"/>
      <c r="Y1464" s="265"/>
      <c r="Z1464" s="265"/>
      <c r="AA1464" s="265"/>
      <c r="AB1464" s="265"/>
    </row>
    <row r="1465" hidden="1">
      <c r="A1465" s="83" t="str">
        <f t="shared" si="1"/>
        <v/>
      </c>
      <c r="B1465" s="99"/>
      <c r="C1465" s="114" t="s">
        <v>641</v>
      </c>
      <c r="D1465" s="306" t="s">
        <v>51</v>
      </c>
      <c r="E1465" s="101"/>
      <c r="F1465" s="101"/>
      <c r="G1465" s="308"/>
      <c r="H1465" s="348"/>
      <c r="I1465" s="173"/>
      <c r="J1465" s="101"/>
      <c r="K1465" s="300" t="s">
        <v>6967</v>
      </c>
      <c r="L1465" s="349"/>
      <c r="M1465" s="362"/>
      <c r="N1465" s="349"/>
      <c r="O1465" s="349"/>
      <c r="P1465" s="349"/>
      <c r="Q1465" s="265"/>
      <c r="R1465" s="265"/>
      <c r="S1465" s="265"/>
      <c r="T1465" s="265"/>
      <c r="U1465" s="265"/>
      <c r="V1465" s="265"/>
      <c r="W1465" s="265"/>
      <c r="X1465" s="265"/>
      <c r="Y1465" s="265"/>
      <c r="Z1465" s="265"/>
      <c r="AA1465" s="265"/>
      <c r="AB1465" s="265"/>
    </row>
    <row r="1466" hidden="1">
      <c r="A1466" s="83" t="str">
        <f t="shared" si="1"/>
        <v>60ebfe3d86aef12daa249181</v>
      </c>
      <c r="B1466" s="99"/>
      <c r="C1466" s="114" t="s">
        <v>641</v>
      </c>
      <c r="D1466" s="306" t="s">
        <v>51</v>
      </c>
      <c r="E1466" s="101" t="s">
        <v>10606</v>
      </c>
      <c r="F1466" s="101" t="s">
        <v>10607</v>
      </c>
      <c r="G1466" s="308" t="s">
        <v>8783</v>
      </c>
      <c r="H1466" s="101" t="s">
        <v>10608</v>
      </c>
      <c r="I1466" s="101" t="s">
        <v>10609</v>
      </c>
      <c r="J1466" s="101" t="s">
        <v>10610</v>
      </c>
      <c r="K1466" s="300"/>
      <c r="L1466" s="349"/>
      <c r="M1466" s="362"/>
      <c r="N1466" s="349"/>
      <c r="O1466" s="349"/>
      <c r="P1466" s="349"/>
      <c r="Q1466" s="265"/>
      <c r="R1466" s="265"/>
      <c r="S1466" s="265"/>
      <c r="T1466" s="265"/>
      <c r="U1466" s="265"/>
      <c r="V1466" s="265"/>
      <c r="W1466" s="265"/>
      <c r="X1466" s="265"/>
      <c r="Y1466" s="265"/>
      <c r="Z1466" s="265"/>
      <c r="AA1466" s="265"/>
      <c r="AB1466" s="265"/>
    </row>
    <row r="1467" hidden="1">
      <c r="A1467" s="83" t="str">
        <f t="shared" si="1"/>
        <v>60b0c38fb486402df92ca4da</v>
      </c>
      <c r="B1467" s="99"/>
      <c r="C1467" s="114" t="s">
        <v>641</v>
      </c>
      <c r="D1467" s="306" t="s">
        <v>51</v>
      </c>
      <c r="E1467" s="229" t="s">
        <v>5431</v>
      </c>
      <c r="F1467" s="229" t="s">
        <v>5432</v>
      </c>
      <c r="G1467" s="318" t="s">
        <v>9276</v>
      </c>
      <c r="H1467" s="319" t="s">
        <v>10611</v>
      </c>
      <c r="I1467" s="317" t="s">
        <v>10612</v>
      </c>
      <c r="J1467" s="336" t="s">
        <v>10613</v>
      </c>
      <c r="K1467" s="319"/>
      <c r="L1467" s="349"/>
      <c r="M1467" s="362"/>
      <c r="N1467" s="349"/>
      <c r="O1467" s="349"/>
      <c r="P1467" s="349"/>
      <c r="Q1467" s="265"/>
      <c r="R1467" s="265"/>
      <c r="S1467" s="265"/>
      <c r="T1467" s="265"/>
      <c r="U1467" s="265"/>
      <c r="V1467" s="265"/>
      <c r="W1467" s="265"/>
      <c r="X1467" s="265"/>
      <c r="Y1467" s="265"/>
      <c r="Z1467" s="265"/>
      <c r="AA1467" s="265"/>
      <c r="AB1467" s="265"/>
    </row>
    <row r="1468" hidden="1">
      <c r="A1468" s="83" t="str">
        <f t="shared" si="1"/>
        <v>5ff981011f40a3f3b390f4f9</v>
      </c>
      <c r="B1468" s="99"/>
      <c r="C1468" s="114" t="s">
        <v>641</v>
      </c>
      <c r="D1468" s="306" t="s">
        <v>51</v>
      </c>
      <c r="E1468" s="229" t="s">
        <v>6517</v>
      </c>
      <c r="F1468" s="336" t="s">
        <v>6518</v>
      </c>
      <c r="G1468" s="318" t="s">
        <v>10488</v>
      </c>
      <c r="H1468" s="319" t="s">
        <v>8835</v>
      </c>
      <c r="I1468" s="317" t="s">
        <v>10614</v>
      </c>
      <c r="J1468" s="336" t="s">
        <v>6520</v>
      </c>
      <c r="K1468" s="319"/>
      <c r="L1468" s="349"/>
      <c r="M1468" s="362"/>
      <c r="N1468" s="349"/>
      <c r="O1468" s="349"/>
      <c r="P1468" s="349"/>
      <c r="Q1468" s="265"/>
      <c r="R1468" s="265"/>
      <c r="S1468" s="265"/>
      <c r="T1468" s="265"/>
      <c r="U1468" s="265"/>
      <c r="V1468" s="265"/>
      <c r="W1468" s="265"/>
      <c r="X1468" s="265"/>
      <c r="Y1468" s="265"/>
      <c r="Z1468" s="265"/>
      <c r="AA1468" s="265"/>
      <c r="AB1468" s="265"/>
    </row>
    <row r="1469" hidden="1">
      <c r="A1469" s="83" t="str">
        <f t="shared" si="1"/>
        <v/>
      </c>
      <c r="B1469" s="108"/>
      <c r="C1469" s="114" t="s">
        <v>641</v>
      </c>
      <c r="D1469" s="306" t="s">
        <v>51</v>
      </c>
      <c r="E1469" s="101"/>
      <c r="F1469" s="101"/>
      <c r="G1469" s="308"/>
      <c r="H1469" s="348"/>
      <c r="I1469" s="173"/>
      <c r="J1469" s="101"/>
      <c r="K1469" s="300"/>
      <c r="L1469" s="349"/>
      <c r="M1469" s="362"/>
      <c r="N1469" s="349"/>
      <c r="O1469" s="349"/>
      <c r="P1469" s="349"/>
      <c r="Q1469" s="265"/>
      <c r="R1469" s="265"/>
      <c r="S1469" s="265"/>
      <c r="T1469" s="265"/>
      <c r="U1469" s="265"/>
      <c r="V1469" s="265"/>
      <c r="W1469" s="265"/>
      <c r="X1469" s="265"/>
      <c r="Y1469" s="265"/>
      <c r="Z1469" s="265"/>
      <c r="AA1469" s="265"/>
      <c r="AB1469" s="265"/>
    </row>
    <row r="1470" hidden="1">
      <c r="A1470" s="83" t="str">
        <f t="shared" si="1"/>
        <v/>
      </c>
      <c r="B1470" s="335"/>
      <c r="C1470" s="262">
        <v>44420.0</v>
      </c>
      <c r="D1470" s="306"/>
      <c r="E1470" s="173"/>
      <c r="F1470" s="173"/>
      <c r="G1470" s="308"/>
      <c r="H1470" s="348"/>
      <c r="I1470" s="173"/>
      <c r="J1470" s="173"/>
      <c r="K1470" s="300"/>
      <c r="L1470" s="349"/>
      <c r="M1470" s="362"/>
      <c r="N1470" s="349"/>
      <c r="O1470" s="349"/>
      <c r="P1470" s="349"/>
      <c r="Q1470" s="265"/>
      <c r="R1470" s="265"/>
      <c r="S1470" s="265"/>
      <c r="T1470" s="265"/>
      <c r="U1470" s="265"/>
      <c r="V1470" s="265"/>
      <c r="W1470" s="265"/>
      <c r="X1470" s="265"/>
      <c r="Y1470" s="265"/>
      <c r="Z1470" s="265"/>
      <c r="AA1470" s="265"/>
      <c r="AB1470" s="265"/>
    </row>
    <row r="1471" hidden="1">
      <c r="A1471" s="83" t="str">
        <f t="shared" si="1"/>
        <v/>
      </c>
      <c r="B1471" s="325" t="s">
        <v>8686</v>
      </c>
      <c r="C1471" s="114" t="s">
        <v>641</v>
      </c>
      <c r="D1471" s="306"/>
      <c r="E1471" s="173"/>
      <c r="F1471" s="173"/>
      <c r="G1471" s="308"/>
      <c r="H1471" s="348"/>
      <c r="I1471" s="173"/>
      <c r="J1471" s="173"/>
      <c r="K1471" s="300"/>
      <c r="L1471" s="349"/>
      <c r="M1471" s="362"/>
      <c r="N1471" s="349"/>
      <c r="O1471" s="349"/>
      <c r="P1471" s="349"/>
      <c r="Q1471" s="265"/>
      <c r="R1471" s="265"/>
      <c r="S1471" s="265"/>
      <c r="T1471" s="265"/>
      <c r="U1471" s="265"/>
      <c r="V1471" s="265"/>
      <c r="W1471" s="265"/>
      <c r="X1471" s="265"/>
      <c r="Y1471" s="265"/>
      <c r="Z1471" s="265"/>
      <c r="AA1471" s="265"/>
      <c r="AB1471" s="265"/>
    </row>
    <row r="1472" hidden="1">
      <c r="A1472" s="83" t="str">
        <f t="shared" si="1"/>
        <v>5fe44e01afaa326166cd1248</v>
      </c>
      <c r="B1472" s="99"/>
      <c r="C1472" s="114" t="s">
        <v>641</v>
      </c>
      <c r="D1472" s="306" t="s">
        <v>51</v>
      </c>
      <c r="E1472" s="101" t="s">
        <v>3595</v>
      </c>
      <c r="F1472" s="101" t="s">
        <v>3596</v>
      </c>
      <c r="G1472" s="308" t="s">
        <v>9505</v>
      </c>
      <c r="H1472" s="348" t="s">
        <v>10615</v>
      </c>
      <c r="I1472" s="173" t="s">
        <v>10616</v>
      </c>
      <c r="J1472" s="101" t="s">
        <v>3598</v>
      </c>
      <c r="K1472" s="300" t="s">
        <v>10617</v>
      </c>
      <c r="L1472" s="349"/>
      <c r="M1472" s="368" t="s">
        <v>6967</v>
      </c>
      <c r="N1472" s="349"/>
      <c r="O1472" s="349"/>
      <c r="P1472" s="349"/>
      <c r="Q1472" s="265"/>
      <c r="R1472" s="265"/>
      <c r="S1472" s="265"/>
      <c r="T1472" s="265"/>
      <c r="U1472" s="265"/>
      <c r="V1472" s="265"/>
      <c r="W1472" s="265"/>
      <c r="X1472" s="265"/>
      <c r="Y1472" s="265"/>
      <c r="Z1472" s="265"/>
      <c r="AA1472" s="265"/>
      <c r="AB1472" s="265"/>
    </row>
    <row r="1473" hidden="1">
      <c r="A1473" s="83" t="str">
        <f t="shared" si="1"/>
        <v>5fb79e1c86e266baf2444a7e</v>
      </c>
      <c r="B1473" s="99"/>
      <c r="C1473" s="114" t="s">
        <v>641</v>
      </c>
      <c r="D1473" s="306" t="s">
        <v>51</v>
      </c>
      <c r="E1473" s="122" t="s">
        <v>10300</v>
      </c>
      <c r="F1473" s="122" t="s">
        <v>10301</v>
      </c>
      <c r="G1473" s="309" t="s">
        <v>9410</v>
      </c>
      <c r="H1473" s="231" t="s">
        <v>10615</v>
      </c>
      <c r="I1473" s="122" t="s">
        <v>10618</v>
      </c>
      <c r="J1473" s="122" t="s">
        <v>10303</v>
      </c>
      <c r="K1473" s="312" t="s">
        <v>10617</v>
      </c>
      <c r="L1473" s="315"/>
      <c r="M1473" s="362"/>
      <c r="N1473" s="349"/>
      <c r="O1473" s="349"/>
      <c r="P1473" s="349"/>
      <c r="Q1473" s="265"/>
      <c r="R1473" s="265"/>
      <c r="S1473" s="265"/>
      <c r="T1473" s="265"/>
      <c r="U1473" s="265"/>
      <c r="V1473" s="265"/>
      <c r="W1473" s="265"/>
      <c r="X1473" s="265"/>
      <c r="Y1473" s="265"/>
      <c r="Z1473" s="265"/>
      <c r="AA1473" s="265"/>
      <c r="AB1473" s="265"/>
    </row>
    <row r="1474" hidden="1">
      <c r="A1474" s="83" t="str">
        <f t="shared" si="1"/>
        <v>5fb4bfe60f8486650dfc0144</v>
      </c>
      <c r="B1474" s="99"/>
      <c r="C1474" s="114" t="s">
        <v>641</v>
      </c>
      <c r="D1474" s="306" t="s">
        <v>51</v>
      </c>
      <c r="E1474" s="101" t="s">
        <v>4999</v>
      </c>
      <c r="F1474" s="101" t="s">
        <v>5000</v>
      </c>
      <c r="G1474" s="308" t="s">
        <v>8745</v>
      </c>
      <c r="H1474" s="348" t="s">
        <v>9039</v>
      </c>
      <c r="I1474" s="173" t="s">
        <v>10619</v>
      </c>
      <c r="J1474" s="101" t="s">
        <v>5002</v>
      </c>
      <c r="K1474" s="300" t="s">
        <v>10620</v>
      </c>
      <c r="L1474" s="349"/>
      <c r="M1474" s="362"/>
      <c r="N1474" s="349"/>
      <c r="O1474" s="349"/>
      <c r="P1474" s="349"/>
      <c r="Q1474" s="265"/>
      <c r="R1474" s="265"/>
      <c r="S1474" s="265"/>
      <c r="T1474" s="265"/>
      <c r="U1474" s="265"/>
      <c r="V1474" s="265"/>
      <c r="W1474" s="265"/>
      <c r="X1474" s="265"/>
      <c r="Y1474" s="265"/>
      <c r="Z1474" s="265"/>
      <c r="AA1474" s="265"/>
      <c r="AB1474" s="265"/>
    </row>
    <row r="1475" hidden="1">
      <c r="A1475" s="83" t="str">
        <f t="shared" si="1"/>
        <v>5ffc19135f23496c1373c281</v>
      </c>
      <c r="B1475" s="108"/>
      <c r="C1475" s="114" t="s">
        <v>641</v>
      </c>
      <c r="D1475" s="306" t="s">
        <v>51</v>
      </c>
      <c r="E1475" s="122" t="s">
        <v>2322</v>
      </c>
      <c r="F1475" s="122" t="s">
        <v>2323</v>
      </c>
      <c r="G1475" s="309" t="s">
        <v>9325</v>
      </c>
      <c r="H1475" s="231" t="s">
        <v>9350</v>
      </c>
      <c r="I1475" s="122" t="s">
        <v>10621</v>
      </c>
      <c r="J1475" s="122" t="s">
        <v>2325</v>
      </c>
      <c r="K1475" s="312" t="s">
        <v>10562</v>
      </c>
      <c r="L1475" s="300" t="s">
        <v>10622</v>
      </c>
      <c r="M1475" s="362"/>
      <c r="N1475" s="349"/>
      <c r="O1475" s="349"/>
      <c r="P1475" s="349"/>
      <c r="Q1475" s="265"/>
      <c r="R1475" s="265"/>
      <c r="S1475" s="265"/>
      <c r="T1475" s="265"/>
      <c r="U1475" s="265"/>
      <c r="V1475" s="265"/>
      <c r="W1475" s="265"/>
      <c r="X1475" s="265"/>
      <c r="Y1475" s="265"/>
      <c r="Z1475" s="265"/>
      <c r="AA1475" s="265"/>
      <c r="AB1475" s="265"/>
    </row>
    <row r="1476" hidden="1">
      <c r="A1476" s="83" t="str">
        <f t="shared" si="1"/>
        <v>60afdb13825844a4a2a7ca6a</v>
      </c>
      <c r="B1476" s="335"/>
      <c r="C1476" s="262">
        <v>44421.0</v>
      </c>
      <c r="D1476" s="306"/>
      <c r="E1476" s="101" t="s">
        <v>6269</v>
      </c>
      <c r="F1476" s="101" t="s">
        <v>6270</v>
      </c>
      <c r="G1476" s="308" t="s">
        <v>10488</v>
      </c>
      <c r="H1476" s="348" t="s">
        <v>9438</v>
      </c>
      <c r="I1476" s="173" t="s">
        <v>10623</v>
      </c>
      <c r="J1476" s="101" t="s">
        <v>2876</v>
      </c>
      <c r="K1476" s="300" t="s">
        <v>10624</v>
      </c>
      <c r="L1476" s="349"/>
      <c r="M1476" s="362"/>
      <c r="N1476" s="349"/>
      <c r="O1476" s="349"/>
      <c r="P1476" s="349"/>
      <c r="Q1476" s="265"/>
      <c r="R1476" s="265"/>
      <c r="S1476" s="265"/>
      <c r="T1476" s="265"/>
      <c r="U1476" s="265"/>
      <c r="V1476" s="265"/>
      <c r="W1476" s="265"/>
      <c r="X1476" s="265"/>
      <c r="Y1476" s="265"/>
      <c r="Z1476" s="265"/>
      <c r="AA1476" s="265"/>
      <c r="AB1476" s="265"/>
    </row>
    <row r="1477" hidden="1">
      <c r="A1477" s="83" t="str">
        <f t="shared" si="1"/>
        <v/>
      </c>
      <c r="B1477" s="325" t="s">
        <v>8686</v>
      </c>
      <c r="C1477" s="114" t="s">
        <v>641</v>
      </c>
      <c r="D1477" s="306"/>
      <c r="E1477" s="173"/>
      <c r="F1477" s="173"/>
      <c r="G1477" s="308"/>
      <c r="H1477" s="348"/>
      <c r="I1477" s="173"/>
      <c r="J1477" s="173"/>
      <c r="K1477" s="300"/>
      <c r="L1477" s="349"/>
      <c r="M1477" s="362"/>
      <c r="N1477" s="349"/>
      <c r="O1477" s="349"/>
      <c r="P1477" s="349"/>
      <c r="Q1477" s="265"/>
      <c r="R1477" s="265"/>
      <c r="S1477" s="265"/>
      <c r="T1477" s="265"/>
      <c r="U1477" s="265"/>
      <c r="V1477" s="265"/>
      <c r="W1477" s="265"/>
      <c r="X1477" s="265"/>
      <c r="Y1477" s="265"/>
      <c r="Z1477" s="265"/>
      <c r="AA1477" s="265"/>
      <c r="AB1477" s="265"/>
    </row>
    <row r="1478" hidden="1">
      <c r="A1478" s="83" t="str">
        <f t="shared" si="1"/>
        <v/>
      </c>
      <c r="B1478" s="99"/>
      <c r="C1478" s="114" t="s">
        <v>641</v>
      </c>
      <c r="D1478" s="306" t="s">
        <v>51</v>
      </c>
      <c r="E1478" s="101"/>
      <c r="F1478" s="101"/>
      <c r="G1478" s="308"/>
      <c r="H1478" s="101"/>
      <c r="I1478" s="101"/>
      <c r="J1478" s="173"/>
      <c r="K1478" s="300"/>
      <c r="L1478" s="349"/>
      <c r="M1478" s="362"/>
      <c r="N1478" s="349"/>
      <c r="O1478" s="349"/>
      <c r="P1478" s="349"/>
      <c r="Q1478" s="265"/>
      <c r="R1478" s="265"/>
      <c r="S1478" s="265"/>
      <c r="T1478" s="265"/>
      <c r="U1478" s="265"/>
      <c r="V1478" s="265"/>
      <c r="W1478" s="265"/>
      <c r="X1478" s="265"/>
      <c r="Y1478" s="265"/>
      <c r="Z1478" s="265"/>
      <c r="AA1478" s="265"/>
      <c r="AB1478" s="265"/>
    </row>
    <row r="1479" hidden="1">
      <c r="A1479" s="83" t="str">
        <f t="shared" si="1"/>
        <v>60c8fcc768b0eb84c58d1dc4</v>
      </c>
      <c r="B1479" s="99"/>
      <c r="C1479" s="114" t="s">
        <v>641</v>
      </c>
      <c r="D1479" s="306" t="s">
        <v>51</v>
      </c>
      <c r="E1479" s="173" t="s">
        <v>10401</v>
      </c>
      <c r="F1479" s="101" t="s">
        <v>10402</v>
      </c>
      <c r="G1479" s="308" t="s">
        <v>9186</v>
      </c>
      <c r="H1479" s="348" t="s">
        <v>9428</v>
      </c>
      <c r="I1479" s="173" t="s">
        <v>10625</v>
      </c>
      <c r="J1479" s="101" t="s">
        <v>2697</v>
      </c>
      <c r="K1479" s="300" t="s">
        <v>10626</v>
      </c>
      <c r="L1479" s="349"/>
      <c r="M1479" s="362"/>
      <c r="N1479" s="349"/>
      <c r="O1479" s="349"/>
      <c r="P1479" s="349"/>
      <c r="Q1479" s="265"/>
      <c r="R1479" s="265"/>
      <c r="S1479" s="265"/>
      <c r="T1479" s="265"/>
      <c r="U1479" s="265"/>
      <c r="V1479" s="265"/>
      <c r="W1479" s="265"/>
      <c r="X1479" s="265"/>
      <c r="Y1479" s="265"/>
      <c r="Z1479" s="265"/>
      <c r="AA1479" s="265"/>
      <c r="AB1479" s="265"/>
    </row>
    <row r="1480" hidden="1">
      <c r="A1480" s="83" t="str">
        <f t="shared" si="1"/>
        <v>60b4c25f056f302641fb20e4</v>
      </c>
      <c r="B1480" s="99"/>
      <c r="C1480" s="114" t="s">
        <v>641</v>
      </c>
      <c r="D1480" s="306" t="s">
        <v>358</v>
      </c>
      <c r="E1480" s="173" t="s">
        <v>10186</v>
      </c>
      <c r="F1480" s="173" t="s">
        <v>10187</v>
      </c>
      <c r="G1480" s="308" t="s">
        <v>8958</v>
      </c>
      <c r="H1480" s="348" t="s">
        <v>9989</v>
      </c>
      <c r="I1480" s="173" t="s">
        <v>10627</v>
      </c>
      <c r="J1480" s="173" t="s">
        <v>10190</v>
      </c>
      <c r="K1480" s="300" t="s">
        <v>10628</v>
      </c>
      <c r="L1480" s="349"/>
      <c r="M1480" s="362"/>
      <c r="N1480" s="349"/>
      <c r="O1480" s="349"/>
      <c r="P1480" s="349"/>
      <c r="Q1480" s="265"/>
      <c r="R1480" s="265"/>
      <c r="S1480" s="265"/>
      <c r="T1480" s="265"/>
      <c r="U1480" s="265"/>
      <c r="V1480" s="265"/>
      <c r="W1480" s="265"/>
      <c r="X1480" s="265"/>
      <c r="Y1480" s="265"/>
      <c r="Z1480" s="265"/>
      <c r="AA1480" s="265"/>
      <c r="AB1480" s="265"/>
    </row>
    <row r="1481" hidden="1">
      <c r="A1481" s="83" t="str">
        <f t="shared" si="1"/>
        <v>60ed657c3b31a14c3122f3d0</v>
      </c>
      <c r="B1481" s="99"/>
      <c r="C1481" s="114" t="s">
        <v>641</v>
      </c>
      <c r="D1481" s="306" t="s">
        <v>51</v>
      </c>
      <c r="E1481" s="101" t="s">
        <v>7699</v>
      </c>
      <c r="F1481" s="101" t="s">
        <v>7700</v>
      </c>
      <c r="G1481" s="308" t="s">
        <v>8912</v>
      </c>
      <c r="H1481" s="348" t="s">
        <v>9970</v>
      </c>
      <c r="I1481" s="173" t="s">
        <v>10629</v>
      </c>
      <c r="J1481" s="101" t="s">
        <v>7702</v>
      </c>
      <c r="K1481" s="101"/>
      <c r="L1481" s="300" t="s">
        <v>10626</v>
      </c>
      <c r="M1481" s="362"/>
      <c r="N1481" s="349"/>
      <c r="O1481" s="349"/>
      <c r="P1481" s="349"/>
      <c r="Q1481" s="265"/>
      <c r="R1481" s="265"/>
      <c r="S1481" s="265"/>
      <c r="T1481" s="265"/>
      <c r="U1481" s="265"/>
      <c r="V1481" s="265"/>
      <c r="W1481" s="265"/>
      <c r="X1481" s="265"/>
      <c r="Y1481" s="265"/>
      <c r="Z1481" s="265"/>
      <c r="AA1481" s="265"/>
      <c r="AB1481" s="265"/>
    </row>
    <row r="1482" hidden="1">
      <c r="A1482" s="83" t="str">
        <f t="shared" si="1"/>
        <v>5f4f54d86551725ff0407049</v>
      </c>
      <c r="B1482" s="108"/>
      <c r="C1482" s="114" t="s">
        <v>641</v>
      </c>
      <c r="D1482" s="306" t="s">
        <v>51</v>
      </c>
      <c r="E1482" s="101" t="s">
        <v>5317</v>
      </c>
      <c r="F1482" s="101" t="s">
        <v>5318</v>
      </c>
      <c r="G1482" s="308" t="s">
        <v>9047</v>
      </c>
      <c r="H1482" s="348" t="s">
        <v>9417</v>
      </c>
      <c r="I1482" s="173" t="s">
        <v>10602</v>
      </c>
      <c r="J1482" s="101" t="s">
        <v>5320</v>
      </c>
      <c r="K1482" s="300" t="s">
        <v>10630</v>
      </c>
      <c r="L1482" s="349"/>
      <c r="M1482" s="362"/>
      <c r="N1482" s="349"/>
      <c r="O1482" s="349"/>
      <c r="P1482" s="349"/>
      <c r="Q1482" s="265"/>
      <c r="R1482" s="265"/>
      <c r="S1482" s="265"/>
      <c r="T1482" s="265"/>
      <c r="U1482" s="265"/>
      <c r="V1482" s="265"/>
      <c r="W1482" s="265"/>
      <c r="X1482" s="265"/>
      <c r="Y1482" s="265"/>
      <c r="Z1482" s="265"/>
      <c r="AA1482" s="265"/>
      <c r="AB1482" s="265"/>
    </row>
    <row r="1483" hidden="1">
      <c r="A1483" s="83" t="str">
        <f t="shared" si="1"/>
        <v/>
      </c>
      <c r="B1483" s="83"/>
      <c r="C1483" s="401">
        <v>44424.0</v>
      </c>
      <c r="D1483" s="306"/>
      <c r="E1483" s="173"/>
      <c r="F1483" s="173"/>
      <c r="G1483" s="308"/>
      <c r="H1483" s="348"/>
      <c r="I1483" s="173"/>
      <c r="J1483" s="173"/>
      <c r="K1483" s="300"/>
      <c r="L1483" s="349"/>
      <c r="M1483" s="362"/>
      <c r="N1483" s="349"/>
      <c r="O1483" s="349"/>
      <c r="P1483" s="349"/>
      <c r="Q1483" s="265"/>
      <c r="R1483" s="265"/>
      <c r="S1483" s="265"/>
      <c r="T1483" s="265"/>
      <c r="U1483" s="265"/>
      <c r="V1483" s="265"/>
      <c r="W1483" s="265"/>
      <c r="X1483" s="265"/>
      <c r="Y1483" s="265"/>
      <c r="Z1483" s="265"/>
      <c r="AA1483" s="265"/>
      <c r="AB1483" s="265"/>
    </row>
    <row r="1484" hidden="1">
      <c r="A1484" s="83" t="str">
        <f t="shared" si="1"/>
        <v/>
      </c>
      <c r="B1484" s="325" t="s">
        <v>8686</v>
      </c>
      <c r="C1484" s="92" t="s">
        <v>641</v>
      </c>
      <c r="D1484" s="306"/>
      <c r="E1484" s="173"/>
      <c r="F1484" s="173"/>
      <c r="G1484" s="308"/>
      <c r="H1484" s="348"/>
      <c r="I1484" s="173"/>
      <c r="J1484" s="173"/>
      <c r="K1484" s="300"/>
      <c r="L1484" s="349"/>
      <c r="M1484" s="362"/>
      <c r="N1484" s="349"/>
      <c r="O1484" s="349"/>
      <c r="P1484" s="349"/>
      <c r="Q1484" s="265"/>
      <c r="R1484" s="265"/>
      <c r="S1484" s="265"/>
      <c r="T1484" s="265"/>
      <c r="U1484" s="265"/>
      <c r="V1484" s="265"/>
      <c r="W1484" s="265"/>
      <c r="X1484" s="265"/>
      <c r="Y1484" s="265"/>
      <c r="Z1484" s="265"/>
      <c r="AA1484" s="265"/>
      <c r="AB1484" s="265"/>
    </row>
    <row r="1485" hidden="1">
      <c r="A1485" s="83" t="str">
        <f t="shared" si="1"/>
        <v>606b1a82306c356033e8849b</v>
      </c>
      <c r="B1485" s="99"/>
      <c r="C1485" s="92" t="s">
        <v>641</v>
      </c>
      <c r="D1485" s="306" t="s">
        <v>51</v>
      </c>
      <c r="E1485" s="101" t="s">
        <v>9711</v>
      </c>
      <c r="F1485" s="101" t="s">
        <v>9712</v>
      </c>
      <c r="G1485" s="308" t="s">
        <v>9410</v>
      </c>
      <c r="H1485" s="348" t="s">
        <v>10217</v>
      </c>
      <c r="I1485" s="207" t="s">
        <v>10631</v>
      </c>
      <c r="J1485" s="101" t="s">
        <v>4807</v>
      </c>
      <c r="K1485" s="300" t="s">
        <v>10630</v>
      </c>
      <c r="L1485" s="349"/>
      <c r="M1485" s="362"/>
      <c r="N1485" s="349"/>
      <c r="O1485" s="349"/>
      <c r="P1485" s="349"/>
      <c r="Q1485" s="265"/>
      <c r="R1485" s="265"/>
      <c r="S1485" s="265"/>
      <c r="T1485" s="265"/>
      <c r="U1485" s="265"/>
      <c r="V1485" s="265"/>
      <c r="W1485" s="265"/>
      <c r="X1485" s="265"/>
      <c r="Y1485" s="265"/>
      <c r="Z1485" s="265"/>
      <c r="AA1485" s="265"/>
      <c r="AB1485" s="265"/>
    </row>
    <row r="1486" hidden="1">
      <c r="A1486" s="83" t="str">
        <f t="shared" si="1"/>
        <v>5fc8ea329fe93879218e0f7d</v>
      </c>
      <c r="B1486" s="99"/>
      <c r="C1486" s="92" t="s">
        <v>641</v>
      </c>
      <c r="D1486" s="306" t="s">
        <v>51</v>
      </c>
      <c r="E1486" s="122" t="s">
        <v>6083</v>
      </c>
      <c r="F1486" s="122" t="s">
        <v>6084</v>
      </c>
      <c r="G1486" s="309" t="s">
        <v>9021</v>
      </c>
      <c r="H1486" s="231" t="s">
        <v>10632</v>
      </c>
      <c r="I1486" s="122" t="s">
        <v>10633</v>
      </c>
      <c r="J1486" s="122" t="s">
        <v>6086</v>
      </c>
      <c r="K1486" s="300" t="s">
        <v>10630</v>
      </c>
      <c r="L1486" s="349"/>
      <c r="M1486" s="362"/>
      <c r="N1486" s="349"/>
      <c r="O1486" s="349"/>
      <c r="P1486" s="349"/>
      <c r="Q1486" s="265"/>
      <c r="R1486" s="265"/>
      <c r="S1486" s="265"/>
      <c r="T1486" s="265"/>
      <c r="U1486" s="265"/>
      <c r="V1486" s="265"/>
      <c r="W1486" s="265"/>
      <c r="X1486" s="265"/>
      <c r="Y1486" s="265"/>
      <c r="Z1486" s="265"/>
      <c r="AA1486" s="265"/>
      <c r="AB1486" s="265"/>
    </row>
    <row r="1487" hidden="1">
      <c r="A1487" s="83" t="str">
        <f t="shared" si="1"/>
        <v>6076df54cd039c36aec7a866</v>
      </c>
      <c r="B1487" s="99"/>
      <c r="C1487" s="92" t="s">
        <v>641</v>
      </c>
      <c r="D1487" s="306" t="s">
        <v>51</v>
      </c>
      <c r="E1487" s="101" t="s">
        <v>2853</v>
      </c>
      <c r="F1487" s="101" t="s">
        <v>2854</v>
      </c>
      <c r="G1487" s="308" t="s">
        <v>10634</v>
      </c>
      <c r="H1487" s="348" t="s">
        <v>9826</v>
      </c>
      <c r="I1487" s="173" t="s">
        <v>10635</v>
      </c>
      <c r="J1487" s="101" t="s">
        <v>2856</v>
      </c>
      <c r="K1487" s="300" t="s">
        <v>10630</v>
      </c>
      <c r="L1487" s="349"/>
      <c r="M1487" s="362"/>
      <c r="N1487" s="349"/>
      <c r="O1487" s="349"/>
      <c r="P1487" s="349"/>
      <c r="Q1487" s="265"/>
      <c r="R1487" s="265"/>
      <c r="S1487" s="265"/>
      <c r="T1487" s="265"/>
      <c r="U1487" s="265"/>
      <c r="V1487" s="265"/>
      <c r="W1487" s="265"/>
      <c r="X1487" s="265"/>
      <c r="Y1487" s="265"/>
      <c r="Z1487" s="265"/>
      <c r="AA1487" s="265"/>
      <c r="AB1487" s="265"/>
    </row>
    <row r="1488" hidden="1">
      <c r="A1488" s="83" t="str">
        <f t="shared" si="1"/>
        <v/>
      </c>
      <c r="B1488" s="108"/>
      <c r="C1488" s="402" t="s">
        <v>641</v>
      </c>
      <c r="D1488" s="306"/>
      <c r="E1488" s="173"/>
      <c r="F1488" s="173"/>
      <c r="G1488" s="308"/>
      <c r="H1488" s="348"/>
      <c r="I1488" s="173"/>
      <c r="J1488" s="173"/>
      <c r="K1488" s="300"/>
      <c r="L1488" s="349"/>
      <c r="M1488" s="362"/>
      <c r="N1488" s="349"/>
      <c r="O1488" s="349"/>
      <c r="P1488" s="349"/>
      <c r="Q1488" s="265"/>
      <c r="R1488" s="265"/>
      <c r="S1488" s="265"/>
      <c r="T1488" s="265"/>
      <c r="U1488" s="265"/>
      <c r="V1488" s="265"/>
      <c r="W1488" s="265"/>
      <c r="X1488" s="265"/>
      <c r="Y1488" s="265"/>
      <c r="Z1488" s="265"/>
      <c r="AA1488" s="265"/>
      <c r="AB1488" s="265"/>
    </row>
    <row r="1489" hidden="1">
      <c r="A1489" s="83" t="str">
        <f t="shared" si="1"/>
        <v/>
      </c>
      <c r="B1489" s="335"/>
      <c r="C1489" s="402"/>
      <c r="D1489" s="306"/>
      <c r="E1489" s="173"/>
      <c r="F1489" s="173"/>
      <c r="G1489" s="308"/>
      <c r="H1489" s="348"/>
      <c r="I1489" s="173"/>
      <c r="J1489" s="173"/>
      <c r="K1489" s="300"/>
      <c r="L1489" s="349"/>
      <c r="M1489" s="362"/>
      <c r="N1489" s="349"/>
      <c r="O1489" s="349"/>
      <c r="P1489" s="349"/>
      <c r="Q1489" s="265"/>
      <c r="R1489" s="265"/>
      <c r="S1489" s="265"/>
      <c r="T1489" s="265"/>
      <c r="U1489" s="265"/>
      <c r="V1489" s="265"/>
      <c r="W1489" s="265"/>
      <c r="X1489" s="265"/>
      <c r="Y1489" s="265"/>
      <c r="Z1489" s="265"/>
      <c r="AA1489" s="265"/>
      <c r="AB1489" s="265"/>
    </row>
    <row r="1490" hidden="1">
      <c r="A1490" s="83" t="str">
        <f t="shared" si="1"/>
        <v/>
      </c>
      <c r="B1490" s="325" t="s">
        <v>8686</v>
      </c>
      <c r="C1490" s="92" t="s">
        <v>52</v>
      </c>
      <c r="D1490" s="306"/>
      <c r="E1490" s="173"/>
      <c r="F1490" s="173"/>
      <c r="G1490" s="308"/>
      <c r="H1490" s="348"/>
      <c r="I1490" s="173"/>
      <c r="J1490" s="173"/>
      <c r="K1490" s="300"/>
      <c r="L1490" s="349"/>
      <c r="M1490" s="362"/>
      <c r="N1490" s="349"/>
      <c r="O1490" s="349"/>
      <c r="P1490" s="349"/>
      <c r="Q1490" s="265"/>
      <c r="R1490" s="265"/>
      <c r="S1490" s="265"/>
      <c r="T1490" s="265"/>
      <c r="U1490" s="265"/>
      <c r="V1490" s="265"/>
      <c r="W1490" s="265"/>
      <c r="X1490" s="265"/>
      <c r="Y1490" s="265"/>
      <c r="Z1490" s="265"/>
      <c r="AA1490" s="265"/>
      <c r="AB1490" s="265"/>
    </row>
    <row r="1491" hidden="1">
      <c r="A1491" s="83" t="str">
        <f t="shared" si="1"/>
        <v>610540b1a4d593f93b130337</v>
      </c>
      <c r="B1491" s="99"/>
      <c r="C1491" s="92" t="s">
        <v>52</v>
      </c>
      <c r="D1491" s="403" t="s">
        <v>165</v>
      </c>
      <c r="E1491" s="122" t="s">
        <v>5347</v>
      </c>
      <c r="F1491" s="122" t="s">
        <v>5348</v>
      </c>
      <c r="G1491" s="309" t="s">
        <v>9410</v>
      </c>
      <c r="H1491" s="231" t="s">
        <v>10636</v>
      </c>
      <c r="I1491" s="122" t="s">
        <v>10637</v>
      </c>
      <c r="J1491" s="122" t="s">
        <v>3042</v>
      </c>
      <c r="K1491" s="312" t="s">
        <v>10626</v>
      </c>
      <c r="L1491" s="315"/>
      <c r="M1491" s="351"/>
      <c r="N1491" s="349"/>
      <c r="O1491" s="349"/>
      <c r="P1491" s="349"/>
      <c r="Q1491" s="265"/>
      <c r="R1491" s="265"/>
      <c r="S1491" s="265"/>
      <c r="T1491" s="265"/>
      <c r="U1491" s="265"/>
      <c r="V1491" s="265"/>
      <c r="W1491" s="265"/>
      <c r="X1491" s="265"/>
      <c r="Y1491" s="265"/>
      <c r="Z1491" s="265"/>
      <c r="AA1491" s="265"/>
      <c r="AB1491" s="265"/>
    </row>
    <row r="1492" hidden="1">
      <c r="A1492" s="83" t="str">
        <f t="shared" si="1"/>
        <v>60e56109382dd67d677f034a</v>
      </c>
      <c r="B1492" s="99"/>
      <c r="C1492" s="92" t="s">
        <v>52</v>
      </c>
      <c r="D1492" s="306" t="s">
        <v>358</v>
      </c>
      <c r="E1492" s="101" t="s">
        <v>2649</v>
      </c>
      <c r="F1492" s="101" t="s">
        <v>2650</v>
      </c>
      <c r="G1492" s="308" t="s">
        <v>9021</v>
      </c>
      <c r="H1492" s="101" t="s">
        <v>10638</v>
      </c>
      <c r="I1492" s="101" t="s">
        <v>10639</v>
      </c>
      <c r="J1492" s="101" t="s">
        <v>2653</v>
      </c>
      <c r="K1492" s="300" t="s">
        <v>10626</v>
      </c>
      <c r="L1492" s="349"/>
      <c r="M1492" s="362"/>
      <c r="N1492" s="349"/>
      <c r="O1492" s="349"/>
      <c r="P1492" s="349"/>
      <c r="Q1492" s="265"/>
      <c r="R1492" s="265"/>
      <c r="S1492" s="265"/>
      <c r="T1492" s="265"/>
      <c r="U1492" s="265"/>
      <c r="V1492" s="265"/>
      <c r="W1492" s="265"/>
      <c r="X1492" s="265"/>
      <c r="Y1492" s="265"/>
      <c r="Z1492" s="265"/>
      <c r="AA1492" s="265"/>
      <c r="AB1492" s="265"/>
    </row>
    <row r="1493" hidden="1">
      <c r="A1493" s="83" t="str">
        <f t="shared" si="1"/>
        <v>60d069ceac9d3eb280595917</v>
      </c>
      <c r="B1493" s="99"/>
      <c r="C1493" s="92" t="s">
        <v>52</v>
      </c>
      <c r="D1493" s="403" t="s">
        <v>165</v>
      </c>
      <c r="E1493" s="173" t="s">
        <v>10640</v>
      </c>
      <c r="F1493" s="173" t="s">
        <v>10641</v>
      </c>
      <c r="G1493" s="308" t="s">
        <v>8745</v>
      </c>
      <c r="H1493" s="348" t="s">
        <v>10642</v>
      </c>
      <c r="I1493" s="173" t="s">
        <v>10447</v>
      </c>
      <c r="J1493" s="173" t="s">
        <v>10643</v>
      </c>
      <c r="K1493" s="300" t="s">
        <v>10626</v>
      </c>
      <c r="L1493" s="349"/>
      <c r="M1493" s="362"/>
      <c r="N1493" s="349"/>
      <c r="O1493" s="349"/>
      <c r="P1493" s="349"/>
      <c r="Q1493" s="265"/>
      <c r="R1493" s="265"/>
      <c r="S1493" s="265"/>
      <c r="T1493" s="265"/>
      <c r="U1493" s="265"/>
      <c r="V1493" s="265"/>
      <c r="W1493" s="265"/>
      <c r="X1493" s="265"/>
      <c r="Y1493" s="265"/>
      <c r="Z1493" s="265"/>
      <c r="AA1493" s="265"/>
      <c r="AB1493" s="265"/>
    </row>
    <row r="1494" hidden="1">
      <c r="A1494" s="83" t="str">
        <f t="shared" si="1"/>
        <v>60cf157cba7e668482f97fae</v>
      </c>
      <c r="B1494" s="99"/>
      <c r="C1494" s="92" t="s">
        <v>52</v>
      </c>
      <c r="D1494" s="297" t="s">
        <v>51</v>
      </c>
      <c r="E1494" s="122" t="s">
        <v>3857</v>
      </c>
      <c r="F1494" s="122" t="s">
        <v>3858</v>
      </c>
      <c r="G1494" s="309" t="s">
        <v>9325</v>
      </c>
      <c r="H1494" s="231" t="s">
        <v>10644</v>
      </c>
      <c r="I1494" s="122" t="s">
        <v>10645</v>
      </c>
      <c r="J1494" s="122" t="s">
        <v>3861</v>
      </c>
      <c r="K1494" s="300" t="s">
        <v>10646</v>
      </c>
      <c r="L1494" s="349"/>
      <c r="M1494" s="362"/>
      <c r="N1494" s="349"/>
      <c r="O1494" s="349"/>
      <c r="P1494" s="349"/>
      <c r="Q1494" s="265"/>
      <c r="R1494" s="265"/>
      <c r="S1494" s="265"/>
      <c r="T1494" s="265"/>
      <c r="U1494" s="265"/>
      <c r="V1494" s="265"/>
      <c r="W1494" s="265"/>
      <c r="X1494" s="265"/>
      <c r="Y1494" s="265"/>
      <c r="Z1494" s="265"/>
      <c r="AA1494" s="265"/>
      <c r="AB1494" s="265"/>
    </row>
    <row r="1495" hidden="1">
      <c r="A1495" s="83" t="str">
        <f t="shared" si="1"/>
        <v/>
      </c>
      <c r="B1495" s="108"/>
      <c r="C1495" s="402" t="s">
        <v>52</v>
      </c>
      <c r="D1495" s="306"/>
      <c r="E1495" s="173"/>
      <c r="F1495" s="173"/>
      <c r="G1495" s="308"/>
      <c r="H1495" s="348"/>
      <c r="I1495" s="173"/>
      <c r="J1495" s="173"/>
      <c r="K1495" s="300"/>
      <c r="L1495" s="349"/>
      <c r="M1495" s="362"/>
      <c r="N1495" s="349"/>
      <c r="O1495" s="349"/>
      <c r="P1495" s="349"/>
      <c r="Q1495" s="265"/>
      <c r="R1495" s="265"/>
      <c r="S1495" s="265"/>
      <c r="T1495" s="265"/>
      <c r="U1495" s="265"/>
      <c r="V1495" s="265"/>
      <c r="W1495" s="265"/>
      <c r="X1495" s="265"/>
      <c r="Y1495" s="265"/>
      <c r="Z1495" s="265"/>
      <c r="AA1495" s="265"/>
      <c r="AB1495" s="265"/>
    </row>
    <row r="1496" hidden="1">
      <c r="A1496" s="83" t="str">
        <f t="shared" si="1"/>
        <v/>
      </c>
      <c r="B1496" s="83"/>
      <c r="C1496" s="262">
        <v>44425.0</v>
      </c>
      <c r="D1496" s="306"/>
      <c r="E1496" s="173"/>
      <c r="F1496" s="173"/>
      <c r="G1496" s="308"/>
      <c r="H1496" s="348"/>
      <c r="I1496" s="173"/>
      <c r="J1496" s="101"/>
      <c r="K1496" s="300"/>
      <c r="L1496" s="349"/>
      <c r="M1496" s="362"/>
      <c r="N1496" s="349"/>
      <c r="O1496" s="349"/>
      <c r="P1496" s="349"/>
      <c r="Q1496" s="265"/>
      <c r="R1496" s="265"/>
      <c r="S1496" s="265"/>
      <c r="T1496" s="265"/>
      <c r="U1496" s="265"/>
      <c r="V1496" s="265"/>
      <c r="W1496" s="265"/>
      <c r="X1496" s="265"/>
      <c r="Y1496" s="265"/>
      <c r="Z1496" s="265"/>
      <c r="AA1496" s="265"/>
      <c r="AB1496" s="265"/>
    </row>
    <row r="1497" hidden="1">
      <c r="A1497" s="83" t="str">
        <f t="shared" si="1"/>
        <v>5fe44e01afaa326166cd1248</v>
      </c>
      <c r="B1497" s="325" t="s">
        <v>8686</v>
      </c>
      <c r="C1497" s="92" t="s">
        <v>641</v>
      </c>
      <c r="D1497" s="306" t="s">
        <v>51</v>
      </c>
      <c r="E1497" s="122" t="s">
        <v>3595</v>
      </c>
      <c r="F1497" s="122" t="s">
        <v>3596</v>
      </c>
      <c r="G1497" s="309" t="s">
        <v>9505</v>
      </c>
      <c r="H1497" s="231" t="s">
        <v>10615</v>
      </c>
      <c r="I1497" s="122" t="s">
        <v>10616</v>
      </c>
      <c r="J1497" s="122" t="s">
        <v>3598</v>
      </c>
      <c r="K1497" s="300" t="s">
        <v>10647</v>
      </c>
      <c r="L1497" s="349"/>
      <c r="M1497" s="362"/>
      <c r="N1497" s="349"/>
      <c r="O1497" s="349"/>
      <c r="P1497" s="349"/>
      <c r="Q1497" s="265"/>
      <c r="R1497" s="265"/>
      <c r="S1497" s="265"/>
      <c r="T1497" s="265"/>
      <c r="U1497" s="265"/>
      <c r="V1497" s="265"/>
      <c r="W1497" s="265"/>
      <c r="X1497" s="265"/>
      <c r="Y1497" s="265"/>
      <c r="Z1497" s="265"/>
      <c r="AA1497" s="265"/>
      <c r="AB1497" s="265"/>
    </row>
    <row r="1498" hidden="1">
      <c r="A1498" s="83" t="str">
        <f t="shared" si="1"/>
        <v>60b2133aeb61efebe98478ad</v>
      </c>
      <c r="B1498" s="99"/>
      <c r="C1498" s="92" t="s">
        <v>641</v>
      </c>
      <c r="D1498" s="306" t="s">
        <v>358</v>
      </c>
      <c r="E1498" s="101" t="s">
        <v>5091</v>
      </c>
      <c r="F1498" s="101" t="s">
        <v>5092</v>
      </c>
      <c r="G1498" s="308" t="s">
        <v>9186</v>
      </c>
      <c r="H1498" s="348" t="s">
        <v>10615</v>
      </c>
      <c r="I1498" s="173" t="s">
        <v>10648</v>
      </c>
      <c r="J1498" s="101" t="s">
        <v>5094</v>
      </c>
      <c r="K1498" s="300" t="s">
        <v>10649</v>
      </c>
      <c r="L1498" s="349"/>
      <c r="M1498" s="362"/>
      <c r="N1498" s="349"/>
      <c r="O1498" s="349"/>
      <c r="P1498" s="349"/>
      <c r="Q1498" s="265"/>
      <c r="R1498" s="265"/>
      <c r="S1498" s="265"/>
      <c r="T1498" s="265"/>
      <c r="U1498" s="265"/>
      <c r="V1498" s="265"/>
      <c r="W1498" s="265"/>
      <c r="X1498" s="265"/>
      <c r="Y1498" s="265"/>
      <c r="Z1498" s="265"/>
      <c r="AA1498" s="265"/>
      <c r="AB1498" s="265"/>
    </row>
    <row r="1499" hidden="1">
      <c r="A1499" s="83" t="str">
        <f t="shared" si="1"/>
        <v>5f8361f7e3bea65025bba8d3</v>
      </c>
      <c r="B1499" s="99"/>
      <c r="C1499" s="92" t="s">
        <v>641</v>
      </c>
      <c r="D1499" s="403" t="s">
        <v>51</v>
      </c>
      <c r="E1499" s="122" t="s">
        <v>5140</v>
      </c>
      <c r="F1499" s="122" t="s">
        <v>5141</v>
      </c>
      <c r="G1499" s="309" t="s">
        <v>8958</v>
      </c>
      <c r="H1499" s="231" t="s">
        <v>9970</v>
      </c>
      <c r="I1499" s="122" t="s">
        <v>10650</v>
      </c>
      <c r="J1499" s="122" t="s">
        <v>5143</v>
      </c>
      <c r="K1499" s="312" t="s">
        <v>10651</v>
      </c>
      <c r="L1499" s="315"/>
      <c r="M1499" s="368" t="s">
        <v>9036</v>
      </c>
      <c r="N1499" s="349"/>
      <c r="O1499" s="349"/>
      <c r="P1499" s="349"/>
      <c r="Q1499" s="265"/>
      <c r="R1499" s="265"/>
      <c r="S1499" s="265"/>
      <c r="T1499" s="265"/>
      <c r="U1499" s="265"/>
      <c r="V1499" s="265"/>
      <c r="W1499" s="265"/>
      <c r="X1499" s="265"/>
      <c r="Y1499" s="265"/>
      <c r="Z1499" s="265"/>
      <c r="AA1499" s="265"/>
      <c r="AB1499" s="265"/>
    </row>
    <row r="1500" hidden="1">
      <c r="A1500" s="83" t="str">
        <f t="shared" si="1"/>
        <v>60d324315e802721b978b9f3</v>
      </c>
      <c r="B1500" s="99"/>
      <c r="C1500" s="92" t="s">
        <v>641</v>
      </c>
      <c r="D1500" s="306" t="s">
        <v>358</v>
      </c>
      <c r="E1500" s="101" t="s">
        <v>5808</v>
      </c>
      <c r="F1500" s="173" t="s">
        <v>5809</v>
      </c>
      <c r="G1500" s="308" t="s">
        <v>8912</v>
      </c>
      <c r="H1500" s="348" t="s">
        <v>9037</v>
      </c>
      <c r="I1500" s="101" t="s">
        <v>10652</v>
      </c>
      <c r="J1500" s="101" t="s">
        <v>5811</v>
      </c>
      <c r="K1500" s="207" t="s">
        <v>10653</v>
      </c>
      <c r="L1500" s="349"/>
      <c r="M1500" s="362"/>
      <c r="N1500" s="349"/>
      <c r="O1500" s="349"/>
      <c r="P1500" s="349"/>
      <c r="Q1500" s="265"/>
      <c r="R1500" s="265"/>
      <c r="S1500" s="265"/>
      <c r="T1500" s="265"/>
      <c r="U1500" s="265"/>
      <c r="V1500" s="265"/>
      <c r="W1500" s="265"/>
      <c r="X1500" s="265"/>
      <c r="Y1500" s="265"/>
      <c r="Z1500" s="265"/>
      <c r="AA1500" s="265"/>
      <c r="AB1500" s="265"/>
    </row>
    <row r="1501" hidden="1">
      <c r="A1501" s="83" t="str">
        <f t="shared" si="1"/>
        <v>5f5f4252356069484db33453</v>
      </c>
      <c r="B1501" s="99"/>
      <c r="C1501" s="92" t="s">
        <v>641</v>
      </c>
      <c r="D1501" s="306" t="s">
        <v>51</v>
      </c>
      <c r="E1501" s="101" t="s">
        <v>307</v>
      </c>
      <c r="F1501" s="101" t="s">
        <v>308</v>
      </c>
      <c r="G1501" s="308" t="s">
        <v>9047</v>
      </c>
      <c r="H1501" s="348" t="s">
        <v>10654</v>
      </c>
      <c r="I1501" s="173" t="s">
        <v>10655</v>
      </c>
      <c r="J1501" s="101" t="s">
        <v>310</v>
      </c>
      <c r="K1501" s="300"/>
      <c r="L1501" s="349"/>
      <c r="M1501" s="362"/>
      <c r="N1501" s="349"/>
      <c r="O1501" s="349"/>
      <c r="P1501" s="349"/>
      <c r="Q1501" s="265"/>
      <c r="R1501" s="265"/>
      <c r="S1501" s="265"/>
      <c r="T1501" s="265"/>
      <c r="U1501" s="265"/>
      <c r="V1501" s="265"/>
      <c r="W1501" s="265"/>
      <c r="X1501" s="265"/>
      <c r="Y1501" s="265"/>
      <c r="Z1501" s="265"/>
      <c r="AA1501" s="265"/>
      <c r="AB1501" s="265"/>
    </row>
    <row r="1502" hidden="1">
      <c r="A1502" s="83" t="str">
        <f t="shared" si="1"/>
        <v/>
      </c>
      <c r="B1502" s="99"/>
      <c r="C1502" s="402"/>
      <c r="D1502" s="306"/>
      <c r="E1502" s="173"/>
      <c r="F1502" s="173"/>
      <c r="G1502" s="308"/>
      <c r="H1502" s="348"/>
      <c r="I1502" s="173"/>
      <c r="J1502" s="173"/>
      <c r="K1502" s="300"/>
      <c r="L1502" s="349"/>
      <c r="M1502" s="362"/>
      <c r="N1502" s="349"/>
      <c r="O1502" s="349"/>
      <c r="P1502" s="349"/>
      <c r="Q1502" s="265"/>
      <c r="R1502" s="265"/>
      <c r="S1502" s="265"/>
      <c r="T1502" s="265"/>
      <c r="U1502" s="265"/>
      <c r="V1502" s="265"/>
      <c r="W1502" s="265"/>
      <c r="X1502" s="265"/>
      <c r="Y1502" s="265"/>
      <c r="Z1502" s="265"/>
      <c r="AA1502" s="265"/>
      <c r="AB1502" s="265"/>
    </row>
    <row r="1503" hidden="1">
      <c r="A1503" s="83" t="str">
        <f t="shared" si="1"/>
        <v/>
      </c>
      <c r="B1503" s="108"/>
      <c r="C1503" s="402" t="s">
        <v>641</v>
      </c>
      <c r="D1503" s="306"/>
      <c r="E1503" s="173"/>
      <c r="F1503" s="370" t="s">
        <v>10656</v>
      </c>
      <c r="G1503" s="308"/>
      <c r="H1503" s="348"/>
      <c r="I1503" s="173"/>
      <c r="J1503" s="173"/>
      <c r="K1503" s="300"/>
      <c r="L1503" s="349"/>
      <c r="M1503" s="362"/>
      <c r="N1503" s="349"/>
      <c r="O1503" s="349"/>
      <c r="P1503" s="349"/>
      <c r="Q1503" s="265"/>
      <c r="R1503" s="265"/>
      <c r="S1503" s="265"/>
      <c r="T1503" s="265"/>
      <c r="U1503" s="265"/>
      <c r="V1503" s="265"/>
      <c r="W1503" s="265"/>
      <c r="X1503" s="265"/>
      <c r="Y1503" s="265"/>
      <c r="Z1503" s="265"/>
      <c r="AA1503" s="265"/>
      <c r="AB1503" s="265"/>
    </row>
    <row r="1504" hidden="1">
      <c r="A1504" s="83" t="str">
        <f t="shared" si="1"/>
        <v>602d24d26a39b52eaa6d8191</v>
      </c>
      <c r="B1504" s="335"/>
      <c r="C1504" s="402"/>
      <c r="D1504" s="306" t="s">
        <v>51</v>
      </c>
      <c r="E1504" s="101" t="s">
        <v>5887</v>
      </c>
      <c r="F1504" s="101" t="s">
        <v>5888</v>
      </c>
      <c r="G1504" s="308" t="s">
        <v>10657</v>
      </c>
      <c r="H1504" s="348" t="s">
        <v>10440</v>
      </c>
      <c r="I1504" s="173" t="s">
        <v>10658</v>
      </c>
      <c r="J1504" s="173" t="s">
        <v>5890</v>
      </c>
      <c r="K1504" s="300" t="s">
        <v>10659</v>
      </c>
      <c r="L1504" s="349"/>
      <c r="M1504" s="362"/>
      <c r="N1504" s="349"/>
      <c r="O1504" s="349"/>
      <c r="P1504" s="349"/>
      <c r="Q1504" s="265"/>
      <c r="R1504" s="265"/>
      <c r="S1504" s="265"/>
      <c r="T1504" s="265"/>
      <c r="U1504" s="265"/>
      <c r="V1504" s="265"/>
      <c r="W1504" s="265"/>
      <c r="X1504" s="265"/>
      <c r="Y1504" s="265"/>
      <c r="Z1504" s="265"/>
      <c r="AA1504" s="265"/>
      <c r="AB1504" s="265"/>
    </row>
    <row r="1505" hidden="1">
      <c r="A1505" s="83" t="str">
        <f t="shared" si="1"/>
        <v>6058676c5e7ded08e4a61d98</v>
      </c>
      <c r="B1505" s="325" t="s">
        <v>8686</v>
      </c>
      <c r="C1505" s="92" t="s">
        <v>52</v>
      </c>
      <c r="D1505" s="306" t="s">
        <v>51</v>
      </c>
      <c r="E1505" s="122" t="s">
        <v>4059</v>
      </c>
      <c r="F1505" s="122" t="s">
        <v>4060</v>
      </c>
      <c r="G1505" s="309" t="s">
        <v>8927</v>
      </c>
      <c r="H1505" s="231" t="s">
        <v>10660</v>
      </c>
      <c r="I1505" s="122" t="s">
        <v>10661</v>
      </c>
      <c r="J1505" s="122" t="s">
        <v>4062</v>
      </c>
      <c r="K1505" s="300" t="s">
        <v>10662</v>
      </c>
      <c r="L1505" s="349"/>
      <c r="M1505" s="362"/>
      <c r="N1505" s="349"/>
      <c r="O1505" s="349"/>
      <c r="P1505" s="349"/>
      <c r="Q1505" s="265"/>
      <c r="R1505" s="265"/>
      <c r="S1505" s="265"/>
      <c r="T1505" s="265"/>
      <c r="U1505" s="265"/>
      <c r="V1505" s="265"/>
      <c r="W1505" s="265"/>
      <c r="X1505" s="265"/>
      <c r="Y1505" s="265"/>
      <c r="Z1505" s="265"/>
      <c r="AA1505" s="265"/>
      <c r="AB1505" s="265"/>
    </row>
    <row r="1506" hidden="1">
      <c r="A1506" s="83" t="str">
        <f t="shared" si="1"/>
        <v>60e5c94271168791a610b3ee</v>
      </c>
      <c r="B1506" s="99"/>
      <c r="C1506" s="92" t="s">
        <v>52</v>
      </c>
      <c r="D1506" s="306" t="s">
        <v>358</v>
      </c>
      <c r="E1506" s="101" t="s">
        <v>10541</v>
      </c>
      <c r="F1506" s="101" t="s">
        <v>10542</v>
      </c>
      <c r="G1506" s="308" t="s">
        <v>9186</v>
      </c>
      <c r="H1506" s="101" t="s">
        <v>10663</v>
      </c>
      <c r="I1506" s="101" t="s">
        <v>10664</v>
      </c>
      <c r="J1506" s="101" t="s">
        <v>10545</v>
      </c>
      <c r="K1506" s="207" t="s">
        <v>10653</v>
      </c>
      <c r="L1506" s="349"/>
      <c r="M1506" s="362"/>
      <c r="N1506" s="349"/>
      <c r="O1506" s="349"/>
      <c r="P1506" s="349"/>
      <c r="Q1506" s="265"/>
      <c r="R1506" s="265"/>
      <c r="S1506" s="265"/>
      <c r="T1506" s="265"/>
      <c r="U1506" s="265"/>
      <c r="V1506" s="265"/>
      <c r="W1506" s="265"/>
      <c r="X1506" s="265"/>
      <c r="Y1506" s="265"/>
      <c r="Z1506" s="265"/>
      <c r="AA1506" s="265"/>
      <c r="AB1506" s="265"/>
    </row>
    <row r="1507" hidden="1">
      <c r="A1507" s="83" t="str">
        <f t="shared" si="1"/>
        <v>60d34f895c3093107ece06d6</v>
      </c>
      <c r="B1507" s="99"/>
      <c r="C1507" s="92" t="s">
        <v>52</v>
      </c>
      <c r="D1507" s="403" t="s">
        <v>165</v>
      </c>
      <c r="E1507" s="122" t="s">
        <v>10665</v>
      </c>
      <c r="F1507" s="122" t="s">
        <v>10666</v>
      </c>
      <c r="G1507" s="309" t="s">
        <v>8958</v>
      </c>
      <c r="H1507" s="231" t="s">
        <v>10667</v>
      </c>
      <c r="I1507" s="122" t="s">
        <v>10668</v>
      </c>
      <c r="J1507" s="122" t="s">
        <v>10669</v>
      </c>
      <c r="K1507" s="300" t="s">
        <v>10670</v>
      </c>
      <c r="L1507" s="349"/>
      <c r="M1507" s="362"/>
      <c r="N1507" s="349"/>
      <c r="O1507" s="349"/>
      <c r="P1507" s="349"/>
      <c r="Q1507" s="265"/>
      <c r="R1507" s="265"/>
      <c r="S1507" s="265"/>
      <c r="T1507" s="265"/>
      <c r="U1507" s="265"/>
      <c r="V1507" s="265"/>
      <c r="W1507" s="265"/>
      <c r="X1507" s="265"/>
      <c r="Y1507" s="265"/>
      <c r="Z1507" s="265"/>
      <c r="AA1507" s="265"/>
      <c r="AB1507" s="265"/>
    </row>
    <row r="1508" hidden="1">
      <c r="A1508" s="83" t="str">
        <f t="shared" si="1"/>
        <v>60c648b5a01757c55daa2485</v>
      </c>
      <c r="B1508" s="99"/>
      <c r="C1508" s="92" t="s">
        <v>52</v>
      </c>
      <c r="D1508" s="403" t="s">
        <v>165</v>
      </c>
      <c r="E1508" s="173" t="s">
        <v>7103</v>
      </c>
      <c r="F1508" s="173" t="s">
        <v>7104</v>
      </c>
      <c r="G1508" s="308" t="s">
        <v>8912</v>
      </c>
      <c r="H1508" s="348" t="s">
        <v>10671</v>
      </c>
      <c r="I1508" s="173" t="s">
        <v>10672</v>
      </c>
      <c r="J1508" s="173" t="s">
        <v>7106</v>
      </c>
      <c r="K1508" s="300" t="s">
        <v>10653</v>
      </c>
      <c r="L1508" s="349"/>
      <c r="M1508" s="362"/>
      <c r="N1508" s="349"/>
      <c r="O1508" s="349"/>
      <c r="P1508" s="349"/>
      <c r="Q1508" s="265"/>
      <c r="R1508" s="265"/>
      <c r="S1508" s="265"/>
      <c r="T1508" s="265"/>
      <c r="U1508" s="265"/>
      <c r="V1508" s="265"/>
      <c r="W1508" s="265"/>
      <c r="X1508" s="265"/>
      <c r="Y1508" s="265"/>
      <c r="Z1508" s="265"/>
      <c r="AA1508" s="265"/>
      <c r="AB1508" s="265"/>
    </row>
    <row r="1509" hidden="1">
      <c r="A1509" s="83" t="str">
        <f t="shared" si="1"/>
        <v/>
      </c>
      <c r="B1509" s="99"/>
      <c r="C1509" s="92" t="s">
        <v>52</v>
      </c>
      <c r="D1509" s="306"/>
      <c r="E1509" s="173"/>
      <c r="F1509" s="173"/>
      <c r="G1509" s="308" t="s">
        <v>9047</v>
      </c>
      <c r="H1509" s="348"/>
      <c r="I1509" s="173"/>
      <c r="J1509" s="173"/>
      <c r="K1509" s="300"/>
      <c r="L1509" s="349"/>
      <c r="M1509" s="362"/>
      <c r="N1509" s="349"/>
      <c r="O1509" s="349"/>
      <c r="P1509" s="349"/>
      <c r="Q1509" s="265"/>
      <c r="R1509" s="265"/>
      <c r="S1509" s="265"/>
      <c r="T1509" s="265"/>
      <c r="U1509" s="265"/>
      <c r="V1509" s="265"/>
      <c r="W1509" s="265"/>
      <c r="X1509" s="265"/>
      <c r="Y1509" s="265"/>
      <c r="Z1509" s="265"/>
      <c r="AA1509" s="265"/>
      <c r="AB1509" s="265"/>
    </row>
    <row r="1510" hidden="1">
      <c r="A1510" s="83" t="str">
        <f t="shared" si="1"/>
        <v/>
      </c>
      <c r="B1510" s="108"/>
      <c r="C1510" s="92" t="s">
        <v>52</v>
      </c>
      <c r="D1510" s="306"/>
      <c r="E1510" s="173"/>
      <c r="F1510" s="173"/>
      <c r="G1510" s="308"/>
      <c r="H1510" s="348"/>
      <c r="I1510" s="173"/>
      <c r="J1510" s="173"/>
      <c r="K1510" s="300"/>
      <c r="L1510" s="349"/>
      <c r="M1510" s="362"/>
      <c r="N1510" s="349"/>
      <c r="O1510" s="349"/>
      <c r="P1510" s="349"/>
      <c r="Q1510" s="265"/>
      <c r="R1510" s="265"/>
      <c r="S1510" s="265"/>
      <c r="T1510" s="265"/>
      <c r="U1510" s="265"/>
      <c r="V1510" s="265"/>
      <c r="W1510" s="265"/>
      <c r="X1510" s="265"/>
      <c r="Y1510" s="265"/>
      <c r="Z1510" s="265"/>
      <c r="AA1510" s="265"/>
      <c r="AB1510" s="265"/>
    </row>
    <row r="1511" hidden="1">
      <c r="A1511" s="83" t="str">
        <f t="shared" si="1"/>
        <v/>
      </c>
      <c r="B1511" s="83"/>
      <c r="C1511" s="262">
        <v>44426.0</v>
      </c>
      <c r="D1511" s="306"/>
      <c r="E1511" s="173"/>
      <c r="F1511" s="173"/>
      <c r="G1511" s="308"/>
      <c r="H1511" s="348"/>
      <c r="I1511" s="173"/>
      <c r="J1511" s="173"/>
      <c r="K1511" s="300"/>
      <c r="L1511" s="349"/>
      <c r="M1511" s="362"/>
      <c r="N1511" s="349"/>
      <c r="O1511" s="349"/>
      <c r="P1511" s="349"/>
      <c r="Q1511" s="265"/>
      <c r="R1511" s="265"/>
      <c r="S1511" s="265"/>
      <c r="T1511" s="265"/>
      <c r="U1511" s="265"/>
      <c r="V1511" s="265"/>
      <c r="W1511" s="265"/>
      <c r="X1511" s="265"/>
      <c r="Y1511" s="265"/>
      <c r="Z1511" s="265"/>
      <c r="AA1511" s="265"/>
      <c r="AB1511" s="265"/>
    </row>
    <row r="1512" hidden="1">
      <c r="A1512" s="83" t="str">
        <f t="shared" si="1"/>
        <v/>
      </c>
      <c r="B1512" s="325" t="s">
        <v>8686</v>
      </c>
      <c r="C1512" s="92" t="s">
        <v>641</v>
      </c>
      <c r="D1512" s="306"/>
      <c r="E1512" s="173"/>
      <c r="F1512" s="173"/>
      <c r="G1512" s="308"/>
      <c r="H1512" s="348"/>
      <c r="I1512" s="173"/>
      <c r="J1512" s="173"/>
      <c r="K1512" s="300"/>
      <c r="L1512" s="349"/>
      <c r="M1512" s="362"/>
      <c r="N1512" s="349"/>
      <c r="O1512" s="349"/>
      <c r="P1512" s="349"/>
      <c r="Q1512" s="265"/>
      <c r="R1512" s="265"/>
      <c r="S1512" s="265"/>
      <c r="T1512" s="265"/>
      <c r="U1512" s="265"/>
      <c r="V1512" s="265"/>
      <c r="W1512" s="265"/>
      <c r="X1512" s="265"/>
      <c r="Y1512" s="265"/>
      <c r="Z1512" s="265"/>
      <c r="AA1512" s="265"/>
      <c r="AB1512" s="265"/>
    </row>
    <row r="1513" hidden="1">
      <c r="A1513" s="83" t="str">
        <f t="shared" si="1"/>
        <v/>
      </c>
      <c r="B1513" s="99"/>
      <c r="C1513" s="92" t="s">
        <v>641</v>
      </c>
      <c r="D1513" s="306"/>
      <c r="E1513" s="173"/>
      <c r="F1513" s="173"/>
      <c r="G1513" s="308"/>
      <c r="H1513" s="348"/>
      <c r="I1513" s="173"/>
      <c r="J1513" s="173"/>
      <c r="K1513" s="300"/>
      <c r="L1513" s="349"/>
      <c r="M1513" s="362"/>
      <c r="N1513" s="349"/>
      <c r="O1513" s="349"/>
      <c r="P1513" s="349"/>
      <c r="Q1513" s="265"/>
      <c r="R1513" s="265"/>
      <c r="S1513" s="265"/>
      <c r="T1513" s="265"/>
      <c r="U1513" s="265"/>
      <c r="V1513" s="265"/>
      <c r="W1513" s="265"/>
      <c r="X1513" s="265"/>
      <c r="Y1513" s="265"/>
      <c r="Z1513" s="265"/>
      <c r="AA1513" s="265"/>
      <c r="AB1513" s="265"/>
    </row>
    <row r="1514" hidden="1">
      <c r="A1514" s="83" t="str">
        <f t="shared" si="1"/>
        <v>RANDEVU OLUŞTURULMAYACAK!!!!</v>
      </c>
      <c r="B1514" s="99"/>
      <c r="C1514" s="92" t="s">
        <v>641</v>
      </c>
      <c r="D1514" s="306"/>
      <c r="E1514" s="339" t="s">
        <v>10215</v>
      </c>
      <c r="F1514" s="254"/>
      <c r="G1514" s="308"/>
      <c r="H1514" s="348"/>
      <c r="I1514" s="173"/>
      <c r="J1514" s="173"/>
      <c r="K1514" s="300"/>
      <c r="L1514" s="349"/>
      <c r="M1514" s="362"/>
      <c r="N1514" s="349"/>
      <c r="O1514" s="349"/>
      <c r="P1514" s="349"/>
      <c r="Q1514" s="265"/>
      <c r="R1514" s="265"/>
      <c r="S1514" s="265"/>
      <c r="T1514" s="265"/>
      <c r="U1514" s="265"/>
      <c r="V1514" s="265"/>
      <c r="W1514" s="265"/>
      <c r="X1514" s="265"/>
      <c r="Y1514" s="265"/>
      <c r="Z1514" s="265"/>
      <c r="AA1514" s="265"/>
      <c r="AB1514" s="265"/>
    </row>
    <row r="1515" hidden="1">
      <c r="A1515" s="83" t="str">
        <f t="shared" si="1"/>
        <v/>
      </c>
      <c r="B1515" s="99"/>
      <c r="C1515" s="92" t="s">
        <v>641</v>
      </c>
      <c r="D1515" s="306"/>
      <c r="E1515" s="255"/>
      <c r="F1515" s="256"/>
      <c r="G1515" s="308"/>
      <c r="H1515" s="348"/>
      <c r="I1515" s="173"/>
      <c r="J1515" s="173"/>
      <c r="K1515" s="300"/>
      <c r="L1515" s="349"/>
      <c r="M1515" s="362"/>
      <c r="N1515" s="349"/>
      <c r="O1515" s="349"/>
      <c r="P1515" s="349"/>
      <c r="Q1515" s="265"/>
      <c r="R1515" s="265"/>
      <c r="S1515" s="265"/>
      <c r="T1515" s="265"/>
      <c r="U1515" s="265"/>
      <c r="V1515" s="265"/>
      <c r="W1515" s="265"/>
      <c r="X1515" s="265"/>
      <c r="Y1515" s="265"/>
      <c r="Z1515" s="265"/>
      <c r="AA1515" s="265"/>
      <c r="AB1515" s="265"/>
    </row>
    <row r="1516" hidden="1">
      <c r="A1516" s="83" t="str">
        <f t="shared" si="1"/>
        <v/>
      </c>
      <c r="B1516" s="99"/>
      <c r="C1516" s="92" t="s">
        <v>641</v>
      </c>
      <c r="D1516" s="306"/>
      <c r="E1516" s="257"/>
      <c r="F1516" s="259"/>
      <c r="G1516" s="308"/>
      <c r="H1516" s="348"/>
      <c r="I1516" s="173"/>
      <c r="J1516" s="173"/>
      <c r="K1516" s="300"/>
      <c r="L1516" s="349"/>
      <c r="M1516" s="362"/>
      <c r="N1516" s="349"/>
      <c r="O1516" s="349"/>
      <c r="P1516" s="349"/>
      <c r="Q1516" s="265"/>
      <c r="R1516" s="265"/>
      <c r="S1516" s="265"/>
      <c r="T1516" s="265"/>
      <c r="U1516" s="265"/>
      <c r="V1516" s="265"/>
      <c r="W1516" s="265"/>
      <c r="X1516" s="265"/>
      <c r="Y1516" s="265"/>
      <c r="Z1516" s="265"/>
      <c r="AA1516" s="265"/>
      <c r="AB1516" s="265"/>
    </row>
    <row r="1517" hidden="1">
      <c r="A1517" s="83" t="str">
        <f t="shared" si="1"/>
        <v/>
      </c>
      <c r="B1517" s="108"/>
      <c r="C1517" s="402" t="s">
        <v>641</v>
      </c>
      <c r="D1517" s="306"/>
      <c r="E1517" s="173"/>
      <c r="F1517" s="173"/>
      <c r="G1517" s="308"/>
      <c r="H1517" s="348"/>
      <c r="I1517" s="173"/>
      <c r="J1517" s="173"/>
      <c r="K1517" s="300"/>
      <c r="L1517" s="349"/>
      <c r="M1517" s="362"/>
      <c r="N1517" s="349"/>
      <c r="O1517" s="349"/>
      <c r="P1517" s="349"/>
      <c r="Q1517" s="265"/>
      <c r="R1517" s="265"/>
      <c r="S1517" s="265"/>
      <c r="T1517" s="265"/>
      <c r="U1517" s="265"/>
      <c r="V1517" s="265"/>
      <c r="W1517" s="265"/>
      <c r="X1517" s="265"/>
      <c r="Y1517" s="265"/>
      <c r="Z1517" s="265"/>
      <c r="AA1517" s="265"/>
      <c r="AB1517" s="265"/>
    </row>
    <row r="1518" hidden="1">
      <c r="A1518" s="83" t="str">
        <f t="shared" si="1"/>
        <v/>
      </c>
      <c r="B1518" s="335"/>
      <c r="C1518" s="402"/>
      <c r="D1518" s="306"/>
      <c r="E1518" s="173"/>
      <c r="F1518" s="173"/>
      <c r="G1518" s="308"/>
      <c r="H1518" s="348"/>
      <c r="I1518" s="173"/>
      <c r="J1518" s="173"/>
      <c r="K1518" s="300"/>
      <c r="L1518" s="349"/>
      <c r="M1518" s="362"/>
      <c r="N1518" s="349"/>
      <c r="O1518" s="349"/>
      <c r="P1518" s="349"/>
      <c r="Q1518" s="265"/>
      <c r="R1518" s="265"/>
      <c r="S1518" s="265"/>
      <c r="T1518" s="265"/>
      <c r="U1518" s="265"/>
      <c r="V1518" s="265"/>
      <c r="W1518" s="265"/>
      <c r="X1518" s="265"/>
      <c r="Y1518" s="265"/>
      <c r="Z1518" s="265"/>
      <c r="AA1518" s="265"/>
      <c r="AB1518" s="265"/>
    </row>
    <row r="1519" hidden="1">
      <c r="A1519" s="83" t="str">
        <f t="shared" si="1"/>
        <v>60704a2f03182de3b38ed575</v>
      </c>
      <c r="B1519" s="325" t="s">
        <v>8686</v>
      </c>
      <c r="C1519" s="92" t="s">
        <v>52</v>
      </c>
      <c r="D1519" s="306" t="s">
        <v>51</v>
      </c>
      <c r="E1519" s="101" t="s">
        <v>7494</v>
      </c>
      <c r="F1519" s="101" t="s">
        <v>7495</v>
      </c>
      <c r="G1519" s="308" t="s">
        <v>9505</v>
      </c>
      <c r="H1519" s="348" t="s">
        <v>10673</v>
      </c>
      <c r="I1519" s="173" t="s">
        <v>10674</v>
      </c>
      <c r="J1519" s="101" t="s">
        <v>7497</v>
      </c>
      <c r="K1519" s="300" t="s">
        <v>10675</v>
      </c>
      <c r="L1519" s="300" t="s">
        <v>10676</v>
      </c>
      <c r="M1519" s="362"/>
      <c r="N1519" s="349"/>
      <c r="O1519" s="349"/>
      <c r="P1519" s="349"/>
      <c r="Q1519" s="265"/>
      <c r="R1519" s="265"/>
      <c r="S1519" s="265"/>
      <c r="T1519" s="265"/>
      <c r="U1519" s="265"/>
      <c r="V1519" s="265"/>
      <c r="W1519" s="265"/>
      <c r="X1519" s="265"/>
      <c r="Y1519" s="265"/>
      <c r="Z1519" s="265"/>
      <c r="AA1519" s="265"/>
      <c r="AB1519" s="265"/>
    </row>
    <row r="1520" hidden="1">
      <c r="A1520" s="83" t="str">
        <f t="shared" si="1"/>
        <v>5fe55640861c9a062d623d88</v>
      </c>
      <c r="B1520" s="99"/>
      <c r="C1520" s="92" t="s">
        <v>52</v>
      </c>
      <c r="D1520" s="306" t="s">
        <v>51</v>
      </c>
      <c r="E1520" s="122" t="s">
        <v>6875</v>
      </c>
      <c r="F1520" s="122" t="s">
        <v>6876</v>
      </c>
      <c r="G1520" s="309" t="s">
        <v>9410</v>
      </c>
      <c r="H1520" s="231" t="s">
        <v>9459</v>
      </c>
      <c r="I1520" s="122" t="s">
        <v>10677</v>
      </c>
      <c r="J1520" s="122" t="s">
        <v>6878</v>
      </c>
      <c r="K1520" s="312" t="s">
        <v>10675</v>
      </c>
      <c r="L1520" s="315"/>
      <c r="M1520" s="351"/>
      <c r="N1520" s="349"/>
      <c r="O1520" s="349"/>
      <c r="P1520" s="349"/>
      <c r="Q1520" s="265"/>
      <c r="R1520" s="265"/>
      <c r="S1520" s="265"/>
      <c r="T1520" s="265"/>
      <c r="U1520" s="265"/>
      <c r="V1520" s="265"/>
      <c r="W1520" s="265"/>
      <c r="X1520" s="265"/>
      <c r="Y1520" s="265"/>
      <c r="Z1520" s="265"/>
      <c r="AA1520" s="265"/>
      <c r="AB1520" s="265"/>
    </row>
    <row r="1521" hidden="1">
      <c r="A1521" s="83" t="str">
        <f t="shared" si="1"/>
        <v>5fa9a839280bdd704ea023eb</v>
      </c>
      <c r="B1521" s="99"/>
      <c r="C1521" s="92" t="s">
        <v>52</v>
      </c>
      <c r="D1521" s="306" t="s">
        <v>358</v>
      </c>
      <c r="E1521" s="101" t="s">
        <v>7398</v>
      </c>
      <c r="F1521" s="101" t="s">
        <v>7399</v>
      </c>
      <c r="G1521" s="308" t="s">
        <v>9021</v>
      </c>
      <c r="H1521" s="348" t="s">
        <v>9082</v>
      </c>
      <c r="I1521" s="207" t="s">
        <v>10678</v>
      </c>
      <c r="J1521" s="101" t="s">
        <v>7401</v>
      </c>
      <c r="K1521" s="300" t="s">
        <v>10630</v>
      </c>
      <c r="L1521" s="349"/>
      <c r="M1521" s="362"/>
      <c r="N1521" s="349"/>
      <c r="O1521" s="349"/>
      <c r="P1521" s="349"/>
      <c r="Q1521" s="265"/>
      <c r="R1521" s="265"/>
      <c r="S1521" s="265"/>
      <c r="T1521" s="265"/>
      <c r="U1521" s="265"/>
      <c r="V1521" s="265"/>
      <c r="W1521" s="265"/>
      <c r="X1521" s="265"/>
      <c r="Y1521" s="265"/>
      <c r="Z1521" s="265"/>
      <c r="AA1521" s="265"/>
      <c r="AB1521" s="265"/>
    </row>
    <row r="1522" hidden="1">
      <c r="A1522" s="83" t="str">
        <f t="shared" si="1"/>
        <v>5ffc652ce348f6e7f7a29d0f</v>
      </c>
      <c r="B1522" s="99"/>
      <c r="C1522" s="92" t="s">
        <v>52</v>
      </c>
      <c r="D1522" s="306" t="s">
        <v>358</v>
      </c>
      <c r="E1522" s="122" t="s">
        <v>6006</v>
      </c>
      <c r="F1522" s="122" t="s">
        <v>6007</v>
      </c>
      <c r="G1522" s="309" t="s">
        <v>8745</v>
      </c>
      <c r="H1522" s="231" t="s">
        <v>10679</v>
      </c>
      <c r="I1522" s="122" t="s">
        <v>10680</v>
      </c>
      <c r="J1522" s="122" t="s">
        <v>3881</v>
      </c>
      <c r="K1522" s="312" t="s">
        <v>10626</v>
      </c>
      <c r="L1522" s="315"/>
      <c r="M1522" s="351"/>
      <c r="N1522" s="349"/>
      <c r="O1522" s="349"/>
      <c r="P1522" s="349"/>
      <c r="Q1522" s="265"/>
      <c r="R1522" s="265"/>
      <c r="S1522" s="265"/>
      <c r="T1522" s="265"/>
      <c r="U1522" s="265"/>
      <c r="V1522" s="265"/>
      <c r="W1522" s="265"/>
      <c r="X1522" s="265"/>
      <c r="Y1522" s="265"/>
      <c r="Z1522" s="265"/>
      <c r="AA1522" s="265"/>
      <c r="AB1522" s="265"/>
    </row>
    <row r="1523" hidden="1">
      <c r="A1523" s="83" t="str">
        <f t="shared" si="1"/>
        <v/>
      </c>
      <c r="B1523" s="99"/>
      <c r="C1523" s="92" t="s">
        <v>52</v>
      </c>
      <c r="D1523" s="306"/>
      <c r="E1523" s="173"/>
      <c r="F1523" s="173"/>
      <c r="G1523" s="308"/>
      <c r="H1523" s="348"/>
      <c r="I1523" s="173"/>
      <c r="J1523" s="173"/>
      <c r="K1523" s="300"/>
      <c r="L1523" s="349"/>
      <c r="M1523" s="362"/>
      <c r="N1523" s="349"/>
      <c r="O1523" s="349"/>
      <c r="P1523" s="349"/>
      <c r="Q1523" s="265"/>
      <c r="R1523" s="265"/>
      <c r="S1523" s="265"/>
      <c r="T1523" s="265"/>
      <c r="U1523" s="265"/>
      <c r="V1523" s="265"/>
      <c r="W1523" s="265"/>
      <c r="X1523" s="265"/>
      <c r="Y1523" s="265"/>
      <c r="Z1523" s="265"/>
      <c r="AA1523" s="265"/>
      <c r="AB1523" s="265"/>
    </row>
    <row r="1524" hidden="1">
      <c r="A1524" s="83" t="str">
        <f t="shared" si="1"/>
        <v/>
      </c>
      <c r="B1524" s="108"/>
      <c r="C1524" s="92" t="s">
        <v>52</v>
      </c>
      <c r="D1524" s="306"/>
      <c r="E1524" s="173"/>
      <c r="F1524" s="173"/>
      <c r="G1524" s="308"/>
      <c r="H1524" s="348"/>
      <c r="I1524" s="173"/>
      <c r="J1524" s="173"/>
      <c r="K1524" s="300"/>
      <c r="L1524" s="349"/>
      <c r="M1524" s="362"/>
      <c r="N1524" s="349"/>
      <c r="O1524" s="349"/>
      <c r="P1524" s="349"/>
      <c r="Q1524" s="265"/>
      <c r="R1524" s="265"/>
      <c r="S1524" s="265"/>
      <c r="T1524" s="265"/>
      <c r="U1524" s="265"/>
      <c r="V1524" s="265"/>
      <c r="W1524" s="265"/>
      <c r="X1524" s="265"/>
      <c r="Y1524" s="265"/>
      <c r="Z1524" s="265"/>
      <c r="AA1524" s="265"/>
      <c r="AB1524" s="265"/>
    </row>
    <row r="1525" hidden="1">
      <c r="A1525" s="83" t="str">
        <f t="shared" si="1"/>
        <v>İlk randevu gelmeden 1 saat önceden haber verilmesini istiyor hazırlık yapacak!!!!</v>
      </c>
      <c r="B1525" s="83"/>
      <c r="C1525" s="262">
        <v>44427.0</v>
      </c>
      <c r="D1525" s="306"/>
      <c r="E1525" s="359" t="s">
        <v>10681</v>
      </c>
      <c r="F1525" s="150"/>
      <c r="G1525" s="308"/>
      <c r="H1525" s="348"/>
      <c r="I1525" s="173"/>
      <c r="J1525" s="173"/>
      <c r="K1525" s="300"/>
      <c r="L1525" s="349"/>
      <c r="M1525" s="362"/>
      <c r="N1525" s="349"/>
      <c r="O1525" s="349"/>
      <c r="P1525" s="349"/>
      <c r="Q1525" s="265"/>
      <c r="R1525" s="265"/>
      <c r="S1525" s="265"/>
      <c r="T1525" s="265"/>
      <c r="U1525" s="265"/>
      <c r="V1525" s="265"/>
      <c r="W1525" s="265"/>
      <c r="X1525" s="265"/>
      <c r="Y1525" s="265"/>
      <c r="Z1525" s="265"/>
      <c r="AA1525" s="265"/>
      <c r="AB1525" s="265"/>
    </row>
    <row r="1526" hidden="1">
      <c r="A1526" s="83" t="str">
        <f t="shared" si="1"/>
        <v>60a6205a99e1c94a5a3e120e</v>
      </c>
      <c r="B1526" s="325" t="s">
        <v>8686</v>
      </c>
      <c r="C1526" s="92" t="s">
        <v>641</v>
      </c>
      <c r="D1526" s="306" t="s">
        <v>51</v>
      </c>
      <c r="E1526" s="173" t="s">
        <v>2862</v>
      </c>
      <c r="F1526" s="173" t="s">
        <v>10682</v>
      </c>
      <c r="G1526" s="308" t="s">
        <v>9505</v>
      </c>
      <c r="H1526" s="348" t="s">
        <v>10683</v>
      </c>
      <c r="I1526" s="173" t="s">
        <v>10684</v>
      </c>
      <c r="J1526" s="173" t="s">
        <v>10685</v>
      </c>
      <c r="K1526" s="300"/>
      <c r="L1526" s="300" t="s">
        <v>10686</v>
      </c>
      <c r="M1526" s="362"/>
      <c r="N1526" s="349"/>
      <c r="O1526" s="349"/>
      <c r="P1526" s="349"/>
      <c r="Q1526" s="265"/>
      <c r="R1526" s="265"/>
      <c r="S1526" s="265"/>
      <c r="T1526" s="265"/>
      <c r="U1526" s="265"/>
      <c r="V1526" s="265"/>
      <c r="W1526" s="265"/>
      <c r="X1526" s="265"/>
      <c r="Y1526" s="265"/>
      <c r="Z1526" s="265"/>
      <c r="AA1526" s="265"/>
      <c r="AB1526" s="265"/>
    </row>
    <row r="1527" hidden="1">
      <c r="A1527" s="83" t="str">
        <f t="shared" si="1"/>
        <v>60c77a17f07269d7f42ee8d7</v>
      </c>
      <c r="B1527" s="99"/>
      <c r="C1527" s="92" t="s">
        <v>641</v>
      </c>
      <c r="D1527" s="306" t="s">
        <v>51</v>
      </c>
      <c r="E1527" s="101" t="s">
        <v>10687</v>
      </c>
      <c r="F1527" s="101" t="s">
        <v>10688</v>
      </c>
      <c r="G1527" s="308" t="s">
        <v>9186</v>
      </c>
      <c r="H1527" s="348" t="s">
        <v>9610</v>
      </c>
      <c r="I1527" s="173" t="s">
        <v>10689</v>
      </c>
      <c r="J1527" s="101" t="s">
        <v>1999</v>
      </c>
      <c r="K1527" s="300"/>
      <c r="L1527" s="300" t="s">
        <v>10690</v>
      </c>
      <c r="M1527" s="362"/>
      <c r="N1527" s="349"/>
      <c r="O1527" s="349"/>
      <c r="P1527" s="349"/>
      <c r="Q1527" s="265"/>
      <c r="R1527" s="265"/>
      <c r="S1527" s="265"/>
      <c r="T1527" s="265"/>
      <c r="U1527" s="265"/>
      <c r="V1527" s="265"/>
      <c r="W1527" s="265"/>
      <c r="X1527" s="265"/>
      <c r="Y1527" s="265"/>
      <c r="Z1527" s="265"/>
      <c r="AA1527" s="265"/>
      <c r="AB1527" s="265"/>
    </row>
    <row r="1528" hidden="1">
      <c r="A1528" s="83" t="str">
        <f t="shared" si="1"/>
        <v>608123ed37e16a5e6e5d3ca0</v>
      </c>
      <c r="B1528" s="99"/>
      <c r="C1528" s="92" t="s">
        <v>641</v>
      </c>
      <c r="D1528" s="306" t="s">
        <v>51</v>
      </c>
      <c r="E1528" s="101" t="s">
        <v>10212</v>
      </c>
      <c r="F1528" s="101" t="s">
        <v>10213</v>
      </c>
      <c r="G1528" s="308" t="s">
        <v>8745</v>
      </c>
      <c r="H1528" s="101" t="s">
        <v>10210</v>
      </c>
      <c r="I1528" s="101" t="s">
        <v>10691</v>
      </c>
      <c r="J1528" s="101" t="s">
        <v>6648</v>
      </c>
      <c r="K1528" s="300" t="s">
        <v>10692</v>
      </c>
      <c r="L1528" s="300" t="s">
        <v>10686</v>
      </c>
      <c r="M1528" s="362"/>
      <c r="N1528" s="349"/>
      <c r="O1528" s="349"/>
      <c r="P1528" s="349"/>
      <c r="Q1528" s="265"/>
      <c r="R1528" s="265"/>
      <c r="S1528" s="265"/>
      <c r="T1528" s="265"/>
      <c r="U1528" s="265"/>
      <c r="V1528" s="265"/>
      <c r="W1528" s="265"/>
      <c r="X1528" s="265"/>
      <c r="Y1528" s="265"/>
      <c r="Z1528" s="265"/>
      <c r="AA1528" s="265"/>
      <c r="AB1528" s="265"/>
    </row>
    <row r="1529" hidden="1">
      <c r="A1529" s="83" t="str">
        <f t="shared" si="1"/>
        <v>6081261679796f77d75ab7d6</v>
      </c>
      <c r="B1529" s="99"/>
      <c r="C1529" s="92" t="s">
        <v>641</v>
      </c>
      <c r="D1529" s="306" t="s">
        <v>51</v>
      </c>
      <c r="E1529" s="101" t="s">
        <v>2725</v>
      </c>
      <c r="F1529" s="101" t="s">
        <v>2726</v>
      </c>
      <c r="G1529" s="308" t="s">
        <v>8745</v>
      </c>
      <c r="H1529" s="101" t="s">
        <v>10210</v>
      </c>
      <c r="I1529" s="101" t="s">
        <v>10691</v>
      </c>
      <c r="J1529" s="101" t="s">
        <v>2728</v>
      </c>
      <c r="K1529" s="300" t="s">
        <v>10692</v>
      </c>
      <c r="L1529" s="300" t="s">
        <v>10686</v>
      </c>
      <c r="M1529" s="362"/>
      <c r="N1529" s="349"/>
      <c r="O1529" s="349"/>
      <c r="P1529" s="349"/>
      <c r="Q1529" s="265"/>
      <c r="R1529" s="265"/>
      <c r="S1529" s="265"/>
      <c r="T1529" s="265"/>
      <c r="U1529" s="265"/>
      <c r="V1529" s="265"/>
      <c r="W1529" s="265"/>
      <c r="X1529" s="265"/>
      <c r="Y1529" s="265"/>
      <c r="Z1529" s="265"/>
      <c r="AA1529" s="265"/>
      <c r="AB1529" s="265"/>
    </row>
    <row r="1530" hidden="1">
      <c r="A1530" s="83" t="str">
        <f t="shared" si="1"/>
        <v/>
      </c>
      <c r="B1530" s="99"/>
      <c r="C1530" s="92" t="s">
        <v>641</v>
      </c>
      <c r="D1530" s="306"/>
      <c r="E1530" s="173"/>
      <c r="F1530" s="173"/>
      <c r="G1530" s="308"/>
      <c r="H1530" s="348"/>
      <c r="I1530" s="173"/>
      <c r="J1530" s="173"/>
      <c r="K1530" s="300"/>
      <c r="L1530" s="349"/>
      <c r="M1530" s="362"/>
      <c r="N1530" s="349"/>
      <c r="O1530" s="349"/>
      <c r="P1530" s="349"/>
      <c r="Q1530" s="265"/>
      <c r="R1530" s="265"/>
      <c r="S1530" s="265"/>
      <c r="T1530" s="265"/>
      <c r="U1530" s="265"/>
      <c r="V1530" s="265"/>
      <c r="W1530" s="265"/>
      <c r="X1530" s="265"/>
      <c r="Y1530" s="265"/>
      <c r="Z1530" s="265"/>
      <c r="AA1530" s="265"/>
      <c r="AB1530" s="265"/>
    </row>
    <row r="1531" hidden="1">
      <c r="A1531" s="83" t="str">
        <f t="shared" si="1"/>
        <v/>
      </c>
      <c r="B1531" s="108"/>
      <c r="C1531" s="402" t="s">
        <v>641</v>
      </c>
      <c r="D1531" s="306"/>
      <c r="E1531" s="173"/>
      <c r="F1531" s="173"/>
      <c r="G1531" s="308"/>
      <c r="H1531" s="348"/>
      <c r="I1531" s="173"/>
      <c r="J1531" s="173"/>
      <c r="K1531" s="300"/>
      <c r="L1531" s="349"/>
      <c r="M1531" s="362"/>
      <c r="N1531" s="349"/>
      <c r="O1531" s="349"/>
      <c r="P1531" s="349"/>
      <c r="Q1531" s="265"/>
      <c r="R1531" s="265"/>
      <c r="S1531" s="265"/>
      <c r="T1531" s="265"/>
      <c r="U1531" s="265"/>
      <c r="V1531" s="265"/>
      <c r="W1531" s="265"/>
      <c r="X1531" s="265"/>
      <c r="Y1531" s="265"/>
      <c r="Z1531" s="265"/>
      <c r="AA1531" s="265"/>
      <c r="AB1531" s="265"/>
    </row>
    <row r="1532" hidden="1">
      <c r="A1532" s="83" t="str">
        <f t="shared" si="1"/>
        <v>60ab79c5896f97f61523a752</v>
      </c>
      <c r="B1532" s="335"/>
      <c r="C1532" s="402"/>
      <c r="D1532" s="306" t="s">
        <v>51</v>
      </c>
      <c r="E1532" s="101" t="s">
        <v>6370</v>
      </c>
      <c r="F1532" s="101" t="s">
        <v>6371</v>
      </c>
      <c r="G1532" s="308" t="s">
        <v>10693</v>
      </c>
      <c r="H1532" s="348" t="s">
        <v>9826</v>
      </c>
      <c r="I1532" s="173" t="s">
        <v>10694</v>
      </c>
      <c r="J1532" s="101" t="s">
        <v>6373</v>
      </c>
      <c r="K1532" s="300" t="s">
        <v>10686</v>
      </c>
      <c r="L1532" s="349"/>
      <c r="M1532" s="362"/>
      <c r="N1532" s="349"/>
      <c r="O1532" s="349"/>
      <c r="P1532" s="349"/>
      <c r="Q1532" s="265"/>
      <c r="R1532" s="265"/>
      <c r="S1532" s="265"/>
      <c r="T1532" s="265"/>
      <c r="U1532" s="265"/>
      <c r="V1532" s="265"/>
      <c r="W1532" s="265"/>
      <c r="X1532" s="265"/>
      <c r="Y1532" s="265"/>
      <c r="Z1532" s="265"/>
      <c r="AA1532" s="265"/>
      <c r="AB1532" s="265"/>
    </row>
    <row r="1533" hidden="1">
      <c r="A1533" s="83" t="str">
        <f t="shared" si="1"/>
        <v>5fd9c62e8aae784b6cb2e785</v>
      </c>
      <c r="B1533" s="325" t="s">
        <v>8686</v>
      </c>
      <c r="C1533" s="92" t="s">
        <v>52</v>
      </c>
      <c r="D1533" s="306" t="s">
        <v>51</v>
      </c>
      <c r="E1533" s="122" t="s">
        <v>6916</v>
      </c>
      <c r="F1533" s="122" t="s">
        <v>6917</v>
      </c>
      <c r="G1533" s="309" t="s">
        <v>8927</v>
      </c>
      <c r="H1533" s="231" t="s">
        <v>10695</v>
      </c>
      <c r="I1533" s="122" t="s">
        <v>10696</v>
      </c>
      <c r="J1533" s="122" t="s">
        <v>6919</v>
      </c>
      <c r="K1533" s="312" t="s">
        <v>10686</v>
      </c>
      <c r="L1533" s="315"/>
      <c r="M1533" s="362"/>
      <c r="N1533" s="349"/>
      <c r="O1533" s="349"/>
      <c r="P1533" s="349"/>
      <c r="Q1533" s="265"/>
      <c r="R1533" s="265"/>
      <c r="S1533" s="265"/>
      <c r="T1533" s="265"/>
      <c r="U1533" s="265"/>
      <c r="V1533" s="265"/>
      <c r="W1533" s="265"/>
      <c r="X1533" s="265"/>
      <c r="Y1533" s="265"/>
      <c r="Z1533" s="265"/>
      <c r="AA1533" s="265"/>
      <c r="AB1533" s="265"/>
    </row>
    <row r="1534" hidden="1">
      <c r="A1534" s="83" t="str">
        <f t="shared" si="1"/>
        <v>5fe1a7d63e964b28fae9c1dc</v>
      </c>
      <c r="B1534" s="99"/>
      <c r="C1534" s="92" t="s">
        <v>52</v>
      </c>
      <c r="D1534" s="306" t="s">
        <v>51</v>
      </c>
      <c r="E1534" s="101" t="s">
        <v>7090</v>
      </c>
      <c r="F1534" s="101" t="s">
        <v>7091</v>
      </c>
      <c r="G1534" s="308" t="s">
        <v>8958</v>
      </c>
      <c r="H1534" s="348" t="s">
        <v>10695</v>
      </c>
      <c r="I1534" s="173" t="s">
        <v>10697</v>
      </c>
      <c r="J1534" s="101" t="s">
        <v>7093</v>
      </c>
      <c r="K1534" s="300" t="s">
        <v>10698</v>
      </c>
      <c r="L1534" s="300" t="s">
        <v>10686</v>
      </c>
      <c r="M1534" s="362"/>
      <c r="N1534" s="349"/>
      <c r="O1534" s="349"/>
      <c r="P1534" s="349"/>
      <c r="Q1534" s="265"/>
      <c r="R1534" s="265"/>
      <c r="S1534" s="265"/>
      <c r="T1534" s="265"/>
      <c r="U1534" s="265"/>
      <c r="V1534" s="265"/>
      <c r="W1534" s="265"/>
      <c r="X1534" s="265"/>
      <c r="Y1534" s="265"/>
      <c r="Z1534" s="265"/>
      <c r="AA1534" s="265"/>
      <c r="AB1534" s="265"/>
    </row>
    <row r="1535" hidden="1">
      <c r="A1535" s="83" t="str">
        <f t="shared" si="1"/>
        <v>5fe321b39a19ed4b3ae4d401</v>
      </c>
      <c r="B1535" s="99"/>
      <c r="C1535" s="92" t="s">
        <v>52</v>
      </c>
      <c r="D1535" s="306" t="s">
        <v>51</v>
      </c>
      <c r="E1535" s="101" t="s">
        <v>3033</v>
      </c>
      <c r="F1535" s="101" t="s">
        <v>3034</v>
      </c>
      <c r="G1535" s="308" t="s">
        <v>8912</v>
      </c>
      <c r="H1535" s="348" t="s">
        <v>10699</v>
      </c>
      <c r="I1535" s="173" t="s">
        <v>10700</v>
      </c>
      <c r="J1535" s="101" t="s">
        <v>3036</v>
      </c>
      <c r="K1535" s="300" t="s">
        <v>10686</v>
      </c>
      <c r="L1535" s="349"/>
      <c r="M1535" s="362"/>
      <c r="N1535" s="349"/>
      <c r="O1535" s="349"/>
      <c r="P1535" s="349"/>
      <c r="Q1535" s="265"/>
      <c r="R1535" s="265"/>
      <c r="S1535" s="265"/>
      <c r="T1535" s="265"/>
      <c r="U1535" s="265"/>
      <c r="V1535" s="265"/>
      <c r="W1535" s="265"/>
      <c r="X1535" s="265"/>
      <c r="Y1535" s="265"/>
      <c r="Z1535" s="265"/>
      <c r="AA1535" s="265"/>
      <c r="AB1535" s="265"/>
    </row>
    <row r="1536" hidden="1">
      <c r="A1536" s="83" t="str">
        <f t="shared" si="1"/>
        <v/>
      </c>
      <c r="B1536" s="99"/>
      <c r="C1536" s="92" t="s">
        <v>52</v>
      </c>
      <c r="D1536" s="306"/>
      <c r="E1536" s="173"/>
      <c r="F1536" s="173"/>
      <c r="G1536" s="308"/>
      <c r="H1536" s="348"/>
      <c r="I1536" s="173"/>
      <c r="J1536" s="173"/>
      <c r="K1536" s="300"/>
      <c r="L1536" s="349"/>
      <c r="M1536" s="362"/>
      <c r="N1536" s="349"/>
      <c r="O1536" s="349"/>
      <c r="P1536" s="349"/>
      <c r="Q1536" s="265"/>
      <c r="R1536" s="265"/>
      <c r="S1536" s="265"/>
      <c r="T1536" s="265"/>
      <c r="U1536" s="265"/>
      <c r="V1536" s="265"/>
      <c r="W1536" s="265"/>
      <c r="X1536" s="265"/>
      <c r="Y1536" s="265"/>
      <c r="Z1536" s="265"/>
      <c r="AA1536" s="265"/>
      <c r="AB1536" s="265"/>
    </row>
    <row r="1537" hidden="1">
      <c r="A1537" s="83" t="str">
        <f t="shared" si="1"/>
        <v/>
      </c>
      <c r="B1537" s="108"/>
      <c r="C1537" s="92" t="s">
        <v>52</v>
      </c>
      <c r="D1537" s="306"/>
      <c r="E1537" s="173"/>
      <c r="F1537" s="173"/>
      <c r="G1537" s="308"/>
      <c r="H1537" s="348"/>
      <c r="I1537" s="173"/>
      <c r="J1537" s="173"/>
      <c r="K1537" s="300"/>
      <c r="L1537" s="349"/>
      <c r="M1537" s="362"/>
      <c r="N1537" s="349"/>
      <c r="O1537" s="349"/>
      <c r="P1537" s="349"/>
      <c r="Q1537" s="265"/>
      <c r="R1537" s="265"/>
      <c r="S1537" s="265"/>
      <c r="T1537" s="265"/>
      <c r="U1537" s="265"/>
      <c r="V1537" s="265"/>
      <c r="W1537" s="265"/>
      <c r="X1537" s="265"/>
      <c r="Y1537" s="265"/>
      <c r="Z1537" s="265"/>
      <c r="AA1537" s="265"/>
      <c r="AB1537" s="265"/>
    </row>
    <row r="1538" hidden="1">
      <c r="A1538" s="83" t="str">
        <f t="shared" si="1"/>
        <v/>
      </c>
      <c r="B1538" s="83"/>
      <c r="C1538" s="262">
        <v>44428.0</v>
      </c>
      <c r="D1538" s="306"/>
      <c r="E1538" s="173"/>
      <c r="F1538" s="173"/>
      <c r="G1538" s="308"/>
      <c r="H1538" s="348"/>
      <c r="I1538" s="173"/>
      <c r="J1538" s="173"/>
      <c r="K1538" s="300"/>
      <c r="L1538" s="349"/>
      <c r="M1538" s="362"/>
      <c r="N1538" s="349"/>
      <c r="O1538" s="349"/>
      <c r="P1538" s="349"/>
      <c r="Q1538" s="265"/>
      <c r="R1538" s="265"/>
      <c r="S1538" s="265"/>
      <c r="T1538" s="265"/>
      <c r="U1538" s="265"/>
      <c r="V1538" s="265"/>
      <c r="W1538" s="265"/>
      <c r="X1538" s="265"/>
      <c r="Y1538" s="265"/>
      <c r="Z1538" s="265"/>
      <c r="AA1538" s="265"/>
      <c r="AB1538" s="265"/>
    </row>
    <row r="1539" hidden="1">
      <c r="A1539" s="83" t="str">
        <f t="shared" si="1"/>
        <v/>
      </c>
      <c r="B1539" s="325" t="s">
        <v>8686</v>
      </c>
      <c r="C1539" s="92" t="s">
        <v>641</v>
      </c>
      <c r="D1539" s="306"/>
      <c r="E1539" s="173"/>
      <c r="F1539" s="173"/>
      <c r="G1539" s="308"/>
      <c r="H1539" s="348"/>
      <c r="I1539" s="173"/>
      <c r="J1539" s="173"/>
      <c r="K1539" s="300"/>
      <c r="L1539" s="349"/>
      <c r="M1539" s="362"/>
      <c r="N1539" s="349"/>
      <c r="O1539" s="349"/>
      <c r="P1539" s="349"/>
      <c r="Q1539" s="265"/>
      <c r="R1539" s="265"/>
      <c r="S1539" s="265"/>
      <c r="T1539" s="265"/>
      <c r="U1539" s="265"/>
      <c r="V1539" s="265"/>
      <c r="W1539" s="265"/>
      <c r="X1539" s="265"/>
      <c r="Y1539" s="265"/>
      <c r="Z1539" s="265"/>
      <c r="AA1539" s="265"/>
      <c r="AB1539" s="265"/>
    </row>
    <row r="1540" hidden="1">
      <c r="A1540" s="83" t="str">
        <f t="shared" si="1"/>
        <v>RANDEVU OLUŞTURULMAYACAK!!!!</v>
      </c>
      <c r="B1540" s="99"/>
      <c r="C1540" s="92" t="s">
        <v>641</v>
      </c>
      <c r="D1540" s="306"/>
      <c r="E1540" s="339" t="s">
        <v>10215</v>
      </c>
      <c r="F1540" s="254"/>
      <c r="G1540" s="308"/>
      <c r="H1540" s="348"/>
      <c r="I1540" s="173"/>
      <c r="J1540" s="173"/>
      <c r="K1540" s="300"/>
      <c r="L1540" s="349"/>
      <c r="M1540" s="362"/>
      <c r="N1540" s="349"/>
      <c r="O1540" s="349"/>
      <c r="P1540" s="349"/>
      <c r="Q1540" s="265"/>
      <c r="R1540" s="265"/>
      <c r="S1540" s="265"/>
      <c r="T1540" s="265"/>
      <c r="U1540" s="265"/>
      <c r="V1540" s="265"/>
      <c r="W1540" s="265"/>
      <c r="X1540" s="265"/>
      <c r="Y1540" s="265"/>
      <c r="Z1540" s="265"/>
      <c r="AA1540" s="265"/>
      <c r="AB1540" s="265"/>
    </row>
    <row r="1541" hidden="1">
      <c r="A1541" s="83" t="str">
        <f t="shared" si="1"/>
        <v/>
      </c>
      <c r="B1541" s="99"/>
      <c r="C1541" s="92" t="s">
        <v>641</v>
      </c>
      <c r="D1541" s="306"/>
      <c r="E1541" s="255"/>
      <c r="F1541" s="256"/>
      <c r="G1541" s="308"/>
      <c r="H1541" s="348"/>
      <c r="I1541" s="173"/>
      <c r="J1541" s="173"/>
      <c r="K1541" s="300"/>
      <c r="L1541" s="349"/>
      <c r="M1541" s="362"/>
      <c r="N1541" s="349"/>
      <c r="O1541" s="349"/>
      <c r="P1541" s="349"/>
      <c r="Q1541" s="265"/>
      <c r="R1541" s="265"/>
      <c r="S1541" s="265"/>
      <c r="T1541" s="265"/>
      <c r="U1541" s="265"/>
      <c r="V1541" s="265"/>
      <c r="W1541" s="265"/>
      <c r="X1541" s="265"/>
      <c r="Y1541" s="265"/>
      <c r="Z1541" s="265"/>
      <c r="AA1541" s="265"/>
      <c r="AB1541" s="265"/>
    </row>
    <row r="1542" hidden="1">
      <c r="A1542" s="83" t="str">
        <f t="shared" si="1"/>
        <v/>
      </c>
      <c r="B1542" s="99"/>
      <c r="C1542" s="92" t="s">
        <v>641</v>
      </c>
      <c r="D1542" s="306"/>
      <c r="E1542" s="257"/>
      <c r="F1542" s="259"/>
      <c r="G1542" s="308"/>
      <c r="H1542" s="348"/>
      <c r="I1542" s="173"/>
      <c r="J1542" s="173"/>
      <c r="K1542" s="300"/>
      <c r="L1542" s="349"/>
      <c r="M1542" s="362"/>
      <c r="N1542" s="349"/>
      <c r="O1542" s="349"/>
      <c r="P1542" s="349"/>
      <c r="Q1542" s="265"/>
      <c r="R1542" s="265"/>
      <c r="S1542" s="265"/>
      <c r="T1542" s="265"/>
      <c r="U1542" s="265"/>
      <c r="V1542" s="265"/>
      <c r="W1542" s="265"/>
      <c r="X1542" s="265"/>
      <c r="Y1542" s="265"/>
      <c r="Z1542" s="265"/>
      <c r="AA1542" s="265"/>
      <c r="AB1542" s="265"/>
    </row>
    <row r="1543" hidden="1">
      <c r="A1543" s="83" t="str">
        <f t="shared" si="1"/>
        <v/>
      </c>
      <c r="B1543" s="99"/>
      <c r="C1543" s="92" t="s">
        <v>641</v>
      </c>
      <c r="D1543" s="306"/>
      <c r="E1543" s="173"/>
      <c r="F1543" s="173"/>
      <c r="G1543" s="308"/>
      <c r="H1543" s="348"/>
      <c r="I1543" s="173"/>
      <c r="J1543" s="173"/>
      <c r="K1543" s="300"/>
      <c r="L1543" s="349"/>
      <c r="M1543" s="362"/>
      <c r="N1543" s="349"/>
      <c r="O1543" s="349"/>
      <c r="P1543" s="349"/>
      <c r="Q1543" s="265"/>
      <c r="R1543" s="265"/>
      <c r="S1543" s="265"/>
      <c r="T1543" s="265"/>
      <c r="U1543" s="265"/>
      <c r="V1543" s="265"/>
      <c r="W1543" s="265"/>
      <c r="X1543" s="265"/>
      <c r="Y1543" s="265"/>
      <c r="Z1543" s="265"/>
      <c r="AA1543" s="265"/>
      <c r="AB1543" s="265"/>
    </row>
    <row r="1544" hidden="1">
      <c r="A1544" s="83" t="str">
        <f t="shared" si="1"/>
        <v/>
      </c>
      <c r="B1544" s="108"/>
      <c r="C1544" s="402" t="s">
        <v>641</v>
      </c>
      <c r="D1544" s="306"/>
      <c r="E1544" s="173"/>
      <c r="F1544" s="173"/>
      <c r="G1544" s="308"/>
      <c r="H1544" s="348"/>
      <c r="I1544" s="173"/>
      <c r="J1544" s="173"/>
      <c r="K1544" s="300"/>
      <c r="L1544" s="349"/>
      <c r="M1544" s="362"/>
      <c r="N1544" s="349"/>
      <c r="O1544" s="349"/>
      <c r="P1544" s="349"/>
      <c r="Q1544" s="265"/>
      <c r="R1544" s="265"/>
      <c r="S1544" s="265"/>
      <c r="T1544" s="265"/>
      <c r="U1544" s="265"/>
      <c r="V1544" s="265"/>
      <c r="W1544" s="265"/>
      <c r="X1544" s="265"/>
      <c r="Y1544" s="265"/>
      <c r="Z1544" s="265"/>
      <c r="AA1544" s="265"/>
      <c r="AB1544" s="265"/>
    </row>
    <row r="1545" hidden="1">
      <c r="A1545" s="83" t="str">
        <f t="shared" si="1"/>
        <v/>
      </c>
      <c r="B1545" s="335"/>
      <c r="C1545" s="402"/>
      <c r="D1545" s="306"/>
      <c r="E1545" s="173"/>
      <c r="F1545" s="173"/>
      <c r="G1545" s="308"/>
      <c r="H1545" s="348"/>
      <c r="I1545" s="173"/>
      <c r="J1545" s="173"/>
      <c r="K1545" s="300"/>
      <c r="L1545" s="349"/>
      <c r="M1545" s="362"/>
      <c r="N1545" s="349"/>
      <c r="O1545" s="349"/>
      <c r="P1545" s="349"/>
      <c r="Q1545" s="265"/>
      <c r="R1545" s="265"/>
      <c r="S1545" s="265"/>
      <c r="T1545" s="265"/>
      <c r="U1545" s="265"/>
      <c r="V1545" s="265"/>
      <c r="W1545" s="265"/>
      <c r="X1545" s="265"/>
      <c r="Y1545" s="265"/>
      <c r="Z1545" s="265"/>
      <c r="AA1545" s="265"/>
      <c r="AB1545" s="265"/>
    </row>
    <row r="1546" hidden="1">
      <c r="A1546" s="83" t="str">
        <f t="shared" si="1"/>
        <v/>
      </c>
      <c r="B1546" s="325" t="s">
        <v>8686</v>
      </c>
      <c r="C1546" s="92" t="s">
        <v>52</v>
      </c>
      <c r="D1546" s="306"/>
      <c r="E1546" s="173"/>
      <c r="F1546" s="173"/>
      <c r="G1546" s="308"/>
      <c r="H1546" s="348"/>
      <c r="I1546" s="173"/>
      <c r="J1546" s="173"/>
      <c r="K1546" s="300"/>
      <c r="L1546" s="349"/>
      <c r="M1546" s="362"/>
      <c r="N1546" s="349"/>
      <c r="O1546" s="349"/>
      <c r="P1546" s="349"/>
      <c r="Q1546" s="265"/>
      <c r="R1546" s="265"/>
      <c r="S1546" s="265"/>
      <c r="T1546" s="265"/>
      <c r="U1546" s="265"/>
      <c r="V1546" s="265"/>
      <c r="W1546" s="265"/>
      <c r="X1546" s="265"/>
      <c r="Y1546" s="265"/>
      <c r="Z1546" s="265"/>
      <c r="AA1546" s="265"/>
      <c r="AB1546" s="265"/>
    </row>
    <row r="1547" hidden="1">
      <c r="A1547" s="83" t="str">
        <f t="shared" si="1"/>
        <v/>
      </c>
      <c r="B1547" s="99"/>
      <c r="C1547" s="92" t="s">
        <v>52</v>
      </c>
      <c r="D1547" s="306"/>
      <c r="E1547" s="173"/>
      <c r="F1547" s="173"/>
      <c r="G1547" s="308"/>
      <c r="H1547" s="348"/>
      <c r="I1547" s="173"/>
      <c r="J1547" s="173"/>
      <c r="K1547" s="300"/>
      <c r="L1547" s="349"/>
      <c r="M1547" s="362"/>
      <c r="N1547" s="349"/>
      <c r="O1547" s="349"/>
      <c r="P1547" s="349"/>
      <c r="Q1547" s="265"/>
      <c r="R1547" s="265"/>
      <c r="S1547" s="265"/>
      <c r="T1547" s="265"/>
      <c r="U1547" s="265"/>
      <c r="V1547" s="265"/>
      <c r="W1547" s="265"/>
      <c r="X1547" s="265"/>
      <c r="Y1547" s="265"/>
      <c r="Z1547" s="265"/>
      <c r="AA1547" s="265"/>
      <c r="AB1547" s="265"/>
    </row>
    <row r="1548" hidden="1">
      <c r="A1548" s="83" t="str">
        <f t="shared" si="1"/>
        <v>RANDEVU OLUŞTURULMAYACAK!!!!</v>
      </c>
      <c r="B1548" s="99"/>
      <c r="C1548" s="92" t="s">
        <v>52</v>
      </c>
      <c r="D1548" s="306"/>
      <c r="E1548" s="339" t="s">
        <v>10215</v>
      </c>
      <c r="F1548" s="254"/>
      <c r="G1548" s="308"/>
      <c r="H1548" s="348"/>
      <c r="I1548" s="173"/>
      <c r="J1548" s="173"/>
      <c r="K1548" s="300"/>
      <c r="L1548" s="349"/>
      <c r="M1548" s="362"/>
      <c r="N1548" s="349"/>
      <c r="O1548" s="349"/>
      <c r="P1548" s="349"/>
      <c r="Q1548" s="265"/>
      <c r="R1548" s="265"/>
      <c r="S1548" s="265"/>
      <c r="T1548" s="265"/>
      <c r="U1548" s="265"/>
      <c r="V1548" s="265"/>
      <c r="W1548" s="265"/>
      <c r="X1548" s="265"/>
      <c r="Y1548" s="265"/>
      <c r="Z1548" s="265"/>
      <c r="AA1548" s="265"/>
      <c r="AB1548" s="265"/>
    </row>
    <row r="1549" hidden="1">
      <c r="A1549" s="83" t="str">
        <f t="shared" si="1"/>
        <v/>
      </c>
      <c r="B1549" s="99"/>
      <c r="C1549" s="92" t="s">
        <v>52</v>
      </c>
      <c r="D1549" s="306"/>
      <c r="E1549" s="255"/>
      <c r="F1549" s="256"/>
      <c r="G1549" s="308"/>
      <c r="H1549" s="348"/>
      <c r="I1549" s="173"/>
      <c r="J1549" s="173"/>
      <c r="K1549" s="300"/>
      <c r="L1549" s="349"/>
      <c r="M1549" s="362"/>
      <c r="N1549" s="349"/>
      <c r="O1549" s="349"/>
      <c r="P1549" s="349"/>
      <c r="Q1549" s="265"/>
      <c r="R1549" s="265"/>
      <c r="S1549" s="265"/>
      <c r="T1549" s="265"/>
      <c r="U1549" s="265"/>
      <c r="V1549" s="265"/>
      <c r="W1549" s="265"/>
      <c r="X1549" s="265"/>
      <c r="Y1549" s="265"/>
      <c r="Z1549" s="265"/>
      <c r="AA1549" s="265"/>
      <c r="AB1549" s="265"/>
    </row>
    <row r="1550" hidden="1">
      <c r="A1550" s="83" t="str">
        <f t="shared" si="1"/>
        <v/>
      </c>
      <c r="B1550" s="99"/>
      <c r="C1550" s="92" t="s">
        <v>52</v>
      </c>
      <c r="D1550" s="306"/>
      <c r="E1550" s="257"/>
      <c r="F1550" s="259"/>
      <c r="G1550" s="308"/>
      <c r="H1550" s="348"/>
      <c r="I1550" s="173"/>
      <c r="J1550" s="173"/>
      <c r="K1550" s="300"/>
      <c r="L1550" s="349"/>
      <c r="M1550" s="362"/>
      <c r="N1550" s="349"/>
      <c r="O1550" s="349"/>
      <c r="P1550" s="349"/>
      <c r="Q1550" s="265"/>
      <c r="R1550" s="265"/>
      <c r="S1550" s="265"/>
      <c r="T1550" s="265"/>
      <c r="U1550" s="265"/>
      <c r="V1550" s="265"/>
      <c r="W1550" s="265"/>
      <c r="X1550" s="265"/>
      <c r="Y1550" s="265"/>
      <c r="Z1550" s="265"/>
      <c r="AA1550" s="265"/>
      <c r="AB1550" s="265"/>
    </row>
    <row r="1551" hidden="1">
      <c r="A1551" s="83" t="str">
        <f t="shared" si="1"/>
        <v/>
      </c>
      <c r="B1551" s="108"/>
      <c r="C1551" s="92" t="s">
        <v>52</v>
      </c>
      <c r="D1551" s="306"/>
      <c r="E1551" s="173"/>
      <c r="F1551" s="173"/>
      <c r="G1551" s="308"/>
      <c r="H1551" s="348"/>
      <c r="I1551" s="173"/>
      <c r="J1551" s="173"/>
      <c r="K1551" s="300"/>
      <c r="L1551" s="349"/>
      <c r="M1551" s="362"/>
      <c r="N1551" s="349"/>
      <c r="O1551" s="349"/>
      <c r="P1551" s="349"/>
      <c r="Q1551" s="265"/>
      <c r="R1551" s="265"/>
      <c r="S1551" s="265"/>
      <c r="T1551" s="265"/>
      <c r="U1551" s="265"/>
      <c r="V1551" s="265"/>
      <c r="W1551" s="265"/>
      <c r="X1551" s="265"/>
      <c r="Y1551" s="265"/>
      <c r="Z1551" s="265"/>
      <c r="AA1551" s="265"/>
      <c r="AB1551" s="265"/>
    </row>
    <row r="1552" hidden="1">
      <c r="A1552" s="83" t="str">
        <f t="shared" si="1"/>
        <v/>
      </c>
      <c r="B1552" s="83"/>
      <c r="C1552" s="92"/>
      <c r="D1552" s="306"/>
      <c r="E1552" s="173"/>
      <c r="F1552" s="173"/>
      <c r="G1552" s="308"/>
      <c r="H1552" s="348"/>
      <c r="I1552" s="173"/>
      <c r="J1552" s="173"/>
      <c r="K1552" s="300"/>
      <c r="L1552" s="349"/>
      <c r="M1552" s="362"/>
      <c r="N1552" s="349"/>
      <c r="O1552" s="349"/>
      <c r="P1552" s="349"/>
      <c r="Q1552" s="265"/>
      <c r="R1552" s="265"/>
      <c r="S1552" s="265"/>
      <c r="T1552" s="265"/>
      <c r="U1552" s="265"/>
      <c r="V1552" s="265"/>
      <c r="W1552" s="265"/>
      <c r="X1552" s="265"/>
      <c r="Y1552" s="265"/>
      <c r="Z1552" s="265"/>
      <c r="AA1552" s="265"/>
      <c r="AB1552" s="265"/>
    </row>
    <row r="1553" hidden="1">
      <c r="A1553" s="83" t="str">
        <f t="shared" si="1"/>
        <v/>
      </c>
      <c r="B1553" s="325" t="s">
        <v>8686</v>
      </c>
      <c r="C1553" s="262">
        <v>44431.0</v>
      </c>
      <c r="D1553" s="306"/>
      <c r="E1553" s="173"/>
      <c r="F1553" s="173"/>
      <c r="G1553" s="308"/>
      <c r="H1553" s="348"/>
      <c r="I1553" s="173"/>
      <c r="J1553" s="173"/>
      <c r="K1553" s="300"/>
      <c r="L1553" s="349"/>
      <c r="M1553" s="362"/>
      <c r="N1553" s="349"/>
      <c r="O1553" s="349"/>
      <c r="P1553" s="349"/>
      <c r="Q1553" s="265"/>
      <c r="R1553" s="265"/>
      <c r="S1553" s="265"/>
      <c r="T1553" s="265"/>
      <c r="U1553" s="265"/>
      <c r="V1553" s="265"/>
      <c r="W1553" s="265"/>
      <c r="X1553" s="265"/>
      <c r="Y1553" s="265"/>
      <c r="Z1553" s="265"/>
      <c r="AA1553" s="265"/>
      <c r="AB1553" s="265"/>
    </row>
    <row r="1554" hidden="1">
      <c r="A1554" s="83" t="str">
        <f t="shared" si="1"/>
        <v>5fd0c9e69c74d697eb306b23</v>
      </c>
      <c r="B1554" s="99"/>
      <c r="C1554" s="92" t="s">
        <v>641</v>
      </c>
      <c r="D1554" s="306" t="s">
        <v>51</v>
      </c>
      <c r="E1554" s="101" t="s">
        <v>8776</v>
      </c>
      <c r="F1554" s="101" t="s">
        <v>8777</v>
      </c>
      <c r="G1554" s="308" t="s">
        <v>9505</v>
      </c>
      <c r="H1554" s="348" t="s">
        <v>8773</v>
      </c>
      <c r="I1554" s="334" t="s">
        <v>10701</v>
      </c>
      <c r="J1554" s="101" t="s">
        <v>8780</v>
      </c>
      <c r="K1554" s="51" t="s">
        <v>10702</v>
      </c>
      <c r="L1554" s="127"/>
      <c r="M1554" s="362"/>
      <c r="N1554" s="349"/>
      <c r="O1554" s="349"/>
      <c r="P1554" s="349"/>
      <c r="Q1554" s="265"/>
      <c r="R1554" s="265"/>
      <c r="S1554" s="265"/>
      <c r="T1554" s="265"/>
      <c r="U1554" s="265"/>
      <c r="V1554" s="265"/>
      <c r="W1554" s="265"/>
      <c r="X1554" s="265"/>
      <c r="Y1554" s="265"/>
      <c r="Z1554" s="265"/>
      <c r="AA1554" s="265"/>
      <c r="AB1554" s="265"/>
    </row>
    <row r="1555" hidden="1">
      <c r="A1555" s="83" t="str">
        <f t="shared" si="1"/>
        <v>60704a2f03182de3b38ed575</v>
      </c>
      <c r="B1555" s="99"/>
      <c r="C1555" s="92" t="s">
        <v>641</v>
      </c>
      <c r="D1555" s="306" t="s">
        <v>51</v>
      </c>
      <c r="E1555" s="101" t="s">
        <v>7494</v>
      </c>
      <c r="F1555" s="101" t="s">
        <v>7495</v>
      </c>
      <c r="G1555" s="308" t="s">
        <v>9410</v>
      </c>
      <c r="H1555" s="348" t="s">
        <v>10673</v>
      </c>
      <c r="I1555" s="173" t="s">
        <v>10674</v>
      </c>
      <c r="J1555" s="101" t="s">
        <v>7497</v>
      </c>
      <c r="K1555" s="51" t="s">
        <v>10702</v>
      </c>
      <c r="L1555" s="127"/>
      <c r="M1555" s="362"/>
      <c r="N1555" s="349"/>
      <c r="O1555" s="349"/>
      <c r="P1555" s="349"/>
      <c r="Q1555" s="265"/>
      <c r="R1555" s="265"/>
      <c r="S1555" s="265"/>
      <c r="T1555" s="265"/>
      <c r="U1555" s="265"/>
      <c r="V1555" s="265"/>
      <c r="W1555" s="265"/>
      <c r="X1555" s="265"/>
      <c r="Y1555" s="265"/>
      <c r="Z1555" s="265"/>
      <c r="AA1555" s="265"/>
      <c r="AB1555" s="265"/>
    </row>
    <row r="1556" hidden="1">
      <c r="A1556" s="83" t="str">
        <f t="shared" si="1"/>
        <v>60f1604f5c36d777010b77ce</v>
      </c>
      <c r="B1556" s="99"/>
      <c r="C1556" s="92" t="s">
        <v>641</v>
      </c>
      <c r="D1556" s="306" t="s">
        <v>51</v>
      </c>
      <c r="E1556" s="101" t="s">
        <v>10586</v>
      </c>
      <c r="F1556" s="101" t="s">
        <v>10587</v>
      </c>
      <c r="G1556" s="308" t="s">
        <v>9021</v>
      </c>
      <c r="H1556" s="348" t="s">
        <v>9826</v>
      </c>
      <c r="I1556" s="173" t="s">
        <v>10703</v>
      </c>
      <c r="J1556" s="101" t="s">
        <v>10589</v>
      </c>
      <c r="K1556" s="51" t="s">
        <v>10702</v>
      </c>
      <c r="L1556" s="349"/>
      <c r="M1556" s="362"/>
      <c r="N1556" s="349"/>
      <c r="O1556" s="349"/>
      <c r="P1556" s="349"/>
      <c r="Q1556" s="265"/>
      <c r="R1556" s="265"/>
      <c r="S1556" s="265"/>
      <c r="T1556" s="265"/>
      <c r="U1556" s="265"/>
      <c r="V1556" s="265"/>
      <c r="W1556" s="265"/>
      <c r="X1556" s="265"/>
      <c r="Y1556" s="265"/>
      <c r="Z1556" s="265"/>
      <c r="AA1556" s="265"/>
      <c r="AB1556" s="265"/>
    </row>
    <row r="1557" hidden="1">
      <c r="A1557" s="83" t="str">
        <f t="shared" si="1"/>
        <v>607ed0b279796f42d55a3b82</v>
      </c>
      <c r="B1557" s="99"/>
      <c r="C1557" s="92" t="s">
        <v>641</v>
      </c>
      <c r="D1557" s="297" t="s">
        <v>51</v>
      </c>
      <c r="E1557" s="122" t="s">
        <v>5384</v>
      </c>
      <c r="F1557" s="122" t="s">
        <v>5385</v>
      </c>
      <c r="G1557" s="309" t="s">
        <v>8783</v>
      </c>
      <c r="H1557" s="231" t="s">
        <v>9491</v>
      </c>
      <c r="I1557" s="122" t="s">
        <v>10704</v>
      </c>
      <c r="J1557" s="122" t="s">
        <v>10705</v>
      </c>
      <c r="K1557" s="51" t="s">
        <v>10702</v>
      </c>
      <c r="L1557" s="349"/>
      <c r="M1557" s="362"/>
      <c r="N1557" s="349"/>
      <c r="O1557" s="349"/>
      <c r="P1557" s="349"/>
      <c r="Q1557" s="265"/>
      <c r="R1557" s="265"/>
      <c r="S1557" s="265"/>
      <c r="T1557" s="265"/>
      <c r="U1557" s="265"/>
      <c r="V1557" s="265"/>
      <c r="W1557" s="265"/>
      <c r="X1557" s="265"/>
      <c r="Y1557" s="265"/>
      <c r="Z1557" s="265"/>
      <c r="AA1557" s="265"/>
      <c r="AB1557" s="265"/>
    </row>
    <row r="1558" hidden="1">
      <c r="A1558" s="83" t="str">
        <f t="shared" si="1"/>
        <v/>
      </c>
      <c r="B1558" s="108"/>
      <c r="C1558" s="92" t="s">
        <v>641</v>
      </c>
      <c r="D1558" s="306"/>
      <c r="E1558" s="173"/>
      <c r="F1558" s="173"/>
      <c r="G1558" s="308"/>
      <c r="H1558" s="348"/>
      <c r="I1558" s="173"/>
      <c r="J1558" s="173"/>
      <c r="K1558" s="300"/>
      <c r="L1558" s="349"/>
      <c r="M1558" s="362"/>
      <c r="N1558" s="349"/>
      <c r="O1558" s="349"/>
      <c r="P1558" s="349"/>
      <c r="Q1558" s="265"/>
      <c r="R1558" s="265"/>
      <c r="S1558" s="265"/>
      <c r="T1558" s="265"/>
      <c r="U1558" s="265"/>
      <c r="V1558" s="265"/>
      <c r="W1558" s="265"/>
      <c r="X1558" s="265"/>
      <c r="Y1558" s="265"/>
      <c r="Z1558" s="265"/>
      <c r="AA1558" s="265"/>
      <c r="AB1558" s="265"/>
    </row>
    <row r="1559" hidden="1">
      <c r="A1559" s="83" t="str">
        <f t="shared" si="1"/>
        <v/>
      </c>
      <c r="B1559" s="335"/>
      <c r="C1559" s="402" t="s">
        <v>641</v>
      </c>
      <c r="D1559" s="306"/>
      <c r="E1559" s="173"/>
      <c r="F1559" s="173"/>
      <c r="G1559" s="308"/>
      <c r="H1559" s="348"/>
      <c r="I1559" s="173"/>
      <c r="J1559" s="173"/>
      <c r="K1559" s="300"/>
      <c r="L1559" s="349"/>
      <c r="M1559" s="362"/>
      <c r="N1559" s="349"/>
      <c r="O1559" s="349"/>
      <c r="P1559" s="349"/>
      <c r="Q1559" s="265"/>
      <c r="R1559" s="265"/>
      <c r="S1559" s="265"/>
      <c r="T1559" s="265"/>
      <c r="U1559" s="265"/>
      <c r="V1559" s="265"/>
      <c r="W1559" s="265"/>
      <c r="X1559" s="265"/>
      <c r="Y1559" s="265"/>
      <c r="Z1559" s="265"/>
      <c r="AA1559" s="265"/>
      <c r="AB1559" s="265"/>
    </row>
    <row r="1560" hidden="1">
      <c r="A1560" s="83" t="str">
        <f t="shared" si="1"/>
        <v/>
      </c>
      <c r="B1560" s="325" t="s">
        <v>8686</v>
      </c>
      <c r="C1560" s="402"/>
      <c r="D1560" s="306"/>
      <c r="E1560" s="173"/>
      <c r="F1560" s="173"/>
      <c r="G1560" s="308"/>
      <c r="H1560" s="348"/>
      <c r="I1560" s="173"/>
      <c r="J1560" s="173"/>
      <c r="K1560" s="300"/>
      <c r="L1560" s="349"/>
      <c r="M1560" s="362"/>
      <c r="N1560" s="349"/>
      <c r="O1560" s="349"/>
      <c r="P1560" s="349"/>
      <c r="Q1560" s="265"/>
      <c r="R1560" s="265"/>
      <c r="S1560" s="265"/>
      <c r="T1560" s="265"/>
      <c r="U1560" s="265"/>
      <c r="V1560" s="265"/>
      <c r="W1560" s="265"/>
      <c r="X1560" s="265"/>
      <c r="Y1560" s="265"/>
      <c r="Z1560" s="265"/>
      <c r="AA1560" s="265"/>
      <c r="AB1560" s="265"/>
    </row>
    <row r="1561" hidden="1">
      <c r="A1561" s="83" t="str">
        <f t="shared" si="1"/>
        <v>5fe44e01afaa326166cd1248</v>
      </c>
      <c r="B1561" s="99"/>
      <c r="C1561" s="92" t="s">
        <v>52</v>
      </c>
      <c r="D1561" s="306" t="s">
        <v>51</v>
      </c>
      <c r="E1561" s="101" t="s">
        <v>3595</v>
      </c>
      <c r="F1561" s="101" t="s">
        <v>3596</v>
      </c>
      <c r="G1561" s="308" t="s">
        <v>9505</v>
      </c>
      <c r="H1561" s="348" t="s">
        <v>9438</v>
      </c>
      <c r="I1561" s="173" t="s">
        <v>10706</v>
      </c>
      <c r="J1561" s="101" t="s">
        <v>3598</v>
      </c>
      <c r="K1561" s="51" t="s">
        <v>10702</v>
      </c>
      <c r="L1561" s="349"/>
      <c r="M1561" s="362"/>
      <c r="N1561" s="349"/>
      <c r="O1561" s="349"/>
      <c r="P1561" s="349"/>
      <c r="Q1561" s="265"/>
      <c r="R1561" s="265"/>
      <c r="S1561" s="265"/>
      <c r="T1561" s="265"/>
      <c r="U1561" s="265"/>
      <c r="V1561" s="265"/>
      <c r="W1561" s="265"/>
      <c r="X1561" s="265"/>
      <c r="Y1561" s="265"/>
      <c r="Z1561" s="265"/>
      <c r="AA1561" s="265"/>
      <c r="AB1561" s="265"/>
    </row>
    <row r="1562" hidden="1">
      <c r="A1562" s="83" t="str">
        <f t="shared" si="1"/>
        <v>5fa9a839280bdd704ea023eb</v>
      </c>
      <c r="B1562" s="99"/>
      <c r="C1562" s="92" t="s">
        <v>52</v>
      </c>
      <c r="D1562" s="306" t="s">
        <v>51</v>
      </c>
      <c r="E1562" s="101" t="s">
        <v>7398</v>
      </c>
      <c r="F1562" s="101" t="s">
        <v>7399</v>
      </c>
      <c r="G1562" s="308" t="s">
        <v>9410</v>
      </c>
      <c r="H1562" s="348" t="s">
        <v>9082</v>
      </c>
      <c r="I1562" s="207" t="s">
        <v>10678</v>
      </c>
      <c r="J1562" s="101" t="s">
        <v>7401</v>
      </c>
      <c r="K1562" s="300" t="s">
        <v>10707</v>
      </c>
      <c r="L1562" s="349"/>
      <c r="M1562" s="362"/>
      <c r="N1562" s="349"/>
      <c r="O1562" s="349"/>
      <c r="P1562" s="349"/>
      <c r="Q1562" s="265"/>
      <c r="R1562" s="265"/>
      <c r="S1562" s="265"/>
      <c r="T1562" s="265"/>
      <c r="U1562" s="265"/>
      <c r="V1562" s="265"/>
      <c r="W1562" s="265"/>
      <c r="X1562" s="265"/>
      <c r="Y1562" s="265"/>
      <c r="Z1562" s="265"/>
      <c r="AA1562" s="265"/>
      <c r="AB1562" s="265"/>
    </row>
    <row r="1563" hidden="1">
      <c r="A1563" s="83" t="str">
        <f t="shared" si="1"/>
        <v>5ffc652ce348f6e7f7a29d0f</v>
      </c>
      <c r="B1563" s="99"/>
      <c r="C1563" s="92" t="s">
        <v>52</v>
      </c>
      <c r="D1563" s="306" t="s">
        <v>51</v>
      </c>
      <c r="E1563" s="122" t="s">
        <v>6006</v>
      </c>
      <c r="F1563" s="122" t="s">
        <v>6007</v>
      </c>
      <c r="G1563" s="309" t="s">
        <v>9021</v>
      </c>
      <c r="H1563" s="231" t="s">
        <v>10679</v>
      </c>
      <c r="I1563" s="122" t="s">
        <v>10680</v>
      </c>
      <c r="J1563" s="122" t="s">
        <v>3881</v>
      </c>
      <c r="K1563" s="51" t="s">
        <v>10702</v>
      </c>
      <c r="L1563" s="349"/>
      <c r="M1563" s="362"/>
      <c r="N1563" s="349"/>
      <c r="O1563" s="349"/>
      <c r="P1563" s="349"/>
      <c r="Q1563" s="265"/>
      <c r="R1563" s="265"/>
      <c r="S1563" s="265"/>
      <c r="T1563" s="265"/>
      <c r="U1563" s="265"/>
      <c r="V1563" s="265"/>
      <c r="W1563" s="265"/>
      <c r="X1563" s="265"/>
      <c r="Y1563" s="265"/>
      <c r="Z1563" s="265"/>
      <c r="AA1563" s="265"/>
      <c r="AB1563" s="265"/>
    </row>
    <row r="1564" hidden="1">
      <c r="A1564" s="83" t="str">
        <f t="shared" si="1"/>
        <v>5fb8d95ea3cd286ac75272ab</v>
      </c>
      <c r="B1564" s="99"/>
      <c r="C1564" s="92" t="s">
        <v>52</v>
      </c>
      <c r="D1564" s="214" t="s">
        <v>51</v>
      </c>
      <c r="E1564" s="122" t="s">
        <v>3863</v>
      </c>
      <c r="F1564" s="122" t="s">
        <v>3864</v>
      </c>
      <c r="G1564" s="230">
        <v>0.6666666666666666</v>
      </c>
      <c r="H1564" s="231" t="s">
        <v>9350</v>
      </c>
      <c r="I1564" s="231" t="s">
        <v>10708</v>
      </c>
      <c r="J1564" s="122" t="s">
        <v>3866</v>
      </c>
      <c r="K1564" s="51" t="s">
        <v>10702</v>
      </c>
      <c r="L1564" s="300" t="s">
        <v>10709</v>
      </c>
      <c r="M1564" s="362"/>
      <c r="N1564" s="349"/>
      <c r="O1564" s="349"/>
      <c r="P1564" s="349"/>
      <c r="Q1564" s="265"/>
      <c r="R1564" s="265"/>
      <c r="S1564" s="265"/>
      <c r="T1564" s="265"/>
      <c r="U1564" s="265"/>
      <c r="V1564" s="265"/>
      <c r="W1564" s="265"/>
      <c r="X1564" s="265"/>
      <c r="Y1564" s="265"/>
      <c r="Z1564" s="265"/>
      <c r="AA1564" s="265"/>
      <c r="AB1564" s="265"/>
    </row>
    <row r="1565" hidden="1">
      <c r="A1565" s="83" t="str">
        <f t="shared" si="1"/>
        <v/>
      </c>
      <c r="B1565" s="99"/>
      <c r="C1565" s="92" t="s">
        <v>52</v>
      </c>
      <c r="D1565" s="126"/>
      <c r="E1565" s="127"/>
      <c r="F1565" s="127"/>
      <c r="G1565" s="171"/>
      <c r="H1565" s="127"/>
      <c r="I1565" s="127"/>
      <c r="J1565" s="127"/>
      <c r="K1565" s="300"/>
      <c r="L1565" s="349"/>
      <c r="M1565" s="362"/>
      <c r="N1565" s="349"/>
      <c r="O1565" s="349"/>
      <c r="P1565" s="349"/>
      <c r="Q1565" s="265"/>
      <c r="R1565" s="265"/>
      <c r="S1565" s="265"/>
      <c r="T1565" s="265"/>
      <c r="U1565" s="265"/>
      <c r="V1565" s="265"/>
      <c r="W1565" s="265"/>
      <c r="X1565" s="265"/>
      <c r="Y1565" s="265"/>
      <c r="Z1565" s="265"/>
      <c r="AA1565" s="265"/>
      <c r="AB1565" s="265"/>
    </row>
    <row r="1566" hidden="1">
      <c r="A1566" s="83" t="str">
        <f t="shared" si="1"/>
        <v/>
      </c>
      <c r="B1566" s="108"/>
      <c r="C1566" s="92" t="s">
        <v>52</v>
      </c>
      <c r="D1566" s="126"/>
      <c r="E1566" s="127"/>
      <c r="F1566" s="127"/>
      <c r="G1566" s="112"/>
      <c r="H1566" s="127"/>
      <c r="I1566" s="127"/>
      <c r="J1566" s="127"/>
      <c r="K1566" s="300"/>
      <c r="L1566" s="349"/>
      <c r="M1566" s="362"/>
      <c r="N1566" s="349"/>
      <c r="O1566" s="349"/>
      <c r="P1566" s="349"/>
      <c r="Q1566" s="265"/>
      <c r="R1566" s="265"/>
      <c r="S1566" s="265"/>
      <c r="T1566" s="265"/>
      <c r="U1566" s="265"/>
      <c r="V1566" s="265"/>
      <c r="W1566" s="265"/>
      <c r="X1566" s="265"/>
      <c r="Y1566" s="265"/>
      <c r="Z1566" s="265"/>
      <c r="AA1566" s="265"/>
      <c r="AB1566" s="265"/>
    </row>
    <row r="1567" hidden="1">
      <c r="A1567" s="83" t="str">
        <f t="shared" si="1"/>
        <v/>
      </c>
      <c r="B1567" s="323"/>
      <c r="C1567" s="92" t="s">
        <v>52</v>
      </c>
      <c r="D1567" s="126"/>
      <c r="E1567" s="127"/>
      <c r="F1567" s="127"/>
      <c r="G1567" s="112"/>
      <c r="H1567" s="127"/>
      <c r="I1567" s="127"/>
      <c r="J1567" s="127"/>
      <c r="K1567" s="127"/>
      <c r="L1567" s="349"/>
      <c r="M1567" s="362"/>
      <c r="N1567" s="349"/>
      <c r="O1567" s="349"/>
      <c r="P1567" s="349"/>
      <c r="Q1567" s="265"/>
      <c r="R1567" s="265"/>
      <c r="S1567" s="265"/>
      <c r="T1567" s="265"/>
      <c r="U1567" s="265"/>
      <c r="V1567" s="265"/>
      <c r="W1567" s="265"/>
      <c r="X1567" s="265"/>
      <c r="Y1567" s="265"/>
      <c r="Z1567" s="265"/>
      <c r="AA1567" s="265"/>
      <c r="AB1567" s="265"/>
    </row>
    <row r="1568" hidden="1">
      <c r="A1568" s="83" t="str">
        <f t="shared" si="1"/>
        <v/>
      </c>
      <c r="B1568" s="83"/>
      <c r="C1568" s="262">
        <v>44432.0</v>
      </c>
      <c r="D1568" s="126"/>
      <c r="E1568" s="127"/>
      <c r="F1568" s="127"/>
      <c r="G1568" s="112"/>
      <c r="H1568" s="127"/>
      <c r="I1568" s="127"/>
      <c r="J1568" s="127"/>
      <c r="K1568" s="127"/>
      <c r="L1568" s="349"/>
      <c r="M1568" s="362"/>
      <c r="N1568" s="349"/>
      <c r="O1568" s="349"/>
      <c r="P1568" s="349"/>
      <c r="Q1568" s="265"/>
      <c r="R1568" s="265"/>
      <c r="S1568" s="265"/>
      <c r="T1568" s="265"/>
      <c r="U1568" s="265"/>
      <c r="V1568" s="265"/>
      <c r="W1568" s="265"/>
      <c r="X1568" s="265"/>
      <c r="Y1568" s="265"/>
      <c r="Z1568" s="265"/>
      <c r="AA1568" s="265"/>
      <c r="AB1568" s="265"/>
    </row>
    <row r="1569" hidden="1">
      <c r="A1569" s="83" t="str">
        <f t="shared" si="1"/>
        <v/>
      </c>
      <c r="B1569" s="325" t="s">
        <v>8686</v>
      </c>
      <c r="C1569" s="92" t="s">
        <v>641</v>
      </c>
      <c r="D1569" s="306"/>
      <c r="E1569" s="173"/>
      <c r="F1569" s="173"/>
      <c r="G1569" s="308"/>
      <c r="H1569" s="348"/>
      <c r="I1569" s="173"/>
      <c r="J1569" s="173"/>
      <c r="K1569" s="300"/>
      <c r="L1569" s="349"/>
      <c r="M1569" s="362"/>
      <c r="N1569" s="349"/>
      <c r="O1569" s="349"/>
      <c r="P1569" s="349"/>
      <c r="Q1569" s="265"/>
      <c r="R1569" s="265"/>
      <c r="S1569" s="265"/>
      <c r="T1569" s="265"/>
      <c r="U1569" s="265"/>
      <c r="V1569" s="265"/>
      <c r="W1569" s="265"/>
      <c r="X1569" s="265"/>
      <c r="Y1569" s="265"/>
      <c r="Z1569" s="265"/>
      <c r="AA1569" s="265"/>
      <c r="AB1569" s="265"/>
    </row>
    <row r="1570" hidden="1">
      <c r="A1570" s="83" t="str">
        <f t="shared" si="1"/>
        <v>5fa7a985516403b93f039e8d</v>
      </c>
      <c r="B1570" s="99"/>
      <c r="C1570" s="92" t="s">
        <v>641</v>
      </c>
      <c r="D1570" s="306" t="s">
        <v>51</v>
      </c>
      <c r="E1570" s="139" t="s">
        <v>9152</v>
      </c>
      <c r="F1570" s="122" t="s">
        <v>9153</v>
      </c>
      <c r="G1570" s="309" t="s">
        <v>9766</v>
      </c>
      <c r="H1570" s="231" t="s">
        <v>10710</v>
      </c>
      <c r="I1570" s="122" t="s">
        <v>10711</v>
      </c>
      <c r="J1570" s="122" t="s">
        <v>1876</v>
      </c>
      <c r="K1570" s="300"/>
      <c r="L1570" s="349"/>
      <c r="M1570" s="362"/>
      <c r="N1570" s="349"/>
      <c r="O1570" s="349"/>
      <c r="P1570" s="349"/>
      <c r="Q1570" s="265"/>
      <c r="R1570" s="265"/>
      <c r="S1570" s="265"/>
      <c r="T1570" s="265"/>
      <c r="U1570" s="265"/>
      <c r="V1570" s="265"/>
      <c r="W1570" s="265"/>
      <c r="X1570" s="265"/>
      <c r="Y1570" s="265"/>
      <c r="Z1570" s="265"/>
      <c r="AA1570" s="265"/>
      <c r="AB1570" s="265"/>
    </row>
    <row r="1571" hidden="1">
      <c r="A1571" s="83" t="str">
        <f t="shared" si="1"/>
        <v>5f840a26c1a12254390958f4</v>
      </c>
      <c r="B1571" s="99"/>
      <c r="C1571" s="92" t="s">
        <v>641</v>
      </c>
      <c r="D1571" s="306" t="s">
        <v>51</v>
      </c>
      <c r="E1571" s="101" t="s">
        <v>1342</v>
      </c>
      <c r="F1571" s="101" t="s">
        <v>1343</v>
      </c>
      <c r="G1571" s="308" t="s">
        <v>9028</v>
      </c>
      <c r="H1571" s="348" t="s">
        <v>9810</v>
      </c>
      <c r="I1571" s="101" t="s">
        <v>9811</v>
      </c>
      <c r="J1571" s="404" t="s">
        <v>1345</v>
      </c>
      <c r="K1571" s="300" t="s">
        <v>6967</v>
      </c>
      <c r="L1571" s="349"/>
      <c r="M1571" s="362"/>
      <c r="N1571" s="349"/>
      <c r="O1571" s="349"/>
      <c r="P1571" s="349"/>
      <c r="Q1571" s="265"/>
      <c r="R1571" s="265"/>
      <c r="S1571" s="265"/>
      <c r="T1571" s="265"/>
      <c r="U1571" s="265"/>
      <c r="V1571" s="265"/>
      <c r="W1571" s="265"/>
      <c r="X1571" s="265"/>
      <c r="Y1571" s="265"/>
      <c r="Z1571" s="265"/>
      <c r="AA1571" s="265"/>
      <c r="AB1571" s="265"/>
    </row>
    <row r="1572" hidden="1">
      <c r="A1572" s="83" t="str">
        <f t="shared" si="1"/>
        <v>5ff7ab88fd88ae72596ba00f</v>
      </c>
      <c r="B1572" s="99"/>
      <c r="C1572" s="92" t="s">
        <v>641</v>
      </c>
      <c r="D1572" s="306" t="s">
        <v>51</v>
      </c>
      <c r="E1572" s="122" t="s">
        <v>10712</v>
      </c>
      <c r="F1572" s="122" t="s">
        <v>10713</v>
      </c>
      <c r="G1572" s="309" t="s">
        <v>9467</v>
      </c>
      <c r="H1572" s="231" t="s">
        <v>8970</v>
      </c>
      <c r="I1572" s="122" t="s">
        <v>10714</v>
      </c>
      <c r="J1572" s="141" t="s">
        <v>10715</v>
      </c>
      <c r="K1572" s="300"/>
      <c r="L1572" s="349"/>
      <c r="M1572" s="362"/>
      <c r="N1572" s="349"/>
      <c r="O1572" s="349"/>
      <c r="P1572" s="349"/>
      <c r="Q1572" s="265"/>
      <c r="R1572" s="265"/>
      <c r="S1572" s="265"/>
      <c r="T1572" s="265"/>
      <c r="U1572" s="265"/>
      <c r="V1572" s="265"/>
      <c r="W1572" s="265"/>
      <c r="X1572" s="265"/>
      <c r="Y1572" s="265"/>
      <c r="Z1572" s="265"/>
      <c r="AA1572" s="265"/>
      <c r="AB1572" s="265"/>
    </row>
    <row r="1573" hidden="1">
      <c r="A1573" s="83" t="str">
        <f t="shared" si="1"/>
        <v>603a0d0e635e3a9d96a696cf</v>
      </c>
      <c r="B1573" s="99"/>
      <c r="C1573" s="92" t="s">
        <v>641</v>
      </c>
      <c r="D1573" s="306" t="s">
        <v>51</v>
      </c>
      <c r="E1573" s="122" t="s">
        <v>5081</v>
      </c>
      <c r="F1573" s="122" t="s">
        <v>5082</v>
      </c>
      <c r="G1573" s="309" t="s">
        <v>8745</v>
      </c>
      <c r="H1573" s="231" t="s">
        <v>8970</v>
      </c>
      <c r="I1573" s="122" t="s">
        <v>10716</v>
      </c>
      <c r="J1573" s="122" t="s">
        <v>10717</v>
      </c>
      <c r="K1573" s="300"/>
      <c r="L1573" s="349"/>
      <c r="M1573" s="362"/>
      <c r="N1573" s="349"/>
      <c r="O1573" s="349"/>
      <c r="P1573" s="349"/>
      <c r="Q1573" s="265"/>
      <c r="R1573" s="265"/>
      <c r="S1573" s="265"/>
      <c r="T1573" s="265"/>
      <c r="U1573" s="265"/>
      <c r="V1573" s="265"/>
      <c r="W1573" s="265"/>
      <c r="X1573" s="265"/>
      <c r="Y1573" s="265"/>
      <c r="Z1573" s="265"/>
      <c r="AA1573" s="265"/>
      <c r="AB1573" s="265"/>
    </row>
    <row r="1574" hidden="1">
      <c r="A1574" s="83" t="str">
        <f t="shared" si="1"/>
        <v>610542a6803da1d321791183</v>
      </c>
      <c r="B1574" s="108"/>
      <c r="C1574" s="402" t="s">
        <v>641</v>
      </c>
      <c r="D1574" s="306" t="s">
        <v>51</v>
      </c>
      <c r="E1574" s="101" t="s">
        <v>10718</v>
      </c>
      <c r="F1574" s="101" t="s">
        <v>10719</v>
      </c>
      <c r="G1574" s="308" t="s">
        <v>9325</v>
      </c>
      <c r="H1574" s="348" t="s">
        <v>10720</v>
      </c>
      <c r="I1574" s="173" t="s">
        <v>10721</v>
      </c>
      <c r="J1574" s="101" t="s">
        <v>10722</v>
      </c>
      <c r="K1574" s="300"/>
      <c r="L1574" s="349"/>
      <c r="M1574" s="362"/>
      <c r="N1574" s="349"/>
      <c r="O1574" s="349"/>
      <c r="P1574" s="349"/>
      <c r="Q1574" s="265"/>
      <c r="R1574" s="265"/>
      <c r="S1574" s="265"/>
      <c r="T1574" s="265"/>
      <c r="U1574" s="265"/>
      <c r="V1574" s="265"/>
      <c r="W1574" s="265"/>
      <c r="X1574" s="265"/>
      <c r="Y1574" s="265"/>
      <c r="Z1574" s="265"/>
      <c r="AA1574" s="265"/>
      <c r="AB1574" s="265"/>
    </row>
    <row r="1575" hidden="1">
      <c r="A1575" s="83" t="str">
        <f t="shared" si="1"/>
        <v/>
      </c>
      <c r="B1575" s="335"/>
      <c r="C1575" s="402"/>
      <c r="D1575" s="306"/>
      <c r="E1575" s="173"/>
      <c r="F1575" s="173"/>
      <c r="G1575" s="308"/>
      <c r="H1575" s="348"/>
      <c r="I1575" s="173"/>
      <c r="J1575" s="173"/>
      <c r="K1575" s="300"/>
      <c r="L1575" s="349"/>
      <c r="M1575" s="362"/>
      <c r="N1575" s="349"/>
      <c r="O1575" s="349"/>
      <c r="P1575" s="349"/>
      <c r="Q1575" s="265"/>
      <c r="R1575" s="265"/>
      <c r="S1575" s="265"/>
      <c r="T1575" s="265"/>
      <c r="U1575" s="265"/>
      <c r="V1575" s="265"/>
      <c r="W1575" s="265"/>
      <c r="X1575" s="265"/>
      <c r="Y1575" s="265"/>
      <c r="Z1575" s="265"/>
      <c r="AA1575" s="265"/>
      <c r="AB1575" s="265"/>
    </row>
    <row r="1576" hidden="1">
      <c r="A1576" s="83" t="str">
        <f t="shared" si="1"/>
        <v/>
      </c>
      <c r="B1576" s="325" t="s">
        <v>8686</v>
      </c>
      <c r="C1576" s="92" t="s">
        <v>52</v>
      </c>
      <c r="D1576" s="306"/>
      <c r="E1576" s="173"/>
      <c r="F1576" s="173"/>
      <c r="G1576" s="308"/>
      <c r="H1576" s="348"/>
      <c r="I1576" s="173"/>
      <c r="J1576" s="173"/>
      <c r="K1576" s="300"/>
      <c r="L1576" s="349"/>
      <c r="M1576" s="362"/>
      <c r="N1576" s="349"/>
      <c r="O1576" s="349"/>
      <c r="P1576" s="349"/>
      <c r="Q1576" s="265"/>
      <c r="R1576" s="265"/>
      <c r="S1576" s="265"/>
      <c r="T1576" s="265"/>
      <c r="U1576" s="265"/>
      <c r="V1576" s="265"/>
      <c r="W1576" s="265"/>
      <c r="X1576" s="265"/>
      <c r="Y1576" s="265"/>
      <c r="Z1576" s="265"/>
      <c r="AA1576" s="265"/>
      <c r="AB1576" s="265"/>
    </row>
    <row r="1577" hidden="1">
      <c r="A1577" s="83" t="str">
        <f t="shared" si="1"/>
        <v>5fb8d95ea3cd286ac75272ab</v>
      </c>
      <c r="B1577" s="99"/>
      <c r="C1577" s="92" t="s">
        <v>52</v>
      </c>
      <c r="D1577" s="306" t="s">
        <v>51</v>
      </c>
      <c r="E1577" s="122" t="s">
        <v>3863</v>
      </c>
      <c r="F1577" s="122" t="s">
        <v>3864</v>
      </c>
      <c r="G1577" s="314" t="s">
        <v>10723</v>
      </c>
      <c r="H1577" s="231" t="s">
        <v>9350</v>
      </c>
      <c r="I1577" s="231" t="s">
        <v>10708</v>
      </c>
      <c r="J1577" s="122" t="s">
        <v>3866</v>
      </c>
      <c r="K1577" s="300" t="s">
        <v>10724</v>
      </c>
      <c r="L1577" s="349"/>
      <c r="M1577" s="362"/>
      <c r="N1577" s="349"/>
      <c r="O1577" s="349"/>
      <c r="P1577" s="349"/>
      <c r="Q1577" s="265"/>
      <c r="R1577" s="265"/>
      <c r="S1577" s="265"/>
      <c r="T1577" s="265"/>
      <c r="U1577" s="265"/>
      <c r="V1577" s="265"/>
      <c r="W1577" s="265"/>
      <c r="X1577" s="265"/>
      <c r="Y1577" s="265"/>
      <c r="Z1577" s="265"/>
      <c r="AA1577" s="265"/>
      <c r="AB1577" s="265"/>
    </row>
    <row r="1578" hidden="1">
      <c r="A1578" s="83" t="str">
        <f t="shared" si="1"/>
        <v>5fd9c62e8aae784b6cb2e785</v>
      </c>
      <c r="B1578" s="99"/>
      <c r="C1578" s="92" t="s">
        <v>52</v>
      </c>
      <c r="D1578" s="306" t="s">
        <v>51</v>
      </c>
      <c r="E1578" s="122" t="s">
        <v>6916</v>
      </c>
      <c r="F1578" s="122" t="s">
        <v>6917</v>
      </c>
      <c r="G1578" s="309" t="s">
        <v>8927</v>
      </c>
      <c r="H1578" s="231" t="s">
        <v>10695</v>
      </c>
      <c r="I1578" s="122" t="s">
        <v>10696</v>
      </c>
      <c r="J1578" s="122" t="s">
        <v>6919</v>
      </c>
      <c r="K1578" s="300" t="s">
        <v>10725</v>
      </c>
      <c r="L1578" s="349"/>
      <c r="M1578" s="362"/>
      <c r="N1578" s="349"/>
      <c r="O1578" s="349"/>
      <c r="P1578" s="349"/>
      <c r="Q1578" s="265"/>
      <c r="R1578" s="265"/>
      <c r="S1578" s="265"/>
      <c r="T1578" s="265"/>
      <c r="U1578" s="265"/>
      <c r="V1578" s="265"/>
      <c r="W1578" s="265"/>
      <c r="X1578" s="265"/>
      <c r="Y1578" s="265"/>
      <c r="Z1578" s="265"/>
      <c r="AA1578" s="265"/>
      <c r="AB1578" s="265"/>
    </row>
    <row r="1579" hidden="1">
      <c r="A1579" s="83" t="str">
        <f t="shared" si="1"/>
        <v>5fbe3074200b0d2dafa4fd23</v>
      </c>
      <c r="B1579" s="99"/>
      <c r="C1579" s="92" t="s">
        <v>52</v>
      </c>
      <c r="D1579" s="306" t="s">
        <v>51</v>
      </c>
      <c r="E1579" s="122" t="s">
        <v>9470</v>
      </c>
      <c r="F1579" s="122" t="s">
        <v>9471</v>
      </c>
      <c r="G1579" s="309" t="s">
        <v>9186</v>
      </c>
      <c r="H1579" s="231" t="s">
        <v>8690</v>
      </c>
      <c r="I1579" s="122" t="s">
        <v>10726</v>
      </c>
      <c r="J1579" s="122" t="s">
        <v>9473</v>
      </c>
      <c r="K1579" s="312"/>
      <c r="L1579" s="349"/>
      <c r="M1579" s="362"/>
      <c r="N1579" s="349"/>
      <c r="O1579" s="349"/>
      <c r="P1579" s="349"/>
      <c r="Q1579" s="265"/>
      <c r="R1579" s="265"/>
      <c r="S1579" s="265"/>
      <c r="T1579" s="265"/>
      <c r="U1579" s="265"/>
      <c r="V1579" s="265"/>
      <c r="W1579" s="265"/>
      <c r="X1579" s="265"/>
      <c r="Y1579" s="265"/>
      <c r="Z1579" s="265"/>
      <c r="AA1579" s="265"/>
      <c r="AB1579" s="265"/>
    </row>
    <row r="1580" hidden="1">
      <c r="A1580" s="83" t="str">
        <f t="shared" si="1"/>
        <v>603258959710c031bad4146c</v>
      </c>
      <c r="B1580" s="99"/>
      <c r="C1580" s="92" t="s">
        <v>52</v>
      </c>
      <c r="D1580" s="306" t="s">
        <v>51</v>
      </c>
      <c r="E1580" s="101" t="s">
        <v>6624</v>
      </c>
      <c r="F1580" s="101" t="s">
        <v>6625</v>
      </c>
      <c r="G1580" s="308" t="s">
        <v>8958</v>
      </c>
      <c r="H1580" s="348" t="s">
        <v>10217</v>
      </c>
      <c r="I1580" s="173" t="s">
        <v>10727</v>
      </c>
      <c r="J1580" s="101" t="s">
        <v>6627</v>
      </c>
      <c r="K1580" s="300"/>
      <c r="L1580" s="349"/>
      <c r="M1580" s="362"/>
      <c r="N1580" s="349"/>
      <c r="O1580" s="349"/>
      <c r="P1580" s="349"/>
      <c r="Q1580" s="265"/>
      <c r="R1580" s="265"/>
      <c r="S1580" s="265"/>
      <c r="T1580" s="265"/>
      <c r="U1580" s="265"/>
      <c r="V1580" s="265"/>
      <c r="W1580" s="265"/>
      <c r="X1580" s="265"/>
      <c r="Y1580" s="265"/>
      <c r="Z1580" s="265"/>
      <c r="AA1580" s="265"/>
      <c r="AB1580" s="265"/>
    </row>
    <row r="1581" hidden="1">
      <c r="A1581" s="83" t="str">
        <f t="shared" si="1"/>
        <v>5fbe667214a30f02bc20bac1</v>
      </c>
      <c r="B1581" s="99"/>
      <c r="C1581" s="92" t="s">
        <v>52</v>
      </c>
      <c r="D1581" s="306" t="s">
        <v>51</v>
      </c>
      <c r="E1581" s="101" t="s">
        <v>5314</v>
      </c>
      <c r="F1581" s="101" t="s">
        <v>5315</v>
      </c>
      <c r="G1581" s="308" t="s">
        <v>8912</v>
      </c>
      <c r="H1581" s="348" t="s">
        <v>9610</v>
      </c>
      <c r="I1581" s="173" t="s">
        <v>10728</v>
      </c>
      <c r="J1581" s="101" t="s">
        <v>5042</v>
      </c>
      <c r="K1581" s="300"/>
      <c r="L1581" s="349"/>
      <c r="M1581" s="362"/>
      <c r="N1581" s="349"/>
      <c r="O1581" s="349"/>
      <c r="P1581" s="349"/>
      <c r="Q1581" s="265"/>
      <c r="R1581" s="265"/>
      <c r="S1581" s="265"/>
      <c r="T1581" s="265"/>
      <c r="U1581" s="265"/>
      <c r="V1581" s="265"/>
      <c r="W1581" s="265"/>
      <c r="X1581" s="265"/>
      <c r="Y1581" s="265"/>
      <c r="Z1581" s="265"/>
      <c r="AA1581" s="265"/>
      <c r="AB1581" s="265"/>
    </row>
    <row r="1582" hidden="1">
      <c r="A1582" s="83" t="str">
        <f t="shared" si="1"/>
        <v>i
</v>
      </c>
      <c r="B1582" s="108"/>
      <c r="C1582" s="92" t="s">
        <v>52</v>
      </c>
      <c r="D1582" s="126"/>
      <c r="E1582" s="215" t="s">
        <v>10729</v>
      </c>
      <c r="F1582" s="127"/>
      <c r="G1582" s="171"/>
      <c r="H1582" s="127"/>
      <c r="I1582" s="127"/>
      <c r="J1582" s="127"/>
      <c r="K1582" s="127"/>
      <c r="L1582" s="349"/>
      <c r="M1582" s="362"/>
      <c r="N1582" s="349"/>
      <c r="O1582" s="349"/>
      <c r="P1582" s="349"/>
      <c r="Q1582" s="265"/>
      <c r="R1582" s="265"/>
      <c r="S1582" s="265"/>
      <c r="T1582" s="265"/>
      <c r="U1582" s="265"/>
      <c r="V1582" s="265"/>
      <c r="W1582" s="265"/>
      <c r="X1582" s="265"/>
      <c r="Y1582" s="265"/>
      <c r="Z1582" s="265"/>
      <c r="AA1582" s="265"/>
      <c r="AB1582" s="265"/>
    </row>
    <row r="1583" hidden="1">
      <c r="A1583" s="83" t="str">
        <f t="shared" si="1"/>
        <v/>
      </c>
      <c r="B1583" s="83"/>
      <c r="C1583" s="262">
        <v>44433.0</v>
      </c>
      <c r="D1583" s="306"/>
      <c r="E1583" s="173"/>
      <c r="F1583" s="370" t="s">
        <v>10730</v>
      </c>
      <c r="G1583" s="308"/>
      <c r="H1583" s="348"/>
      <c r="I1583" s="173"/>
      <c r="J1583" s="173"/>
      <c r="K1583" s="300"/>
      <c r="L1583" s="349"/>
      <c r="M1583" s="362"/>
      <c r="N1583" s="349"/>
      <c r="O1583" s="349"/>
      <c r="P1583" s="349"/>
      <c r="Q1583" s="265"/>
      <c r="R1583" s="265"/>
      <c r="S1583" s="265"/>
      <c r="T1583" s="265"/>
      <c r="U1583" s="265"/>
      <c r="V1583" s="265"/>
      <c r="W1583" s="265"/>
      <c r="X1583" s="265"/>
      <c r="Y1583" s="265"/>
      <c r="Z1583" s="265"/>
      <c r="AA1583" s="265"/>
      <c r="AB1583" s="265"/>
    </row>
    <row r="1584" hidden="1">
      <c r="A1584" s="83" t="str">
        <f t="shared" si="1"/>
        <v>5fb8d95ea3cd286ac75272ab</v>
      </c>
      <c r="B1584" s="325" t="s">
        <v>8686</v>
      </c>
      <c r="C1584" s="92" t="s">
        <v>641</v>
      </c>
      <c r="D1584" s="306" t="s">
        <v>51</v>
      </c>
      <c r="E1584" s="101" t="s">
        <v>3863</v>
      </c>
      <c r="F1584" s="101" t="s">
        <v>3864</v>
      </c>
      <c r="G1584" s="249" t="s">
        <v>10723</v>
      </c>
      <c r="H1584" s="215" t="s">
        <v>9350</v>
      </c>
      <c r="I1584" s="215"/>
      <c r="J1584" s="101" t="s">
        <v>3866</v>
      </c>
      <c r="K1584" s="300" t="s">
        <v>10731</v>
      </c>
      <c r="L1584" s="349"/>
      <c r="M1584" s="362"/>
      <c r="N1584" s="349"/>
      <c r="O1584" s="349"/>
      <c r="P1584" s="349"/>
      <c r="Q1584" s="265"/>
      <c r="R1584" s="265"/>
      <c r="S1584" s="265"/>
      <c r="T1584" s="265"/>
      <c r="U1584" s="265"/>
      <c r="V1584" s="265"/>
      <c r="W1584" s="265"/>
      <c r="X1584" s="265"/>
      <c r="Y1584" s="265"/>
      <c r="Z1584" s="265"/>
      <c r="AA1584" s="265"/>
      <c r="AB1584" s="265"/>
    </row>
    <row r="1585" hidden="1">
      <c r="A1585" s="83" t="str">
        <f t="shared" si="1"/>
        <v>5fc8ea329fe93879218e0f7d</v>
      </c>
      <c r="B1585" s="99"/>
      <c r="C1585" s="92" t="s">
        <v>641</v>
      </c>
      <c r="D1585" s="306" t="s">
        <v>51</v>
      </c>
      <c r="E1585" s="101" t="s">
        <v>6083</v>
      </c>
      <c r="F1585" s="101" t="s">
        <v>6084</v>
      </c>
      <c r="G1585" s="308" t="s">
        <v>9410</v>
      </c>
      <c r="H1585" s="348" t="s">
        <v>10006</v>
      </c>
      <c r="I1585" s="173" t="s">
        <v>10732</v>
      </c>
      <c r="J1585" s="101" t="s">
        <v>6086</v>
      </c>
      <c r="K1585" s="300" t="s">
        <v>10702</v>
      </c>
      <c r="L1585" s="349"/>
      <c r="M1585" s="362"/>
      <c r="N1585" s="349"/>
      <c r="O1585" s="349"/>
      <c r="P1585" s="349"/>
      <c r="Q1585" s="265"/>
      <c r="R1585" s="265"/>
      <c r="S1585" s="265"/>
      <c r="T1585" s="265"/>
      <c r="U1585" s="265"/>
      <c r="V1585" s="265"/>
      <c r="W1585" s="265"/>
      <c r="X1585" s="265"/>
      <c r="Y1585" s="265"/>
      <c r="Z1585" s="265"/>
      <c r="AA1585" s="265"/>
      <c r="AB1585" s="265"/>
    </row>
    <row r="1586" hidden="1">
      <c r="A1586" s="83" t="str">
        <f t="shared" si="1"/>
        <v>5f85a0f4a32e9971993964be</v>
      </c>
      <c r="B1586" s="99"/>
      <c r="C1586" s="92" t="s">
        <v>641</v>
      </c>
      <c r="D1586" s="306" t="s">
        <v>51</v>
      </c>
      <c r="E1586" s="122" t="s">
        <v>2004</v>
      </c>
      <c r="F1586" s="122" t="s">
        <v>2005</v>
      </c>
      <c r="G1586" s="309" t="s">
        <v>8755</v>
      </c>
      <c r="H1586" s="231" t="s">
        <v>10260</v>
      </c>
      <c r="I1586" s="122" t="s">
        <v>10733</v>
      </c>
      <c r="J1586" s="122" t="s">
        <v>10734</v>
      </c>
      <c r="K1586" s="300" t="s">
        <v>10702</v>
      </c>
      <c r="L1586" s="349"/>
      <c r="M1586" s="362"/>
      <c r="N1586" s="349"/>
      <c r="O1586" s="349"/>
      <c r="P1586" s="349"/>
      <c r="Q1586" s="265"/>
      <c r="R1586" s="265"/>
      <c r="S1586" s="265"/>
      <c r="T1586" s="265"/>
      <c r="U1586" s="265"/>
      <c r="V1586" s="265"/>
      <c r="W1586" s="265"/>
      <c r="X1586" s="265"/>
      <c r="Y1586" s="265"/>
      <c r="Z1586" s="265"/>
      <c r="AA1586" s="265"/>
      <c r="AB1586" s="265"/>
    </row>
    <row r="1587" hidden="1">
      <c r="A1587" s="83" t="str">
        <f t="shared" si="1"/>
        <v>6079596b10bf22f24bb5a5f8</v>
      </c>
      <c r="B1587" s="99"/>
      <c r="C1587" s="92" t="s">
        <v>641</v>
      </c>
      <c r="D1587" s="306" t="s">
        <v>51</v>
      </c>
      <c r="E1587" s="101" t="s">
        <v>1904</v>
      </c>
      <c r="F1587" s="101" t="s">
        <v>1905</v>
      </c>
      <c r="G1587" s="308" t="s">
        <v>8745</v>
      </c>
      <c r="H1587" s="348" t="s">
        <v>9459</v>
      </c>
      <c r="I1587" s="173" t="s">
        <v>10735</v>
      </c>
      <c r="J1587" s="101" t="s">
        <v>1907</v>
      </c>
      <c r="K1587" s="300" t="s">
        <v>10702</v>
      </c>
      <c r="L1587" s="349"/>
      <c r="M1587" s="362"/>
      <c r="N1587" s="349"/>
      <c r="O1587" s="349"/>
      <c r="P1587" s="349"/>
      <c r="Q1587" s="265"/>
      <c r="R1587" s="265"/>
      <c r="S1587" s="265"/>
      <c r="T1587" s="265"/>
      <c r="U1587" s="265"/>
      <c r="V1587" s="265"/>
      <c r="W1587" s="265"/>
      <c r="X1587" s="265"/>
      <c r="Y1587" s="265"/>
      <c r="Z1587" s="265"/>
      <c r="AA1587" s="265"/>
      <c r="AB1587" s="265"/>
    </row>
    <row r="1588" hidden="1">
      <c r="A1588" s="83" t="str">
        <f t="shared" si="1"/>
        <v>5f982413ad9906b4b4fe10e6</v>
      </c>
      <c r="B1588" s="99"/>
      <c r="C1588" s="92" t="s">
        <v>641</v>
      </c>
      <c r="D1588" s="306" t="s">
        <v>51</v>
      </c>
      <c r="E1588" s="101" t="s">
        <v>6870</v>
      </c>
      <c r="F1588" s="101" t="s">
        <v>6871</v>
      </c>
      <c r="G1588" s="308" t="s">
        <v>8870</v>
      </c>
      <c r="H1588" s="348" t="s">
        <v>10695</v>
      </c>
      <c r="I1588" s="173" t="s">
        <v>10736</v>
      </c>
      <c r="J1588" s="173" t="s">
        <v>6873</v>
      </c>
      <c r="K1588" s="300" t="s">
        <v>10702</v>
      </c>
      <c r="L1588" s="349"/>
      <c r="M1588" s="362"/>
      <c r="N1588" s="349"/>
      <c r="O1588" s="349"/>
      <c r="P1588" s="349"/>
      <c r="Q1588" s="265"/>
      <c r="R1588" s="265"/>
      <c r="S1588" s="265"/>
      <c r="T1588" s="265"/>
      <c r="U1588" s="265"/>
      <c r="V1588" s="265"/>
      <c r="W1588" s="265"/>
      <c r="X1588" s="265"/>
      <c r="Y1588" s="265"/>
      <c r="Z1588" s="265"/>
      <c r="AA1588" s="265"/>
      <c r="AB1588" s="265"/>
    </row>
    <row r="1589" hidden="1">
      <c r="A1589" s="83" t="str">
        <f t="shared" si="1"/>
        <v/>
      </c>
      <c r="B1589" s="108"/>
      <c r="C1589" s="402" t="s">
        <v>641</v>
      </c>
      <c r="D1589" s="306"/>
      <c r="E1589" s="173"/>
      <c r="F1589" s="173"/>
      <c r="G1589" s="308"/>
      <c r="H1589" s="348"/>
      <c r="I1589" s="173"/>
      <c r="J1589" s="173"/>
      <c r="K1589" s="300"/>
      <c r="L1589" s="349"/>
      <c r="M1589" s="362"/>
      <c r="N1589" s="349"/>
      <c r="O1589" s="349"/>
      <c r="P1589" s="349"/>
      <c r="Q1589" s="265"/>
      <c r="R1589" s="265"/>
      <c r="S1589" s="265"/>
      <c r="T1589" s="265"/>
      <c r="U1589" s="265"/>
      <c r="V1589" s="265"/>
      <c r="W1589" s="265"/>
      <c r="X1589" s="265"/>
      <c r="Y1589" s="265"/>
      <c r="Z1589" s="265"/>
      <c r="AA1589" s="265"/>
      <c r="AB1589" s="265"/>
    </row>
    <row r="1590" hidden="1">
      <c r="A1590" s="83" t="str">
        <f t="shared" si="1"/>
        <v/>
      </c>
      <c r="B1590" s="335"/>
      <c r="C1590" s="402"/>
      <c r="D1590" s="306"/>
      <c r="E1590" s="173"/>
      <c r="F1590" s="173"/>
      <c r="G1590" s="308"/>
      <c r="H1590" s="348"/>
      <c r="I1590" s="173"/>
      <c r="J1590" s="173"/>
      <c r="K1590" s="300"/>
      <c r="L1590" s="349"/>
      <c r="M1590" s="362"/>
      <c r="N1590" s="349"/>
      <c r="O1590" s="349"/>
      <c r="P1590" s="349"/>
      <c r="Q1590" s="265"/>
      <c r="R1590" s="265"/>
      <c r="S1590" s="265"/>
      <c r="T1590" s="265"/>
      <c r="U1590" s="265"/>
      <c r="V1590" s="265"/>
      <c r="W1590" s="265"/>
      <c r="X1590" s="265"/>
      <c r="Y1590" s="265"/>
      <c r="Z1590" s="265"/>
      <c r="AA1590" s="265"/>
      <c r="AB1590" s="265"/>
    </row>
    <row r="1591" hidden="1">
      <c r="A1591" s="83" t="str">
        <f t="shared" si="1"/>
        <v/>
      </c>
      <c r="B1591" s="325" t="s">
        <v>8686</v>
      </c>
      <c r="C1591" s="92" t="s">
        <v>52</v>
      </c>
      <c r="D1591" s="306"/>
      <c r="E1591" s="173"/>
      <c r="F1591" s="173"/>
      <c r="G1591" s="308"/>
      <c r="H1591" s="348"/>
      <c r="I1591" s="173"/>
      <c r="J1591" s="173"/>
      <c r="K1591" s="300"/>
      <c r="L1591" s="349"/>
      <c r="M1591" s="362"/>
      <c r="N1591" s="349"/>
      <c r="O1591" s="349"/>
      <c r="P1591" s="349"/>
      <c r="Q1591" s="265"/>
      <c r="R1591" s="265"/>
      <c r="S1591" s="265"/>
      <c r="T1591" s="265"/>
      <c r="U1591" s="265"/>
      <c r="V1591" s="265"/>
      <c r="W1591" s="265"/>
      <c r="X1591" s="265"/>
      <c r="Y1591" s="265"/>
      <c r="Z1591" s="265"/>
      <c r="AA1591" s="265"/>
      <c r="AB1591" s="265"/>
    </row>
    <row r="1592" hidden="1">
      <c r="A1592" s="83" t="str">
        <f t="shared" si="1"/>
        <v/>
      </c>
      <c r="B1592" s="99"/>
      <c r="C1592" s="92" t="s">
        <v>52</v>
      </c>
      <c r="D1592" s="306"/>
      <c r="E1592" s="173"/>
      <c r="F1592" s="173"/>
      <c r="G1592" s="308"/>
      <c r="H1592" s="348"/>
      <c r="I1592" s="173"/>
      <c r="J1592" s="173"/>
      <c r="K1592" s="300"/>
      <c r="L1592" s="349"/>
      <c r="M1592" s="362"/>
      <c r="N1592" s="349"/>
      <c r="O1592" s="349"/>
      <c r="P1592" s="349"/>
      <c r="Q1592" s="265"/>
      <c r="R1592" s="265"/>
      <c r="S1592" s="265"/>
      <c r="T1592" s="265"/>
      <c r="U1592" s="265"/>
      <c r="V1592" s="265"/>
      <c r="W1592" s="265"/>
      <c r="X1592" s="265"/>
      <c r="Y1592" s="265"/>
      <c r="Z1592" s="265"/>
      <c r="AA1592" s="265"/>
      <c r="AB1592" s="265"/>
    </row>
    <row r="1593" hidden="1">
      <c r="A1593" s="83" t="str">
        <f t="shared" si="1"/>
        <v/>
      </c>
      <c r="B1593" s="99"/>
      <c r="C1593" s="92" t="s">
        <v>52</v>
      </c>
      <c r="D1593" s="306"/>
      <c r="E1593" s="173"/>
      <c r="F1593" s="173"/>
      <c r="G1593" s="308"/>
      <c r="H1593" s="348"/>
      <c r="I1593" s="173"/>
      <c r="J1593" s="173"/>
      <c r="K1593" s="300"/>
      <c r="L1593" s="349"/>
      <c r="M1593" s="362"/>
      <c r="N1593" s="349"/>
      <c r="O1593" s="349"/>
      <c r="P1593" s="349"/>
      <c r="Q1593" s="265"/>
      <c r="R1593" s="265"/>
      <c r="S1593" s="265"/>
      <c r="T1593" s="265"/>
      <c r="U1593" s="265"/>
      <c r="V1593" s="265"/>
      <c r="W1593" s="265"/>
      <c r="X1593" s="265"/>
      <c r="Y1593" s="265"/>
      <c r="Z1593" s="265"/>
      <c r="AA1593" s="265"/>
      <c r="AB1593" s="265"/>
    </row>
    <row r="1594" hidden="1">
      <c r="A1594" s="83" t="str">
        <f t="shared" si="1"/>
        <v>602a96cb7b6e5c214b77db4d</v>
      </c>
      <c r="B1594" s="99"/>
      <c r="C1594" s="92" t="s">
        <v>52</v>
      </c>
      <c r="D1594" s="306" t="s">
        <v>51</v>
      </c>
      <c r="E1594" s="122" t="s">
        <v>10737</v>
      </c>
      <c r="F1594" s="122" t="s">
        <v>10738</v>
      </c>
      <c r="G1594" s="309" t="s">
        <v>9186</v>
      </c>
      <c r="H1594" s="231" t="s">
        <v>10739</v>
      </c>
      <c r="I1594" s="122" t="s">
        <v>10740</v>
      </c>
      <c r="J1594" s="122" t="s">
        <v>10741</v>
      </c>
      <c r="K1594" s="300" t="s">
        <v>10702</v>
      </c>
      <c r="L1594" s="349"/>
      <c r="M1594" s="362"/>
      <c r="N1594" s="349"/>
      <c r="O1594" s="349"/>
      <c r="P1594" s="349"/>
      <c r="Q1594" s="265"/>
      <c r="R1594" s="265"/>
      <c r="S1594" s="265"/>
      <c r="T1594" s="265"/>
      <c r="U1594" s="265"/>
      <c r="V1594" s="265"/>
      <c r="W1594" s="265"/>
      <c r="X1594" s="265"/>
      <c r="Y1594" s="265"/>
      <c r="Z1594" s="265"/>
      <c r="AA1594" s="265"/>
      <c r="AB1594" s="265"/>
    </row>
    <row r="1595" hidden="1">
      <c r="A1595" s="83" t="str">
        <f t="shared" si="1"/>
        <v>60cf157cba7e668482f97fae</v>
      </c>
      <c r="B1595" s="99"/>
      <c r="C1595" s="92" t="s">
        <v>52</v>
      </c>
      <c r="D1595" s="306" t="s">
        <v>51</v>
      </c>
      <c r="E1595" s="101" t="s">
        <v>3857</v>
      </c>
      <c r="F1595" s="101" t="s">
        <v>3858</v>
      </c>
      <c r="G1595" s="308" t="s">
        <v>8958</v>
      </c>
      <c r="H1595" s="348" t="s">
        <v>10742</v>
      </c>
      <c r="I1595" s="173" t="s">
        <v>10743</v>
      </c>
      <c r="J1595" s="101" t="s">
        <v>3861</v>
      </c>
      <c r="K1595" s="300" t="s">
        <v>10702</v>
      </c>
      <c r="L1595" s="349"/>
      <c r="M1595" s="362"/>
      <c r="N1595" s="349"/>
      <c r="O1595" s="349"/>
      <c r="P1595" s="349"/>
      <c r="Q1595" s="265"/>
      <c r="R1595" s="265"/>
      <c r="S1595" s="265"/>
      <c r="T1595" s="265"/>
      <c r="U1595" s="265"/>
      <c r="V1595" s="265"/>
      <c r="W1595" s="265"/>
      <c r="X1595" s="265"/>
      <c r="Y1595" s="265"/>
      <c r="Z1595" s="265"/>
      <c r="AA1595" s="265"/>
      <c r="AB1595" s="265"/>
    </row>
    <row r="1596" hidden="1">
      <c r="A1596" s="83" t="str">
        <f t="shared" si="1"/>
        <v>6105165eec6b461c4fdda77b</v>
      </c>
      <c r="B1596" s="99"/>
      <c r="C1596" s="92" t="s">
        <v>52</v>
      </c>
      <c r="D1596" s="306" t="s">
        <v>51</v>
      </c>
      <c r="E1596" s="122" t="s">
        <v>5175</v>
      </c>
      <c r="F1596" s="122" t="s">
        <v>5176</v>
      </c>
      <c r="G1596" s="309" t="s">
        <v>8783</v>
      </c>
      <c r="H1596" s="231" t="s">
        <v>10744</v>
      </c>
      <c r="I1596" s="122" t="s">
        <v>10745</v>
      </c>
      <c r="J1596" s="173" t="s">
        <v>5178</v>
      </c>
      <c r="K1596" s="300" t="s">
        <v>10702</v>
      </c>
      <c r="L1596" s="349"/>
      <c r="M1596" s="362"/>
      <c r="N1596" s="349"/>
      <c r="O1596" s="349"/>
      <c r="P1596" s="349"/>
      <c r="Q1596" s="265"/>
      <c r="R1596" s="265"/>
      <c r="S1596" s="265"/>
      <c r="T1596" s="265"/>
      <c r="U1596" s="265"/>
      <c r="V1596" s="265"/>
      <c r="W1596" s="265"/>
      <c r="X1596" s="265"/>
      <c r="Y1596" s="265"/>
      <c r="Z1596" s="265"/>
      <c r="AA1596" s="265"/>
      <c r="AB1596" s="265"/>
    </row>
    <row r="1597" hidden="1">
      <c r="A1597" s="83" t="str">
        <f t="shared" si="1"/>
        <v>60299dbd46a843ad506e8c34</v>
      </c>
      <c r="B1597" s="108"/>
      <c r="C1597" s="92" t="s">
        <v>52</v>
      </c>
      <c r="D1597" s="306" t="s">
        <v>51</v>
      </c>
      <c r="E1597" s="101" t="s">
        <v>1077</v>
      </c>
      <c r="F1597" s="101" t="s">
        <v>1078</v>
      </c>
      <c r="G1597" s="308" t="s">
        <v>9325</v>
      </c>
      <c r="H1597" s="348" t="s">
        <v>10746</v>
      </c>
      <c r="I1597" s="101" t="s">
        <v>10747</v>
      </c>
      <c r="J1597" s="101" t="s">
        <v>1080</v>
      </c>
      <c r="K1597" s="300" t="s">
        <v>10702</v>
      </c>
      <c r="L1597" s="349"/>
      <c r="M1597" s="362"/>
      <c r="N1597" s="349"/>
      <c r="O1597" s="349"/>
      <c r="P1597" s="349"/>
      <c r="Q1597" s="265"/>
      <c r="R1597" s="265"/>
      <c r="S1597" s="265"/>
      <c r="T1597" s="265"/>
      <c r="U1597" s="265"/>
      <c r="V1597" s="265"/>
      <c r="W1597" s="265"/>
      <c r="X1597" s="265"/>
      <c r="Y1597" s="265"/>
      <c r="Z1597" s="265"/>
      <c r="AA1597" s="265"/>
      <c r="AB1597" s="265"/>
    </row>
    <row r="1598" hidden="1">
      <c r="A1598" s="83" t="str">
        <f t="shared" si="1"/>
        <v/>
      </c>
      <c r="B1598" s="83"/>
      <c r="C1598" s="262">
        <v>44434.0</v>
      </c>
      <c r="D1598" s="306"/>
      <c r="E1598" s="173"/>
      <c r="F1598" s="173"/>
      <c r="G1598" s="308"/>
      <c r="H1598" s="348"/>
      <c r="I1598" s="173"/>
      <c r="J1598" s="173"/>
      <c r="K1598" s="300"/>
      <c r="L1598" s="349"/>
      <c r="M1598" s="362"/>
      <c r="N1598" s="349"/>
      <c r="O1598" s="349"/>
      <c r="P1598" s="349"/>
      <c r="Q1598" s="265"/>
      <c r="R1598" s="265"/>
      <c r="S1598" s="265"/>
      <c r="T1598" s="265"/>
      <c r="U1598" s="265"/>
      <c r="V1598" s="265"/>
      <c r="W1598" s="265"/>
      <c r="X1598" s="265"/>
      <c r="Y1598" s="265"/>
      <c r="Z1598" s="265"/>
      <c r="AA1598" s="265"/>
      <c r="AB1598" s="265"/>
    </row>
    <row r="1599" hidden="1">
      <c r="A1599" s="83" t="str">
        <f t="shared" si="1"/>
        <v/>
      </c>
      <c r="B1599" s="325" t="s">
        <v>8686</v>
      </c>
      <c r="C1599" s="92" t="s">
        <v>641</v>
      </c>
      <c r="D1599" s="306"/>
      <c r="E1599" s="101"/>
      <c r="F1599" s="101"/>
      <c r="G1599" s="308"/>
      <c r="H1599" s="348"/>
      <c r="I1599" s="173"/>
      <c r="J1599" s="173"/>
      <c r="K1599" s="300"/>
      <c r="L1599" s="349"/>
      <c r="M1599" s="362"/>
      <c r="N1599" s="349"/>
      <c r="O1599" s="349"/>
      <c r="P1599" s="349"/>
      <c r="Q1599" s="265"/>
      <c r="R1599" s="265"/>
      <c r="S1599" s="265"/>
      <c r="T1599" s="265"/>
      <c r="U1599" s="265"/>
      <c r="V1599" s="265"/>
      <c r="W1599" s="265"/>
      <c r="X1599" s="265"/>
      <c r="Y1599" s="265"/>
      <c r="Z1599" s="265"/>
      <c r="AA1599" s="265"/>
      <c r="AB1599" s="265"/>
    </row>
    <row r="1600" hidden="1">
      <c r="A1600" s="83" t="str">
        <f t="shared" si="1"/>
        <v/>
      </c>
      <c r="B1600" s="99"/>
      <c r="C1600" s="92" t="s">
        <v>641</v>
      </c>
      <c r="D1600" s="306" t="s">
        <v>51</v>
      </c>
      <c r="E1600" s="229"/>
      <c r="F1600" s="229"/>
      <c r="G1600" s="305"/>
      <c r="H1600" s="215"/>
      <c r="I1600" s="101"/>
      <c r="J1600" s="101"/>
      <c r="K1600" s="300"/>
      <c r="L1600" s="349"/>
      <c r="M1600" s="362"/>
      <c r="N1600" s="349"/>
      <c r="O1600" s="349"/>
      <c r="P1600" s="349"/>
      <c r="Q1600" s="265"/>
      <c r="R1600" s="265"/>
      <c r="S1600" s="265"/>
      <c r="T1600" s="265"/>
      <c r="U1600" s="265"/>
      <c r="V1600" s="265"/>
      <c r="W1600" s="265"/>
      <c r="X1600" s="265"/>
      <c r="Y1600" s="265"/>
      <c r="Z1600" s="265"/>
      <c r="AA1600" s="265"/>
      <c r="AB1600" s="265"/>
    </row>
    <row r="1601" hidden="1">
      <c r="A1601" s="83" t="str">
        <f t="shared" si="1"/>
        <v>60d84b0b63bd453f84782784</v>
      </c>
      <c r="B1601" s="99"/>
      <c r="C1601" s="92" t="s">
        <v>641</v>
      </c>
      <c r="D1601" s="306" t="s">
        <v>51</v>
      </c>
      <c r="E1601" s="229" t="s">
        <v>3002</v>
      </c>
      <c r="F1601" s="229" t="s">
        <v>3003</v>
      </c>
      <c r="G1601" s="308" t="s">
        <v>9410</v>
      </c>
      <c r="H1601" s="348" t="s">
        <v>10748</v>
      </c>
      <c r="I1601" s="173" t="s">
        <v>10749</v>
      </c>
      <c r="J1601" s="101" t="s">
        <v>3005</v>
      </c>
      <c r="K1601" s="300" t="s">
        <v>10702</v>
      </c>
      <c r="L1601" s="349"/>
      <c r="M1601" s="362"/>
      <c r="N1601" s="349"/>
      <c r="O1601" s="349"/>
      <c r="P1601" s="349"/>
      <c r="Q1601" s="265"/>
      <c r="R1601" s="265"/>
      <c r="S1601" s="265"/>
      <c r="T1601" s="265"/>
      <c r="U1601" s="265"/>
      <c r="V1601" s="265"/>
      <c r="W1601" s="265"/>
      <c r="X1601" s="265"/>
      <c r="Y1601" s="265"/>
      <c r="Z1601" s="265"/>
      <c r="AA1601" s="265"/>
      <c r="AB1601" s="265"/>
    </row>
    <row r="1602" hidden="1">
      <c r="A1602" s="83" t="str">
        <f t="shared" si="1"/>
        <v>606446221a40c40e423a5c85</v>
      </c>
      <c r="B1602" s="99"/>
      <c r="C1602" s="92" t="s">
        <v>641</v>
      </c>
      <c r="D1602" s="306" t="s">
        <v>51</v>
      </c>
      <c r="E1602" s="229" t="s">
        <v>5148</v>
      </c>
      <c r="F1602" s="229" t="s">
        <v>5149</v>
      </c>
      <c r="G1602" s="308" t="s">
        <v>9021</v>
      </c>
      <c r="H1602" s="372" t="s">
        <v>10404</v>
      </c>
      <c r="I1602" s="372" t="s">
        <v>10750</v>
      </c>
      <c r="J1602" s="101" t="s">
        <v>5151</v>
      </c>
      <c r="K1602" s="300" t="s">
        <v>10751</v>
      </c>
      <c r="L1602" s="349"/>
      <c r="M1602" s="362"/>
      <c r="N1602" s="349"/>
      <c r="O1602" s="349"/>
      <c r="P1602" s="349"/>
      <c r="Q1602" s="265"/>
      <c r="R1602" s="265"/>
      <c r="S1602" s="265"/>
      <c r="T1602" s="265"/>
      <c r="U1602" s="265"/>
      <c r="V1602" s="265"/>
      <c r="W1602" s="265"/>
      <c r="X1602" s="265"/>
      <c r="Y1602" s="265"/>
      <c r="Z1602" s="265"/>
      <c r="AA1602" s="265"/>
      <c r="AB1602" s="265"/>
    </row>
    <row r="1603" hidden="1">
      <c r="A1603" s="83" t="str">
        <f t="shared" si="1"/>
        <v>601cf34b2b37cf27d785a7b6</v>
      </c>
      <c r="B1603" s="99"/>
      <c r="C1603" s="92" t="s">
        <v>641</v>
      </c>
      <c r="D1603" s="306" t="s">
        <v>51</v>
      </c>
      <c r="E1603" s="101" t="s">
        <v>7094</v>
      </c>
      <c r="F1603" s="101" t="s">
        <v>7095</v>
      </c>
      <c r="G1603" s="308" t="s">
        <v>8912</v>
      </c>
      <c r="H1603" s="348" t="s">
        <v>10748</v>
      </c>
      <c r="I1603" s="173" t="s">
        <v>10752</v>
      </c>
      <c r="J1603" s="173" t="s">
        <v>7097</v>
      </c>
      <c r="K1603" s="300" t="s">
        <v>10702</v>
      </c>
      <c r="L1603" s="349"/>
      <c r="M1603" s="362"/>
      <c r="N1603" s="349"/>
      <c r="O1603" s="349"/>
      <c r="P1603" s="349"/>
      <c r="Q1603" s="265"/>
      <c r="R1603" s="265"/>
      <c r="S1603" s="265"/>
      <c r="T1603" s="265"/>
      <c r="U1603" s="265"/>
      <c r="V1603" s="265"/>
      <c r="W1603" s="265"/>
      <c r="X1603" s="265"/>
      <c r="Y1603" s="265"/>
      <c r="Z1603" s="265"/>
      <c r="AA1603" s="265"/>
      <c r="AB1603" s="265"/>
    </row>
    <row r="1604" hidden="1">
      <c r="A1604" s="83" t="str">
        <f t="shared" si="1"/>
        <v>611e9279f6cd24767785da79</v>
      </c>
      <c r="B1604" s="108"/>
      <c r="C1604" s="402" t="s">
        <v>641</v>
      </c>
      <c r="D1604" s="306" t="s">
        <v>51</v>
      </c>
      <c r="E1604" s="101" t="s">
        <v>1563</v>
      </c>
      <c r="F1604" s="101" t="s">
        <v>1564</v>
      </c>
      <c r="G1604" s="308" t="s">
        <v>10488</v>
      </c>
      <c r="H1604" s="348" t="s">
        <v>8705</v>
      </c>
      <c r="I1604" s="173" t="s">
        <v>10753</v>
      </c>
      <c r="J1604" s="101" t="s">
        <v>1566</v>
      </c>
      <c r="K1604" s="300"/>
      <c r="L1604" s="349"/>
      <c r="M1604" s="362"/>
      <c r="N1604" s="349"/>
      <c r="O1604" s="349"/>
      <c r="P1604" s="349"/>
      <c r="Q1604" s="265"/>
      <c r="R1604" s="265"/>
      <c r="S1604" s="265"/>
      <c r="T1604" s="265"/>
      <c r="U1604" s="265"/>
      <c r="V1604" s="265"/>
      <c r="W1604" s="265"/>
      <c r="X1604" s="265"/>
      <c r="Y1604" s="265"/>
      <c r="Z1604" s="265"/>
      <c r="AA1604" s="265"/>
      <c r="AB1604" s="265"/>
    </row>
    <row r="1605" hidden="1">
      <c r="A1605" s="83" t="str">
        <f t="shared" si="1"/>
        <v/>
      </c>
      <c r="B1605" s="335"/>
      <c r="C1605" s="402"/>
      <c r="D1605" s="306"/>
      <c r="E1605" s="173"/>
      <c r="F1605" s="173"/>
      <c r="G1605" s="308"/>
      <c r="H1605" s="348"/>
      <c r="I1605" s="173"/>
      <c r="J1605" s="173"/>
      <c r="K1605" s="300" t="s">
        <v>10754</v>
      </c>
      <c r="L1605" s="349"/>
      <c r="M1605" s="362"/>
      <c r="N1605" s="349"/>
      <c r="O1605" s="349"/>
      <c r="P1605" s="349"/>
      <c r="Q1605" s="265"/>
      <c r="R1605" s="265"/>
      <c r="S1605" s="265"/>
      <c r="T1605" s="265"/>
      <c r="U1605" s="265"/>
      <c r="V1605" s="265"/>
      <c r="W1605" s="265"/>
      <c r="X1605" s="265"/>
      <c r="Y1605" s="265"/>
      <c r="Z1605" s="265"/>
      <c r="AA1605" s="265"/>
      <c r="AB1605" s="265"/>
    </row>
    <row r="1606" hidden="1">
      <c r="A1606" s="83" t="str">
        <f t="shared" si="1"/>
        <v/>
      </c>
      <c r="B1606" s="325" t="s">
        <v>8686</v>
      </c>
      <c r="C1606" s="405"/>
      <c r="D1606" s="306"/>
      <c r="E1606" s="173"/>
      <c r="F1606" s="173"/>
      <c r="G1606" s="308"/>
      <c r="H1606" s="348"/>
      <c r="I1606" s="173"/>
      <c r="J1606" s="173"/>
      <c r="K1606" s="300"/>
      <c r="L1606" s="349"/>
      <c r="M1606" s="362"/>
      <c r="N1606" s="349"/>
      <c r="O1606" s="349"/>
      <c r="P1606" s="349"/>
      <c r="Q1606" s="265"/>
      <c r="R1606" s="265"/>
      <c r="S1606" s="265"/>
      <c r="T1606" s="265"/>
      <c r="U1606" s="265"/>
      <c r="V1606" s="265"/>
      <c r="W1606" s="265"/>
      <c r="X1606" s="265"/>
      <c r="Y1606" s="265"/>
      <c r="Z1606" s="265"/>
      <c r="AA1606" s="265"/>
      <c r="AB1606" s="265"/>
    </row>
    <row r="1607" hidden="1">
      <c r="A1607" s="83" t="str">
        <f t="shared" si="1"/>
        <v/>
      </c>
      <c r="B1607" s="99"/>
      <c r="C1607" s="405"/>
      <c r="D1607" s="306"/>
      <c r="E1607" s="173"/>
      <c r="F1607" s="173"/>
      <c r="G1607" s="308"/>
      <c r="H1607" s="348"/>
      <c r="I1607" s="173"/>
      <c r="J1607" s="173"/>
      <c r="K1607" s="300"/>
      <c r="L1607" s="349"/>
      <c r="M1607" s="362"/>
      <c r="N1607" s="349"/>
      <c r="O1607" s="349"/>
      <c r="P1607" s="349"/>
      <c r="Q1607" s="265"/>
      <c r="R1607" s="265"/>
      <c r="S1607" s="265"/>
      <c r="T1607" s="265"/>
      <c r="U1607" s="265"/>
      <c r="V1607" s="265"/>
      <c r="W1607" s="265"/>
      <c r="X1607" s="265"/>
      <c r="Y1607" s="265"/>
      <c r="Z1607" s="265"/>
      <c r="AA1607" s="265"/>
      <c r="AB1607" s="265"/>
    </row>
    <row r="1608" hidden="1">
      <c r="A1608" s="83" t="str">
        <f t="shared" si="1"/>
        <v>61098ce31ee2f763234a9ec2</v>
      </c>
      <c r="B1608" s="99"/>
      <c r="C1608" s="92" t="s">
        <v>52</v>
      </c>
      <c r="D1608" s="306" t="s">
        <v>51</v>
      </c>
      <c r="E1608" s="101" t="s">
        <v>6671</v>
      </c>
      <c r="F1608" s="101" t="s">
        <v>6672</v>
      </c>
      <c r="G1608" s="308" t="s">
        <v>9410</v>
      </c>
      <c r="H1608" s="348" t="s">
        <v>8728</v>
      </c>
      <c r="I1608" s="173" t="s">
        <v>10755</v>
      </c>
      <c r="J1608" s="101" t="s">
        <v>6674</v>
      </c>
      <c r="K1608" s="300" t="s">
        <v>10702</v>
      </c>
      <c r="L1608" s="349"/>
      <c r="M1608" s="362"/>
      <c r="N1608" s="349"/>
      <c r="O1608" s="349"/>
      <c r="P1608" s="349"/>
      <c r="Q1608" s="265"/>
      <c r="R1608" s="265"/>
      <c r="S1608" s="265"/>
      <c r="T1608" s="265"/>
      <c r="U1608" s="265"/>
      <c r="V1608" s="265"/>
      <c r="W1608" s="265"/>
      <c r="X1608" s="265"/>
      <c r="Y1608" s="265"/>
      <c r="Z1608" s="265"/>
      <c r="AA1608" s="265"/>
      <c r="AB1608" s="265"/>
    </row>
    <row r="1609" hidden="1">
      <c r="A1609" s="83" t="str">
        <f t="shared" si="1"/>
        <v>5fb665ab89cfbeffedbdef8c</v>
      </c>
      <c r="B1609" s="99"/>
      <c r="C1609" s="92" t="s">
        <v>52</v>
      </c>
      <c r="D1609" s="306" t="s">
        <v>51</v>
      </c>
      <c r="E1609" s="122" t="s">
        <v>7233</v>
      </c>
      <c r="F1609" s="122" t="s">
        <v>7234</v>
      </c>
      <c r="G1609" s="309" t="s">
        <v>9021</v>
      </c>
      <c r="H1609" s="231" t="s">
        <v>8728</v>
      </c>
      <c r="I1609" s="122" t="s">
        <v>10756</v>
      </c>
      <c r="J1609" s="122" t="s">
        <v>7236</v>
      </c>
      <c r="K1609" s="312" t="s">
        <v>10757</v>
      </c>
      <c r="L1609" s="349"/>
      <c r="M1609" s="362"/>
      <c r="N1609" s="349"/>
      <c r="O1609" s="349"/>
      <c r="P1609" s="349"/>
      <c r="Q1609" s="265"/>
      <c r="R1609" s="265"/>
      <c r="S1609" s="265"/>
      <c r="T1609" s="265"/>
      <c r="U1609" s="265"/>
      <c r="V1609" s="265"/>
      <c r="W1609" s="265"/>
      <c r="X1609" s="265"/>
      <c r="Y1609" s="265"/>
      <c r="Z1609" s="265"/>
      <c r="AA1609" s="265"/>
      <c r="AB1609" s="265"/>
    </row>
    <row r="1610" hidden="1">
      <c r="A1610" s="83" t="str">
        <f t="shared" si="1"/>
        <v>610051bb234081353d4d4cc6</v>
      </c>
      <c r="B1610" s="99"/>
      <c r="C1610" s="92" t="s">
        <v>52</v>
      </c>
      <c r="D1610" s="306" t="s">
        <v>51</v>
      </c>
      <c r="E1610" s="101" t="s">
        <v>7572</v>
      </c>
      <c r="F1610" s="101" t="s">
        <v>7573</v>
      </c>
      <c r="G1610" s="308" t="s">
        <v>8745</v>
      </c>
      <c r="H1610" s="348" t="s">
        <v>9010</v>
      </c>
      <c r="I1610" s="101" t="s">
        <v>10758</v>
      </c>
      <c r="J1610" s="101" t="s">
        <v>7575</v>
      </c>
      <c r="K1610" s="300" t="s">
        <v>10702</v>
      </c>
      <c r="L1610" s="349"/>
      <c r="M1610" s="362"/>
      <c r="N1610" s="349"/>
      <c r="O1610" s="349"/>
      <c r="P1610" s="349"/>
      <c r="Q1610" s="265"/>
      <c r="R1610" s="265"/>
      <c r="S1610" s="265"/>
      <c r="T1610" s="265"/>
      <c r="U1610" s="265"/>
      <c r="V1610" s="265"/>
      <c r="W1610" s="265"/>
      <c r="X1610" s="265"/>
      <c r="Y1610" s="265"/>
      <c r="Z1610" s="265"/>
      <c r="AA1610" s="265"/>
      <c r="AB1610" s="265"/>
    </row>
    <row r="1611" hidden="1">
      <c r="A1611" s="83" t="str">
        <f t="shared" si="1"/>
        <v>60ec5dae6489346d73d096df</v>
      </c>
      <c r="B1611" s="99"/>
      <c r="C1611" s="92" t="s">
        <v>52</v>
      </c>
      <c r="D1611" s="306" t="s">
        <v>51</v>
      </c>
      <c r="E1611" s="122" t="s">
        <v>10759</v>
      </c>
      <c r="F1611" s="122" t="s">
        <v>10760</v>
      </c>
      <c r="G1611" s="309" t="s">
        <v>9325</v>
      </c>
      <c r="H1611" s="231" t="s">
        <v>8889</v>
      </c>
      <c r="I1611" s="122" t="s">
        <v>10761</v>
      </c>
      <c r="J1611" s="122" t="s">
        <v>10762</v>
      </c>
      <c r="K1611" s="300" t="s">
        <v>10763</v>
      </c>
      <c r="L1611" s="349"/>
      <c r="M1611" s="362"/>
      <c r="N1611" s="349"/>
      <c r="O1611" s="349"/>
      <c r="P1611" s="349"/>
      <c r="Q1611" s="265"/>
      <c r="R1611" s="265"/>
      <c r="S1611" s="265"/>
      <c r="T1611" s="265"/>
      <c r="U1611" s="265"/>
      <c r="V1611" s="265"/>
      <c r="W1611" s="265"/>
      <c r="X1611" s="265"/>
      <c r="Y1611" s="265"/>
      <c r="Z1611" s="265"/>
      <c r="AA1611" s="265"/>
      <c r="AB1611" s="265"/>
    </row>
    <row r="1612" hidden="1">
      <c r="A1612" s="83" t="str">
        <f t="shared" si="1"/>
        <v/>
      </c>
      <c r="B1612" s="108"/>
      <c r="C1612" s="405"/>
      <c r="D1612" s="306"/>
      <c r="E1612" s="173"/>
      <c r="F1612" s="173"/>
      <c r="G1612" s="308"/>
      <c r="H1612" s="348"/>
      <c r="I1612" s="173"/>
      <c r="J1612" s="173"/>
      <c r="K1612" s="300"/>
      <c r="L1612" s="349"/>
      <c r="M1612" s="362"/>
      <c r="N1612" s="349"/>
      <c r="O1612" s="349"/>
      <c r="P1612" s="349"/>
      <c r="Q1612" s="265"/>
      <c r="R1612" s="265"/>
      <c r="S1612" s="265"/>
      <c r="T1612" s="265"/>
      <c r="U1612" s="265"/>
      <c r="V1612" s="265"/>
      <c r="W1612" s="265"/>
      <c r="X1612" s="265"/>
      <c r="Y1612" s="265"/>
      <c r="Z1612" s="265"/>
      <c r="AA1612" s="265"/>
      <c r="AB1612" s="265"/>
    </row>
    <row r="1613" hidden="1">
      <c r="A1613" s="83" t="str">
        <f t="shared" si="1"/>
        <v/>
      </c>
      <c r="B1613" s="83"/>
      <c r="C1613" s="262">
        <v>44435.0</v>
      </c>
      <c r="D1613" s="306"/>
      <c r="E1613" s="173"/>
      <c r="F1613" s="370" t="s">
        <v>10764</v>
      </c>
      <c r="G1613" s="308"/>
      <c r="H1613" s="348"/>
      <c r="I1613" s="173"/>
      <c r="J1613" s="173"/>
      <c r="K1613" s="300"/>
      <c r="L1613" s="349"/>
      <c r="M1613" s="362"/>
      <c r="N1613" s="349"/>
      <c r="O1613" s="349"/>
      <c r="P1613" s="349"/>
      <c r="Q1613" s="265"/>
      <c r="R1613" s="265"/>
      <c r="S1613" s="265"/>
      <c r="T1613" s="265"/>
      <c r="U1613" s="265"/>
      <c r="V1613" s="265"/>
      <c r="W1613" s="265"/>
      <c r="X1613" s="265"/>
      <c r="Y1613" s="265"/>
      <c r="Z1613" s="265"/>
      <c r="AA1613" s="265"/>
      <c r="AB1613" s="265"/>
    </row>
    <row r="1614" hidden="1">
      <c r="A1614" s="83" t="str">
        <f t="shared" si="1"/>
        <v/>
      </c>
      <c r="B1614" s="325" t="s">
        <v>8686</v>
      </c>
      <c r="C1614" s="92" t="s">
        <v>641</v>
      </c>
      <c r="D1614" s="306" t="s">
        <v>51</v>
      </c>
      <c r="E1614" s="101"/>
      <c r="F1614" s="101"/>
      <c r="G1614" s="308"/>
      <c r="H1614" s="101"/>
      <c r="I1614" s="101"/>
      <c r="J1614" s="173"/>
      <c r="K1614" s="300"/>
      <c r="L1614" s="349"/>
      <c r="M1614" s="362"/>
      <c r="N1614" s="349"/>
      <c r="O1614" s="349"/>
      <c r="P1614" s="349"/>
      <c r="Q1614" s="265"/>
      <c r="R1614" s="265"/>
      <c r="S1614" s="265"/>
      <c r="T1614" s="265"/>
      <c r="U1614" s="265"/>
      <c r="V1614" s="265"/>
      <c r="W1614" s="265"/>
      <c r="X1614" s="265"/>
      <c r="Y1614" s="265"/>
      <c r="Z1614" s="265"/>
      <c r="AA1614" s="265"/>
      <c r="AB1614" s="265"/>
    </row>
    <row r="1615" hidden="1">
      <c r="A1615" s="83" t="str">
        <f t="shared" si="1"/>
        <v>601e84762b279f8634ce3c18</v>
      </c>
      <c r="B1615" s="99"/>
      <c r="C1615" s="92" t="s">
        <v>641</v>
      </c>
      <c r="D1615" s="306" t="s">
        <v>51</v>
      </c>
      <c r="E1615" s="101" t="s">
        <v>3639</v>
      </c>
      <c r="F1615" s="101" t="s">
        <v>3640</v>
      </c>
      <c r="G1615" s="308" t="s">
        <v>9021</v>
      </c>
      <c r="H1615" s="348" t="s">
        <v>10765</v>
      </c>
      <c r="I1615" s="173" t="s">
        <v>10766</v>
      </c>
      <c r="J1615" s="101" t="s">
        <v>3642</v>
      </c>
      <c r="K1615" s="300" t="s">
        <v>10767</v>
      </c>
      <c r="L1615" s="349"/>
      <c r="M1615" s="362"/>
      <c r="N1615" s="349"/>
      <c r="O1615" s="349"/>
      <c r="P1615" s="349"/>
      <c r="Q1615" s="265"/>
      <c r="R1615" s="265"/>
      <c r="S1615" s="265"/>
      <c r="T1615" s="265"/>
      <c r="U1615" s="265"/>
      <c r="V1615" s="265"/>
      <c r="W1615" s="265"/>
      <c r="X1615" s="265"/>
      <c r="Y1615" s="265"/>
      <c r="Z1615" s="265"/>
      <c r="AA1615" s="265"/>
      <c r="AB1615" s="265"/>
    </row>
    <row r="1616" hidden="1">
      <c r="A1616" s="83" t="str">
        <f t="shared" si="1"/>
        <v>610d6fc938cc534ccafa7314</v>
      </c>
      <c r="B1616" s="99"/>
      <c r="C1616" s="92" t="s">
        <v>641</v>
      </c>
      <c r="D1616" s="306" t="s">
        <v>51</v>
      </c>
      <c r="E1616" s="122" t="s">
        <v>10768</v>
      </c>
      <c r="F1616" s="122" t="s">
        <v>10769</v>
      </c>
      <c r="G1616" s="309" t="s">
        <v>8745</v>
      </c>
      <c r="H1616" s="231" t="s">
        <v>9831</v>
      </c>
      <c r="I1616" s="122" t="s">
        <v>10770</v>
      </c>
      <c r="J1616" s="122" t="s">
        <v>10771</v>
      </c>
      <c r="K1616" s="300" t="s">
        <v>10702</v>
      </c>
      <c r="L1616" s="349"/>
      <c r="M1616" s="362"/>
      <c r="N1616" s="349"/>
      <c r="O1616" s="349"/>
      <c r="P1616" s="349"/>
      <c r="Q1616" s="265"/>
      <c r="R1616" s="265"/>
      <c r="S1616" s="265"/>
      <c r="T1616" s="265"/>
      <c r="U1616" s="265"/>
      <c r="V1616" s="265"/>
      <c r="W1616" s="265"/>
      <c r="X1616" s="265"/>
      <c r="Y1616" s="265"/>
      <c r="Z1616" s="265"/>
      <c r="AA1616" s="265"/>
      <c r="AB1616" s="265"/>
    </row>
    <row r="1617" hidden="1">
      <c r="A1617" s="83" t="str">
        <f t="shared" si="1"/>
        <v>5fdcd0f127054205eb0fcfae</v>
      </c>
      <c r="B1617" s="99"/>
      <c r="C1617" s="92" t="s">
        <v>641</v>
      </c>
      <c r="D1617" s="306" t="s">
        <v>51</v>
      </c>
      <c r="E1617" s="101" t="s">
        <v>2024</v>
      </c>
      <c r="F1617" s="101" t="s">
        <v>2025</v>
      </c>
      <c r="G1617" s="308" t="s">
        <v>9325</v>
      </c>
      <c r="H1617" s="348" t="s">
        <v>10386</v>
      </c>
      <c r="I1617" s="173" t="s">
        <v>10772</v>
      </c>
      <c r="J1617" s="101" t="s">
        <v>2027</v>
      </c>
      <c r="K1617" s="300" t="s">
        <v>10773</v>
      </c>
      <c r="L1617" s="349"/>
      <c r="M1617" s="362"/>
      <c r="N1617" s="349"/>
      <c r="O1617" s="349"/>
      <c r="P1617" s="349"/>
      <c r="Q1617" s="265"/>
      <c r="R1617" s="265"/>
      <c r="S1617" s="265"/>
      <c r="T1617" s="265"/>
      <c r="U1617" s="265"/>
      <c r="V1617" s="265"/>
      <c r="W1617" s="265"/>
      <c r="X1617" s="265"/>
      <c r="Y1617" s="265"/>
      <c r="Z1617" s="265"/>
      <c r="AA1617" s="265"/>
      <c r="AB1617" s="265"/>
    </row>
    <row r="1618" hidden="1">
      <c r="A1618" s="83" t="str">
        <f t="shared" si="1"/>
        <v/>
      </c>
      <c r="B1618" s="99"/>
      <c r="C1618" s="92" t="s">
        <v>641</v>
      </c>
      <c r="D1618" s="306"/>
      <c r="E1618" s="173"/>
      <c r="F1618" s="173"/>
      <c r="G1618" s="308"/>
      <c r="H1618" s="348"/>
      <c r="I1618" s="173"/>
      <c r="J1618" s="173"/>
      <c r="K1618" s="300"/>
      <c r="L1618" s="349"/>
      <c r="M1618" s="362"/>
      <c r="N1618" s="349"/>
      <c r="O1618" s="349"/>
      <c r="P1618" s="349"/>
      <c r="Q1618" s="265"/>
      <c r="R1618" s="265"/>
      <c r="S1618" s="265"/>
      <c r="T1618" s="265"/>
      <c r="U1618" s="265"/>
      <c r="V1618" s="265"/>
      <c r="W1618" s="265"/>
      <c r="X1618" s="265"/>
      <c r="Y1618" s="265"/>
      <c r="Z1618" s="265"/>
      <c r="AA1618" s="265"/>
      <c r="AB1618" s="265"/>
    </row>
    <row r="1619" hidden="1">
      <c r="A1619" s="83" t="str">
        <f t="shared" si="1"/>
        <v/>
      </c>
      <c r="B1619" s="108"/>
      <c r="C1619" s="402" t="s">
        <v>641</v>
      </c>
      <c r="D1619" s="306"/>
      <c r="E1619" s="173"/>
      <c r="F1619" s="173"/>
      <c r="G1619" s="308"/>
      <c r="H1619" s="348"/>
      <c r="I1619" s="173"/>
      <c r="J1619" s="173"/>
      <c r="K1619" s="300"/>
      <c r="L1619" s="349"/>
      <c r="M1619" s="362"/>
      <c r="N1619" s="349"/>
      <c r="O1619" s="349"/>
      <c r="P1619" s="349"/>
      <c r="Q1619" s="265"/>
      <c r="R1619" s="265"/>
      <c r="S1619" s="265"/>
      <c r="T1619" s="265"/>
      <c r="U1619" s="265"/>
      <c r="V1619" s="265"/>
      <c r="W1619" s="265"/>
      <c r="X1619" s="265"/>
      <c r="Y1619" s="265"/>
      <c r="Z1619" s="265"/>
      <c r="AA1619" s="265"/>
      <c r="AB1619" s="265"/>
    </row>
    <row r="1620" hidden="1">
      <c r="A1620" s="83" t="str">
        <f t="shared" si="1"/>
        <v/>
      </c>
      <c r="B1620" s="335"/>
      <c r="C1620" s="402"/>
      <c r="D1620" s="306"/>
      <c r="E1620" s="173"/>
      <c r="F1620" s="173"/>
      <c r="G1620" s="308"/>
      <c r="H1620" s="348"/>
      <c r="I1620" s="173"/>
      <c r="J1620" s="173"/>
      <c r="K1620" s="300"/>
      <c r="L1620" s="349"/>
      <c r="M1620" s="362"/>
      <c r="N1620" s="349"/>
      <c r="O1620" s="349"/>
      <c r="P1620" s="349"/>
      <c r="Q1620" s="265"/>
      <c r="R1620" s="265"/>
      <c r="S1620" s="265"/>
      <c r="T1620" s="265"/>
      <c r="U1620" s="265"/>
      <c r="V1620" s="265"/>
      <c r="W1620" s="265"/>
      <c r="X1620" s="265"/>
      <c r="Y1620" s="265"/>
      <c r="Z1620" s="265"/>
      <c r="AA1620" s="265"/>
      <c r="AB1620" s="265"/>
    </row>
    <row r="1621" hidden="1">
      <c r="A1621" s="83" t="str">
        <f t="shared" si="1"/>
        <v/>
      </c>
      <c r="B1621" s="325" t="s">
        <v>8686</v>
      </c>
      <c r="C1621" s="92" t="s">
        <v>52</v>
      </c>
      <c r="D1621" s="306"/>
      <c r="E1621" s="173"/>
      <c r="F1621" s="173"/>
      <c r="G1621" s="308" t="s">
        <v>9505</v>
      </c>
      <c r="H1621" s="348"/>
      <c r="I1621" s="173"/>
      <c r="J1621" s="173"/>
      <c r="K1621" s="300"/>
      <c r="L1621" s="349"/>
      <c r="M1621" s="362"/>
      <c r="N1621" s="349"/>
      <c r="O1621" s="349"/>
      <c r="P1621" s="349"/>
      <c r="Q1621" s="265"/>
      <c r="R1621" s="265"/>
      <c r="S1621" s="265"/>
      <c r="T1621" s="265"/>
      <c r="U1621" s="265"/>
      <c r="V1621" s="265"/>
      <c r="W1621" s="265"/>
      <c r="X1621" s="265"/>
      <c r="Y1621" s="265"/>
      <c r="Z1621" s="265"/>
      <c r="AA1621" s="265"/>
      <c r="AB1621" s="265"/>
    </row>
    <row r="1622" hidden="1">
      <c r="A1622" s="83" t="str">
        <f t="shared" si="1"/>
        <v>60b4cdb23997bb2d89ffb558</v>
      </c>
      <c r="B1622" s="99"/>
      <c r="C1622" s="92" t="s">
        <v>52</v>
      </c>
      <c r="D1622" s="316" t="s">
        <v>51</v>
      </c>
      <c r="E1622" s="229" t="s">
        <v>763</v>
      </c>
      <c r="F1622" s="336" t="s">
        <v>764</v>
      </c>
      <c r="G1622" s="308" t="s">
        <v>9410</v>
      </c>
      <c r="H1622" s="406" t="s">
        <v>9459</v>
      </c>
      <c r="I1622" s="406" t="s">
        <v>10774</v>
      </c>
      <c r="J1622" s="404" t="s">
        <v>10775</v>
      </c>
      <c r="K1622" s="300" t="s">
        <v>10776</v>
      </c>
      <c r="L1622" s="349"/>
      <c r="M1622" s="362"/>
      <c r="N1622" s="349"/>
      <c r="O1622" s="349"/>
      <c r="P1622" s="349"/>
      <c r="Q1622" s="265"/>
      <c r="R1622" s="265"/>
      <c r="S1622" s="265"/>
      <c r="T1622" s="265"/>
      <c r="U1622" s="265"/>
      <c r="V1622" s="265"/>
      <c r="W1622" s="265"/>
      <c r="X1622" s="265"/>
      <c r="Y1622" s="265"/>
      <c r="Z1622" s="265"/>
      <c r="AA1622" s="265"/>
      <c r="AB1622" s="265"/>
    </row>
    <row r="1623" hidden="1">
      <c r="A1623" s="83" t="str">
        <f t="shared" si="1"/>
        <v>60d04cb3d711ace898e71127        Damla Cafe &amp; Ev Yemekleri, Muratpaşa (Yıldız Mah.)</v>
      </c>
      <c r="B1623" s="99"/>
      <c r="C1623" s="92" t="s">
        <v>52</v>
      </c>
      <c r="D1623" s="297" t="s">
        <v>51</v>
      </c>
      <c r="E1623" s="122" t="s">
        <v>10777</v>
      </c>
      <c r="F1623" s="122"/>
      <c r="G1623" s="200">
        <v>0.6666666666666666</v>
      </c>
      <c r="H1623" s="231" t="s">
        <v>10003</v>
      </c>
      <c r="I1623" s="231" t="s">
        <v>10778</v>
      </c>
      <c r="J1623" s="122" t="s">
        <v>2799</v>
      </c>
      <c r="K1623" s="300" t="s">
        <v>10779</v>
      </c>
      <c r="L1623" s="349"/>
      <c r="M1623" s="362"/>
      <c r="N1623" s="349"/>
      <c r="O1623" s="349"/>
      <c r="P1623" s="349"/>
      <c r="Q1623" s="265"/>
      <c r="R1623" s="265"/>
      <c r="S1623" s="265"/>
      <c r="T1623" s="265"/>
      <c r="U1623" s="265"/>
      <c r="V1623" s="265"/>
      <c r="W1623" s="265"/>
      <c r="X1623" s="265"/>
      <c r="Y1623" s="265"/>
      <c r="Z1623" s="265"/>
      <c r="AA1623" s="265"/>
      <c r="AB1623" s="265"/>
    </row>
    <row r="1624" hidden="1">
      <c r="A1624" s="83" t="str">
        <f t="shared" si="1"/>
        <v>607444756e92e86fb25a4d60</v>
      </c>
      <c r="B1624" s="99"/>
      <c r="C1624" s="92" t="s">
        <v>52</v>
      </c>
      <c r="D1624" s="306" t="s">
        <v>51</v>
      </c>
      <c r="E1624" s="101" t="s">
        <v>1056</v>
      </c>
      <c r="F1624" s="101" t="s">
        <v>1057</v>
      </c>
      <c r="G1624" s="308" t="s">
        <v>9325</v>
      </c>
      <c r="H1624" s="348" t="s">
        <v>10780</v>
      </c>
      <c r="I1624" s="173" t="s">
        <v>10781</v>
      </c>
      <c r="J1624" s="173" t="s">
        <v>1060</v>
      </c>
      <c r="K1624" s="300" t="s">
        <v>10773</v>
      </c>
      <c r="L1624" s="349"/>
      <c r="M1624" s="362"/>
      <c r="N1624" s="349"/>
      <c r="O1624" s="349"/>
      <c r="P1624" s="349"/>
      <c r="Q1624" s="265"/>
      <c r="R1624" s="265"/>
      <c r="S1624" s="265"/>
      <c r="T1624" s="265"/>
      <c r="U1624" s="265"/>
      <c r="V1624" s="265"/>
      <c r="W1624" s="265"/>
      <c r="X1624" s="265"/>
      <c r="Y1624" s="265"/>
      <c r="Z1624" s="265"/>
      <c r="AA1624" s="265"/>
      <c r="AB1624" s="265"/>
    </row>
    <row r="1625" hidden="1">
      <c r="A1625" s="83" t="str">
        <f t="shared" si="1"/>
        <v>60b15bd877221812fff50efb</v>
      </c>
      <c r="B1625" s="99"/>
      <c r="C1625" s="92" t="s">
        <v>52</v>
      </c>
      <c r="D1625" s="306" t="s">
        <v>51</v>
      </c>
      <c r="E1625" s="122" t="s">
        <v>2451</v>
      </c>
      <c r="F1625" s="122" t="s">
        <v>2452</v>
      </c>
      <c r="G1625" s="309" t="s">
        <v>10526</v>
      </c>
      <c r="H1625" s="231" t="s">
        <v>10782</v>
      </c>
      <c r="I1625" s="122" t="s">
        <v>10783</v>
      </c>
      <c r="J1625" s="122" t="s">
        <v>2454</v>
      </c>
      <c r="K1625" s="300" t="s">
        <v>10763</v>
      </c>
      <c r="L1625" s="349"/>
      <c r="M1625" s="362"/>
      <c r="N1625" s="349"/>
      <c r="O1625" s="349"/>
      <c r="P1625" s="349"/>
      <c r="Q1625" s="265"/>
      <c r="R1625" s="265"/>
      <c r="S1625" s="265"/>
      <c r="T1625" s="265"/>
      <c r="U1625" s="265"/>
      <c r="V1625" s="265"/>
      <c r="W1625" s="265"/>
      <c r="X1625" s="265"/>
      <c r="Y1625" s="265"/>
      <c r="Z1625" s="265"/>
      <c r="AA1625" s="265"/>
      <c r="AB1625" s="265"/>
    </row>
    <row r="1626" hidden="1">
      <c r="A1626" s="83" t="str">
        <f t="shared" si="1"/>
        <v/>
      </c>
      <c r="B1626" s="99"/>
      <c r="C1626" s="92" t="s">
        <v>52</v>
      </c>
      <c r="D1626" s="306"/>
      <c r="E1626" s="173"/>
      <c r="F1626" s="173"/>
      <c r="G1626" s="308"/>
      <c r="H1626" s="348"/>
      <c r="I1626" s="173"/>
      <c r="J1626" s="173"/>
      <c r="K1626" s="300"/>
      <c r="L1626" s="349"/>
      <c r="M1626" s="362"/>
      <c r="N1626" s="349"/>
      <c r="O1626" s="349"/>
      <c r="P1626" s="349"/>
      <c r="Q1626" s="265"/>
      <c r="R1626" s="265"/>
      <c r="S1626" s="265"/>
      <c r="T1626" s="265"/>
      <c r="U1626" s="265"/>
      <c r="V1626" s="265"/>
      <c r="W1626" s="265"/>
      <c r="X1626" s="265"/>
      <c r="Y1626" s="265"/>
      <c r="Z1626" s="265"/>
      <c r="AA1626" s="265"/>
      <c r="AB1626" s="265"/>
    </row>
    <row r="1627" hidden="1">
      <c r="A1627" s="83" t="str">
        <f t="shared" si="1"/>
        <v/>
      </c>
      <c r="B1627" s="108"/>
      <c r="C1627" s="92" t="s">
        <v>52</v>
      </c>
      <c r="D1627" s="306"/>
      <c r="E1627" s="101"/>
      <c r="F1627" s="173"/>
      <c r="G1627" s="308"/>
      <c r="H1627" s="348"/>
      <c r="I1627" s="173"/>
      <c r="J1627" s="173"/>
      <c r="K1627" s="300"/>
      <c r="L1627" s="349"/>
      <c r="M1627" s="362"/>
      <c r="N1627" s="349"/>
      <c r="O1627" s="349"/>
      <c r="P1627" s="349"/>
      <c r="Q1627" s="265"/>
      <c r="R1627" s="265"/>
      <c r="S1627" s="265"/>
      <c r="T1627" s="265"/>
      <c r="U1627" s="265"/>
      <c r="V1627" s="265"/>
      <c r="W1627" s="265"/>
      <c r="X1627" s="265"/>
      <c r="Y1627" s="265"/>
      <c r="Z1627" s="265"/>
      <c r="AA1627" s="265"/>
      <c r="AB1627" s="265"/>
    </row>
    <row r="1628" hidden="1">
      <c r="A1628" s="83" t="str">
        <f t="shared" si="1"/>
        <v/>
      </c>
      <c r="B1628" s="83"/>
      <c r="C1628" s="262">
        <v>44438.0</v>
      </c>
      <c r="D1628" s="306"/>
      <c r="E1628" s="173"/>
      <c r="F1628" s="173"/>
      <c r="G1628" s="308"/>
      <c r="H1628" s="348"/>
      <c r="I1628" s="173"/>
      <c r="J1628" s="173"/>
      <c r="K1628" s="300"/>
      <c r="L1628" s="349"/>
      <c r="M1628" s="362"/>
      <c r="N1628" s="349"/>
      <c r="O1628" s="349"/>
      <c r="P1628" s="349"/>
      <c r="Q1628" s="265"/>
      <c r="R1628" s="265"/>
      <c r="S1628" s="265"/>
      <c r="T1628" s="265"/>
      <c r="U1628" s="265"/>
      <c r="V1628" s="265"/>
      <c r="W1628" s="265"/>
      <c r="X1628" s="265"/>
      <c r="Y1628" s="265"/>
      <c r="Z1628" s="265"/>
      <c r="AA1628" s="265"/>
      <c r="AB1628" s="265"/>
    </row>
    <row r="1629" hidden="1">
      <c r="A1629" s="83" t="str">
        <f t="shared" si="1"/>
        <v/>
      </c>
      <c r="B1629" s="325" t="s">
        <v>8686</v>
      </c>
      <c r="C1629" s="92" t="s">
        <v>641</v>
      </c>
      <c r="D1629" s="306"/>
      <c r="E1629" s="173"/>
      <c r="F1629" s="173"/>
      <c r="G1629" s="308"/>
      <c r="H1629" s="348"/>
      <c r="I1629" s="173"/>
      <c r="J1629" s="173"/>
      <c r="K1629" s="300"/>
      <c r="L1629" s="349"/>
      <c r="M1629" s="362"/>
      <c r="N1629" s="349"/>
      <c r="O1629" s="349"/>
      <c r="P1629" s="349"/>
      <c r="Q1629" s="265"/>
      <c r="R1629" s="265"/>
      <c r="S1629" s="265"/>
      <c r="T1629" s="265"/>
      <c r="U1629" s="265"/>
      <c r="V1629" s="265"/>
      <c r="W1629" s="265"/>
      <c r="X1629" s="265"/>
      <c r="Y1629" s="265"/>
      <c r="Z1629" s="265"/>
      <c r="AA1629" s="265"/>
      <c r="AB1629" s="265"/>
    </row>
    <row r="1630" hidden="1">
      <c r="A1630" s="83" t="str">
        <f t="shared" si="1"/>
        <v>608ff5fe51997e4c60e07070</v>
      </c>
      <c r="B1630" s="99"/>
      <c r="C1630" s="92" t="s">
        <v>641</v>
      </c>
      <c r="D1630" s="306" t="s">
        <v>51</v>
      </c>
      <c r="E1630" s="122" t="s">
        <v>5208</v>
      </c>
      <c r="F1630" s="122" t="s">
        <v>5209</v>
      </c>
      <c r="G1630" s="309" t="s">
        <v>10784</v>
      </c>
      <c r="H1630" s="231" t="s">
        <v>10785</v>
      </c>
      <c r="I1630" s="122" t="s">
        <v>10786</v>
      </c>
      <c r="J1630" s="122" t="s">
        <v>5211</v>
      </c>
      <c r="K1630" s="300" t="s">
        <v>10787</v>
      </c>
      <c r="L1630" s="349"/>
      <c r="M1630" s="362"/>
      <c r="N1630" s="349"/>
      <c r="O1630" s="349"/>
      <c r="P1630" s="349"/>
      <c r="Q1630" s="265"/>
      <c r="R1630" s="265"/>
      <c r="S1630" s="265"/>
      <c r="T1630" s="265"/>
      <c r="U1630" s="265"/>
      <c r="V1630" s="265"/>
      <c r="W1630" s="265"/>
      <c r="X1630" s="265"/>
      <c r="Y1630" s="265"/>
      <c r="Z1630" s="265"/>
      <c r="AA1630" s="265"/>
      <c r="AB1630" s="265"/>
    </row>
    <row r="1631" hidden="1">
      <c r="A1631" s="83" t="str">
        <f t="shared" si="1"/>
        <v>5fb665ab89cfbeffedbdef8c</v>
      </c>
      <c r="B1631" s="99"/>
      <c r="C1631" s="92" t="s">
        <v>641</v>
      </c>
      <c r="D1631" s="306" t="s">
        <v>51</v>
      </c>
      <c r="E1631" s="407" t="s">
        <v>7233</v>
      </c>
      <c r="F1631" s="408" t="s">
        <v>7234</v>
      </c>
      <c r="G1631" s="409" t="s">
        <v>8748</v>
      </c>
      <c r="H1631" s="410" t="s">
        <v>8728</v>
      </c>
      <c r="I1631" s="116" t="s">
        <v>10788</v>
      </c>
      <c r="J1631" s="116" t="s">
        <v>7236</v>
      </c>
      <c r="K1631" s="300" t="s">
        <v>10702</v>
      </c>
      <c r="L1631" s="349"/>
      <c r="M1631" s="362"/>
      <c r="N1631" s="349"/>
      <c r="O1631" s="349"/>
      <c r="P1631" s="349"/>
      <c r="Q1631" s="265"/>
      <c r="R1631" s="265"/>
      <c r="S1631" s="265"/>
      <c r="T1631" s="265"/>
      <c r="U1631" s="265"/>
      <c r="V1631" s="265"/>
      <c r="W1631" s="265"/>
      <c r="X1631" s="265"/>
      <c r="Y1631" s="265"/>
      <c r="Z1631" s="265"/>
      <c r="AA1631" s="265"/>
      <c r="AB1631" s="265"/>
    </row>
    <row r="1632" hidden="1">
      <c r="A1632" s="83" t="str">
        <f t="shared" si="1"/>
        <v>60eb620248bb3778d7b6c370</v>
      </c>
      <c r="B1632" s="99"/>
      <c r="C1632" s="92" t="s">
        <v>641</v>
      </c>
      <c r="D1632" s="306" t="s">
        <v>51</v>
      </c>
      <c r="E1632" s="101" t="s">
        <v>158</v>
      </c>
      <c r="F1632" s="101" t="s">
        <v>159</v>
      </c>
      <c r="G1632" s="305" t="s">
        <v>9021</v>
      </c>
      <c r="H1632" s="411" t="s">
        <v>10789</v>
      </c>
      <c r="I1632" s="372" t="s">
        <v>10790</v>
      </c>
      <c r="J1632" s="101" t="s">
        <v>162</v>
      </c>
      <c r="K1632" s="300" t="s">
        <v>10791</v>
      </c>
      <c r="L1632" s="349"/>
      <c r="M1632" s="362"/>
      <c r="N1632" s="349"/>
      <c r="O1632" s="349"/>
      <c r="P1632" s="349"/>
      <c r="Q1632" s="265"/>
      <c r="R1632" s="265"/>
      <c r="S1632" s="265"/>
      <c r="T1632" s="265"/>
      <c r="U1632" s="265"/>
      <c r="V1632" s="265"/>
      <c r="W1632" s="265"/>
      <c r="X1632" s="265"/>
      <c r="Y1632" s="265"/>
      <c r="Z1632" s="265"/>
      <c r="AA1632" s="265"/>
      <c r="AB1632" s="265"/>
    </row>
    <row r="1633" hidden="1">
      <c r="A1633" s="83" t="str">
        <f t="shared" si="1"/>
        <v>608001f9a1b8beb77dd612dc</v>
      </c>
      <c r="B1633" s="99"/>
      <c r="C1633" s="92" t="s">
        <v>641</v>
      </c>
      <c r="D1633" s="306" t="s">
        <v>51</v>
      </c>
      <c r="E1633" s="122" t="s">
        <v>5309</v>
      </c>
      <c r="F1633" s="122" t="s">
        <v>5310</v>
      </c>
      <c r="G1633" s="309" t="s">
        <v>8745</v>
      </c>
      <c r="H1633" s="412" t="s">
        <v>10792</v>
      </c>
      <c r="I1633" s="122" t="s">
        <v>10793</v>
      </c>
      <c r="J1633" s="122" t="s">
        <v>5312</v>
      </c>
      <c r="K1633" s="300" t="s">
        <v>10702</v>
      </c>
      <c r="L1633" s="349"/>
      <c r="M1633" s="362"/>
      <c r="N1633" s="349"/>
      <c r="O1633" s="349"/>
      <c r="P1633" s="349"/>
      <c r="Q1633" s="265"/>
      <c r="R1633" s="265"/>
      <c r="S1633" s="265"/>
      <c r="T1633" s="265"/>
      <c r="U1633" s="265"/>
      <c r="V1633" s="265"/>
      <c r="W1633" s="265"/>
      <c r="X1633" s="265"/>
      <c r="Y1633" s="265"/>
      <c r="Z1633" s="265"/>
      <c r="AA1633" s="265"/>
      <c r="AB1633" s="265"/>
    </row>
    <row r="1634" hidden="1">
      <c r="A1634" s="83" t="str">
        <f t="shared" si="1"/>
        <v>60ec5dae6489346d73d096df</v>
      </c>
      <c r="B1634" s="108"/>
      <c r="C1634" s="402" t="s">
        <v>641</v>
      </c>
      <c r="D1634" s="306" t="s">
        <v>51</v>
      </c>
      <c r="E1634" s="122" t="s">
        <v>10759</v>
      </c>
      <c r="F1634" s="122" t="s">
        <v>10760</v>
      </c>
      <c r="G1634" s="309" t="s">
        <v>9325</v>
      </c>
      <c r="H1634" s="231" t="s">
        <v>8889</v>
      </c>
      <c r="I1634" s="122" t="s">
        <v>10761</v>
      </c>
      <c r="J1634" s="122" t="s">
        <v>10762</v>
      </c>
      <c r="K1634" s="300" t="s">
        <v>10794</v>
      </c>
      <c r="L1634" s="349"/>
      <c r="M1634" s="362"/>
      <c r="N1634" s="349"/>
      <c r="O1634" s="349"/>
      <c r="P1634" s="349"/>
      <c r="Q1634" s="265"/>
      <c r="R1634" s="265"/>
      <c r="S1634" s="265"/>
      <c r="T1634" s="265"/>
      <c r="U1634" s="265"/>
      <c r="V1634" s="265"/>
      <c r="W1634" s="265"/>
      <c r="X1634" s="265"/>
      <c r="Y1634" s="265"/>
      <c r="Z1634" s="265"/>
      <c r="AA1634" s="265"/>
      <c r="AB1634" s="265"/>
    </row>
    <row r="1635" hidden="1">
      <c r="A1635" s="83" t="str">
        <f t="shared" si="1"/>
        <v/>
      </c>
      <c r="B1635" s="335"/>
      <c r="C1635" s="402"/>
      <c r="D1635" s="306"/>
      <c r="E1635" s="173"/>
      <c r="F1635" s="173"/>
      <c r="G1635" s="308"/>
      <c r="H1635" s="348"/>
      <c r="I1635" s="173"/>
      <c r="J1635" s="173"/>
      <c r="K1635" s="300"/>
      <c r="L1635" s="349"/>
      <c r="M1635" s="362"/>
      <c r="N1635" s="349"/>
      <c r="O1635" s="349"/>
      <c r="P1635" s="349"/>
      <c r="Q1635" s="265"/>
      <c r="R1635" s="265"/>
      <c r="S1635" s="265"/>
      <c r="T1635" s="265"/>
      <c r="U1635" s="265"/>
      <c r="V1635" s="265"/>
      <c r="W1635" s="265"/>
      <c r="X1635" s="265"/>
      <c r="Y1635" s="265"/>
      <c r="Z1635" s="265"/>
      <c r="AA1635" s="265"/>
      <c r="AB1635" s="265"/>
    </row>
    <row r="1636" hidden="1">
      <c r="A1636" s="83" t="str">
        <f t="shared" si="1"/>
        <v/>
      </c>
      <c r="B1636" s="325" t="s">
        <v>8686</v>
      </c>
      <c r="C1636" s="92" t="s">
        <v>52</v>
      </c>
      <c r="D1636" s="306"/>
      <c r="E1636" s="173"/>
      <c r="F1636" s="370" t="s">
        <v>10795</v>
      </c>
      <c r="G1636" s="308"/>
      <c r="H1636" s="348"/>
      <c r="I1636" s="173"/>
      <c r="J1636" s="173"/>
      <c r="K1636" s="300"/>
      <c r="L1636" s="349"/>
      <c r="M1636" s="362"/>
      <c r="N1636" s="349"/>
      <c r="O1636" s="349"/>
      <c r="P1636" s="349"/>
      <c r="Q1636" s="265"/>
      <c r="R1636" s="265"/>
      <c r="S1636" s="265"/>
      <c r="T1636" s="265"/>
      <c r="U1636" s="265"/>
      <c r="V1636" s="265"/>
      <c r="W1636" s="265"/>
      <c r="X1636" s="265"/>
      <c r="Y1636" s="265"/>
      <c r="Z1636" s="265"/>
      <c r="AA1636" s="265"/>
      <c r="AB1636" s="265"/>
    </row>
    <row r="1637" hidden="1">
      <c r="A1637" s="83" t="str">
        <f t="shared" si="1"/>
        <v>5f9ae0b171760953c4e7279e</v>
      </c>
      <c r="B1637" s="99"/>
      <c r="C1637" s="92" t="s">
        <v>52</v>
      </c>
      <c r="D1637" s="306" t="s">
        <v>51</v>
      </c>
      <c r="E1637" s="101" t="s">
        <v>9125</v>
      </c>
      <c r="F1637" s="101" t="s">
        <v>9126</v>
      </c>
      <c r="G1637" s="308" t="s">
        <v>9410</v>
      </c>
      <c r="H1637" s="348" t="s">
        <v>10353</v>
      </c>
      <c r="I1637" s="173" t="s">
        <v>10796</v>
      </c>
      <c r="J1637" s="101" t="s">
        <v>10226</v>
      </c>
      <c r="K1637" s="300" t="s">
        <v>10702</v>
      </c>
      <c r="L1637" s="349"/>
      <c r="M1637" s="362"/>
      <c r="N1637" s="349"/>
      <c r="O1637" s="349"/>
      <c r="P1637" s="349"/>
      <c r="Q1637" s="265"/>
      <c r="R1637" s="265"/>
      <c r="S1637" s="265"/>
      <c r="T1637" s="265"/>
      <c r="U1637" s="265"/>
      <c r="V1637" s="265"/>
      <c r="W1637" s="265"/>
      <c r="X1637" s="265"/>
      <c r="Y1637" s="265"/>
      <c r="Z1637" s="265"/>
      <c r="AA1637" s="265"/>
      <c r="AB1637" s="265"/>
    </row>
    <row r="1638" hidden="1">
      <c r="A1638" s="83" t="str">
        <f t="shared" si="1"/>
        <v>60c72038dd967dd2e97b6270</v>
      </c>
      <c r="B1638" s="99"/>
      <c r="C1638" s="92" t="s">
        <v>52</v>
      </c>
      <c r="D1638" s="306" t="s">
        <v>51</v>
      </c>
      <c r="E1638" s="101" t="s">
        <v>7614</v>
      </c>
      <c r="F1638" s="101" t="s">
        <v>7615</v>
      </c>
      <c r="G1638" s="308" t="s">
        <v>9021</v>
      </c>
      <c r="H1638" s="101" t="s">
        <v>10797</v>
      </c>
      <c r="I1638" s="173" t="s">
        <v>10798</v>
      </c>
      <c r="J1638" s="101" t="s">
        <v>7618</v>
      </c>
      <c r="K1638" s="300" t="s">
        <v>10702</v>
      </c>
      <c r="L1638" s="349"/>
      <c r="M1638" s="362"/>
      <c r="N1638" s="349"/>
      <c r="O1638" s="349"/>
      <c r="P1638" s="349"/>
      <c r="Q1638" s="265"/>
      <c r="R1638" s="265"/>
      <c r="S1638" s="265"/>
      <c r="T1638" s="265"/>
      <c r="U1638" s="265"/>
      <c r="V1638" s="265"/>
      <c r="W1638" s="265"/>
      <c r="X1638" s="265"/>
      <c r="Y1638" s="265"/>
      <c r="Z1638" s="265"/>
      <c r="AA1638" s="265"/>
      <c r="AB1638" s="265"/>
    </row>
    <row r="1639" hidden="1">
      <c r="A1639" s="83" t="str">
        <f t="shared" si="1"/>
        <v>60d04cb3d711ace898e71127        </v>
      </c>
      <c r="B1639" s="99"/>
      <c r="C1639" s="92" t="s">
        <v>52</v>
      </c>
      <c r="D1639" s="306" t="s">
        <v>51</v>
      </c>
      <c r="E1639" s="101" t="s">
        <v>10799</v>
      </c>
      <c r="F1639" s="207" t="s">
        <v>2797</v>
      </c>
      <c r="G1639" s="223">
        <v>0.6666666666666666</v>
      </c>
      <c r="H1639" s="348" t="s">
        <v>10003</v>
      </c>
      <c r="I1639" s="348" t="s">
        <v>10800</v>
      </c>
      <c r="J1639" s="173" t="s">
        <v>2799</v>
      </c>
      <c r="K1639" s="300" t="s">
        <v>10801</v>
      </c>
      <c r="L1639" s="349"/>
      <c r="M1639" s="362"/>
      <c r="N1639" s="349"/>
      <c r="O1639" s="349"/>
      <c r="P1639" s="349"/>
      <c r="Q1639" s="265"/>
      <c r="R1639" s="265"/>
      <c r="S1639" s="265"/>
      <c r="T1639" s="265"/>
      <c r="U1639" s="265"/>
      <c r="V1639" s="265"/>
      <c r="W1639" s="265"/>
      <c r="X1639" s="265"/>
      <c r="Y1639" s="265"/>
      <c r="Z1639" s="265"/>
      <c r="AA1639" s="265"/>
      <c r="AB1639" s="265"/>
    </row>
    <row r="1640" hidden="1">
      <c r="A1640" s="83" t="str">
        <f t="shared" si="1"/>
        <v>60b15bd877221812fff50efb</v>
      </c>
      <c r="B1640" s="99"/>
      <c r="C1640" s="92" t="s">
        <v>52</v>
      </c>
      <c r="D1640" s="306" t="s">
        <v>51</v>
      </c>
      <c r="E1640" s="101" t="s">
        <v>2451</v>
      </c>
      <c r="F1640" s="101" t="s">
        <v>2452</v>
      </c>
      <c r="G1640" s="308" t="s">
        <v>10526</v>
      </c>
      <c r="H1640" s="348" t="s">
        <v>10782</v>
      </c>
      <c r="I1640" s="173" t="s">
        <v>10783</v>
      </c>
      <c r="J1640" s="101" t="s">
        <v>2454</v>
      </c>
      <c r="K1640" s="300" t="s">
        <v>9787</v>
      </c>
      <c r="L1640" s="349"/>
      <c r="M1640" s="362"/>
      <c r="N1640" s="349"/>
      <c r="O1640" s="349"/>
      <c r="P1640" s="349"/>
      <c r="Q1640" s="265"/>
      <c r="R1640" s="265"/>
      <c r="S1640" s="265"/>
      <c r="T1640" s="265"/>
      <c r="U1640" s="265"/>
      <c r="V1640" s="265"/>
      <c r="W1640" s="265"/>
      <c r="X1640" s="265"/>
      <c r="Y1640" s="265"/>
      <c r="Z1640" s="265"/>
      <c r="AA1640" s="265"/>
      <c r="AB1640" s="265"/>
    </row>
    <row r="1641" hidden="1">
      <c r="A1641" s="83" t="str">
        <f t="shared" si="1"/>
        <v/>
      </c>
      <c r="B1641" s="108"/>
      <c r="C1641" s="92" t="s">
        <v>52</v>
      </c>
      <c r="D1641" s="306"/>
      <c r="E1641" s="173"/>
      <c r="F1641" s="173"/>
      <c r="G1641" s="308"/>
      <c r="H1641" s="348"/>
      <c r="I1641" s="173"/>
      <c r="J1641" s="173"/>
      <c r="K1641" s="300"/>
      <c r="L1641" s="349"/>
      <c r="M1641" s="362"/>
      <c r="N1641" s="349"/>
      <c r="O1641" s="349"/>
      <c r="P1641" s="349"/>
      <c r="Q1641" s="265"/>
      <c r="R1641" s="265"/>
      <c r="S1641" s="265"/>
      <c r="T1641" s="265"/>
      <c r="U1641" s="265"/>
      <c r="V1641" s="265"/>
      <c r="W1641" s="265"/>
      <c r="X1641" s="265"/>
      <c r="Y1641" s="265"/>
      <c r="Z1641" s="265"/>
      <c r="AA1641" s="265"/>
      <c r="AB1641" s="265"/>
    </row>
    <row r="1642" hidden="1">
      <c r="A1642" s="83" t="str">
        <f t="shared" si="1"/>
        <v/>
      </c>
      <c r="B1642" s="323"/>
      <c r="C1642" s="262">
        <v>44439.0</v>
      </c>
      <c r="D1642" s="306"/>
      <c r="E1642" s="173"/>
      <c r="F1642" s="173"/>
      <c r="G1642" s="308"/>
      <c r="H1642" s="348"/>
      <c r="I1642" s="173"/>
      <c r="J1642" s="173"/>
      <c r="K1642" s="300"/>
      <c r="L1642" s="349"/>
      <c r="M1642" s="362"/>
      <c r="N1642" s="349"/>
      <c r="O1642" s="349"/>
      <c r="P1642" s="349"/>
      <c r="Q1642" s="265"/>
      <c r="R1642" s="265"/>
      <c r="S1642" s="265"/>
      <c r="T1642" s="265"/>
      <c r="U1642" s="265"/>
      <c r="V1642" s="265"/>
      <c r="W1642" s="265"/>
      <c r="X1642" s="265"/>
      <c r="Y1642" s="265"/>
      <c r="Z1642" s="265"/>
      <c r="AA1642" s="265"/>
      <c r="AB1642" s="265"/>
    </row>
    <row r="1643" hidden="1">
      <c r="A1643" s="83" t="str">
        <f t="shared" si="1"/>
        <v/>
      </c>
      <c r="B1643" s="325" t="s">
        <v>8686</v>
      </c>
      <c r="C1643" s="92" t="s">
        <v>641</v>
      </c>
      <c r="D1643" s="306"/>
      <c r="E1643" s="101"/>
      <c r="F1643" s="101"/>
      <c r="G1643" s="308" t="s">
        <v>10076</v>
      </c>
      <c r="H1643" s="348"/>
      <c r="I1643" s="173"/>
      <c r="J1643" s="173"/>
      <c r="K1643" s="300"/>
      <c r="L1643" s="349"/>
      <c r="M1643" s="362"/>
      <c r="N1643" s="349"/>
      <c r="O1643" s="349"/>
      <c r="P1643" s="349"/>
      <c r="Q1643" s="265"/>
      <c r="R1643" s="265"/>
      <c r="S1643" s="265"/>
      <c r="T1643" s="265"/>
      <c r="U1643" s="265"/>
      <c r="V1643" s="265"/>
      <c r="W1643" s="265"/>
      <c r="X1643" s="265"/>
      <c r="Y1643" s="265"/>
      <c r="Z1643" s="265"/>
      <c r="AA1643" s="265"/>
      <c r="AB1643" s="265"/>
    </row>
    <row r="1644" hidden="1">
      <c r="A1644" s="83" t="str">
        <f t="shared" si="1"/>
        <v>611e8d4d4394c3cdc372b279</v>
      </c>
      <c r="B1644" s="99"/>
      <c r="C1644" s="92" t="s">
        <v>641</v>
      </c>
      <c r="D1644" s="306" t="s">
        <v>358</v>
      </c>
      <c r="E1644" s="122" t="s">
        <v>6760</v>
      </c>
      <c r="F1644" s="122" t="s">
        <v>6761</v>
      </c>
      <c r="G1644" s="309" t="s">
        <v>9440</v>
      </c>
      <c r="H1644" s="231" t="s">
        <v>10802</v>
      </c>
      <c r="I1644" s="122" t="s">
        <v>10803</v>
      </c>
      <c r="J1644" s="122" t="s">
        <v>6763</v>
      </c>
      <c r="K1644" s="300" t="s">
        <v>10804</v>
      </c>
      <c r="L1644" s="349"/>
      <c r="M1644" s="362"/>
      <c r="N1644" s="349"/>
      <c r="O1644" s="349"/>
      <c r="P1644" s="349"/>
      <c r="Q1644" s="265"/>
      <c r="R1644" s="265"/>
      <c r="S1644" s="265"/>
      <c r="T1644" s="265"/>
      <c r="U1644" s="265"/>
      <c r="V1644" s="265"/>
      <c r="W1644" s="265"/>
      <c r="X1644" s="265"/>
      <c r="Y1644" s="265"/>
      <c r="Z1644" s="265"/>
      <c r="AA1644" s="265"/>
      <c r="AB1644" s="265"/>
    </row>
    <row r="1645" hidden="1">
      <c r="A1645" s="83" t="str">
        <f t="shared" si="1"/>
        <v>60842a3863fb108d2c18f856</v>
      </c>
      <c r="B1645" s="99"/>
      <c r="C1645" s="92" t="s">
        <v>641</v>
      </c>
      <c r="D1645" s="306" t="s">
        <v>51</v>
      </c>
      <c r="E1645" s="413" t="s">
        <v>10805</v>
      </c>
      <c r="F1645" s="413" t="s">
        <v>10806</v>
      </c>
      <c r="G1645" s="308" t="s">
        <v>9021</v>
      </c>
      <c r="H1645" s="173" t="s">
        <v>10807</v>
      </c>
      <c r="I1645" s="348" t="s">
        <v>10808</v>
      </c>
      <c r="J1645" s="101" t="s">
        <v>10809</v>
      </c>
      <c r="K1645" s="173" t="s">
        <v>10810</v>
      </c>
      <c r="L1645" s="173"/>
      <c r="M1645" s="308"/>
      <c r="N1645" s="348"/>
      <c r="O1645" s="173"/>
      <c r="P1645" s="349"/>
      <c r="Q1645" s="265"/>
      <c r="R1645" s="265"/>
      <c r="S1645" s="265"/>
      <c r="T1645" s="265"/>
      <c r="U1645" s="265"/>
      <c r="V1645" s="265"/>
      <c r="W1645" s="265"/>
      <c r="X1645" s="265"/>
      <c r="Y1645" s="265"/>
      <c r="Z1645" s="265"/>
      <c r="AA1645" s="265"/>
      <c r="AB1645" s="265"/>
    </row>
    <row r="1646" hidden="1">
      <c r="A1646" s="83" t="str">
        <f t="shared" si="1"/>
        <v>6080458f07047f2f74b51418</v>
      </c>
      <c r="B1646" s="99"/>
      <c r="C1646" s="92" t="s">
        <v>641</v>
      </c>
      <c r="D1646" s="306" t="s">
        <v>51</v>
      </c>
      <c r="E1646" s="122" t="s">
        <v>379</v>
      </c>
      <c r="F1646" s="122" t="s">
        <v>380</v>
      </c>
      <c r="G1646" s="309" t="s">
        <v>8783</v>
      </c>
      <c r="H1646" s="231" t="s">
        <v>10811</v>
      </c>
      <c r="I1646" s="122" t="s">
        <v>10812</v>
      </c>
      <c r="J1646" s="122" t="s">
        <v>383</v>
      </c>
      <c r="K1646" s="173"/>
      <c r="L1646" s="173"/>
      <c r="M1646" s="308"/>
      <c r="N1646" s="348"/>
      <c r="O1646" s="173"/>
      <c r="P1646" s="349"/>
      <c r="Q1646" s="265"/>
      <c r="R1646" s="265"/>
      <c r="S1646" s="265"/>
      <c r="T1646" s="265"/>
      <c r="U1646" s="265"/>
      <c r="V1646" s="265"/>
      <c r="W1646" s="265"/>
      <c r="X1646" s="265"/>
      <c r="Y1646" s="265"/>
      <c r="Z1646" s="265"/>
      <c r="AA1646" s="265"/>
      <c r="AB1646" s="265"/>
    </row>
    <row r="1647" hidden="1">
      <c r="A1647" s="83" t="str">
        <f t="shared" si="1"/>
        <v/>
      </c>
      <c r="B1647" s="99"/>
      <c r="C1647" s="92" t="s">
        <v>641</v>
      </c>
      <c r="D1647" s="306"/>
      <c r="E1647" s="173"/>
      <c r="F1647" s="173"/>
      <c r="G1647" s="308" t="s">
        <v>9325</v>
      </c>
      <c r="H1647" s="348"/>
      <c r="I1647" s="173"/>
      <c r="J1647" s="173"/>
      <c r="K1647" s="173"/>
      <c r="L1647" s="173"/>
      <c r="M1647" s="308"/>
      <c r="N1647" s="348"/>
      <c r="O1647" s="173"/>
      <c r="P1647" s="349"/>
      <c r="Q1647" s="265"/>
      <c r="R1647" s="265"/>
      <c r="S1647" s="265"/>
      <c r="T1647" s="265"/>
      <c r="U1647" s="265"/>
      <c r="V1647" s="265"/>
      <c r="W1647" s="265"/>
      <c r="X1647" s="265"/>
      <c r="Y1647" s="265"/>
      <c r="Z1647" s="265"/>
      <c r="AA1647" s="265"/>
      <c r="AB1647" s="265"/>
    </row>
    <row r="1648" hidden="1">
      <c r="A1648" s="83" t="str">
        <f t="shared" si="1"/>
        <v/>
      </c>
      <c r="B1648" s="108"/>
      <c r="C1648" s="402" t="s">
        <v>641</v>
      </c>
      <c r="D1648" s="306"/>
      <c r="E1648" s="173"/>
      <c r="F1648" s="173"/>
      <c r="G1648" s="308"/>
      <c r="H1648" s="348"/>
      <c r="I1648" s="173"/>
      <c r="J1648" s="173"/>
      <c r="K1648" s="173"/>
      <c r="L1648" s="173"/>
      <c r="M1648" s="308"/>
      <c r="N1648" s="348"/>
      <c r="O1648" s="173"/>
      <c r="P1648" s="349"/>
      <c r="Q1648" s="265"/>
      <c r="R1648" s="265"/>
      <c r="S1648" s="265"/>
      <c r="T1648" s="265"/>
      <c r="U1648" s="265"/>
      <c r="V1648" s="265"/>
      <c r="W1648" s="265"/>
      <c r="X1648" s="265"/>
      <c r="Y1648" s="265"/>
      <c r="Z1648" s="265"/>
      <c r="AA1648" s="265"/>
      <c r="AB1648" s="265"/>
    </row>
    <row r="1649" hidden="1">
      <c r="A1649" s="83" t="str">
        <f t="shared" si="1"/>
        <v/>
      </c>
      <c r="B1649" s="323"/>
      <c r="C1649" s="92"/>
      <c r="D1649" s="306"/>
      <c r="E1649" s="173"/>
      <c r="F1649" s="173"/>
      <c r="G1649" s="308"/>
      <c r="H1649" s="348"/>
      <c r="I1649" s="173"/>
      <c r="J1649" s="173"/>
      <c r="K1649" s="173"/>
      <c r="L1649" s="173"/>
      <c r="M1649" s="308"/>
      <c r="N1649" s="348"/>
      <c r="O1649" s="173"/>
      <c r="P1649" s="349"/>
      <c r="Q1649" s="265"/>
      <c r="R1649" s="265"/>
      <c r="S1649" s="265"/>
      <c r="T1649" s="265"/>
      <c r="U1649" s="265"/>
      <c r="V1649" s="265"/>
      <c r="W1649" s="265"/>
      <c r="X1649" s="265"/>
      <c r="Y1649" s="265"/>
      <c r="Z1649" s="265"/>
      <c r="AA1649" s="265"/>
      <c r="AB1649" s="265"/>
    </row>
    <row r="1650" hidden="1">
      <c r="A1650" s="83" t="str">
        <f t="shared" si="1"/>
        <v>60ec4b88a17d1e0b2bba90d2</v>
      </c>
      <c r="B1650" s="325" t="s">
        <v>8686</v>
      </c>
      <c r="C1650" s="92" t="s">
        <v>52</v>
      </c>
      <c r="D1650" s="306" t="s">
        <v>358</v>
      </c>
      <c r="E1650" s="101" t="s">
        <v>10813</v>
      </c>
      <c r="F1650" s="101" t="s">
        <v>10814</v>
      </c>
      <c r="G1650" s="308" t="s">
        <v>8927</v>
      </c>
      <c r="H1650" s="348" t="s">
        <v>10815</v>
      </c>
      <c r="I1650" s="101" t="s">
        <v>10816</v>
      </c>
      <c r="J1650" s="101" t="s">
        <v>10817</v>
      </c>
      <c r="K1650" s="173"/>
      <c r="L1650" s="173"/>
      <c r="M1650" s="308"/>
      <c r="N1650" s="348"/>
      <c r="O1650" s="173"/>
      <c r="P1650" s="349"/>
      <c r="Q1650" s="265"/>
      <c r="R1650" s="265"/>
      <c r="S1650" s="265"/>
      <c r="T1650" s="265"/>
      <c r="U1650" s="265"/>
      <c r="V1650" s="265"/>
      <c r="W1650" s="265"/>
      <c r="X1650" s="265"/>
      <c r="Y1650" s="265"/>
      <c r="Z1650" s="265"/>
      <c r="AA1650" s="265"/>
      <c r="AB1650" s="265"/>
    </row>
    <row r="1651" hidden="1">
      <c r="A1651" s="83" t="str">
        <f t="shared" si="1"/>
        <v>60ec47b154fcb7550eb287f2</v>
      </c>
      <c r="B1651" s="99"/>
      <c r="C1651" s="92" t="s">
        <v>52</v>
      </c>
      <c r="D1651" s="306" t="s">
        <v>358</v>
      </c>
      <c r="E1651" s="101" t="s">
        <v>10818</v>
      </c>
      <c r="F1651" s="101" t="s">
        <v>10819</v>
      </c>
      <c r="G1651" s="308" t="s">
        <v>9186</v>
      </c>
      <c r="H1651" s="348" t="s">
        <v>10815</v>
      </c>
      <c r="I1651" s="101" t="s">
        <v>10816</v>
      </c>
      <c r="J1651" s="101" t="s">
        <v>10817</v>
      </c>
      <c r="K1651" s="173"/>
      <c r="L1651" s="173"/>
      <c r="M1651" s="308"/>
      <c r="N1651" s="348"/>
      <c r="O1651" s="173"/>
      <c r="P1651" s="349"/>
      <c r="Q1651" s="265"/>
      <c r="R1651" s="265"/>
      <c r="S1651" s="265"/>
      <c r="T1651" s="265"/>
      <c r="U1651" s="265"/>
      <c r="V1651" s="265"/>
      <c r="W1651" s="265"/>
      <c r="X1651" s="265"/>
      <c r="Y1651" s="265"/>
      <c r="Z1651" s="265"/>
      <c r="AA1651" s="265"/>
      <c r="AB1651" s="265"/>
    </row>
    <row r="1652" hidden="1">
      <c r="A1652" s="83" t="str">
        <f t="shared" si="1"/>
        <v>611815c6d45201629e7aaaaf</v>
      </c>
      <c r="B1652" s="99"/>
      <c r="C1652" s="92" t="s">
        <v>52</v>
      </c>
      <c r="D1652" s="306" t="s">
        <v>51</v>
      </c>
      <c r="E1652" s="173" t="s">
        <v>8073</v>
      </c>
      <c r="F1652" s="173" t="s">
        <v>8074</v>
      </c>
      <c r="G1652" s="308" t="s">
        <v>8958</v>
      </c>
      <c r="H1652" s="173" t="s">
        <v>10820</v>
      </c>
      <c r="I1652" s="348" t="s">
        <v>10821</v>
      </c>
      <c r="J1652" s="173" t="s">
        <v>10822</v>
      </c>
      <c r="K1652" s="173" t="s">
        <v>10823</v>
      </c>
      <c r="L1652" s="173"/>
      <c r="M1652" s="308"/>
      <c r="N1652" s="348"/>
      <c r="O1652" s="173"/>
      <c r="P1652" s="349"/>
      <c r="Q1652" s="265"/>
      <c r="R1652" s="265"/>
      <c r="S1652" s="265"/>
      <c r="T1652" s="265"/>
      <c r="U1652" s="265"/>
      <c r="V1652" s="265"/>
      <c r="W1652" s="265"/>
      <c r="X1652" s="265"/>
      <c r="Y1652" s="265"/>
      <c r="Z1652" s="265"/>
      <c r="AA1652" s="265"/>
      <c r="AB1652" s="265"/>
    </row>
    <row r="1653" hidden="1">
      <c r="A1653" s="83" t="str">
        <f t="shared" si="1"/>
        <v>6122569e59bb183458d956d0</v>
      </c>
      <c r="B1653" s="99"/>
      <c r="C1653" s="92" t="s">
        <v>52</v>
      </c>
      <c r="D1653" s="306" t="s">
        <v>51</v>
      </c>
      <c r="E1653" s="101" t="s">
        <v>10824</v>
      </c>
      <c r="F1653" s="101" t="s">
        <v>10825</v>
      </c>
      <c r="G1653" s="308" t="s">
        <v>8912</v>
      </c>
      <c r="H1653" s="348" t="s">
        <v>10419</v>
      </c>
      <c r="I1653" s="173" t="s">
        <v>10826</v>
      </c>
      <c r="J1653" s="173" t="s">
        <v>10827</v>
      </c>
      <c r="K1653" s="173"/>
      <c r="L1653" s="173"/>
      <c r="M1653" s="308"/>
      <c r="N1653" s="348"/>
      <c r="O1653" s="173"/>
      <c r="P1653" s="349"/>
      <c r="Q1653" s="265"/>
      <c r="R1653" s="265"/>
      <c r="S1653" s="265"/>
      <c r="T1653" s="265"/>
      <c r="U1653" s="265"/>
      <c r="V1653" s="265"/>
      <c r="W1653" s="265"/>
      <c r="X1653" s="265"/>
      <c r="Y1653" s="265"/>
      <c r="Z1653" s="265"/>
      <c r="AA1653" s="265"/>
      <c r="AB1653" s="265"/>
    </row>
    <row r="1654" hidden="1">
      <c r="A1654" s="83" t="str">
        <f t="shared" si="1"/>
        <v>61237492d8b3ec4a43c204d0</v>
      </c>
      <c r="B1654" s="99"/>
      <c r="C1654" s="92" t="s">
        <v>52</v>
      </c>
      <c r="D1654" s="306" t="s">
        <v>358</v>
      </c>
      <c r="E1654" s="101" t="s">
        <v>5821</v>
      </c>
      <c r="F1654" s="101" t="s">
        <v>5822</v>
      </c>
      <c r="G1654" s="308" t="s">
        <v>9047</v>
      </c>
      <c r="H1654" s="348" t="s">
        <v>10496</v>
      </c>
      <c r="I1654" s="173" t="s">
        <v>10506</v>
      </c>
      <c r="J1654" s="101" t="s">
        <v>2697</v>
      </c>
      <c r="K1654" s="173"/>
      <c r="L1654" s="173"/>
      <c r="M1654" s="308"/>
      <c r="N1654" s="348"/>
      <c r="O1654" s="173"/>
      <c r="P1654" s="349"/>
      <c r="Q1654" s="265"/>
      <c r="R1654" s="265"/>
      <c r="S1654" s="265"/>
      <c r="T1654" s="265"/>
      <c r="U1654" s="265"/>
      <c r="V1654" s="265"/>
      <c r="W1654" s="265"/>
      <c r="X1654" s="265"/>
      <c r="Y1654" s="265"/>
      <c r="Z1654" s="265"/>
      <c r="AA1654" s="265"/>
      <c r="AB1654" s="265"/>
    </row>
    <row r="1655" hidden="1">
      <c r="A1655" s="83" t="str">
        <f t="shared" si="1"/>
        <v/>
      </c>
      <c r="B1655" s="108"/>
      <c r="C1655" s="92" t="s">
        <v>52</v>
      </c>
      <c r="D1655" s="306"/>
      <c r="E1655" s="173"/>
      <c r="F1655" s="173"/>
      <c r="G1655" s="308"/>
      <c r="H1655" s="348"/>
      <c r="I1655" s="173"/>
      <c r="J1655" s="173"/>
      <c r="K1655" s="173"/>
      <c r="L1655" s="173"/>
      <c r="M1655" s="308"/>
      <c r="N1655" s="348"/>
      <c r="O1655" s="173"/>
      <c r="P1655" s="349"/>
      <c r="Q1655" s="265"/>
      <c r="R1655" s="265"/>
      <c r="S1655" s="265"/>
      <c r="T1655" s="265"/>
      <c r="U1655" s="265"/>
      <c r="V1655" s="265"/>
      <c r="W1655" s="265"/>
      <c r="X1655" s="265"/>
      <c r="Y1655" s="265"/>
      <c r="Z1655" s="265"/>
      <c r="AA1655" s="265"/>
      <c r="AB1655" s="265"/>
    </row>
    <row r="1656" hidden="1">
      <c r="A1656" s="83" t="str">
        <f t="shared" si="1"/>
        <v/>
      </c>
      <c r="B1656" s="323"/>
      <c r="C1656" s="262">
        <v>44440.0</v>
      </c>
      <c r="D1656" s="306"/>
      <c r="E1656" s="173"/>
      <c r="F1656" s="173"/>
      <c r="G1656" s="308"/>
      <c r="H1656" s="348"/>
      <c r="I1656" s="173"/>
      <c r="J1656" s="173"/>
      <c r="K1656" s="173"/>
      <c r="L1656" s="173"/>
      <c r="M1656" s="308"/>
      <c r="N1656" s="348"/>
      <c r="O1656" s="173"/>
      <c r="P1656" s="349"/>
      <c r="Q1656" s="265"/>
      <c r="R1656" s="265"/>
      <c r="S1656" s="265"/>
      <c r="T1656" s="265"/>
      <c r="U1656" s="265"/>
      <c r="V1656" s="265"/>
      <c r="W1656" s="265"/>
      <c r="X1656" s="265"/>
      <c r="Y1656" s="265"/>
      <c r="Z1656" s="265"/>
      <c r="AA1656" s="265"/>
      <c r="AB1656" s="265"/>
    </row>
    <row r="1657" hidden="1">
      <c r="A1657" s="83" t="str">
        <f t="shared" si="1"/>
        <v>6058676c5e7ded08e4a61d98</v>
      </c>
      <c r="B1657" s="325" t="s">
        <v>8686</v>
      </c>
      <c r="C1657" s="92" t="s">
        <v>641</v>
      </c>
      <c r="D1657" s="310" t="s">
        <v>51</v>
      </c>
      <c r="E1657" s="116" t="s">
        <v>4059</v>
      </c>
      <c r="F1657" s="116" t="s">
        <v>4060</v>
      </c>
      <c r="G1657" s="409" t="s">
        <v>9505</v>
      </c>
      <c r="H1657" s="414" t="s">
        <v>10440</v>
      </c>
      <c r="I1657" s="116" t="s">
        <v>10828</v>
      </c>
      <c r="J1657" s="116" t="s">
        <v>4062</v>
      </c>
      <c r="K1657" s="300"/>
      <c r="L1657" s="349"/>
      <c r="M1657" s="362"/>
      <c r="N1657" s="349"/>
      <c r="O1657" s="349"/>
      <c r="P1657" s="349"/>
      <c r="Q1657" s="265"/>
      <c r="R1657" s="265"/>
      <c r="S1657" s="265"/>
      <c r="T1657" s="265"/>
      <c r="U1657" s="265"/>
      <c r="V1657" s="265"/>
      <c r="W1657" s="265"/>
      <c r="X1657" s="265"/>
      <c r="Y1657" s="265"/>
      <c r="Z1657" s="265"/>
      <c r="AA1657" s="265"/>
      <c r="AB1657" s="265"/>
    </row>
    <row r="1658" hidden="1">
      <c r="A1658" s="83" t="str">
        <f t="shared" si="1"/>
        <v/>
      </c>
      <c r="B1658" s="99"/>
      <c r="C1658" s="92" t="s">
        <v>641</v>
      </c>
      <c r="D1658" s="306"/>
      <c r="E1658" s="173"/>
      <c r="F1658" s="173"/>
      <c r="G1658" s="308" t="s">
        <v>9186</v>
      </c>
      <c r="H1658" s="348"/>
      <c r="I1658" s="173"/>
      <c r="J1658" s="173"/>
      <c r="K1658" s="300"/>
      <c r="L1658" s="349"/>
      <c r="M1658" s="362"/>
      <c r="N1658" s="349"/>
      <c r="O1658" s="349"/>
      <c r="P1658" s="349"/>
      <c r="Q1658" s="265"/>
      <c r="R1658" s="265"/>
      <c r="S1658" s="265"/>
      <c r="T1658" s="265"/>
      <c r="U1658" s="265"/>
      <c r="V1658" s="265"/>
      <c r="W1658" s="265"/>
      <c r="X1658" s="265"/>
      <c r="Y1658" s="265"/>
      <c r="Z1658" s="265"/>
      <c r="AA1658" s="265"/>
      <c r="AB1658" s="265"/>
    </row>
    <row r="1659" hidden="1">
      <c r="A1659" s="83" t="str">
        <f t="shared" si="1"/>
        <v>6051a9f80514901ca419678e</v>
      </c>
      <c r="B1659" s="99"/>
      <c r="C1659" s="92" t="s">
        <v>641</v>
      </c>
      <c r="D1659" s="297" t="s">
        <v>51</v>
      </c>
      <c r="E1659" s="122" t="s">
        <v>9239</v>
      </c>
      <c r="F1659" s="122" t="s">
        <v>9240</v>
      </c>
      <c r="G1659" s="309" t="s">
        <v>8958</v>
      </c>
      <c r="H1659" s="231" t="s">
        <v>10829</v>
      </c>
      <c r="I1659" s="122" t="s">
        <v>10830</v>
      </c>
      <c r="J1659" s="122" t="s">
        <v>9243</v>
      </c>
      <c r="K1659" s="300"/>
      <c r="L1659" s="349"/>
      <c r="M1659" s="362"/>
      <c r="N1659" s="349"/>
      <c r="O1659" s="349"/>
      <c r="P1659" s="349"/>
      <c r="Q1659" s="265"/>
      <c r="R1659" s="265"/>
      <c r="S1659" s="265"/>
      <c r="T1659" s="265"/>
      <c r="U1659" s="265"/>
      <c r="V1659" s="265"/>
      <c r="W1659" s="265"/>
      <c r="X1659" s="265"/>
      <c r="Y1659" s="265"/>
      <c r="Z1659" s="265"/>
      <c r="AA1659" s="265"/>
      <c r="AB1659" s="265"/>
    </row>
    <row r="1660" hidden="1">
      <c r="A1660" s="83" t="str">
        <f t="shared" si="1"/>
        <v>6048d97341a491471f9825f7</v>
      </c>
      <c r="B1660" s="99"/>
      <c r="C1660" s="92" t="s">
        <v>641</v>
      </c>
      <c r="D1660" s="297" t="s">
        <v>51</v>
      </c>
      <c r="E1660" s="122" t="s">
        <v>8321</v>
      </c>
      <c r="F1660" s="122" t="s">
        <v>8322</v>
      </c>
      <c r="G1660" s="309" t="s">
        <v>8912</v>
      </c>
      <c r="H1660" s="122" t="s">
        <v>10831</v>
      </c>
      <c r="I1660" s="122" t="s">
        <v>10832</v>
      </c>
      <c r="J1660" s="122" t="s">
        <v>8324</v>
      </c>
      <c r="K1660" s="300"/>
      <c r="L1660" s="349"/>
      <c r="M1660" s="362"/>
      <c r="N1660" s="349"/>
      <c r="O1660" s="349"/>
      <c r="P1660" s="349"/>
      <c r="Q1660" s="265"/>
      <c r="R1660" s="265"/>
      <c r="S1660" s="265"/>
      <c r="T1660" s="265"/>
      <c r="U1660" s="265"/>
      <c r="V1660" s="265"/>
      <c r="W1660" s="265"/>
      <c r="X1660" s="265"/>
      <c r="Y1660" s="265"/>
      <c r="Z1660" s="265"/>
      <c r="AA1660" s="265"/>
      <c r="AB1660" s="265"/>
    </row>
    <row r="1661" hidden="1">
      <c r="A1661" s="83" t="str">
        <f t="shared" si="1"/>
        <v>605888b0b54331c3497c98e1</v>
      </c>
      <c r="B1661" s="99"/>
      <c r="C1661" s="92" t="s">
        <v>641</v>
      </c>
      <c r="D1661" s="415"/>
      <c r="E1661" s="122" t="s">
        <v>4440</v>
      </c>
      <c r="F1661" s="122" t="s">
        <v>4441</v>
      </c>
      <c r="G1661" s="230">
        <v>0.7916666666666666</v>
      </c>
      <c r="H1661" s="231" t="s">
        <v>10017</v>
      </c>
      <c r="I1661" s="231" t="s">
        <v>10833</v>
      </c>
      <c r="J1661" s="231" t="s">
        <v>4443</v>
      </c>
      <c r="K1661" s="300"/>
      <c r="L1661" s="349"/>
      <c r="M1661" s="362"/>
      <c r="N1661" s="349"/>
      <c r="O1661" s="349"/>
      <c r="P1661" s="349"/>
      <c r="Q1661" s="265"/>
      <c r="R1661" s="265"/>
      <c r="S1661" s="265"/>
      <c r="T1661" s="265"/>
      <c r="U1661" s="265"/>
      <c r="V1661" s="265"/>
      <c r="W1661" s="265"/>
      <c r="X1661" s="265"/>
      <c r="Y1661" s="265"/>
      <c r="Z1661" s="265"/>
      <c r="AA1661" s="265"/>
      <c r="AB1661" s="265"/>
    </row>
    <row r="1662" hidden="1">
      <c r="A1662" s="83" t="str">
        <f t="shared" si="1"/>
        <v/>
      </c>
      <c r="B1662" s="108"/>
      <c r="C1662" s="402" t="s">
        <v>641</v>
      </c>
      <c r="D1662" s="306"/>
      <c r="E1662" s="173"/>
      <c r="F1662" s="173"/>
      <c r="G1662" s="308"/>
      <c r="H1662" s="348"/>
      <c r="I1662" s="173"/>
      <c r="J1662" s="173"/>
      <c r="K1662" s="300"/>
      <c r="L1662" s="349"/>
      <c r="M1662" s="362"/>
      <c r="N1662" s="349"/>
      <c r="O1662" s="349"/>
      <c r="P1662" s="349"/>
      <c r="Q1662" s="265"/>
      <c r="R1662" s="265"/>
      <c r="S1662" s="265"/>
      <c r="T1662" s="265"/>
      <c r="U1662" s="265"/>
      <c r="V1662" s="265"/>
      <c r="W1662" s="265"/>
      <c r="X1662" s="265"/>
      <c r="Y1662" s="265"/>
      <c r="Z1662" s="265"/>
      <c r="AA1662" s="265"/>
      <c r="AB1662" s="265"/>
    </row>
    <row r="1663" hidden="1">
      <c r="A1663" s="83" t="str">
        <f t="shared" si="1"/>
        <v/>
      </c>
      <c r="B1663" s="323"/>
      <c r="C1663" s="92"/>
      <c r="D1663" s="306"/>
      <c r="E1663" s="173"/>
      <c r="F1663" s="173"/>
      <c r="G1663" s="308"/>
      <c r="H1663" s="348"/>
      <c r="I1663" s="173"/>
      <c r="J1663" s="173"/>
      <c r="K1663" s="300"/>
      <c r="L1663" s="349"/>
      <c r="M1663" s="362"/>
      <c r="N1663" s="349"/>
      <c r="O1663" s="349"/>
      <c r="P1663" s="349"/>
      <c r="Q1663" s="265"/>
      <c r="R1663" s="265"/>
      <c r="S1663" s="265"/>
      <c r="T1663" s="265"/>
      <c r="U1663" s="265"/>
      <c r="V1663" s="265"/>
      <c r="W1663" s="265"/>
      <c r="X1663" s="265"/>
      <c r="Y1663" s="265"/>
      <c r="Z1663" s="265"/>
      <c r="AA1663" s="265"/>
      <c r="AB1663" s="265"/>
    </row>
    <row r="1664" hidden="1">
      <c r="A1664" s="83" t="str">
        <f t="shared" si="1"/>
        <v/>
      </c>
      <c r="B1664" s="325" t="s">
        <v>8686</v>
      </c>
      <c r="C1664" s="92" t="s">
        <v>52</v>
      </c>
      <c r="D1664" s="306"/>
      <c r="E1664" s="173"/>
      <c r="F1664" s="173"/>
      <c r="G1664" s="308" t="s">
        <v>10834</v>
      </c>
      <c r="H1664" s="348"/>
      <c r="I1664" s="173"/>
      <c r="J1664" s="173"/>
      <c r="K1664" s="300"/>
      <c r="L1664" s="349"/>
      <c r="M1664" s="362"/>
      <c r="N1664" s="349"/>
      <c r="O1664" s="349"/>
      <c r="P1664" s="349"/>
      <c r="Q1664" s="265"/>
      <c r="R1664" s="265"/>
      <c r="S1664" s="265"/>
      <c r="T1664" s="265"/>
      <c r="U1664" s="265"/>
      <c r="V1664" s="265"/>
      <c r="W1664" s="265"/>
      <c r="X1664" s="265"/>
      <c r="Y1664" s="265"/>
      <c r="Z1664" s="265"/>
      <c r="AA1664" s="265"/>
      <c r="AB1664" s="265"/>
    </row>
    <row r="1665" hidden="1">
      <c r="A1665" s="83" t="str">
        <f t="shared" si="1"/>
        <v>60351690e12f9d416b52a5e0</v>
      </c>
      <c r="B1665" s="99"/>
      <c r="C1665" s="92" t="s">
        <v>52</v>
      </c>
      <c r="D1665" s="310" t="s">
        <v>51</v>
      </c>
      <c r="E1665" s="116" t="s">
        <v>8190</v>
      </c>
      <c r="F1665" s="116" t="s">
        <v>8191</v>
      </c>
      <c r="G1665" s="409" t="s">
        <v>10076</v>
      </c>
      <c r="H1665" s="414" t="s">
        <v>10077</v>
      </c>
      <c r="I1665" s="116" t="s">
        <v>10835</v>
      </c>
      <c r="J1665" s="116" t="s">
        <v>8193</v>
      </c>
      <c r="K1665" s="300"/>
      <c r="L1665" s="349"/>
      <c r="M1665" s="362"/>
      <c r="N1665" s="349"/>
      <c r="O1665" s="349"/>
      <c r="P1665" s="349"/>
      <c r="Q1665" s="265"/>
      <c r="R1665" s="265"/>
      <c r="S1665" s="265"/>
      <c r="T1665" s="265"/>
      <c r="U1665" s="265"/>
      <c r="V1665" s="265"/>
      <c r="W1665" s="265"/>
      <c r="X1665" s="265"/>
      <c r="Y1665" s="265"/>
      <c r="Z1665" s="265"/>
      <c r="AA1665" s="265"/>
      <c r="AB1665" s="265"/>
    </row>
    <row r="1666" hidden="1">
      <c r="A1666" s="83" t="str">
        <f t="shared" si="1"/>
        <v>602c2dca5eff1057680deffa</v>
      </c>
      <c r="B1666" s="99"/>
      <c r="C1666" s="92" t="s">
        <v>52</v>
      </c>
      <c r="D1666" s="297" t="s">
        <v>51</v>
      </c>
      <c r="E1666" s="122" t="s">
        <v>6013</v>
      </c>
      <c r="F1666" s="122" t="s">
        <v>6014</v>
      </c>
      <c r="G1666" s="309" t="s">
        <v>8748</v>
      </c>
      <c r="H1666" s="231" t="s">
        <v>8874</v>
      </c>
      <c r="I1666" s="122" t="s">
        <v>10836</v>
      </c>
      <c r="J1666" s="122" t="s">
        <v>6016</v>
      </c>
      <c r="K1666" s="300" t="s">
        <v>10837</v>
      </c>
      <c r="L1666" s="349"/>
      <c r="M1666" s="362"/>
      <c r="N1666" s="349"/>
      <c r="O1666" s="349"/>
      <c r="P1666" s="349"/>
      <c r="Q1666" s="265"/>
      <c r="R1666" s="265"/>
      <c r="S1666" s="265"/>
      <c r="T1666" s="265"/>
      <c r="U1666" s="265"/>
      <c r="V1666" s="265"/>
      <c r="W1666" s="265"/>
      <c r="X1666" s="265"/>
      <c r="Y1666" s="265"/>
      <c r="Z1666" s="265"/>
      <c r="AA1666" s="265"/>
      <c r="AB1666" s="265"/>
    </row>
    <row r="1667" hidden="1">
      <c r="A1667" s="83" t="str">
        <f t="shared" si="1"/>
        <v>611e8d4d4394c3cdc372b279</v>
      </c>
      <c r="B1667" s="99"/>
      <c r="C1667" s="92"/>
      <c r="D1667" s="297" t="s">
        <v>51</v>
      </c>
      <c r="E1667" s="122" t="s">
        <v>6760</v>
      </c>
      <c r="F1667" s="122" t="s">
        <v>6761</v>
      </c>
      <c r="G1667" s="309" t="s">
        <v>8755</v>
      </c>
      <c r="H1667" s="231" t="s">
        <v>10802</v>
      </c>
      <c r="I1667" s="122" t="s">
        <v>10803</v>
      </c>
      <c r="J1667" s="122" t="s">
        <v>6763</v>
      </c>
      <c r="K1667" s="300"/>
      <c r="L1667" s="349"/>
      <c r="M1667" s="362"/>
      <c r="N1667" s="349"/>
      <c r="O1667" s="349"/>
      <c r="P1667" s="349"/>
      <c r="Q1667" s="265"/>
      <c r="R1667" s="265"/>
      <c r="S1667" s="265"/>
      <c r="T1667" s="265"/>
      <c r="U1667" s="265"/>
      <c r="V1667" s="265"/>
      <c r="W1667" s="265"/>
      <c r="X1667" s="265"/>
      <c r="Y1667" s="265"/>
      <c r="Z1667" s="265"/>
      <c r="AA1667" s="265"/>
      <c r="AB1667" s="265"/>
    </row>
    <row r="1668" hidden="1">
      <c r="A1668" s="83" t="str">
        <f t="shared" si="1"/>
        <v>60ec5dae6489346d73d096df</v>
      </c>
      <c r="B1668" s="108"/>
      <c r="C1668" s="92" t="s">
        <v>52</v>
      </c>
      <c r="D1668" s="310" t="s">
        <v>51</v>
      </c>
      <c r="E1668" s="116" t="s">
        <v>10759</v>
      </c>
      <c r="F1668" s="116" t="s">
        <v>10760</v>
      </c>
      <c r="G1668" s="409" t="s">
        <v>9325</v>
      </c>
      <c r="H1668" s="414" t="s">
        <v>8889</v>
      </c>
      <c r="I1668" s="116" t="s">
        <v>10761</v>
      </c>
      <c r="J1668" s="116" t="s">
        <v>10762</v>
      </c>
      <c r="K1668" s="300"/>
      <c r="L1668" s="349"/>
      <c r="M1668" s="362"/>
      <c r="N1668" s="349"/>
      <c r="O1668" s="349"/>
      <c r="P1668" s="349"/>
      <c r="Q1668" s="265"/>
      <c r="R1668" s="265"/>
      <c r="S1668" s="265"/>
      <c r="T1668" s="265"/>
      <c r="U1668" s="265"/>
      <c r="V1668" s="265"/>
      <c r="W1668" s="265"/>
      <c r="X1668" s="265"/>
      <c r="Y1668" s="265"/>
      <c r="Z1668" s="265"/>
      <c r="AA1668" s="265"/>
      <c r="AB1668" s="265"/>
    </row>
    <row r="1669" hidden="1">
      <c r="A1669" s="83" t="str">
        <f t="shared" si="1"/>
        <v/>
      </c>
      <c r="B1669" s="83"/>
      <c r="C1669" s="262">
        <v>44441.0</v>
      </c>
      <c r="D1669" s="306"/>
      <c r="E1669" s="173"/>
      <c r="F1669" s="173"/>
      <c r="G1669" s="308"/>
      <c r="H1669" s="348"/>
      <c r="I1669" s="173"/>
      <c r="J1669" s="173"/>
      <c r="K1669" s="300"/>
      <c r="L1669" s="349"/>
      <c r="M1669" s="362"/>
      <c r="N1669" s="349"/>
      <c r="O1669" s="349"/>
      <c r="P1669" s="349"/>
      <c r="Q1669" s="265"/>
      <c r="R1669" s="265"/>
      <c r="S1669" s="265"/>
      <c r="T1669" s="265"/>
      <c r="U1669" s="265"/>
      <c r="V1669" s="265"/>
      <c r="W1669" s="265"/>
      <c r="X1669" s="265"/>
      <c r="Y1669" s="265"/>
      <c r="Z1669" s="265"/>
      <c r="AA1669" s="265"/>
      <c r="AB1669" s="265"/>
    </row>
    <row r="1670" hidden="1">
      <c r="A1670" s="83" t="str">
        <f t="shared" si="1"/>
        <v/>
      </c>
      <c r="B1670" s="325" t="s">
        <v>8686</v>
      </c>
      <c r="C1670" s="92" t="s">
        <v>641</v>
      </c>
      <c r="D1670" s="306"/>
      <c r="E1670" s="173"/>
      <c r="F1670" s="173"/>
      <c r="G1670" s="308"/>
      <c r="H1670" s="348"/>
      <c r="I1670" s="173"/>
      <c r="J1670" s="173"/>
      <c r="K1670" s="300"/>
      <c r="L1670" s="349"/>
      <c r="M1670" s="362"/>
      <c r="N1670" s="349"/>
      <c r="O1670" s="349"/>
      <c r="P1670" s="349"/>
      <c r="Q1670" s="265"/>
      <c r="R1670" s="265"/>
      <c r="S1670" s="265"/>
      <c r="T1670" s="265"/>
      <c r="U1670" s="265"/>
      <c r="V1670" s="265"/>
      <c r="W1670" s="265"/>
      <c r="X1670" s="265"/>
      <c r="Y1670" s="265"/>
      <c r="Z1670" s="265"/>
      <c r="AA1670" s="265"/>
      <c r="AB1670" s="265"/>
    </row>
    <row r="1671" hidden="1">
      <c r="A1671" s="83" t="str">
        <f t="shared" si="1"/>
        <v/>
      </c>
      <c r="B1671" s="99"/>
      <c r="C1671" s="92" t="s">
        <v>641</v>
      </c>
      <c r="D1671" s="306"/>
      <c r="E1671" s="101"/>
      <c r="F1671" s="173"/>
      <c r="G1671" s="308" t="s">
        <v>9410</v>
      </c>
      <c r="H1671" s="348"/>
      <c r="I1671" s="173"/>
      <c r="J1671" s="173"/>
      <c r="K1671" s="300"/>
      <c r="L1671" s="349"/>
      <c r="M1671" s="362"/>
      <c r="N1671" s="349"/>
      <c r="O1671" s="349"/>
      <c r="P1671" s="349"/>
      <c r="Q1671" s="265"/>
      <c r="R1671" s="265"/>
      <c r="S1671" s="265"/>
      <c r="T1671" s="265"/>
      <c r="U1671" s="265"/>
      <c r="V1671" s="265"/>
      <c r="W1671" s="265"/>
      <c r="X1671" s="265"/>
      <c r="Y1671" s="265"/>
      <c r="Z1671" s="265"/>
      <c r="AA1671" s="265"/>
      <c r="AB1671" s="265"/>
    </row>
    <row r="1672" hidden="1">
      <c r="A1672" s="83" t="str">
        <f t="shared" si="1"/>
        <v>60d34136717e1b683fa4dce5</v>
      </c>
      <c r="B1672" s="99"/>
      <c r="C1672" s="92" t="s">
        <v>641</v>
      </c>
      <c r="D1672" s="310" t="s">
        <v>51</v>
      </c>
      <c r="E1672" s="116" t="s">
        <v>2614</v>
      </c>
      <c r="F1672" s="416" t="s">
        <v>2615</v>
      </c>
      <c r="G1672" s="409" t="s">
        <v>9021</v>
      </c>
      <c r="H1672" s="414" t="s">
        <v>10838</v>
      </c>
      <c r="I1672" s="116" t="s">
        <v>10839</v>
      </c>
      <c r="J1672" s="116" t="s">
        <v>2616</v>
      </c>
      <c r="K1672" s="300"/>
      <c r="L1672" s="349"/>
      <c r="M1672" s="362"/>
      <c r="N1672" s="349"/>
      <c r="O1672" s="349"/>
      <c r="P1672" s="349"/>
      <c r="Q1672" s="265"/>
      <c r="R1672" s="265"/>
      <c r="S1672" s="265"/>
      <c r="T1672" s="265"/>
      <c r="U1672" s="265"/>
      <c r="V1672" s="265"/>
      <c r="W1672" s="265"/>
      <c r="X1672" s="265"/>
      <c r="Y1672" s="265"/>
      <c r="Z1672" s="265"/>
      <c r="AA1672" s="265"/>
      <c r="AB1672" s="265"/>
    </row>
    <row r="1673" hidden="1">
      <c r="A1673" s="83" t="str">
        <f t="shared" si="1"/>
        <v>60d33f622cfad1e138f29968</v>
      </c>
      <c r="B1673" s="99"/>
      <c r="C1673" s="92" t="s">
        <v>641</v>
      </c>
      <c r="D1673" s="310" t="s">
        <v>51</v>
      </c>
      <c r="E1673" s="116" t="s">
        <v>3484</v>
      </c>
      <c r="F1673" s="116" t="s">
        <v>3485</v>
      </c>
      <c r="G1673" s="417" t="s">
        <v>9021</v>
      </c>
      <c r="H1673" s="414" t="s">
        <v>10838</v>
      </c>
      <c r="I1673" s="116" t="s">
        <v>10839</v>
      </c>
      <c r="J1673" s="116" t="s">
        <v>2616</v>
      </c>
      <c r="K1673" s="300"/>
      <c r="L1673" s="349"/>
      <c r="M1673" s="362"/>
      <c r="N1673" s="349"/>
      <c r="O1673" s="349"/>
      <c r="P1673" s="349"/>
      <c r="Q1673" s="265"/>
      <c r="R1673" s="265"/>
      <c r="S1673" s="265"/>
      <c r="T1673" s="265"/>
      <c r="U1673" s="265"/>
      <c r="V1673" s="265"/>
      <c r="W1673" s="265"/>
      <c r="X1673" s="265"/>
      <c r="Y1673" s="265"/>
      <c r="Z1673" s="265"/>
      <c r="AA1673" s="265"/>
      <c r="AB1673" s="265"/>
    </row>
    <row r="1674" hidden="1">
      <c r="A1674" s="83" t="str">
        <f t="shared" si="1"/>
        <v>60ec4d6fde55343c80949732</v>
      </c>
      <c r="B1674" s="99"/>
      <c r="C1674" s="92"/>
      <c r="D1674" s="297" t="s">
        <v>51</v>
      </c>
      <c r="E1674" s="122" t="s">
        <v>5453</v>
      </c>
      <c r="F1674" s="122" t="s">
        <v>5454</v>
      </c>
      <c r="G1674" s="418" t="s">
        <v>8883</v>
      </c>
      <c r="H1674" s="231" t="s">
        <v>10840</v>
      </c>
      <c r="I1674" s="122" t="s">
        <v>10841</v>
      </c>
      <c r="J1674" s="122" t="s">
        <v>5456</v>
      </c>
      <c r="K1674" s="300" t="s">
        <v>10842</v>
      </c>
      <c r="L1674" s="349"/>
      <c r="M1674" s="362"/>
      <c r="N1674" s="349"/>
      <c r="O1674" s="349"/>
      <c r="P1674" s="349"/>
      <c r="Q1674" s="265"/>
      <c r="R1674" s="265"/>
      <c r="S1674" s="265"/>
      <c r="T1674" s="265"/>
      <c r="U1674" s="265"/>
      <c r="V1674" s="265"/>
      <c r="W1674" s="265"/>
      <c r="X1674" s="265"/>
      <c r="Y1674" s="265"/>
      <c r="Z1674" s="265"/>
      <c r="AA1674" s="265"/>
      <c r="AB1674" s="265"/>
    </row>
    <row r="1675" hidden="1">
      <c r="A1675" s="83" t="str">
        <f t="shared" si="1"/>
        <v>611f830a0330d32a67004137</v>
      </c>
      <c r="B1675" s="99"/>
      <c r="C1675" s="92" t="s">
        <v>641</v>
      </c>
      <c r="D1675" s="306" t="s">
        <v>51</v>
      </c>
      <c r="E1675" s="229" t="s">
        <v>10843</v>
      </c>
      <c r="F1675" s="229" t="s">
        <v>10844</v>
      </c>
      <c r="G1675" s="419" t="s">
        <v>8912</v>
      </c>
      <c r="H1675" s="348" t="s">
        <v>10845</v>
      </c>
      <c r="I1675" s="420" t="s">
        <v>10846</v>
      </c>
      <c r="J1675" s="421" t="s">
        <v>10847</v>
      </c>
      <c r="K1675" s="300" t="s">
        <v>10848</v>
      </c>
      <c r="L1675" s="349"/>
      <c r="M1675" s="362"/>
      <c r="N1675" s="349"/>
      <c r="O1675" s="349"/>
      <c r="P1675" s="349"/>
      <c r="Q1675" s="265"/>
      <c r="R1675" s="265"/>
      <c r="S1675" s="265"/>
      <c r="T1675" s="265"/>
      <c r="U1675" s="265"/>
      <c r="V1675" s="265"/>
      <c r="W1675" s="265"/>
      <c r="X1675" s="265"/>
      <c r="Y1675" s="265"/>
      <c r="Z1675" s="265"/>
      <c r="AA1675" s="265"/>
      <c r="AB1675" s="265"/>
    </row>
    <row r="1676" hidden="1">
      <c r="A1676" s="83" t="str">
        <f t="shared" si="1"/>
        <v/>
      </c>
      <c r="B1676" s="108"/>
      <c r="C1676" s="402" t="s">
        <v>641</v>
      </c>
      <c r="D1676" s="306"/>
      <c r="E1676" s="229"/>
      <c r="F1676" s="229"/>
      <c r="G1676" s="308"/>
      <c r="H1676" s="348"/>
      <c r="I1676" s="173"/>
      <c r="J1676" s="101"/>
      <c r="K1676" s="300"/>
      <c r="L1676" s="349"/>
      <c r="M1676" s="362"/>
      <c r="N1676" s="349"/>
      <c r="O1676" s="349"/>
      <c r="P1676" s="349"/>
      <c r="Q1676" s="265"/>
      <c r="R1676" s="265"/>
      <c r="S1676" s="265"/>
      <c r="T1676" s="265"/>
      <c r="U1676" s="265"/>
      <c r="V1676" s="265"/>
      <c r="W1676" s="265"/>
      <c r="X1676" s="265"/>
      <c r="Y1676" s="265"/>
      <c r="Z1676" s="265"/>
      <c r="AA1676" s="265"/>
      <c r="AB1676" s="265"/>
    </row>
    <row r="1677" hidden="1">
      <c r="A1677" s="83" t="str">
        <f t="shared" si="1"/>
        <v/>
      </c>
      <c r="B1677" s="83"/>
      <c r="C1677" s="92"/>
      <c r="D1677" s="306"/>
      <c r="E1677" s="173"/>
      <c r="F1677" s="173"/>
      <c r="G1677" s="308"/>
      <c r="H1677" s="348"/>
      <c r="I1677" s="173"/>
      <c r="J1677" s="173"/>
      <c r="K1677" s="300"/>
      <c r="L1677" s="349"/>
      <c r="M1677" s="362"/>
      <c r="N1677" s="349"/>
      <c r="O1677" s="349"/>
      <c r="P1677" s="349"/>
      <c r="Q1677" s="265"/>
      <c r="R1677" s="265"/>
      <c r="S1677" s="265"/>
      <c r="T1677" s="265"/>
      <c r="U1677" s="265"/>
      <c r="V1677" s="265"/>
      <c r="W1677" s="265"/>
      <c r="X1677" s="265"/>
      <c r="Y1677" s="265"/>
      <c r="Z1677" s="265"/>
      <c r="AA1677" s="265"/>
      <c r="AB1677" s="265"/>
    </row>
    <row r="1678" hidden="1">
      <c r="A1678" s="83" t="str">
        <f t="shared" si="1"/>
        <v/>
      </c>
      <c r="B1678" s="325" t="s">
        <v>8686</v>
      </c>
      <c r="C1678" s="92" t="s">
        <v>52</v>
      </c>
      <c r="D1678" s="306"/>
      <c r="E1678" s="173"/>
      <c r="F1678" s="173"/>
      <c r="G1678" s="308" t="s">
        <v>9410</v>
      </c>
      <c r="H1678" s="348"/>
      <c r="I1678" s="173"/>
      <c r="J1678" s="173"/>
      <c r="K1678" s="300"/>
      <c r="L1678" s="349"/>
      <c r="M1678" s="362"/>
      <c r="N1678" s="349"/>
      <c r="O1678" s="349"/>
      <c r="P1678" s="349"/>
      <c r="Q1678" s="265"/>
      <c r="R1678" s="265"/>
      <c r="S1678" s="265"/>
      <c r="T1678" s="265"/>
      <c r="U1678" s="265"/>
      <c r="V1678" s="265"/>
      <c r="W1678" s="265"/>
      <c r="X1678" s="265"/>
      <c r="Y1678" s="265"/>
      <c r="Z1678" s="265"/>
      <c r="AA1678" s="265"/>
      <c r="AB1678" s="265"/>
    </row>
    <row r="1679" hidden="1">
      <c r="A1679" s="83" t="str">
        <f t="shared" si="1"/>
        <v>60d34f895c3093107ece06d6</v>
      </c>
      <c r="B1679" s="99"/>
      <c r="C1679" s="92" t="s">
        <v>52</v>
      </c>
      <c r="D1679" s="310" t="s">
        <v>51</v>
      </c>
      <c r="E1679" s="407" t="s">
        <v>10665</v>
      </c>
      <c r="F1679" s="407" t="s">
        <v>10666</v>
      </c>
      <c r="G1679" s="417" t="s">
        <v>9021</v>
      </c>
      <c r="H1679" s="422" t="s">
        <v>10849</v>
      </c>
      <c r="I1679" s="116" t="s">
        <v>10850</v>
      </c>
      <c r="J1679" s="407" t="s">
        <v>10669</v>
      </c>
      <c r="K1679" s="300"/>
      <c r="L1679" s="349"/>
      <c r="M1679" s="362"/>
      <c r="N1679" s="349"/>
      <c r="O1679" s="349"/>
      <c r="P1679" s="349"/>
      <c r="Q1679" s="265"/>
      <c r="R1679" s="265"/>
      <c r="S1679" s="265"/>
      <c r="T1679" s="265"/>
      <c r="U1679" s="265"/>
      <c r="V1679" s="265"/>
      <c r="W1679" s="265"/>
      <c r="X1679" s="265"/>
      <c r="Y1679" s="265"/>
      <c r="Z1679" s="265"/>
      <c r="AA1679" s="265"/>
      <c r="AB1679" s="265"/>
    </row>
    <row r="1680" hidden="1">
      <c r="A1680" s="83" t="str">
        <f t="shared" si="1"/>
        <v>6105165eec6b461c4fdda77b</v>
      </c>
      <c r="B1680" s="99"/>
      <c r="C1680" s="92" t="s">
        <v>52</v>
      </c>
      <c r="D1680" s="306" t="s">
        <v>51</v>
      </c>
      <c r="E1680" s="229" t="s">
        <v>5175</v>
      </c>
      <c r="F1680" s="229" t="s">
        <v>5176</v>
      </c>
      <c r="G1680" s="419" t="s">
        <v>8745</v>
      </c>
      <c r="H1680" s="348" t="s">
        <v>10851</v>
      </c>
      <c r="I1680" s="173" t="s">
        <v>10852</v>
      </c>
      <c r="J1680" s="421" t="s">
        <v>5178</v>
      </c>
      <c r="K1680" s="300" t="s">
        <v>10853</v>
      </c>
      <c r="L1680" s="349"/>
      <c r="M1680" s="362"/>
      <c r="N1680" s="349"/>
      <c r="O1680" s="349"/>
      <c r="P1680" s="349"/>
      <c r="Q1680" s="265"/>
      <c r="R1680" s="265"/>
      <c r="S1680" s="265"/>
      <c r="T1680" s="265"/>
      <c r="U1680" s="265"/>
      <c r="V1680" s="265"/>
      <c r="W1680" s="265"/>
      <c r="X1680" s="265"/>
      <c r="Y1680" s="265"/>
      <c r="Z1680" s="265"/>
      <c r="AA1680" s="265"/>
      <c r="AB1680" s="265"/>
    </row>
    <row r="1681" hidden="1">
      <c r="A1681" s="83" t="str">
        <f t="shared" si="1"/>
        <v>5fe08a73d4987ae12afb5862</v>
      </c>
      <c r="B1681" s="99"/>
      <c r="C1681" s="92" t="s">
        <v>52</v>
      </c>
      <c r="D1681" s="297" t="s">
        <v>51</v>
      </c>
      <c r="E1681" s="139" t="s">
        <v>10854</v>
      </c>
      <c r="F1681" s="139" t="s">
        <v>10855</v>
      </c>
      <c r="G1681" s="309" t="s">
        <v>9047</v>
      </c>
      <c r="H1681" s="231" t="s">
        <v>10856</v>
      </c>
      <c r="I1681" s="122" t="s">
        <v>10857</v>
      </c>
      <c r="J1681" s="122" t="s">
        <v>10858</v>
      </c>
      <c r="K1681" s="300" t="s">
        <v>10859</v>
      </c>
      <c r="L1681" s="349"/>
      <c r="M1681" s="362"/>
      <c r="N1681" s="349"/>
      <c r="O1681" s="349"/>
      <c r="P1681" s="349"/>
      <c r="Q1681" s="265"/>
      <c r="R1681" s="265"/>
      <c r="S1681" s="265"/>
      <c r="T1681" s="265"/>
      <c r="U1681" s="265"/>
      <c r="V1681" s="265"/>
      <c r="W1681" s="265"/>
      <c r="X1681" s="265"/>
      <c r="Y1681" s="265"/>
      <c r="Z1681" s="265"/>
      <c r="AA1681" s="265"/>
      <c r="AB1681" s="265"/>
    </row>
    <row r="1682" hidden="1">
      <c r="A1682" s="83" t="str">
        <f t="shared" si="1"/>
        <v/>
      </c>
      <c r="B1682" s="99"/>
      <c r="C1682" s="92" t="s">
        <v>52</v>
      </c>
      <c r="D1682" s="306"/>
      <c r="E1682" s="127"/>
      <c r="F1682" s="127"/>
      <c r="G1682" s="112"/>
      <c r="H1682" s="127"/>
      <c r="I1682" s="127"/>
      <c r="J1682" s="127"/>
      <c r="K1682" s="300"/>
      <c r="L1682" s="349"/>
      <c r="M1682" s="362"/>
      <c r="N1682" s="349"/>
      <c r="O1682" s="349"/>
      <c r="P1682" s="349"/>
      <c r="Q1682" s="265"/>
      <c r="R1682" s="265"/>
      <c r="S1682" s="265"/>
      <c r="T1682" s="265"/>
      <c r="U1682" s="265"/>
      <c r="V1682" s="265"/>
      <c r="W1682" s="265"/>
      <c r="X1682" s="265"/>
      <c r="Y1682" s="265"/>
      <c r="Z1682" s="265"/>
      <c r="AA1682" s="265"/>
      <c r="AB1682" s="265"/>
    </row>
    <row r="1683" hidden="1">
      <c r="A1683" s="83" t="str">
        <f t="shared" si="1"/>
        <v/>
      </c>
      <c r="B1683" s="108"/>
      <c r="C1683" s="92" t="s">
        <v>52</v>
      </c>
      <c r="D1683" s="306"/>
      <c r="E1683" s="173"/>
      <c r="F1683" s="173"/>
      <c r="G1683" s="308"/>
      <c r="H1683" s="348"/>
      <c r="I1683" s="173"/>
      <c r="J1683" s="173"/>
      <c r="K1683" s="300"/>
      <c r="L1683" s="349"/>
      <c r="M1683" s="362"/>
      <c r="N1683" s="349"/>
      <c r="O1683" s="349"/>
      <c r="P1683" s="349"/>
      <c r="Q1683" s="265"/>
      <c r="R1683" s="265"/>
      <c r="S1683" s="265"/>
      <c r="T1683" s="265"/>
      <c r="U1683" s="265"/>
      <c r="V1683" s="265"/>
      <c r="W1683" s="265"/>
      <c r="X1683" s="265"/>
      <c r="Y1683" s="265"/>
      <c r="Z1683" s="265"/>
      <c r="AA1683" s="265"/>
      <c r="AB1683" s="265"/>
    </row>
    <row r="1684" hidden="1">
      <c r="A1684" s="83" t="str">
        <f t="shared" si="1"/>
        <v/>
      </c>
      <c r="B1684" s="83"/>
      <c r="C1684" s="262">
        <v>44442.0</v>
      </c>
      <c r="D1684" s="306"/>
      <c r="E1684" s="173"/>
      <c r="F1684" s="173"/>
      <c r="G1684" s="308"/>
      <c r="H1684" s="348"/>
      <c r="I1684" s="173"/>
      <c r="J1684" s="173"/>
      <c r="K1684" s="300"/>
      <c r="L1684" s="349"/>
      <c r="M1684" s="362"/>
      <c r="N1684" s="349"/>
      <c r="O1684" s="349"/>
      <c r="P1684" s="349"/>
      <c r="Q1684" s="265"/>
      <c r="R1684" s="265"/>
      <c r="S1684" s="265"/>
      <c r="T1684" s="265"/>
      <c r="U1684" s="265"/>
      <c r="V1684" s="265"/>
      <c r="W1684" s="265"/>
      <c r="X1684" s="265"/>
      <c r="Y1684" s="265"/>
      <c r="Z1684" s="265"/>
      <c r="AA1684" s="265"/>
      <c r="AB1684" s="265"/>
    </row>
    <row r="1685" hidden="1">
      <c r="A1685" s="83" t="str">
        <f t="shared" si="1"/>
        <v/>
      </c>
      <c r="B1685" s="325" t="s">
        <v>8686</v>
      </c>
      <c r="C1685" s="92" t="s">
        <v>641</v>
      </c>
      <c r="D1685" s="306"/>
      <c r="E1685" s="173"/>
      <c r="F1685" s="173"/>
      <c r="G1685" s="308"/>
      <c r="H1685" s="348"/>
      <c r="I1685" s="173"/>
      <c r="J1685" s="173"/>
      <c r="K1685" s="300"/>
      <c r="L1685" s="349"/>
      <c r="M1685" s="362"/>
      <c r="N1685" s="349"/>
      <c r="O1685" s="349"/>
      <c r="P1685" s="349"/>
      <c r="Q1685" s="265"/>
      <c r="R1685" s="265"/>
      <c r="S1685" s="265"/>
      <c r="T1685" s="265"/>
      <c r="U1685" s="265"/>
      <c r="V1685" s="265"/>
      <c r="W1685" s="265"/>
      <c r="X1685" s="265"/>
      <c r="Y1685" s="265"/>
      <c r="Z1685" s="265"/>
      <c r="AA1685" s="265"/>
      <c r="AB1685" s="265"/>
    </row>
    <row r="1686" hidden="1">
      <c r="A1686" s="83" t="str">
        <f t="shared" si="1"/>
        <v>60d5d666f48833edbb62c748</v>
      </c>
      <c r="B1686" s="99"/>
      <c r="C1686" s="92" t="s">
        <v>641</v>
      </c>
      <c r="D1686" s="297" t="s">
        <v>51</v>
      </c>
      <c r="E1686" s="122" t="s">
        <v>3370</v>
      </c>
      <c r="F1686" s="122" t="s">
        <v>3371</v>
      </c>
      <c r="G1686" s="309" t="s">
        <v>9440</v>
      </c>
      <c r="H1686" s="231" t="s">
        <v>10860</v>
      </c>
      <c r="I1686" s="122" t="s">
        <v>10861</v>
      </c>
      <c r="J1686" s="122" t="s">
        <v>3373</v>
      </c>
      <c r="K1686" s="423" t="s">
        <v>10862</v>
      </c>
      <c r="L1686" s="349"/>
      <c r="M1686" s="362"/>
      <c r="N1686" s="349"/>
      <c r="O1686" s="349"/>
      <c r="P1686" s="349"/>
      <c r="Q1686" s="265"/>
      <c r="R1686" s="265"/>
      <c r="S1686" s="265"/>
      <c r="T1686" s="265"/>
      <c r="U1686" s="265"/>
      <c r="V1686" s="265"/>
      <c r="W1686" s="265"/>
      <c r="X1686" s="265"/>
      <c r="Y1686" s="265"/>
      <c r="Z1686" s="265"/>
      <c r="AA1686" s="265"/>
      <c r="AB1686" s="265"/>
    </row>
    <row r="1687" hidden="1">
      <c r="A1687" s="83" t="str">
        <f t="shared" si="1"/>
        <v>6124e43a3364a46830bfdc8e</v>
      </c>
      <c r="B1687" s="99"/>
      <c r="C1687" s="92" t="s">
        <v>641</v>
      </c>
      <c r="D1687" s="297" t="s">
        <v>51</v>
      </c>
      <c r="E1687" s="424" t="s">
        <v>1322</v>
      </c>
      <c r="F1687" s="424" t="s">
        <v>1323</v>
      </c>
      <c r="G1687" s="309" t="s">
        <v>8748</v>
      </c>
      <c r="H1687" s="231" t="s">
        <v>10860</v>
      </c>
      <c r="I1687" s="122" t="s">
        <v>10863</v>
      </c>
      <c r="J1687" s="424" t="s">
        <v>1325</v>
      </c>
      <c r="K1687" s="300" t="s">
        <v>10864</v>
      </c>
      <c r="L1687" s="349"/>
      <c r="M1687" s="362"/>
      <c r="N1687" s="349"/>
      <c r="O1687" s="349"/>
      <c r="P1687" s="349"/>
      <c r="Q1687" s="265"/>
      <c r="R1687" s="265"/>
      <c r="S1687" s="265"/>
      <c r="T1687" s="265"/>
      <c r="U1687" s="265"/>
      <c r="V1687" s="265"/>
      <c r="W1687" s="265"/>
      <c r="X1687" s="265"/>
      <c r="Y1687" s="265"/>
      <c r="Z1687" s="265"/>
      <c r="AA1687" s="265"/>
      <c r="AB1687" s="265"/>
    </row>
    <row r="1688" hidden="1">
      <c r="A1688" s="83" t="str">
        <f t="shared" si="1"/>
        <v>605e09ae2bf0d238ca7f5483</v>
      </c>
      <c r="B1688" s="99"/>
      <c r="C1688" s="92" t="s">
        <v>641</v>
      </c>
      <c r="D1688" s="297" t="s">
        <v>51</v>
      </c>
      <c r="E1688" s="424" t="s">
        <v>10865</v>
      </c>
      <c r="F1688" s="424" t="s">
        <v>10866</v>
      </c>
      <c r="G1688" s="309" t="s">
        <v>8958</v>
      </c>
      <c r="H1688" s="424" t="s">
        <v>10867</v>
      </c>
      <c r="I1688" s="424" t="s">
        <v>10868</v>
      </c>
      <c r="J1688" s="424" t="s">
        <v>10869</v>
      </c>
      <c r="K1688" s="300"/>
      <c r="L1688" s="349"/>
      <c r="M1688" s="362"/>
      <c r="N1688" s="349"/>
      <c r="O1688" s="349"/>
      <c r="P1688" s="349"/>
      <c r="Q1688" s="265"/>
      <c r="R1688" s="265"/>
      <c r="S1688" s="265"/>
      <c r="T1688" s="265"/>
      <c r="U1688" s="265"/>
      <c r="V1688" s="265"/>
      <c r="W1688" s="265"/>
      <c r="X1688" s="265"/>
      <c r="Y1688" s="265"/>
      <c r="Z1688" s="265"/>
      <c r="AA1688" s="265"/>
      <c r="AB1688" s="265"/>
    </row>
    <row r="1689" hidden="1">
      <c r="A1689" s="83" t="str">
        <f t="shared" si="1"/>
        <v/>
      </c>
      <c r="B1689" s="99"/>
      <c r="C1689" s="92" t="s">
        <v>641</v>
      </c>
      <c r="D1689" s="306"/>
      <c r="E1689" s="173"/>
      <c r="F1689" s="173"/>
      <c r="G1689" s="308" t="s">
        <v>8912</v>
      </c>
      <c r="H1689" s="348"/>
      <c r="I1689" s="173"/>
      <c r="J1689" s="173"/>
      <c r="K1689" s="300"/>
      <c r="L1689" s="349"/>
      <c r="M1689" s="362"/>
      <c r="N1689" s="349"/>
      <c r="O1689" s="349"/>
      <c r="P1689" s="349"/>
      <c r="Q1689" s="265"/>
      <c r="R1689" s="265"/>
      <c r="S1689" s="265"/>
      <c r="T1689" s="265"/>
      <c r="U1689" s="265"/>
      <c r="V1689" s="265"/>
      <c r="W1689" s="265"/>
      <c r="X1689" s="265"/>
      <c r="Y1689" s="265"/>
      <c r="Z1689" s="265"/>
      <c r="AA1689" s="265"/>
      <c r="AB1689" s="265"/>
    </row>
    <row r="1690" hidden="1">
      <c r="A1690" s="83" t="str">
        <f t="shared" si="1"/>
        <v/>
      </c>
      <c r="B1690" s="108"/>
      <c r="C1690" s="402" t="s">
        <v>641</v>
      </c>
      <c r="D1690" s="306"/>
      <c r="E1690" s="173"/>
      <c r="F1690" s="173"/>
      <c r="G1690" s="308"/>
      <c r="H1690" s="348"/>
      <c r="I1690" s="173"/>
      <c r="J1690" s="173"/>
      <c r="K1690" s="300"/>
      <c r="L1690" s="349"/>
      <c r="M1690" s="362"/>
      <c r="N1690" s="349"/>
      <c r="O1690" s="349"/>
      <c r="P1690" s="349"/>
      <c r="Q1690" s="265"/>
      <c r="R1690" s="265"/>
      <c r="S1690" s="265"/>
      <c r="T1690" s="265"/>
      <c r="U1690" s="265"/>
      <c r="V1690" s="265"/>
      <c r="W1690" s="265"/>
      <c r="X1690" s="265"/>
      <c r="Y1690" s="265"/>
      <c r="Z1690" s="265"/>
      <c r="AA1690" s="265"/>
      <c r="AB1690" s="265"/>
    </row>
    <row r="1691" hidden="1">
      <c r="A1691" s="83" t="str">
        <f t="shared" si="1"/>
        <v/>
      </c>
      <c r="B1691" s="83"/>
      <c r="C1691" s="92"/>
      <c r="D1691" s="306"/>
      <c r="E1691" s="173"/>
      <c r="F1691" s="173"/>
      <c r="G1691" s="308"/>
      <c r="H1691" s="348"/>
      <c r="I1691" s="173"/>
      <c r="J1691" s="173"/>
      <c r="K1691" s="300"/>
      <c r="L1691" s="349"/>
      <c r="M1691" s="362"/>
      <c r="N1691" s="349"/>
      <c r="O1691" s="349"/>
      <c r="P1691" s="349"/>
      <c r="Q1691" s="265"/>
      <c r="R1691" s="265"/>
      <c r="S1691" s="265"/>
      <c r="T1691" s="265"/>
      <c r="U1691" s="265"/>
      <c r="V1691" s="265"/>
      <c r="W1691" s="265"/>
      <c r="X1691" s="265"/>
      <c r="Y1691" s="265"/>
      <c r="Z1691" s="265"/>
      <c r="AA1691" s="265"/>
      <c r="AB1691" s="265"/>
    </row>
    <row r="1692" hidden="1">
      <c r="A1692" s="83" t="str">
        <f t="shared" si="1"/>
        <v/>
      </c>
      <c r="B1692" s="325" t="s">
        <v>8686</v>
      </c>
      <c r="C1692" s="92" t="s">
        <v>52</v>
      </c>
      <c r="D1692" s="306"/>
      <c r="E1692" s="173"/>
      <c r="F1692" s="173"/>
      <c r="G1692" s="308"/>
      <c r="H1692" s="348"/>
      <c r="I1692" s="173"/>
      <c r="J1692" s="173"/>
      <c r="K1692" s="300"/>
      <c r="L1692" s="349"/>
      <c r="M1692" s="362"/>
      <c r="N1692" s="349"/>
      <c r="O1692" s="349"/>
      <c r="P1692" s="349"/>
      <c r="Q1692" s="265"/>
      <c r="R1692" s="265"/>
      <c r="S1692" s="265"/>
      <c r="T1692" s="265"/>
      <c r="U1692" s="265"/>
      <c r="V1692" s="265"/>
      <c r="W1692" s="265"/>
      <c r="X1692" s="265"/>
      <c r="Y1692" s="265"/>
      <c r="Z1692" s="265"/>
      <c r="AA1692" s="265"/>
      <c r="AB1692" s="265"/>
    </row>
    <row r="1693" hidden="1">
      <c r="A1693" s="83" t="str">
        <f t="shared" si="1"/>
        <v/>
      </c>
      <c r="B1693" s="99"/>
      <c r="C1693" s="92" t="s">
        <v>52</v>
      </c>
      <c r="D1693" s="306"/>
      <c r="E1693" s="173"/>
      <c r="F1693" s="173"/>
      <c r="G1693" s="308"/>
      <c r="H1693" s="348"/>
      <c r="I1693" s="173"/>
      <c r="J1693" s="173"/>
      <c r="K1693" s="300"/>
      <c r="L1693" s="349"/>
      <c r="M1693" s="362"/>
      <c r="N1693" s="349"/>
      <c r="O1693" s="349"/>
      <c r="P1693" s="349"/>
      <c r="Q1693" s="265"/>
      <c r="R1693" s="265"/>
      <c r="S1693" s="265"/>
      <c r="T1693" s="265"/>
      <c r="U1693" s="265"/>
      <c r="V1693" s="265"/>
      <c r="W1693" s="265"/>
      <c r="X1693" s="265"/>
      <c r="Y1693" s="265"/>
      <c r="Z1693" s="265"/>
      <c r="AA1693" s="265"/>
      <c r="AB1693" s="265"/>
    </row>
    <row r="1694" hidden="1">
      <c r="A1694" s="83" t="str">
        <f t="shared" si="1"/>
        <v>60f18cbc23c73e1bdea1b619</v>
      </c>
      <c r="B1694" s="99"/>
      <c r="C1694" s="92" t="s">
        <v>52</v>
      </c>
      <c r="D1694" s="310" t="s">
        <v>51</v>
      </c>
      <c r="E1694" s="425" t="s">
        <v>7725</v>
      </c>
      <c r="F1694" s="425" t="s">
        <v>7726</v>
      </c>
      <c r="G1694" s="409" t="s">
        <v>9440</v>
      </c>
      <c r="H1694" s="414" t="s">
        <v>10870</v>
      </c>
      <c r="I1694" s="116" t="s">
        <v>10871</v>
      </c>
      <c r="J1694" s="48" t="s">
        <v>7728</v>
      </c>
      <c r="K1694" s="300"/>
      <c r="L1694" s="349"/>
      <c r="M1694" s="362"/>
      <c r="N1694" s="349"/>
      <c r="O1694" s="349"/>
      <c r="P1694" s="349"/>
      <c r="Q1694" s="265"/>
      <c r="R1694" s="265"/>
      <c r="S1694" s="265"/>
      <c r="T1694" s="265"/>
      <c r="U1694" s="265"/>
      <c r="V1694" s="265"/>
      <c r="W1694" s="265"/>
      <c r="X1694" s="265"/>
      <c r="Y1694" s="265"/>
      <c r="Z1694" s="265"/>
      <c r="AA1694" s="265"/>
      <c r="AB1694" s="265"/>
    </row>
    <row r="1695" hidden="1">
      <c r="A1695" s="83" t="str">
        <f t="shared" si="1"/>
        <v>611a4ae9cceb987b545be81c</v>
      </c>
      <c r="B1695" s="99"/>
      <c r="C1695" s="92" t="s">
        <v>52</v>
      </c>
      <c r="D1695" s="297" t="s">
        <v>51</v>
      </c>
      <c r="E1695" s="426" t="s">
        <v>10872</v>
      </c>
      <c r="F1695" s="426" t="s">
        <v>10873</v>
      </c>
      <c r="G1695" s="309" t="s">
        <v>9021</v>
      </c>
      <c r="H1695" s="231" t="s">
        <v>10248</v>
      </c>
      <c r="I1695" s="427" t="s">
        <v>10874</v>
      </c>
      <c r="J1695" s="426" t="s">
        <v>10875</v>
      </c>
      <c r="K1695" s="300" t="s">
        <v>10876</v>
      </c>
      <c r="L1695" s="349"/>
      <c r="M1695" s="362"/>
      <c r="N1695" s="349"/>
      <c r="O1695" s="349"/>
      <c r="P1695" s="349"/>
      <c r="Q1695" s="265"/>
      <c r="R1695" s="265"/>
      <c r="S1695" s="265"/>
      <c r="T1695" s="265"/>
      <c r="U1695" s="265"/>
      <c r="V1695" s="265"/>
      <c r="W1695" s="265"/>
      <c r="X1695" s="265"/>
      <c r="Y1695" s="265"/>
      <c r="Z1695" s="265"/>
      <c r="AA1695" s="265"/>
      <c r="AB1695" s="265"/>
    </row>
    <row r="1696" hidden="1">
      <c r="A1696" s="83" t="str">
        <f t="shared" si="1"/>
        <v>6084a544868e554ea9d6d45a</v>
      </c>
      <c r="B1696" s="99"/>
      <c r="C1696" s="92" t="s">
        <v>52</v>
      </c>
      <c r="D1696" s="297" t="s">
        <v>51</v>
      </c>
      <c r="E1696" s="424" t="s">
        <v>10877</v>
      </c>
      <c r="F1696" s="424" t="s">
        <v>10878</v>
      </c>
      <c r="G1696" s="428" t="s">
        <v>8697</v>
      </c>
      <c r="H1696" s="429" t="s">
        <v>10879</v>
      </c>
      <c r="I1696" s="430" t="s">
        <v>10880</v>
      </c>
      <c r="J1696" s="424" t="s">
        <v>5026</v>
      </c>
      <c r="K1696" s="300" t="s">
        <v>10881</v>
      </c>
      <c r="L1696" s="349"/>
      <c r="M1696" s="362"/>
      <c r="N1696" s="349"/>
      <c r="O1696" s="349"/>
      <c r="P1696" s="349"/>
      <c r="Q1696" s="265"/>
      <c r="R1696" s="265"/>
      <c r="S1696" s="265"/>
      <c r="T1696" s="265"/>
      <c r="U1696" s="265"/>
      <c r="V1696" s="265"/>
      <c r="W1696" s="265"/>
      <c r="X1696" s="265"/>
      <c r="Y1696" s="265"/>
      <c r="Z1696" s="265"/>
      <c r="AA1696" s="265"/>
      <c r="AB1696" s="265"/>
    </row>
    <row r="1697" hidden="1">
      <c r="A1697" s="83" t="str">
        <f t="shared" si="1"/>
        <v>5fe08a73d4987ae12afb5862</v>
      </c>
      <c r="B1697" s="108"/>
      <c r="C1697" s="92" t="s">
        <v>52</v>
      </c>
      <c r="D1697" s="306" t="s">
        <v>51</v>
      </c>
      <c r="E1697" s="229" t="s">
        <v>10854</v>
      </c>
      <c r="F1697" s="229" t="s">
        <v>10855</v>
      </c>
      <c r="G1697" s="308" t="s">
        <v>9047</v>
      </c>
      <c r="H1697" s="348" t="s">
        <v>10856</v>
      </c>
      <c r="I1697" s="173" t="s">
        <v>10882</v>
      </c>
      <c r="J1697" s="101" t="s">
        <v>10858</v>
      </c>
      <c r="K1697" s="300"/>
      <c r="L1697" s="349"/>
      <c r="M1697" s="362"/>
      <c r="N1697" s="349"/>
      <c r="O1697" s="349"/>
      <c r="P1697" s="349"/>
      <c r="Q1697" s="265"/>
      <c r="R1697" s="265"/>
      <c r="S1697" s="265"/>
      <c r="T1697" s="265"/>
      <c r="U1697" s="265"/>
      <c r="V1697" s="265"/>
      <c r="W1697" s="265"/>
      <c r="X1697" s="265"/>
      <c r="Y1697" s="265"/>
      <c r="Z1697" s="265"/>
      <c r="AA1697" s="265"/>
      <c r="AB1697" s="265"/>
    </row>
    <row r="1698" hidden="1">
      <c r="A1698" s="83" t="str">
        <f t="shared" si="1"/>
        <v/>
      </c>
      <c r="B1698" s="83"/>
      <c r="C1698" s="262">
        <v>44445.0</v>
      </c>
      <c r="D1698" s="306"/>
      <c r="E1698" s="173"/>
      <c r="F1698" s="173"/>
      <c r="G1698" s="308"/>
      <c r="H1698" s="348"/>
      <c r="I1698" s="173"/>
      <c r="J1698" s="173"/>
      <c r="K1698" s="300"/>
      <c r="L1698" s="349"/>
      <c r="M1698" s="362"/>
      <c r="N1698" s="349"/>
      <c r="O1698" s="349"/>
      <c r="P1698" s="349"/>
      <c r="Q1698" s="265"/>
      <c r="R1698" s="265"/>
      <c r="S1698" s="265"/>
      <c r="T1698" s="265"/>
      <c r="U1698" s="265"/>
      <c r="V1698" s="265"/>
      <c r="W1698" s="265"/>
      <c r="X1698" s="265"/>
      <c r="Y1698" s="265"/>
      <c r="Z1698" s="265"/>
      <c r="AA1698" s="265"/>
      <c r="AB1698" s="265"/>
    </row>
    <row r="1699" hidden="1">
      <c r="A1699" s="83" t="str">
        <f t="shared" si="1"/>
        <v/>
      </c>
      <c r="B1699" s="325" t="s">
        <v>8686</v>
      </c>
      <c r="C1699" s="92" t="s">
        <v>641</v>
      </c>
      <c r="D1699" s="306"/>
      <c r="E1699" s="127"/>
      <c r="F1699" s="127"/>
      <c r="G1699" s="318"/>
      <c r="H1699" s="431"/>
      <c r="I1699" s="432"/>
      <c r="J1699" s="432"/>
      <c r="K1699" s="101" t="s">
        <v>10883</v>
      </c>
      <c r="L1699" s="349"/>
      <c r="M1699" s="362"/>
      <c r="N1699" s="349"/>
      <c r="O1699" s="349"/>
      <c r="P1699" s="349"/>
      <c r="Q1699" s="265"/>
      <c r="R1699" s="265"/>
      <c r="S1699" s="265"/>
      <c r="T1699" s="265"/>
      <c r="U1699" s="265"/>
      <c r="V1699" s="265"/>
      <c r="W1699" s="265"/>
      <c r="X1699" s="265"/>
      <c r="Y1699" s="265"/>
      <c r="Z1699" s="265"/>
      <c r="AA1699" s="265"/>
      <c r="AB1699" s="265"/>
    </row>
    <row r="1700" hidden="1">
      <c r="A1700" s="83" t="str">
        <f t="shared" si="1"/>
        <v>612006f7f2062ee8319ceefa</v>
      </c>
      <c r="B1700" s="99"/>
      <c r="C1700" s="92" t="s">
        <v>641</v>
      </c>
      <c r="D1700" s="306"/>
      <c r="E1700" s="122" t="s">
        <v>5944</v>
      </c>
      <c r="F1700" s="122" t="s">
        <v>5945</v>
      </c>
      <c r="G1700" s="330" t="s">
        <v>9410</v>
      </c>
      <c r="H1700" s="433" t="s">
        <v>10746</v>
      </c>
      <c r="I1700" s="434" t="s">
        <v>10884</v>
      </c>
      <c r="J1700" s="434" t="s">
        <v>10885</v>
      </c>
      <c r="K1700" s="312" t="s">
        <v>10886</v>
      </c>
      <c r="L1700" s="349"/>
      <c r="M1700" s="362"/>
      <c r="N1700" s="349"/>
      <c r="O1700" s="349"/>
      <c r="P1700" s="349"/>
      <c r="Q1700" s="265"/>
      <c r="R1700" s="265"/>
      <c r="S1700" s="265"/>
      <c r="T1700" s="265"/>
      <c r="U1700" s="265"/>
      <c r="V1700" s="265"/>
      <c r="W1700" s="265"/>
      <c r="X1700" s="265"/>
      <c r="Y1700" s="265"/>
      <c r="Z1700" s="265"/>
      <c r="AA1700" s="265"/>
      <c r="AB1700" s="265"/>
    </row>
    <row r="1701" hidden="1">
      <c r="A1701" s="83" t="str">
        <f t="shared" si="1"/>
        <v>60eb442e475848259da5457f</v>
      </c>
      <c r="B1701" s="99"/>
      <c r="C1701" s="92" t="s">
        <v>641</v>
      </c>
      <c r="D1701" s="306"/>
      <c r="E1701" s="139" t="s">
        <v>10887</v>
      </c>
      <c r="F1701" s="139" t="s">
        <v>10888</v>
      </c>
      <c r="G1701" s="330" t="s">
        <v>9021</v>
      </c>
      <c r="H1701" s="435" t="s">
        <v>10671</v>
      </c>
      <c r="I1701" s="434" t="s">
        <v>10889</v>
      </c>
      <c r="J1701" s="436" t="s">
        <v>10890</v>
      </c>
      <c r="K1701" s="312" t="s">
        <v>10891</v>
      </c>
      <c r="L1701" s="300"/>
      <c r="M1701" s="362"/>
      <c r="N1701" s="349"/>
      <c r="O1701" s="349"/>
      <c r="P1701" s="349"/>
      <c r="Q1701" s="265"/>
      <c r="R1701" s="265"/>
      <c r="S1701" s="265"/>
      <c r="T1701" s="265"/>
      <c r="U1701" s="265"/>
      <c r="V1701" s="265"/>
      <c r="W1701" s="265"/>
      <c r="X1701" s="265"/>
      <c r="Y1701" s="265"/>
      <c r="Z1701" s="265"/>
      <c r="AA1701" s="265"/>
      <c r="AB1701" s="265"/>
    </row>
    <row r="1702" hidden="1">
      <c r="A1702" s="83" t="str">
        <f t="shared" si="1"/>
        <v>606e181571d0ce5c10d4e7b7</v>
      </c>
      <c r="B1702" s="99"/>
      <c r="C1702" s="92" t="s">
        <v>641</v>
      </c>
      <c r="D1702" s="306"/>
      <c r="E1702" s="139" t="s">
        <v>1087</v>
      </c>
      <c r="F1702" s="139" t="s">
        <v>1088</v>
      </c>
      <c r="G1702" s="330" t="s">
        <v>8745</v>
      </c>
      <c r="H1702" s="435" t="s">
        <v>9241</v>
      </c>
      <c r="I1702" s="437" t="s">
        <v>10892</v>
      </c>
      <c r="J1702" s="438" t="s">
        <v>1091</v>
      </c>
      <c r="K1702" s="312" t="s">
        <v>10893</v>
      </c>
      <c r="L1702" s="349"/>
      <c r="M1702" s="362"/>
      <c r="N1702" s="349"/>
      <c r="O1702" s="349"/>
      <c r="P1702" s="349"/>
      <c r="Q1702" s="265"/>
      <c r="R1702" s="265"/>
      <c r="S1702" s="265"/>
      <c r="T1702" s="265"/>
      <c r="U1702" s="265"/>
      <c r="V1702" s="265"/>
      <c r="W1702" s="265"/>
      <c r="X1702" s="265"/>
      <c r="Y1702" s="265"/>
      <c r="Z1702" s="265"/>
      <c r="AA1702" s="265"/>
      <c r="AB1702" s="265"/>
    </row>
    <row r="1703" hidden="1">
      <c r="A1703" s="83" t="str">
        <f t="shared" si="1"/>
        <v>602286e6e566e8ac4b63789d</v>
      </c>
      <c r="B1703" s="99"/>
      <c r="C1703" s="92" t="s">
        <v>641</v>
      </c>
      <c r="D1703" s="306"/>
      <c r="E1703" s="139" t="s">
        <v>9700</v>
      </c>
      <c r="F1703" s="139" t="s">
        <v>9701</v>
      </c>
      <c r="G1703" s="330" t="s">
        <v>9325</v>
      </c>
      <c r="H1703" s="435" t="s">
        <v>10879</v>
      </c>
      <c r="I1703" s="437" t="s">
        <v>10894</v>
      </c>
      <c r="J1703" s="436" t="s">
        <v>9703</v>
      </c>
      <c r="K1703" s="312" t="s">
        <v>10886</v>
      </c>
      <c r="L1703" s="349"/>
      <c r="M1703" s="362"/>
      <c r="N1703" s="349"/>
      <c r="O1703" s="349"/>
      <c r="P1703" s="349"/>
      <c r="Q1703" s="265"/>
      <c r="R1703" s="265"/>
      <c r="S1703" s="265"/>
      <c r="T1703" s="265"/>
      <c r="U1703" s="265"/>
      <c r="V1703" s="265"/>
      <c r="W1703" s="265"/>
      <c r="X1703" s="265"/>
      <c r="Y1703" s="265"/>
      <c r="Z1703" s="265"/>
      <c r="AA1703" s="265"/>
      <c r="AB1703" s="265"/>
    </row>
    <row r="1704" hidden="1">
      <c r="A1704" s="83" t="str">
        <f t="shared" si="1"/>
        <v/>
      </c>
      <c r="B1704" s="108"/>
      <c r="C1704" s="402" t="s">
        <v>641</v>
      </c>
      <c r="D1704" s="306"/>
      <c r="E1704" s="229"/>
      <c r="F1704" s="229"/>
      <c r="G1704" s="318"/>
      <c r="H1704" s="431"/>
      <c r="I1704" s="432"/>
      <c r="J1704" s="439"/>
      <c r="K1704" s="300"/>
      <c r="L1704" s="349"/>
      <c r="M1704" s="362"/>
      <c r="N1704" s="349"/>
      <c r="O1704" s="349"/>
      <c r="P1704" s="349"/>
      <c r="Q1704" s="265"/>
      <c r="R1704" s="265"/>
      <c r="S1704" s="265"/>
      <c r="T1704" s="265"/>
      <c r="U1704" s="265"/>
      <c r="V1704" s="265"/>
      <c r="W1704" s="265"/>
      <c r="X1704" s="265"/>
      <c r="Y1704" s="265"/>
      <c r="Z1704" s="265"/>
      <c r="AA1704" s="265"/>
      <c r="AB1704" s="265"/>
    </row>
    <row r="1705" hidden="1">
      <c r="A1705" s="83" t="str">
        <f t="shared" si="1"/>
        <v/>
      </c>
      <c r="B1705" s="83"/>
      <c r="C1705" s="92"/>
      <c r="D1705" s="306"/>
      <c r="E1705" s="229"/>
      <c r="F1705" s="229"/>
      <c r="G1705" s="318"/>
      <c r="H1705" s="431"/>
      <c r="I1705" s="432"/>
      <c r="J1705" s="440"/>
      <c r="K1705" s="300"/>
      <c r="L1705" s="349"/>
      <c r="M1705" s="362"/>
      <c r="N1705" s="349"/>
      <c r="O1705" s="349"/>
      <c r="P1705" s="349"/>
      <c r="Q1705" s="265"/>
      <c r="R1705" s="265"/>
      <c r="S1705" s="265"/>
      <c r="T1705" s="265"/>
      <c r="U1705" s="265"/>
      <c r="V1705" s="265"/>
      <c r="W1705" s="265"/>
      <c r="X1705" s="265"/>
      <c r="Y1705" s="265"/>
      <c r="Z1705" s="265"/>
      <c r="AA1705" s="265"/>
      <c r="AB1705" s="265"/>
    </row>
    <row r="1706" hidden="1">
      <c r="A1706" s="83" t="str">
        <f t="shared" si="1"/>
        <v/>
      </c>
      <c r="B1706" s="325" t="s">
        <v>8686</v>
      </c>
      <c r="C1706" s="92" t="s">
        <v>52</v>
      </c>
      <c r="D1706" s="306"/>
      <c r="E1706" s="317"/>
      <c r="F1706" s="441" t="s">
        <v>10895</v>
      </c>
      <c r="G1706" s="442"/>
      <c r="H1706" s="443"/>
      <c r="I1706" s="444"/>
      <c r="J1706" s="444"/>
      <c r="K1706" s="443"/>
      <c r="L1706" s="349"/>
      <c r="M1706" s="362"/>
      <c r="N1706" s="349"/>
      <c r="O1706" s="349"/>
      <c r="P1706" s="349"/>
      <c r="Q1706" s="265"/>
      <c r="R1706" s="265"/>
      <c r="S1706" s="265"/>
      <c r="T1706" s="265"/>
      <c r="U1706" s="265"/>
      <c r="V1706" s="265"/>
      <c r="W1706" s="265"/>
      <c r="X1706" s="265"/>
      <c r="Y1706" s="265"/>
      <c r="Z1706" s="265"/>
      <c r="AA1706" s="265"/>
      <c r="AB1706" s="265"/>
    </row>
    <row r="1707" hidden="1">
      <c r="A1707" s="83" t="str">
        <f t="shared" si="1"/>
        <v>60d5d666f48833edbb62c748</v>
      </c>
      <c r="B1707" s="99"/>
      <c r="C1707" s="92" t="s">
        <v>52</v>
      </c>
      <c r="D1707" s="297" t="s">
        <v>51</v>
      </c>
      <c r="E1707" s="424" t="s">
        <v>3370</v>
      </c>
      <c r="F1707" s="424" t="s">
        <v>3371</v>
      </c>
      <c r="G1707" s="445" t="s">
        <v>8899</v>
      </c>
      <c r="H1707" s="435" t="s">
        <v>10860</v>
      </c>
      <c r="I1707" s="437" t="s">
        <v>10861</v>
      </c>
      <c r="J1707" s="436" t="s">
        <v>3373</v>
      </c>
      <c r="K1707" s="446" t="s">
        <v>10896</v>
      </c>
      <c r="L1707" s="349"/>
      <c r="M1707" s="362"/>
      <c r="N1707" s="349"/>
      <c r="O1707" s="349"/>
      <c r="P1707" s="349"/>
      <c r="Q1707" s="265"/>
      <c r="R1707" s="265"/>
      <c r="S1707" s="265"/>
      <c r="T1707" s="265"/>
      <c r="U1707" s="265"/>
      <c r="V1707" s="265"/>
      <c r="W1707" s="265"/>
      <c r="X1707" s="265"/>
      <c r="Y1707" s="265"/>
      <c r="Z1707" s="265"/>
      <c r="AA1707" s="265"/>
      <c r="AB1707" s="265"/>
    </row>
    <row r="1708" hidden="1">
      <c r="A1708" s="83" t="str">
        <f t="shared" si="1"/>
        <v>60c4f123744d94edcad35dba</v>
      </c>
      <c r="B1708" s="99"/>
      <c r="C1708" s="92" t="s">
        <v>52</v>
      </c>
      <c r="D1708" s="306" t="s">
        <v>51</v>
      </c>
      <c r="E1708" s="11" t="s">
        <v>10897</v>
      </c>
      <c r="F1708" s="11" t="s">
        <v>1810</v>
      </c>
      <c r="G1708" s="447" t="s">
        <v>9021</v>
      </c>
      <c r="H1708" s="448" t="s">
        <v>10534</v>
      </c>
      <c r="I1708" s="449" t="s">
        <v>10898</v>
      </c>
      <c r="J1708" s="11" t="s">
        <v>1812</v>
      </c>
      <c r="K1708" s="431"/>
      <c r="L1708" s="349"/>
      <c r="M1708" s="362"/>
      <c r="N1708" s="349"/>
      <c r="O1708" s="349"/>
      <c r="P1708" s="349"/>
      <c r="Q1708" s="265"/>
      <c r="R1708" s="265"/>
      <c r="S1708" s="265"/>
      <c r="T1708" s="265"/>
      <c r="U1708" s="265"/>
      <c r="V1708" s="265"/>
      <c r="W1708" s="265"/>
      <c r="X1708" s="265"/>
      <c r="Y1708" s="265"/>
      <c r="Z1708" s="265"/>
      <c r="AA1708" s="265"/>
      <c r="AB1708" s="265"/>
    </row>
    <row r="1709" hidden="1">
      <c r="A1709" s="83" t="str">
        <f t="shared" si="1"/>
        <v>60dde24c077677fbf8915e52</v>
      </c>
      <c r="B1709" s="99"/>
      <c r="C1709" s="92" t="s">
        <v>52</v>
      </c>
      <c r="D1709" s="306" t="s">
        <v>51</v>
      </c>
      <c r="E1709" s="11" t="s">
        <v>10899</v>
      </c>
      <c r="F1709" s="11" t="s">
        <v>10900</v>
      </c>
      <c r="G1709" s="447" t="s">
        <v>8745</v>
      </c>
      <c r="H1709" s="448" t="s">
        <v>10901</v>
      </c>
      <c r="I1709" s="449" t="s">
        <v>10902</v>
      </c>
      <c r="J1709" s="11" t="s">
        <v>10903</v>
      </c>
      <c r="K1709" s="431"/>
      <c r="L1709" s="349"/>
      <c r="M1709" s="362"/>
      <c r="N1709" s="349"/>
      <c r="O1709" s="349"/>
      <c r="P1709" s="349"/>
      <c r="Q1709" s="265"/>
      <c r="R1709" s="265"/>
      <c r="S1709" s="265"/>
      <c r="T1709" s="265"/>
      <c r="U1709" s="265"/>
      <c r="V1709" s="265"/>
      <c r="W1709" s="265"/>
      <c r="X1709" s="265"/>
      <c r="Y1709" s="265"/>
      <c r="Z1709" s="265"/>
      <c r="AA1709" s="265"/>
      <c r="AB1709" s="265"/>
    </row>
    <row r="1710" hidden="1">
      <c r="A1710" s="83" t="str">
        <f t="shared" si="1"/>
        <v>5fe381e0cd276074b99ff2a7</v>
      </c>
      <c r="B1710" s="99"/>
      <c r="C1710" s="92" t="s">
        <v>52</v>
      </c>
      <c r="D1710" s="306" t="s">
        <v>51</v>
      </c>
      <c r="E1710" s="450" t="s">
        <v>407</v>
      </c>
      <c r="F1710" s="451" t="s">
        <v>408</v>
      </c>
      <c r="G1710" s="452" t="s">
        <v>9325</v>
      </c>
      <c r="H1710" s="433" t="s">
        <v>10904</v>
      </c>
      <c r="I1710" s="434" t="s">
        <v>10905</v>
      </c>
      <c r="J1710" s="436" t="s">
        <v>411</v>
      </c>
      <c r="K1710" s="448" t="s">
        <v>10906</v>
      </c>
      <c r="L1710" s="349"/>
      <c r="M1710" s="362"/>
      <c r="N1710" s="349"/>
      <c r="O1710" s="349"/>
      <c r="P1710" s="349"/>
      <c r="Q1710" s="265"/>
      <c r="R1710" s="265"/>
      <c r="S1710" s="265"/>
      <c r="T1710" s="265"/>
      <c r="U1710" s="265"/>
      <c r="V1710" s="265"/>
      <c r="W1710" s="265"/>
      <c r="X1710" s="265"/>
      <c r="Y1710" s="265"/>
      <c r="Z1710" s="265"/>
      <c r="AA1710" s="265"/>
      <c r="AB1710" s="265"/>
    </row>
    <row r="1711" hidden="1">
      <c r="A1711" s="83" t="str">
        <f t="shared" si="1"/>
        <v/>
      </c>
      <c r="B1711" s="108"/>
      <c r="C1711" s="92" t="s">
        <v>52</v>
      </c>
      <c r="D1711" s="306"/>
      <c r="E1711" s="173"/>
      <c r="F1711" s="173"/>
      <c r="G1711" s="308"/>
      <c r="H1711" s="348"/>
      <c r="I1711" s="173"/>
      <c r="J1711" s="173"/>
      <c r="K1711" s="300"/>
      <c r="L1711" s="349"/>
      <c r="M1711" s="362"/>
      <c r="N1711" s="349"/>
      <c r="O1711" s="349"/>
      <c r="P1711" s="349"/>
      <c r="Q1711" s="265"/>
      <c r="R1711" s="265"/>
      <c r="S1711" s="265"/>
      <c r="T1711" s="265"/>
      <c r="U1711" s="265"/>
      <c r="V1711" s="265"/>
      <c r="W1711" s="265"/>
      <c r="X1711" s="265"/>
      <c r="Y1711" s="265"/>
      <c r="Z1711" s="265"/>
      <c r="AA1711" s="265"/>
      <c r="AB1711" s="265"/>
    </row>
    <row r="1712" hidden="1">
      <c r="A1712" s="83" t="str">
        <f t="shared" si="1"/>
        <v/>
      </c>
      <c r="B1712" s="83"/>
      <c r="C1712" s="262">
        <v>44446.0</v>
      </c>
      <c r="D1712" s="306"/>
      <c r="E1712" s="173"/>
      <c r="F1712" s="173"/>
      <c r="G1712" s="308"/>
      <c r="H1712" s="348"/>
      <c r="I1712" s="173"/>
      <c r="J1712" s="173"/>
      <c r="K1712" s="300"/>
      <c r="L1712" s="349"/>
      <c r="M1712" s="362"/>
      <c r="N1712" s="349"/>
      <c r="O1712" s="349"/>
      <c r="P1712" s="349"/>
      <c r="Q1712" s="265"/>
      <c r="R1712" s="265"/>
      <c r="S1712" s="265"/>
      <c r="T1712" s="265"/>
      <c r="U1712" s="265"/>
      <c r="V1712" s="265"/>
      <c r="W1712" s="265"/>
      <c r="X1712" s="265"/>
      <c r="Y1712" s="265"/>
      <c r="Z1712" s="265"/>
      <c r="AA1712" s="265"/>
      <c r="AB1712" s="265"/>
    </row>
    <row r="1713" hidden="1">
      <c r="A1713" s="83" t="str">
        <f t="shared" si="1"/>
        <v>60d5d666f48833edbb62c748</v>
      </c>
      <c r="B1713" s="325" t="s">
        <v>8686</v>
      </c>
      <c r="C1713" s="92" t="s">
        <v>641</v>
      </c>
      <c r="D1713" s="306" t="s">
        <v>51</v>
      </c>
      <c r="E1713" s="424" t="s">
        <v>3370</v>
      </c>
      <c r="F1713" s="424" t="s">
        <v>3371</v>
      </c>
      <c r="G1713" s="453" t="s">
        <v>10076</v>
      </c>
      <c r="H1713" s="435" t="s">
        <v>10860</v>
      </c>
      <c r="I1713" s="437" t="s">
        <v>10861</v>
      </c>
      <c r="J1713" s="436" t="s">
        <v>3373</v>
      </c>
      <c r="K1713" s="454" t="s">
        <v>10907</v>
      </c>
      <c r="L1713" s="315"/>
      <c r="M1713" s="351"/>
      <c r="N1713" s="349"/>
      <c r="O1713" s="349"/>
      <c r="P1713" s="349"/>
      <c r="Q1713" s="265"/>
      <c r="R1713" s="265"/>
      <c r="S1713" s="265"/>
      <c r="T1713" s="265"/>
      <c r="U1713" s="265"/>
      <c r="V1713" s="265"/>
      <c r="W1713" s="265"/>
      <c r="X1713" s="265"/>
      <c r="Y1713" s="265"/>
      <c r="Z1713" s="265"/>
      <c r="AA1713" s="265"/>
      <c r="AB1713" s="265"/>
    </row>
    <row r="1714" hidden="1">
      <c r="A1714" s="83" t="str">
        <f t="shared" si="1"/>
        <v>60e97b0395e627c854f8875f</v>
      </c>
      <c r="B1714" s="99"/>
      <c r="C1714" s="92" t="s">
        <v>641</v>
      </c>
      <c r="D1714" s="306" t="s">
        <v>358</v>
      </c>
      <c r="E1714" s="11" t="s">
        <v>4453</v>
      </c>
      <c r="F1714" s="11" t="s">
        <v>4454</v>
      </c>
      <c r="G1714" s="308" t="s">
        <v>9021</v>
      </c>
      <c r="H1714" s="348" t="s">
        <v>9422</v>
      </c>
      <c r="I1714" s="173" t="s">
        <v>10908</v>
      </c>
      <c r="J1714" s="11" t="s">
        <v>4456</v>
      </c>
      <c r="K1714" s="300" t="s">
        <v>10909</v>
      </c>
      <c r="L1714" s="349"/>
      <c r="M1714" s="362"/>
      <c r="N1714" s="349"/>
      <c r="O1714" s="349"/>
      <c r="P1714" s="349"/>
      <c r="Q1714" s="265"/>
      <c r="R1714" s="265"/>
      <c r="S1714" s="265"/>
      <c r="T1714" s="265"/>
      <c r="U1714" s="265"/>
      <c r="V1714" s="265"/>
      <c r="W1714" s="265"/>
      <c r="X1714" s="265"/>
      <c r="Y1714" s="265"/>
      <c r="Z1714" s="265"/>
      <c r="AA1714" s="265"/>
      <c r="AB1714" s="265"/>
    </row>
    <row r="1715" hidden="1">
      <c r="A1715" s="83" t="str">
        <f t="shared" si="1"/>
        <v>612e65f2cc7729453f475820</v>
      </c>
      <c r="B1715" s="99"/>
      <c r="C1715" s="92" t="s">
        <v>641</v>
      </c>
      <c r="D1715" s="306" t="s">
        <v>51</v>
      </c>
      <c r="E1715" s="11" t="s">
        <v>10910</v>
      </c>
      <c r="F1715" s="11" t="s">
        <v>10911</v>
      </c>
      <c r="G1715" s="308" t="s">
        <v>8745</v>
      </c>
      <c r="H1715" s="348" t="s">
        <v>10377</v>
      </c>
      <c r="I1715" s="173" t="s">
        <v>10912</v>
      </c>
      <c r="J1715" s="173" t="s">
        <v>10913</v>
      </c>
      <c r="K1715" s="300" t="s">
        <v>10909</v>
      </c>
      <c r="L1715" s="349"/>
      <c r="M1715" s="362"/>
      <c r="N1715" s="349"/>
      <c r="O1715" s="349"/>
      <c r="P1715" s="349"/>
      <c r="Q1715" s="265"/>
      <c r="R1715" s="265"/>
      <c r="S1715" s="265"/>
      <c r="T1715" s="265"/>
      <c r="U1715" s="265"/>
      <c r="V1715" s="265"/>
      <c r="W1715" s="265"/>
      <c r="X1715" s="265"/>
      <c r="Y1715" s="265"/>
      <c r="Z1715" s="265"/>
      <c r="AA1715" s="265"/>
      <c r="AB1715" s="265"/>
    </row>
    <row r="1716" hidden="1">
      <c r="A1716" s="83" t="str">
        <f t="shared" si="1"/>
        <v>612e2909fa3e1a47c6e9eb7a</v>
      </c>
      <c r="B1716" s="99"/>
      <c r="C1716" s="92" t="s">
        <v>641</v>
      </c>
      <c r="D1716" s="306" t="s">
        <v>51</v>
      </c>
      <c r="E1716" s="11" t="s">
        <v>8212</v>
      </c>
      <c r="F1716" s="11" t="s">
        <v>8213</v>
      </c>
      <c r="G1716" s="308" t="s">
        <v>9325</v>
      </c>
      <c r="H1716" s="348" t="s">
        <v>10765</v>
      </c>
      <c r="I1716" s="173" t="s">
        <v>10914</v>
      </c>
      <c r="J1716" s="11" t="s">
        <v>8215</v>
      </c>
      <c r="K1716" s="300" t="s">
        <v>10909</v>
      </c>
      <c r="L1716" s="349"/>
      <c r="M1716" s="362"/>
      <c r="N1716" s="349"/>
      <c r="O1716" s="349"/>
      <c r="P1716" s="349"/>
      <c r="Q1716" s="265"/>
      <c r="R1716" s="265"/>
      <c r="S1716" s="265"/>
      <c r="T1716" s="265"/>
      <c r="U1716" s="265"/>
      <c r="V1716" s="265"/>
      <c r="W1716" s="265"/>
      <c r="X1716" s="265"/>
      <c r="Y1716" s="265"/>
      <c r="Z1716" s="265"/>
      <c r="AA1716" s="265"/>
      <c r="AB1716" s="265"/>
    </row>
    <row r="1717" hidden="1">
      <c r="A1717" s="83" t="str">
        <f t="shared" si="1"/>
        <v/>
      </c>
      <c r="B1717" s="99"/>
      <c r="C1717" s="92" t="s">
        <v>641</v>
      </c>
      <c r="D1717" s="306"/>
      <c r="E1717" s="173"/>
      <c r="F1717" s="173"/>
      <c r="G1717" s="308"/>
      <c r="H1717" s="348"/>
      <c r="I1717" s="173"/>
      <c r="J1717" s="173"/>
      <c r="K1717" s="300"/>
      <c r="L1717" s="349"/>
      <c r="M1717" s="362"/>
      <c r="N1717" s="349"/>
      <c r="O1717" s="349"/>
      <c r="P1717" s="349"/>
      <c r="Q1717" s="265"/>
      <c r="R1717" s="265"/>
      <c r="S1717" s="265"/>
      <c r="T1717" s="265"/>
      <c r="U1717" s="265"/>
      <c r="V1717" s="265"/>
      <c r="W1717" s="265"/>
      <c r="X1717" s="265"/>
      <c r="Y1717" s="265"/>
      <c r="Z1717" s="265"/>
      <c r="AA1717" s="265"/>
      <c r="AB1717" s="265"/>
    </row>
    <row r="1718" hidden="1">
      <c r="A1718" s="83" t="str">
        <f t="shared" si="1"/>
        <v/>
      </c>
      <c r="B1718" s="108"/>
      <c r="C1718" s="402" t="s">
        <v>641</v>
      </c>
      <c r="D1718" s="306"/>
      <c r="E1718" s="317"/>
      <c r="F1718" s="455"/>
      <c r="G1718" s="442"/>
      <c r="H1718" s="443"/>
      <c r="I1718" s="444"/>
      <c r="J1718" s="444"/>
      <c r="K1718" s="443"/>
      <c r="L1718" s="456"/>
      <c r="M1718" s="362"/>
      <c r="N1718" s="349"/>
      <c r="O1718" s="349"/>
      <c r="P1718" s="349"/>
      <c r="Q1718" s="265"/>
      <c r="R1718" s="265"/>
      <c r="S1718" s="265"/>
      <c r="T1718" s="265"/>
      <c r="U1718" s="265"/>
      <c r="V1718" s="265"/>
      <c r="W1718" s="265"/>
      <c r="X1718" s="265"/>
      <c r="Y1718" s="265"/>
      <c r="Z1718" s="265"/>
      <c r="AA1718" s="265"/>
      <c r="AB1718" s="265"/>
    </row>
    <row r="1719" hidden="1">
      <c r="A1719" s="83" t="str">
        <f t="shared" si="1"/>
        <v>En son saat olarak 18:00 alınacak</v>
      </c>
      <c r="B1719" s="83"/>
      <c r="C1719" s="92"/>
      <c r="D1719" s="306"/>
      <c r="E1719" s="457" t="s">
        <v>10915</v>
      </c>
      <c r="F1719" s="458" t="s">
        <v>10916</v>
      </c>
      <c r="G1719" s="459"/>
      <c r="H1719" s="431"/>
      <c r="I1719" s="432"/>
      <c r="J1719" s="440"/>
      <c r="K1719" s="460"/>
      <c r="L1719" s="461"/>
      <c r="M1719" s="362"/>
      <c r="N1719" s="349"/>
      <c r="O1719" s="349"/>
      <c r="P1719" s="349"/>
      <c r="Q1719" s="265"/>
      <c r="R1719" s="265"/>
      <c r="S1719" s="265"/>
      <c r="T1719" s="265"/>
      <c r="U1719" s="265"/>
      <c r="V1719" s="265"/>
      <c r="W1719" s="265"/>
      <c r="X1719" s="265"/>
      <c r="Y1719" s="265"/>
      <c r="Z1719" s="265"/>
      <c r="AA1719" s="265"/>
      <c r="AB1719" s="265"/>
    </row>
    <row r="1720" hidden="1">
      <c r="A1720" s="83" t="str">
        <f t="shared" si="1"/>
        <v>5f837c1f962a9610dcccb359</v>
      </c>
      <c r="B1720" s="325" t="s">
        <v>8686</v>
      </c>
      <c r="C1720" s="92" t="s">
        <v>52</v>
      </c>
      <c r="D1720" s="297" t="s">
        <v>51</v>
      </c>
      <c r="E1720" s="424" t="s">
        <v>758</v>
      </c>
      <c r="F1720" s="424" t="s">
        <v>759</v>
      </c>
      <c r="G1720" s="462" t="s">
        <v>10917</v>
      </c>
      <c r="H1720" s="433" t="s">
        <v>10539</v>
      </c>
      <c r="I1720" s="434" t="s">
        <v>10918</v>
      </c>
      <c r="J1720" s="434" t="s">
        <v>761</v>
      </c>
      <c r="K1720" s="431"/>
      <c r="L1720" s="463"/>
      <c r="M1720" s="362"/>
      <c r="N1720" s="349"/>
      <c r="O1720" s="349"/>
      <c r="P1720" s="349"/>
      <c r="Q1720" s="265"/>
      <c r="R1720" s="265"/>
      <c r="S1720" s="265"/>
      <c r="T1720" s="265"/>
      <c r="U1720" s="265"/>
      <c r="V1720" s="265"/>
      <c r="W1720" s="265"/>
      <c r="X1720" s="265"/>
      <c r="Y1720" s="265"/>
      <c r="Z1720" s="265"/>
      <c r="AA1720" s="265"/>
      <c r="AB1720" s="265"/>
    </row>
    <row r="1721" hidden="1">
      <c r="A1721" s="83" t="str">
        <f t="shared" si="1"/>
        <v>611a54d5d711e7f087ab1ca5</v>
      </c>
      <c r="B1721" s="99"/>
      <c r="C1721" s="92" t="s">
        <v>52</v>
      </c>
      <c r="D1721" s="306" t="s">
        <v>51</v>
      </c>
      <c r="E1721" s="11" t="s">
        <v>2441</v>
      </c>
      <c r="F1721" s="11" t="s">
        <v>2442</v>
      </c>
      <c r="G1721" s="464" t="s">
        <v>10919</v>
      </c>
      <c r="H1721" s="448" t="s">
        <v>10017</v>
      </c>
      <c r="I1721" s="449" t="s">
        <v>10920</v>
      </c>
      <c r="J1721" s="449" t="s">
        <v>2444</v>
      </c>
      <c r="K1721" s="431"/>
      <c r="L1721" s="463"/>
      <c r="M1721" s="362"/>
      <c r="N1721" s="349"/>
      <c r="O1721" s="349"/>
      <c r="P1721" s="349"/>
      <c r="Q1721" s="265"/>
      <c r="R1721" s="265"/>
      <c r="S1721" s="265"/>
      <c r="T1721" s="265"/>
      <c r="U1721" s="265"/>
      <c r="V1721" s="265"/>
      <c r="W1721" s="265"/>
      <c r="X1721" s="265"/>
      <c r="Y1721" s="265"/>
      <c r="Z1721" s="265"/>
      <c r="AA1721" s="265"/>
      <c r="AB1721" s="265"/>
    </row>
    <row r="1722" hidden="1">
      <c r="A1722" s="83" t="str">
        <f t="shared" si="1"/>
        <v>612e6025a81eab76fbcebcbc</v>
      </c>
      <c r="B1722" s="99"/>
      <c r="C1722" s="92" t="s">
        <v>52</v>
      </c>
      <c r="D1722" s="306" t="s">
        <v>51</v>
      </c>
      <c r="E1722" s="11" t="s">
        <v>3347</v>
      </c>
      <c r="F1722" s="11" t="s">
        <v>3348</v>
      </c>
      <c r="G1722" s="464" t="s">
        <v>10921</v>
      </c>
      <c r="H1722" s="448" t="s">
        <v>10922</v>
      </c>
      <c r="I1722" s="449" t="s">
        <v>10923</v>
      </c>
      <c r="J1722" s="11" t="s">
        <v>3350</v>
      </c>
      <c r="K1722" s="431"/>
      <c r="L1722" s="463"/>
      <c r="M1722" s="362"/>
      <c r="N1722" s="349"/>
      <c r="O1722" s="349"/>
      <c r="P1722" s="349"/>
      <c r="Q1722" s="265"/>
      <c r="R1722" s="265"/>
      <c r="S1722" s="265"/>
      <c r="T1722" s="265"/>
      <c r="U1722" s="265"/>
      <c r="V1722" s="265"/>
      <c r="W1722" s="265"/>
      <c r="X1722" s="265"/>
      <c r="Y1722" s="265"/>
      <c r="Z1722" s="265"/>
      <c r="AA1722" s="265"/>
      <c r="AB1722" s="265"/>
    </row>
    <row r="1723" hidden="1">
      <c r="A1723" s="83" t="str">
        <f t="shared" si="1"/>
        <v>612e644c15c413fb19e1b9d3</v>
      </c>
      <c r="B1723" s="99"/>
      <c r="C1723" s="92" t="s">
        <v>52</v>
      </c>
      <c r="D1723" s="297" t="s">
        <v>51</v>
      </c>
      <c r="E1723" s="424" t="s">
        <v>10924</v>
      </c>
      <c r="F1723" s="424" t="s">
        <v>10925</v>
      </c>
      <c r="G1723" s="309" t="s">
        <v>9325</v>
      </c>
      <c r="H1723" s="231" t="s">
        <v>10926</v>
      </c>
      <c r="I1723" s="122" t="s">
        <v>10927</v>
      </c>
      <c r="J1723" s="424" t="s">
        <v>10928</v>
      </c>
      <c r="K1723" s="300" t="s">
        <v>10929</v>
      </c>
      <c r="L1723" s="349"/>
      <c r="M1723" s="362"/>
      <c r="N1723" s="349"/>
      <c r="O1723" s="349"/>
      <c r="P1723" s="349"/>
      <c r="Q1723" s="265"/>
      <c r="R1723" s="265"/>
      <c r="S1723" s="265"/>
      <c r="T1723" s="265"/>
      <c r="U1723" s="265"/>
      <c r="V1723" s="265"/>
      <c r="W1723" s="265"/>
      <c r="X1723" s="265"/>
      <c r="Y1723" s="265"/>
      <c r="Z1723" s="265"/>
      <c r="AA1723" s="265"/>
      <c r="AB1723" s="265"/>
    </row>
    <row r="1724" hidden="1">
      <c r="A1724" s="83" t="str">
        <f t="shared" si="1"/>
        <v/>
      </c>
      <c r="B1724" s="99"/>
      <c r="C1724" s="92" t="s">
        <v>52</v>
      </c>
      <c r="D1724" s="306"/>
      <c r="E1724" s="173"/>
      <c r="F1724" s="173"/>
      <c r="G1724" s="308"/>
      <c r="H1724" s="348"/>
      <c r="I1724" s="173"/>
      <c r="J1724" s="173"/>
      <c r="K1724" s="300"/>
      <c r="L1724" s="349"/>
      <c r="M1724" s="362"/>
      <c r="N1724" s="349"/>
      <c r="O1724" s="349"/>
      <c r="P1724" s="349"/>
      <c r="Q1724" s="265"/>
      <c r="R1724" s="265"/>
      <c r="S1724" s="265"/>
      <c r="T1724" s="265"/>
      <c r="U1724" s="265"/>
      <c r="V1724" s="265"/>
      <c r="W1724" s="265"/>
      <c r="X1724" s="265"/>
      <c r="Y1724" s="265"/>
      <c r="Z1724" s="265"/>
      <c r="AA1724" s="265"/>
      <c r="AB1724" s="265"/>
    </row>
    <row r="1725" hidden="1">
      <c r="A1725" s="83" t="str">
        <f t="shared" si="1"/>
        <v/>
      </c>
      <c r="B1725" s="108"/>
      <c r="C1725" s="92" t="s">
        <v>52</v>
      </c>
      <c r="D1725" s="306"/>
      <c r="E1725" s="173"/>
      <c r="F1725" s="173"/>
      <c r="G1725" s="308"/>
      <c r="H1725" s="348"/>
      <c r="I1725" s="173"/>
      <c r="J1725" s="173"/>
      <c r="K1725" s="300"/>
      <c r="L1725" s="349"/>
      <c r="M1725" s="362"/>
      <c r="N1725" s="349"/>
      <c r="O1725" s="349"/>
      <c r="P1725" s="349"/>
      <c r="Q1725" s="265"/>
      <c r="R1725" s="265"/>
      <c r="S1725" s="265"/>
      <c r="T1725" s="265"/>
      <c r="U1725" s="265"/>
      <c r="V1725" s="265"/>
      <c r="W1725" s="265"/>
      <c r="X1725" s="265"/>
      <c r="Y1725" s="265"/>
      <c r="Z1725" s="265"/>
      <c r="AA1725" s="265"/>
      <c r="AB1725" s="265"/>
    </row>
    <row r="1726" hidden="1">
      <c r="A1726" s="83" t="str">
        <f t="shared" si="1"/>
        <v/>
      </c>
      <c r="B1726" s="83"/>
      <c r="C1726" s="262">
        <v>44447.0</v>
      </c>
      <c r="D1726" s="306"/>
      <c r="E1726" s="173"/>
      <c r="F1726" s="173"/>
      <c r="G1726" s="308"/>
      <c r="H1726" s="348"/>
      <c r="I1726" s="173"/>
      <c r="J1726" s="173"/>
      <c r="K1726" s="300"/>
      <c r="L1726" s="349"/>
      <c r="M1726" s="362"/>
      <c r="N1726" s="349"/>
      <c r="O1726" s="349"/>
      <c r="P1726" s="349"/>
      <c r="Q1726" s="265"/>
      <c r="R1726" s="265"/>
      <c r="S1726" s="265"/>
      <c r="T1726" s="265"/>
      <c r="U1726" s="265"/>
      <c r="V1726" s="265"/>
      <c r="W1726" s="265"/>
      <c r="X1726" s="265"/>
      <c r="Y1726" s="265"/>
      <c r="Z1726" s="265"/>
      <c r="AA1726" s="265"/>
      <c r="AB1726" s="265"/>
    </row>
    <row r="1727" hidden="1">
      <c r="A1727" s="83" t="str">
        <f t="shared" si="1"/>
        <v>RANDEVU OLUŞTURULMAYACAK!!!!!!</v>
      </c>
      <c r="B1727" s="325" t="s">
        <v>8686</v>
      </c>
      <c r="C1727" s="92" t="s">
        <v>641</v>
      </c>
      <c r="D1727" s="306"/>
      <c r="E1727" s="465" t="s">
        <v>10930</v>
      </c>
      <c r="G1727" s="112"/>
      <c r="H1727" s="127"/>
      <c r="I1727" s="127"/>
      <c r="J1727" s="127"/>
      <c r="K1727" s="300"/>
      <c r="L1727" s="349"/>
      <c r="M1727" s="362"/>
      <c r="N1727" s="349"/>
      <c r="O1727" s="349"/>
      <c r="P1727" s="349"/>
      <c r="Q1727" s="265"/>
      <c r="R1727" s="265"/>
      <c r="S1727" s="265"/>
      <c r="T1727" s="265"/>
      <c r="U1727" s="265"/>
      <c r="V1727" s="265"/>
      <c r="W1727" s="265"/>
      <c r="X1727" s="265"/>
      <c r="Y1727" s="265"/>
      <c r="Z1727" s="265"/>
      <c r="AA1727" s="265"/>
      <c r="AB1727" s="265"/>
    </row>
    <row r="1728" hidden="1">
      <c r="A1728" s="83" t="str">
        <f t="shared" si="1"/>
        <v/>
      </c>
      <c r="B1728" s="99"/>
      <c r="C1728" s="92" t="s">
        <v>641</v>
      </c>
      <c r="D1728" s="306"/>
      <c r="G1728" s="305"/>
      <c r="H1728" s="215"/>
      <c r="I1728" s="101"/>
      <c r="J1728" s="101"/>
      <c r="K1728" s="51"/>
      <c r="L1728" s="349"/>
      <c r="M1728" s="362"/>
      <c r="N1728" s="349"/>
      <c r="O1728" s="349"/>
      <c r="P1728" s="349"/>
      <c r="Q1728" s="265"/>
      <c r="R1728" s="265"/>
      <c r="S1728" s="265"/>
      <c r="T1728" s="265"/>
      <c r="U1728" s="265"/>
      <c r="V1728" s="265"/>
      <c r="W1728" s="265"/>
      <c r="X1728" s="265"/>
      <c r="Y1728" s="265"/>
      <c r="Z1728" s="265"/>
      <c r="AA1728" s="265"/>
      <c r="AB1728" s="265"/>
    </row>
    <row r="1729" hidden="1">
      <c r="A1729" s="83" t="str">
        <f t="shared" si="1"/>
        <v/>
      </c>
      <c r="B1729" s="99"/>
      <c r="C1729" s="92" t="s">
        <v>641</v>
      </c>
      <c r="D1729" s="306"/>
      <c r="G1729" s="112"/>
      <c r="H1729" s="127"/>
      <c r="I1729" s="127"/>
      <c r="J1729" s="127"/>
      <c r="K1729" s="300"/>
      <c r="L1729" s="349"/>
      <c r="M1729" s="362"/>
      <c r="N1729" s="349"/>
      <c r="O1729" s="349"/>
      <c r="P1729" s="349"/>
      <c r="Q1729" s="265"/>
      <c r="R1729" s="265"/>
      <c r="S1729" s="265"/>
      <c r="T1729" s="265"/>
      <c r="U1729" s="265"/>
      <c r="V1729" s="265"/>
      <c r="W1729" s="265"/>
      <c r="X1729" s="265"/>
      <c r="Y1729" s="265"/>
      <c r="Z1729" s="265"/>
      <c r="AA1729" s="265"/>
      <c r="AB1729" s="265"/>
    </row>
    <row r="1730" hidden="1">
      <c r="A1730" s="83" t="str">
        <f t="shared" si="1"/>
        <v/>
      </c>
      <c r="B1730" s="99"/>
      <c r="C1730" s="92" t="s">
        <v>641</v>
      </c>
      <c r="D1730" s="306"/>
      <c r="E1730" s="127"/>
      <c r="F1730" s="127"/>
      <c r="G1730" s="112"/>
      <c r="H1730" s="127"/>
      <c r="I1730" s="127"/>
      <c r="J1730" s="127"/>
      <c r="K1730" s="300"/>
      <c r="L1730" s="349"/>
      <c r="M1730" s="362"/>
      <c r="N1730" s="349"/>
      <c r="O1730" s="349"/>
      <c r="P1730" s="349"/>
      <c r="Q1730" s="265"/>
      <c r="R1730" s="265"/>
      <c r="S1730" s="265"/>
      <c r="T1730" s="265"/>
      <c r="U1730" s="265"/>
      <c r="V1730" s="265"/>
      <c r="W1730" s="265"/>
      <c r="X1730" s="265"/>
      <c r="Y1730" s="265"/>
      <c r="Z1730" s="265"/>
      <c r="AA1730" s="265"/>
      <c r="AB1730" s="265"/>
    </row>
    <row r="1731" hidden="1">
      <c r="A1731" s="83" t="str">
        <f t="shared" si="1"/>
        <v/>
      </c>
      <c r="B1731" s="99"/>
      <c r="C1731" s="92" t="s">
        <v>641</v>
      </c>
      <c r="D1731" s="306"/>
      <c r="E1731" s="173"/>
      <c r="F1731" s="173"/>
      <c r="G1731" s="308"/>
      <c r="H1731" s="348"/>
      <c r="I1731" s="173"/>
      <c r="J1731" s="173"/>
      <c r="K1731" s="300"/>
      <c r="L1731" s="349"/>
      <c r="M1731" s="362"/>
      <c r="N1731" s="349"/>
      <c r="O1731" s="349"/>
      <c r="P1731" s="349"/>
      <c r="Q1731" s="265"/>
      <c r="R1731" s="265"/>
      <c r="S1731" s="265"/>
      <c r="T1731" s="265"/>
      <c r="U1731" s="265"/>
      <c r="V1731" s="265"/>
      <c r="W1731" s="265"/>
      <c r="X1731" s="265"/>
      <c r="Y1731" s="265"/>
      <c r="Z1731" s="265"/>
      <c r="AA1731" s="265"/>
      <c r="AB1731" s="265"/>
    </row>
    <row r="1732" hidden="1">
      <c r="A1732" s="83" t="str">
        <f t="shared" si="1"/>
        <v/>
      </c>
      <c r="B1732" s="108"/>
      <c r="C1732" s="402" t="s">
        <v>641</v>
      </c>
      <c r="D1732" s="306"/>
      <c r="E1732" s="173"/>
      <c r="F1732" s="173"/>
      <c r="G1732" s="308"/>
      <c r="H1732" s="348"/>
      <c r="I1732" s="173"/>
      <c r="J1732" s="173"/>
      <c r="K1732" s="300"/>
      <c r="L1732" s="349"/>
      <c r="M1732" s="362"/>
      <c r="N1732" s="349"/>
      <c r="O1732" s="349"/>
      <c r="P1732" s="349"/>
      <c r="Q1732" s="265"/>
      <c r="R1732" s="265"/>
      <c r="S1732" s="265"/>
      <c r="T1732" s="265"/>
      <c r="U1732" s="265"/>
      <c r="V1732" s="265"/>
      <c r="W1732" s="265"/>
      <c r="X1732" s="265"/>
      <c r="Y1732" s="265"/>
      <c r="Z1732" s="265"/>
      <c r="AA1732" s="265"/>
      <c r="AB1732" s="265"/>
    </row>
    <row r="1733" hidden="1">
      <c r="A1733" s="83" t="str">
        <f t="shared" si="1"/>
        <v/>
      </c>
      <c r="B1733" s="83"/>
      <c r="C1733" s="92"/>
      <c r="D1733" s="306"/>
      <c r="E1733" s="173"/>
      <c r="F1733" s="444"/>
      <c r="G1733" s="397"/>
      <c r="H1733" s="348"/>
      <c r="I1733" s="173"/>
      <c r="J1733" s="173"/>
      <c r="K1733" s="300"/>
      <c r="L1733" s="349"/>
      <c r="M1733" s="362"/>
      <c r="N1733" s="349"/>
      <c r="O1733" s="349"/>
      <c r="P1733" s="349"/>
      <c r="Q1733" s="265"/>
      <c r="R1733" s="265"/>
      <c r="S1733" s="265"/>
      <c r="T1733" s="265"/>
      <c r="U1733" s="265"/>
      <c r="V1733" s="265"/>
      <c r="W1733" s="265"/>
      <c r="X1733" s="265"/>
      <c r="Y1733" s="265"/>
      <c r="Z1733" s="265"/>
      <c r="AA1733" s="265"/>
      <c r="AB1733" s="265"/>
    </row>
    <row r="1734" hidden="1">
      <c r="A1734" s="83" t="str">
        <f t="shared" si="1"/>
        <v/>
      </c>
      <c r="B1734" s="325" t="s">
        <v>8686</v>
      </c>
      <c r="C1734" s="92" t="s">
        <v>52</v>
      </c>
      <c r="D1734" s="306"/>
      <c r="E1734" s="173"/>
      <c r="F1734" s="173"/>
      <c r="G1734" s="308"/>
      <c r="H1734" s="348"/>
      <c r="I1734" s="173"/>
      <c r="J1734" s="173"/>
      <c r="K1734" s="300"/>
      <c r="L1734" s="349"/>
      <c r="M1734" s="362"/>
      <c r="N1734" s="349"/>
      <c r="O1734" s="349"/>
      <c r="P1734" s="349"/>
      <c r="Q1734" s="265"/>
      <c r="R1734" s="265"/>
      <c r="S1734" s="265"/>
      <c r="T1734" s="265"/>
      <c r="U1734" s="265"/>
      <c r="V1734" s="265"/>
      <c r="W1734" s="265"/>
      <c r="X1734" s="265"/>
      <c r="Y1734" s="265"/>
      <c r="Z1734" s="265"/>
      <c r="AA1734" s="265"/>
      <c r="AB1734" s="265"/>
    </row>
    <row r="1735" hidden="1">
      <c r="A1735" s="83" t="str">
        <f t="shared" si="1"/>
        <v/>
      </c>
      <c r="B1735" s="99"/>
      <c r="C1735" s="92" t="s">
        <v>52</v>
      </c>
      <c r="D1735" s="306"/>
      <c r="E1735" s="173"/>
      <c r="F1735" s="173"/>
      <c r="G1735" s="308"/>
      <c r="H1735" s="348"/>
      <c r="I1735" s="173"/>
      <c r="J1735" s="173"/>
      <c r="K1735" s="300"/>
      <c r="L1735" s="349"/>
      <c r="M1735" s="362"/>
      <c r="N1735" s="349"/>
      <c r="O1735" s="349"/>
      <c r="P1735" s="349"/>
      <c r="Q1735" s="265"/>
      <c r="R1735" s="265"/>
      <c r="S1735" s="265"/>
      <c r="T1735" s="265"/>
      <c r="U1735" s="265"/>
      <c r="V1735" s="265"/>
      <c r="W1735" s="265"/>
      <c r="X1735" s="265"/>
      <c r="Y1735" s="265"/>
      <c r="Z1735" s="265"/>
      <c r="AA1735" s="265"/>
      <c r="AB1735" s="265"/>
    </row>
    <row r="1736" hidden="1">
      <c r="A1736" s="83" t="str">
        <f t="shared" si="1"/>
        <v>RANDEVU OLUŞTURULMAYACAK!!!!!!</v>
      </c>
      <c r="B1736" s="99"/>
      <c r="C1736" s="92" t="s">
        <v>52</v>
      </c>
      <c r="D1736" s="306"/>
      <c r="E1736" s="465" t="s">
        <v>10930</v>
      </c>
      <c r="G1736" s="308"/>
      <c r="H1736" s="348"/>
      <c r="I1736" s="173"/>
      <c r="J1736" s="173"/>
      <c r="K1736" s="300"/>
      <c r="L1736" s="349"/>
      <c r="M1736" s="362"/>
      <c r="N1736" s="349"/>
      <c r="O1736" s="349"/>
      <c r="P1736" s="349"/>
      <c r="Q1736" s="265"/>
      <c r="R1736" s="265"/>
      <c r="S1736" s="265"/>
      <c r="T1736" s="265"/>
      <c r="U1736" s="265"/>
      <c r="V1736" s="265"/>
      <c r="W1736" s="265"/>
      <c r="X1736" s="265"/>
      <c r="Y1736" s="265"/>
      <c r="Z1736" s="265"/>
      <c r="AA1736" s="265"/>
      <c r="AB1736" s="265"/>
    </row>
    <row r="1737" hidden="1">
      <c r="A1737" s="83" t="str">
        <f t="shared" si="1"/>
        <v/>
      </c>
      <c r="B1737" s="99"/>
      <c r="C1737" s="92" t="s">
        <v>52</v>
      </c>
      <c r="D1737" s="306"/>
      <c r="G1737" s="308"/>
      <c r="H1737" s="348"/>
      <c r="I1737" s="173"/>
      <c r="J1737" s="173"/>
      <c r="K1737" s="300"/>
      <c r="L1737" s="349"/>
      <c r="M1737" s="362"/>
      <c r="N1737" s="349"/>
      <c r="O1737" s="349"/>
      <c r="P1737" s="349"/>
      <c r="Q1737" s="265"/>
      <c r="R1737" s="265"/>
      <c r="S1737" s="265"/>
      <c r="T1737" s="265"/>
      <c r="U1737" s="265"/>
      <c r="V1737" s="265"/>
      <c r="W1737" s="265"/>
      <c r="X1737" s="265"/>
      <c r="Y1737" s="265"/>
      <c r="Z1737" s="265"/>
      <c r="AA1737" s="265"/>
      <c r="AB1737" s="265"/>
    </row>
    <row r="1738" hidden="1">
      <c r="A1738" s="83" t="str">
        <f t="shared" si="1"/>
        <v/>
      </c>
      <c r="B1738" s="99"/>
      <c r="C1738" s="92" t="s">
        <v>52</v>
      </c>
      <c r="D1738" s="306"/>
      <c r="G1738" s="308"/>
      <c r="H1738" s="348"/>
      <c r="I1738" s="173"/>
      <c r="J1738" s="11"/>
      <c r="K1738" s="300"/>
      <c r="L1738" s="349"/>
      <c r="M1738" s="362"/>
      <c r="N1738" s="349"/>
      <c r="O1738" s="349"/>
      <c r="P1738" s="349"/>
      <c r="Q1738" s="265"/>
      <c r="R1738" s="265"/>
      <c r="S1738" s="265"/>
      <c r="T1738" s="265"/>
      <c r="U1738" s="265"/>
      <c r="V1738" s="265"/>
      <c r="W1738" s="265"/>
      <c r="X1738" s="265"/>
      <c r="Y1738" s="265"/>
      <c r="Z1738" s="265"/>
      <c r="AA1738" s="265"/>
      <c r="AB1738" s="265"/>
    </row>
    <row r="1739" hidden="1">
      <c r="A1739" s="83" t="str">
        <f t="shared" si="1"/>
        <v/>
      </c>
      <c r="B1739" s="108"/>
      <c r="C1739" s="92" t="s">
        <v>52</v>
      </c>
      <c r="D1739" s="306"/>
      <c r="E1739" s="173"/>
      <c r="F1739" s="173"/>
      <c r="G1739" s="308"/>
      <c r="H1739" s="348"/>
      <c r="I1739" s="173"/>
      <c r="J1739" s="173"/>
      <c r="K1739" s="300"/>
      <c r="L1739" s="349"/>
      <c r="M1739" s="362"/>
      <c r="N1739" s="349"/>
      <c r="O1739" s="349"/>
      <c r="P1739" s="349"/>
      <c r="Q1739" s="265"/>
      <c r="R1739" s="265"/>
      <c r="S1739" s="265"/>
      <c r="T1739" s="265"/>
      <c r="U1739" s="265"/>
      <c r="V1739" s="265"/>
      <c r="W1739" s="265"/>
      <c r="X1739" s="265"/>
      <c r="Y1739" s="265"/>
      <c r="Z1739" s="265"/>
      <c r="AA1739" s="265"/>
      <c r="AB1739" s="265"/>
    </row>
    <row r="1740" hidden="1">
      <c r="A1740" s="83" t="str">
        <f t="shared" si="1"/>
        <v/>
      </c>
      <c r="B1740" s="83"/>
      <c r="C1740" s="262">
        <v>44448.0</v>
      </c>
      <c r="D1740" s="306"/>
      <c r="E1740" s="173"/>
      <c r="F1740" s="173"/>
      <c r="G1740" s="308"/>
      <c r="H1740" s="348"/>
      <c r="I1740" s="173"/>
      <c r="J1740" s="173"/>
      <c r="K1740" s="300"/>
      <c r="L1740" s="349"/>
      <c r="M1740" s="362"/>
      <c r="N1740" s="349"/>
      <c r="O1740" s="349"/>
      <c r="P1740" s="349"/>
      <c r="Q1740" s="265"/>
      <c r="R1740" s="265"/>
      <c r="S1740" s="265"/>
      <c r="T1740" s="265"/>
      <c r="U1740" s="265"/>
      <c r="V1740" s="265"/>
      <c r="W1740" s="265"/>
      <c r="X1740" s="265"/>
      <c r="Y1740" s="265"/>
      <c r="Z1740" s="265"/>
      <c r="AA1740" s="265"/>
      <c r="AB1740" s="265"/>
    </row>
    <row r="1741" hidden="1">
      <c r="A1741" s="83" t="str">
        <f t="shared" si="1"/>
        <v>RANDEVU OLUŞTURULMAYACAK!!!!!!</v>
      </c>
      <c r="B1741" s="325" t="s">
        <v>8686</v>
      </c>
      <c r="C1741" s="92" t="s">
        <v>641</v>
      </c>
      <c r="D1741" s="306"/>
      <c r="E1741" s="465" t="s">
        <v>10930</v>
      </c>
      <c r="G1741" s="308"/>
      <c r="H1741" s="348"/>
      <c r="I1741" s="173"/>
      <c r="J1741" s="173"/>
      <c r="K1741" s="300"/>
      <c r="L1741" s="349"/>
      <c r="M1741" s="362"/>
      <c r="N1741" s="349"/>
      <c r="O1741" s="349"/>
      <c r="P1741" s="349"/>
      <c r="Q1741" s="265"/>
      <c r="R1741" s="265"/>
      <c r="S1741" s="265"/>
      <c r="T1741" s="265"/>
      <c r="U1741" s="265"/>
      <c r="V1741" s="265"/>
      <c r="W1741" s="265"/>
      <c r="X1741" s="265"/>
      <c r="Y1741" s="265"/>
      <c r="Z1741" s="265"/>
      <c r="AA1741" s="265"/>
      <c r="AB1741" s="265"/>
    </row>
    <row r="1742" hidden="1">
      <c r="A1742" s="83" t="str">
        <f t="shared" si="1"/>
        <v/>
      </c>
      <c r="B1742" s="99"/>
      <c r="C1742" s="92" t="s">
        <v>641</v>
      </c>
      <c r="D1742" s="306"/>
      <c r="G1742" s="308"/>
      <c r="H1742" s="348"/>
      <c r="I1742" s="173"/>
      <c r="J1742" s="173"/>
      <c r="K1742" s="300"/>
      <c r="L1742" s="349"/>
      <c r="M1742" s="362"/>
      <c r="N1742" s="349"/>
      <c r="O1742" s="349"/>
      <c r="P1742" s="349"/>
      <c r="Q1742" s="265"/>
      <c r="R1742" s="265"/>
      <c r="S1742" s="265"/>
      <c r="T1742" s="265"/>
      <c r="U1742" s="265"/>
      <c r="V1742" s="265"/>
      <c r="W1742" s="265"/>
      <c r="X1742" s="265"/>
      <c r="Y1742" s="265"/>
      <c r="Z1742" s="265"/>
      <c r="AA1742" s="265"/>
      <c r="AB1742" s="265"/>
    </row>
    <row r="1743" hidden="1">
      <c r="A1743" s="83" t="str">
        <f t="shared" si="1"/>
        <v/>
      </c>
      <c r="B1743" s="99"/>
      <c r="C1743" s="92" t="s">
        <v>641</v>
      </c>
      <c r="D1743" s="306"/>
      <c r="G1743" s="171"/>
      <c r="H1743" s="127"/>
      <c r="I1743" s="127"/>
      <c r="J1743" s="101"/>
      <c r="K1743" s="300"/>
      <c r="L1743" s="349"/>
      <c r="M1743" s="362"/>
      <c r="N1743" s="349"/>
      <c r="O1743" s="349"/>
      <c r="P1743" s="349"/>
      <c r="Q1743" s="265"/>
      <c r="R1743" s="265"/>
      <c r="S1743" s="265"/>
      <c r="T1743" s="265"/>
      <c r="U1743" s="265"/>
      <c r="V1743" s="265"/>
      <c r="W1743" s="265"/>
      <c r="X1743" s="265"/>
      <c r="Y1743" s="265"/>
      <c r="Z1743" s="265"/>
      <c r="AA1743" s="265"/>
      <c r="AB1743" s="265"/>
    </row>
    <row r="1744" hidden="1">
      <c r="A1744" s="83" t="str">
        <f t="shared" si="1"/>
        <v/>
      </c>
      <c r="B1744" s="99"/>
      <c r="C1744" s="92" t="s">
        <v>641</v>
      </c>
      <c r="D1744" s="306"/>
      <c r="E1744" s="101"/>
      <c r="F1744" s="101"/>
      <c r="G1744" s="305"/>
      <c r="H1744" s="215"/>
      <c r="I1744" s="101"/>
      <c r="J1744" s="101"/>
      <c r="K1744" s="51"/>
      <c r="L1744" s="265"/>
      <c r="M1744" s="109"/>
      <c r="N1744" s="349"/>
      <c r="O1744" s="349"/>
      <c r="P1744" s="349"/>
      <c r="Q1744" s="265"/>
      <c r="R1744" s="265"/>
      <c r="S1744" s="265"/>
      <c r="T1744" s="265"/>
      <c r="U1744" s="265"/>
      <c r="V1744" s="265"/>
      <c r="W1744" s="265"/>
      <c r="X1744" s="265"/>
      <c r="Y1744" s="265"/>
      <c r="Z1744" s="265"/>
      <c r="AA1744" s="265"/>
      <c r="AB1744" s="265"/>
    </row>
    <row r="1745" hidden="1">
      <c r="A1745" s="83" t="str">
        <f t="shared" si="1"/>
        <v/>
      </c>
      <c r="B1745" s="99"/>
      <c r="C1745" s="92" t="s">
        <v>641</v>
      </c>
      <c r="D1745" s="306"/>
      <c r="E1745" s="127"/>
      <c r="F1745" s="127"/>
      <c r="G1745" s="112"/>
      <c r="H1745" s="127"/>
      <c r="I1745" s="127"/>
      <c r="J1745" s="127"/>
      <c r="K1745" s="300"/>
      <c r="L1745" s="349"/>
      <c r="M1745" s="362"/>
      <c r="N1745" s="349"/>
      <c r="O1745" s="349"/>
      <c r="P1745" s="349"/>
      <c r="Q1745" s="265"/>
      <c r="R1745" s="265"/>
      <c r="S1745" s="265"/>
      <c r="T1745" s="265"/>
      <c r="U1745" s="265"/>
      <c r="V1745" s="265"/>
      <c r="W1745" s="265"/>
      <c r="X1745" s="265"/>
      <c r="Y1745" s="265"/>
      <c r="Z1745" s="265"/>
      <c r="AA1745" s="265"/>
      <c r="AB1745" s="265"/>
    </row>
    <row r="1746" hidden="1">
      <c r="A1746" s="83" t="str">
        <f t="shared" si="1"/>
        <v/>
      </c>
      <c r="B1746" s="108"/>
      <c r="C1746" s="402" t="s">
        <v>641</v>
      </c>
      <c r="D1746" s="306"/>
      <c r="F1746" s="127"/>
      <c r="G1746" s="405"/>
      <c r="K1746" s="300"/>
      <c r="L1746" s="349"/>
      <c r="M1746" s="362"/>
      <c r="N1746" s="349"/>
      <c r="O1746" s="349"/>
      <c r="P1746" s="349"/>
      <c r="Q1746" s="265"/>
      <c r="R1746" s="265"/>
      <c r="S1746" s="265"/>
      <c r="T1746" s="265"/>
      <c r="U1746" s="265"/>
      <c r="V1746" s="265"/>
      <c r="W1746" s="265"/>
      <c r="X1746" s="265"/>
      <c r="Y1746" s="265"/>
      <c r="Z1746" s="265"/>
      <c r="AA1746" s="265"/>
      <c r="AB1746" s="265"/>
    </row>
    <row r="1747" hidden="1">
      <c r="A1747" s="83" t="str">
        <f t="shared" si="1"/>
        <v/>
      </c>
      <c r="B1747" s="83"/>
      <c r="C1747" s="92"/>
      <c r="D1747" s="306"/>
      <c r="E1747" s="173"/>
      <c r="F1747" s="466"/>
      <c r="G1747" s="308"/>
      <c r="H1747" s="348"/>
      <c r="I1747" s="173"/>
      <c r="J1747" s="173"/>
      <c r="K1747" s="300"/>
      <c r="L1747" s="349"/>
      <c r="M1747" s="362"/>
      <c r="N1747" s="349"/>
      <c r="O1747" s="349"/>
      <c r="P1747" s="349"/>
      <c r="Q1747" s="265"/>
      <c r="R1747" s="265"/>
      <c r="S1747" s="265"/>
      <c r="T1747" s="265"/>
      <c r="U1747" s="265"/>
      <c r="V1747" s="265"/>
      <c r="W1747" s="265"/>
      <c r="X1747" s="265"/>
      <c r="Y1747" s="265"/>
      <c r="Z1747" s="265"/>
      <c r="AA1747" s="265"/>
      <c r="AB1747" s="265"/>
    </row>
    <row r="1748" hidden="1">
      <c r="A1748" s="83" t="str">
        <f t="shared" si="1"/>
        <v/>
      </c>
      <c r="B1748" s="325" t="s">
        <v>8686</v>
      </c>
      <c r="C1748" s="92" t="s">
        <v>52</v>
      </c>
      <c r="D1748" s="306"/>
      <c r="E1748" s="173"/>
      <c r="F1748" s="173"/>
      <c r="G1748" s="308"/>
      <c r="H1748" s="348"/>
      <c r="I1748" s="173"/>
      <c r="J1748" s="173"/>
      <c r="K1748" s="300"/>
      <c r="L1748" s="349"/>
      <c r="M1748" s="362"/>
      <c r="N1748" s="349"/>
      <c r="O1748" s="349"/>
      <c r="P1748" s="349"/>
      <c r="Q1748" s="265"/>
      <c r="R1748" s="265"/>
      <c r="S1748" s="265"/>
      <c r="T1748" s="265"/>
      <c r="U1748" s="265"/>
      <c r="V1748" s="265"/>
      <c r="W1748" s="265"/>
      <c r="X1748" s="265"/>
      <c r="Y1748" s="265"/>
      <c r="Z1748" s="265"/>
      <c r="AA1748" s="265"/>
      <c r="AB1748" s="265"/>
    </row>
    <row r="1749" hidden="1">
      <c r="A1749" s="83" t="str">
        <f t="shared" si="1"/>
        <v>RANDEVU OLUŞTURULMAYACAK!!!!</v>
      </c>
      <c r="B1749" s="99"/>
      <c r="C1749" s="92" t="s">
        <v>52</v>
      </c>
      <c r="D1749" s="306"/>
      <c r="E1749" s="339" t="s">
        <v>10215</v>
      </c>
      <c r="F1749" s="254"/>
      <c r="G1749" s="308"/>
      <c r="H1749" s="348"/>
      <c r="I1749" s="173"/>
      <c r="J1749" s="173"/>
      <c r="K1749" s="300"/>
      <c r="L1749" s="349"/>
      <c r="M1749" s="362"/>
      <c r="N1749" s="349"/>
      <c r="O1749" s="349"/>
      <c r="P1749" s="349"/>
      <c r="Q1749" s="265"/>
      <c r="R1749" s="265"/>
      <c r="S1749" s="265"/>
      <c r="T1749" s="265"/>
      <c r="U1749" s="265"/>
      <c r="V1749" s="265"/>
      <c r="W1749" s="265"/>
      <c r="X1749" s="265"/>
      <c r="Y1749" s="265"/>
      <c r="Z1749" s="265"/>
      <c r="AA1749" s="265"/>
      <c r="AB1749" s="265"/>
    </row>
    <row r="1750" hidden="1">
      <c r="A1750" s="83" t="str">
        <f t="shared" si="1"/>
        <v/>
      </c>
      <c r="B1750" s="99"/>
      <c r="C1750" s="92" t="s">
        <v>52</v>
      </c>
      <c r="D1750" s="306"/>
      <c r="E1750" s="255"/>
      <c r="F1750" s="256"/>
      <c r="G1750" s="308"/>
      <c r="H1750" s="348"/>
      <c r="I1750" s="173"/>
      <c r="J1750" s="173"/>
      <c r="K1750" s="300"/>
      <c r="L1750" s="349"/>
      <c r="M1750" s="362"/>
      <c r="N1750" s="349"/>
      <c r="O1750" s="349"/>
      <c r="P1750" s="349"/>
      <c r="Q1750" s="265"/>
      <c r="R1750" s="265"/>
      <c r="S1750" s="265"/>
      <c r="T1750" s="265"/>
      <c r="U1750" s="265"/>
      <c r="V1750" s="265"/>
      <c r="W1750" s="265"/>
      <c r="X1750" s="265"/>
      <c r="Y1750" s="265"/>
      <c r="Z1750" s="265"/>
      <c r="AA1750" s="265"/>
      <c r="AB1750" s="265"/>
    </row>
    <row r="1751" hidden="1">
      <c r="A1751" s="83" t="str">
        <f t="shared" si="1"/>
        <v/>
      </c>
      <c r="B1751" s="99"/>
      <c r="C1751" s="92" t="s">
        <v>52</v>
      </c>
      <c r="D1751" s="306"/>
      <c r="E1751" s="257"/>
      <c r="F1751" s="259"/>
      <c r="G1751" s="308"/>
      <c r="H1751" s="348"/>
      <c r="I1751" s="173"/>
      <c r="J1751" s="173"/>
      <c r="K1751" s="300"/>
      <c r="L1751" s="349"/>
      <c r="M1751" s="362"/>
      <c r="N1751" s="349"/>
      <c r="O1751" s="349"/>
      <c r="P1751" s="349"/>
      <c r="Q1751" s="265"/>
      <c r="R1751" s="265"/>
      <c r="S1751" s="265"/>
      <c r="T1751" s="265"/>
      <c r="U1751" s="265"/>
      <c r="V1751" s="265"/>
      <c r="W1751" s="265"/>
      <c r="X1751" s="265"/>
      <c r="Y1751" s="265"/>
      <c r="Z1751" s="265"/>
      <c r="AA1751" s="265"/>
      <c r="AB1751" s="265"/>
    </row>
    <row r="1752" hidden="1">
      <c r="A1752" s="83" t="str">
        <f t="shared" si="1"/>
        <v/>
      </c>
      <c r="B1752" s="99"/>
      <c r="C1752" s="92" t="s">
        <v>52</v>
      </c>
      <c r="D1752" s="306"/>
      <c r="E1752" s="173"/>
      <c r="F1752" s="173"/>
      <c r="G1752" s="308"/>
      <c r="H1752" s="348"/>
      <c r="I1752" s="173"/>
      <c r="J1752" s="173"/>
      <c r="K1752" s="300"/>
      <c r="L1752" s="349"/>
      <c r="M1752" s="362"/>
      <c r="N1752" s="349"/>
      <c r="O1752" s="349"/>
      <c r="P1752" s="349"/>
      <c r="Q1752" s="265"/>
      <c r="R1752" s="265"/>
      <c r="S1752" s="265"/>
      <c r="T1752" s="265"/>
      <c r="U1752" s="265"/>
      <c r="V1752" s="265"/>
      <c r="W1752" s="265"/>
      <c r="X1752" s="265"/>
      <c r="Y1752" s="265"/>
      <c r="Z1752" s="265"/>
      <c r="AA1752" s="265"/>
      <c r="AB1752" s="265"/>
    </row>
    <row r="1753" hidden="1">
      <c r="A1753" s="83" t="str">
        <f t="shared" si="1"/>
        <v/>
      </c>
      <c r="B1753" s="108"/>
      <c r="C1753" s="92" t="s">
        <v>52</v>
      </c>
      <c r="D1753" s="306"/>
      <c r="E1753" s="173"/>
      <c r="F1753" s="173"/>
      <c r="G1753" s="308"/>
      <c r="H1753" s="348"/>
      <c r="I1753" s="173"/>
      <c r="J1753" s="173"/>
      <c r="K1753" s="300"/>
      <c r="L1753" s="349"/>
      <c r="M1753" s="362"/>
      <c r="N1753" s="349"/>
      <c r="O1753" s="349"/>
      <c r="P1753" s="349"/>
      <c r="Q1753" s="265"/>
      <c r="R1753" s="265"/>
      <c r="S1753" s="265"/>
      <c r="T1753" s="265"/>
      <c r="U1753" s="265"/>
      <c r="V1753" s="265"/>
      <c r="W1753" s="265"/>
      <c r="X1753" s="265"/>
      <c r="Y1753" s="265"/>
      <c r="Z1753" s="265"/>
      <c r="AA1753" s="265"/>
      <c r="AB1753" s="265"/>
    </row>
    <row r="1754" hidden="1">
      <c r="A1754" s="83" t="str">
        <f t="shared" si="1"/>
        <v/>
      </c>
      <c r="B1754" s="83"/>
      <c r="C1754" s="262">
        <v>44449.0</v>
      </c>
      <c r="D1754" s="306"/>
      <c r="E1754" s="173"/>
      <c r="F1754" s="173"/>
      <c r="G1754" s="308"/>
      <c r="H1754" s="348"/>
      <c r="I1754" s="173"/>
      <c r="J1754" s="173"/>
      <c r="K1754" s="300"/>
      <c r="L1754" s="349"/>
      <c r="M1754" s="362"/>
      <c r="N1754" s="349"/>
      <c r="O1754" s="349"/>
      <c r="P1754" s="349"/>
      <c r="Q1754" s="265"/>
      <c r="R1754" s="265"/>
      <c r="S1754" s="265"/>
      <c r="T1754" s="265"/>
      <c r="U1754" s="265"/>
      <c r="V1754" s="265"/>
      <c r="W1754" s="265"/>
      <c r="X1754" s="265"/>
      <c r="Y1754" s="265"/>
      <c r="Z1754" s="265"/>
      <c r="AA1754" s="265"/>
      <c r="AB1754" s="265"/>
    </row>
    <row r="1755" hidden="1">
      <c r="A1755" s="83" t="str">
        <f t="shared" si="1"/>
        <v/>
      </c>
      <c r="B1755" s="325" t="s">
        <v>8686</v>
      </c>
      <c r="C1755" s="92" t="s">
        <v>641</v>
      </c>
      <c r="D1755" s="101"/>
      <c r="E1755" s="101"/>
      <c r="F1755" s="305"/>
      <c r="G1755" s="249"/>
      <c r="H1755" s="101"/>
      <c r="I1755" s="101"/>
      <c r="J1755" s="51"/>
      <c r="K1755" s="51"/>
      <c r="L1755" s="349"/>
      <c r="M1755" s="362"/>
      <c r="N1755" s="349"/>
      <c r="O1755" s="349"/>
      <c r="P1755" s="349"/>
      <c r="Q1755" s="265"/>
      <c r="R1755" s="265"/>
      <c r="S1755" s="265"/>
      <c r="T1755" s="265"/>
      <c r="U1755" s="265"/>
      <c r="V1755" s="265"/>
      <c r="W1755" s="265"/>
      <c r="X1755" s="265"/>
      <c r="Y1755" s="265"/>
      <c r="Z1755" s="265"/>
      <c r="AA1755" s="265"/>
      <c r="AB1755" s="265"/>
    </row>
    <row r="1756" hidden="1">
      <c r="A1756" s="83" t="str">
        <f t="shared" si="1"/>
        <v/>
      </c>
      <c r="B1756" s="99"/>
      <c r="C1756" s="92" t="s">
        <v>641</v>
      </c>
      <c r="D1756" s="101"/>
      <c r="E1756" s="101"/>
      <c r="F1756" s="305"/>
      <c r="G1756" s="249"/>
      <c r="H1756" s="101"/>
      <c r="I1756" s="101"/>
      <c r="J1756" s="51"/>
      <c r="K1756" s="51"/>
      <c r="L1756" s="362"/>
      <c r="M1756" s="362"/>
      <c r="N1756" s="349"/>
      <c r="O1756" s="349"/>
      <c r="P1756" s="349"/>
      <c r="Q1756" s="265"/>
      <c r="R1756" s="265"/>
      <c r="S1756" s="265"/>
      <c r="T1756" s="265"/>
      <c r="U1756" s="265"/>
      <c r="V1756" s="265"/>
      <c r="W1756" s="265"/>
      <c r="X1756" s="265"/>
      <c r="Y1756" s="265"/>
      <c r="Z1756" s="265"/>
      <c r="AA1756" s="265"/>
      <c r="AB1756" s="265"/>
    </row>
    <row r="1757" hidden="1">
      <c r="A1757" s="83" t="str">
        <f t="shared" si="1"/>
        <v>RANDEVU OLUŞTURULMAYACAK!!!!</v>
      </c>
      <c r="B1757" s="99"/>
      <c r="C1757" s="92" t="s">
        <v>641</v>
      </c>
      <c r="D1757" s="306"/>
      <c r="E1757" s="339" t="s">
        <v>10215</v>
      </c>
      <c r="F1757" s="254"/>
      <c r="G1757" s="308"/>
      <c r="H1757" s="348"/>
      <c r="I1757" s="173"/>
      <c r="J1757" s="173"/>
      <c r="K1757" s="300"/>
      <c r="L1757" s="349"/>
      <c r="M1757" s="362"/>
      <c r="N1757" s="349"/>
      <c r="O1757" s="349"/>
      <c r="P1757" s="349"/>
      <c r="Q1757" s="265"/>
      <c r="R1757" s="265"/>
      <c r="S1757" s="265"/>
      <c r="T1757" s="265"/>
      <c r="U1757" s="265"/>
      <c r="V1757" s="265"/>
      <c r="W1757" s="265"/>
      <c r="X1757" s="265"/>
      <c r="Y1757" s="265"/>
      <c r="Z1757" s="265"/>
      <c r="AA1757" s="265"/>
      <c r="AB1757" s="265"/>
    </row>
    <row r="1758" hidden="1">
      <c r="A1758" s="83" t="str">
        <f t="shared" si="1"/>
        <v/>
      </c>
      <c r="B1758" s="99"/>
      <c r="C1758" s="92" t="s">
        <v>641</v>
      </c>
      <c r="D1758" s="306"/>
      <c r="E1758" s="255"/>
      <c r="F1758" s="256"/>
      <c r="G1758" s="308"/>
      <c r="H1758" s="348"/>
      <c r="I1758" s="173"/>
      <c r="J1758" s="173"/>
      <c r="K1758" s="300"/>
      <c r="L1758" s="349"/>
      <c r="M1758" s="362"/>
      <c r="N1758" s="349"/>
      <c r="O1758" s="349"/>
      <c r="P1758" s="349"/>
      <c r="Q1758" s="265"/>
      <c r="R1758" s="265"/>
      <c r="S1758" s="265"/>
      <c r="T1758" s="265"/>
      <c r="U1758" s="265"/>
      <c r="V1758" s="265"/>
      <c r="W1758" s="265"/>
      <c r="X1758" s="265"/>
      <c r="Y1758" s="265"/>
      <c r="Z1758" s="265"/>
      <c r="AA1758" s="265"/>
      <c r="AB1758" s="265"/>
    </row>
    <row r="1759" hidden="1">
      <c r="A1759" s="83" t="str">
        <f t="shared" si="1"/>
        <v/>
      </c>
      <c r="B1759" s="99"/>
      <c r="C1759" s="92" t="s">
        <v>641</v>
      </c>
      <c r="D1759" s="306"/>
      <c r="E1759" s="257"/>
      <c r="F1759" s="259"/>
      <c r="G1759" s="308"/>
      <c r="H1759" s="348"/>
      <c r="I1759" s="173"/>
      <c r="J1759" s="173"/>
      <c r="K1759" s="300"/>
      <c r="L1759" s="349"/>
      <c r="M1759" s="362"/>
      <c r="N1759" s="349"/>
      <c r="O1759" s="349"/>
      <c r="P1759" s="349"/>
      <c r="Q1759" s="265"/>
      <c r="R1759" s="265"/>
      <c r="S1759" s="265"/>
      <c r="T1759" s="265"/>
      <c r="U1759" s="265"/>
      <c r="V1759" s="265"/>
      <c r="W1759" s="265"/>
      <c r="X1759" s="265"/>
      <c r="Y1759" s="265"/>
      <c r="Z1759" s="265"/>
      <c r="AA1759" s="265"/>
      <c r="AB1759" s="265"/>
    </row>
    <row r="1760" hidden="1">
      <c r="A1760" s="83" t="str">
        <f t="shared" si="1"/>
        <v/>
      </c>
      <c r="B1760" s="108"/>
      <c r="C1760" s="402" t="s">
        <v>641</v>
      </c>
      <c r="D1760" s="306"/>
      <c r="E1760" s="173"/>
      <c r="F1760" s="173"/>
      <c r="G1760" s="308"/>
      <c r="H1760" s="348"/>
      <c r="I1760" s="173"/>
      <c r="J1760" s="173"/>
      <c r="K1760" s="300"/>
      <c r="L1760" s="349"/>
      <c r="M1760" s="362"/>
      <c r="N1760" s="349"/>
      <c r="O1760" s="349"/>
      <c r="P1760" s="349"/>
      <c r="Q1760" s="265"/>
      <c r="R1760" s="265"/>
      <c r="S1760" s="265"/>
      <c r="T1760" s="265"/>
      <c r="U1760" s="265"/>
      <c r="V1760" s="265"/>
      <c r="W1760" s="265"/>
      <c r="X1760" s="265"/>
      <c r="Y1760" s="265"/>
      <c r="Z1760" s="265"/>
      <c r="AA1760" s="265"/>
      <c r="AB1760" s="265"/>
    </row>
    <row r="1761" hidden="1">
      <c r="A1761" s="83" t="str">
        <f t="shared" si="1"/>
        <v>En son saat olarak 18:00 alınacak bu saatten sonrasına randevu oluşturulmasın lütfen</v>
      </c>
      <c r="B1761" s="83"/>
      <c r="C1761" s="92"/>
      <c r="D1761" s="306"/>
      <c r="E1761" s="467" t="s">
        <v>10931</v>
      </c>
      <c r="G1761" s="468"/>
      <c r="H1761" s="348"/>
      <c r="I1761" s="173"/>
      <c r="J1761" s="173"/>
      <c r="K1761" s="300"/>
      <c r="L1761" s="349"/>
      <c r="M1761" s="362"/>
      <c r="N1761" s="349"/>
      <c r="O1761" s="349"/>
      <c r="P1761" s="349"/>
      <c r="Q1761" s="265"/>
      <c r="R1761" s="265"/>
      <c r="S1761" s="265"/>
      <c r="T1761" s="265"/>
      <c r="U1761" s="265"/>
      <c r="V1761" s="265"/>
      <c r="W1761" s="265"/>
      <c r="X1761" s="265"/>
      <c r="Y1761" s="265"/>
      <c r="Z1761" s="265"/>
      <c r="AA1761" s="265"/>
      <c r="AB1761" s="265"/>
    </row>
    <row r="1762" hidden="1">
      <c r="A1762" s="83" t="str">
        <f t="shared" si="1"/>
        <v>60eb75fed2cb19beb94aaf48</v>
      </c>
      <c r="B1762" s="325" t="s">
        <v>8686</v>
      </c>
      <c r="C1762" s="92" t="s">
        <v>52</v>
      </c>
      <c r="D1762" s="306" t="s">
        <v>51</v>
      </c>
      <c r="E1762" s="11" t="s">
        <v>6031</v>
      </c>
      <c r="F1762" s="11" t="s">
        <v>6032</v>
      </c>
      <c r="G1762" s="308" t="s">
        <v>9410</v>
      </c>
      <c r="H1762" s="348" t="s">
        <v>10932</v>
      </c>
      <c r="I1762" s="173" t="s">
        <v>10933</v>
      </c>
      <c r="J1762" s="11" t="s">
        <v>6035</v>
      </c>
      <c r="K1762" s="300"/>
      <c r="L1762" s="349"/>
      <c r="M1762" s="362"/>
      <c r="N1762" s="349"/>
      <c r="O1762" s="349"/>
      <c r="P1762" s="349"/>
      <c r="Q1762" s="265"/>
      <c r="R1762" s="265"/>
      <c r="S1762" s="265"/>
      <c r="T1762" s="265"/>
      <c r="U1762" s="265"/>
      <c r="V1762" s="265"/>
      <c r="W1762" s="265"/>
      <c r="X1762" s="265"/>
      <c r="Y1762" s="265"/>
      <c r="Z1762" s="265"/>
      <c r="AA1762" s="265"/>
      <c r="AB1762" s="265"/>
    </row>
    <row r="1763" hidden="1">
      <c r="A1763" s="83" t="str">
        <f t="shared" si="1"/>
        <v>611e8d4d4394c3cdc372b279</v>
      </c>
      <c r="B1763" s="99"/>
      <c r="C1763" s="92" t="s">
        <v>52</v>
      </c>
      <c r="D1763" s="306" t="s">
        <v>51</v>
      </c>
      <c r="E1763" s="11" t="s">
        <v>6760</v>
      </c>
      <c r="F1763" s="11" t="s">
        <v>6761</v>
      </c>
      <c r="G1763" s="308" t="s">
        <v>9021</v>
      </c>
      <c r="H1763" s="348" t="s">
        <v>10802</v>
      </c>
      <c r="I1763" s="173" t="s">
        <v>10934</v>
      </c>
      <c r="J1763" s="173" t="s">
        <v>6763</v>
      </c>
      <c r="K1763" s="300"/>
      <c r="L1763" s="349"/>
      <c r="M1763" s="362"/>
      <c r="N1763" s="349"/>
      <c r="O1763" s="349"/>
      <c r="P1763" s="349"/>
      <c r="Q1763" s="265"/>
      <c r="R1763" s="265"/>
      <c r="S1763" s="265"/>
      <c r="T1763" s="265"/>
      <c r="U1763" s="265"/>
      <c r="V1763" s="265"/>
      <c r="W1763" s="265"/>
      <c r="X1763" s="265"/>
      <c r="Y1763" s="265"/>
      <c r="Z1763" s="265"/>
      <c r="AA1763" s="265"/>
      <c r="AB1763" s="265"/>
    </row>
    <row r="1764" hidden="1">
      <c r="A1764" s="83" t="str">
        <f t="shared" si="1"/>
        <v>60844d974589d362209905d0</v>
      </c>
      <c r="B1764" s="99"/>
      <c r="C1764" s="92" t="s">
        <v>52</v>
      </c>
      <c r="D1764" s="297" t="s">
        <v>51</v>
      </c>
      <c r="E1764" s="424" t="s">
        <v>10125</v>
      </c>
      <c r="F1764" s="424" t="s">
        <v>10126</v>
      </c>
      <c r="G1764" s="309" t="s">
        <v>8697</v>
      </c>
      <c r="H1764" s="231" t="s">
        <v>10935</v>
      </c>
      <c r="I1764" s="430" t="s">
        <v>10936</v>
      </c>
      <c r="J1764" s="122" t="s">
        <v>10128</v>
      </c>
      <c r="K1764" s="300" t="s">
        <v>10937</v>
      </c>
      <c r="L1764" s="349"/>
      <c r="M1764" s="362"/>
      <c r="N1764" s="349"/>
      <c r="O1764" s="349"/>
      <c r="P1764" s="349"/>
      <c r="Q1764" s="265"/>
      <c r="R1764" s="265"/>
      <c r="S1764" s="265"/>
      <c r="T1764" s="265"/>
      <c r="U1764" s="265"/>
      <c r="V1764" s="265"/>
      <c r="W1764" s="265"/>
      <c r="X1764" s="265"/>
      <c r="Y1764" s="265"/>
      <c r="Z1764" s="265"/>
      <c r="AA1764" s="265"/>
      <c r="AB1764" s="265"/>
    </row>
    <row r="1765" hidden="1">
      <c r="A1765" s="83" t="str">
        <f t="shared" si="1"/>
        <v>602686115e0d8cacd3296043</v>
      </c>
      <c r="B1765" s="99"/>
      <c r="C1765" s="92" t="s">
        <v>52</v>
      </c>
      <c r="D1765" s="297" t="s">
        <v>51</v>
      </c>
      <c r="E1765" s="424" t="s">
        <v>2763</v>
      </c>
      <c r="F1765" s="424" t="s">
        <v>2764</v>
      </c>
      <c r="G1765" s="309" t="s">
        <v>9325</v>
      </c>
      <c r="H1765" s="231" t="s">
        <v>10411</v>
      </c>
      <c r="I1765" s="122" t="s">
        <v>10938</v>
      </c>
      <c r="J1765" s="424" t="s">
        <v>2766</v>
      </c>
      <c r="K1765" s="300" t="s">
        <v>10939</v>
      </c>
      <c r="L1765" s="349"/>
      <c r="M1765" s="362"/>
      <c r="N1765" s="349"/>
      <c r="O1765" s="349"/>
      <c r="P1765" s="349"/>
      <c r="Q1765" s="265"/>
      <c r="R1765" s="265"/>
      <c r="S1765" s="265"/>
      <c r="T1765" s="265"/>
      <c r="U1765" s="265"/>
      <c r="V1765" s="265"/>
      <c r="W1765" s="265"/>
      <c r="X1765" s="265"/>
      <c r="Y1765" s="265"/>
      <c r="Z1765" s="265"/>
      <c r="AA1765" s="265"/>
      <c r="AB1765" s="265"/>
    </row>
    <row r="1766" hidden="1">
      <c r="A1766" s="83" t="str">
        <f t="shared" si="1"/>
        <v/>
      </c>
      <c r="B1766" s="99"/>
      <c r="C1766" s="92" t="s">
        <v>52</v>
      </c>
      <c r="D1766" s="469"/>
      <c r="G1766" s="405"/>
      <c r="K1766" s="300"/>
      <c r="L1766" s="349"/>
      <c r="M1766" s="362"/>
      <c r="N1766" s="349"/>
      <c r="O1766" s="349"/>
      <c r="P1766" s="349"/>
      <c r="Q1766" s="265"/>
      <c r="R1766" s="265"/>
      <c r="S1766" s="265"/>
      <c r="T1766" s="265"/>
      <c r="U1766" s="265"/>
      <c r="V1766" s="265"/>
      <c r="W1766" s="265"/>
      <c r="X1766" s="265"/>
      <c r="Y1766" s="265"/>
      <c r="Z1766" s="265"/>
      <c r="AA1766" s="265"/>
      <c r="AB1766" s="265"/>
    </row>
    <row r="1767" hidden="1">
      <c r="A1767" s="83" t="str">
        <f t="shared" si="1"/>
        <v/>
      </c>
      <c r="B1767" s="108"/>
      <c r="C1767" s="92" t="s">
        <v>52</v>
      </c>
      <c r="D1767" s="306"/>
      <c r="E1767" s="173"/>
      <c r="F1767" s="173"/>
      <c r="G1767" s="308"/>
      <c r="H1767" s="348"/>
      <c r="I1767" s="173"/>
      <c r="J1767" s="173"/>
      <c r="K1767" s="300"/>
      <c r="L1767" s="349"/>
      <c r="M1767" s="362"/>
      <c r="N1767" s="349"/>
      <c r="O1767" s="349"/>
      <c r="P1767" s="349"/>
      <c r="Q1767" s="265"/>
      <c r="R1767" s="265"/>
      <c r="S1767" s="265"/>
      <c r="T1767" s="265"/>
      <c r="U1767" s="265"/>
      <c r="V1767" s="265"/>
      <c r="W1767" s="265"/>
      <c r="X1767" s="265"/>
      <c r="Y1767" s="265"/>
      <c r="Z1767" s="265"/>
      <c r="AA1767" s="265"/>
      <c r="AB1767" s="265"/>
    </row>
    <row r="1768" hidden="1">
      <c r="A1768" s="83" t="str">
        <f t="shared" si="1"/>
        <v/>
      </c>
      <c r="B1768" s="83"/>
      <c r="C1768" s="262">
        <v>44452.0</v>
      </c>
      <c r="D1768" s="306"/>
      <c r="E1768" s="173"/>
      <c r="F1768" s="173"/>
      <c r="G1768" s="308"/>
      <c r="H1768" s="348"/>
      <c r="I1768" s="173"/>
      <c r="J1768" s="173"/>
      <c r="K1768" s="300"/>
      <c r="L1768" s="349"/>
      <c r="M1768" s="362"/>
      <c r="N1768" s="349"/>
      <c r="O1768" s="349"/>
      <c r="P1768" s="349"/>
      <c r="Q1768" s="265"/>
      <c r="R1768" s="265"/>
      <c r="S1768" s="265"/>
      <c r="T1768" s="265"/>
      <c r="U1768" s="265"/>
      <c r="V1768" s="265"/>
      <c r="W1768" s="265"/>
      <c r="X1768" s="265"/>
      <c r="Y1768" s="265"/>
      <c r="Z1768" s="265"/>
      <c r="AA1768" s="265"/>
      <c r="AB1768" s="265"/>
    </row>
    <row r="1769" hidden="1">
      <c r="A1769" s="83" t="str">
        <f t="shared" si="1"/>
        <v/>
      </c>
      <c r="B1769" s="83"/>
      <c r="C1769" s="92"/>
      <c r="D1769" s="306"/>
      <c r="E1769" s="173"/>
      <c r="F1769" s="173"/>
      <c r="G1769" s="308"/>
      <c r="H1769" s="348"/>
      <c r="I1769" s="173"/>
      <c r="J1769" s="173"/>
      <c r="K1769" s="300"/>
      <c r="L1769" s="349"/>
      <c r="M1769" s="362"/>
      <c r="N1769" s="349"/>
      <c r="O1769" s="349"/>
      <c r="P1769" s="349"/>
      <c r="Q1769" s="265"/>
      <c r="R1769" s="265"/>
      <c r="S1769" s="265"/>
      <c r="T1769" s="265"/>
      <c r="U1769" s="265"/>
      <c r="V1769" s="265"/>
      <c r="W1769" s="265"/>
      <c r="X1769" s="265"/>
      <c r="Y1769" s="265"/>
      <c r="Z1769" s="265"/>
      <c r="AA1769" s="265"/>
      <c r="AB1769" s="265"/>
    </row>
    <row r="1770" hidden="1">
      <c r="A1770" s="83" t="str">
        <f t="shared" si="1"/>
        <v>En son saat olarak 18:00 alınacak bu saatten sonrasına randevu oluşturulmasın lütfen</v>
      </c>
      <c r="B1770" s="325" t="s">
        <v>8686</v>
      </c>
      <c r="C1770" s="92" t="s">
        <v>52</v>
      </c>
      <c r="D1770" s="306"/>
      <c r="E1770" s="467" t="s">
        <v>10931</v>
      </c>
      <c r="G1770" s="308"/>
      <c r="H1770" s="348"/>
      <c r="I1770" s="173"/>
      <c r="J1770" s="173"/>
      <c r="K1770" s="300"/>
      <c r="L1770" s="349"/>
      <c r="M1770" s="362"/>
      <c r="N1770" s="349"/>
      <c r="O1770" s="349"/>
      <c r="P1770" s="349"/>
      <c r="Q1770" s="265"/>
      <c r="R1770" s="265"/>
      <c r="S1770" s="265"/>
      <c r="T1770" s="265"/>
      <c r="U1770" s="265"/>
      <c r="V1770" s="265"/>
      <c r="W1770" s="265"/>
      <c r="X1770" s="265"/>
      <c r="Y1770" s="265"/>
      <c r="Z1770" s="265"/>
      <c r="AA1770" s="265"/>
      <c r="AB1770" s="265"/>
    </row>
    <row r="1771" hidden="1">
      <c r="A1771" s="83" t="str">
        <f t="shared" si="1"/>
        <v>611f93ba61840aa5b381f7f7</v>
      </c>
      <c r="B1771" s="99"/>
      <c r="C1771" s="92" t="s">
        <v>52</v>
      </c>
      <c r="D1771" s="306" t="s">
        <v>51</v>
      </c>
      <c r="E1771" s="11" t="s">
        <v>10940</v>
      </c>
      <c r="F1771" s="11" t="s">
        <v>10941</v>
      </c>
      <c r="G1771" s="308" t="s">
        <v>8792</v>
      </c>
      <c r="H1771" s="348" t="s">
        <v>10003</v>
      </c>
      <c r="I1771" s="173" t="s">
        <v>10942</v>
      </c>
      <c r="J1771" s="173" t="s">
        <v>10943</v>
      </c>
      <c r="K1771" s="300"/>
      <c r="L1771" s="349"/>
      <c r="M1771" s="362"/>
      <c r="N1771" s="349"/>
      <c r="O1771" s="349"/>
      <c r="P1771" s="349"/>
      <c r="Q1771" s="265"/>
      <c r="R1771" s="265"/>
      <c r="S1771" s="265"/>
      <c r="T1771" s="265"/>
      <c r="U1771" s="265"/>
      <c r="V1771" s="265"/>
      <c r="W1771" s="265"/>
      <c r="X1771" s="265"/>
      <c r="Y1771" s="265"/>
      <c r="Z1771" s="265"/>
      <c r="AA1771" s="265"/>
      <c r="AB1771" s="265"/>
    </row>
    <row r="1772" hidden="1">
      <c r="A1772" s="83" t="str">
        <f t="shared" si="1"/>
        <v>605e09ae2bf0d238ca7f5483</v>
      </c>
      <c r="B1772" s="99"/>
      <c r="C1772" s="92" t="s">
        <v>52</v>
      </c>
      <c r="D1772" s="306" t="s">
        <v>51</v>
      </c>
      <c r="E1772" s="11" t="s">
        <v>10865</v>
      </c>
      <c r="F1772" s="11" t="s">
        <v>10866</v>
      </c>
      <c r="G1772" s="308" t="s">
        <v>9410</v>
      </c>
      <c r="H1772" s="11" t="s">
        <v>10867</v>
      </c>
      <c r="I1772" s="11" t="s">
        <v>10944</v>
      </c>
      <c r="J1772" s="66" t="s">
        <v>10869</v>
      </c>
      <c r="K1772" s="300"/>
      <c r="L1772" s="349"/>
      <c r="M1772" s="362"/>
      <c r="N1772" s="349"/>
      <c r="O1772" s="349"/>
      <c r="P1772" s="349"/>
      <c r="Q1772" s="265"/>
      <c r="R1772" s="265"/>
      <c r="S1772" s="265"/>
      <c r="T1772" s="265"/>
      <c r="U1772" s="265"/>
      <c r="V1772" s="265"/>
      <c r="W1772" s="265"/>
      <c r="X1772" s="265"/>
      <c r="Y1772" s="265"/>
      <c r="Z1772" s="265"/>
      <c r="AA1772" s="265"/>
      <c r="AB1772" s="265"/>
    </row>
    <row r="1773" hidden="1">
      <c r="A1773" s="83" t="str">
        <f t="shared" si="1"/>
        <v>612e65f2cc7729453f475820</v>
      </c>
      <c r="B1773" s="99"/>
      <c r="C1773" s="92" t="s">
        <v>52</v>
      </c>
      <c r="D1773" s="306" t="s">
        <v>51</v>
      </c>
      <c r="E1773" s="11" t="s">
        <v>10910</v>
      </c>
      <c r="F1773" s="11" t="s">
        <v>10911</v>
      </c>
      <c r="G1773" s="308" t="s">
        <v>8745</v>
      </c>
      <c r="H1773" s="348" t="s">
        <v>10377</v>
      </c>
      <c r="I1773" s="173" t="s">
        <v>10912</v>
      </c>
      <c r="J1773" s="173" t="s">
        <v>10913</v>
      </c>
      <c r="K1773" s="300"/>
      <c r="L1773" s="349"/>
      <c r="M1773" s="362"/>
      <c r="N1773" s="349"/>
      <c r="O1773" s="349"/>
      <c r="P1773" s="349"/>
      <c r="Q1773" s="265"/>
      <c r="R1773" s="265"/>
      <c r="S1773" s="265"/>
      <c r="T1773" s="265"/>
      <c r="U1773" s="265"/>
      <c r="V1773" s="265"/>
      <c r="W1773" s="265"/>
      <c r="X1773" s="265"/>
      <c r="Y1773" s="265"/>
      <c r="Z1773" s="265"/>
      <c r="AA1773" s="265"/>
      <c r="AB1773" s="265"/>
    </row>
    <row r="1774" hidden="1">
      <c r="A1774" s="83" t="str">
        <f t="shared" si="1"/>
        <v>612e2909fa3e1a47c6e9eb7a</v>
      </c>
      <c r="B1774" s="99"/>
      <c r="C1774" s="92" t="s">
        <v>52</v>
      </c>
      <c r="D1774" s="306" t="s">
        <v>51</v>
      </c>
      <c r="E1774" s="424" t="s">
        <v>8212</v>
      </c>
      <c r="F1774" s="11" t="s">
        <v>7994</v>
      </c>
      <c r="G1774" s="309" t="s">
        <v>9325</v>
      </c>
      <c r="H1774" s="231" t="s">
        <v>10765</v>
      </c>
      <c r="I1774" s="122" t="s">
        <v>10914</v>
      </c>
      <c r="J1774" s="424" t="s">
        <v>8215</v>
      </c>
      <c r="K1774" s="312"/>
      <c r="L1774" s="349"/>
      <c r="M1774" s="362"/>
      <c r="N1774" s="349"/>
      <c r="O1774" s="349"/>
      <c r="P1774" s="349"/>
      <c r="Q1774" s="265"/>
      <c r="R1774" s="265"/>
      <c r="S1774" s="265"/>
      <c r="T1774" s="265"/>
      <c r="U1774" s="265"/>
      <c r="V1774" s="265"/>
      <c r="W1774" s="265"/>
      <c r="X1774" s="265"/>
      <c r="Y1774" s="265"/>
      <c r="Z1774" s="265"/>
      <c r="AA1774" s="265"/>
      <c r="AB1774" s="265"/>
    </row>
    <row r="1775" hidden="1">
      <c r="A1775" s="83" t="str">
        <f t="shared" si="1"/>
        <v/>
      </c>
      <c r="B1775" s="108"/>
      <c r="C1775" s="92" t="s">
        <v>52</v>
      </c>
      <c r="D1775" s="306"/>
      <c r="G1775" s="405"/>
      <c r="K1775" s="300"/>
      <c r="L1775" s="349"/>
      <c r="M1775" s="362"/>
      <c r="N1775" s="349"/>
      <c r="O1775" s="349"/>
      <c r="P1775" s="349"/>
      <c r="Q1775" s="265"/>
      <c r="R1775" s="265"/>
      <c r="S1775" s="265"/>
      <c r="T1775" s="265"/>
      <c r="U1775" s="265"/>
      <c r="V1775" s="265"/>
      <c r="W1775" s="265"/>
      <c r="X1775" s="265"/>
      <c r="Y1775" s="265"/>
      <c r="Z1775" s="265"/>
      <c r="AA1775" s="265"/>
      <c r="AB1775" s="265"/>
    </row>
    <row r="1776" hidden="1">
      <c r="A1776" s="83" t="str">
        <f t="shared" si="1"/>
        <v/>
      </c>
      <c r="B1776" s="83"/>
      <c r="C1776" s="262">
        <v>44453.0</v>
      </c>
      <c r="D1776" s="306"/>
      <c r="E1776" s="173"/>
      <c r="F1776" s="173"/>
      <c r="G1776" s="308"/>
      <c r="H1776" s="348"/>
      <c r="I1776" s="173"/>
      <c r="J1776" s="173"/>
      <c r="K1776" s="300"/>
      <c r="L1776" s="349"/>
      <c r="M1776" s="362"/>
      <c r="N1776" s="349"/>
      <c r="O1776" s="349"/>
      <c r="P1776" s="349"/>
      <c r="Q1776" s="265"/>
      <c r="R1776" s="265"/>
      <c r="S1776" s="265"/>
      <c r="T1776" s="265"/>
      <c r="U1776" s="265"/>
      <c r="V1776" s="265"/>
      <c r="W1776" s="265"/>
      <c r="X1776" s="265"/>
      <c r="Y1776" s="265"/>
      <c r="Z1776" s="265"/>
      <c r="AA1776" s="265"/>
      <c r="AB1776" s="265"/>
    </row>
    <row r="1777" hidden="1">
      <c r="A1777" s="83" t="str">
        <f t="shared" si="1"/>
        <v/>
      </c>
      <c r="B1777" s="83"/>
      <c r="C1777" s="92"/>
      <c r="D1777" s="306"/>
      <c r="E1777" s="173"/>
      <c r="F1777" s="173"/>
      <c r="G1777" s="308"/>
      <c r="H1777" s="348"/>
      <c r="I1777" s="173"/>
      <c r="J1777" s="173"/>
      <c r="K1777" s="300"/>
      <c r="L1777" s="349"/>
      <c r="M1777" s="362"/>
      <c r="N1777" s="349"/>
      <c r="O1777" s="349"/>
      <c r="P1777" s="349"/>
      <c r="Q1777" s="265"/>
      <c r="R1777" s="265"/>
      <c r="S1777" s="265"/>
      <c r="T1777" s="265"/>
      <c r="U1777" s="265"/>
      <c r="V1777" s="265"/>
      <c r="W1777" s="265"/>
      <c r="X1777" s="265"/>
      <c r="Y1777" s="265"/>
      <c r="Z1777" s="265"/>
      <c r="AA1777" s="265"/>
      <c r="AB1777" s="265"/>
    </row>
    <row r="1778" hidden="1">
      <c r="A1778" s="83" t="str">
        <f t="shared" si="1"/>
        <v>En son saat olarak 18:00 alınacak bu saatten sonrasına randevu oluşturulmasın lütfen</v>
      </c>
      <c r="B1778" s="325" t="s">
        <v>8686</v>
      </c>
      <c r="C1778" s="92" t="s">
        <v>52</v>
      </c>
      <c r="D1778" s="306"/>
      <c r="E1778" s="467" t="s">
        <v>10931</v>
      </c>
      <c r="G1778" s="308"/>
      <c r="H1778" s="348"/>
      <c r="I1778" s="173"/>
      <c r="J1778" s="173"/>
      <c r="K1778" s="300"/>
      <c r="L1778" s="349"/>
      <c r="M1778" s="362"/>
      <c r="N1778" s="349"/>
      <c r="O1778" s="349"/>
      <c r="P1778" s="349"/>
      <c r="Q1778" s="265"/>
      <c r="R1778" s="265"/>
      <c r="S1778" s="265"/>
      <c r="T1778" s="265"/>
      <c r="U1778" s="265"/>
      <c r="V1778" s="265"/>
      <c r="W1778" s="265"/>
      <c r="X1778" s="265"/>
      <c r="Y1778" s="265"/>
      <c r="Z1778" s="265"/>
      <c r="AA1778" s="265"/>
      <c r="AB1778" s="265"/>
    </row>
    <row r="1779" hidden="1">
      <c r="A1779" s="83" t="str">
        <f t="shared" si="1"/>
        <v>5fc8ea329fe93879218e0f7d</v>
      </c>
      <c r="B1779" s="99"/>
      <c r="C1779" s="92" t="s">
        <v>52</v>
      </c>
      <c r="D1779" s="306" t="s">
        <v>358</v>
      </c>
      <c r="E1779" s="173" t="s">
        <v>6083</v>
      </c>
      <c r="F1779" s="173" t="s">
        <v>6084</v>
      </c>
      <c r="G1779" s="308" t="s">
        <v>8899</v>
      </c>
      <c r="H1779" s="348" t="s">
        <v>10632</v>
      </c>
      <c r="I1779" s="173" t="s">
        <v>10633</v>
      </c>
      <c r="J1779" s="173" t="s">
        <v>6086</v>
      </c>
      <c r="K1779" s="300"/>
      <c r="L1779" s="349"/>
      <c r="M1779" s="362"/>
      <c r="N1779" s="349"/>
      <c r="O1779" s="349"/>
      <c r="P1779" s="349"/>
      <c r="Q1779" s="265"/>
      <c r="R1779" s="265"/>
      <c r="S1779" s="265"/>
      <c r="T1779" s="265"/>
      <c r="U1779" s="265"/>
      <c r="V1779" s="265"/>
      <c r="W1779" s="265"/>
      <c r="X1779" s="265"/>
      <c r="Y1779" s="265"/>
      <c r="Z1779" s="265"/>
      <c r="AA1779" s="265"/>
      <c r="AB1779" s="265"/>
    </row>
    <row r="1780" hidden="1">
      <c r="A1780" s="83" t="str">
        <f t="shared" si="1"/>
        <v>5f85a0f4a32e9971993964be</v>
      </c>
      <c r="B1780" s="99"/>
      <c r="C1780" s="92" t="s">
        <v>52</v>
      </c>
      <c r="D1780" s="306" t="s">
        <v>358</v>
      </c>
      <c r="E1780" s="173" t="s">
        <v>2004</v>
      </c>
      <c r="F1780" s="173" t="s">
        <v>2005</v>
      </c>
      <c r="G1780" s="308" t="s">
        <v>8707</v>
      </c>
      <c r="H1780" s="348" t="s">
        <v>10260</v>
      </c>
      <c r="I1780" s="173" t="s">
        <v>10733</v>
      </c>
      <c r="J1780" s="173" t="s">
        <v>10734</v>
      </c>
      <c r="K1780" s="300"/>
      <c r="L1780" s="349"/>
      <c r="M1780" s="362"/>
      <c r="N1780" s="349"/>
      <c r="O1780" s="349"/>
      <c r="P1780" s="349"/>
      <c r="Q1780" s="265"/>
      <c r="R1780" s="265"/>
      <c r="S1780" s="265"/>
      <c r="T1780" s="265"/>
      <c r="U1780" s="265"/>
      <c r="V1780" s="265"/>
      <c r="W1780" s="265"/>
      <c r="X1780" s="265"/>
      <c r="Y1780" s="265"/>
      <c r="Z1780" s="265"/>
      <c r="AA1780" s="265"/>
      <c r="AB1780" s="265"/>
    </row>
    <row r="1781" hidden="1">
      <c r="A1781" s="83" t="str">
        <f t="shared" si="1"/>
        <v>612df3494f02a8631c9dedd0</v>
      </c>
      <c r="B1781" s="99"/>
      <c r="C1781" s="92" t="s">
        <v>52</v>
      </c>
      <c r="D1781" s="297" t="s">
        <v>51</v>
      </c>
      <c r="E1781" s="424" t="s">
        <v>3546</v>
      </c>
      <c r="F1781" s="424" t="s">
        <v>3547</v>
      </c>
      <c r="G1781" s="309" t="s">
        <v>8958</v>
      </c>
      <c r="H1781" s="231" t="s">
        <v>9970</v>
      </c>
      <c r="I1781" s="122" t="s">
        <v>10945</v>
      </c>
      <c r="J1781" s="122" t="s">
        <v>3549</v>
      </c>
      <c r="K1781" s="300" t="s">
        <v>10946</v>
      </c>
      <c r="L1781" s="349"/>
      <c r="M1781" s="362"/>
      <c r="N1781" s="349"/>
      <c r="O1781" s="349"/>
      <c r="P1781" s="349"/>
      <c r="Q1781" s="265"/>
      <c r="R1781" s="265"/>
      <c r="S1781" s="265"/>
      <c r="T1781" s="265"/>
      <c r="U1781" s="265"/>
      <c r="V1781" s="265"/>
      <c r="W1781" s="265"/>
      <c r="X1781" s="265"/>
      <c r="Y1781" s="265"/>
      <c r="Z1781" s="265"/>
      <c r="AA1781" s="265"/>
      <c r="AB1781" s="265"/>
    </row>
    <row r="1782" hidden="1">
      <c r="A1782" s="83" t="str">
        <f t="shared" si="1"/>
        <v>60ec32058998cc847e82e8a1</v>
      </c>
      <c r="B1782" s="99"/>
      <c r="C1782" s="92" t="s">
        <v>52</v>
      </c>
      <c r="D1782" s="297" t="s">
        <v>51</v>
      </c>
      <c r="E1782" s="424" t="s">
        <v>10947</v>
      </c>
      <c r="F1782" s="424" t="s">
        <v>10948</v>
      </c>
      <c r="G1782" s="309" t="s">
        <v>9325</v>
      </c>
      <c r="H1782" s="231" t="s">
        <v>10386</v>
      </c>
      <c r="I1782" s="122" t="s">
        <v>10949</v>
      </c>
      <c r="J1782" s="424" t="s">
        <v>10950</v>
      </c>
      <c r="K1782" s="300" t="s">
        <v>10340</v>
      </c>
      <c r="L1782" s="349"/>
      <c r="M1782" s="362"/>
      <c r="N1782" s="349"/>
      <c r="O1782" s="349"/>
      <c r="P1782" s="349"/>
      <c r="Q1782" s="265"/>
      <c r="R1782" s="265"/>
      <c r="S1782" s="265"/>
      <c r="T1782" s="265"/>
      <c r="U1782" s="265"/>
      <c r="V1782" s="265"/>
      <c r="W1782" s="265"/>
      <c r="X1782" s="265"/>
      <c r="Y1782" s="265"/>
      <c r="Z1782" s="265"/>
      <c r="AA1782" s="265"/>
      <c r="AB1782" s="265"/>
    </row>
    <row r="1783" hidden="1">
      <c r="A1783" s="83" t="str">
        <f t="shared" si="1"/>
        <v/>
      </c>
      <c r="B1783" s="108"/>
      <c r="C1783" s="92" t="s">
        <v>52</v>
      </c>
      <c r="D1783" s="306"/>
      <c r="E1783" s="173"/>
      <c r="F1783" s="173"/>
      <c r="G1783" s="308"/>
      <c r="H1783" s="348"/>
      <c r="I1783" s="173"/>
      <c r="J1783" s="173"/>
      <c r="K1783" s="300"/>
      <c r="L1783" s="349"/>
      <c r="M1783" s="362"/>
      <c r="N1783" s="349"/>
      <c r="O1783" s="349"/>
      <c r="P1783" s="349"/>
      <c r="Q1783" s="265"/>
      <c r="R1783" s="265"/>
      <c r="S1783" s="265"/>
      <c r="T1783" s="265"/>
      <c r="U1783" s="265"/>
      <c r="V1783" s="265"/>
      <c r="W1783" s="265"/>
      <c r="X1783" s="265"/>
      <c r="Y1783" s="265"/>
      <c r="Z1783" s="265"/>
      <c r="AA1783" s="265"/>
      <c r="AB1783" s="265"/>
    </row>
    <row r="1784" hidden="1">
      <c r="A1784" s="83" t="str">
        <f t="shared" si="1"/>
        <v/>
      </c>
      <c r="B1784" s="83"/>
      <c r="C1784" s="262">
        <v>44454.0</v>
      </c>
      <c r="D1784" s="306"/>
      <c r="E1784" s="173"/>
      <c r="F1784" s="173"/>
      <c r="G1784" s="308"/>
      <c r="H1784" s="348"/>
      <c r="I1784" s="173"/>
      <c r="J1784" s="173"/>
      <c r="K1784" s="300"/>
      <c r="L1784" s="349"/>
      <c r="M1784" s="362"/>
      <c r="N1784" s="349"/>
      <c r="O1784" s="349"/>
      <c r="P1784" s="349"/>
      <c r="Q1784" s="265"/>
      <c r="R1784" s="265"/>
      <c r="S1784" s="265"/>
      <c r="T1784" s="265"/>
      <c r="U1784" s="265"/>
      <c r="V1784" s="265"/>
      <c r="W1784" s="265"/>
      <c r="X1784" s="265"/>
      <c r="Y1784" s="265"/>
      <c r="Z1784" s="265"/>
      <c r="AA1784" s="265"/>
      <c r="AB1784" s="265"/>
    </row>
    <row r="1785" hidden="1">
      <c r="A1785" s="83" t="str">
        <f t="shared" si="1"/>
        <v/>
      </c>
      <c r="B1785" s="83"/>
      <c r="C1785" s="92"/>
      <c r="D1785" s="306"/>
      <c r="E1785" s="173"/>
      <c r="F1785" s="173"/>
      <c r="G1785" s="308"/>
      <c r="H1785" s="348"/>
      <c r="I1785" s="173"/>
      <c r="J1785" s="173"/>
      <c r="K1785" s="300"/>
      <c r="L1785" s="349"/>
      <c r="M1785" s="362"/>
      <c r="N1785" s="349"/>
      <c r="O1785" s="349"/>
      <c r="P1785" s="349"/>
      <c r="Q1785" s="265"/>
      <c r="R1785" s="265"/>
      <c r="S1785" s="265"/>
      <c r="T1785" s="265"/>
      <c r="U1785" s="265"/>
      <c r="V1785" s="265"/>
      <c r="W1785" s="265"/>
      <c r="X1785" s="265"/>
      <c r="Y1785" s="265"/>
      <c r="Z1785" s="265"/>
      <c r="AA1785" s="265"/>
      <c r="AB1785" s="265"/>
    </row>
    <row r="1786" hidden="1">
      <c r="A1786" s="83" t="str">
        <f t="shared" si="1"/>
        <v>En son saat olarak 14:00 alınacak bu saatten sonrasına randevu oluşturulmasın lütfen</v>
      </c>
      <c r="B1786" s="325" t="s">
        <v>8686</v>
      </c>
      <c r="C1786" s="92" t="s">
        <v>52</v>
      </c>
      <c r="D1786" s="306"/>
      <c r="E1786" s="467" t="s">
        <v>10951</v>
      </c>
      <c r="G1786" s="308"/>
      <c r="H1786" s="348"/>
      <c r="I1786" s="173"/>
      <c r="J1786" s="173"/>
      <c r="K1786" s="300"/>
      <c r="L1786" s="349"/>
      <c r="M1786" s="362"/>
      <c r="N1786" s="349"/>
      <c r="O1786" s="349"/>
      <c r="P1786" s="349"/>
      <c r="Q1786" s="265"/>
      <c r="R1786" s="265"/>
      <c r="S1786" s="265"/>
      <c r="T1786" s="265"/>
      <c r="U1786" s="265"/>
      <c r="V1786" s="265"/>
      <c r="W1786" s="265"/>
      <c r="X1786" s="265"/>
      <c r="Y1786" s="265"/>
      <c r="Z1786" s="265"/>
      <c r="AA1786" s="265"/>
      <c r="AB1786" s="265"/>
    </row>
    <row r="1787" hidden="1">
      <c r="A1787" s="83" t="str">
        <f t="shared" si="1"/>
        <v/>
      </c>
      <c r="B1787" s="99"/>
      <c r="C1787" s="92" t="s">
        <v>52</v>
      </c>
      <c r="D1787" s="306"/>
      <c r="E1787" s="173"/>
      <c r="F1787" s="173"/>
      <c r="G1787" s="308"/>
      <c r="H1787" s="348"/>
      <c r="I1787" s="173"/>
      <c r="J1787" s="173"/>
      <c r="K1787" s="300"/>
      <c r="L1787" s="349"/>
      <c r="M1787" s="362"/>
      <c r="N1787" s="349"/>
      <c r="O1787" s="349"/>
      <c r="P1787" s="349"/>
      <c r="Q1787" s="265"/>
      <c r="R1787" s="265"/>
      <c r="S1787" s="265"/>
      <c r="T1787" s="265"/>
      <c r="U1787" s="265"/>
      <c r="V1787" s="265"/>
      <c r="W1787" s="265"/>
      <c r="X1787" s="265"/>
      <c r="Y1787" s="265"/>
      <c r="Z1787" s="265"/>
      <c r="AA1787" s="265"/>
      <c r="AB1787" s="265"/>
    </row>
    <row r="1788" hidden="1">
      <c r="A1788" s="83" t="str">
        <f t="shared" si="1"/>
        <v>5fa6a43c7e7f8a49888035ef</v>
      </c>
      <c r="B1788" s="99"/>
      <c r="C1788" s="92" t="s">
        <v>52</v>
      </c>
      <c r="D1788" s="306"/>
      <c r="E1788" s="424" t="s">
        <v>10952</v>
      </c>
      <c r="F1788" s="424" t="s">
        <v>10953</v>
      </c>
      <c r="G1788" s="309" t="s">
        <v>9028</v>
      </c>
      <c r="H1788" s="352" t="s">
        <v>10954</v>
      </c>
      <c r="I1788" s="352" t="s">
        <v>10955</v>
      </c>
      <c r="J1788" s="424" t="s">
        <v>10956</v>
      </c>
      <c r="K1788" s="431"/>
      <c r="L1788" s="449"/>
      <c r="M1788" s="440"/>
      <c r="N1788" s="349"/>
      <c r="O1788" s="349"/>
      <c r="P1788" s="349"/>
      <c r="Q1788" s="265"/>
      <c r="R1788" s="265"/>
      <c r="S1788" s="265"/>
      <c r="T1788" s="265"/>
      <c r="U1788" s="265"/>
      <c r="V1788" s="265"/>
      <c r="W1788" s="265"/>
      <c r="X1788" s="265"/>
      <c r="Y1788" s="265"/>
      <c r="Z1788" s="265"/>
      <c r="AA1788" s="265"/>
      <c r="AB1788" s="265"/>
    </row>
    <row r="1789" hidden="1">
      <c r="A1789" s="83" t="str">
        <f t="shared" si="1"/>
        <v>60eb442e475848259da5457f</v>
      </c>
      <c r="B1789" s="99"/>
      <c r="C1789" s="92" t="s">
        <v>52</v>
      </c>
      <c r="D1789" s="306"/>
      <c r="E1789" s="139" t="s">
        <v>10887</v>
      </c>
      <c r="F1789" s="139" t="s">
        <v>10888</v>
      </c>
      <c r="G1789" s="330" t="s">
        <v>9021</v>
      </c>
      <c r="H1789" s="435" t="s">
        <v>10671</v>
      </c>
      <c r="I1789" s="434" t="s">
        <v>10889</v>
      </c>
      <c r="J1789" s="436" t="s">
        <v>10890</v>
      </c>
      <c r="K1789" s="300"/>
      <c r="L1789" s="349"/>
      <c r="M1789" s="362"/>
      <c r="N1789" s="349"/>
      <c r="O1789" s="349"/>
      <c r="P1789" s="349"/>
      <c r="Q1789" s="265"/>
      <c r="R1789" s="265"/>
      <c r="S1789" s="265"/>
      <c r="T1789" s="265"/>
      <c r="U1789" s="265"/>
      <c r="V1789" s="265"/>
      <c r="W1789" s="265"/>
      <c r="X1789" s="265"/>
      <c r="Y1789" s="265"/>
      <c r="Z1789" s="265"/>
      <c r="AA1789" s="265"/>
      <c r="AB1789" s="265"/>
    </row>
    <row r="1790" hidden="1">
      <c r="A1790" s="83" t="str">
        <f>E1805</f>
        <v>5fa9a839280bdd704ea023eb</v>
      </c>
      <c r="B1790" s="99"/>
      <c r="C1790" s="92" t="s">
        <v>52</v>
      </c>
      <c r="D1790" s="306" t="s">
        <v>131</v>
      </c>
      <c r="E1790" s="173" t="s">
        <v>5347</v>
      </c>
      <c r="F1790" s="173" t="s">
        <v>5348</v>
      </c>
      <c r="G1790" s="308" t="s">
        <v>9297</v>
      </c>
      <c r="H1790" s="348" t="s">
        <v>10636</v>
      </c>
      <c r="I1790" s="173" t="s">
        <v>10637</v>
      </c>
      <c r="J1790" s="173" t="s">
        <v>3042</v>
      </c>
      <c r="L1790" s="300"/>
      <c r="M1790" s="362"/>
      <c r="N1790" s="349"/>
      <c r="O1790" s="349"/>
      <c r="P1790" s="349"/>
      <c r="Q1790" s="265"/>
      <c r="R1790" s="265"/>
      <c r="S1790" s="265"/>
      <c r="T1790" s="265"/>
      <c r="U1790" s="265"/>
      <c r="V1790" s="265"/>
      <c r="W1790" s="265"/>
      <c r="X1790" s="265"/>
      <c r="Y1790" s="265"/>
      <c r="Z1790" s="265"/>
      <c r="AA1790" s="265"/>
      <c r="AB1790" s="265"/>
    </row>
    <row r="1791" hidden="1">
      <c r="A1791" s="83" t="str">
        <f>E1797</f>
        <v>60842a3863fb108d2c18f856</v>
      </c>
      <c r="B1791" s="108"/>
      <c r="C1791" s="92" t="s">
        <v>52</v>
      </c>
      <c r="D1791" s="306"/>
      <c r="G1791" s="405"/>
      <c r="L1791" s="300"/>
      <c r="M1791" s="362"/>
      <c r="N1791" s="349"/>
      <c r="O1791" s="349"/>
      <c r="P1791" s="349"/>
      <c r="Q1791" s="265"/>
      <c r="R1791" s="265"/>
      <c r="S1791" s="265"/>
      <c r="T1791" s="265"/>
      <c r="U1791" s="265"/>
      <c r="V1791" s="265"/>
      <c r="W1791" s="265"/>
      <c r="X1791" s="265"/>
      <c r="Y1791" s="265"/>
      <c r="Z1791" s="265"/>
      <c r="AA1791" s="265"/>
      <c r="AB1791" s="265"/>
    </row>
    <row r="1792" hidden="1">
      <c r="A1792" s="83" t="str">
        <f t="shared" ref="A1792:A1832" si="2">E1792</f>
        <v/>
      </c>
      <c r="B1792" s="83"/>
      <c r="C1792" s="262">
        <v>44455.0</v>
      </c>
      <c r="D1792" s="306"/>
      <c r="E1792" s="173"/>
      <c r="F1792" s="173"/>
      <c r="G1792" s="308"/>
      <c r="H1792" s="348"/>
      <c r="I1792" s="173"/>
      <c r="J1792" s="173"/>
      <c r="K1792" s="300"/>
      <c r="L1792" s="349"/>
      <c r="M1792" s="362"/>
      <c r="N1792" s="349"/>
      <c r="O1792" s="349"/>
      <c r="P1792" s="349"/>
      <c r="Q1792" s="265"/>
      <c r="R1792" s="265"/>
      <c r="S1792" s="265"/>
      <c r="T1792" s="265"/>
      <c r="U1792" s="265"/>
      <c r="V1792" s="265"/>
      <c r="W1792" s="265"/>
      <c r="X1792" s="265"/>
      <c r="Y1792" s="265"/>
      <c r="Z1792" s="265"/>
      <c r="AA1792" s="265"/>
      <c r="AB1792" s="265"/>
    </row>
    <row r="1793" hidden="1">
      <c r="A1793" s="83" t="str">
        <f t="shared" si="2"/>
        <v/>
      </c>
      <c r="B1793" s="83"/>
      <c r="C1793" s="92"/>
      <c r="D1793" s="306"/>
      <c r="E1793" s="173"/>
      <c r="F1793" s="173"/>
      <c r="G1793" s="308"/>
      <c r="H1793" s="348"/>
      <c r="I1793" s="173"/>
      <c r="J1793" s="173"/>
      <c r="K1793" s="300"/>
      <c r="L1793" s="349"/>
      <c r="M1793" s="362"/>
      <c r="N1793" s="349"/>
      <c r="O1793" s="349"/>
      <c r="P1793" s="349"/>
      <c r="Q1793" s="265"/>
      <c r="R1793" s="265"/>
      <c r="S1793" s="265"/>
      <c r="T1793" s="265"/>
      <c r="U1793" s="265"/>
      <c r="V1793" s="265"/>
      <c r="W1793" s="265"/>
      <c r="X1793" s="265"/>
      <c r="Y1793" s="265"/>
      <c r="Z1793" s="265"/>
      <c r="AA1793" s="265"/>
      <c r="AB1793" s="265"/>
    </row>
    <row r="1794" hidden="1">
      <c r="A1794" s="83" t="str">
        <f t="shared" si="2"/>
        <v>En son saat olarak 18:00 alınacak bu saatten sonrasına randevu oluşturulmasın lütfen</v>
      </c>
      <c r="B1794" s="325" t="s">
        <v>8686</v>
      </c>
      <c r="C1794" s="92" t="s">
        <v>52</v>
      </c>
      <c r="D1794" s="306"/>
      <c r="E1794" s="467" t="s">
        <v>10931</v>
      </c>
      <c r="G1794" s="308"/>
      <c r="H1794" s="348"/>
      <c r="I1794" s="173"/>
      <c r="J1794" s="173"/>
      <c r="K1794" s="300"/>
      <c r="L1794" s="349"/>
      <c r="M1794" s="362"/>
      <c r="N1794" s="349"/>
      <c r="O1794" s="349"/>
      <c r="P1794" s="349"/>
      <c r="Q1794" s="265"/>
      <c r="R1794" s="265"/>
      <c r="S1794" s="265"/>
      <c r="T1794" s="265"/>
      <c r="U1794" s="265"/>
      <c r="V1794" s="265"/>
      <c r="W1794" s="265"/>
      <c r="X1794" s="265"/>
      <c r="Y1794" s="265"/>
      <c r="Z1794" s="265"/>
      <c r="AA1794" s="265"/>
      <c r="AB1794" s="265"/>
    </row>
    <row r="1795" hidden="1">
      <c r="A1795" s="83" t="str">
        <f t="shared" si="2"/>
        <v>60844d974589d362209905d0</v>
      </c>
      <c r="B1795" s="99"/>
      <c r="C1795" s="92" t="s">
        <v>52</v>
      </c>
      <c r="D1795" s="267" t="s">
        <v>51</v>
      </c>
      <c r="E1795" s="470" t="s">
        <v>10125</v>
      </c>
      <c r="F1795" s="470" t="s">
        <v>10126</v>
      </c>
      <c r="G1795" s="384" t="s">
        <v>8707</v>
      </c>
      <c r="H1795" s="385" t="s">
        <v>10935</v>
      </c>
      <c r="I1795" s="471" t="s">
        <v>10936</v>
      </c>
      <c r="J1795" s="383" t="s">
        <v>10128</v>
      </c>
      <c r="K1795" s="51"/>
      <c r="L1795" s="265"/>
      <c r="M1795" s="362"/>
      <c r="N1795" s="349"/>
      <c r="O1795" s="349"/>
      <c r="P1795" s="349"/>
      <c r="Q1795" s="265"/>
      <c r="R1795" s="265"/>
      <c r="S1795" s="265"/>
      <c r="T1795" s="265"/>
      <c r="U1795" s="265"/>
      <c r="V1795" s="265"/>
      <c r="W1795" s="265"/>
      <c r="X1795" s="265"/>
      <c r="Y1795" s="265"/>
      <c r="Z1795" s="265"/>
      <c r="AA1795" s="265"/>
      <c r="AB1795" s="265"/>
    </row>
    <row r="1796" hidden="1">
      <c r="A1796" s="83" t="str">
        <f t="shared" si="2"/>
        <v>612e6a07a7c395e9f39be2ff</v>
      </c>
      <c r="B1796" s="99"/>
      <c r="C1796" s="92" t="s">
        <v>52</v>
      </c>
      <c r="D1796" s="469"/>
      <c r="E1796" s="11" t="s">
        <v>353</v>
      </c>
      <c r="F1796" s="11" t="s">
        <v>354</v>
      </c>
      <c r="G1796" s="472" t="s">
        <v>9297</v>
      </c>
      <c r="H1796" s="39" t="s">
        <v>10957</v>
      </c>
      <c r="I1796" s="39" t="s">
        <v>10958</v>
      </c>
      <c r="J1796" s="11" t="s">
        <v>357</v>
      </c>
      <c r="K1796" s="49" t="s">
        <v>10959</v>
      </c>
      <c r="L1796" s="473"/>
      <c r="M1796" s="440"/>
      <c r="N1796" s="349"/>
      <c r="O1796" s="349"/>
      <c r="P1796" s="349"/>
      <c r="Q1796" s="265"/>
      <c r="R1796" s="265"/>
      <c r="S1796" s="265"/>
      <c r="T1796" s="265"/>
      <c r="U1796" s="265"/>
      <c r="V1796" s="265"/>
      <c r="W1796" s="265"/>
      <c r="X1796" s="265"/>
      <c r="Y1796" s="265"/>
      <c r="Z1796" s="265"/>
      <c r="AA1796" s="265"/>
      <c r="AB1796" s="265"/>
    </row>
    <row r="1797" hidden="1">
      <c r="A1797" s="83" t="str">
        <f t="shared" si="2"/>
        <v>60842a3863fb108d2c18f856</v>
      </c>
      <c r="B1797" s="99"/>
      <c r="C1797" s="92" t="s">
        <v>52</v>
      </c>
      <c r="D1797" s="306"/>
      <c r="E1797" s="122" t="s">
        <v>10805</v>
      </c>
      <c r="F1797" s="122" t="s">
        <v>10806</v>
      </c>
      <c r="G1797" s="309" t="s">
        <v>8745</v>
      </c>
      <c r="H1797" s="231" t="s">
        <v>10932</v>
      </c>
      <c r="I1797" s="122" t="s">
        <v>10960</v>
      </c>
      <c r="J1797" s="122" t="s">
        <v>10809</v>
      </c>
      <c r="K1797" s="300" t="s">
        <v>10961</v>
      </c>
      <c r="L1797" s="265"/>
      <c r="M1797" s="362"/>
      <c r="N1797" s="349"/>
      <c r="O1797" s="349"/>
      <c r="P1797" s="349"/>
      <c r="Q1797" s="265"/>
      <c r="R1797" s="265"/>
      <c r="S1797" s="265"/>
      <c r="T1797" s="265"/>
      <c r="U1797" s="265"/>
      <c r="V1797" s="265"/>
      <c r="W1797" s="265"/>
      <c r="X1797" s="265"/>
      <c r="Y1797" s="265"/>
      <c r="Z1797" s="265"/>
      <c r="AA1797" s="265"/>
      <c r="AB1797" s="265"/>
    </row>
    <row r="1798" hidden="1">
      <c r="A1798" s="83" t="str">
        <f t="shared" si="2"/>
        <v>602686115e0d8cacd3296043</v>
      </c>
      <c r="B1798" s="99"/>
      <c r="C1798" s="92" t="s">
        <v>52</v>
      </c>
      <c r="D1798" s="306" t="s">
        <v>51</v>
      </c>
      <c r="E1798" s="66" t="s">
        <v>2763</v>
      </c>
      <c r="F1798" s="66" t="s">
        <v>2764</v>
      </c>
      <c r="G1798" s="308" t="s">
        <v>9325</v>
      </c>
      <c r="H1798" s="348" t="s">
        <v>10411</v>
      </c>
      <c r="I1798" s="173" t="s">
        <v>10938</v>
      </c>
      <c r="J1798" s="66" t="s">
        <v>2766</v>
      </c>
      <c r="K1798" s="51"/>
      <c r="L1798" s="51"/>
      <c r="M1798" s="362"/>
      <c r="N1798" s="349"/>
      <c r="O1798" s="349"/>
      <c r="P1798" s="349"/>
      <c r="Q1798" s="265"/>
      <c r="R1798" s="265"/>
      <c r="S1798" s="265"/>
      <c r="T1798" s="265"/>
      <c r="U1798" s="265"/>
      <c r="V1798" s="265"/>
      <c r="W1798" s="265"/>
      <c r="X1798" s="265"/>
      <c r="Y1798" s="265"/>
      <c r="Z1798" s="265"/>
      <c r="AA1798" s="265"/>
      <c r="AB1798" s="265"/>
    </row>
    <row r="1799" hidden="1">
      <c r="A1799" s="83" t="str">
        <f t="shared" si="2"/>
        <v/>
      </c>
      <c r="B1799" s="108"/>
      <c r="C1799" s="92" t="s">
        <v>52</v>
      </c>
      <c r="D1799" s="306"/>
      <c r="E1799" s="101"/>
      <c r="F1799" s="101"/>
      <c r="G1799" s="305"/>
      <c r="H1799" s="215"/>
      <c r="I1799" s="101"/>
      <c r="J1799" s="101"/>
      <c r="K1799" s="51"/>
      <c r="L1799" s="51"/>
      <c r="M1799" s="362"/>
      <c r="N1799" s="349"/>
      <c r="O1799" s="349"/>
      <c r="P1799" s="349"/>
      <c r="Q1799" s="265"/>
      <c r="R1799" s="265"/>
      <c r="S1799" s="265"/>
      <c r="T1799" s="265"/>
      <c r="U1799" s="265"/>
      <c r="V1799" s="265"/>
      <c r="W1799" s="265"/>
      <c r="X1799" s="265"/>
      <c r="Y1799" s="265"/>
      <c r="Z1799" s="265"/>
      <c r="AA1799" s="265"/>
      <c r="AB1799" s="265"/>
    </row>
    <row r="1800" hidden="1">
      <c r="A1800" s="83" t="str">
        <f t="shared" si="2"/>
        <v/>
      </c>
      <c r="B1800" s="83"/>
      <c r="C1800" s="262">
        <v>44456.0</v>
      </c>
      <c r="D1800" s="306"/>
      <c r="E1800" s="173"/>
      <c r="F1800" s="173"/>
      <c r="G1800" s="308"/>
      <c r="H1800" s="348"/>
      <c r="I1800" s="173"/>
      <c r="J1800" s="173"/>
      <c r="K1800" s="300"/>
      <c r="L1800" s="349"/>
      <c r="M1800" s="362"/>
      <c r="N1800" s="349"/>
      <c r="O1800" s="349"/>
      <c r="P1800" s="349"/>
      <c r="Q1800" s="265"/>
      <c r="R1800" s="265"/>
      <c r="S1800" s="265"/>
      <c r="T1800" s="265"/>
      <c r="U1800" s="265"/>
      <c r="V1800" s="265"/>
      <c r="W1800" s="265"/>
      <c r="X1800" s="265"/>
      <c r="Y1800" s="265"/>
      <c r="Z1800" s="265"/>
      <c r="AA1800" s="265"/>
      <c r="AB1800" s="265"/>
    </row>
    <row r="1801" hidden="1">
      <c r="A1801" s="83" t="str">
        <f t="shared" si="2"/>
        <v/>
      </c>
      <c r="B1801" s="83"/>
      <c r="C1801" s="92"/>
      <c r="D1801" s="306"/>
      <c r="E1801" s="173"/>
      <c r="F1801" s="173"/>
      <c r="G1801" s="308"/>
      <c r="H1801" s="348"/>
      <c r="I1801" s="173"/>
      <c r="J1801" s="173"/>
      <c r="K1801" s="300"/>
      <c r="L1801" s="349"/>
      <c r="M1801" s="362"/>
      <c r="N1801" s="349"/>
      <c r="O1801" s="349"/>
      <c r="P1801" s="349"/>
      <c r="Q1801" s="265"/>
      <c r="R1801" s="265"/>
      <c r="S1801" s="265"/>
      <c r="T1801" s="265"/>
      <c r="U1801" s="265"/>
      <c r="V1801" s="265"/>
      <c r="W1801" s="265"/>
      <c r="X1801" s="265"/>
      <c r="Y1801" s="265"/>
      <c r="Z1801" s="265"/>
      <c r="AA1801" s="265"/>
      <c r="AB1801" s="265"/>
    </row>
    <row r="1802" hidden="1">
      <c r="A1802" s="83" t="str">
        <f t="shared" si="2"/>
        <v>En son saat olarak 18:00 alınacak bu saatten sonrasına randevu oluşturulmasın lütfen</v>
      </c>
      <c r="B1802" s="325" t="s">
        <v>8686</v>
      </c>
      <c r="C1802" s="92" t="s">
        <v>52</v>
      </c>
      <c r="D1802" s="306"/>
      <c r="E1802" s="467" t="s">
        <v>10931</v>
      </c>
      <c r="G1802" s="308"/>
      <c r="H1802" s="348"/>
      <c r="I1802" s="173"/>
      <c r="J1802" s="173"/>
      <c r="K1802" s="300"/>
      <c r="L1802" s="349"/>
      <c r="M1802" s="362"/>
      <c r="N1802" s="349"/>
      <c r="O1802" s="349"/>
      <c r="P1802" s="349"/>
      <c r="Q1802" s="265"/>
      <c r="R1802" s="265"/>
      <c r="S1802" s="265"/>
      <c r="T1802" s="265"/>
      <c r="U1802" s="265"/>
      <c r="V1802" s="265"/>
      <c r="W1802" s="265"/>
      <c r="X1802" s="265"/>
      <c r="Y1802" s="265"/>
      <c r="Z1802" s="265"/>
      <c r="AA1802" s="265"/>
      <c r="AB1802" s="265"/>
    </row>
    <row r="1803" hidden="1">
      <c r="A1803" s="83" t="str">
        <f t="shared" si="2"/>
        <v>60d5d666f48833edbb62c748</v>
      </c>
      <c r="B1803" s="99"/>
      <c r="C1803" s="92" t="s">
        <v>52</v>
      </c>
      <c r="D1803" s="306"/>
      <c r="E1803" s="11" t="s">
        <v>3370</v>
      </c>
      <c r="F1803" s="11" t="s">
        <v>3371</v>
      </c>
      <c r="G1803" s="308" t="s">
        <v>8792</v>
      </c>
      <c r="H1803" s="348" t="s">
        <v>10962</v>
      </c>
      <c r="I1803" s="173" t="s">
        <v>10963</v>
      </c>
      <c r="J1803" s="11" t="s">
        <v>3373</v>
      </c>
      <c r="K1803" s="51"/>
      <c r="L1803" s="265"/>
      <c r="M1803" s="362"/>
      <c r="N1803" s="349"/>
      <c r="O1803" s="349"/>
      <c r="P1803" s="349"/>
      <c r="Q1803" s="265"/>
      <c r="R1803" s="265"/>
      <c r="S1803" s="265"/>
      <c r="T1803" s="265"/>
      <c r="U1803" s="265"/>
      <c r="V1803" s="265"/>
      <c r="W1803" s="265"/>
      <c r="X1803" s="265"/>
      <c r="Y1803" s="265"/>
      <c r="Z1803" s="265"/>
      <c r="AA1803" s="265"/>
      <c r="AB1803" s="265"/>
    </row>
    <row r="1804" hidden="1">
      <c r="A1804" s="83" t="str">
        <f t="shared" si="2"/>
        <v>60d04cb3d711ace898e71127</v>
      </c>
      <c r="B1804" s="99"/>
      <c r="C1804" s="92" t="s">
        <v>52</v>
      </c>
      <c r="D1804" s="306"/>
      <c r="E1804" s="424" t="s">
        <v>2796</v>
      </c>
      <c r="F1804" s="424" t="s">
        <v>2797</v>
      </c>
      <c r="G1804" s="309" t="s">
        <v>8707</v>
      </c>
      <c r="H1804" s="231" t="s">
        <v>10964</v>
      </c>
      <c r="I1804" s="122" t="s">
        <v>10965</v>
      </c>
      <c r="J1804" s="424" t="s">
        <v>2799</v>
      </c>
      <c r="K1804" s="35"/>
      <c r="L1804" s="473"/>
      <c r="M1804" s="440"/>
      <c r="N1804" s="349"/>
      <c r="O1804" s="349"/>
      <c r="P1804" s="349"/>
      <c r="Q1804" s="265"/>
      <c r="R1804" s="265"/>
      <c r="S1804" s="265"/>
      <c r="T1804" s="265"/>
      <c r="U1804" s="265"/>
      <c r="V1804" s="265"/>
      <c r="W1804" s="265"/>
      <c r="X1804" s="265"/>
      <c r="Y1804" s="265"/>
      <c r="Z1804" s="265"/>
      <c r="AA1804" s="265"/>
      <c r="AB1804" s="265"/>
    </row>
    <row r="1805" hidden="1">
      <c r="A1805" s="83" t="str">
        <f t="shared" si="2"/>
        <v>5fa9a839280bdd704ea023eb</v>
      </c>
      <c r="B1805" s="99"/>
      <c r="C1805" s="92" t="s">
        <v>52</v>
      </c>
      <c r="D1805" s="306" t="s">
        <v>909</v>
      </c>
      <c r="E1805" s="424" t="s">
        <v>7398</v>
      </c>
      <c r="F1805" s="424" t="s">
        <v>7399</v>
      </c>
      <c r="G1805" s="309" t="s">
        <v>9297</v>
      </c>
      <c r="H1805" s="231" t="s">
        <v>10966</v>
      </c>
      <c r="I1805" s="122" t="s">
        <v>10967</v>
      </c>
      <c r="J1805" s="424" t="s">
        <v>7401</v>
      </c>
      <c r="K1805" s="300"/>
      <c r="L1805" s="265"/>
      <c r="M1805" s="362"/>
      <c r="N1805" s="349"/>
      <c r="O1805" s="349"/>
      <c r="P1805" s="349"/>
      <c r="Q1805" s="265"/>
      <c r="R1805" s="265"/>
      <c r="S1805" s="265"/>
      <c r="T1805" s="265"/>
      <c r="U1805" s="265"/>
      <c r="V1805" s="265"/>
      <c r="W1805" s="265"/>
      <c r="X1805" s="265"/>
      <c r="Y1805" s="265"/>
      <c r="Z1805" s="265"/>
      <c r="AA1805" s="265"/>
      <c r="AB1805" s="265"/>
    </row>
    <row r="1806" hidden="1">
      <c r="A1806" s="83" t="str">
        <f t="shared" si="2"/>
        <v>601915862a3726165912b983</v>
      </c>
      <c r="B1806" s="99"/>
      <c r="C1806" s="92" t="s">
        <v>52</v>
      </c>
      <c r="D1806" s="306" t="s">
        <v>909</v>
      </c>
      <c r="E1806" s="11" t="s">
        <v>3783</v>
      </c>
      <c r="F1806" s="11" t="s">
        <v>3784</v>
      </c>
      <c r="G1806" s="308" t="s">
        <v>8697</v>
      </c>
      <c r="H1806" s="348" t="s">
        <v>10968</v>
      </c>
      <c r="I1806" s="173">
        <v>2.422282333E9</v>
      </c>
      <c r="J1806" s="11" t="s">
        <v>3786</v>
      </c>
      <c r="K1806" s="51"/>
      <c r="L1806" s="51"/>
      <c r="M1806" s="362"/>
      <c r="N1806" s="349"/>
      <c r="O1806" s="349"/>
      <c r="P1806" s="349"/>
      <c r="Q1806" s="265"/>
      <c r="R1806" s="265"/>
      <c r="S1806" s="265"/>
      <c r="T1806" s="265"/>
      <c r="U1806" s="265"/>
      <c r="V1806" s="265"/>
      <c r="W1806" s="265"/>
      <c r="X1806" s="265"/>
      <c r="Y1806" s="265"/>
      <c r="Z1806" s="265"/>
      <c r="AA1806" s="265"/>
      <c r="AB1806" s="265"/>
    </row>
    <row r="1807" hidden="1">
      <c r="A1807" s="83" t="str">
        <f t="shared" si="2"/>
        <v>60ec32058998cc847e82e8a1</v>
      </c>
      <c r="B1807" s="108"/>
      <c r="C1807" s="92" t="s">
        <v>52</v>
      </c>
      <c r="D1807" s="306" t="s">
        <v>909</v>
      </c>
      <c r="E1807" s="424" t="s">
        <v>10947</v>
      </c>
      <c r="F1807" s="424" t="s">
        <v>10948</v>
      </c>
      <c r="G1807" s="309" t="s">
        <v>9325</v>
      </c>
      <c r="H1807" s="231" t="s">
        <v>10386</v>
      </c>
      <c r="I1807" s="122" t="s">
        <v>10949</v>
      </c>
      <c r="J1807" s="424" t="s">
        <v>10950</v>
      </c>
      <c r="K1807" s="39" t="s">
        <v>10969</v>
      </c>
      <c r="L1807" s="51"/>
      <c r="M1807" s="362"/>
      <c r="N1807" s="349"/>
      <c r="O1807" s="349"/>
      <c r="P1807" s="349"/>
      <c r="Q1807" s="265"/>
      <c r="R1807" s="265"/>
      <c r="S1807" s="265"/>
      <c r="T1807" s="265"/>
      <c r="U1807" s="265"/>
      <c r="V1807" s="265"/>
      <c r="W1807" s="265"/>
      <c r="X1807" s="265"/>
      <c r="Y1807" s="265"/>
      <c r="Z1807" s="265"/>
      <c r="AA1807" s="265"/>
      <c r="AB1807" s="265"/>
    </row>
    <row r="1808" hidden="1">
      <c r="A1808" s="83" t="str">
        <f t="shared" si="2"/>
        <v/>
      </c>
      <c r="B1808" s="83"/>
      <c r="C1808" s="262">
        <v>44459.0</v>
      </c>
      <c r="D1808" s="306"/>
      <c r="E1808" s="173"/>
      <c r="F1808" s="173"/>
      <c r="G1808" s="308"/>
      <c r="H1808" s="348"/>
      <c r="I1808" s="173"/>
      <c r="J1808" s="173"/>
      <c r="K1808" s="300"/>
      <c r="L1808" s="349"/>
      <c r="M1808" s="362"/>
      <c r="N1808" s="349"/>
      <c r="O1808" s="349"/>
      <c r="P1808" s="349"/>
      <c r="Q1808" s="265"/>
      <c r="R1808" s="265"/>
      <c r="S1808" s="265"/>
      <c r="T1808" s="265"/>
      <c r="U1808" s="265"/>
      <c r="V1808" s="265"/>
      <c r="W1808" s="265"/>
      <c r="X1808" s="265"/>
      <c r="Y1808" s="265"/>
      <c r="Z1808" s="265"/>
      <c r="AA1808" s="265"/>
      <c r="AB1808" s="265"/>
    </row>
    <row r="1809" hidden="1">
      <c r="A1809" s="83" t="str">
        <f t="shared" si="2"/>
        <v/>
      </c>
      <c r="B1809" s="83"/>
      <c r="C1809" s="92"/>
      <c r="D1809" s="306"/>
      <c r="E1809" s="173"/>
      <c r="F1809" s="173"/>
      <c r="G1809" s="308"/>
      <c r="H1809" s="348"/>
      <c r="I1809" s="173"/>
      <c r="J1809" s="173"/>
      <c r="K1809" s="300"/>
      <c r="L1809" s="349"/>
      <c r="M1809" s="362"/>
      <c r="N1809" s="349"/>
      <c r="O1809" s="349"/>
      <c r="P1809" s="349"/>
      <c r="Q1809" s="265"/>
      <c r="R1809" s="265"/>
      <c r="S1809" s="265"/>
      <c r="T1809" s="265"/>
      <c r="U1809" s="265"/>
      <c r="V1809" s="265"/>
      <c r="W1809" s="265"/>
      <c r="X1809" s="265"/>
      <c r="Y1809" s="265"/>
      <c r="Z1809" s="265"/>
      <c r="AA1809" s="265"/>
      <c r="AB1809" s="265"/>
    </row>
    <row r="1810" hidden="1">
      <c r="A1810" s="83" t="str">
        <f t="shared" si="2"/>
        <v/>
      </c>
      <c r="B1810" s="325" t="s">
        <v>8686</v>
      </c>
      <c r="C1810" s="92" t="s">
        <v>52</v>
      </c>
      <c r="D1810" s="306"/>
      <c r="E1810" s="173"/>
      <c r="F1810" s="173"/>
      <c r="G1810" s="308"/>
      <c r="N1810" s="349"/>
      <c r="O1810" s="349"/>
      <c r="P1810" s="349"/>
      <c r="Q1810" s="265"/>
      <c r="R1810" s="265"/>
      <c r="S1810" s="265"/>
      <c r="T1810" s="265"/>
      <c r="U1810" s="265"/>
      <c r="V1810" s="265"/>
      <c r="W1810" s="265"/>
      <c r="X1810" s="265"/>
      <c r="Y1810" s="265"/>
      <c r="Z1810" s="265"/>
      <c r="AA1810" s="265"/>
      <c r="AB1810" s="265"/>
    </row>
    <row r="1811" hidden="1">
      <c r="A1811" s="83" t="str">
        <f t="shared" si="2"/>
        <v>5ff588f8fd7f0a6a810c62bf</v>
      </c>
      <c r="B1811" s="99"/>
      <c r="C1811" s="92" t="s">
        <v>52</v>
      </c>
      <c r="D1811" s="474" t="s">
        <v>10970</v>
      </c>
      <c r="E1811" s="424" t="s">
        <v>7750</v>
      </c>
      <c r="F1811" s="424" t="s">
        <v>7751</v>
      </c>
      <c r="G1811" s="309" t="s">
        <v>8927</v>
      </c>
      <c r="H1811" s="231" t="s">
        <v>10785</v>
      </c>
      <c r="I1811" s="122" t="s">
        <v>10971</v>
      </c>
      <c r="J1811" s="122" t="s">
        <v>7753</v>
      </c>
      <c r="K1811" s="300" t="s">
        <v>10972</v>
      </c>
      <c r="L1811" s="349"/>
      <c r="M1811" s="362"/>
      <c r="N1811" s="349"/>
      <c r="O1811" s="349"/>
      <c r="P1811" s="349"/>
      <c r="Q1811" s="265"/>
      <c r="R1811" s="265"/>
      <c r="S1811" s="265"/>
      <c r="T1811" s="265"/>
      <c r="U1811" s="265"/>
      <c r="V1811" s="265"/>
      <c r="W1811" s="265"/>
      <c r="X1811" s="265"/>
      <c r="Y1811" s="265"/>
      <c r="Z1811" s="265"/>
      <c r="AA1811" s="265"/>
      <c r="AB1811" s="265"/>
    </row>
    <row r="1812" hidden="1">
      <c r="A1812" s="83" t="str">
        <f t="shared" si="2"/>
        <v>5fa16dd24f830521b0f7d9c5</v>
      </c>
      <c r="B1812" s="99"/>
      <c r="C1812" s="92" t="s">
        <v>52</v>
      </c>
      <c r="D1812" s="474" t="s">
        <v>10970</v>
      </c>
      <c r="E1812" s="424" t="s">
        <v>7689</v>
      </c>
      <c r="F1812" s="424" t="s">
        <v>7690</v>
      </c>
      <c r="G1812" s="309" t="s">
        <v>9061</v>
      </c>
      <c r="H1812" s="231" t="s">
        <v>10411</v>
      </c>
      <c r="I1812" s="122" t="s">
        <v>10973</v>
      </c>
      <c r="J1812" s="122" t="s">
        <v>7692</v>
      </c>
      <c r="K1812" s="300" t="s">
        <v>10974</v>
      </c>
      <c r="L1812" s="349"/>
      <c r="M1812" s="362"/>
      <c r="N1812" s="349"/>
      <c r="O1812" s="349"/>
      <c r="P1812" s="349"/>
      <c r="Q1812" s="265"/>
      <c r="R1812" s="265"/>
      <c r="S1812" s="265"/>
      <c r="T1812" s="265"/>
      <c r="U1812" s="265"/>
      <c r="V1812" s="265"/>
      <c r="W1812" s="265"/>
      <c r="X1812" s="265"/>
      <c r="Y1812" s="265"/>
      <c r="Z1812" s="265"/>
      <c r="AA1812" s="265"/>
      <c r="AB1812" s="265"/>
    </row>
    <row r="1813" hidden="1">
      <c r="A1813" s="83" t="str">
        <f t="shared" si="2"/>
        <v>611fc96bf2062e1a8991bf6d</v>
      </c>
      <c r="B1813" s="99"/>
      <c r="C1813" s="92" t="s">
        <v>52</v>
      </c>
      <c r="D1813" s="474" t="s">
        <v>10970</v>
      </c>
      <c r="E1813" s="48" t="s">
        <v>879</v>
      </c>
      <c r="F1813" s="48" t="s">
        <v>880</v>
      </c>
      <c r="G1813" s="409" t="s">
        <v>8958</v>
      </c>
      <c r="H1813" s="414" t="s">
        <v>10975</v>
      </c>
      <c r="I1813" s="116" t="s">
        <v>10976</v>
      </c>
      <c r="J1813" s="116" t="s">
        <v>882</v>
      </c>
      <c r="K1813" s="300"/>
      <c r="L1813" s="349"/>
      <c r="M1813" s="362"/>
      <c r="N1813" s="349"/>
      <c r="O1813" s="349"/>
      <c r="P1813" s="349"/>
      <c r="Q1813" s="265"/>
      <c r="R1813" s="265"/>
      <c r="S1813" s="265"/>
      <c r="T1813" s="265"/>
      <c r="U1813" s="265"/>
      <c r="V1813" s="265"/>
      <c r="W1813" s="265"/>
      <c r="X1813" s="265"/>
      <c r="Y1813" s="265"/>
      <c r="Z1813" s="265"/>
      <c r="AA1813" s="265"/>
      <c r="AB1813" s="265"/>
    </row>
    <row r="1814" hidden="1">
      <c r="A1814" s="83" t="str">
        <f t="shared" si="2"/>
        <v>5fad3d1f783adb8cadd5fee4</v>
      </c>
      <c r="B1814" s="99"/>
      <c r="C1814" s="92" t="s">
        <v>52</v>
      </c>
      <c r="D1814" s="474" t="s">
        <v>10970</v>
      </c>
      <c r="E1814" s="424" t="s">
        <v>10977</v>
      </c>
      <c r="F1814" s="424" t="s">
        <v>10978</v>
      </c>
      <c r="G1814" s="309" t="s">
        <v>8912</v>
      </c>
      <c r="H1814" s="231" t="s">
        <v>10785</v>
      </c>
      <c r="I1814" s="122" t="s">
        <v>10979</v>
      </c>
      <c r="J1814" s="122" t="s">
        <v>10980</v>
      </c>
      <c r="K1814" s="300"/>
      <c r="L1814" s="349"/>
      <c r="M1814" s="362"/>
      <c r="N1814" s="349"/>
      <c r="O1814" s="349"/>
      <c r="P1814" s="349"/>
      <c r="Q1814" s="265"/>
      <c r="R1814" s="265"/>
      <c r="S1814" s="265"/>
      <c r="T1814" s="265"/>
      <c r="U1814" s="265"/>
      <c r="V1814" s="265"/>
      <c r="W1814" s="265"/>
      <c r="X1814" s="265"/>
      <c r="Y1814" s="265"/>
      <c r="Z1814" s="265"/>
      <c r="AA1814" s="265"/>
      <c r="AB1814" s="265"/>
    </row>
    <row r="1815" hidden="1">
      <c r="A1815" s="83" t="str">
        <f t="shared" si="2"/>
        <v/>
      </c>
      <c r="B1815" s="108"/>
      <c r="C1815" s="92" t="s">
        <v>52</v>
      </c>
      <c r="D1815" s="306"/>
      <c r="E1815" s="173"/>
      <c r="F1815" s="173"/>
      <c r="G1815" s="308"/>
      <c r="H1815" s="348"/>
      <c r="I1815" s="173"/>
      <c r="J1815" s="173"/>
      <c r="K1815" s="300"/>
      <c r="L1815" s="349"/>
      <c r="M1815" s="362"/>
      <c r="N1815" s="349"/>
      <c r="O1815" s="349"/>
      <c r="P1815" s="349"/>
      <c r="Q1815" s="265"/>
      <c r="R1815" s="265"/>
      <c r="S1815" s="265"/>
      <c r="T1815" s="265"/>
      <c r="U1815" s="265"/>
      <c r="V1815" s="265"/>
      <c r="W1815" s="265"/>
      <c r="X1815" s="265"/>
      <c r="Y1815" s="265"/>
      <c r="Z1815" s="265"/>
      <c r="AA1815" s="265"/>
      <c r="AB1815" s="265"/>
    </row>
    <row r="1816" hidden="1">
      <c r="A1816" s="83" t="str">
        <f t="shared" si="2"/>
        <v/>
      </c>
      <c r="B1816" s="335"/>
      <c r="C1816" s="475"/>
      <c r="D1816" s="306"/>
      <c r="E1816" s="173"/>
      <c r="F1816" s="173"/>
      <c r="G1816" s="308"/>
      <c r="H1816" s="348"/>
      <c r="I1816" s="173"/>
      <c r="J1816" s="173"/>
      <c r="K1816" s="300"/>
      <c r="L1816" s="349"/>
      <c r="M1816" s="362"/>
      <c r="N1816" s="349"/>
      <c r="O1816" s="349"/>
      <c r="P1816" s="349"/>
      <c r="Q1816" s="265"/>
      <c r="R1816" s="265"/>
      <c r="S1816" s="265"/>
      <c r="T1816" s="265"/>
      <c r="U1816" s="265"/>
      <c r="V1816" s="265"/>
      <c r="W1816" s="265"/>
      <c r="X1816" s="265"/>
      <c r="Y1816" s="265"/>
      <c r="Z1816" s="265"/>
      <c r="AA1816" s="265"/>
      <c r="AB1816" s="265"/>
    </row>
    <row r="1817" hidden="1">
      <c r="A1817" s="83" t="str">
        <f t="shared" si="2"/>
        <v>5fb79e1c86e266baf2444a7e</v>
      </c>
      <c r="B1817" s="111" t="s">
        <v>47</v>
      </c>
      <c r="C1817" s="114" t="s">
        <v>10981</v>
      </c>
      <c r="D1817" s="476" t="s">
        <v>10982</v>
      </c>
      <c r="E1817" s="424" t="s">
        <v>10300</v>
      </c>
      <c r="F1817" s="424" t="s">
        <v>10301</v>
      </c>
      <c r="G1817" s="309" t="s">
        <v>8802</v>
      </c>
      <c r="H1817" s="430" t="s">
        <v>9970</v>
      </c>
      <c r="I1817" s="430" t="s">
        <v>10983</v>
      </c>
      <c r="J1817" s="430" t="s">
        <v>10303</v>
      </c>
      <c r="K1817" s="39" t="s">
        <v>10984</v>
      </c>
      <c r="N1817" s="349"/>
      <c r="O1817" s="349"/>
      <c r="P1817" s="349"/>
      <c r="Q1817" s="265"/>
      <c r="R1817" s="265"/>
      <c r="S1817" s="265"/>
      <c r="T1817" s="265"/>
      <c r="U1817" s="265"/>
      <c r="V1817" s="265"/>
      <c r="W1817" s="265"/>
      <c r="X1817" s="265"/>
      <c r="Y1817" s="265"/>
      <c r="Z1817" s="265"/>
      <c r="AA1817" s="265"/>
      <c r="AB1817" s="265"/>
    </row>
    <row r="1818" hidden="1">
      <c r="A1818" s="83" t="str">
        <f t="shared" si="2"/>
        <v>5f55e747a0a65448050cfcfd</v>
      </c>
      <c r="B1818" s="99"/>
      <c r="C1818" s="114" t="s">
        <v>10981</v>
      </c>
      <c r="D1818" s="477" t="s">
        <v>10982</v>
      </c>
      <c r="E1818" s="48" t="s">
        <v>3097</v>
      </c>
      <c r="F1818" s="48" t="s">
        <v>3098</v>
      </c>
      <c r="G1818" s="409" t="s">
        <v>9061</v>
      </c>
      <c r="H1818" s="414" t="s">
        <v>9989</v>
      </c>
      <c r="I1818" s="116" t="s">
        <v>10985</v>
      </c>
      <c r="J1818" s="116" t="s">
        <v>10986</v>
      </c>
      <c r="K1818" s="39" t="s">
        <v>10987</v>
      </c>
      <c r="L1818" s="349"/>
      <c r="M1818" s="362"/>
      <c r="N1818" s="349"/>
      <c r="O1818" s="349"/>
      <c r="P1818" s="349"/>
      <c r="Q1818" s="265"/>
      <c r="R1818" s="265"/>
      <c r="S1818" s="265"/>
      <c r="T1818" s="265"/>
      <c r="U1818" s="265"/>
      <c r="V1818" s="265"/>
      <c r="W1818" s="265"/>
      <c r="X1818" s="265"/>
      <c r="Y1818" s="265"/>
      <c r="Z1818" s="265"/>
      <c r="AA1818" s="265"/>
      <c r="AB1818" s="265"/>
    </row>
    <row r="1819" hidden="1">
      <c r="A1819" s="83" t="str">
        <f t="shared" si="2"/>
        <v>60e6c90a6ce46d52562bfe07</v>
      </c>
      <c r="B1819" s="99"/>
      <c r="C1819" s="114" t="s">
        <v>10981</v>
      </c>
      <c r="D1819" s="474" t="s">
        <v>10982</v>
      </c>
      <c r="E1819" s="11" t="s">
        <v>10988</v>
      </c>
      <c r="F1819" s="11" t="s">
        <v>8410</v>
      </c>
      <c r="G1819" s="308" t="s">
        <v>9297</v>
      </c>
      <c r="H1819" s="348" t="s">
        <v>10566</v>
      </c>
      <c r="I1819" s="173" t="s">
        <v>10989</v>
      </c>
      <c r="J1819" s="11" t="s">
        <v>10990</v>
      </c>
      <c r="K1819" s="39" t="s">
        <v>10991</v>
      </c>
      <c r="L1819" s="349"/>
      <c r="M1819" s="362"/>
      <c r="N1819" s="349"/>
      <c r="O1819" s="349"/>
      <c r="P1819" s="349"/>
      <c r="Q1819" s="265"/>
      <c r="R1819" s="265"/>
      <c r="S1819" s="265"/>
      <c r="T1819" s="265"/>
      <c r="U1819" s="265"/>
      <c r="V1819" s="265"/>
      <c r="W1819" s="265"/>
      <c r="X1819" s="265"/>
      <c r="Y1819" s="265"/>
      <c r="Z1819" s="265"/>
      <c r="AA1819" s="265"/>
      <c r="AB1819" s="265"/>
    </row>
    <row r="1820" hidden="1">
      <c r="A1820" s="83" t="str">
        <f t="shared" si="2"/>
        <v>6111506bb9ac19dd0dbdaba6</v>
      </c>
      <c r="B1820" s="99"/>
      <c r="C1820" s="114" t="s">
        <v>10981</v>
      </c>
      <c r="D1820" s="474" t="s">
        <v>10982</v>
      </c>
      <c r="E1820" s="11" t="s">
        <v>10992</v>
      </c>
      <c r="F1820" s="11" t="s">
        <v>10993</v>
      </c>
      <c r="G1820" s="308" t="s">
        <v>9377</v>
      </c>
      <c r="H1820" s="348" t="s">
        <v>10580</v>
      </c>
      <c r="I1820" s="173" t="s">
        <v>10994</v>
      </c>
      <c r="J1820" s="173" t="s">
        <v>10995</v>
      </c>
      <c r="K1820" s="39" t="s">
        <v>10996</v>
      </c>
      <c r="L1820" s="349"/>
      <c r="M1820" s="362"/>
      <c r="N1820" s="349"/>
      <c r="O1820" s="349"/>
      <c r="P1820" s="349"/>
      <c r="Q1820" s="265"/>
      <c r="R1820" s="265"/>
      <c r="S1820" s="265"/>
      <c r="T1820" s="265"/>
      <c r="U1820" s="265"/>
      <c r="V1820" s="265"/>
      <c r="W1820" s="265"/>
      <c r="X1820" s="265"/>
      <c r="Y1820" s="265"/>
      <c r="Z1820" s="265"/>
      <c r="AA1820" s="265"/>
      <c r="AB1820" s="265"/>
    </row>
    <row r="1821" hidden="1">
      <c r="A1821" s="83" t="str">
        <f t="shared" si="2"/>
        <v>6001e7c4dda07b7d2752a757</v>
      </c>
      <c r="B1821" s="99"/>
      <c r="C1821" s="114" t="s">
        <v>10981</v>
      </c>
      <c r="D1821" s="474" t="s">
        <v>10982</v>
      </c>
      <c r="E1821" s="11" t="s">
        <v>6982</v>
      </c>
      <c r="F1821" s="11" t="s">
        <v>6983</v>
      </c>
      <c r="G1821" s="308" t="s">
        <v>9186</v>
      </c>
      <c r="H1821" s="348" t="s">
        <v>9989</v>
      </c>
      <c r="I1821" s="173" t="s">
        <v>10997</v>
      </c>
      <c r="J1821" s="11" t="s">
        <v>6984</v>
      </c>
      <c r="K1821" s="300" t="s">
        <v>10998</v>
      </c>
      <c r="L1821" s="349"/>
      <c r="M1821" s="362"/>
      <c r="N1821" s="349"/>
      <c r="O1821" s="349"/>
      <c r="P1821" s="349"/>
      <c r="Q1821" s="265"/>
      <c r="R1821" s="265"/>
      <c r="S1821" s="265"/>
      <c r="T1821" s="265"/>
      <c r="U1821" s="265"/>
      <c r="V1821" s="265"/>
      <c r="W1821" s="265"/>
      <c r="X1821" s="265"/>
      <c r="Y1821" s="265"/>
      <c r="Z1821" s="265"/>
      <c r="AA1821" s="265"/>
      <c r="AB1821" s="265"/>
    </row>
    <row r="1822" hidden="1">
      <c r="A1822" s="83" t="str">
        <f t="shared" si="2"/>
        <v/>
      </c>
      <c r="B1822" s="108"/>
      <c r="C1822" s="114" t="s">
        <v>10981</v>
      </c>
      <c r="D1822" s="306"/>
      <c r="E1822" s="173"/>
      <c r="F1822" s="173"/>
      <c r="G1822" s="308"/>
      <c r="H1822" s="348"/>
      <c r="I1822" s="173"/>
      <c r="J1822" s="173"/>
      <c r="K1822" s="300"/>
      <c r="L1822" s="349"/>
      <c r="M1822" s="362"/>
      <c r="N1822" s="349"/>
      <c r="O1822" s="349"/>
      <c r="P1822" s="349"/>
      <c r="Q1822" s="265"/>
      <c r="R1822" s="265"/>
      <c r="S1822" s="265"/>
      <c r="T1822" s="265"/>
      <c r="U1822" s="265"/>
      <c r="V1822" s="265"/>
      <c r="W1822" s="265"/>
      <c r="X1822" s="265"/>
      <c r="Y1822" s="265"/>
      <c r="Z1822" s="265"/>
      <c r="AA1822" s="265"/>
      <c r="AB1822" s="265"/>
    </row>
    <row r="1823" hidden="1">
      <c r="A1823" s="83" t="str">
        <f t="shared" si="2"/>
        <v/>
      </c>
      <c r="B1823" s="335"/>
      <c r="C1823" s="475"/>
      <c r="D1823" s="306"/>
      <c r="E1823" s="173"/>
      <c r="F1823" s="173"/>
      <c r="G1823" s="308"/>
      <c r="H1823" s="348"/>
      <c r="I1823" s="173"/>
      <c r="J1823" s="173"/>
      <c r="K1823" s="300"/>
      <c r="L1823" s="349"/>
      <c r="M1823" s="362"/>
      <c r="N1823" s="349"/>
      <c r="O1823" s="349"/>
      <c r="P1823" s="349"/>
      <c r="Q1823" s="265"/>
      <c r="R1823" s="265"/>
      <c r="S1823" s="265"/>
      <c r="T1823" s="265"/>
      <c r="U1823" s="265"/>
      <c r="V1823" s="265"/>
      <c r="W1823" s="265"/>
      <c r="X1823" s="265"/>
      <c r="Y1823" s="265"/>
      <c r="Z1823" s="265"/>
      <c r="AA1823" s="265"/>
      <c r="AB1823" s="265"/>
    </row>
    <row r="1824" hidden="1">
      <c r="A1824" s="83" t="str">
        <f t="shared" si="2"/>
        <v/>
      </c>
      <c r="B1824" s="111" t="s">
        <v>368</v>
      </c>
      <c r="C1824" s="114" t="s">
        <v>371</v>
      </c>
      <c r="D1824" s="306"/>
      <c r="E1824" s="173"/>
      <c r="F1824" s="173"/>
      <c r="G1824" s="308"/>
      <c r="N1824" s="349"/>
      <c r="O1824" s="349"/>
      <c r="P1824" s="349"/>
      <c r="Q1824" s="265"/>
      <c r="R1824" s="265"/>
      <c r="S1824" s="265"/>
      <c r="T1824" s="265"/>
      <c r="U1824" s="265"/>
      <c r="V1824" s="265"/>
      <c r="W1824" s="265"/>
      <c r="X1824" s="265"/>
      <c r="Y1824" s="265"/>
      <c r="Z1824" s="265"/>
      <c r="AA1824" s="265"/>
      <c r="AB1824" s="265"/>
    </row>
    <row r="1825" hidden="1">
      <c r="A1825" s="83" t="str">
        <f t="shared" si="2"/>
        <v/>
      </c>
      <c r="B1825" s="99"/>
      <c r="C1825" s="114" t="s">
        <v>371</v>
      </c>
      <c r="D1825" s="306"/>
      <c r="E1825" s="173"/>
      <c r="F1825" s="173"/>
      <c r="G1825" s="308"/>
      <c r="H1825" s="348"/>
      <c r="I1825" s="173"/>
      <c r="J1825" s="173"/>
      <c r="K1825" s="300"/>
      <c r="L1825" s="349"/>
      <c r="M1825" s="362"/>
      <c r="N1825" s="349"/>
      <c r="O1825" s="349"/>
      <c r="P1825" s="349"/>
      <c r="Q1825" s="265"/>
      <c r="R1825" s="265"/>
      <c r="S1825" s="265"/>
      <c r="T1825" s="265"/>
      <c r="U1825" s="265"/>
      <c r="V1825" s="265"/>
      <c r="W1825" s="265"/>
      <c r="X1825" s="265"/>
      <c r="Y1825" s="265"/>
      <c r="Z1825" s="265"/>
      <c r="AA1825" s="265"/>
      <c r="AB1825" s="265"/>
    </row>
    <row r="1826" hidden="1">
      <c r="A1826" s="83" t="str">
        <f t="shared" si="2"/>
        <v/>
      </c>
      <c r="B1826" s="99"/>
      <c r="C1826" s="114" t="s">
        <v>371</v>
      </c>
      <c r="D1826" s="306"/>
      <c r="E1826" s="173"/>
      <c r="F1826" s="339" t="s">
        <v>10215</v>
      </c>
      <c r="G1826" s="254"/>
      <c r="H1826" s="348"/>
      <c r="I1826" s="173"/>
      <c r="J1826" s="173"/>
      <c r="K1826" s="300"/>
      <c r="L1826" s="349"/>
      <c r="M1826" s="362"/>
      <c r="N1826" s="349"/>
      <c r="O1826" s="349"/>
      <c r="P1826" s="349"/>
      <c r="Q1826" s="265"/>
      <c r="R1826" s="265"/>
      <c r="S1826" s="265"/>
      <c r="T1826" s="265"/>
      <c r="U1826" s="265"/>
      <c r="V1826" s="265"/>
      <c r="W1826" s="265"/>
      <c r="X1826" s="265"/>
      <c r="Y1826" s="265"/>
      <c r="Z1826" s="265"/>
      <c r="AA1826" s="265"/>
      <c r="AB1826" s="265"/>
    </row>
    <row r="1827" hidden="1">
      <c r="A1827" s="83" t="str">
        <f t="shared" si="2"/>
        <v/>
      </c>
      <c r="B1827" s="99"/>
      <c r="C1827" s="114" t="s">
        <v>371</v>
      </c>
      <c r="D1827" s="306"/>
      <c r="E1827" s="173"/>
      <c r="F1827" s="255"/>
      <c r="G1827" s="256"/>
      <c r="H1827" s="348"/>
      <c r="I1827" s="173"/>
      <c r="J1827" s="173"/>
      <c r="K1827" s="300"/>
      <c r="L1827" s="349"/>
      <c r="M1827" s="362"/>
      <c r="N1827" s="349"/>
      <c r="O1827" s="349"/>
      <c r="P1827" s="349"/>
      <c r="Q1827" s="265"/>
      <c r="R1827" s="265"/>
      <c r="S1827" s="265"/>
      <c r="T1827" s="265"/>
      <c r="U1827" s="265"/>
      <c r="V1827" s="265"/>
      <c r="W1827" s="265"/>
      <c r="X1827" s="265"/>
      <c r="Y1827" s="265"/>
      <c r="Z1827" s="265"/>
      <c r="AA1827" s="265"/>
      <c r="AB1827" s="265"/>
    </row>
    <row r="1828" hidden="1">
      <c r="A1828" s="83" t="str">
        <f t="shared" si="2"/>
        <v/>
      </c>
      <c r="B1828" s="99"/>
      <c r="C1828" s="114" t="s">
        <v>371</v>
      </c>
      <c r="D1828" s="306"/>
      <c r="E1828" s="173"/>
      <c r="F1828" s="257"/>
      <c r="G1828" s="259"/>
      <c r="H1828" s="348"/>
      <c r="I1828" s="173"/>
      <c r="J1828" s="173"/>
      <c r="K1828" s="300"/>
      <c r="L1828" s="349"/>
      <c r="M1828" s="362"/>
      <c r="N1828" s="349"/>
      <c r="O1828" s="349"/>
      <c r="P1828" s="349"/>
      <c r="Q1828" s="265"/>
      <c r="R1828" s="265"/>
      <c r="S1828" s="265"/>
      <c r="T1828" s="265"/>
      <c r="U1828" s="265"/>
      <c r="V1828" s="265"/>
      <c r="W1828" s="265"/>
      <c r="X1828" s="265"/>
      <c r="Y1828" s="265"/>
      <c r="Z1828" s="265"/>
      <c r="AA1828" s="265"/>
      <c r="AB1828" s="265"/>
    </row>
    <row r="1829" hidden="1">
      <c r="A1829" s="83" t="str">
        <f t="shared" si="2"/>
        <v/>
      </c>
      <c r="B1829" s="108"/>
      <c r="C1829" s="114" t="s">
        <v>371</v>
      </c>
      <c r="D1829" s="306"/>
      <c r="E1829" s="173"/>
      <c r="F1829" s="173"/>
      <c r="G1829" s="308"/>
      <c r="H1829" s="348"/>
      <c r="I1829" s="173"/>
      <c r="J1829" s="173"/>
      <c r="K1829" s="300"/>
      <c r="L1829" s="349"/>
      <c r="M1829" s="362"/>
      <c r="N1829" s="349"/>
      <c r="O1829" s="349"/>
      <c r="P1829" s="349"/>
      <c r="Q1829" s="265"/>
      <c r="R1829" s="265"/>
      <c r="S1829" s="265"/>
      <c r="T1829" s="265"/>
      <c r="U1829" s="265"/>
      <c r="V1829" s="265"/>
      <c r="W1829" s="265"/>
      <c r="X1829" s="265"/>
      <c r="Y1829" s="265"/>
      <c r="Z1829" s="265"/>
      <c r="AA1829" s="265"/>
      <c r="AB1829" s="265"/>
    </row>
    <row r="1830" hidden="1">
      <c r="A1830" s="83" t="str">
        <f t="shared" si="2"/>
        <v/>
      </c>
      <c r="B1830" s="83"/>
      <c r="C1830" s="478">
        <v>44460.0</v>
      </c>
      <c r="D1830" s="306"/>
      <c r="E1830" s="173"/>
      <c r="F1830" s="173"/>
      <c r="G1830" s="308"/>
      <c r="H1830" s="348"/>
      <c r="I1830" s="173"/>
      <c r="J1830" s="173"/>
      <c r="K1830" s="300"/>
      <c r="L1830" s="349"/>
      <c r="M1830" s="362"/>
      <c r="N1830" s="349"/>
      <c r="O1830" s="349"/>
      <c r="P1830" s="349"/>
      <c r="Q1830" s="265"/>
      <c r="R1830" s="265"/>
      <c r="S1830" s="265"/>
      <c r="T1830" s="265"/>
      <c r="U1830" s="265"/>
      <c r="V1830" s="265"/>
      <c r="W1830" s="265"/>
      <c r="X1830" s="265"/>
      <c r="Y1830" s="265"/>
      <c r="Z1830" s="265"/>
      <c r="AA1830" s="265"/>
      <c r="AB1830" s="265"/>
    </row>
    <row r="1831" hidden="1">
      <c r="A1831" s="83" t="str">
        <f t="shared" si="2"/>
        <v/>
      </c>
      <c r="B1831" s="479"/>
      <c r="C1831" s="480"/>
      <c r="D1831" s="306"/>
      <c r="E1831" s="173"/>
      <c r="F1831" s="173"/>
      <c r="G1831" s="308"/>
      <c r="H1831" s="348"/>
      <c r="I1831" s="173"/>
      <c r="J1831" s="173"/>
      <c r="K1831" s="300"/>
      <c r="L1831" s="349"/>
      <c r="M1831" s="362"/>
      <c r="N1831" s="349"/>
      <c r="O1831" s="349"/>
      <c r="P1831" s="349"/>
      <c r="Q1831" s="265"/>
      <c r="R1831" s="265"/>
      <c r="S1831" s="265"/>
      <c r="T1831" s="265"/>
      <c r="U1831" s="265"/>
      <c r="V1831" s="265"/>
      <c r="W1831" s="265"/>
      <c r="X1831" s="265"/>
      <c r="Y1831" s="265"/>
      <c r="Z1831" s="265"/>
      <c r="AA1831" s="265"/>
      <c r="AB1831" s="265"/>
    </row>
    <row r="1832" hidden="1">
      <c r="A1832" s="83" t="str">
        <f t="shared" si="2"/>
        <v/>
      </c>
      <c r="B1832" s="481" t="s">
        <v>8686</v>
      </c>
      <c r="C1832" s="480" t="s">
        <v>52</v>
      </c>
      <c r="D1832" s="306"/>
      <c r="E1832" s="173"/>
      <c r="F1832" s="173"/>
      <c r="G1832" s="308"/>
      <c r="H1832" s="348"/>
      <c r="I1832" s="173"/>
      <c r="J1832" s="173"/>
      <c r="K1832" s="300"/>
      <c r="L1832" s="349"/>
      <c r="M1832" s="362"/>
      <c r="N1832" s="349"/>
      <c r="O1832" s="349"/>
      <c r="P1832" s="349"/>
      <c r="Q1832" s="265"/>
      <c r="R1832" s="265"/>
      <c r="S1832" s="265"/>
      <c r="T1832" s="265"/>
      <c r="U1832" s="265"/>
      <c r="V1832" s="265"/>
      <c r="W1832" s="265"/>
      <c r="X1832" s="265"/>
      <c r="Y1832" s="265"/>
      <c r="Z1832" s="265"/>
      <c r="AA1832" s="265"/>
      <c r="AB1832" s="265"/>
    </row>
    <row r="1833" hidden="1">
      <c r="A1833" s="83" t="str">
        <f>#REF!</f>
        <v>#REF!</v>
      </c>
      <c r="B1833" s="99"/>
      <c r="C1833" s="480" t="s">
        <v>52</v>
      </c>
      <c r="D1833" s="310" t="s">
        <v>51</v>
      </c>
      <c r="E1833" s="48" t="s">
        <v>8264</v>
      </c>
      <c r="F1833" s="48" t="s">
        <v>8265</v>
      </c>
      <c r="G1833" s="409" t="s">
        <v>9410</v>
      </c>
      <c r="H1833" s="414" t="s">
        <v>10999</v>
      </c>
      <c r="I1833" s="116" t="s">
        <v>11000</v>
      </c>
      <c r="J1833" s="48" t="s">
        <v>8267</v>
      </c>
      <c r="K1833" s="300"/>
      <c r="L1833" s="349"/>
      <c r="M1833" s="362"/>
      <c r="N1833" s="349"/>
      <c r="O1833" s="349"/>
      <c r="P1833" s="349"/>
      <c r="Q1833" s="265"/>
      <c r="R1833" s="265"/>
      <c r="S1833" s="265"/>
      <c r="T1833" s="265"/>
      <c r="U1833" s="265"/>
      <c r="V1833" s="265"/>
      <c r="W1833" s="265"/>
      <c r="X1833" s="265"/>
      <c r="Y1833" s="265"/>
      <c r="Z1833" s="265"/>
      <c r="AA1833" s="265"/>
      <c r="AB1833" s="265"/>
    </row>
    <row r="1834" hidden="1">
      <c r="A1834" s="83" t="str">
        <f>E1834</f>
        <v>6124edbba685370d71523f5d</v>
      </c>
      <c r="B1834" s="99"/>
      <c r="C1834" s="480" t="s">
        <v>52</v>
      </c>
      <c r="D1834" s="297" t="s">
        <v>51</v>
      </c>
      <c r="E1834" s="424" t="s">
        <v>2197</v>
      </c>
      <c r="F1834" s="424" t="s">
        <v>2198</v>
      </c>
      <c r="G1834" s="309" t="s">
        <v>9021</v>
      </c>
      <c r="H1834" s="430" t="s">
        <v>11001</v>
      </c>
      <c r="I1834" s="122" t="s">
        <v>11002</v>
      </c>
      <c r="J1834" s="424" t="s">
        <v>2200</v>
      </c>
      <c r="K1834" s="300" t="s">
        <v>11003</v>
      </c>
      <c r="L1834" s="349"/>
      <c r="M1834" s="362"/>
      <c r="N1834" s="349"/>
      <c r="O1834" s="349"/>
      <c r="P1834" s="349"/>
      <c r="Q1834" s="265"/>
      <c r="R1834" s="265"/>
      <c r="S1834" s="265"/>
      <c r="T1834" s="265"/>
      <c r="U1834" s="265"/>
      <c r="V1834" s="265"/>
      <c r="W1834" s="265"/>
      <c r="X1834" s="265"/>
      <c r="Y1834" s="265"/>
      <c r="Z1834" s="265"/>
      <c r="AA1834" s="265"/>
      <c r="AB1834" s="265"/>
    </row>
    <row r="1835" hidden="1">
      <c r="A1835" s="83" t="str">
        <f>#REF!</f>
        <v>#REF!</v>
      </c>
      <c r="B1835" s="99"/>
      <c r="C1835" s="480" t="s">
        <v>52</v>
      </c>
      <c r="D1835" s="297"/>
      <c r="E1835" s="424" t="s">
        <v>10947</v>
      </c>
      <c r="F1835" s="424" t="s">
        <v>10948</v>
      </c>
      <c r="G1835" s="309" t="s">
        <v>8697</v>
      </c>
      <c r="H1835" s="231" t="s">
        <v>10386</v>
      </c>
      <c r="I1835" s="122" t="s">
        <v>10949</v>
      </c>
      <c r="J1835" s="424" t="s">
        <v>10950</v>
      </c>
      <c r="K1835" s="300" t="s">
        <v>8744</v>
      </c>
      <c r="L1835" s="349"/>
      <c r="M1835" s="362"/>
      <c r="N1835" s="349"/>
      <c r="O1835" s="349"/>
      <c r="P1835" s="349"/>
      <c r="Q1835" s="265"/>
      <c r="R1835" s="265"/>
      <c r="S1835" s="265"/>
      <c r="T1835" s="265"/>
      <c r="U1835" s="265"/>
      <c r="V1835" s="265"/>
      <c r="W1835" s="265"/>
      <c r="X1835" s="265"/>
      <c r="Y1835" s="265"/>
      <c r="Z1835" s="265"/>
      <c r="AA1835" s="265"/>
      <c r="AB1835" s="265"/>
    </row>
    <row r="1836" hidden="1">
      <c r="A1836" s="83" t="str">
        <f t="shared" ref="A1836:A1839" si="3">E1836</f>
        <v>6141c0a51860bc73c809740d</v>
      </c>
      <c r="B1836" s="99"/>
      <c r="C1836" s="480" t="s">
        <v>52</v>
      </c>
      <c r="D1836" s="306" t="s">
        <v>51</v>
      </c>
      <c r="E1836" s="11" t="s">
        <v>3268</v>
      </c>
      <c r="F1836" s="11" t="s">
        <v>3269</v>
      </c>
      <c r="G1836" s="308" t="s">
        <v>9325</v>
      </c>
      <c r="H1836" s="348" t="s">
        <v>11004</v>
      </c>
      <c r="I1836" s="173" t="s">
        <v>11005</v>
      </c>
      <c r="J1836" s="11" t="s">
        <v>3271</v>
      </c>
      <c r="K1836" s="300"/>
      <c r="L1836" s="349"/>
      <c r="M1836" s="362"/>
      <c r="N1836" s="349"/>
      <c r="O1836" s="349"/>
      <c r="P1836" s="349"/>
      <c r="Q1836" s="265"/>
      <c r="R1836" s="265"/>
      <c r="S1836" s="265"/>
      <c r="T1836" s="265"/>
      <c r="U1836" s="265"/>
      <c r="V1836" s="265"/>
      <c r="W1836" s="265"/>
      <c r="X1836" s="265"/>
      <c r="Y1836" s="265"/>
      <c r="Z1836" s="265"/>
      <c r="AA1836" s="265"/>
      <c r="AB1836" s="265"/>
    </row>
    <row r="1837" hidden="1">
      <c r="A1837" s="83" t="str">
        <f t="shared" si="3"/>
        <v/>
      </c>
      <c r="B1837" s="108"/>
      <c r="C1837" s="480" t="s">
        <v>52</v>
      </c>
      <c r="D1837" s="306"/>
      <c r="E1837" s="173"/>
      <c r="F1837" s="173"/>
      <c r="G1837" s="308"/>
      <c r="H1837" s="348"/>
      <c r="I1837" s="173"/>
      <c r="J1837" s="173"/>
      <c r="K1837" s="300"/>
      <c r="L1837" s="349"/>
      <c r="M1837" s="362"/>
      <c r="N1837" s="349"/>
      <c r="O1837" s="349"/>
      <c r="P1837" s="349"/>
      <c r="Q1837" s="265"/>
      <c r="R1837" s="265"/>
      <c r="S1837" s="265"/>
      <c r="T1837" s="265"/>
      <c r="U1837" s="265"/>
      <c r="V1837" s="265"/>
      <c r="W1837" s="265"/>
      <c r="X1837" s="265"/>
      <c r="Y1837" s="265"/>
      <c r="Z1837" s="265"/>
      <c r="AA1837" s="265"/>
      <c r="AB1837" s="265"/>
    </row>
    <row r="1838" hidden="1">
      <c r="A1838" s="83" t="str">
        <f t="shared" si="3"/>
        <v/>
      </c>
      <c r="B1838" s="335"/>
      <c r="C1838" s="475"/>
      <c r="D1838" s="306"/>
      <c r="E1838" s="173"/>
      <c r="F1838" s="173"/>
      <c r="G1838" s="308"/>
      <c r="H1838" s="348"/>
      <c r="I1838" s="173"/>
      <c r="J1838" s="173"/>
      <c r="K1838" s="300"/>
      <c r="L1838" s="349"/>
      <c r="M1838" s="362"/>
      <c r="N1838" s="349"/>
      <c r="O1838" s="349"/>
      <c r="P1838" s="349"/>
      <c r="Q1838" s="265"/>
      <c r="R1838" s="265"/>
      <c r="S1838" s="265"/>
      <c r="T1838" s="265"/>
      <c r="U1838" s="265"/>
      <c r="V1838" s="265"/>
      <c r="W1838" s="265"/>
      <c r="X1838" s="265"/>
      <c r="Y1838" s="265"/>
      <c r="Z1838" s="265"/>
      <c r="AA1838" s="265"/>
      <c r="AB1838" s="265"/>
    </row>
    <row r="1839" hidden="1">
      <c r="A1839" s="83" t="str">
        <f t="shared" si="3"/>
        <v/>
      </c>
      <c r="B1839" s="111" t="s">
        <v>47</v>
      </c>
      <c r="C1839" s="114" t="s">
        <v>10981</v>
      </c>
      <c r="D1839" s="306"/>
      <c r="E1839" s="173"/>
      <c r="F1839" s="173"/>
      <c r="G1839" s="308"/>
      <c r="N1839" s="349"/>
      <c r="O1839" s="349"/>
      <c r="P1839" s="349"/>
      <c r="Q1839" s="265"/>
      <c r="R1839" s="265"/>
      <c r="S1839" s="265"/>
      <c r="T1839" s="265"/>
      <c r="U1839" s="265"/>
      <c r="V1839" s="265"/>
      <c r="W1839" s="265"/>
      <c r="X1839" s="265"/>
      <c r="Y1839" s="265"/>
      <c r="Z1839" s="265"/>
      <c r="AA1839" s="265"/>
      <c r="AB1839" s="265"/>
    </row>
    <row r="1840" hidden="1">
      <c r="A1840" s="83" t="str">
        <f>E1833</f>
        <v>6077fb55df4d7894a2ec1148</v>
      </c>
      <c r="B1840" s="99"/>
      <c r="C1840" s="114" t="s">
        <v>10981</v>
      </c>
      <c r="D1840" s="469"/>
      <c r="G1840" s="405"/>
      <c r="K1840" s="300"/>
      <c r="L1840" s="349"/>
      <c r="M1840" s="362"/>
      <c r="N1840" s="349"/>
      <c r="O1840" s="349"/>
      <c r="P1840" s="349"/>
      <c r="Q1840" s="265"/>
      <c r="R1840" s="265"/>
      <c r="S1840" s="265"/>
      <c r="T1840" s="265"/>
      <c r="U1840" s="265"/>
      <c r="V1840" s="265"/>
      <c r="W1840" s="265"/>
      <c r="X1840" s="265"/>
      <c r="Y1840" s="265"/>
      <c r="Z1840" s="265"/>
      <c r="AA1840" s="265"/>
      <c r="AB1840" s="265"/>
    </row>
    <row r="1841" hidden="1">
      <c r="A1841" s="83" t="str">
        <f>E1841</f>
        <v>605f42bf6fe61664fbe1a53d</v>
      </c>
      <c r="B1841" s="99"/>
      <c r="C1841" s="114" t="s">
        <v>10981</v>
      </c>
      <c r="D1841" s="306"/>
      <c r="E1841" s="424" t="s">
        <v>2694</v>
      </c>
      <c r="F1841" s="424" t="s">
        <v>2695</v>
      </c>
      <c r="G1841" s="309" t="s">
        <v>8707</v>
      </c>
      <c r="H1841" s="231" t="s">
        <v>9774</v>
      </c>
      <c r="I1841" s="122" t="s">
        <v>11006</v>
      </c>
      <c r="J1841" s="424" t="s">
        <v>2697</v>
      </c>
      <c r="K1841" s="300" t="s">
        <v>11007</v>
      </c>
      <c r="L1841" s="349"/>
      <c r="M1841" s="362"/>
      <c r="N1841" s="349"/>
      <c r="O1841" s="349"/>
      <c r="P1841" s="349"/>
      <c r="Q1841" s="265"/>
      <c r="R1841" s="265"/>
      <c r="S1841" s="265"/>
      <c r="T1841" s="265"/>
      <c r="U1841" s="265"/>
      <c r="V1841" s="265"/>
      <c r="W1841" s="265"/>
      <c r="X1841" s="265"/>
      <c r="Y1841" s="265"/>
      <c r="Z1841" s="265"/>
      <c r="AA1841" s="265"/>
      <c r="AB1841" s="265"/>
    </row>
    <row r="1842" hidden="1">
      <c r="A1842" s="83" t="str">
        <f>E1835</f>
        <v>60ec32058998cc847e82e8a1</v>
      </c>
      <c r="B1842" s="99"/>
      <c r="C1842" s="114" t="s">
        <v>10981</v>
      </c>
      <c r="D1842" s="310" t="s">
        <v>51</v>
      </c>
      <c r="E1842" s="48" t="s">
        <v>3743</v>
      </c>
      <c r="F1842" s="48" t="s">
        <v>3744</v>
      </c>
      <c r="G1842" s="482">
        <v>0.6458333333333334</v>
      </c>
      <c r="H1842" s="483" t="s">
        <v>11008</v>
      </c>
      <c r="I1842" s="483" t="s">
        <v>11009</v>
      </c>
      <c r="J1842" s="48" t="s">
        <v>3746</v>
      </c>
      <c r="K1842" s="300" t="s">
        <v>10709</v>
      </c>
      <c r="L1842" s="349"/>
      <c r="M1842" s="362"/>
      <c r="N1842" s="349"/>
      <c r="O1842" s="349"/>
      <c r="P1842" s="349"/>
      <c r="Q1842" s="265"/>
      <c r="R1842" s="265"/>
      <c r="S1842" s="265"/>
      <c r="T1842" s="265"/>
      <c r="U1842" s="265"/>
      <c r="V1842" s="265"/>
      <c r="W1842" s="265"/>
      <c r="X1842" s="265"/>
      <c r="Y1842" s="265"/>
      <c r="Z1842" s="265"/>
      <c r="AA1842" s="265"/>
      <c r="AB1842" s="265"/>
    </row>
    <row r="1843" hidden="1">
      <c r="A1843" s="83" t="str">
        <f t="shared" ref="A1843:A1925" si="4">E1843</f>
        <v>5fa9a839280bdd704ea023eb</v>
      </c>
      <c r="B1843" s="99"/>
      <c r="C1843" s="114" t="s">
        <v>10981</v>
      </c>
      <c r="D1843" s="306"/>
      <c r="E1843" s="424" t="s">
        <v>7398</v>
      </c>
      <c r="F1843" s="424" t="s">
        <v>7399</v>
      </c>
      <c r="G1843" s="309" t="s">
        <v>9276</v>
      </c>
      <c r="H1843" s="231" t="s">
        <v>10966</v>
      </c>
      <c r="I1843" s="122" t="s">
        <v>10967</v>
      </c>
      <c r="J1843" s="424" t="s">
        <v>7401</v>
      </c>
      <c r="K1843" s="300"/>
      <c r="L1843" s="349"/>
      <c r="M1843" s="362"/>
      <c r="N1843" s="349"/>
      <c r="O1843" s="349"/>
      <c r="P1843" s="349"/>
      <c r="Q1843" s="265"/>
      <c r="R1843" s="265"/>
      <c r="S1843" s="265"/>
      <c r="T1843" s="265"/>
      <c r="U1843" s="265"/>
      <c r="V1843" s="265"/>
      <c r="W1843" s="265"/>
      <c r="X1843" s="265"/>
      <c r="Y1843" s="265"/>
      <c r="Z1843" s="265"/>
      <c r="AA1843" s="265"/>
      <c r="AB1843" s="265"/>
    </row>
    <row r="1844" hidden="1">
      <c r="A1844" s="83" t="str">
        <f t="shared" si="4"/>
        <v/>
      </c>
      <c r="B1844" s="108"/>
      <c r="C1844" s="114" t="s">
        <v>10981</v>
      </c>
      <c r="D1844" s="306"/>
      <c r="E1844" s="173"/>
      <c r="F1844" s="173"/>
      <c r="G1844" s="308"/>
      <c r="H1844" s="348"/>
      <c r="I1844" s="173"/>
      <c r="J1844" s="173"/>
      <c r="K1844" s="300"/>
      <c r="L1844" s="349"/>
      <c r="M1844" s="362"/>
      <c r="N1844" s="349"/>
      <c r="O1844" s="349"/>
      <c r="P1844" s="349"/>
      <c r="Q1844" s="265"/>
      <c r="R1844" s="265"/>
      <c r="S1844" s="265"/>
      <c r="T1844" s="265"/>
      <c r="U1844" s="265"/>
      <c r="V1844" s="265"/>
      <c r="W1844" s="265"/>
      <c r="X1844" s="265"/>
      <c r="Y1844" s="265"/>
      <c r="Z1844" s="265"/>
      <c r="AA1844" s="265"/>
      <c r="AB1844" s="265"/>
    </row>
    <row r="1845" hidden="1">
      <c r="A1845" s="83" t="str">
        <f t="shared" si="4"/>
        <v/>
      </c>
      <c r="B1845" s="335"/>
      <c r="C1845" s="475"/>
      <c r="D1845" s="306"/>
      <c r="E1845" s="173"/>
      <c r="F1845" s="173"/>
      <c r="G1845" s="308"/>
      <c r="H1845" s="348"/>
      <c r="I1845" s="173"/>
      <c r="J1845" s="173"/>
      <c r="K1845" s="300"/>
      <c r="L1845" s="349"/>
      <c r="M1845" s="362"/>
      <c r="N1845" s="349"/>
      <c r="O1845" s="349"/>
      <c r="P1845" s="349"/>
      <c r="Q1845" s="265"/>
      <c r="R1845" s="265"/>
      <c r="S1845" s="265"/>
      <c r="T1845" s="265"/>
      <c r="U1845" s="265"/>
      <c r="V1845" s="265"/>
      <c r="W1845" s="265"/>
      <c r="X1845" s="265"/>
      <c r="Y1845" s="265"/>
      <c r="Z1845" s="265"/>
      <c r="AA1845" s="265"/>
      <c r="AB1845" s="265"/>
    </row>
    <row r="1846" hidden="1">
      <c r="A1846" s="83" t="str">
        <f t="shared" si="4"/>
        <v>6130bd6068dc68292dcaf7e6</v>
      </c>
      <c r="B1846" s="111" t="s">
        <v>368</v>
      </c>
      <c r="C1846" s="114" t="s">
        <v>371</v>
      </c>
      <c r="D1846" s="306" t="s">
        <v>51</v>
      </c>
      <c r="E1846" s="11" t="s">
        <v>5965</v>
      </c>
      <c r="F1846" s="11" t="s">
        <v>5966</v>
      </c>
      <c r="G1846" s="308" t="s">
        <v>10693</v>
      </c>
      <c r="H1846" s="39" t="s">
        <v>11010</v>
      </c>
      <c r="I1846" s="39" t="s">
        <v>11011</v>
      </c>
      <c r="J1846" s="11" t="s">
        <v>5968</v>
      </c>
      <c r="N1846" s="349"/>
      <c r="O1846" s="349"/>
      <c r="P1846" s="349"/>
      <c r="Q1846" s="265"/>
      <c r="R1846" s="265"/>
      <c r="S1846" s="265"/>
      <c r="T1846" s="265"/>
      <c r="U1846" s="265"/>
      <c r="V1846" s="265"/>
      <c r="W1846" s="265"/>
      <c r="X1846" s="265"/>
      <c r="Y1846" s="265"/>
      <c r="Z1846" s="265"/>
      <c r="AA1846" s="265"/>
      <c r="AB1846" s="265"/>
    </row>
    <row r="1847" hidden="1">
      <c r="A1847" s="83" t="str">
        <f t="shared" si="4"/>
        <v>602e4e7b85b2c6c70b275e19</v>
      </c>
      <c r="B1847" s="99"/>
      <c r="C1847" s="114" t="s">
        <v>371</v>
      </c>
      <c r="D1847" s="306" t="s">
        <v>51</v>
      </c>
      <c r="E1847" s="11" t="s">
        <v>11012</v>
      </c>
      <c r="F1847" s="11" t="s">
        <v>11013</v>
      </c>
      <c r="G1847" s="308" t="s">
        <v>8927</v>
      </c>
      <c r="H1847" s="348" t="s">
        <v>11010</v>
      </c>
      <c r="I1847" s="173" t="s">
        <v>11014</v>
      </c>
      <c r="J1847" s="11" t="s">
        <v>11015</v>
      </c>
      <c r="K1847" s="300"/>
      <c r="L1847" s="349"/>
      <c r="M1847" s="362"/>
      <c r="N1847" s="349"/>
      <c r="O1847" s="349"/>
      <c r="P1847" s="349"/>
      <c r="Q1847" s="265"/>
      <c r="R1847" s="265"/>
      <c r="S1847" s="265"/>
      <c r="T1847" s="265"/>
      <c r="U1847" s="265"/>
      <c r="V1847" s="265"/>
      <c r="W1847" s="265"/>
      <c r="X1847" s="265"/>
      <c r="Y1847" s="265"/>
      <c r="Z1847" s="265"/>
      <c r="AA1847" s="265"/>
      <c r="AB1847" s="265"/>
    </row>
    <row r="1848" hidden="1">
      <c r="A1848" s="83" t="str">
        <f t="shared" si="4"/>
        <v>606b2296c2388a382bae8c12</v>
      </c>
      <c r="B1848" s="99"/>
      <c r="C1848" s="114" t="s">
        <v>371</v>
      </c>
      <c r="D1848" s="306" t="s">
        <v>51</v>
      </c>
      <c r="E1848" s="11" t="s">
        <v>4416</v>
      </c>
      <c r="F1848" s="11" t="s">
        <v>4417</v>
      </c>
      <c r="G1848" s="308" t="s">
        <v>9186</v>
      </c>
      <c r="H1848" s="348" t="s">
        <v>11010</v>
      </c>
      <c r="I1848" s="173" t="s">
        <v>11016</v>
      </c>
      <c r="J1848" s="11" t="s">
        <v>4419</v>
      </c>
      <c r="K1848" s="300"/>
      <c r="L1848" s="349"/>
      <c r="M1848" s="362"/>
      <c r="N1848" s="349"/>
      <c r="O1848" s="349"/>
      <c r="P1848" s="349"/>
      <c r="Q1848" s="265"/>
      <c r="R1848" s="265"/>
      <c r="S1848" s="265"/>
      <c r="T1848" s="265"/>
      <c r="U1848" s="265"/>
      <c r="V1848" s="265"/>
      <c r="W1848" s="265"/>
      <c r="X1848" s="265"/>
      <c r="Y1848" s="265"/>
      <c r="Z1848" s="265"/>
      <c r="AA1848" s="265"/>
      <c r="AB1848" s="265"/>
    </row>
    <row r="1849" hidden="1">
      <c r="A1849" s="83" t="str">
        <f t="shared" si="4"/>
        <v>60969374d081553f60981d9d</v>
      </c>
      <c r="B1849" s="99"/>
      <c r="C1849" s="114" t="s">
        <v>371</v>
      </c>
      <c r="D1849" s="297" t="s">
        <v>51</v>
      </c>
      <c r="E1849" s="424" t="s">
        <v>1855</v>
      </c>
      <c r="F1849" s="424" t="s">
        <v>1856</v>
      </c>
      <c r="G1849" s="309" t="s">
        <v>8958</v>
      </c>
      <c r="H1849" s="231" t="s">
        <v>11010</v>
      </c>
      <c r="I1849" s="122" t="s">
        <v>11017</v>
      </c>
      <c r="J1849" s="424" t="s">
        <v>1858</v>
      </c>
      <c r="K1849" s="300" t="s">
        <v>11018</v>
      </c>
      <c r="L1849" s="349"/>
      <c r="M1849" s="362"/>
      <c r="N1849" s="349"/>
      <c r="O1849" s="349"/>
      <c r="P1849" s="349"/>
      <c r="Q1849" s="265"/>
      <c r="R1849" s="265"/>
      <c r="S1849" s="265"/>
      <c r="T1849" s="265"/>
      <c r="U1849" s="265"/>
      <c r="V1849" s="265"/>
      <c r="W1849" s="265"/>
      <c r="X1849" s="265"/>
      <c r="Y1849" s="265"/>
      <c r="Z1849" s="265"/>
      <c r="AA1849" s="265"/>
      <c r="AB1849" s="265"/>
    </row>
    <row r="1850" hidden="1">
      <c r="A1850" s="83" t="str">
        <f t="shared" si="4"/>
        <v>60bfe6d56eb3ea2e200df124</v>
      </c>
      <c r="B1850" s="99"/>
      <c r="C1850" s="114" t="s">
        <v>371</v>
      </c>
      <c r="D1850" s="306" t="s">
        <v>51</v>
      </c>
      <c r="E1850" s="11" t="s">
        <v>5198</v>
      </c>
      <c r="F1850" s="11" t="s">
        <v>5199</v>
      </c>
      <c r="G1850" s="308" t="s">
        <v>9325</v>
      </c>
      <c r="H1850" s="348" t="s">
        <v>11010</v>
      </c>
      <c r="I1850" s="173" t="s">
        <v>11019</v>
      </c>
      <c r="J1850" s="11" t="s">
        <v>5201</v>
      </c>
      <c r="K1850" s="300"/>
      <c r="L1850" s="349"/>
      <c r="M1850" s="362"/>
      <c r="N1850" s="349"/>
      <c r="O1850" s="349"/>
      <c r="P1850" s="349"/>
      <c r="Q1850" s="265"/>
      <c r="R1850" s="265"/>
      <c r="S1850" s="265"/>
      <c r="T1850" s="265"/>
      <c r="U1850" s="265"/>
      <c r="V1850" s="265"/>
      <c r="W1850" s="265"/>
      <c r="X1850" s="265"/>
      <c r="Y1850" s="265"/>
      <c r="Z1850" s="265"/>
      <c r="AA1850" s="265"/>
      <c r="AB1850" s="265"/>
    </row>
    <row r="1851" hidden="1">
      <c r="A1851" s="83" t="str">
        <f t="shared" si="4"/>
        <v/>
      </c>
      <c r="B1851" s="108"/>
      <c r="C1851" s="114" t="s">
        <v>371</v>
      </c>
      <c r="D1851" s="306"/>
      <c r="E1851" s="173"/>
      <c r="F1851" s="173"/>
      <c r="G1851" s="308"/>
      <c r="H1851" s="348"/>
      <c r="I1851" s="173"/>
      <c r="J1851" s="173"/>
      <c r="K1851" s="300"/>
      <c r="L1851" s="349"/>
      <c r="M1851" s="362"/>
      <c r="N1851" s="349"/>
      <c r="O1851" s="349"/>
      <c r="P1851" s="349"/>
      <c r="Q1851" s="265"/>
      <c r="R1851" s="265"/>
      <c r="S1851" s="265"/>
      <c r="T1851" s="265"/>
      <c r="U1851" s="265"/>
      <c r="V1851" s="265"/>
      <c r="W1851" s="265"/>
      <c r="X1851" s="265"/>
      <c r="Y1851" s="265"/>
      <c r="Z1851" s="265"/>
      <c r="AA1851" s="265"/>
      <c r="AB1851" s="265"/>
    </row>
    <row r="1852" hidden="1">
      <c r="A1852" s="83" t="str">
        <f t="shared" si="4"/>
        <v/>
      </c>
      <c r="B1852" s="83"/>
      <c r="C1852" s="478">
        <v>44461.0</v>
      </c>
      <c r="D1852" s="306"/>
      <c r="E1852" s="173"/>
      <c r="F1852" s="173"/>
      <c r="G1852" s="308"/>
      <c r="H1852" s="348"/>
      <c r="I1852" s="173"/>
      <c r="J1852" s="173"/>
      <c r="K1852" s="300"/>
      <c r="L1852" s="349"/>
      <c r="M1852" s="362"/>
      <c r="N1852" s="349"/>
      <c r="O1852" s="349"/>
      <c r="P1852" s="349"/>
      <c r="Q1852" s="265"/>
      <c r="R1852" s="265"/>
      <c r="S1852" s="265"/>
      <c r="T1852" s="265"/>
      <c r="U1852" s="265"/>
      <c r="V1852" s="265"/>
      <c r="W1852" s="265"/>
      <c r="X1852" s="265"/>
      <c r="Y1852" s="265"/>
      <c r="Z1852" s="265"/>
      <c r="AA1852" s="265"/>
      <c r="AB1852" s="265"/>
    </row>
    <row r="1853" hidden="1">
      <c r="A1853" s="83" t="str">
        <f t="shared" si="4"/>
        <v>12'den önce randevu oluşturulmayacak...</v>
      </c>
      <c r="B1853" s="479"/>
      <c r="C1853" s="480"/>
      <c r="D1853" s="306"/>
      <c r="E1853" s="381" t="s">
        <v>11020</v>
      </c>
      <c r="F1853" s="150"/>
      <c r="G1853" s="308"/>
      <c r="H1853" s="348"/>
      <c r="I1853" s="173"/>
      <c r="J1853" s="173"/>
      <c r="K1853" s="300"/>
      <c r="L1853" s="349"/>
      <c r="M1853" s="362"/>
      <c r="N1853" s="349"/>
      <c r="O1853" s="349"/>
      <c r="P1853" s="349"/>
      <c r="Q1853" s="265"/>
      <c r="R1853" s="265"/>
      <c r="S1853" s="265"/>
      <c r="T1853" s="265"/>
      <c r="U1853" s="265"/>
      <c r="V1853" s="265"/>
      <c r="W1853" s="265"/>
      <c r="X1853" s="265"/>
      <c r="Y1853" s="265"/>
      <c r="Z1853" s="265"/>
      <c r="AA1853" s="265"/>
      <c r="AB1853" s="265"/>
    </row>
    <row r="1854" hidden="1">
      <c r="A1854" s="83" t="str">
        <f t="shared" si="4"/>
        <v/>
      </c>
      <c r="B1854" s="481" t="s">
        <v>8686</v>
      </c>
      <c r="C1854" s="405"/>
      <c r="D1854" s="306"/>
      <c r="E1854" s="173"/>
      <c r="F1854" s="173"/>
      <c r="G1854" s="308"/>
      <c r="H1854" s="348"/>
      <c r="I1854" s="173"/>
      <c r="J1854" s="173"/>
      <c r="K1854" s="300"/>
      <c r="L1854" s="349"/>
      <c r="M1854" s="362"/>
      <c r="N1854" s="349"/>
      <c r="O1854" s="349"/>
      <c r="P1854" s="349"/>
      <c r="Q1854" s="265"/>
      <c r="R1854" s="265"/>
      <c r="S1854" s="265"/>
      <c r="T1854" s="265"/>
      <c r="U1854" s="265"/>
      <c r="V1854" s="265"/>
      <c r="W1854" s="265"/>
      <c r="X1854" s="265"/>
      <c r="Y1854" s="265"/>
      <c r="Z1854" s="265"/>
      <c r="AA1854" s="265"/>
      <c r="AB1854" s="265"/>
    </row>
    <row r="1855" hidden="1">
      <c r="A1855" s="83" t="str">
        <f t="shared" si="4"/>
        <v>6066cde44a05bc05952ca90f</v>
      </c>
      <c r="B1855" s="99"/>
      <c r="C1855" s="480" t="s">
        <v>52</v>
      </c>
      <c r="D1855" s="306" t="s">
        <v>51</v>
      </c>
      <c r="E1855" s="11" t="s">
        <v>3743</v>
      </c>
      <c r="F1855" s="11" t="s">
        <v>3744</v>
      </c>
      <c r="G1855" s="484">
        <v>0.5</v>
      </c>
      <c r="H1855" s="39" t="s">
        <v>11008</v>
      </c>
      <c r="I1855" s="39" t="s">
        <v>11009</v>
      </c>
      <c r="J1855" s="11" t="s">
        <v>3746</v>
      </c>
      <c r="K1855" s="300"/>
      <c r="L1855" s="349"/>
      <c r="M1855" s="362"/>
      <c r="N1855" s="349"/>
      <c r="O1855" s="349"/>
      <c r="P1855" s="349"/>
      <c r="Q1855" s="265"/>
      <c r="R1855" s="265"/>
      <c r="S1855" s="265"/>
      <c r="T1855" s="265"/>
      <c r="U1855" s="265"/>
      <c r="V1855" s="265"/>
      <c r="W1855" s="265"/>
      <c r="X1855" s="265"/>
      <c r="Y1855" s="265"/>
      <c r="Z1855" s="265"/>
      <c r="AA1855" s="265"/>
      <c r="AB1855" s="265"/>
    </row>
    <row r="1856" hidden="1">
      <c r="A1856" s="83" t="str">
        <f t="shared" si="4"/>
        <v>6142ec87b5c3d08d3804f201</v>
      </c>
      <c r="B1856" s="99"/>
      <c r="C1856" s="480" t="s">
        <v>52</v>
      </c>
      <c r="D1856" s="306" t="s">
        <v>51</v>
      </c>
      <c r="E1856" s="173" t="s">
        <v>7250</v>
      </c>
      <c r="F1856" s="173" t="s">
        <v>7251</v>
      </c>
      <c r="G1856" s="308" t="s">
        <v>9021</v>
      </c>
      <c r="H1856" s="348" t="s">
        <v>9037</v>
      </c>
      <c r="I1856" s="173" t="s">
        <v>11021</v>
      </c>
      <c r="J1856" s="173" t="s">
        <v>11022</v>
      </c>
      <c r="K1856" s="300" t="s">
        <v>11023</v>
      </c>
      <c r="L1856" s="349"/>
      <c r="M1856" s="362"/>
      <c r="N1856" s="349"/>
      <c r="O1856" s="349"/>
      <c r="P1856" s="349"/>
      <c r="Q1856" s="265"/>
      <c r="R1856" s="265"/>
      <c r="S1856" s="265"/>
      <c r="T1856" s="265"/>
      <c r="U1856" s="265"/>
      <c r="V1856" s="265"/>
      <c r="W1856" s="265"/>
      <c r="X1856" s="265"/>
      <c r="Y1856" s="265"/>
      <c r="Z1856" s="265"/>
      <c r="AA1856" s="265"/>
      <c r="AB1856" s="265"/>
    </row>
    <row r="1857" hidden="1">
      <c r="A1857" s="83" t="str">
        <f t="shared" si="4"/>
        <v>612df3494f02a8631c9dedd0</v>
      </c>
      <c r="B1857" s="99"/>
      <c r="C1857" s="480" t="s">
        <v>52</v>
      </c>
      <c r="D1857" s="297" t="s">
        <v>51</v>
      </c>
      <c r="E1857" s="424" t="s">
        <v>3546</v>
      </c>
      <c r="F1857" s="424" t="s">
        <v>3547</v>
      </c>
      <c r="G1857" s="309" t="s">
        <v>8949</v>
      </c>
      <c r="H1857" s="231" t="s">
        <v>9970</v>
      </c>
      <c r="I1857" s="122" t="s">
        <v>10945</v>
      </c>
      <c r="J1857" s="122" t="s">
        <v>3549</v>
      </c>
      <c r="K1857" s="485" t="s">
        <v>11024</v>
      </c>
      <c r="L1857" s="486"/>
      <c r="M1857" s="362"/>
      <c r="N1857" s="349"/>
      <c r="O1857" s="349"/>
      <c r="P1857" s="349"/>
      <c r="Q1857" s="265"/>
      <c r="R1857" s="265"/>
      <c r="S1857" s="265"/>
      <c r="T1857" s="265"/>
      <c r="U1857" s="265"/>
      <c r="V1857" s="265"/>
      <c r="W1857" s="265"/>
      <c r="X1857" s="265"/>
      <c r="Y1857" s="265"/>
      <c r="Z1857" s="265"/>
      <c r="AA1857" s="265"/>
      <c r="AB1857" s="265"/>
    </row>
    <row r="1858" hidden="1">
      <c r="A1858" s="83" t="str">
        <f t="shared" si="4"/>
        <v>6124edbba685370d71523f5d</v>
      </c>
      <c r="B1858" s="99"/>
      <c r="C1858" s="480" t="s">
        <v>52</v>
      </c>
      <c r="D1858" s="297" t="s">
        <v>51</v>
      </c>
      <c r="E1858" s="424" t="s">
        <v>2197</v>
      </c>
      <c r="F1858" s="424" t="s">
        <v>2198</v>
      </c>
      <c r="G1858" s="309" t="s">
        <v>9325</v>
      </c>
      <c r="H1858" s="430" t="s">
        <v>11001</v>
      </c>
      <c r="I1858" s="122" t="s">
        <v>11002</v>
      </c>
      <c r="J1858" s="424" t="s">
        <v>2200</v>
      </c>
      <c r="K1858" s="312"/>
      <c r="L1858" s="349"/>
      <c r="M1858" s="362"/>
      <c r="N1858" s="349"/>
      <c r="O1858" s="349"/>
      <c r="P1858" s="349"/>
      <c r="Q1858" s="265"/>
      <c r="R1858" s="265"/>
      <c r="S1858" s="265"/>
      <c r="T1858" s="265"/>
      <c r="U1858" s="265"/>
      <c r="V1858" s="265"/>
      <c r="W1858" s="265"/>
      <c r="X1858" s="265"/>
      <c r="Y1858" s="265"/>
      <c r="Z1858" s="265"/>
      <c r="AA1858" s="265"/>
      <c r="AB1858" s="265"/>
    </row>
    <row r="1859" hidden="1">
      <c r="A1859" s="83" t="str">
        <f t="shared" si="4"/>
        <v/>
      </c>
      <c r="B1859" s="108"/>
      <c r="C1859" s="480" t="s">
        <v>52</v>
      </c>
      <c r="D1859" s="306"/>
      <c r="E1859" s="173"/>
      <c r="F1859" s="173"/>
      <c r="G1859" s="308"/>
      <c r="H1859" s="348"/>
      <c r="I1859" s="173"/>
      <c r="J1859" s="173"/>
      <c r="K1859" s="300"/>
      <c r="L1859" s="349"/>
      <c r="M1859" s="362"/>
      <c r="N1859" s="349"/>
      <c r="O1859" s="349"/>
      <c r="P1859" s="349"/>
      <c r="Q1859" s="265"/>
      <c r="R1859" s="265"/>
      <c r="S1859" s="265"/>
      <c r="T1859" s="265"/>
      <c r="U1859" s="265"/>
      <c r="V1859" s="265"/>
      <c r="W1859" s="265"/>
      <c r="X1859" s="265"/>
      <c r="Y1859" s="265"/>
      <c r="Z1859" s="265"/>
      <c r="AA1859" s="265"/>
      <c r="AB1859" s="265"/>
    </row>
    <row r="1860" hidden="1">
      <c r="A1860" s="83" t="str">
        <f t="shared" si="4"/>
        <v/>
      </c>
      <c r="B1860" s="335"/>
      <c r="C1860" s="475"/>
      <c r="D1860" s="306"/>
      <c r="E1860" s="173"/>
      <c r="F1860" s="173"/>
      <c r="G1860" s="308"/>
      <c r="H1860" s="348"/>
      <c r="I1860" s="173"/>
      <c r="J1860" s="173"/>
      <c r="K1860" s="300"/>
      <c r="L1860" s="349"/>
      <c r="M1860" s="362"/>
      <c r="N1860" s="349"/>
      <c r="O1860" s="349"/>
      <c r="P1860" s="349"/>
      <c r="Q1860" s="265"/>
      <c r="R1860" s="265"/>
      <c r="S1860" s="265"/>
      <c r="T1860" s="265"/>
      <c r="U1860" s="265"/>
      <c r="V1860" s="265"/>
      <c r="W1860" s="265"/>
      <c r="X1860" s="265"/>
      <c r="Y1860" s="265"/>
      <c r="Z1860" s="265"/>
      <c r="AA1860" s="265"/>
      <c r="AB1860" s="265"/>
    </row>
    <row r="1861" hidden="1">
      <c r="A1861" s="83" t="str">
        <f t="shared" si="4"/>
        <v/>
      </c>
      <c r="B1861" s="111" t="s">
        <v>47</v>
      </c>
      <c r="C1861" s="114" t="s">
        <v>10981</v>
      </c>
      <c r="D1861" s="306"/>
      <c r="E1861" s="173"/>
      <c r="F1861" s="173"/>
      <c r="G1861" s="308"/>
      <c r="N1861" s="349"/>
      <c r="O1861" s="349"/>
      <c r="P1861" s="349"/>
      <c r="Q1861" s="265"/>
      <c r="R1861" s="265"/>
      <c r="S1861" s="265"/>
      <c r="T1861" s="265"/>
      <c r="U1861" s="265"/>
      <c r="V1861" s="265"/>
      <c r="W1861" s="265"/>
      <c r="X1861" s="265"/>
      <c r="Y1861" s="265"/>
      <c r="Z1861" s="265"/>
      <c r="AA1861" s="265"/>
      <c r="AB1861" s="265"/>
    </row>
    <row r="1862" hidden="1">
      <c r="A1862" s="83" t="str">
        <f t="shared" si="4"/>
        <v>RANDEVU OLUŞTURULMAYACAK!!!!</v>
      </c>
      <c r="B1862" s="99"/>
      <c r="C1862" s="114" t="s">
        <v>10981</v>
      </c>
      <c r="D1862" s="306"/>
      <c r="E1862" s="339" t="s">
        <v>10215</v>
      </c>
      <c r="F1862" s="254"/>
      <c r="G1862" s="308"/>
      <c r="H1862" s="348"/>
      <c r="I1862" s="173"/>
      <c r="J1862" s="173"/>
      <c r="K1862" s="300"/>
      <c r="L1862" s="349"/>
      <c r="M1862" s="362"/>
      <c r="N1862" s="349"/>
      <c r="O1862" s="349"/>
      <c r="P1862" s="349"/>
      <c r="Q1862" s="265"/>
      <c r="R1862" s="265"/>
      <c r="S1862" s="265"/>
      <c r="T1862" s="265"/>
      <c r="U1862" s="265"/>
      <c r="V1862" s="265"/>
      <c r="W1862" s="265"/>
      <c r="X1862" s="265"/>
      <c r="Y1862" s="265"/>
      <c r="Z1862" s="265"/>
      <c r="AA1862" s="265"/>
      <c r="AB1862" s="265"/>
    </row>
    <row r="1863" hidden="1">
      <c r="A1863" s="83" t="str">
        <f t="shared" si="4"/>
        <v/>
      </c>
      <c r="B1863" s="99"/>
      <c r="C1863" s="114" t="s">
        <v>10981</v>
      </c>
      <c r="D1863" s="306"/>
      <c r="E1863" s="255"/>
      <c r="F1863" s="256"/>
      <c r="G1863" s="308"/>
      <c r="H1863" s="348"/>
      <c r="I1863" s="173"/>
      <c r="J1863" s="173"/>
      <c r="K1863" s="300"/>
      <c r="L1863" s="349"/>
      <c r="M1863" s="362"/>
      <c r="N1863" s="349"/>
      <c r="O1863" s="349"/>
      <c r="P1863" s="349"/>
      <c r="Q1863" s="265"/>
      <c r="R1863" s="265"/>
      <c r="S1863" s="265"/>
      <c r="T1863" s="265"/>
      <c r="U1863" s="265"/>
      <c r="V1863" s="265"/>
      <c r="W1863" s="265"/>
      <c r="X1863" s="265"/>
      <c r="Y1863" s="265"/>
      <c r="Z1863" s="265"/>
      <c r="AA1863" s="265"/>
      <c r="AB1863" s="265"/>
    </row>
    <row r="1864" hidden="1">
      <c r="A1864" s="83" t="str">
        <f t="shared" si="4"/>
        <v/>
      </c>
      <c r="B1864" s="99"/>
      <c r="C1864" s="114" t="s">
        <v>10981</v>
      </c>
      <c r="D1864" s="306"/>
      <c r="E1864" s="257"/>
      <c r="F1864" s="259"/>
      <c r="G1864" s="308"/>
      <c r="H1864" s="348"/>
      <c r="I1864" s="173"/>
      <c r="J1864" s="173"/>
      <c r="K1864" s="300"/>
      <c r="L1864" s="349"/>
      <c r="M1864" s="362"/>
      <c r="N1864" s="349"/>
      <c r="O1864" s="349"/>
      <c r="P1864" s="349"/>
      <c r="Q1864" s="265"/>
      <c r="R1864" s="265"/>
      <c r="S1864" s="265"/>
      <c r="T1864" s="265"/>
      <c r="U1864" s="265"/>
      <c r="V1864" s="265"/>
      <c r="W1864" s="265"/>
      <c r="X1864" s="265"/>
      <c r="Y1864" s="265"/>
      <c r="Z1864" s="265"/>
      <c r="AA1864" s="265"/>
      <c r="AB1864" s="265"/>
    </row>
    <row r="1865" hidden="1">
      <c r="A1865" s="83" t="str">
        <f t="shared" si="4"/>
        <v/>
      </c>
      <c r="B1865" s="99"/>
      <c r="C1865" s="114" t="s">
        <v>10981</v>
      </c>
      <c r="D1865" s="306"/>
      <c r="E1865" s="173"/>
      <c r="F1865" s="173"/>
      <c r="G1865" s="308"/>
      <c r="H1865" s="348"/>
      <c r="I1865" s="173"/>
      <c r="J1865" s="173"/>
      <c r="K1865" s="300"/>
      <c r="L1865" s="349"/>
      <c r="M1865" s="362"/>
      <c r="N1865" s="349"/>
      <c r="O1865" s="349"/>
      <c r="P1865" s="349"/>
      <c r="Q1865" s="265"/>
      <c r="R1865" s="265"/>
      <c r="S1865" s="265"/>
      <c r="T1865" s="265"/>
      <c r="U1865" s="265"/>
      <c r="V1865" s="265"/>
      <c r="W1865" s="265"/>
      <c r="X1865" s="265"/>
      <c r="Y1865" s="265"/>
      <c r="Z1865" s="265"/>
      <c r="AA1865" s="265"/>
      <c r="AB1865" s="265"/>
    </row>
    <row r="1866" hidden="1">
      <c r="A1866" s="83" t="str">
        <f t="shared" si="4"/>
        <v/>
      </c>
      <c r="B1866" s="108"/>
      <c r="C1866" s="114" t="s">
        <v>10981</v>
      </c>
      <c r="D1866" s="306"/>
      <c r="E1866" s="173"/>
      <c r="F1866" s="173"/>
      <c r="G1866" s="308"/>
      <c r="H1866" s="348"/>
      <c r="I1866" s="173"/>
      <c r="J1866" s="173"/>
      <c r="K1866" s="300"/>
      <c r="L1866" s="349"/>
      <c r="M1866" s="362"/>
      <c r="N1866" s="349"/>
      <c r="O1866" s="349"/>
      <c r="P1866" s="349"/>
      <c r="Q1866" s="265"/>
      <c r="R1866" s="265"/>
      <c r="S1866" s="265"/>
      <c r="T1866" s="265"/>
      <c r="U1866" s="265"/>
      <c r="V1866" s="265"/>
      <c r="W1866" s="265"/>
      <c r="X1866" s="265"/>
      <c r="Y1866" s="265"/>
      <c r="Z1866" s="265"/>
      <c r="AA1866" s="265"/>
      <c r="AB1866" s="265"/>
    </row>
    <row r="1867" hidden="1">
      <c r="A1867" s="83" t="str">
        <f t="shared" si="4"/>
        <v/>
      </c>
      <c r="B1867" s="335"/>
      <c r="C1867" s="475"/>
      <c r="D1867" s="306"/>
      <c r="E1867" s="173"/>
      <c r="F1867" s="173"/>
      <c r="G1867" s="308"/>
      <c r="H1867" s="348"/>
      <c r="I1867" s="173"/>
      <c r="J1867" s="173"/>
      <c r="K1867" s="300"/>
      <c r="L1867" s="349"/>
      <c r="M1867" s="362"/>
      <c r="N1867" s="349"/>
      <c r="O1867" s="349"/>
      <c r="P1867" s="349"/>
      <c r="Q1867" s="265"/>
      <c r="R1867" s="265"/>
      <c r="S1867" s="265"/>
      <c r="T1867" s="265"/>
      <c r="U1867" s="265"/>
      <c r="V1867" s="265"/>
      <c r="W1867" s="265"/>
      <c r="X1867" s="265"/>
      <c r="Y1867" s="265"/>
      <c r="Z1867" s="265"/>
      <c r="AA1867" s="265"/>
      <c r="AB1867" s="265"/>
    </row>
    <row r="1868" hidden="1">
      <c r="A1868" s="83" t="str">
        <f t="shared" si="4"/>
        <v/>
      </c>
      <c r="B1868" s="111" t="s">
        <v>368</v>
      </c>
      <c r="C1868" s="114" t="s">
        <v>371</v>
      </c>
      <c r="D1868" s="306"/>
      <c r="E1868" s="487"/>
      <c r="F1868" s="150"/>
      <c r="G1868" s="308"/>
      <c r="N1868" s="349"/>
      <c r="O1868" s="349"/>
      <c r="P1868" s="349"/>
      <c r="Q1868" s="265"/>
      <c r="R1868" s="265"/>
      <c r="S1868" s="265"/>
      <c r="T1868" s="265"/>
      <c r="U1868" s="265"/>
      <c r="V1868" s="265"/>
      <c r="W1868" s="265"/>
      <c r="X1868" s="265"/>
      <c r="Y1868" s="265"/>
      <c r="Z1868" s="265"/>
      <c r="AA1868" s="265"/>
      <c r="AB1868" s="265"/>
    </row>
    <row r="1869" hidden="1">
      <c r="A1869" s="83" t="str">
        <f t="shared" si="4"/>
        <v/>
      </c>
      <c r="B1869" s="99"/>
      <c r="C1869" s="114" t="s">
        <v>371</v>
      </c>
      <c r="D1869" s="306"/>
      <c r="E1869" s="173"/>
      <c r="F1869" s="173"/>
      <c r="G1869" s="308"/>
      <c r="H1869" s="348"/>
      <c r="I1869" s="173"/>
      <c r="J1869" s="173"/>
      <c r="K1869" s="300"/>
      <c r="L1869" s="349"/>
      <c r="M1869" s="362"/>
      <c r="N1869" s="349"/>
      <c r="O1869" s="349"/>
      <c r="P1869" s="349"/>
      <c r="Q1869" s="265"/>
      <c r="R1869" s="265"/>
      <c r="S1869" s="265"/>
      <c r="T1869" s="265"/>
      <c r="U1869" s="265"/>
      <c r="V1869" s="265"/>
      <c r="W1869" s="265"/>
      <c r="X1869" s="265"/>
      <c r="Y1869" s="265"/>
      <c r="Z1869" s="265"/>
      <c r="AA1869" s="265"/>
      <c r="AB1869" s="265"/>
    </row>
    <row r="1870" hidden="1">
      <c r="A1870" s="83" t="str">
        <f t="shared" si="4"/>
        <v/>
      </c>
      <c r="B1870" s="99"/>
      <c r="C1870" s="114" t="s">
        <v>371</v>
      </c>
      <c r="D1870" s="306"/>
      <c r="E1870" s="173"/>
      <c r="F1870" s="173"/>
      <c r="G1870" s="308" t="s">
        <v>8899</v>
      </c>
      <c r="H1870" s="348"/>
      <c r="I1870" s="173"/>
      <c r="J1870" s="173"/>
      <c r="K1870" s="300"/>
      <c r="L1870" s="349"/>
      <c r="M1870" s="362"/>
      <c r="N1870" s="349"/>
      <c r="O1870" s="349"/>
      <c r="P1870" s="349"/>
      <c r="Q1870" s="265"/>
      <c r="R1870" s="265"/>
      <c r="S1870" s="265"/>
      <c r="T1870" s="265"/>
      <c r="U1870" s="265"/>
      <c r="V1870" s="265"/>
      <c r="W1870" s="265"/>
      <c r="X1870" s="265"/>
      <c r="Y1870" s="265"/>
      <c r="Z1870" s="265"/>
      <c r="AA1870" s="265"/>
      <c r="AB1870" s="265"/>
    </row>
    <row r="1871" hidden="1">
      <c r="A1871" s="83" t="str">
        <f t="shared" si="4"/>
        <v>5ff47e208365abca93906e39</v>
      </c>
      <c r="B1871" s="99"/>
      <c r="C1871" s="114" t="s">
        <v>371</v>
      </c>
      <c r="D1871" s="474" t="s">
        <v>10982</v>
      </c>
      <c r="E1871" s="11" t="s">
        <v>5970</v>
      </c>
      <c r="F1871" s="11" t="s">
        <v>5971</v>
      </c>
      <c r="G1871" s="308" t="s">
        <v>9186</v>
      </c>
      <c r="H1871" s="348" t="s">
        <v>11025</v>
      </c>
      <c r="I1871" s="173" t="s">
        <v>11026</v>
      </c>
      <c r="J1871" s="173" t="s">
        <v>11027</v>
      </c>
      <c r="K1871" s="300"/>
      <c r="L1871" s="349"/>
      <c r="M1871" s="362"/>
      <c r="N1871" s="349"/>
      <c r="O1871" s="349"/>
      <c r="P1871" s="349"/>
      <c r="Q1871" s="265"/>
      <c r="R1871" s="265"/>
      <c r="S1871" s="265"/>
      <c r="T1871" s="265"/>
      <c r="U1871" s="265"/>
      <c r="V1871" s="265"/>
      <c r="W1871" s="265"/>
      <c r="X1871" s="265"/>
      <c r="Y1871" s="265"/>
      <c r="Z1871" s="265"/>
      <c r="AA1871" s="265"/>
      <c r="AB1871" s="265"/>
    </row>
    <row r="1872" hidden="1">
      <c r="A1872" s="83" t="str">
        <f t="shared" si="4"/>
        <v>6130bd6068dc68292dcaf7e6</v>
      </c>
      <c r="B1872" s="99"/>
      <c r="C1872" s="114" t="s">
        <v>371</v>
      </c>
      <c r="D1872" s="306" t="s">
        <v>51</v>
      </c>
      <c r="E1872" s="11" t="s">
        <v>5965</v>
      </c>
      <c r="F1872" s="11" t="s">
        <v>5966</v>
      </c>
      <c r="G1872" s="308" t="s">
        <v>8958</v>
      </c>
      <c r="H1872" s="39" t="s">
        <v>11010</v>
      </c>
      <c r="I1872" s="39" t="s">
        <v>11011</v>
      </c>
      <c r="J1872" s="11" t="s">
        <v>5968</v>
      </c>
      <c r="K1872" s="300" t="s">
        <v>2212</v>
      </c>
      <c r="L1872" s="349"/>
      <c r="M1872" s="362"/>
      <c r="N1872" s="349"/>
      <c r="O1872" s="349"/>
      <c r="P1872" s="349"/>
      <c r="Q1872" s="265"/>
      <c r="R1872" s="265"/>
      <c r="S1872" s="265"/>
      <c r="T1872" s="265"/>
      <c r="U1872" s="265"/>
      <c r="V1872" s="265"/>
      <c r="W1872" s="265"/>
      <c r="X1872" s="265"/>
      <c r="Y1872" s="265"/>
      <c r="Z1872" s="265"/>
      <c r="AA1872" s="265"/>
      <c r="AB1872" s="265"/>
    </row>
    <row r="1873" hidden="1">
      <c r="A1873" s="83" t="str">
        <f t="shared" si="4"/>
        <v>603d47cd69811f8b7095726e</v>
      </c>
      <c r="B1873" s="108"/>
      <c r="C1873" s="114" t="s">
        <v>371</v>
      </c>
      <c r="D1873" s="476" t="s">
        <v>10982</v>
      </c>
      <c r="E1873" s="424" t="s">
        <v>4863</v>
      </c>
      <c r="F1873" s="424" t="s">
        <v>4864</v>
      </c>
      <c r="G1873" s="309" t="s">
        <v>8912</v>
      </c>
      <c r="H1873" s="231" t="s">
        <v>11025</v>
      </c>
      <c r="I1873" s="122" t="s">
        <v>11028</v>
      </c>
      <c r="J1873" s="122" t="s">
        <v>4866</v>
      </c>
      <c r="K1873" s="300" t="s">
        <v>11029</v>
      </c>
      <c r="L1873" s="349"/>
      <c r="M1873" s="362"/>
      <c r="N1873" s="349"/>
      <c r="O1873" s="349"/>
      <c r="P1873" s="349"/>
      <c r="Q1873" s="265"/>
      <c r="R1873" s="265"/>
      <c r="S1873" s="265"/>
      <c r="T1873" s="265"/>
      <c r="U1873" s="265"/>
      <c r="V1873" s="265"/>
      <c r="W1873" s="265"/>
      <c r="X1873" s="265"/>
      <c r="Y1873" s="265"/>
      <c r="Z1873" s="265"/>
      <c r="AA1873" s="265"/>
      <c r="AB1873" s="265"/>
    </row>
    <row r="1874" hidden="1">
      <c r="A1874" s="83" t="str">
        <f t="shared" si="4"/>
        <v>607d47a3117f7c1d830eb871</v>
      </c>
      <c r="B1874" s="83"/>
      <c r="C1874" s="478">
        <v>44462.0</v>
      </c>
      <c r="D1874" s="474" t="s">
        <v>10982</v>
      </c>
      <c r="E1874" s="11" t="s">
        <v>1777</v>
      </c>
      <c r="F1874" s="11" t="s">
        <v>1778</v>
      </c>
      <c r="G1874" s="308" t="s">
        <v>10439</v>
      </c>
      <c r="H1874" s="348" t="s">
        <v>11030</v>
      </c>
      <c r="I1874" s="173" t="s">
        <v>11031</v>
      </c>
      <c r="J1874" s="173" t="s">
        <v>1780</v>
      </c>
      <c r="K1874" s="300"/>
      <c r="L1874" s="349"/>
      <c r="M1874" s="362"/>
      <c r="N1874" s="349"/>
      <c r="O1874" s="349"/>
      <c r="P1874" s="349"/>
      <c r="Q1874" s="265"/>
      <c r="R1874" s="265"/>
      <c r="S1874" s="265"/>
      <c r="T1874" s="265"/>
      <c r="U1874" s="265"/>
      <c r="V1874" s="265"/>
      <c r="W1874" s="265"/>
      <c r="X1874" s="265"/>
      <c r="Y1874" s="265"/>
      <c r="Z1874" s="265"/>
      <c r="AA1874" s="265"/>
      <c r="AB1874" s="265"/>
    </row>
    <row r="1875" hidden="1">
      <c r="A1875" s="83" t="str">
        <f t="shared" si="4"/>
        <v/>
      </c>
      <c r="B1875" s="479"/>
      <c r="C1875" s="480"/>
      <c r="D1875" s="306"/>
      <c r="E1875" s="173"/>
      <c r="F1875" s="173"/>
      <c r="G1875" s="308"/>
      <c r="H1875" s="348"/>
      <c r="I1875" s="173"/>
      <c r="J1875" s="173"/>
      <c r="K1875" s="300"/>
      <c r="L1875" s="349"/>
      <c r="M1875" s="362"/>
      <c r="N1875" s="349"/>
      <c r="O1875" s="349"/>
      <c r="P1875" s="349"/>
      <c r="Q1875" s="265"/>
      <c r="R1875" s="265"/>
      <c r="S1875" s="265"/>
      <c r="T1875" s="265"/>
      <c r="U1875" s="265"/>
      <c r="V1875" s="265"/>
      <c r="W1875" s="265"/>
      <c r="X1875" s="265"/>
      <c r="Y1875" s="265"/>
      <c r="Z1875" s="265"/>
      <c r="AA1875" s="265"/>
      <c r="AB1875" s="265"/>
    </row>
    <row r="1876" hidden="1">
      <c r="A1876" s="83" t="str">
        <f t="shared" si="4"/>
        <v/>
      </c>
      <c r="B1876" s="481" t="s">
        <v>8686</v>
      </c>
      <c r="C1876" s="480" t="s">
        <v>52</v>
      </c>
      <c r="D1876" s="306"/>
      <c r="E1876" s="173"/>
      <c r="F1876" s="173"/>
      <c r="G1876" s="308"/>
      <c r="H1876" s="348"/>
      <c r="I1876" s="173"/>
      <c r="J1876" s="173"/>
      <c r="K1876" s="300"/>
      <c r="L1876" s="349"/>
      <c r="M1876" s="362"/>
      <c r="N1876" s="349"/>
      <c r="O1876" s="349"/>
      <c r="P1876" s="349"/>
      <c r="Q1876" s="265"/>
      <c r="R1876" s="265"/>
      <c r="S1876" s="265"/>
      <c r="T1876" s="265"/>
      <c r="U1876" s="265"/>
      <c r="V1876" s="265"/>
      <c r="W1876" s="265"/>
      <c r="X1876" s="265"/>
      <c r="Y1876" s="265"/>
      <c r="Z1876" s="265"/>
      <c r="AA1876" s="265"/>
      <c r="AB1876" s="265"/>
    </row>
    <row r="1877" hidden="1">
      <c r="A1877" s="83" t="str">
        <f t="shared" si="4"/>
        <v/>
      </c>
      <c r="B1877" s="99"/>
      <c r="C1877" s="480" t="s">
        <v>52</v>
      </c>
      <c r="D1877" s="306"/>
      <c r="E1877" s="173"/>
      <c r="F1877" s="173"/>
      <c r="G1877" s="308"/>
      <c r="H1877" s="348"/>
      <c r="I1877" s="173"/>
      <c r="J1877" s="173"/>
      <c r="K1877" s="300"/>
      <c r="L1877" s="349"/>
      <c r="M1877" s="362"/>
      <c r="N1877" s="349"/>
      <c r="O1877" s="349"/>
      <c r="P1877" s="349"/>
      <c r="Q1877" s="265"/>
      <c r="R1877" s="265"/>
      <c r="S1877" s="265"/>
      <c r="T1877" s="265"/>
      <c r="U1877" s="265"/>
      <c r="V1877" s="265"/>
      <c r="W1877" s="265"/>
      <c r="X1877" s="265"/>
      <c r="Y1877" s="265"/>
      <c r="Z1877" s="265"/>
      <c r="AA1877" s="265"/>
      <c r="AB1877" s="265"/>
    </row>
    <row r="1878" hidden="1">
      <c r="A1878" s="83" t="str">
        <f t="shared" si="4"/>
        <v>612e56508f24927d1fa3df51</v>
      </c>
      <c r="B1878" s="99"/>
      <c r="C1878" s="480" t="s">
        <v>52</v>
      </c>
      <c r="D1878" s="476" t="s">
        <v>10982</v>
      </c>
      <c r="E1878" s="424" t="s">
        <v>2062</v>
      </c>
      <c r="F1878" s="424" t="s">
        <v>2063</v>
      </c>
      <c r="G1878" s="309" t="s">
        <v>9021</v>
      </c>
      <c r="H1878" s="231" t="s">
        <v>10926</v>
      </c>
      <c r="I1878" s="122" t="s">
        <v>11032</v>
      </c>
      <c r="J1878" s="122" t="s">
        <v>2066</v>
      </c>
      <c r="K1878" s="300" t="s">
        <v>11033</v>
      </c>
      <c r="L1878" s="349"/>
      <c r="M1878" s="362"/>
      <c r="N1878" s="349"/>
      <c r="O1878" s="349"/>
      <c r="P1878" s="349"/>
      <c r="Q1878" s="265"/>
      <c r="R1878" s="265"/>
      <c r="S1878" s="265"/>
      <c r="T1878" s="265"/>
      <c r="U1878" s="265"/>
      <c r="V1878" s="265"/>
      <c r="W1878" s="265"/>
      <c r="X1878" s="265"/>
      <c r="Y1878" s="265"/>
      <c r="Z1878" s="265"/>
      <c r="AA1878" s="265"/>
      <c r="AB1878" s="265"/>
    </row>
    <row r="1879" hidden="1">
      <c r="A1879" s="83" t="str">
        <f t="shared" si="4"/>
        <v>60ae59a64dee0070d2131101</v>
      </c>
      <c r="B1879" s="99"/>
      <c r="C1879" s="480" t="s">
        <v>52</v>
      </c>
      <c r="D1879" s="474" t="s">
        <v>10982</v>
      </c>
      <c r="E1879" s="11" t="s">
        <v>11034</v>
      </c>
      <c r="F1879" s="11" t="s">
        <v>11035</v>
      </c>
      <c r="G1879" s="308" t="s">
        <v>9297</v>
      </c>
      <c r="H1879" s="348" t="s">
        <v>11036</v>
      </c>
      <c r="I1879" s="173" t="s">
        <v>11037</v>
      </c>
      <c r="J1879" s="173" t="s">
        <v>10037</v>
      </c>
      <c r="K1879" s="300"/>
      <c r="L1879" s="349"/>
      <c r="M1879" s="362"/>
      <c r="N1879" s="349"/>
      <c r="O1879" s="349"/>
      <c r="P1879" s="349"/>
      <c r="Q1879" s="265"/>
      <c r="R1879" s="265"/>
      <c r="S1879" s="265"/>
      <c r="T1879" s="265"/>
      <c r="U1879" s="265"/>
      <c r="V1879" s="265"/>
      <c r="W1879" s="265"/>
      <c r="X1879" s="265"/>
      <c r="Y1879" s="265"/>
      <c r="Z1879" s="265"/>
      <c r="AA1879" s="265"/>
      <c r="AB1879" s="265"/>
    </row>
    <row r="1880" hidden="1">
      <c r="A1880" s="83" t="str">
        <f t="shared" si="4"/>
        <v>6122438e746f65b01e81306a</v>
      </c>
      <c r="B1880" s="99"/>
      <c r="C1880" s="480" t="s">
        <v>52</v>
      </c>
      <c r="D1880" s="476" t="s">
        <v>10982</v>
      </c>
      <c r="E1880" s="424" t="s">
        <v>5911</v>
      </c>
      <c r="F1880" s="424" t="s">
        <v>5912</v>
      </c>
      <c r="G1880" s="309" t="s">
        <v>8745</v>
      </c>
      <c r="H1880" s="231" t="s">
        <v>10017</v>
      </c>
      <c r="I1880" s="122" t="s">
        <v>11038</v>
      </c>
      <c r="J1880" s="122" t="s">
        <v>5914</v>
      </c>
      <c r="K1880" s="300" t="s">
        <v>11039</v>
      </c>
      <c r="L1880" s="349"/>
      <c r="M1880" s="362"/>
      <c r="N1880" s="349"/>
      <c r="O1880" s="349"/>
      <c r="P1880" s="349"/>
      <c r="Q1880" s="265"/>
      <c r="R1880" s="265"/>
      <c r="S1880" s="265"/>
      <c r="T1880" s="265"/>
      <c r="U1880" s="265"/>
      <c r="V1880" s="265"/>
      <c r="W1880" s="265"/>
      <c r="X1880" s="265"/>
      <c r="Y1880" s="265"/>
      <c r="Z1880" s="265"/>
      <c r="AA1880" s="265"/>
      <c r="AB1880" s="265"/>
    </row>
    <row r="1881" hidden="1">
      <c r="A1881" s="83" t="str">
        <f t="shared" si="4"/>
        <v>5fa7a985516403b93f039e8d</v>
      </c>
      <c r="B1881" s="108"/>
      <c r="C1881" s="480" t="s">
        <v>52</v>
      </c>
      <c r="D1881" s="474" t="s">
        <v>10982</v>
      </c>
      <c r="E1881" s="11" t="s">
        <v>9152</v>
      </c>
      <c r="F1881" s="11" t="s">
        <v>9153</v>
      </c>
      <c r="G1881" s="308" t="s">
        <v>9325</v>
      </c>
      <c r="H1881" s="348" t="s">
        <v>10476</v>
      </c>
      <c r="I1881" s="173" t="s">
        <v>11040</v>
      </c>
      <c r="J1881" s="11" t="s">
        <v>1876</v>
      </c>
      <c r="K1881" s="300"/>
      <c r="L1881" s="349"/>
      <c r="M1881" s="362"/>
      <c r="N1881" s="349"/>
      <c r="O1881" s="349"/>
      <c r="P1881" s="349"/>
      <c r="Q1881" s="265"/>
      <c r="R1881" s="265"/>
      <c r="S1881" s="265"/>
      <c r="T1881" s="265"/>
      <c r="U1881" s="265"/>
      <c r="V1881" s="265"/>
      <c r="W1881" s="265"/>
      <c r="X1881" s="265"/>
      <c r="Y1881" s="265"/>
      <c r="Z1881" s="265"/>
      <c r="AA1881" s="265"/>
      <c r="AB1881" s="265"/>
    </row>
    <row r="1882" hidden="1">
      <c r="A1882" s="83" t="str">
        <f t="shared" si="4"/>
        <v/>
      </c>
      <c r="B1882" s="335"/>
      <c r="C1882" s="475"/>
      <c r="D1882" s="306"/>
      <c r="E1882" s="173"/>
      <c r="F1882" s="173"/>
      <c r="G1882" s="308"/>
      <c r="H1882" s="348"/>
      <c r="I1882" s="173"/>
      <c r="J1882" s="173"/>
      <c r="K1882" s="300"/>
      <c r="L1882" s="349"/>
      <c r="M1882" s="362"/>
      <c r="N1882" s="349"/>
      <c r="O1882" s="349"/>
      <c r="P1882" s="349"/>
      <c r="Q1882" s="265"/>
      <c r="R1882" s="265"/>
      <c r="S1882" s="265"/>
      <c r="T1882" s="265"/>
      <c r="U1882" s="265"/>
      <c r="V1882" s="265"/>
      <c r="W1882" s="265"/>
      <c r="X1882" s="265"/>
      <c r="Y1882" s="265"/>
      <c r="Z1882" s="265"/>
      <c r="AA1882" s="265"/>
      <c r="AB1882" s="265"/>
    </row>
    <row r="1883" hidden="1">
      <c r="A1883" s="83" t="str">
        <f t="shared" si="4"/>
        <v/>
      </c>
      <c r="B1883" s="111" t="s">
        <v>47</v>
      </c>
      <c r="C1883" s="114" t="s">
        <v>10981</v>
      </c>
      <c r="D1883" s="306"/>
      <c r="E1883" s="173"/>
      <c r="F1883" s="173"/>
      <c r="G1883" s="308"/>
      <c r="N1883" s="349"/>
      <c r="O1883" s="349"/>
      <c r="P1883" s="349"/>
      <c r="Q1883" s="265"/>
      <c r="R1883" s="265"/>
      <c r="S1883" s="265"/>
      <c r="T1883" s="265"/>
      <c r="U1883" s="265"/>
      <c r="V1883" s="265"/>
      <c r="W1883" s="265"/>
      <c r="X1883" s="265"/>
      <c r="Y1883" s="265"/>
      <c r="Z1883" s="265"/>
      <c r="AA1883" s="265"/>
      <c r="AB1883" s="265"/>
    </row>
    <row r="1884" hidden="1">
      <c r="A1884" s="83" t="str">
        <f t="shared" si="4"/>
        <v/>
      </c>
      <c r="B1884" s="99"/>
      <c r="C1884" s="114" t="s">
        <v>10981</v>
      </c>
      <c r="D1884" s="306"/>
      <c r="E1884" s="173"/>
      <c r="F1884" s="339" t="s">
        <v>10215</v>
      </c>
      <c r="G1884" s="254"/>
      <c r="H1884" s="348"/>
      <c r="I1884" s="173"/>
      <c r="J1884" s="173"/>
      <c r="K1884" s="300"/>
      <c r="L1884" s="349"/>
      <c r="M1884" s="362"/>
      <c r="N1884" s="349"/>
      <c r="O1884" s="349"/>
      <c r="P1884" s="349"/>
      <c r="Q1884" s="265"/>
      <c r="R1884" s="265"/>
      <c r="S1884" s="265"/>
      <c r="T1884" s="265"/>
      <c r="U1884" s="265"/>
      <c r="V1884" s="265"/>
      <c r="W1884" s="265"/>
      <c r="X1884" s="265"/>
      <c r="Y1884" s="265"/>
      <c r="Z1884" s="265"/>
      <c r="AA1884" s="265"/>
      <c r="AB1884" s="265"/>
    </row>
    <row r="1885" hidden="1">
      <c r="A1885" s="83" t="str">
        <f t="shared" si="4"/>
        <v/>
      </c>
      <c r="B1885" s="99"/>
      <c r="C1885" s="114" t="s">
        <v>10981</v>
      </c>
      <c r="D1885" s="306"/>
      <c r="E1885" s="173"/>
      <c r="F1885" s="255"/>
      <c r="G1885" s="256"/>
      <c r="H1885" s="348"/>
      <c r="I1885" s="173"/>
      <c r="J1885" s="173"/>
      <c r="K1885" s="300"/>
      <c r="L1885" s="349"/>
      <c r="M1885" s="362"/>
      <c r="N1885" s="349"/>
      <c r="O1885" s="349"/>
      <c r="P1885" s="349"/>
      <c r="Q1885" s="265"/>
      <c r="R1885" s="265"/>
      <c r="S1885" s="265"/>
      <c r="T1885" s="265"/>
      <c r="U1885" s="265"/>
      <c r="V1885" s="265"/>
      <c r="W1885" s="265"/>
      <c r="X1885" s="265"/>
      <c r="Y1885" s="265"/>
      <c r="Z1885" s="265"/>
      <c r="AA1885" s="265"/>
      <c r="AB1885" s="265"/>
    </row>
    <row r="1886" hidden="1">
      <c r="A1886" s="83" t="str">
        <f t="shared" si="4"/>
        <v/>
      </c>
      <c r="B1886" s="99"/>
      <c r="C1886" s="114" t="s">
        <v>10981</v>
      </c>
      <c r="D1886" s="306"/>
      <c r="E1886" s="173"/>
      <c r="F1886" s="257"/>
      <c r="G1886" s="259"/>
      <c r="H1886" s="348"/>
      <c r="I1886" s="173"/>
      <c r="J1886" s="173"/>
      <c r="K1886" s="300"/>
      <c r="L1886" s="349"/>
      <c r="M1886" s="362"/>
      <c r="N1886" s="349"/>
      <c r="O1886" s="349"/>
      <c r="P1886" s="349"/>
      <c r="Q1886" s="265"/>
      <c r="R1886" s="265"/>
      <c r="S1886" s="265"/>
      <c r="T1886" s="265"/>
      <c r="U1886" s="265"/>
      <c r="V1886" s="265"/>
      <c r="W1886" s="265"/>
      <c r="X1886" s="265"/>
      <c r="Y1886" s="265"/>
      <c r="Z1886" s="265"/>
      <c r="AA1886" s="265"/>
      <c r="AB1886" s="265"/>
    </row>
    <row r="1887" hidden="1">
      <c r="A1887" s="83" t="str">
        <f t="shared" si="4"/>
        <v/>
      </c>
      <c r="B1887" s="99"/>
      <c r="C1887" s="114" t="s">
        <v>10981</v>
      </c>
      <c r="D1887" s="306"/>
      <c r="E1887" s="173"/>
      <c r="F1887" s="173"/>
      <c r="G1887" s="308"/>
      <c r="H1887" s="348"/>
      <c r="I1887" s="173"/>
      <c r="J1887" s="173"/>
      <c r="K1887" s="300"/>
      <c r="L1887" s="349"/>
      <c r="M1887" s="362"/>
      <c r="N1887" s="349"/>
      <c r="O1887" s="349"/>
      <c r="P1887" s="349"/>
      <c r="Q1887" s="265"/>
      <c r="R1887" s="265"/>
      <c r="S1887" s="265"/>
      <c r="T1887" s="265"/>
      <c r="U1887" s="265"/>
      <c r="V1887" s="265"/>
      <c r="W1887" s="265"/>
      <c r="X1887" s="265"/>
      <c r="Y1887" s="265"/>
      <c r="Z1887" s="265"/>
      <c r="AA1887" s="265"/>
      <c r="AB1887" s="265"/>
    </row>
    <row r="1888" hidden="1">
      <c r="A1888" s="83" t="str">
        <f t="shared" si="4"/>
        <v/>
      </c>
      <c r="B1888" s="108"/>
      <c r="C1888" s="114" t="s">
        <v>10981</v>
      </c>
      <c r="D1888" s="306"/>
      <c r="E1888" s="173"/>
      <c r="F1888" s="173"/>
      <c r="G1888" s="308"/>
      <c r="H1888" s="348"/>
      <c r="I1888" s="173"/>
      <c r="J1888" s="173"/>
      <c r="K1888" s="300"/>
      <c r="L1888" s="349"/>
      <c r="M1888" s="362"/>
      <c r="N1888" s="349"/>
      <c r="O1888" s="349"/>
      <c r="P1888" s="349"/>
      <c r="Q1888" s="265"/>
      <c r="R1888" s="265"/>
      <c r="S1888" s="265"/>
      <c r="T1888" s="265"/>
      <c r="U1888" s="265"/>
      <c r="V1888" s="265"/>
      <c r="W1888" s="265"/>
      <c r="X1888" s="265"/>
      <c r="Y1888" s="265"/>
      <c r="Z1888" s="265"/>
      <c r="AA1888" s="265"/>
      <c r="AB1888" s="265"/>
    </row>
    <row r="1889" hidden="1">
      <c r="A1889" s="83" t="str">
        <f t="shared" si="4"/>
        <v/>
      </c>
      <c r="B1889" s="335"/>
      <c r="C1889" s="475"/>
      <c r="D1889" s="306"/>
      <c r="E1889" s="173"/>
      <c r="F1889" s="173"/>
      <c r="G1889" s="308"/>
      <c r="H1889" s="348"/>
      <c r="I1889" s="173"/>
      <c r="J1889" s="173"/>
      <c r="K1889" s="300"/>
      <c r="L1889" s="349"/>
      <c r="M1889" s="362"/>
      <c r="N1889" s="349"/>
      <c r="O1889" s="349"/>
      <c r="P1889" s="349"/>
      <c r="Q1889" s="265"/>
      <c r="R1889" s="265"/>
      <c r="S1889" s="265"/>
      <c r="T1889" s="265"/>
      <c r="U1889" s="265"/>
      <c r="V1889" s="265"/>
      <c r="W1889" s="265"/>
      <c r="X1889" s="265"/>
      <c r="Y1889" s="265"/>
      <c r="Z1889" s="265"/>
      <c r="AA1889" s="265"/>
      <c r="AB1889" s="265"/>
    </row>
    <row r="1890" hidden="1">
      <c r="A1890" s="83" t="str">
        <f t="shared" si="4"/>
        <v/>
      </c>
      <c r="B1890" s="111" t="s">
        <v>368</v>
      </c>
      <c r="C1890" s="114" t="s">
        <v>371</v>
      </c>
      <c r="D1890" s="306"/>
      <c r="E1890" s="173"/>
      <c r="F1890" s="173"/>
      <c r="G1890" s="308"/>
      <c r="N1890" s="349"/>
      <c r="O1890" s="349"/>
      <c r="P1890" s="349"/>
      <c r="Q1890" s="265"/>
      <c r="R1890" s="265"/>
      <c r="S1890" s="265"/>
      <c r="T1890" s="265"/>
      <c r="U1890" s="265"/>
      <c r="V1890" s="265"/>
      <c r="W1890" s="265"/>
      <c r="X1890" s="265"/>
      <c r="Y1890" s="265"/>
      <c r="Z1890" s="265"/>
      <c r="AA1890" s="265"/>
      <c r="AB1890" s="265"/>
    </row>
    <row r="1891" hidden="1">
      <c r="A1891" s="83" t="str">
        <f t="shared" si="4"/>
        <v/>
      </c>
      <c r="B1891" s="99"/>
      <c r="C1891" s="114" t="s">
        <v>371</v>
      </c>
      <c r="D1891" s="306"/>
      <c r="E1891" s="173"/>
      <c r="F1891" s="173"/>
      <c r="G1891" s="308"/>
      <c r="H1891" s="348"/>
      <c r="I1891" s="173"/>
      <c r="J1891" s="173"/>
      <c r="K1891" s="300"/>
      <c r="L1891" s="349"/>
      <c r="M1891" s="362"/>
      <c r="N1891" s="349"/>
      <c r="O1891" s="349"/>
      <c r="P1891" s="349"/>
      <c r="Q1891" s="265"/>
      <c r="R1891" s="265"/>
      <c r="S1891" s="265"/>
      <c r="T1891" s="265"/>
      <c r="U1891" s="265"/>
      <c r="V1891" s="265"/>
      <c r="W1891" s="265"/>
      <c r="X1891" s="265"/>
      <c r="Y1891" s="265"/>
      <c r="Z1891" s="265"/>
      <c r="AA1891" s="265"/>
      <c r="AB1891" s="265"/>
    </row>
    <row r="1892" hidden="1">
      <c r="A1892" s="83" t="str">
        <f t="shared" si="4"/>
        <v>60afd744f49fab27042dfd93</v>
      </c>
      <c r="B1892" s="99"/>
      <c r="C1892" s="114" t="s">
        <v>371</v>
      </c>
      <c r="D1892" s="476" t="s">
        <v>10982</v>
      </c>
      <c r="E1892" s="424" t="s">
        <v>1772</v>
      </c>
      <c r="F1892" s="424" t="s">
        <v>1773</v>
      </c>
      <c r="G1892" s="309" t="s">
        <v>8927</v>
      </c>
      <c r="H1892" s="231" t="s">
        <v>11041</v>
      </c>
      <c r="I1892" s="122" t="s">
        <v>11042</v>
      </c>
      <c r="J1892" s="122" t="s">
        <v>1775</v>
      </c>
      <c r="K1892" s="300" t="s">
        <v>11043</v>
      </c>
      <c r="L1892" s="349"/>
      <c r="M1892" s="362"/>
      <c r="N1892" s="349"/>
      <c r="O1892" s="349"/>
      <c r="P1892" s="349"/>
      <c r="Q1892" s="265"/>
      <c r="R1892" s="265"/>
      <c r="S1892" s="265"/>
      <c r="T1892" s="265"/>
      <c r="U1892" s="265"/>
      <c r="V1892" s="265"/>
      <c r="W1892" s="265"/>
      <c r="X1892" s="265"/>
      <c r="Y1892" s="265"/>
      <c r="Z1892" s="265"/>
      <c r="AA1892" s="265"/>
      <c r="AB1892" s="265"/>
    </row>
    <row r="1893" hidden="1">
      <c r="A1893" s="83" t="str">
        <f t="shared" si="4"/>
        <v>60bf48419abe5c77134db4c9</v>
      </c>
      <c r="B1893" s="99"/>
      <c r="C1893" s="114" t="s">
        <v>371</v>
      </c>
      <c r="D1893" s="476" t="s">
        <v>10982</v>
      </c>
      <c r="E1893" s="424" t="s">
        <v>2091</v>
      </c>
      <c r="F1893" s="424" t="s">
        <v>2092</v>
      </c>
      <c r="G1893" s="309" t="s">
        <v>8707</v>
      </c>
      <c r="H1893" s="231" t="s">
        <v>11041</v>
      </c>
      <c r="I1893" s="122" t="s">
        <v>11044</v>
      </c>
      <c r="J1893" s="122" t="s">
        <v>2094</v>
      </c>
      <c r="K1893" s="300" t="s">
        <v>11045</v>
      </c>
      <c r="L1893" s="349"/>
      <c r="M1893" s="362"/>
      <c r="N1893" s="349"/>
      <c r="O1893" s="349"/>
      <c r="P1893" s="349"/>
      <c r="Q1893" s="265"/>
      <c r="R1893" s="265"/>
      <c r="S1893" s="265"/>
      <c r="T1893" s="265"/>
      <c r="U1893" s="265"/>
      <c r="V1893" s="265"/>
      <c r="W1893" s="265"/>
      <c r="X1893" s="265"/>
      <c r="Y1893" s="265"/>
      <c r="Z1893" s="265"/>
      <c r="AA1893" s="265"/>
      <c r="AB1893" s="265"/>
    </row>
    <row r="1894" hidden="1">
      <c r="A1894" s="83" t="str">
        <f t="shared" si="4"/>
        <v>606c568f71d0ce576ed45ce1</v>
      </c>
      <c r="B1894" s="99"/>
      <c r="C1894" s="114" t="s">
        <v>371</v>
      </c>
      <c r="D1894" s="474" t="s">
        <v>10982</v>
      </c>
      <c r="E1894" s="68" t="s">
        <v>11046</v>
      </c>
      <c r="F1894" s="11" t="s">
        <v>11047</v>
      </c>
      <c r="G1894" s="308" t="s">
        <v>8745</v>
      </c>
      <c r="H1894" s="348" t="s">
        <v>11030</v>
      </c>
      <c r="I1894" s="173" t="s">
        <v>11048</v>
      </c>
      <c r="J1894" s="173" t="s">
        <v>11049</v>
      </c>
      <c r="K1894" s="300"/>
      <c r="L1894" s="349"/>
      <c r="M1894" s="362"/>
      <c r="N1894" s="349"/>
      <c r="O1894" s="349"/>
      <c r="P1894" s="349"/>
      <c r="Q1894" s="265"/>
      <c r="R1894" s="265"/>
      <c r="S1894" s="265"/>
      <c r="T1894" s="265"/>
      <c r="U1894" s="265"/>
      <c r="V1894" s="265"/>
      <c r="W1894" s="265"/>
      <c r="X1894" s="265"/>
      <c r="Y1894" s="265"/>
      <c r="Z1894" s="265"/>
      <c r="AA1894" s="265"/>
      <c r="AB1894" s="265"/>
    </row>
    <row r="1895" hidden="1">
      <c r="A1895" s="83" t="str">
        <f t="shared" si="4"/>
        <v>60a8f1e9d49b4875a848d100</v>
      </c>
      <c r="B1895" s="108"/>
      <c r="C1895" s="114" t="s">
        <v>371</v>
      </c>
      <c r="D1895" s="474" t="s">
        <v>10982</v>
      </c>
      <c r="E1895" s="11" t="s">
        <v>3380</v>
      </c>
      <c r="F1895" s="11" t="s">
        <v>3381</v>
      </c>
      <c r="G1895" s="308" t="s">
        <v>9377</v>
      </c>
      <c r="H1895" s="348" t="s">
        <v>11030</v>
      </c>
      <c r="I1895" s="173" t="s">
        <v>11050</v>
      </c>
      <c r="J1895" s="11" t="s">
        <v>3383</v>
      </c>
      <c r="K1895" s="300"/>
      <c r="L1895" s="349"/>
      <c r="M1895" s="362"/>
      <c r="N1895" s="349"/>
      <c r="O1895" s="349"/>
      <c r="P1895" s="349"/>
      <c r="Q1895" s="265"/>
      <c r="R1895" s="265"/>
      <c r="S1895" s="265"/>
      <c r="T1895" s="265"/>
      <c r="U1895" s="265"/>
      <c r="V1895" s="265"/>
      <c r="W1895" s="265"/>
      <c r="X1895" s="265"/>
      <c r="Y1895" s="265"/>
      <c r="Z1895" s="265"/>
      <c r="AA1895" s="265"/>
      <c r="AB1895" s="265"/>
    </row>
    <row r="1896" hidden="1">
      <c r="A1896" s="83" t="str">
        <f t="shared" si="4"/>
        <v>60c0962ae0e45f6c7d720637</v>
      </c>
      <c r="B1896" s="83"/>
      <c r="C1896" s="478">
        <v>44463.0</v>
      </c>
      <c r="D1896" s="474" t="s">
        <v>10982</v>
      </c>
      <c r="E1896" s="11" t="s">
        <v>7819</v>
      </c>
      <c r="F1896" s="11" t="s">
        <v>7820</v>
      </c>
      <c r="G1896" s="308" t="s">
        <v>10439</v>
      </c>
      <c r="H1896" s="348" t="s">
        <v>11041</v>
      </c>
      <c r="I1896" s="173" t="s">
        <v>11051</v>
      </c>
      <c r="J1896" s="173" t="s">
        <v>7822</v>
      </c>
      <c r="K1896" s="300"/>
      <c r="L1896" s="349"/>
      <c r="M1896" s="362"/>
      <c r="N1896" s="349"/>
      <c r="O1896" s="349"/>
      <c r="P1896" s="349"/>
      <c r="Q1896" s="265"/>
      <c r="R1896" s="265"/>
      <c r="S1896" s="265"/>
      <c r="T1896" s="265"/>
      <c r="U1896" s="265"/>
      <c r="V1896" s="265"/>
      <c r="W1896" s="265"/>
      <c r="X1896" s="265"/>
      <c r="Y1896" s="265"/>
      <c r="Z1896" s="265"/>
      <c r="AA1896" s="265"/>
      <c r="AB1896" s="265"/>
    </row>
    <row r="1897" hidden="1">
      <c r="A1897" s="83" t="str">
        <f t="shared" si="4"/>
        <v/>
      </c>
      <c r="B1897" s="479"/>
      <c r="C1897" s="480"/>
      <c r="D1897" s="306"/>
      <c r="E1897" s="173"/>
      <c r="F1897" s="173"/>
      <c r="G1897" s="308"/>
      <c r="H1897" s="348"/>
      <c r="I1897" s="173"/>
      <c r="J1897" s="173"/>
      <c r="K1897" s="300"/>
      <c r="L1897" s="349"/>
      <c r="M1897" s="362"/>
      <c r="N1897" s="349"/>
      <c r="O1897" s="349"/>
      <c r="P1897" s="349"/>
      <c r="Q1897" s="265"/>
      <c r="R1897" s="265"/>
      <c r="S1897" s="265"/>
      <c r="T1897" s="265"/>
      <c r="U1897" s="265"/>
      <c r="V1897" s="265"/>
      <c r="W1897" s="265"/>
      <c r="X1897" s="265"/>
      <c r="Y1897" s="265"/>
      <c r="Z1897" s="265"/>
      <c r="AA1897" s="265"/>
      <c r="AB1897" s="265"/>
    </row>
    <row r="1898" hidden="1">
      <c r="A1898" s="83" t="str">
        <f t="shared" si="4"/>
        <v>5fb79e1c86e266baf2444a7e</v>
      </c>
      <c r="B1898" s="481" t="s">
        <v>8686</v>
      </c>
      <c r="C1898" s="480" t="s">
        <v>52</v>
      </c>
      <c r="D1898" s="476" t="s">
        <v>10982</v>
      </c>
      <c r="E1898" s="424" t="s">
        <v>10300</v>
      </c>
      <c r="F1898" s="424" t="s">
        <v>10301</v>
      </c>
      <c r="G1898" s="309" t="s">
        <v>8802</v>
      </c>
      <c r="H1898" s="430" t="s">
        <v>9970</v>
      </c>
      <c r="I1898" s="430" t="s">
        <v>11052</v>
      </c>
      <c r="J1898" s="430" t="s">
        <v>10303</v>
      </c>
      <c r="L1898" s="349"/>
      <c r="M1898" s="362"/>
      <c r="N1898" s="349"/>
      <c r="O1898" s="349"/>
      <c r="P1898" s="349"/>
      <c r="Q1898" s="265"/>
      <c r="R1898" s="265"/>
      <c r="S1898" s="265"/>
      <c r="T1898" s="265"/>
      <c r="U1898" s="265"/>
      <c r="V1898" s="265"/>
      <c r="W1898" s="265"/>
      <c r="X1898" s="265"/>
      <c r="Y1898" s="265"/>
      <c r="Z1898" s="265"/>
      <c r="AA1898" s="265"/>
      <c r="AB1898" s="265"/>
    </row>
    <row r="1899" hidden="1">
      <c r="A1899" s="83" t="str">
        <f t="shared" si="4"/>
        <v>BAŞKA RANDEVU ALINMIYACAK </v>
      </c>
      <c r="B1899" s="99"/>
      <c r="C1899" s="480" t="s">
        <v>52</v>
      </c>
      <c r="D1899" s="306"/>
      <c r="E1899" s="487" t="s">
        <v>11053</v>
      </c>
      <c r="F1899" s="150"/>
      <c r="G1899" s="308"/>
      <c r="H1899" s="348"/>
      <c r="I1899" s="173"/>
      <c r="J1899" s="173"/>
      <c r="K1899" s="300"/>
      <c r="L1899" s="349"/>
      <c r="M1899" s="362"/>
      <c r="N1899" s="349"/>
      <c r="O1899" s="349"/>
      <c r="P1899" s="349"/>
      <c r="Q1899" s="265"/>
      <c r="R1899" s="265"/>
      <c r="S1899" s="265"/>
      <c r="T1899" s="265"/>
      <c r="U1899" s="265"/>
      <c r="V1899" s="265"/>
      <c r="W1899" s="265"/>
      <c r="X1899" s="265"/>
      <c r="Y1899" s="265"/>
      <c r="Z1899" s="265"/>
      <c r="AA1899" s="265"/>
      <c r="AB1899" s="265"/>
    </row>
    <row r="1900" hidden="1">
      <c r="A1900" s="83" t="str">
        <f t="shared" si="4"/>
        <v/>
      </c>
      <c r="B1900" s="99"/>
      <c r="C1900" s="480" t="s">
        <v>52</v>
      </c>
      <c r="D1900" s="306"/>
      <c r="E1900" s="173"/>
      <c r="F1900" s="173"/>
      <c r="G1900" s="308"/>
      <c r="H1900" s="348"/>
      <c r="I1900" s="173"/>
      <c r="J1900" s="173"/>
      <c r="K1900" s="300"/>
      <c r="L1900" s="349"/>
      <c r="M1900" s="362"/>
      <c r="N1900" s="349"/>
      <c r="O1900" s="349"/>
      <c r="P1900" s="349"/>
      <c r="Q1900" s="265"/>
      <c r="R1900" s="265"/>
      <c r="S1900" s="265"/>
      <c r="T1900" s="265"/>
      <c r="U1900" s="265"/>
      <c r="V1900" s="265"/>
      <c r="W1900" s="265"/>
      <c r="X1900" s="265"/>
      <c r="Y1900" s="265"/>
      <c r="Z1900" s="265"/>
      <c r="AA1900" s="265"/>
      <c r="AB1900" s="265"/>
    </row>
    <row r="1901" hidden="1">
      <c r="A1901" s="83" t="str">
        <f t="shared" si="4"/>
        <v/>
      </c>
      <c r="B1901" s="99"/>
      <c r="C1901" s="480" t="s">
        <v>52</v>
      </c>
      <c r="D1901" s="306"/>
      <c r="E1901" s="173"/>
      <c r="F1901" s="173"/>
      <c r="G1901" s="308"/>
      <c r="H1901" s="348"/>
      <c r="I1901" s="173"/>
      <c r="J1901" s="173"/>
      <c r="K1901" s="300"/>
      <c r="L1901" s="349"/>
      <c r="M1901" s="362"/>
      <c r="N1901" s="349"/>
      <c r="O1901" s="349"/>
      <c r="P1901" s="349"/>
      <c r="Q1901" s="265"/>
      <c r="R1901" s="265"/>
      <c r="S1901" s="265"/>
      <c r="T1901" s="265"/>
      <c r="U1901" s="265"/>
      <c r="V1901" s="265"/>
      <c r="W1901" s="265"/>
      <c r="X1901" s="265"/>
      <c r="Y1901" s="265"/>
      <c r="Z1901" s="265"/>
      <c r="AA1901" s="265"/>
      <c r="AB1901" s="265"/>
    </row>
    <row r="1902" hidden="1">
      <c r="A1902" s="83" t="str">
        <f t="shared" si="4"/>
        <v/>
      </c>
      <c r="B1902" s="99"/>
      <c r="C1902" s="480" t="s">
        <v>52</v>
      </c>
      <c r="D1902" s="306"/>
      <c r="E1902" s="173"/>
      <c r="F1902" s="173"/>
      <c r="G1902" s="308"/>
      <c r="H1902" s="348"/>
      <c r="I1902" s="173"/>
      <c r="J1902" s="173"/>
      <c r="K1902" s="300"/>
      <c r="L1902" s="349"/>
      <c r="M1902" s="362"/>
      <c r="N1902" s="349"/>
      <c r="O1902" s="349"/>
      <c r="P1902" s="349"/>
      <c r="Q1902" s="265"/>
      <c r="R1902" s="265"/>
      <c r="S1902" s="265"/>
      <c r="T1902" s="265"/>
      <c r="U1902" s="265"/>
      <c r="V1902" s="265"/>
      <c r="W1902" s="265"/>
      <c r="X1902" s="265"/>
      <c r="Y1902" s="265"/>
      <c r="Z1902" s="265"/>
      <c r="AA1902" s="265"/>
      <c r="AB1902" s="265"/>
    </row>
    <row r="1903" hidden="1">
      <c r="A1903" s="83" t="str">
        <f t="shared" si="4"/>
        <v/>
      </c>
      <c r="B1903" s="108"/>
      <c r="C1903" s="480" t="s">
        <v>52</v>
      </c>
      <c r="D1903" s="306"/>
      <c r="E1903" s="173"/>
      <c r="F1903" s="173"/>
      <c r="G1903" s="308"/>
      <c r="H1903" s="348"/>
      <c r="I1903" s="173"/>
      <c r="J1903" s="173"/>
      <c r="K1903" s="300"/>
      <c r="L1903" s="349"/>
      <c r="M1903" s="362"/>
      <c r="N1903" s="349"/>
      <c r="O1903" s="349"/>
      <c r="P1903" s="349"/>
      <c r="Q1903" s="265"/>
      <c r="R1903" s="265"/>
      <c r="S1903" s="265"/>
      <c r="T1903" s="265"/>
      <c r="U1903" s="265"/>
      <c r="V1903" s="265"/>
      <c r="W1903" s="265"/>
      <c r="X1903" s="265"/>
      <c r="Y1903" s="265"/>
      <c r="Z1903" s="265"/>
      <c r="AA1903" s="265"/>
      <c r="AB1903" s="265"/>
    </row>
    <row r="1904" hidden="1">
      <c r="A1904" s="83" t="str">
        <f t="shared" si="4"/>
        <v/>
      </c>
      <c r="B1904" s="335"/>
      <c r="C1904" s="475"/>
      <c r="D1904" s="306"/>
      <c r="E1904" s="173"/>
      <c r="F1904" s="173" t="s">
        <v>11054</v>
      </c>
      <c r="G1904" s="308"/>
      <c r="H1904" s="348"/>
      <c r="I1904" s="173"/>
      <c r="J1904" s="173"/>
      <c r="K1904" s="300"/>
      <c r="L1904" s="349"/>
      <c r="M1904" s="362"/>
      <c r="N1904" s="349"/>
      <c r="O1904" s="349"/>
      <c r="P1904" s="349"/>
      <c r="Q1904" s="265"/>
      <c r="R1904" s="265"/>
      <c r="S1904" s="265"/>
      <c r="T1904" s="265"/>
      <c r="U1904" s="265"/>
      <c r="V1904" s="265"/>
      <c r="W1904" s="265"/>
      <c r="X1904" s="265"/>
      <c r="Y1904" s="265"/>
      <c r="Z1904" s="265"/>
      <c r="AA1904" s="265"/>
      <c r="AB1904" s="265"/>
    </row>
    <row r="1905" hidden="1">
      <c r="A1905" s="83" t="str">
        <f t="shared" si="4"/>
        <v/>
      </c>
      <c r="B1905" s="111" t="s">
        <v>47</v>
      </c>
      <c r="C1905" s="114" t="s">
        <v>10981</v>
      </c>
      <c r="D1905" s="474"/>
      <c r="E1905" s="11"/>
      <c r="F1905" s="339" t="s">
        <v>10215</v>
      </c>
      <c r="G1905" s="254"/>
      <c r="N1905" s="349"/>
      <c r="O1905" s="349"/>
      <c r="P1905" s="349"/>
      <c r="Q1905" s="265"/>
      <c r="R1905" s="265"/>
      <c r="S1905" s="265"/>
      <c r="T1905" s="265"/>
      <c r="U1905" s="265"/>
      <c r="V1905" s="265"/>
      <c r="W1905" s="265"/>
      <c r="X1905" s="265"/>
      <c r="Y1905" s="265"/>
      <c r="Z1905" s="265"/>
      <c r="AA1905" s="265"/>
      <c r="AB1905" s="265"/>
    </row>
    <row r="1906" hidden="1">
      <c r="A1906" s="83" t="str">
        <f t="shared" si="4"/>
        <v/>
      </c>
      <c r="B1906" s="99"/>
      <c r="C1906" s="114" t="s">
        <v>10981</v>
      </c>
      <c r="D1906" s="306"/>
      <c r="E1906" s="11"/>
      <c r="F1906" s="255"/>
      <c r="G1906" s="256"/>
      <c r="H1906" s="348"/>
      <c r="I1906" s="173"/>
      <c r="J1906" s="11"/>
      <c r="K1906" s="300"/>
      <c r="L1906" s="349"/>
      <c r="M1906" s="362"/>
      <c r="N1906" s="349"/>
      <c r="O1906" s="349"/>
      <c r="P1906" s="349"/>
      <c r="Q1906" s="265"/>
      <c r="R1906" s="265"/>
      <c r="S1906" s="265"/>
      <c r="T1906" s="265"/>
      <c r="U1906" s="265"/>
      <c r="V1906" s="265"/>
      <c r="W1906" s="265"/>
      <c r="X1906" s="265"/>
      <c r="Y1906" s="265"/>
      <c r="Z1906" s="265"/>
      <c r="AA1906" s="265"/>
      <c r="AB1906" s="265"/>
    </row>
    <row r="1907" hidden="1">
      <c r="A1907" s="83" t="str">
        <f t="shared" si="4"/>
        <v/>
      </c>
      <c r="B1907" s="99"/>
      <c r="C1907" s="114" t="s">
        <v>10981</v>
      </c>
      <c r="D1907" s="474"/>
      <c r="E1907" s="11"/>
      <c r="F1907" s="257"/>
      <c r="G1907" s="259"/>
      <c r="K1907" s="300"/>
      <c r="L1907" s="349"/>
      <c r="M1907" s="362"/>
      <c r="N1907" s="349"/>
      <c r="O1907" s="349"/>
      <c r="P1907" s="349"/>
      <c r="Q1907" s="265"/>
      <c r="R1907" s="265"/>
      <c r="S1907" s="265"/>
      <c r="T1907" s="265"/>
      <c r="U1907" s="265"/>
      <c r="V1907" s="265"/>
      <c r="W1907" s="265"/>
      <c r="X1907" s="265"/>
      <c r="Y1907" s="265"/>
      <c r="Z1907" s="265"/>
      <c r="AA1907" s="265"/>
      <c r="AB1907" s="265"/>
    </row>
    <row r="1908" hidden="1">
      <c r="A1908" s="83" t="str">
        <f t="shared" si="4"/>
        <v/>
      </c>
      <c r="B1908" s="99"/>
      <c r="C1908" s="114" t="s">
        <v>10981</v>
      </c>
      <c r="D1908" s="306"/>
      <c r="E1908" s="173"/>
      <c r="F1908" s="173"/>
      <c r="G1908" s="308"/>
      <c r="H1908" s="348"/>
      <c r="I1908" s="173"/>
      <c r="J1908" s="173"/>
      <c r="K1908" s="300"/>
      <c r="L1908" s="349"/>
      <c r="M1908" s="362"/>
      <c r="N1908" s="349"/>
      <c r="O1908" s="349"/>
      <c r="P1908" s="349"/>
      <c r="Q1908" s="265"/>
      <c r="R1908" s="265"/>
      <c r="S1908" s="265"/>
      <c r="T1908" s="265"/>
      <c r="U1908" s="265"/>
      <c r="V1908" s="265"/>
      <c r="W1908" s="265"/>
      <c r="X1908" s="265"/>
      <c r="Y1908" s="265"/>
      <c r="Z1908" s="265"/>
      <c r="AA1908" s="265"/>
      <c r="AB1908" s="265"/>
    </row>
    <row r="1909" hidden="1">
      <c r="A1909" s="83" t="str">
        <f t="shared" si="4"/>
        <v/>
      </c>
      <c r="B1909" s="99"/>
      <c r="C1909" s="114" t="s">
        <v>10981</v>
      </c>
      <c r="D1909" s="306"/>
      <c r="E1909" s="173"/>
      <c r="F1909" s="173"/>
      <c r="G1909" s="308"/>
      <c r="H1909" s="348"/>
      <c r="I1909" s="173"/>
      <c r="J1909" s="173"/>
      <c r="K1909" s="300"/>
      <c r="L1909" s="349"/>
      <c r="M1909" s="362"/>
      <c r="N1909" s="349"/>
      <c r="O1909" s="349"/>
      <c r="P1909" s="349"/>
      <c r="Q1909" s="265"/>
      <c r="R1909" s="265"/>
      <c r="S1909" s="265"/>
      <c r="T1909" s="265"/>
      <c r="U1909" s="265"/>
      <c r="V1909" s="265"/>
      <c r="W1909" s="265"/>
      <c r="X1909" s="265"/>
      <c r="Y1909" s="265"/>
      <c r="Z1909" s="265"/>
      <c r="AA1909" s="265"/>
      <c r="AB1909" s="265"/>
    </row>
    <row r="1910" hidden="1">
      <c r="A1910" s="83" t="str">
        <f t="shared" si="4"/>
        <v/>
      </c>
      <c r="B1910" s="108"/>
      <c r="C1910" s="114" t="s">
        <v>10981</v>
      </c>
      <c r="D1910" s="306"/>
      <c r="E1910" s="173"/>
      <c r="F1910" s="173"/>
      <c r="G1910" s="308"/>
      <c r="H1910" s="348"/>
      <c r="I1910" s="173"/>
      <c r="J1910" s="173"/>
      <c r="K1910" s="300"/>
      <c r="L1910" s="349"/>
      <c r="M1910" s="362"/>
      <c r="N1910" s="349"/>
      <c r="O1910" s="349"/>
      <c r="P1910" s="349"/>
      <c r="Q1910" s="265"/>
      <c r="R1910" s="265"/>
      <c r="S1910" s="265"/>
      <c r="T1910" s="265"/>
      <c r="U1910" s="265"/>
      <c r="V1910" s="265"/>
      <c r="W1910" s="265"/>
      <c r="X1910" s="265"/>
      <c r="Y1910" s="265"/>
      <c r="Z1910" s="265"/>
      <c r="AA1910" s="265"/>
      <c r="AB1910" s="265"/>
    </row>
    <row r="1911" hidden="1">
      <c r="A1911" s="83" t="str">
        <f t="shared" si="4"/>
        <v/>
      </c>
      <c r="B1911" s="335"/>
      <c r="C1911" s="475"/>
      <c r="D1911" s="306"/>
      <c r="E1911" s="173"/>
      <c r="F1911" s="173"/>
      <c r="G1911" s="308"/>
      <c r="H1911" s="348"/>
      <c r="I1911" s="173"/>
      <c r="J1911" s="173"/>
      <c r="K1911" s="300"/>
      <c r="L1911" s="349"/>
      <c r="M1911" s="362"/>
      <c r="N1911" s="349"/>
      <c r="O1911" s="349"/>
      <c r="P1911" s="349"/>
      <c r="Q1911" s="265"/>
      <c r="R1911" s="265"/>
      <c r="S1911" s="265"/>
      <c r="T1911" s="265"/>
      <c r="U1911" s="265"/>
      <c r="V1911" s="265"/>
      <c r="W1911" s="265"/>
      <c r="X1911" s="265"/>
      <c r="Y1911" s="265"/>
      <c r="Z1911" s="265"/>
      <c r="AA1911" s="265"/>
      <c r="AB1911" s="265"/>
    </row>
    <row r="1912" hidden="1">
      <c r="A1912" s="83" t="str">
        <f t="shared" si="4"/>
        <v/>
      </c>
      <c r="B1912" s="111" t="s">
        <v>368</v>
      </c>
      <c r="C1912" s="114" t="s">
        <v>371</v>
      </c>
      <c r="D1912" s="306"/>
      <c r="E1912" s="173"/>
      <c r="F1912" s="173"/>
      <c r="G1912" s="308"/>
      <c r="N1912" s="349"/>
      <c r="O1912" s="349"/>
      <c r="P1912" s="349"/>
      <c r="Q1912" s="265"/>
      <c r="R1912" s="265"/>
      <c r="S1912" s="265"/>
      <c r="T1912" s="265"/>
      <c r="U1912" s="265"/>
      <c r="V1912" s="265"/>
      <c r="W1912" s="265"/>
      <c r="X1912" s="265"/>
      <c r="Y1912" s="265"/>
      <c r="Z1912" s="265"/>
      <c r="AA1912" s="265"/>
      <c r="AB1912" s="265"/>
    </row>
    <row r="1913" hidden="1">
      <c r="A1913" s="83" t="str">
        <f t="shared" si="4"/>
        <v>60afd744f49fab27042dfd93</v>
      </c>
      <c r="B1913" s="99"/>
      <c r="C1913" s="114" t="s">
        <v>371</v>
      </c>
      <c r="D1913" s="474" t="s">
        <v>10982</v>
      </c>
      <c r="E1913" s="11" t="s">
        <v>1772</v>
      </c>
      <c r="F1913" s="11" t="s">
        <v>1773</v>
      </c>
      <c r="G1913" s="308" t="s">
        <v>9186</v>
      </c>
      <c r="H1913" s="348" t="s">
        <v>11041</v>
      </c>
      <c r="I1913" s="173" t="s">
        <v>11042</v>
      </c>
      <c r="J1913" s="173" t="s">
        <v>1775</v>
      </c>
      <c r="K1913" s="300"/>
      <c r="L1913" s="349"/>
      <c r="M1913" s="362"/>
      <c r="N1913" s="349"/>
      <c r="O1913" s="349"/>
      <c r="P1913" s="349"/>
      <c r="Q1913" s="265"/>
      <c r="R1913" s="265"/>
      <c r="S1913" s="265"/>
      <c r="T1913" s="265"/>
      <c r="U1913" s="265"/>
      <c r="V1913" s="265"/>
      <c r="W1913" s="265"/>
      <c r="X1913" s="265"/>
      <c r="Y1913" s="265"/>
      <c r="Z1913" s="265"/>
      <c r="AA1913" s="265"/>
      <c r="AB1913" s="265"/>
    </row>
    <row r="1914" hidden="1">
      <c r="A1914" s="83" t="str">
        <f t="shared" si="4"/>
        <v>60bf62ef437b75769cfe8384</v>
      </c>
      <c r="B1914" s="99"/>
      <c r="C1914" s="114" t="s">
        <v>371</v>
      </c>
      <c r="D1914" s="474" t="s">
        <v>10982</v>
      </c>
      <c r="E1914" s="11" t="s">
        <v>2815</v>
      </c>
      <c r="F1914" s="11" t="s">
        <v>2816</v>
      </c>
      <c r="G1914" s="308" t="s">
        <v>8958</v>
      </c>
      <c r="H1914" s="348" t="s">
        <v>11041</v>
      </c>
      <c r="I1914" s="173" t="s">
        <v>11055</v>
      </c>
      <c r="J1914" s="173" t="s">
        <v>2818</v>
      </c>
      <c r="K1914" s="300"/>
      <c r="L1914" s="349"/>
      <c r="M1914" s="362"/>
      <c r="N1914" s="349"/>
      <c r="O1914" s="349"/>
      <c r="P1914" s="349"/>
      <c r="Q1914" s="265"/>
      <c r="R1914" s="265"/>
      <c r="S1914" s="265"/>
      <c r="T1914" s="265"/>
      <c r="U1914" s="265"/>
      <c r="V1914" s="265"/>
      <c r="W1914" s="265"/>
      <c r="X1914" s="265"/>
      <c r="Y1914" s="265"/>
      <c r="Z1914" s="265"/>
      <c r="AA1914" s="265"/>
      <c r="AB1914" s="265"/>
    </row>
    <row r="1915" hidden="1">
      <c r="A1915" s="83" t="str">
        <f t="shared" si="4"/>
        <v>60b5073c699454862bb73210</v>
      </c>
      <c r="B1915" s="99"/>
      <c r="C1915" s="114" t="s">
        <v>371</v>
      </c>
      <c r="D1915" s="474" t="s">
        <v>10982</v>
      </c>
      <c r="E1915" s="11" t="s">
        <v>3927</v>
      </c>
      <c r="F1915" s="11" t="s">
        <v>3928</v>
      </c>
      <c r="G1915" s="308" t="s">
        <v>9377</v>
      </c>
      <c r="H1915" s="348" t="s">
        <v>11041</v>
      </c>
      <c r="I1915" s="173" t="s">
        <v>11056</v>
      </c>
      <c r="J1915" s="173" t="s">
        <v>3930</v>
      </c>
      <c r="K1915" s="300"/>
      <c r="L1915" s="349"/>
      <c r="M1915" s="362"/>
      <c r="N1915" s="349"/>
      <c r="O1915" s="349"/>
      <c r="P1915" s="349"/>
      <c r="Q1915" s="265"/>
      <c r="R1915" s="265"/>
      <c r="S1915" s="265"/>
      <c r="T1915" s="265"/>
      <c r="U1915" s="265"/>
      <c r="V1915" s="265"/>
      <c r="W1915" s="265"/>
      <c r="X1915" s="265"/>
      <c r="Y1915" s="265"/>
      <c r="Z1915" s="265"/>
      <c r="AA1915" s="265"/>
      <c r="AB1915" s="265"/>
    </row>
    <row r="1916" hidden="1">
      <c r="A1916" s="83" t="str">
        <f t="shared" si="4"/>
        <v>60645069b71fbc85e41a2cb8</v>
      </c>
      <c r="B1916" s="99"/>
      <c r="C1916" s="114" t="s">
        <v>371</v>
      </c>
      <c r="D1916" s="474" t="s">
        <v>10982</v>
      </c>
      <c r="E1916" s="11" t="s">
        <v>7276</v>
      </c>
      <c r="F1916" s="11" t="s">
        <v>7277</v>
      </c>
      <c r="G1916" s="308" t="s">
        <v>10439</v>
      </c>
      <c r="H1916" s="348" t="s">
        <v>11041</v>
      </c>
      <c r="I1916" s="173" t="s">
        <v>11057</v>
      </c>
      <c r="J1916" s="173" t="s">
        <v>7279</v>
      </c>
      <c r="K1916" s="300"/>
      <c r="L1916" s="349"/>
      <c r="M1916" s="362"/>
      <c r="N1916" s="349"/>
      <c r="O1916" s="349"/>
      <c r="P1916" s="349"/>
      <c r="Q1916" s="265"/>
      <c r="R1916" s="265"/>
      <c r="S1916" s="265"/>
      <c r="T1916" s="265"/>
      <c r="U1916" s="265"/>
      <c r="V1916" s="265"/>
      <c r="W1916" s="265"/>
      <c r="X1916" s="265"/>
      <c r="Y1916" s="265"/>
      <c r="Z1916" s="265"/>
      <c r="AA1916" s="265"/>
      <c r="AB1916" s="265"/>
    </row>
    <row r="1917" hidden="1">
      <c r="A1917" s="83" t="str">
        <f t="shared" si="4"/>
        <v/>
      </c>
      <c r="B1917" s="108"/>
      <c r="C1917" s="114" t="s">
        <v>371</v>
      </c>
      <c r="D1917" s="306"/>
      <c r="E1917" s="173"/>
      <c r="F1917" s="173"/>
      <c r="G1917" s="308"/>
      <c r="H1917" s="348"/>
      <c r="I1917" s="173"/>
      <c r="J1917" s="173"/>
      <c r="K1917" s="300"/>
      <c r="L1917" s="349"/>
      <c r="M1917" s="362"/>
      <c r="N1917" s="349"/>
      <c r="O1917" s="349"/>
      <c r="P1917" s="349"/>
      <c r="Q1917" s="265"/>
      <c r="R1917" s="265"/>
      <c r="S1917" s="265"/>
      <c r="T1917" s="265"/>
      <c r="U1917" s="265"/>
      <c r="V1917" s="265"/>
      <c r="W1917" s="265"/>
      <c r="X1917" s="265"/>
      <c r="Y1917" s="265"/>
      <c r="Z1917" s="265"/>
      <c r="AA1917" s="265"/>
      <c r="AB1917" s="265"/>
    </row>
    <row r="1918" hidden="1">
      <c r="A1918" s="83" t="str">
        <f t="shared" si="4"/>
        <v/>
      </c>
      <c r="B1918" s="83"/>
      <c r="C1918" s="478">
        <v>44466.0</v>
      </c>
      <c r="D1918" s="306"/>
      <c r="E1918" s="173"/>
      <c r="F1918" s="173"/>
      <c r="G1918" s="308"/>
      <c r="H1918" s="348"/>
      <c r="I1918" s="173"/>
      <c r="J1918" s="173"/>
      <c r="K1918" s="300"/>
      <c r="L1918" s="349"/>
      <c r="M1918" s="362"/>
      <c r="N1918" s="349"/>
      <c r="O1918" s="349"/>
      <c r="P1918" s="349"/>
      <c r="Q1918" s="265"/>
      <c r="R1918" s="265"/>
      <c r="S1918" s="265"/>
      <c r="T1918" s="265"/>
      <c r="U1918" s="265"/>
      <c r="V1918" s="265"/>
      <c r="W1918" s="265"/>
      <c r="X1918" s="265"/>
      <c r="Y1918" s="265"/>
      <c r="Z1918" s="265"/>
      <c r="AA1918" s="265"/>
      <c r="AB1918" s="265"/>
    </row>
    <row r="1919" hidden="1">
      <c r="A1919" s="83" t="str">
        <f t="shared" si="4"/>
        <v/>
      </c>
      <c r="B1919" s="479"/>
      <c r="C1919" s="480"/>
      <c r="D1919" s="306"/>
      <c r="E1919" s="173"/>
      <c r="F1919" s="173"/>
      <c r="G1919" s="308"/>
      <c r="H1919" s="348"/>
      <c r="I1919" s="173"/>
      <c r="J1919" s="173"/>
      <c r="K1919" s="300"/>
      <c r="L1919" s="349"/>
      <c r="M1919" s="362"/>
      <c r="N1919" s="349"/>
      <c r="O1919" s="349"/>
      <c r="P1919" s="349"/>
      <c r="Q1919" s="265"/>
      <c r="R1919" s="265"/>
      <c r="S1919" s="265"/>
      <c r="T1919" s="265"/>
      <c r="U1919" s="265"/>
      <c r="V1919" s="265"/>
      <c r="W1919" s="265"/>
      <c r="X1919" s="265"/>
      <c r="Y1919" s="265"/>
      <c r="Z1919" s="265"/>
      <c r="AA1919" s="265"/>
      <c r="AB1919" s="265"/>
    </row>
    <row r="1920" hidden="1">
      <c r="A1920" s="83" t="str">
        <f t="shared" si="4"/>
        <v/>
      </c>
      <c r="B1920" s="481" t="s">
        <v>8686</v>
      </c>
      <c r="C1920" s="480" t="s">
        <v>52</v>
      </c>
      <c r="D1920" s="306"/>
      <c r="E1920" s="101"/>
      <c r="F1920" s="101"/>
      <c r="G1920" s="308"/>
      <c r="H1920" s="348"/>
      <c r="I1920" s="173"/>
      <c r="J1920" s="173"/>
      <c r="K1920" s="300"/>
      <c r="L1920" s="349"/>
      <c r="M1920" s="362"/>
      <c r="N1920" s="349"/>
      <c r="O1920" s="349"/>
      <c r="P1920" s="349"/>
      <c r="Q1920" s="265"/>
      <c r="R1920" s="265"/>
      <c r="S1920" s="265"/>
      <c r="T1920" s="265"/>
      <c r="U1920" s="265"/>
      <c r="V1920" s="265"/>
      <c r="W1920" s="265"/>
      <c r="X1920" s="265"/>
      <c r="Y1920" s="265"/>
      <c r="Z1920" s="265"/>
      <c r="AA1920" s="265"/>
      <c r="AB1920" s="265"/>
    </row>
    <row r="1921" hidden="1">
      <c r="A1921" s="83" t="str">
        <f t="shared" si="4"/>
        <v>612f3e7a9df93554d6447444</v>
      </c>
      <c r="B1921" s="99"/>
      <c r="C1921" s="480" t="s">
        <v>52</v>
      </c>
      <c r="D1921" s="474" t="s">
        <v>10982</v>
      </c>
      <c r="E1921" s="11" t="s">
        <v>11058</v>
      </c>
      <c r="F1921" s="11" t="s">
        <v>11059</v>
      </c>
      <c r="G1921" s="308" t="s">
        <v>9061</v>
      </c>
      <c r="H1921" s="348" t="s">
        <v>9945</v>
      </c>
      <c r="I1921" s="173" t="s">
        <v>11060</v>
      </c>
      <c r="J1921" s="173" t="s">
        <v>11061</v>
      </c>
      <c r="K1921" s="300"/>
      <c r="L1921" s="349"/>
      <c r="M1921" s="362"/>
      <c r="N1921" s="349"/>
      <c r="O1921" s="349"/>
      <c r="P1921" s="349"/>
      <c r="Q1921" s="265"/>
      <c r="R1921" s="265"/>
      <c r="S1921" s="265"/>
      <c r="T1921" s="265"/>
      <c r="U1921" s="265"/>
      <c r="V1921" s="265"/>
      <c r="W1921" s="265"/>
      <c r="X1921" s="265"/>
      <c r="Y1921" s="265"/>
      <c r="Z1921" s="265"/>
      <c r="AA1921" s="265"/>
      <c r="AB1921" s="265"/>
    </row>
    <row r="1922" hidden="1">
      <c r="A1922" s="83" t="str">
        <f t="shared" si="4"/>
        <v>608bb8da588eb08d2a4bcd17</v>
      </c>
      <c r="B1922" s="99"/>
      <c r="C1922" s="480" t="s">
        <v>52</v>
      </c>
      <c r="D1922" s="306" t="s">
        <v>149</v>
      </c>
      <c r="E1922" s="139" t="s">
        <v>347</v>
      </c>
      <c r="F1922" s="139" t="s">
        <v>348</v>
      </c>
      <c r="G1922" s="309" t="s">
        <v>9021</v>
      </c>
      <c r="H1922" s="231" t="s">
        <v>10260</v>
      </c>
      <c r="I1922" s="122" t="s">
        <v>9809</v>
      </c>
      <c r="J1922" s="424" t="s">
        <v>350</v>
      </c>
      <c r="K1922" s="300"/>
      <c r="L1922" s="349"/>
      <c r="M1922" s="362"/>
      <c r="N1922" s="349"/>
      <c r="O1922" s="349"/>
      <c r="P1922" s="349"/>
      <c r="Q1922" s="265"/>
      <c r="R1922" s="265"/>
      <c r="S1922" s="265"/>
      <c r="T1922" s="265"/>
      <c r="U1922" s="265"/>
      <c r="V1922" s="265"/>
      <c r="W1922" s="265"/>
      <c r="X1922" s="265"/>
      <c r="Y1922" s="265"/>
      <c r="Z1922" s="265"/>
      <c r="AA1922" s="265"/>
      <c r="AB1922" s="265"/>
    </row>
    <row r="1923" hidden="1">
      <c r="A1923" s="83" t="str">
        <f t="shared" si="4"/>
        <v>608bb81277de8ac429045d4e</v>
      </c>
      <c r="B1923" s="99"/>
      <c r="C1923" s="480" t="s">
        <v>52</v>
      </c>
      <c r="D1923" s="306" t="s">
        <v>149</v>
      </c>
      <c r="E1923" s="139" t="s">
        <v>6704</v>
      </c>
      <c r="F1923" s="139" t="s">
        <v>6705</v>
      </c>
      <c r="G1923" s="309" t="s">
        <v>8745</v>
      </c>
      <c r="H1923" s="231" t="s">
        <v>10260</v>
      </c>
      <c r="I1923" s="122" t="s">
        <v>9809</v>
      </c>
      <c r="J1923" s="424" t="s">
        <v>350</v>
      </c>
      <c r="K1923" s="300" t="s">
        <v>11062</v>
      </c>
      <c r="L1923" s="349"/>
      <c r="M1923" s="362"/>
      <c r="N1923" s="349"/>
      <c r="O1923" s="349"/>
      <c r="P1923" s="349"/>
      <c r="Q1923" s="265"/>
      <c r="R1923" s="265"/>
      <c r="S1923" s="265"/>
      <c r="T1923" s="265"/>
      <c r="U1923" s="265"/>
      <c r="V1923" s="265"/>
      <c r="W1923" s="265"/>
      <c r="X1923" s="265"/>
      <c r="Y1923" s="265"/>
      <c r="Z1923" s="265"/>
      <c r="AA1923" s="265"/>
      <c r="AB1923" s="265"/>
    </row>
    <row r="1924" hidden="1">
      <c r="A1924" s="83" t="str">
        <f t="shared" si="4"/>
        <v>601ab076587d0e697eb6b578</v>
      </c>
      <c r="B1924" s="99"/>
      <c r="C1924" s="480" t="s">
        <v>52</v>
      </c>
      <c r="D1924" s="306" t="s">
        <v>149</v>
      </c>
      <c r="E1924" s="488" t="s">
        <v>7465</v>
      </c>
      <c r="F1924" s="488" t="s">
        <v>7466</v>
      </c>
      <c r="G1924" s="308" t="s">
        <v>9325</v>
      </c>
      <c r="H1924" s="59" t="s">
        <v>10006</v>
      </c>
      <c r="I1924" s="173" t="s">
        <v>11063</v>
      </c>
      <c r="J1924" s="11" t="s">
        <v>7468</v>
      </c>
      <c r="K1924" s="300"/>
      <c r="L1924" s="349"/>
      <c r="M1924" s="362"/>
      <c r="N1924" s="349"/>
      <c r="O1924" s="349"/>
      <c r="P1924" s="349"/>
      <c r="Q1924" s="265"/>
      <c r="R1924" s="265"/>
      <c r="S1924" s="265"/>
      <c r="T1924" s="265"/>
      <c r="U1924" s="265"/>
      <c r="V1924" s="265"/>
      <c r="W1924" s="265"/>
      <c r="X1924" s="265"/>
      <c r="Y1924" s="265"/>
      <c r="Z1924" s="265"/>
      <c r="AA1924" s="265"/>
      <c r="AB1924" s="265"/>
    </row>
    <row r="1925" hidden="1">
      <c r="A1925" s="83" t="str">
        <f t="shared" si="4"/>
        <v/>
      </c>
      <c r="B1925" s="108"/>
      <c r="C1925" s="480" t="s">
        <v>52</v>
      </c>
      <c r="D1925" s="306"/>
      <c r="E1925" s="173"/>
      <c r="F1925" s="173"/>
      <c r="G1925" s="308"/>
      <c r="H1925" s="348"/>
      <c r="I1925" s="173"/>
      <c r="J1925" s="173"/>
      <c r="K1925" s="300"/>
      <c r="L1925" s="349"/>
      <c r="M1925" s="362"/>
      <c r="N1925" s="349"/>
      <c r="O1925" s="349"/>
      <c r="P1925" s="349"/>
      <c r="Q1925" s="265"/>
      <c r="R1925" s="265"/>
      <c r="S1925" s="265"/>
      <c r="T1925" s="265"/>
      <c r="U1925" s="265"/>
      <c r="V1925" s="265"/>
      <c r="W1925" s="265"/>
      <c r="X1925" s="265"/>
      <c r="Y1925" s="265"/>
      <c r="Z1925" s="265"/>
      <c r="AA1925" s="265"/>
      <c r="AB1925" s="265"/>
    </row>
    <row r="1926" hidden="1">
      <c r="A1926" s="83"/>
      <c r="B1926" s="489"/>
      <c r="C1926" s="480"/>
      <c r="D1926" s="306"/>
      <c r="E1926" s="173"/>
      <c r="F1926" s="173"/>
      <c r="G1926" s="308"/>
      <c r="H1926" s="348"/>
      <c r="I1926" s="173"/>
      <c r="J1926" s="173"/>
      <c r="K1926" s="300"/>
      <c r="L1926" s="349"/>
      <c r="M1926" s="362"/>
      <c r="N1926" s="349"/>
      <c r="O1926" s="349"/>
      <c r="P1926" s="349"/>
      <c r="Q1926" s="265"/>
      <c r="R1926" s="265"/>
      <c r="S1926" s="265"/>
      <c r="T1926" s="265"/>
      <c r="U1926" s="265"/>
      <c r="V1926" s="265"/>
      <c r="W1926" s="265"/>
      <c r="X1926" s="265"/>
      <c r="Y1926" s="265"/>
      <c r="Z1926" s="265"/>
      <c r="AA1926" s="265"/>
      <c r="AB1926" s="265"/>
    </row>
    <row r="1927" hidden="1">
      <c r="A1927" s="83" t="str">
        <f t="shared" ref="A1927:A1963" si="5">E1927</f>
        <v/>
      </c>
      <c r="B1927" s="302" t="s">
        <v>368</v>
      </c>
      <c r="C1927" s="475" t="s">
        <v>371</v>
      </c>
      <c r="D1927" s="306"/>
      <c r="E1927" s="173"/>
      <c r="F1927" s="173"/>
      <c r="G1927" s="308" t="s">
        <v>9505</v>
      </c>
      <c r="H1927" s="348"/>
      <c r="I1927" s="173"/>
      <c r="J1927" s="173"/>
      <c r="K1927" s="300"/>
      <c r="L1927" s="349"/>
      <c r="M1927" s="362"/>
      <c r="N1927" s="349"/>
      <c r="O1927" s="349"/>
      <c r="P1927" s="349"/>
      <c r="Q1927" s="265"/>
      <c r="R1927" s="265"/>
      <c r="S1927" s="265"/>
      <c r="T1927" s="265"/>
      <c r="U1927" s="265"/>
      <c r="V1927" s="265"/>
      <c r="W1927" s="265"/>
      <c r="X1927" s="265"/>
      <c r="Y1927" s="265"/>
      <c r="Z1927" s="265"/>
      <c r="AA1927" s="265"/>
      <c r="AB1927" s="265"/>
    </row>
    <row r="1928" hidden="1">
      <c r="A1928" s="83" t="str">
        <f t="shared" si="5"/>
        <v>60a92a038ceb5e51f1ef941e</v>
      </c>
      <c r="B1928" s="99"/>
      <c r="C1928" s="480" t="s">
        <v>371</v>
      </c>
      <c r="D1928" s="310" t="s">
        <v>149</v>
      </c>
      <c r="E1928" s="116" t="s">
        <v>6973</v>
      </c>
      <c r="F1928" s="116" t="s">
        <v>6974</v>
      </c>
      <c r="G1928" s="409" t="s">
        <v>9410</v>
      </c>
      <c r="H1928" s="414" t="s">
        <v>11064</v>
      </c>
      <c r="I1928" s="116" t="s">
        <v>11065</v>
      </c>
      <c r="J1928" s="116" t="s">
        <v>6976</v>
      </c>
      <c r="K1928" s="300"/>
      <c r="L1928" s="349"/>
      <c r="M1928" s="362"/>
      <c r="N1928" s="349"/>
      <c r="O1928" s="349"/>
      <c r="P1928" s="349"/>
      <c r="Q1928" s="265"/>
      <c r="R1928" s="265"/>
      <c r="S1928" s="265"/>
      <c r="T1928" s="265"/>
      <c r="U1928" s="265"/>
      <c r="V1928" s="265"/>
      <c r="W1928" s="265"/>
      <c r="X1928" s="265"/>
      <c r="Y1928" s="265"/>
      <c r="Z1928" s="265"/>
      <c r="AA1928" s="265"/>
      <c r="AB1928" s="265"/>
    </row>
    <row r="1929" hidden="1">
      <c r="A1929" s="83" t="str">
        <f t="shared" si="5"/>
        <v>603c32299ae2e82a73337f27</v>
      </c>
      <c r="B1929" s="99"/>
      <c r="C1929" s="480" t="s">
        <v>371</v>
      </c>
      <c r="D1929" s="297" t="s">
        <v>149</v>
      </c>
      <c r="E1929" s="139" t="s">
        <v>781</v>
      </c>
      <c r="F1929" s="139" t="s">
        <v>782</v>
      </c>
      <c r="G1929" s="144" t="s">
        <v>9021</v>
      </c>
      <c r="H1929" s="490" t="s">
        <v>8753</v>
      </c>
      <c r="I1929" s="490" t="s">
        <v>8754</v>
      </c>
      <c r="J1929" s="491" t="s">
        <v>11066</v>
      </c>
      <c r="K1929" s="300"/>
      <c r="L1929" s="349"/>
      <c r="M1929" s="362"/>
      <c r="N1929" s="349"/>
      <c r="O1929" s="349"/>
      <c r="P1929" s="349"/>
      <c r="Q1929" s="265"/>
      <c r="R1929" s="265"/>
      <c r="S1929" s="265"/>
      <c r="T1929" s="265"/>
      <c r="U1929" s="265"/>
      <c r="V1929" s="265"/>
      <c r="W1929" s="265"/>
      <c r="X1929" s="265"/>
      <c r="Y1929" s="265"/>
      <c r="Z1929" s="265"/>
      <c r="AA1929" s="265"/>
      <c r="AB1929" s="265"/>
    </row>
    <row r="1930" hidden="1">
      <c r="A1930" s="83" t="str">
        <f t="shared" si="5"/>
        <v>60c34b75e0846fe8807a5c0d</v>
      </c>
      <c r="B1930" s="99"/>
      <c r="C1930" s="480" t="s">
        <v>371</v>
      </c>
      <c r="D1930" s="310" t="s">
        <v>149</v>
      </c>
      <c r="E1930" s="116" t="s">
        <v>5126</v>
      </c>
      <c r="F1930" s="116" t="s">
        <v>5127</v>
      </c>
      <c r="G1930" s="409" t="s">
        <v>8745</v>
      </c>
      <c r="H1930" s="414" t="s">
        <v>11064</v>
      </c>
      <c r="I1930" s="116" t="s">
        <v>11067</v>
      </c>
      <c r="J1930" s="116" t="s">
        <v>5129</v>
      </c>
      <c r="K1930" s="300"/>
      <c r="L1930" s="349"/>
      <c r="M1930" s="362"/>
      <c r="N1930" s="349"/>
      <c r="O1930" s="349"/>
      <c r="P1930" s="349"/>
      <c r="Q1930" s="265"/>
      <c r="R1930" s="265"/>
      <c r="S1930" s="265"/>
      <c r="T1930" s="265"/>
      <c r="U1930" s="265"/>
      <c r="V1930" s="265"/>
      <c r="W1930" s="265"/>
      <c r="X1930" s="265"/>
      <c r="Y1930" s="265"/>
      <c r="Z1930" s="265"/>
      <c r="AA1930" s="265"/>
      <c r="AB1930" s="265"/>
    </row>
    <row r="1931" hidden="1">
      <c r="A1931" s="83" t="str">
        <f t="shared" si="5"/>
        <v>60c0e83a40e3a01be0cd0987</v>
      </c>
      <c r="B1931" s="99"/>
      <c r="C1931" s="480" t="s">
        <v>371</v>
      </c>
      <c r="D1931" s="297" t="s">
        <v>149</v>
      </c>
      <c r="E1931" s="122" t="s">
        <v>8227</v>
      </c>
      <c r="F1931" s="122" t="s">
        <v>8228</v>
      </c>
      <c r="G1931" s="309" t="s">
        <v>8760</v>
      </c>
      <c r="H1931" s="492" t="s">
        <v>11068</v>
      </c>
      <c r="I1931" s="493" t="s">
        <v>11069</v>
      </c>
      <c r="J1931" s="122" t="s">
        <v>8230</v>
      </c>
      <c r="K1931" s="300" t="s">
        <v>11070</v>
      </c>
      <c r="L1931" s="349"/>
      <c r="M1931" s="362"/>
      <c r="N1931" s="349"/>
      <c r="O1931" s="349"/>
      <c r="P1931" s="349"/>
      <c r="Q1931" s="265"/>
      <c r="R1931" s="265"/>
      <c r="S1931" s="265"/>
      <c r="T1931" s="265"/>
      <c r="U1931" s="265"/>
      <c r="V1931" s="265"/>
      <c r="W1931" s="265"/>
      <c r="X1931" s="265"/>
      <c r="Y1931" s="265"/>
      <c r="Z1931" s="265"/>
      <c r="AA1931" s="265"/>
      <c r="AB1931" s="265"/>
    </row>
    <row r="1932" hidden="1">
      <c r="A1932" s="83" t="str">
        <f t="shared" si="5"/>
        <v/>
      </c>
      <c r="B1932" s="108"/>
      <c r="C1932" s="480" t="s">
        <v>371</v>
      </c>
      <c r="D1932" s="306"/>
      <c r="E1932" s="173"/>
      <c r="F1932" s="173"/>
      <c r="G1932" s="308"/>
      <c r="H1932" s="348"/>
      <c r="I1932" s="173"/>
      <c r="J1932" s="173"/>
      <c r="K1932" s="300"/>
      <c r="L1932" s="349"/>
      <c r="M1932" s="362"/>
      <c r="N1932" s="349"/>
      <c r="O1932" s="349"/>
      <c r="P1932" s="349"/>
      <c r="Q1932" s="265"/>
      <c r="R1932" s="265"/>
      <c r="S1932" s="265"/>
      <c r="T1932" s="265"/>
      <c r="U1932" s="265"/>
      <c r="V1932" s="265"/>
      <c r="W1932" s="265"/>
      <c r="X1932" s="265"/>
      <c r="Y1932" s="265"/>
      <c r="Z1932" s="265"/>
      <c r="AA1932" s="265"/>
      <c r="AB1932" s="265"/>
    </row>
    <row r="1933" hidden="1">
      <c r="A1933" s="83" t="str">
        <f t="shared" si="5"/>
        <v/>
      </c>
      <c r="B1933" s="83"/>
      <c r="C1933" s="478">
        <v>44467.0</v>
      </c>
      <c r="D1933" s="306"/>
      <c r="E1933" s="173"/>
      <c r="F1933" s="173"/>
      <c r="G1933" s="308"/>
      <c r="H1933" s="348"/>
      <c r="I1933" s="173"/>
      <c r="J1933" s="173"/>
      <c r="K1933" s="300"/>
      <c r="L1933" s="349"/>
      <c r="M1933" s="362"/>
      <c r="N1933" s="349"/>
      <c r="O1933" s="349"/>
      <c r="P1933" s="349"/>
      <c r="Q1933" s="265"/>
      <c r="R1933" s="265"/>
      <c r="S1933" s="265"/>
      <c r="T1933" s="265"/>
      <c r="U1933" s="265"/>
      <c r="V1933" s="265"/>
      <c r="W1933" s="265"/>
      <c r="X1933" s="265"/>
      <c r="Y1933" s="265"/>
      <c r="Z1933" s="265"/>
      <c r="AA1933" s="265"/>
      <c r="AB1933" s="265"/>
    </row>
    <row r="1934" hidden="1">
      <c r="A1934" s="83" t="str">
        <f t="shared" si="5"/>
        <v/>
      </c>
      <c r="B1934" s="479"/>
      <c r="C1934" s="480"/>
      <c r="D1934" s="306"/>
      <c r="E1934" s="173"/>
      <c r="F1934" s="173"/>
      <c r="G1934" s="308"/>
      <c r="H1934" s="348"/>
      <c r="I1934" s="173"/>
      <c r="J1934" s="173"/>
      <c r="K1934" s="300"/>
      <c r="L1934" s="349"/>
      <c r="M1934" s="362"/>
      <c r="N1934" s="349"/>
      <c r="O1934" s="349"/>
      <c r="P1934" s="349"/>
      <c r="Q1934" s="265"/>
      <c r="R1934" s="265"/>
      <c r="S1934" s="265"/>
      <c r="T1934" s="265"/>
      <c r="U1934" s="265"/>
      <c r="V1934" s="265"/>
      <c r="W1934" s="265"/>
      <c r="X1934" s="265"/>
      <c r="Y1934" s="265"/>
      <c r="Z1934" s="265"/>
      <c r="AA1934" s="265"/>
      <c r="AB1934" s="265"/>
    </row>
    <row r="1935" hidden="1">
      <c r="A1935" s="83" t="str">
        <f t="shared" si="5"/>
        <v>60a8f12674b43f17b13b3007</v>
      </c>
      <c r="B1935" s="481" t="s">
        <v>8686</v>
      </c>
      <c r="C1935" s="480" t="s">
        <v>52</v>
      </c>
      <c r="D1935" s="474" t="s">
        <v>10970</v>
      </c>
      <c r="E1935" s="424" t="s">
        <v>5798</v>
      </c>
      <c r="F1935" s="424" t="s">
        <v>5799</v>
      </c>
      <c r="G1935" s="309" t="s">
        <v>9028</v>
      </c>
      <c r="H1935" s="231" t="s">
        <v>9965</v>
      </c>
      <c r="I1935" s="122" t="s">
        <v>11071</v>
      </c>
      <c r="J1935" s="122" t="s">
        <v>5801</v>
      </c>
      <c r="K1935" s="300"/>
      <c r="L1935" s="349"/>
      <c r="M1935" s="362"/>
      <c r="N1935" s="349"/>
      <c r="O1935" s="349"/>
      <c r="P1935" s="349"/>
      <c r="Q1935" s="265"/>
      <c r="R1935" s="265"/>
      <c r="S1935" s="265"/>
      <c r="T1935" s="265"/>
      <c r="U1935" s="265"/>
      <c r="V1935" s="265"/>
      <c r="W1935" s="265"/>
      <c r="X1935" s="265"/>
      <c r="Y1935" s="265"/>
      <c r="Z1935" s="265"/>
      <c r="AA1935" s="265"/>
      <c r="AB1935" s="265"/>
    </row>
    <row r="1936" hidden="1">
      <c r="A1936" s="83" t="str">
        <f t="shared" si="5"/>
        <v>60fdbc4c368ec128bc8b7a51</v>
      </c>
      <c r="B1936" s="99"/>
      <c r="C1936" s="480" t="s">
        <v>52</v>
      </c>
      <c r="D1936" s="306" t="s">
        <v>149</v>
      </c>
      <c r="E1936" s="122" t="s">
        <v>11072</v>
      </c>
      <c r="F1936" s="122" t="s">
        <v>11073</v>
      </c>
      <c r="G1936" s="309" t="s">
        <v>8755</v>
      </c>
      <c r="H1936" s="231" t="s">
        <v>10260</v>
      </c>
      <c r="I1936" s="122" t="s">
        <v>11074</v>
      </c>
      <c r="J1936" s="424" t="s">
        <v>4314</v>
      </c>
      <c r="K1936" s="300" t="s">
        <v>11075</v>
      </c>
      <c r="L1936" s="300" t="s">
        <v>11076</v>
      </c>
      <c r="M1936" s="362"/>
      <c r="N1936" s="349"/>
      <c r="O1936" s="349"/>
      <c r="P1936" s="349"/>
      <c r="Q1936" s="265"/>
      <c r="R1936" s="265"/>
      <c r="S1936" s="265"/>
      <c r="T1936" s="265"/>
      <c r="U1936" s="265"/>
      <c r="V1936" s="265"/>
      <c r="W1936" s="265"/>
      <c r="X1936" s="265"/>
      <c r="Y1936" s="265"/>
      <c r="Z1936" s="265"/>
      <c r="AA1936" s="265"/>
      <c r="AB1936" s="265"/>
    </row>
    <row r="1937" hidden="1">
      <c r="A1937" s="83" t="str">
        <f t="shared" si="5"/>
        <v>5f835e2914f47239b67dea65</v>
      </c>
      <c r="B1937" s="99"/>
      <c r="C1937" s="480" t="s">
        <v>52</v>
      </c>
      <c r="D1937" s="306" t="s">
        <v>149</v>
      </c>
      <c r="E1937" s="101" t="s">
        <v>1712</v>
      </c>
      <c r="F1937" s="101" t="s">
        <v>1713</v>
      </c>
      <c r="G1937" s="308" t="s">
        <v>8745</v>
      </c>
      <c r="H1937" s="334" t="s">
        <v>10217</v>
      </c>
      <c r="I1937" s="173" t="s">
        <v>11077</v>
      </c>
      <c r="J1937" s="11" t="s">
        <v>11078</v>
      </c>
      <c r="K1937" s="300" t="s">
        <v>6967</v>
      </c>
      <c r="L1937" s="349"/>
      <c r="M1937" s="362"/>
      <c r="N1937" s="349"/>
      <c r="O1937" s="349"/>
      <c r="P1937" s="349"/>
      <c r="Q1937" s="265"/>
      <c r="R1937" s="265"/>
      <c r="S1937" s="265"/>
      <c r="T1937" s="265"/>
      <c r="U1937" s="265"/>
      <c r="V1937" s="265"/>
      <c r="W1937" s="265"/>
      <c r="X1937" s="265"/>
      <c r="Y1937" s="265"/>
      <c r="Z1937" s="265"/>
      <c r="AA1937" s="265"/>
      <c r="AB1937" s="265"/>
    </row>
    <row r="1938" hidden="1">
      <c r="A1938" s="83" t="str">
        <f t="shared" si="5"/>
        <v>612a1f616a242f25240affe4</v>
      </c>
      <c r="B1938" s="99"/>
      <c r="C1938" s="480" t="s">
        <v>52</v>
      </c>
      <c r="D1938" s="474" t="s">
        <v>10970</v>
      </c>
      <c r="E1938" s="424" t="s">
        <v>2057</v>
      </c>
      <c r="F1938" s="424" t="s">
        <v>2058</v>
      </c>
      <c r="G1938" s="309" t="s">
        <v>9325</v>
      </c>
      <c r="H1938" s="231" t="s">
        <v>10904</v>
      </c>
      <c r="I1938" s="122" t="s">
        <v>11079</v>
      </c>
      <c r="J1938" s="122" t="s">
        <v>11080</v>
      </c>
      <c r="K1938" s="300"/>
      <c r="L1938" s="349"/>
      <c r="M1938" s="362"/>
      <c r="N1938" s="349"/>
      <c r="O1938" s="349"/>
      <c r="P1938" s="349"/>
      <c r="Q1938" s="265"/>
      <c r="R1938" s="265"/>
      <c r="S1938" s="265"/>
      <c r="T1938" s="265"/>
      <c r="U1938" s="265"/>
      <c r="V1938" s="265"/>
      <c r="W1938" s="265"/>
      <c r="X1938" s="265"/>
      <c r="Y1938" s="265"/>
      <c r="Z1938" s="265"/>
      <c r="AA1938" s="265"/>
      <c r="AB1938" s="265"/>
    </row>
    <row r="1939" hidden="1">
      <c r="A1939" s="83" t="str">
        <f t="shared" si="5"/>
        <v/>
      </c>
      <c r="B1939" s="99"/>
      <c r="C1939" s="480" t="s">
        <v>52</v>
      </c>
      <c r="D1939" s="306"/>
      <c r="E1939" s="173"/>
      <c r="F1939" s="173"/>
      <c r="G1939" s="308"/>
      <c r="H1939" s="348"/>
      <c r="I1939" s="173"/>
      <c r="J1939" s="173"/>
      <c r="K1939" s="300"/>
      <c r="L1939" s="349"/>
      <c r="M1939" s="362"/>
      <c r="N1939" s="349"/>
      <c r="O1939" s="349"/>
      <c r="P1939" s="349"/>
      <c r="Q1939" s="265"/>
      <c r="R1939" s="265"/>
      <c r="S1939" s="265"/>
      <c r="T1939" s="265"/>
      <c r="U1939" s="265"/>
      <c r="V1939" s="265"/>
      <c r="W1939" s="265"/>
      <c r="X1939" s="265"/>
      <c r="Y1939" s="265"/>
      <c r="Z1939" s="265"/>
      <c r="AA1939" s="265"/>
      <c r="AB1939" s="265"/>
    </row>
    <row r="1940" hidden="1">
      <c r="A1940" s="83" t="str">
        <f t="shared" si="5"/>
        <v/>
      </c>
      <c r="B1940" s="108"/>
      <c r="C1940" s="480" t="s">
        <v>52</v>
      </c>
      <c r="D1940" s="306"/>
      <c r="E1940" s="173"/>
      <c r="F1940" s="173"/>
      <c r="G1940" s="308"/>
      <c r="H1940" s="348"/>
      <c r="I1940" s="173"/>
      <c r="J1940" s="173"/>
      <c r="K1940" s="300"/>
      <c r="L1940" s="349"/>
      <c r="M1940" s="362"/>
      <c r="N1940" s="349"/>
      <c r="O1940" s="349"/>
      <c r="P1940" s="349"/>
      <c r="Q1940" s="265"/>
      <c r="R1940" s="265"/>
      <c r="S1940" s="265"/>
      <c r="T1940" s="265"/>
      <c r="U1940" s="265"/>
      <c r="V1940" s="265"/>
      <c r="W1940" s="265"/>
      <c r="X1940" s="265"/>
      <c r="Y1940" s="265"/>
      <c r="Z1940" s="265"/>
      <c r="AA1940" s="265"/>
      <c r="AB1940" s="265"/>
    </row>
    <row r="1941" hidden="1">
      <c r="A1941" s="83" t="str">
        <f t="shared" si="5"/>
        <v/>
      </c>
      <c r="B1941" s="489"/>
      <c r="C1941" s="480"/>
      <c r="D1941" s="306"/>
      <c r="E1941" s="173"/>
      <c r="F1941" s="173"/>
      <c r="G1941" s="308"/>
      <c r="H1941" s="348"/>
      <c r="I1941" s="173"/>
      <c r="J1941" s="173"/>
      <c r="K1941" s="300"/>
      <c r="L1941" s="349"/>
      <c r="M1941" s="362"/>
      <c r="N1941" s="349"/>
      <c r="O1941" s="349"/>
      <c r="P1941" s="349"/>
      <c r="Q1941" s="265"/>
      <c r="R1941" s="265"/>
      <c r="S1941" s="265"/>
      <c r="T1941" s="265"/>
      <c r="U1941" s="265"/>
      <c r="V1941" s="265"/>
      <c r="W1941" s="265"/>
      <c r="X1941" s="265"/>
      <c r="Y1941" s="265"/>
      <c r="Z1941" s="265"/>
      <c r="AA1941" s="265"/>
      <c r="AB1941" s="265"/>
    </row>
    <row r="1942" hidden="1">
      <c r="A1942" s="83" t="str">
        <f t="shared" si="5"/>
        <v>602e8cd8e87c920bc686c36f</v>
      </c>
      <c r="B1942" s="302" t="s">
        <v>368</v>
      </c>
      <c r="C1942" s="475" t="s">
        <v>371</v>
      </c>
      <c r="D1942" s="474" t="s">
        <v>10970</v>
      </c>
      <c r="E1942" s="11" t="s">
        <v>855</v>
      </c>
      <c r="F1942" s="11" t="s">
        <v>856</v>
      </c>
      <c r="G1942" s="308" t="s">
        <v>8899</v>
      </c>
      <c r="H1942" s="348" t="s">
        <v>11081</v>
      </c>
      <c r="I1942" s="173" t="s">
        <v>11082</v>
      </c>
      <c r="J1942" s="173" t="s">
        <v>858</v>
      </c>
      <c r="K1942" s="300"/>
      <c r="L1942" s="349"/>
      <c r="M1942" s="362"/>
      <c r="N1942" s="349"/>
      <c r="O1942" s="349"/>
      <c r="P1942" s="349"/>
      <c r="Q1942" s="265"/>
      <c r="R1942" s="265"/>
      <c r="S1942" s="265"/>
      <c r="T1942" s="265"/>
      <c r="U1942" s="265"/>
      <c r="V1942" s="265"/>
      <c r="W1942" s="265"/>
      <c r="X1942" s="265"/>
      <c r="Y1942" s="265"/>
      <c r="Z1942" s="265"/>
      <c r="AA1942" s="265"/>
      <c r="AB1942" s="265"/>
    </row>
    <row r="1943" hidden="1">
      <c r="A1943" s="83" t="str">
        <f t="shared" si="5"/>
        <v>60a9052061cabf6317e00460</v>
      </c>
      <c r="B1943" s="99"/>
      <c r="C1943" s="480" t="s">
        <v>371</v>
      </c>
      <c r="D1943" s="476" t="s">
        <v>10970</v>
      </c>
      <c r="E1943" s="424" t="s">
        <v>7856</v>
      </c>
      <c r="F1943" s="424" t="s">
        <v>7857</v>
      </c>
      <c r="G1943" s="309" t="s">
        <v>9061</v>
      </c>
      <c r="H1943" s="231" t="s">
        <v>11083</v>
      </c>
      <c r="I1943" s="122" t="s">
        <v>11084</v>
      </c>
      <c r="J1943" s="122" t="s">
        <v>7859</v>
      </c>
      <c r="K1943" s="312" t="s">
        <v>11085</v>
      </c>
      <c r="L1943" s="349"/>
      <c r="M1943" s="362"/>
      <c r="N1943" s="349"/>
      <c r="O1943" s="349"/>
      <c r="P1943" s="349"/>
      <c r="Q1943" s="265"/>
      <c r="R1943" s="265"/>
      <c r="S1943" s="265"/>
      <c r="T1943" s="265"/>
      <c r="U1943" s="265"/>
      <c r="V1943" s="265"/>
      <c r="W1943" s="265"/>
      <c r="X1943" s="265"/>
      <c r="Y1943" s="265"/>
      <c r="Z1943" s="265"/>
      <c r="AA1943" s="265"/>
      <c r="AB1943" s="265"/>
    </row>
    <row r="1944" hidden="1">
      <c r="A1944" s="83" t="str">
        <f t="shared" si="5"/>
        <v>60b1dba63c9401469045b631</v>
      </c>
      <c r="B1944" s="99"/>
      <c r="C1944" s="480" t="s">
        <v>371</v>
      </c>
      <c r="D1944" s="474" t="s">
        <v>10970</v>
      </c>
      <c r="E1944" s="11" t="s">
        <v>4907</v>
      </c>
      <c r="F1944" s="11" t="s">
        <v>4908</v>
      </c>
      <c r="G1944" s="308" t="s">
        <v>9297</v>
      </c>
      <c r="H1944" s="348" t="s">
        <v>11086</v>
      </c>
      <c r="I1944" s="173" t="s">
        <v>11087</v>
      </c>
      <c r="J1944" s="173" t="s">
        <v>4910</v>
      </c>
      <c r="K1944" s="300"/>
      <c r="L1944" s="349"/>
      <c r="M1944" s="362"/>
      <c r="N1944" s="349"/>
      <c r="O1944" s="349"/>
      <c r="P1944" s="349"/>
      <c r="Q1944" s="265"/>
      <c r="R1944" s="265"/>
      <c r="S1944" s="265"/>
      <c r="T1944" s="265"/>
      <c r="U1944" s="265"/>
      <c r="V1944" s="265"/>
      <c r="W1944" s="265"/>
      <c r="X1944" s="265"/>
      <c r="Y1944" s="265"/>
      <c r="Z1944" s="265"/>
      <c r="AA1944" s="265"/>
      <c r="AB1944" s="265"/>
    </row>
    <row r="1945" hidden="1">
      <c r="A1945" s="83" t="str">
        <f t="shared" si="5"/>
        <v>60a9006d9fae3e448fd96934</v>
      </c>
      <c r="B1945" s="99"/>
      <c r="C1945" s="480" t="s">
        <v>371</v>
      </c>
      <c r="D1945" s="474" t="s">
        <v>10970</v>
      </c>
      <c r="E1945" s="11" t="s">
        <v>4316</v>
      </c>
      <c r="F1945" s="11" t="s">
        <v>4317</v>
      </c>
      <c r="G1945" s="308" t="s">
        <v>9377</v>
      </c>
      <c r="H1945" s="348" t="s">
        <v>11086</v>
      </c>
      <c r="I1945" s="173" t="s">
        <v>11088</v>
      </c>
      <c r="J1945" s="173" t="s">
        <v>11089</v>
      </c>
      <c r="K1945" s="300"/>
      <c r="L1945" s="349"/>
      <c r="M1945" s="362"/>
      <c r="N1945" s="349"/>
      <c r="O1945" s="349"/>
      <c r="P1945" s="349"/>
      <c r="Q1945" s="265"/>
      <c r="R1945" s="265"/>
      <c r="S1945" s="265"/>
      <c r="T1945" s="265"/>
      <c r="U1945" s="265"/>
      <c r="V1945" s="265"/>
      <c r="W1945" s="265"/>
      <c r="X1945" s="265"/>
      <c r="Y1945" s="265"/>
      <c r="Z1945" s="265"/>
      <c r="AA1945" s="265"/>
      <c r="AB1945" s="265"/>
    </row>
    <row r="1946" hidden="1">
      <c r="A1946" s="83" t="str">
        <f t="shared" si="5"/>
        <v/>
      </c>
      <c r="B1946" s="99"/>
      <c r="C1946" s="480" t="s">
        <v>371</v>
      </c>
      <c r="D1946" s="306"/>
      <c r="E1946" s="173"/>
      <c r="F1946" s="173"/>
      <c r="G1946" s="308"/>
      <c r="H1946" s="348"/>
      <c r="I1946" s="173"/>
      <c r="J1946" s="173"/>
      <c r="K1946" s="300"/>
      <c r="L1946" s="349"/>
      <c r="M1946" s="362"/>
      <c r="N1946" s="349"/>
      <c r="O1946" s="349"/>
      <c r="P1946" s="349"/>
      <c r="Q1946" s="265"/>
      <c r="R1946" s="265"/>
      <c r="S1946" s="265"/>
      <c r="T1946" s="265"/>
      <c r="U1946" s="265"/>
      <c r="V1946" s="265"/>
      <c r="W1946" s="265"/>
      <c r="X1946" s="265"/>
      <c r="Y1946" s="265"/>
      <c r="Z1946" s="265"/>
      <c r="AA1946" s="265"/>
      <c r="AB1946" s="265"/>
    </row>
    <row r="1947" hidden="1">
      <c r="A1947" s="83" t="str">
        <f t="shared" si="5"/>
        <v/>
      </c>
      <c r="B1947" s="108"/>
      <c r="C1947" s="480" t="s">
        <v>371</v>
      </c>
      <c r="D1947" s="306"/>
      <c r="E1947" s="173"/>
      <c r="F1947" s="173"/>
      <c r="G1947" s="308"/>
      <c r="H1947" s="348"/>
      <c r="I1947" s="173"/>
      <c r="J1947" s="173"/>
      <c r="K1947" s="300"/>
      <c r="L1947" s="349"/>
      <c r="M1947" s="362"/>
      <c r="N1947" s="349"/>
      <c r="O1947" s="349"/>
      <c r="P1947" s="349"/>
      <c r="Q1947" s="265"/>
      <c r="R1947" s="265"/>
      <c r="S1947" s="265"/>
      <c r="T1947" s="265"/>
      <c r="U1947" s="265"/>
      <c r="V1947" s="265"/>
      <c r="W1947" s="265"/>
      <c r="X1947" s="265"/>
      <c r="Y1947" s="265"/>
      <c r="Z1947" s="265"/>
      <c r="AA1947" s="265"/>
      <c r="AB1947" s="265"/>
    </row>
    <row r="1948" hidden="1">
      <c r="A1948" s="83" t="str">
        <f t="shared" si="5"/>
        <v/>
      </c>
      <c r="B1948" s="83"/>
      <c r="C1948" s="478">
        <v>44468.0</v>
      </c>
      <c r="D1948" s="306"/>
      <c r="E1948" s="173"/>
      <c r="F1948" s="173"/>
      <c r="G1948" s="308"/>
      <c r="H1948" s="348"/>
      <c r="I1948" s="173"/>
      <c r="J1948" s="173"/>
      <c r="K1948" s="300"/>
      <c r="L1948" s="349"/>
      <c r="M1948" s="362"/>
      <c r="N1948" s="349"/>
      <c r="O1948" s="349"/>
      <c r="P1948" s="349"/>
      <c r="Q1948" s="265"/>
      <c r="R1948" s="265"/>
      <c r="S1948" s="265"/>
      <c r="T1948" s="265"/>
      <c r="U1948" s="265"/>
      <c r="V1948" s="265"/>
      <c r="W1948" s="265"/>
      <c r="X1948" s="265"/>
      <c r="Y1948" s="265"/>
      <c r="Z1948" s="265"/>
      <c r="AA1948" s="265"/>
      <c r="AB1948" s="265"/>
    </row>
    <row r="1949" hidden="1">
      <c r="A1949" s="83" t="str">
        <f t="shared" si="5"/>
        <v/>
      </c>
      <c r="B1949" s="479"/>
      <c r="C1949" s="480"/>
      <c r="D1949" s="306"/>
      <c r="E1949" s="173"/>
      <c r="F1949" s="173"/>
      <c r="G1949" s="308"/>
      <c r="H1949" s="348"/>
      <c r="I1949" s="173"/>
      <c r="J1949" s="173"/>
      <c r="K1949" s="300"/>
      <c r="L1949" s="349"/>
      <c r="M1949" s="362"/>
      <c r="N1949" s="349"/>
      <c r="O1949" s="349"/>
      <c r="P1949" s="349"/>
      <c r="Q1949" s="265"/>
      <c r="R1949" s="265"/>
      <c r="S1949" s="265"/>
      <c r="T1949" s="265"/>
      <c r="U1949" s="265"/>
      <c r="V1949" s="265"/>
      <c r="W1949" s="265"/>
      <c r="X1949" s="265"/>
      <c r="Y1949" s="265"/>
      <c r="Z1949" s="265"/>
      <c r="AA1949" s="265"/>
      <c r="AB1949" s="265"/>
    </row>
    <row r="1950" hidden="1">
      <c r="A1950" s="83" t="str">
        <f t="shared" si="5"/>
        <v>614483de986f101317693743</v>
      </c>
      <c r="B1950" s="481" t="s">
        <v>8686</v>
      </c>
      <c r="C1950" s="480" t="s">
        <v>52</v>
      </c>
      <c r="D1950" s="477" t="s">
        <v>115</v>
      </c>
      <c r="E1950" s="48" t="s">
        <v>3508</v>
      </c>
      <c r="F1950" s="48" t="s">
        <v>3509</v>
      </c>
      <c r="G1950" s="409" t="s">
        <v>9410</v>
      </c>
      <c r="H1950" s="414" t="s">
        <v>10130</v>
      </c>
      <c r="I1950" s="494" t="s">
        <v>11090</v>
      </c>
      <c r="J1950" s="494" t="s">
        <v>11091</v>
      </c>
      <c r="K1950" s="423"/>
      <c r="L1950" s="349"/>
      <c r="M1950" s="362"/>
      <c r="N1950" s="349"/>
      <c r="O1950" s="349"/>
      <c r="P1950" s="349"/>
      <c r="Q1950" s="265"/>
      <c r="R1950" s="265"/>
      <c r="S1950" s="265"/>
      <c r="T1950" s="265"/>
      <c r="U1950" s="265"/>
      <c r="V1950" s="265"/>
      <c r="W1950" s="265"/>
      <c r="X1950" s="265"/>
      <c r="Y1950" s="265"/>
      <c r="Z1950" s="265"/>
      <c r="AA1950" s="265"/>
      <c r="AB1950" s="265"/>
    </row>
    <row r="1951" hidden="1">
      <c r="A1951" s="83" t="str">
        <f t="shared" si="5"/>
        <v>611eb0dceebc2eedfcd5ce95</v>
      </c>
      <c r="B1951" s="99"/>
      <c r="C1951" s="480" t="s">
        <v>52</v>
      </c>
      <c r="D1951" s="476" t="s">
        <v>115</v>
      </c>
      <c r="E1951" s="424" t="s">
        <v>360</v>
      </c>
      <c r="F1951" s="424" t="s">
        <v>361</v>
      </c>
      <c r="G1951" s="309" t="s">
        <v>9021</v>
      </c>
      <c r="H1951" s="231" t="s">
        <v>10130</v>
      </c>
      <c r="I1951" s="495" t="s">
        <v>11092</v>
      </c>
      <c r="J1951" s="424" t="s">
        <v>11093</v>
      </c>
      <c r="K1951" s="300" t="s">
        <v>11094</v>
      </c>
      <c r="L1951" s="349"/>
      <c r="M1951" s="362"/>
      <c r="N1951" s="349"/>
      <c r="O1951" s="349"/>
      <c r="P1951" s="349"/>
      <c r="Q1951" s="265"/>
      <c r="R1951" s="265"/>
      <c r="S1951" s="265"/>
      <c r="T1951" s="265"/>
      <c r="U1951" s="265"/>
      <c r="V1951" s="265"/>
      <c r="W1951" s="265"/>
      <c r="X1951" s="265"/>
      <c r="Y1951" s="265"/>
      <c r="Z1951" s="265"/>
      <c r="AA1951" s="265"/>
      <c r="AB1951" s="265"/>
    </row>
    <row r="1952" hidden="1">
      <c r="A1952" s="83" t="str">
        <f t="shared" si="5"/>
        <v>611fb5315fde495c39f6d855</v>
      </c>
      <c r="B1952" s="99"/>
      <c r="C1952" s="480" t="s">
        <v>52</v>
      </c>
      <c r="D1952" s="474" t="s">
        <v>115</v>
      </c>
      <c r="E1952" s="11" t="s">
        <v>2871</v>
      </c>
      <c r="F1952" s="11" t="s">
        <v>2872</v>
      </c>
      <c r="G1952" s="308" t="s">
        <v>8958</v>
      </c>
      <c r="H1952" s="348" t="s">
        <v>8840</v>
      </c>
      <c r="I1952" s="173" t="s">
        <v>11095</v>
      </c>
      <c r="J1952" s="11" t="s">
        <v>882</v>
      </c>
      <c r="K1952" s="300"/>
      <c r="L1952" s="349"/>
      <c r="M1952" s="362"/>
      <c r="N1952" s="349"/>
      <c r="O1952" s="349"/>
      <c r="P1952" s="349"/>
      <c r="Q1952" s="265"/>
      <c r="R1952" s="265"/>
      <c r="S1952" s="265"/>
      <c r="T1952" s="265"/>
      <c r="U1952" s="265"/>
      <c r="V1952" s="265"/>
      <c r="W1952" s="265"/>
      <c r="X1952" s="265"/>
      <c r="Y1952" s="265"/>
      <c r="Z1952" s="265"/>
      <c r="AA1952" s="265"/>
      <c r="AB1952" s="265"/>
    </row>
    <row r="1953" hidden="1">
      <c r="A1953" s="83" t="str">
        <f t="shared" si="5"/>
        <v>60f430a16c172a2344946804</v>
      </c>
      <c r="B1953" s="99"/>
      <c r="C1953" s="480" t="s">
        <v>52</v>
      </c>
      <c r="D1953" s="476" t="s">
        <v>115</v>
      </c>
      <c r="E1953" s="424" t="s">
        <v>11096</v>
      </c>
      <c r="F1953" s="424" t="s">
        <v>11097</v>
      </c>
      <c r="G1953" s="309" t="s">
        <v>8912</v>
      </c>
      <c r="H1953" s="231" t="s">
        <v>10097</v>
      </c>
      <c r="I1953" s="122" t="s">
        <v>11098</v>
      </c>
      <c r="J1953" s="424" t="s">
        <v>11099</v>
      </c>
      <c r="K1953" s="300" t="s">
        <v>11100</v>
      </c>
      <c r="L1953" s="349"/>
      <c r="M1953" s="362"/>
      <c r="N1953" s="349"/>
      <c r="O1953" s="349"/>
      <c r="P1953" s="349"/>
      <c r="Q1953" s="265"/>
      <c r="R1953" s="265"/>
      <c r="S1953" s="265"/>
      <c r="T1953" s="265"/>
      <c r="U1953" s="265"/>
      <c r="V1953" s="265"/>
      <c r="W1953" s="265"/>
      <c r="X1953" s="265"/>
      <c r="Y1953" s="265"/>
      <c r="Z1953" s="265"/>
      <c r="AA1953" s="265"/>
      <c r="AB1953" s="265"/>
    </row>
    <row r="1954" hidden="1">
      <c r="A1954" s="83" t="str">
        <f t="shared" si="5"/>
        <v/>
      </c>
      <c r="B1954" s="99"/>
      <c r="C1954" s="480" t="s">
        <v>52</v>
      </c>
      <c r="D1954" s="306"/>
      <c r="E1954" s="173"/>
      <c r="F1954" s="173"/>
      <c r="G1954" s="308"/>
      <c r="H1954" s="348"/>
      <c r="I1954" s="173"/>
      <c r="J1954" s="173"/>
      <c r="K1954" s="300"/>
      <c r="L1954" s="349"/>
      <c r="M1954" s="362"/>
      <c r="N1954" s="349"/>
      <c r="O1954" s="349"/>
      <c r="P1954" s="349"/>
      <c r="Q1954" s="265"/>
      <c r="R1954" s="265"/>
      <c r="S1954" s="265"/>
      <c r="T1954" s="265"/>
      <c r="U1954" s="265"/>
      <c r="V1954" s="265"/>
      <c r="W1954" s="265"/>
      <c r="X1954" s="265"/>
      <c r="Y1954" s="265"/>
      <c r="Z1954" s="265"/>
      <c r="AA1954" s="265"/>
      <c r="AB1954" s="265"/>
    </row>
    <row r="1955" hidden="1">
      <c r="A1955" s="83" t="str">
        <f t="shared" si="5"/>
        <v/>
      </c>
      <c r="B1955" s="108"/>
      <c r="C1955" s="480" t="s">
        <v>52</v>
      </c>
      <c r="D1955" s="306"/>
      <c r="E1955" s="173"/>
      <c r="F1955" s="173"/>
      <c r="G1955" s="308"/>
      <c r="H1955" s="348"/>
      <c r="I1955" s="173"/>
      <c r="J1955" s="173"/>
      <c r="K1955" s="300"/>
      <c r="L1955" s="349"/>
      <c r="M1955" s="362"/>
      <c r="N1955" s="349"/>
      <c r="O1955" s="349"/>
      <c r="P1955" s="349"/>
      <c r="Q1955" s="265"/>
      <c r="R1955" s="265"/>
      <c r="S1955" s="265"/>
      <c r="T1955" s="265"/>
      <c r="U1955" s="265"/>
      <c r="V1955" s="265"/>
      <c r="W1955" s="265"/>
      <c r="X1955" s="265"/>
      <c r="Y1955" s="265"/>
      <c r="Z1955" s="265"/>
      <c r="AA1955" s="265"/>
      <c r="AB1955" s="265"/>
    </row>
    <row r="1956" hidden="1">
      <c r="A1956" s="83" t="str">
        <f t="shared" si="5"/>
        <v/>
      </c>
      <c r="B1956" s="489"/>
      <c r="C1956" s="480"/>
      <c r="D1956" s="306"/>
      <c r="E1956" s="173"/>
      <c r="F1956" s="173"/>
      <c r="G1956" s="308"/>
      <c r="H1956" s="348"/>
      <c r="I1956" s="173"/>
      <c r="J1956" s="173"/>
      <c r="K1956" s="300"/>
      <c r="L1956" s="349"/>
      <c r="M1956" s="362"/>
      <c r="N1956" s="349"/>
      <c r="O1956" s="349"/>
      <c r="P1956" s="349"/>
      <c r="Q1956" s="265"/>
      <c r="R1956" s="265"/>
      <c r="S1956" s="265"/>
      <c r="T1956" s="265"/>
      <c r="U1956" s="265"/>
      <c r="V1956" s="265"/>
      <c r="W1956" s="265"/>
      <c r="X1956" s="265"/>
      <c r="Y1956" s="265"/>
      <c r="Z1956" s="265"/>
      <c r="AA1956" s="265"/>
      <c r="AB1956" s="265"/>
    </row>
    <row r="1957" hidden="1">
      <c r="A1957" s="83" t="str">
        <f t="shared" si="5"/>
        <v/>
      </c>
      <c r="B1957" s="302" t="s">
        <v>368</v>
      </c>
      <c r="C1957" s="475" t="s">
        <v>371</v>
      </c>
      <c r="D1957" s="306"/>
      <c r="E1957" s="173"/>
      <c r="F1957" s="173"/>
      <c r="G1957" s="308"/>
      <c r="H1957" s="348"/>
      <c r="I1957" s="173"/>
      <c r="J1957" s="173"/>
      <c r="K1957" s="300"/>
      <c r="L1957" s="349"/>
      <c r="M1957" s="362"/>
      <c r="N1957" s="349"/>
      <c r="O1957" s="349"/>
      <c r="P1957" s="349"/>
      <c r="Q1957" s="265"/>
      <c r="R1957" s="265"/>
      <c r="S1957" s="265"/>
      <c r="T1957" s="265"/>
      <c r="U1957" s="265"/>
      <c r="V1957" s="265"/>
      <c r="W1957" s="265"/>
      <c r="X1957" s="265"/>
      <c r="Y1957" s="265"/>
      <c r="Z1957" s="265"/>
      <c r="AA1957" s="265"/>
      <c r="AB1957" s="265"/>
    </row>
    <row r="1958" hidden="1">
      <c r="A1958" s="83" t="str">
        <f t="shared" si="5"/>
        <v>60a92a038ceb5e51f1ef941e</v>
      </c>
      <c r="B1958" s="99"/>
      <c r="C1958" s="480" t="s">
        <v>371</v>
      </c>
      <c r="D1958" s="306" t="s">
        <v>149</v>
      </c>
      <c r="E1958" s="122" t="s">
        <v>6973</v>
      </c>
      <c r="F1958" s="122" t="s">
        <v>6974</v>
      </c>
      <c r="G1958" s="308" t="s">
        <v>9410</v>
      </c>
      <c r="H1958" s="348" t="s">
        <v>11064</v>
      </c>
      <c r="I1958" s="101" t="s">
        <v>11065</v>
      </c>
      <c r="J1958" s="101" t="s">
        <v>6976</v>
      </c>
      <c r="K1958" s="300" t="s">
        <v>11101</v>
      </c>
      <c r="L1958" s="349"/>
      <c r="M1958" s="362"/>
      <c r="N1958" s="349"/>
      <c r="O1958" s="349"/>
      <c r="P1958" s="349"/>
      <c r="Q1958" s="265"/>
      <c r="R1958" s="265"/>
      <c r="S1958" s="265"/>
      <c r="T1958" s="265"/>
      <c r="U1958" s="265"/>
      <c r="V1958" s="265"/>
      <c r="W1958" s="265"/>
      <c r="X1958" s="265"/>
      <c r="Y1958" s="265"/>
      <c r="Z1958" s="265"/>
      <c r="AA1958" s="265"/>
      <c r="AB1958" s="265"/>
    </row>
    <row r="1959" hidden="1">
      <c r="A1959" s="83" t="str">
        <f t="shared" si="5"/>
        <v>60c0bc2e4d4076b9b37bde80</v>
      </c>
      <c r="B1959" s="99"/>
      <c r="C1959" s="480" t="s">
        <v>371</v>
      </c>
      <c r="D1959" s="474" t="s">
        <v>115</v>
      </c>
      <c r="E1959" s="11" t="s">
        <v>1717</v>
      </c>
      <c r="F1959" s="11" t="s">
        <v>1718</v>
      </c>
      <c r="G1959" s="308" t="s">
        <v>9021</v>
      </c>
      <c r="H1959" s="348" t="s">
        <v>11064</v>
      </c>
      <c r="I1959" s="173" t="s">
        <v>11102</v>
      </c>
      <c r="J1959" s="11" t="s">
        <v>1720</v>
      </c>
      <c r="K1959" s="300"/>
      <c r="L1959" s="349"/>
      <c r="M1959" s="362"/>
      <c r="N1959" s="349"/>
      <c r="O1959" s="349"/>
      <c r="P1959" s="349"/>
      <c r="Q1959" s="265"/>
      <c r="R1959" s="265"/>
      <c r="S1959" s="265"/>
      <c r="T1959" s="265"/>
      <c r="U1959" s="265"/>
      <c r="V1959" s="265"/>
      <c r="W1959" s="265"/>
      <c r="X1959" s="265"/>
      <c r="Y1959" s="265"/>
      <c r="Z1959" s="265"/>
      <c r="AA1959" s="265"/>
      <c r="AB1959" s="265"/>
    </row>
    <row r="1960" hidden="1">
      <c r="A1960" s="83" t="str">
        <f t="shared" si="5"/>
        <v>60c34b75e0846fe8807a5c0d</v>
      </c>
      <c r="B1960" s="99"/>
      <c r="C1960" s="480" t="s">
        <v>371</v>
      </c>
      <c r="D1960" s="306" t="s">
        <v>149</v>
      </c>
      <c r="E1960" s="101" t="s">
        <v>5126</v>
      </c>
      <c r="F1960" s="101" t="s">
        <v>5127</v>
      </c>
      <c r="G1960" s="308" t="s">
        <v>8745</v>
      </c>
      <c r="H1960" s="348" t="s">
        <v>11064</v>
      </c>
      <c r="I1960" s="101" t="s">
        <v>11067</v>
      </c>
      <c r="J1960" s="101" t="s">
        <v>5129</v>
      </c>
      <c r="K1960" s="300"/>
      <c r="L1960" s="349"/>
      <c r="M1960" s="362"/>
      <c r="N1960" s="349"/>
      <c r="O1960" s="349"/>
      <c r="P1960" s="349"/>
      <c r="Q1960" s="265"/>
      <c r="R1960" s="265"/>
      <c r="S1960" s="265"/>
      <c r="T1960" s="265"/>
      <c r="U1960" s="265"/>
      <c r="V1960" s="265"/>
      <c r="W1960" s="265"/>
      <c r="X1960" s="265"/>
      <c r="Y1960" s="265"/>
      <c r="Z1960" s="265"/>
      <c r="AA1960" s="265"/>
      <c r="AB1960" s="265"/>
    </row>
    <row r="1961" hidden="1">
      <c r="A1961" s="83" t="str">
        <f t="shared" si="5"/>
        <v>60cdf99b6e5456d544245d14</v>
      </c>
      <c r="B1961" s="99"/>
      <c r="C1961" s="480" t="s">
        <v>371</v>
      </c>
      <c r="D1961" s="474" t="s">
        <v>115</v>
      </c>
      <c r="E1961" s="424" t="s">
        <v>8082</v>
      </c>
      <c r="F1961" s="424" t="s">
        <v>8083</v>
      </c>
      <c r="G1961" s="309" t="s">
        <v>8760</v>
      </c>
      <c r="H1961" s="231" t="s">
        <v>11064</v>
      </c>
      <c r="I1961" s="496" t="s">
        <v>11103</v>
      </c>
      <c r="J1961" s="424" t="s">
        <v>8085</v>
      </c>
      <c r="K1961" s="300" t="s">
        <v>8744</v>
      </c>
      <c r="L1961" s="349"/>
      <c r="M1961" s="362"/>
      <c r="N1961" s="349"/>
      <c r="O1961" s="349"/>
      <c r="P1961" s="349"/>
      <c r="Q1961" s="265"/>
      <c r="R1961" s="265"/>
      <c r="S1961" s="265"/>
      <c r="T1961" s="265"/>
      <c r="U1961" s="265"/>
      <c r="V1961" s="265"/>
      <c r="W1961" s="265"/>
      <c r="X1961" s="265"/>
      <c r="Y1961" s="265"/>
      <c r="Z1961" s="265"/>
      <c r="AA1961" s="265"/>
      <c r="AB1961" s="265"/>
    </row>
    <row r="1962" hidden="1">
      <c r="A1962" s="83" t="str">
        <f t="shared" si="5"/>
        <v/>
      </c>
      <c r="B1962" s="108"/>
      <c r="C1962" s="480" t="s">
        <v>371</v>
      </c>
      <c r="D1962" s="306"/>
      <c r="E1962" s="173"/>
      <c r="F1962" s="173"/>
      <c r="G1962" s="308"/>
      <c r="H1962" s="348"/>
      <c r="I1962" s="173"/>
      <c r="J1962" s="173"/>
      <c r="K1962" s="300"/>
      <c r="L1962" s="349"/>
      <c r="M1962" s="362"/>
      <c r="N1962" s="349"/>
      <c r="O1962" s="349"/>
      <c r="P1962" s="349"/>
      <c r="Q1962" s="265"/>
      <c r="R1962" s="265"/>
      <c r="S1962" s="265"/>
      <c r="T1962" s="265"/>
      <c r="U1962" s="265"/>
      <c r="V1962" s="265"/>
      <c r="W1962" s="265"/>
      <c r="X1962" s="265"/>
      <c r="Y1962" s="265"/>
      <c r="Z1962" s="265"/>
      <c r="AA1962" s="265"/>
      <c r="AB1962" s="265"/>
    </row>
    <row r="1963" hidden="1">
      <c r="A1963" s="83" t="str">
        <f t="shared" si="5"/>
        <v/>
      </c>
      <c r="B1963" s="83"/>
      <c r="C1963" s="478">
        <v>44469.0</v>
      </c>
      <c r="D1963" s="306"/>
      <c r="E1963" s="173"/>
      <c r="F1963" s="173"/>
      <c r="G1963" s="308"/>
      <c r="H1963" s="348"/>
      <c r="I1963" s="173"/>
      <c r="J1963" s="173"/>
      <c r="K1963" s="300"/>
      <c r="L1963" s="349"/>
      <c r="M1963" s="362"/>
      <c r="N1963" s="349"/>
      <c r="O1963" s="349"/>
      <c r="P1963" s="349"/>
      <c r="Q1963" s="265"/>
      <c r="R1963" s="265"/>
      <c r="S1963" s="265"/>
      <c r="T1963" s="265"/>
      <c r="U1963" s="265"/>
      <c r="V1963" s="265"/>
      <c r="W1963" s="265"/>
      <c r="X1963" s="265"/>
      <c r="Y1963" s="265"/>
      <c r="Z1963" s="265"/>
      <c r="AA1963" s="265"/>
      <c r="AB1963" s="265"/>
    </row>
    <row r="1964" hidden="1">
      <c r="A1964" s="83"/>
      <c r="B1964" s="479"/>
      <c r="C1964" s="480"/>
      <c r="D1964" s="306"/>
      <c r="E1964" s="127"/>
      <c r="F1964" s="127"/>
      <c r="G1964" s="112"/>
      <c r="H1964" s="348"/>
      <c r="I1964" s="173"/>
      <c r="J1964" s="173"/>
      <c r="K1964" s="300"/>
      <c r="L1964" s="349"/>
      <c r="M1964" s="362"/>
      <c r="N1964" s="349"/>
      <c r="O1964" s="349"/>
      <c r="P1964" s="349"/>
      <c r="Q1964" s="265"/>
      <c r="R1964" s="265"/>
      <c r="S1964" s="265"/>
      <c r="T1964" s="265"/>
      <c r="U1964" s="265"/>
      <c r="V1964" s="265"/>
      <c r="W1964" s="265"/>
      <c r="X1964" s="265"/>
      <c r="Y1964" s="265"/>
      <c r="Z1964" s="265"/>
      <c r="AA1964" s="265"/>
      <c r="AB1964" s="265"/>
    </row>
    <row r="1965" hidden="1">
      <c r="A1965" s="83" t="str">
        <f>#REF!</f>
        <v>#REF!</v>
      </c>
      <c r="B1965" s="481" t="s">
        <v>8686</v>
      </c>
      <c r="C1965" s="480" t="s">
        <v>52</v>
      </c>
      <c r="D1965" s="474" t="s">
        <v>115</v>
      </c>
      <c r="E1965" s="101" t="s">
        <v>11104</v>
      </c>
      <c r="F1965" s="101" t="s">
        <v>11105</v>
      </c>
      <c r="G1965" s="308" t="s">
        <v>9410</v>
      </c>
      <c r="H1965" s="348" t="s">
        <v>11106</v>
      </c>
      <c r="I1965" s="173" t="s">
        <v>11107</v>
      </c>
      <c r="J1965" s="11" t="s">
        <v>11108</v>
      </c>
      <c r="K1965" s="300"/>
      <c r="L1965" s="349"/>
      <c r="M1965" s="362"/>
      <c r="N1965" s="349"/>
      <c r="O1965" s="349"/>
      <c r="P1965" s="349"/>
      <c r="Q1965" s="265"/>
      <c r="R1965" s="265"/>
      <c r="S1965" s="265"/>
      <c r="T1965" s="265"/>
      <c r="U1965" s="265"/>
      <c r="V1965" s="265"/>
      <c r="W1965" s="265"/>
      <c r="X1965" s="265"/>
      <c r="Y1965" s="265"/>
      <c r="Z1965" s="265"/>
      <c r="AA1965" s="265"/>
      <c r="AB1965" s="265"/>
    </row>
    <row r="1966" hidden="1">
      <c r="A1966" s="83" t="str">
        <f t="shared" ref="A1966:A1989" si="6">E1966</f>
        <v>611fb5315fde495c39f6d855</v>
      </c>
      <c r="B1966" s="99"/>
      <c r="C1966" s="480" t="s">
        <v>52</v>
      </c>
      <c r="D1966" s="474" t="s">
        <v>10970</v>
      </c>
      <c r="E1966" s="11" t="s">
        <v>2871</v>
      </c>
      <c r="F1966" s="497" t="s">
        <v>11109</v>
      </c>
      <c r="G1966" s="308" t="s">
        <v>8707</v>
      </c>
      <c r="H1966" s="348" t="s">
        <v>10975</v>
      </c>
      <c r="I1966" s="173" t="s">
        <v>11110</v>
      </c>
      <c r="J1966" s="173" t="s">
        <v>882</v>
      </c>
      <c r="K1966" s="300"/>
      <c r="L1966" s="349"/>
      <c r="M1966" s="362"/>
      <c r="N1966" s="349"/>
      <c r="O1966" s="349"/>
      <c r="P1966" s="349"/>
      <c r="Q1966" s="265"/>
      <c r="R1966" s="265"/>
      <c r="S1966" s="265"/>
      <c r="T1966" s="265"/>
      <c r="U1966" s="265"/>
      <c r="V1966" s="265"/>
      <c r="W1966" s="265"/>
      <c r="X1966" s="265"/>
      <c r="Y1966" s="265"/>
      <c r="Z1966" s="265"/>
      <c r="AA1966" s="265"/>
      <c r="AB1966" s="265"/>
    </row>
    <row r="1967" hidden="1">
      <c r="A1967" s="83" t="str">
        <f t="shared" si="6"/>
        <v>607d6b25c1d33577cbde4696</v>
      </c>
      <c r="B1967" s="99"/>
      <c r="C1967" s="480" t="s">
        <v>52</v>
      </c>
      <c r="D1967" s="474" t="s">
        <v>10970</v>
      </c>
      <c r="E1967" s="424" t="s">
        <v>5261</v>
      </c>
      <c r="F1967" s="424" t="s">
        <v>5262</v>
      </c>
      <c r="G1967" s="309" t="s">
        <v>8697</v>
      </c>
      <c r="H1967" s="231" t="s">
        <v>8728</v>
      </c>
      <c r="I1967" s="122" t="s">
        <v>11111</v>
      </c>
      <c r="J1967" s="122" t="s">
        <v>5264</v>
      </c>
      <c r="K1967" s="300"/>
      <c r="L1967" s="349"/>
      <c r="M1967" s="362"/>
      <c r="N1967" s="349"/>
      <c r="O1967" s="349"/>
      <c r="P1967" s="349"/>
      <c r="Q1967" s="265"/>
      <c r="R1967" s="265"/>
      <c r="S1967" s="265"/>
      <c r="T1967" s="265"/>
      <c r="U1967" s="265"/>
      <c r="V1967" s="265"/>
      <c r="W1967" s="265"/>
      <c r="X1967" s="265"/>
      <c r="Y1967" s="265"/>
      <c r="Z1967" s="265"/>
      <c r="AA1967" s="265"/>
      <c r="AB1967" s="265"/>
    </row>
    <row r="1968" hidden="1">
      <c r="A1968" s="83" t="str">
        <f t="shared" si="6"/>
        <v>611eb0dceebc2eedfcd5ce95</v>
      </c>
      <c r="B1968" s="99"/>
      <c r="C1968" s="480" t="s">
        <v>52</v>
      </c>
      <c r="D1968" s="474" t="s">
        <v>10970</v>
      </c>
      <c r="E1968" s="11" t="s">
        <v>360</v>
      </c>
      <c r="F1968" s="11" t="s">
        <v>361</v>
      </c>
      <c r="G1968" s="308" t="s">
        <v>9276</v>
      </c>
      <c r="H1968" s="348" t="s">
        <v>10130</v>
      </c>
      <c r="I1968" s="57" t="s">
        <v>11092</v>
      </c>
      <c r="J1968" s="11" t="s">
        <v>11093</v>
      </c>
      <c r="K1968" s="300"/>
      <c r="L1968" s="349"/>
      <c r="M1968" s="362"/>
      <c r="N1968" s="349"/>
      <c r="O1968" s="349"/>
      <c r="P1968" s="349"/>
      <c r="Q1968" s="265"/>
      <c r="R1968" s="265"/>
      <c r="S1968" s="265"/>
      <c r="T1968" s="265"/>
      <c r="U1968" s="265"/>
      <c r="V1968" s="265"/>
      <c r="W1968" s="265"/>
      <c r="X1968" s="265"/>
      <c r="Y1968" s="265"/>
      <c r="Z1968" s="265"/>
      <c r="AA1968" s="265"/>
      <c r="AB1968" s="265"/>
    </row>
    <row r="1969" hidden="1">
      <c r="A1969" s="83" t="str">
        <f t="shared" si="6"/>
        <v/>
      </c>
      <c r="B1969" s="99"/>
      <c r="C1969" s="480" t="s">
        <v>52</v>
      </c>
      <c r="D1969" s="306"/>
      <c r="E1969" s="173"/>
      <c r="F1969" s="173"/>
      <c r="G1969" s="308"/>
      <c r="H1969" s="348"/>
      <c r="I1969" s="173"/>
      <c r="J1969" s="173"/>
      <c r="K1969" s="300"/>
      <c r="L1969" s="349"/>
      <c r="M1969" s="362"/>
      <c r="N1969" s="349"/>
      <c r="O1969" s="349"/>
      <c r="P1969" s="349"/>
      <c r="Q1969" s="265"/>
      <c r="R1969" s="265"/>
      <c r="S1969" s="265"/>
      <c r="T1969" s="265"/>
      <c r="U1969" s="265"/>
      <c r="V1969" s="265"/>
      <c r="W1969" s="265"/>
      <c r="X1969" s="265"/>
      <c r="Y1969" s="265"/>
      <c r="Z1969" s="265"/>
      <c r="AA1969" s="265"/>
      <c r="AB1969" s="265"/>
    </row>
    <row r="1970" hidden="1">
      <c r="A1970" s="83" t="str">
        <f t="shared" si="6"/>
        <v/>
      </c>
      <c r="B1970" s="108"/>
      <c r="C1970" s="480" t="s">
        <v>52</v>
      </c>
      <c r="D1970" s="306"/>
      <c r="E1970" s="173"/>
      <c r="F1970" s="173"/>
      <c r="G1970" s="308"/>
      <c r="H1970" s="348"/>
      <c r="I1970" s="173"/>
      <c r="J1970" s="173"/>
      <c r="K1970" s="300"/>
      <c r="L1970" s="349"/>
      <c r="M1970" s="362"/>
      <c r="N1970" s="349"/>
      <c r="O1970" s="349"/>
      <c r="P1970" s="349"/>
      <c r="Q1970" s="265"/>
      <c r="R1970" s="265"/>
      <c r="S1970" s="265"/>
      <c r="T1970" s="265"/>
      <c r="U1970" s="265"/>
      <c r="V1970" s="265"/>
      <c r="W1970" s="265"/>
      <c r="X1970" s="265"/>
      <c r="Y1970" s="265"/>
      <c r="Z1970" s="265"/>
      <c r="AA1970" s="265"/>
      <c r="AB1970" s="265"/>
    </row>
    <row r="1971" hidden="1">
      <c r="A1971" s="83" t="str">
        <f t="shared" si="6"/>
        <v/>
      </c>
      <c r="B1971" s="489"/>
      <c r="C1971" s="480"/>
      <c r="D1971" s="306"/>
      <c r="E1971" s="173"/>
      <c r="F1971" s="173"/>
      <c r="G1971" s="308"/>
      <c r="H1971" s="348"/>
      <c r="I1971" s="173"/>
      <c r="J1971" s="173"/>
      <c r="K1971" s="300"/>
      <c r="L1971" s="349"/>
      <c r="M1971" s="362"/>
      <c r="N1971" s="349"/>
      <c r="O1971" s="349"/>
      <c r="P1971" s="349"/>
      <c r="Q1971" s="265"/>
      <c r="R1971" s="265"/>
      <c r="S1971" s="265"/>
      <c r="T1971" s="265"/>
      <c r="U1971" s="265"/>
      <c r="V1971" s="265"/>
      <c r="W1971" s="265"/>
      <c r="X1971" s="265"/>
      <c r="Y1971" s="265"/>
      <c r="Z1971" s="265"/>
      <c r="AA1971" s="265"/>
      <c r="AB1971" s="265"/>
    </row>
    <row r="1972" hidden="1">
      <c r="A1972" s="83" t="str">
        <f t="shared" si="6"/>
        <v/>
      </c>
      <c r="B1972" s="302" t="s">
        <v>368</v>
      </c>
      <c r="C1972" s="475" t="s">
        <v>371</v>
      </c>
      <c r="D1972" s="306"/>
      <c r="E1972" s="173"/>
      <c r="F1972" s="173"/>
      <c r="G1972" s="308"/>
      <c r="H1972" s="348"/>
      <c r="I1972" s="173"/>
      <c r="J1972" s="173"/>
      <c r="K1972" s="300"/>
      <c r="L1972" s="349"/>
      <c r="M1972" s="362"/>
      <c r="N1972" s="349"/>
      <c r="O1972" s="349"/>
      <c r="P1972" s="349"/>
      <c r="Q1972" s="265"/>
      <c r="R1972" s="265"/>
      <c r="S1972" s="265"/>
      <c r="T1972" s="265"/>
      <c r="U1972" s="265"/>
      <c r="V1972" s="265"/>
      <c r="W1972" s="265"/>
      <c r="X1972" s="265"/>
      <c r="Y1972" s="265"/>
      <c r="Z1972" s="265"/>
      <c r="AA1972" s="265"/>
      <c r="AB1972" s="265"/>
    </row>
    <row r="1973" hidden="1">
      <c r="A1973" s="83" t="str">
        <f t="shared" si="6"/>
        <v>60a9052061cabf6317e00460</v>
      </c>
      <c r="B1973" s="99"/>
      <c r="C1973" s="480" t="s">
        <v>371</v>
      </c>
      <c r="D1973" s="474" t="s">
        <v>10970</v>
      </c>
      <c r="E1973" s="11" t="s">
        <v>7856</v>
      </c>
      <c r="F1973" s="11" t="s">
        <v>7857</v>
      </c>
      <c r="G1973" s="308" t="s">
        <v>8802</v>
      </c>
      <c r="H1973" s="348" t="s">
        <v>11083</v>
      </c>
      <c r="I1973" s="173" t="s">
        <v>11084</v>
      </c>
      <c r="J1973" s="173" t="s">
        <v>7859</v>
      </c>
      <c r="K1973" s="300"/>
      <c r="L1973" s="349"/>
      <c r="M1973" s="362"/>
      <c r="N1973" s="349"/>
      <c r="O1973" s="349"/>
      <c r="P1973" s="349"/>
      <c r="Q1973" s="265"/>
      <c r="R1973" s="265"/>
      <c r="S1973" s="265"/>
      <c r="T1973" s="265"/>
      <c r="U1973" s="265"/>
      <c r="V1973" s="265"/>
      <c r="W1973" s="265"/>
      <c r="X1973" s="265"/>
      <c r="Y1973" s="265"/>
      <c r="Z1973" s="265"/>
      <c r="AA1973" s="265"/>
      <c r="AB1973" s="265"/>
    </row>
    <row r="1974" hidden="1">
      <c r="A1974" s="83" t="str">
        <f t="shared" si="6"/>
        <v>606c7f60a9f7a84e17ed73c6</v>
      </c>
      <c r="B1974" s="99"/>
      <c r="C1974" s="480" t="s">
        <v>371</v>
      </c>
      <c r="D1974" s="306" t="s">
        <v>51</v>
      </c>
      <c r="E1974" s="11" t="s">
        <v>3343</v>
      </c>
      <c r="F1974" s="11" t="s">
        <v>3344</v>
      </c>
      <c r="G1974" s="308" t="s">
        <v>9186</v>
      </c>
      <c r="H1974" s="348" t="s">
        <v>11112</v>
      </c>
      <c r="I1974" s="173" t="s">
        <v>11113</v>
      </c>
      <c r="J1974" s="11" t="s">
        <v>3346</v>
      </c>
      <c r="K1974" s="300"/>
      <c r="L1974" s="349"/>
      <c r="M1974" s="362"/>
      <c r="N1974" s="349"/>
      <c r="O1974" s="349"/>
      <c r="P1974" s="349"/>
      <c r="Q1974" s="265"/>
      <c r="R1974" s="265"/>
      <c r="S1974" s="265"/>
      <c r="T1974" s="265"/>
      <c r="U1974" s="265"/>
      <c r="V1974" s="265"/>
      <c r="W1974" s="265"/>
      <c r="X1974" s="265"/>
      <c r="Y1974" s="265"/>
      <c r="Z1974" s="265"/>
      <c r="AA1974" s="265"/>
      <c r="AB1974" s="265"/>
    </row>
    <row r="1975" hidden="1">
      <c r="A1975" s="83" t="str">
        <f t="shared" si="6"/>
        <v>60bf2fff40dfe009e8d929b1</v>
      </c>
      <c r="B1975" s="99"/>
      <c r="C1975" s="480" t="s">
        <v>371</v>
      </c>
      <c r="D1975" s="306" t="s">
        <v>51</v>
      </c>
      <c r="E1975" s="424" t="s">
        <v>860</v>
      </c>
      <c r="F1975" s="424" t="s">
        <v>861</v>
      </c>
      <c r="G1975" s="309" t="s">
        <v>8745</v>
      </c>
      <c r="H1975" s="231" t="s">
        <v>11114</v>
      </c>
      <c r="I1975" s="122" t="s">
        <v>11115</v>
      </c>
      <c r="J1975" s="424" t="s">
        <v>863</v>
      </c>
      <c r="K1975" s="300"/>
      <c r="L1975" s="349"/>
      <c r="M1975" s="362"/>
      <c r="N1975" s="349"/>
      <c r="O1975" s="349"/>
      <c r="P1975" s="349"/>
      <c r="Q1975" s="265"/>
      <c r="R1975" s="265"/>
      <c r="S1975" s="265"/>
      <c r="T1975" s="265"/>
      <c r="U1975" s="265"/>
      <c r="V1975" s="265"/>
      <c r="W1975" s="265"/>
      <c r="X1975" s="265"/>
      <c r="Y1975" s="265"/>
      <c r="Z1975" s="265"/>
      <c r="AA1975" s="265"/>
      <c r="AB1975" s="265"/>
    </row>
    <row r="1976" hidden="1">
      <c r="A1976" s="83" t="str">
        <f t="shared" si="6"/>
        <v>60857a3450f08f3fd2ef8543</v>
      </c>
      <c r="B1976" s="108"/>
      <c r="C1976" s="480" t="s">
        <v>371</v>
      </c>
      <c r="D1976" s="306" t="s">
        <v>51</v>
      </c>
      <c r="E1976" s="11" t="s">
        <v>4069</v>
      </c>
      <c r="F1976" s="11" t="s">
        <v>4070</v>
      </c>
      <c r="G1976" s="308" t="s">
        <v>9325</v>
      </c>
      <c r="H1976" s="348" t="s">
        <v>11116</v>
      </c>
      <c r="I1976" s="173" t="s">
        <v>11117</v>
      </c>
      <c r="J1976" s="11" t="s">
        <v>4072</v>
      </c>
      <c r="K1976" s="300"/>
      <c r="L1976" s="349"/>
      <c r="M1976" s="362"/>
      <c r="N1976" s="349"/>
      <c r="O1976" s="349"/>
      <c r="P1976" s="349"/>
      <c r="Q1976" s="265"/>
      <c r="R1976" s="265"/>
      <c r="S1976" s="265"/>
      <c r="T1976" s="265"/>
      <c r="U1976" s="265"/>
      <c r="V1976" s="265"/>
      <c r="W1976" s="265"/>
      <c r="X1976" s="265"/>
      <c r="Y1976" s="265"/>
      <c r="Z1976" s="265"/>
      <c r="AA1976" s="265"/>
      <c r="AB1976" s="265"/>
    </row>
    <row r="1977" hidden="1">
      <c r="A1977" s="83" t="str">
        <f t="shared" si="6"/>
        <v/>
      </c>
      <c r="B1977" s="83"/>
      <c r="C1977" s="478">
        <v>44470.0</v>
      </c>
      <c r="D1977" s="306"/>
      <c r="E1977" s="173"/>
      <c r="F1977" s="173"/>
      <c r="G1977" s="308"/>
      <c r="H1977" s="348"/>
      <c r="I1977" s="173"/>
      <c r="J1977" s="173"/>
      <c r="K1977" s="300"/>
      <c r="L1977" s="349"/>
      <c r="M1977" s="362"/>
      <c r="N1977" s="349"/>
      <c r="O1977" s="349"/>
      <c r="P1977" s="349"/>
      <c r="Q1977" s="265"/>
      <c r="R1977" s="265"/>
      <c r="S1977" s="265"/>
      <c r="T1977" s="265"/>
      <c r="U1977" s="265"/>
      <c r="V1977" s="265"/>
      <c r="W1977" s="265"/>
      <c r="X1977" s="265"/>
      <c r="Y1977" s="265"/>
      <c r="Z1977" s="265"/>
      <c r="AA1977" s="265"/>
      <c r="AB1977" s="265"/>
    </row>
    <row r="1978" hidden="1">
      <c r="A1978" s="83" t="str">
        <f t="shared" si="6"/>
        <v/>
      </c>
      <c r="B1978" s="479"/>
      <c r="C1978" s="480"/>
      <c r="D1978" s="306"/>
      <c r="E1978" s="173"/>
      <c r="F1978" s="173"/>
      <c r="G1978" s="308"/>
      <c r="H1978" s="348"/>
      <c r="I1978" s="173"/>
      <c r="J1978" s="173"/>
      <c r="K1978" s="300"/>
      <c r="L1978" s="349"/>
      <c r="M1978" s="362"/>
      <c r="N1978" s="349"/>
      <c r="O1978" s="349"/>
      <c r="P1978" s="349"/>
      <c r="Q1978" s="265"/>
      <c r="R1978" s="265"/>
      <c r="S1978" s="265"/>
      <c r="T1978" s="265"/>
      <c r="U1978" s="265"/>
      <c r="V1978" s="265"/>
      <c r="W1978" s="265"/>
      <c r="X1978" s="265"/>
      <c r="Y1978" s="265"/>
      <c r="Z1978" s="265"/>
      <c r="AA1978" s="265"/>
      <c r="AB1978" s="265"/>
    </row>
    <row r="1979" hidden="1">
      <c r="A1979" s="83" t="str">
        <f t="shared" si="6"/>
        <v>6142ef4f5e6b8da0a8a1b329</v>
      </c>
      <c r="B1979" s="481" t="s">
        <v>8686</v>
      </c>
      <c r="C1979" s="480" t="s">
        <v>52</v>
      </c>
      <c r="D1979" s="477" t="s">
        <v>10982</v>
      </c>
      <c r="E1979" s="48" t="s">
        <v>6393</v>
      </c>
      <c r="F1979" s="48" t="s">
        <v>6394</v>
      </c>
      <c r="G1979" s="409" t="s">
        <v>8689</v>
      </c>
      <c r="H1979" s="414" t="s">
        <v>9518</v>
      </c>
      <c r="I1979" s="116" t="s">
        <v>11118</v>
      </c>
      <c r="J1979" s="116" t="s">
        <v>6396</v>
      </c>
      <c r="K1979" s="300"/>
      <c r="L1979" s="349"/>
      <c r="M1979" s="362"/>
      <c r="N1979" s="349"/>
      <c r="O1979" s="349"/>
      <c r="P1979" s="349"/>
      <c r="Q1979" s="265"/>
      <c r="R1979" s="265"/>
      <c r="S1979" s="265"/>
      <c r="T1979" s="265"/>
      <c r="U1979" s="265"/>
      <c r="V1979" s="265"/>
      <c r="W1979" s="265"/>
      <c r="X1979" s="265"/>
      <c r="Y1979" s="265"/>
      <c r="Z1979" s="265"/>
      <c r="AA1979" s="265"/>
      <c r="AB1979" s="265"/>
    </row>
    <row r="1980" hidden="1">
      <c r="A1980" s="83" t="str">
        <f t="shared" si="6"/>
        <v>6144420f47ed2b1070be630c</v>
      </c>
      <c r="B1980" s="99"/>
      <c r="C1980" s="480" t="s">
        <v>52</v>
      </c>
      <c r="D1980" s="477" t="s">
        <v>10982</v>
      </c>
      <c r="E1980" s="48" t="s">
        <v>4601</v>
      </c>
      <c r="F1980" s="48" t="s">
        <v>4602</v>
      </c>
      <c r="G1980" s="409" t="s">
        <v>8707</v>
      </c>
      <c r="H1980" s="414" t="s">
        <v>10374</v>
      </c>
      <c r="I1980" s="116" t="s">
        <v>11119</v>
      </c>
      <c r="J1980" s="116" t="s">
        <v>4604</v>
      </c>
      <c r="K1980" s="300"/>
      <c r="L1980" s="349"/>
      <c r="M1980" s="362"/>
      <c r="N1980" s="349"/>
      <c r="O1980" s="349"/>
      <c r="P1980" s="349"/>
      <c r="Q1980" s="265"/>
      <c r="R1980" s="265"/>
      <c r="S1980" s="265"/>
      <c r="T1980" s="265"/>
      <c r="U1980" s="265"/>
      <c r="V1980" s="265"/>
      <c r="W1980" s="265"/>
      <c r="X1980" s="265"/>
      <c r="Y1980" s="265"/>
      <c r="Z1980" s="265"/>
      <c r="AA1980" s="265"/>
      <c r="AB1980" s="265"/>
    </row>
    <row r="1981" hidden="1">
      <c r="A1981" s="83" t="str">
        <f t="shared" si="6"/>
        <v>60588ef0a2ff9f9b0379fa07</v>
      </c>
      <c r="B1981" s="99"/>
      <c r="C1981" s="480" t="s">
        <v>52</v>
      </c>
      <c r="D1981" s="476" t="s">
        <v>10982</v>
      </c>
      <c r="E1981" s="424" t="s">
        <v>1372</v>
      </c>
      <c r="F1981" s="424" t="s">
        <v>1373</v>
      </c>
      <c r="G1981" s="309" t="s">
        <v>8697</v>
      </c>
      <c r="H1981" s="231" t="s">
        <v>11120</v>
      </c>
      <c r="I1981" s="122" t="s">
        <v>11121</v>
      </c>
      <c r="J1981" s="498" t="s">
        <v>1375</v>
      </c>
      <c r="K1981" s="173" t="s">
        <v>11122</v>
      </c>
      <c r="L1981" s="349"/>
      <c r="M1981" s="362"/>
      <c r="N1981" s="349"/>
      <c r="O1981" s="349"/>
      <c r="P1981" s="349"/>
      <c r="Q1981" s="265"/>
      <c r="R1981" s="265"/>
      <c r="S1981" s="265"/>
      <c r="T1981" s="265"/>
      <c r="U1981" s="265"/>
      <c r="V1981" s="265"/>
      <c r="W1981" s="265"/>
      <c r="X1981" s="265"/>
      <c r="Y1981" s="265"/>
      <c r="Z1981" s="265"/>
      <c r="AA1981" s="265"/>
      <c r="AB1981" s="265"/>
    </row>
    <row r="1982" hidden="1">
      <c r="A1982" s="83" t="str">
        <f t="shared" si="6"/>
        <v>61447a0a090171dc8c174b4e</v>
      </c>
      <c r="B1982" s="99"/>
      <c r="C1982" s="480" t="s">
        <v>52</v>
      </c>
      <c r="D1982" s="477" t="s">
        <v>10982</v>
      </c>
      <c r="E1982" s="48" t="s">
        <v>3843</v>
      </c>
      <c r="F1982" s="48" t="s">
        <v>3844</v>
      </c>
      <c r="G1982" s="409" t="s">
        <v>9276</v>
      </c>
      <c r="H1982" s="414" t="s">
        <v>10003</v>
      </c>
      <c r="I1982" s="116" t="s">
        <v>11123</v>
      </c>
      <c r="J1982" s="116" t="s">
        <v>3846</v>
      </c>
      <c r="K1982" s="300"/>
      <c r="L1982" s="349"/>
      <c r="M1982" s="362"/>
      <c r="N1982" s="349"/>
      <c r="O1982" s="349"/>
      <c r="P1982" s="349"/>
      <c r="Q1982" s="265"/>
      <c r="R1982" s="265"/>
      <c r="S1982" s="265"/>
      <c r="T1982" s="265"/>
      <c r="U1982" s="265"/>
      <c r="V1982" s="265"/>
      <c r="W1982" s="265"/>
      <c r="X1982" s="265"/>
      <c r="Y1982" s="265"/>
      <c r="Z1982" s="265"/>
      <c r="AA1982" s="265"/>
      <c r="AB1982" s="265"/>
    </row>
    <row r="1983" hidden="1">
      <c r="A1983" s="83" t="str">
        <f t="shared" si="6"/>
        <v/>
      </c>
      <c r="B1983" s="99"/>
      <c r="C1983" s="480" t="s">
        <v>52</v>
      </c>
      <c r="D1983" s="306"/>
      <c r="E1983" s="173"/>
      <c r="F1983" s="173"/>
      <c r="G1983" s="308"/>
      <c r="H1983" s="348"/>
      <c r="I1983" s="173"/>
      <c r="J1983" s="173"/>
      <c r="K1983" s="300"/>
      <c r="L1983" s="349"/>
      <c r="M1983" s="362"/>
      <c r="N1983" s="349"/>
      <c r="O1983" s="349"/>
      <c r="P1983" s="349"/>
      <c r="Q1983" s="265"/>
      <c r="R1983" s="265"/>
      <c r="S1983" s="265"/>
      <c r="T1983" s="265"/>
      <c r="U1983" s="265"/>
      <c r="V1983" s="265"/>
      <c r="W1983" s="265"/>
      <c r="X1983" s="265"/>
      <c r="Y1983" s="265"/>
      <c r="Z1983" s="265"/>
      <c r="AA1983" s="265"/>
      <c r="AB1983" s="265"/>
    </row>
    <row r="1984" hidden="1">
      <c r="A1984" s="83" t="str">
        <f t="shared" si="6"/>
        <v/>
      </c>
      <c r="B1984" s="108"/>
      <c r="C1984" s="480" t="s">
        <v>52</v>
      </c>
      <c r="D1984" s="306"/>
      <c r="E1984" s="173"/>
      <c r="F1984" s="173"/>
      <c r="G1984" s="308"/>
      <c r="H1984" s="348"/>
      <c r="I1984" s="173"/>
      <c r="J1984" s="173"/>
      <c r="K1984" s="300"/>
      <c r="L1984" s="349"/>
      <c r="M1984" s="362"/>
      <c r="N1984" s="349"/>
      <c r="O1984" s="349"/>
      <c r="P1984" s="349"/>
      <c r="Q1984" s="265"/>
      <c r="R1984" s="265"/>
      <c r="S1984" s="265"/>
      <c r="T1984" s="265"/>
      <c r="U1984" s="265"/>
      <c r="V1984" s="265"/>
      <c r="W1984" s="265"/>
      <c r="X1984" s="265"/>
      <c r="Y1984" s="265"/>
      <c r="Z1984" s="265"/>
      <c r="AA1984" s="265"/>
      <c r="AB1984" s="265"/>
    </row>
    <row r="1985" hidden="1">
      <c r="A1985" s="83" t="str">
        <f t="shared" si="6"/>
        <v/>
      </c>
      <c r="B1985" s="489"/>
      <c r="C1985" s="480"/>
      <c r="D1985" s="306"/>
      <c r="E1985" s="173"/>
      <c r="F1985" s="173"/>
      <c r="G1985" s="308"/>
      <c r="H1985" s="348"/>
      <c r="I1985" s="173"/>
      <c r="J1985" s="173"/>
      <c r="K1985" s="300"/>
      <c r="L1985" s="349"/>
      <c r="M1985" s="362"/>
      <c r="N1985" s="349"/>
      <c r="O1985" s="349"/>
      <c r="P1985" s="349"/>
      <c r="Q1985" s="265"/>
      <c r="R1985" s="265"/>
      <c r="S1985" s="265"/>
      <c r="T1985" s="265"/>
      <c r="U1985" s="265"/>
      <c r="V1985" s="265"/>
      <c r="W1985" s="265"/>
      <c r="X1985" s="265"/>
      <c r="Y1985" s="265"/>
      <c r="Z1985" s="265"/>
      <c r="AA1985" s="265"/>
      <c r="AB1985" s="265"/>
    </row>
    <row r="1986" hidden="1">
      <c r="A1986" s="83" t="str">
        <f t="shared" si="6"/>
        <v/>
      </c>
      <c r="B1986" s="302" t="s">
        <v>368</v>
      </c>
      <c r="C1986" s="112"/>
      <c r="D1986" s="306"/>
      <c r="E1986" s="173"/>
      <c r="F1986" s="173"/>
      <c r="G1986" s="308"/>
      <c r="H1986" s="348"/>
      <c r="I1986" s="173"/>
      <c r="J1986" s="173"/>
      <c r="K1986" s="300"/>
      <c r="L1986" s="349"/>
      <c r="M1986" s="362"/>
      <c r="N1986" s="349"/>
      <c r="O1986" s="349"/>
      <c r="P1986" s="349"/>
      <c r="Q1986" s="265"/>
      <c r="R1986" s="265"/>
      <c r="S1986" s="265"/>
      <c r="T1986" s="265"/>
      <c r="U1986" s="265"/>
      <c r="V1986" s="265"/>
      <c r="W1986" s="265"/>
      <c r="X1986" s="265"/>
      <c r="Y1986" s="265"/>
      <c r="Z1986" s="265"/>
      <c r="AA1986" s="265"/>
      <c r="AB1986" s="265"/>
    </row>
    <row r="1987" hidden="1">
      <c r="A1987" s="83" t="str">
        <f t="shared" si="6"/>
        <v/>
      </c>
      <c r="B1987" s="99"/>
      <c r="C1987" s="112"/>
      <c r="D1987" s="306"/>
      <c r="E1987" s="173"/>
      <c r="F1987" s="173"/>
      <c r="G1987" s="308"/>
      <c r="H1987" s="348"/>
      <c r="I1987" s="173"/>
      <c r="J1987" s="173"/>
      <c r="K1987" s="300"/>
      <c r="L1987" s="349"/>
      <c r="M1987" s="362"/>
      <c r="N1987" s="349"/>
      <c r="O1987" s="349"/>
      <c r="P1987" s="349"/>
      <c r="Q1987" s="265"/>
      <c r="R1987" s="265"/>
      <c r="S1987" s="265"/>
      <c r="T1987" s="265"/>
      <c r="U1987" s="265"/>
      <c r="V1987" s="265"/>
      <c r="W1987" s="265"/>
      <c r="X1987" s="265"/>
      <c r="Y1987" s="265"/>
      <c r="Z1987" s="265"/>
      <c r="AA1987" s="265"/>
      <c r="AB1987" s="265"/>
    </row>
    <row r="1988" hidden="1">
      <c r="A1988" s="83" t="str">
        <f t="shared" si="6"/>
        <v/>
      </c>
      <c r="B1988" s="99"/>
      <c r="C1988" s="480" t="s">
        <v>371</v>
      </c>
      <c r="D1988" s="474"/>
      <c r="E1988" s="173"/>
      <c r="F1988" s="173"/>
      <c r="G1988" s="308"/>
      <c r="H1988" s="348"/>
      <c r="I1988" s="173"/>
      <c r="J1988" s="173"/>
      <c r="K1988" s="300"/>
      <c r="L1988" s="349"/>
      <c r="M1988" s="362"/>
      <c r="N1988" s="349"/>
      <c r="O1988" s="349"/>
      <c r="P1988" s="349"/>
      <c r="Q1988" s="265"/>
      <c r="R1988" s="265"/>
      <c r="S1988" s="265"/>
      <c r="T1988" s="265"/>
      <c r="U1988" s="265"/>
      <c r="V1988" s="265"/>
      <c r="W1988" s="265"/>
      <c r="X1988" s="265"/>
      <c r="Y1988" s="265"/>
      <c r="Z1988" s="265"/>
      <c r="AA1988" s="265"/>
      <c r="AB1988" s="265"/>
    </row>
    <row r="1989" hidden="1">
      <c r="A1989" s="83" t="str">
        <f t="shared" si="6"/>
        <v>606d6a236aa9243ea01cc39b</v>
      </c>
      <c r="B1989" s="99"/>
      <c r="C1989" s="475" t="s">
        <v>371</v>
      </c>
      <c r="D1989" s="477" t="s">
        <v>10982</v>
      </c>
      <c r="E1989" s="48" t="s">
        <v>7331</v>
      </c>
      <c r="F1989" s="48" t="s">
        <v>7332</v>
      </c>
      <c r="G1989" s="409" t="s">
        <v>8707</v>
      </c>
      <c r="H1989" s="414" t="s">
        <v>11124</v>
      </c>
      <c r="I1989" s="116" t="s">
        <v>11125</v>
      </c>
      <c r="J1989" s="116" t="s">
        <v>1580</v>
      </c>
      <c r="K1989" s="300"/>
      <c r="L1989" s="349"/>
      <c r="M1989" s="362"/>
      <c r="N1989" s="349"/>
      <c r="O1989" s="349"/>
      <c r="P1989" s="349"/>
      <c r="Q1989" s="265"/>
      <c r="R1989" s="265"/>
      <c r="S1989" s="265"/>
      <c r="T1989" s="265"/>
      <c r="U1989" s="265"/>
      <c r="V1989" s="265"/>
      <c r="W1989" s="265"/>
      <c r="X1989" s="265"/>
      <c r="Y1989" s="265"/>
      <c r="Z1989" s="265"/>
      <c r="AA1989" s="265"/>
      <c r="AB1989" s="265"/>
    </row>
    <row r="1990" hidden="1">
      <c r="A1990" s="83"/>
      <c r="B1990" s="99"/>
      <c r="C1990" s="480" t="s">
        <v>371</v>
      </c>
      <c r="D1990" s="474" t="s">
        <v>10982</v>
      </c>
      <c r="E1990" s="11" t="s">
        <v>11126</v>
      </c>
      <c r="F1990" s="11" t="s">
        <v>11127</v>
      </c>
      <c r="G1990" s="308" t="s">
        <v>9297</v>
      </c>
      <c r="H1990" s="348" t="s">
        <v>11128</v>
      </c>
      <c r="I1990" s="17" t="s">
        <v>11129</v>
      </c>
      <c r="J1990" s="11" t="s">
        <v>11130</v>
      </c>
      <c r="K1990" s="300" t="s">
        <v>11131</v>
      </c>
      <c r="L1990" s="349"/>
      <c r="M1990" s="362"/>
      <c r="N1990" s="349"/>
      <c r="O1990" s="349"/>
      <c r="P1990" s="349"/>
      <c r="Q1990" s="265"/>
      <c r="R1990" s="265"/>
      <c r="S1990" s="265"/>
      <c r="T1990" s="265"/>
      <c r="U1990" s="265"/>
      <c r="V1990" s="265"/>
      <c r="W1990" s="265"/>
      <c r="X1990" s="265"/>
      <c r="Y1990" s="265"/>
      <c r="Z1990" s="265"/>
      <c r="AA1990" s="265"/>
      <c r="AB1990" s="265"/>
    </row>
    <row r="1991" hidden="1">
      <c r="A1991" s="83" t="str">
        <f t="shared" ref="A1991:A2017" si="7">E1991</f>
        <v>60b4bfdca134f4281d0c1e67</v>
      </c>
      <c r="B1991" s="99"/>
      <c r="C1991" s="480" t="s">
        <v>371</v>
      </c>
      <c r="D1991" s="306" t="s">
        <v>51</v>
      </c>
      <c r="E1991" s="11" t="s">
        <v>11132</v>
      </c>
      <c r="F1991" s="11" t="s">
        <v>11133</v>
      </c>
      <c r="G1991" s="308" t="s">
        <v>8745</v>
      </c>
      <c r="H1991" s="348" t="s">
        <v>11114</v>
      </c>
      <c r="I1991" s="17" t="s">
        <v>11134</v>
      </c>
      <c r="J1991" s="11" t="s">
        <v>11135</v>
      </c>
      <c r="K1991" s="300" t="s">
        <v>11136</v>
      </c>
      <c r="L1991" s="349"/>
      <c r="M1991" s="362"/>
      <c r="N1991" s="349"/>
      <c r="O1991" s="349"/>
      <c r="P1991" s="349"/>
      <c r="Q1991" s="265"/>
      <c r="R1991" s="265"/>
      <c r="S1991" s="265"/>
      <c r="T1991" s="265"/>
      <c r="U1991" s="265"/>
      <c r="V1991" s="265"/>
      <c r="W1991" s="265"/>
      <c r="X1991" s="265"/>
      <c r="Y1991" s="265"/>
      <c r="Z1991" s="265"/>
      <c r="AA1991" s="265"/>
      <c r="AB1991" s="265"/>
    </row>
    <row r="1992" hidden="1">
      <c r="A1992" s="83" t="str">
        <f t="shared" si="7"/>
        <v>60b4b09c4ff77ff5eba6fa0d</v>
      </c>
      <c r="B1992" s="108"/>
      <c r="C1992" s="480" t="s">
        <v>371</v>
      </c>
      <c r="D1992" s="477" t="s">
        <v>10982</v>
      </c>
      <c r="E1992" s="48" t="s">
        <v>1544</v>
      </c>
      <c r="F1992" s="48" t="s">
        <v>1545</v>
      </c>
      <c r="G1992" s="409" t="s">
        <v>9276</v>
      </c>
      <c r="H1992" s="414" t="s">
        <v>11137</v>
      </c>
      <c r="I1992" s="116" t="s">
        <v>11138</v>
      </c>
      <c r="J1992" s="116" t="s">
        <v>1547</v>
      </c>
      <c r="K1992" s="300"/>
      <c r="L1992" s="349"/>
      <c r="M1992" s="362"/>
      <c r="N1992" s="349"/>
      <c r="O1992" s="349"/>
      <c r="P1992" s="349"/>
      <c r="Q1992" s="265"/>
      <c r="R1992" s="265"/>
      <c r="S1992" s="265"/>
      <c r="T1992" s="265"/>
      <c r="U1992" s="265"/>
      <c r="V1992" s="265"/>
      <c r="W1992" s="265"/>
      <c r="X1992" s="265"/>
      <c r="Y1992" s="265"/>
      <c r="Z1992" s="265"/>
      <c r="AA1992" s="265"/>
      <c r="AB1992" s="265"/>
    </row>
    <row r="1993" hidden="1">
      <c r="A1993" s="83" t="str">
        <f t="shared" si="7"/>
        <v/>
      </c>
      <c r="B1993" s="83"/>
      <c r="C1993" s="478">
        <v>44473.0</v>
      </c>
      <c r="D1993" s="306"/>
      <c r="E1993" s="173"/>
      <c r="F1993" s="173"/>
      <c r="G1993" s="308"/>
      <c r="H1993" s="348"/>
      <c r="I1993" s="173"/>
      <c r="J1993" s="173"/>
      <c r="K1993" s="300"/>
      <c r="L1993" s="349"/>
      <c r="M1993" s="362"/>
      <c r="N1993" s="349"/>
      <c r="O1993" s="349"/>
      <c r="P1993" s="349"/>
      <c r="Q1993" s="265"/>
      <c r="R1993" s="265"/>
      <c r="S1993" s="265"/>
      <c r="T1993" s="265"/>
      <c r="U1993" s="265"/>
      <c r="V1993" s="265"/>
      <c r="W1993" s="265"/>
      <c r="X1993" s="265"/>
      <c r="Y1993" s="265"/>
      <c r="Z1993" s="265"/>
      <c r="AA1993" s="265"/>
      <c r="AB1993" s="265"/>
    </row>
    <row r="1994" hidden="1">
      <c r="A1994" s="83" t="str">
        <f t="shared" si="7"/>
        <v/>
      </c>
      <c r="B1994" s="479"/>
      <c r="C1994" s="480"/>
      <c r="D1994" s="306"/>
      <c r="E1994" s="173"/>
      <c r="F1994" s="173"/>
      <c r="G1994" s="308"/>
      <c r="H1994" s="348"/>
      <c r="I1994" s="173"/>
      <c r="J1994" s="173"/>
      <c r="K1994" s="300"/>
      <c r="L1994" s="349"/>
      <c r="M1994" s="362"/>
      <c r="N1994" s="349"/>
      <c r="O1994" s="349"/>
      <c r="P1994" s="349"/>
      <c r="Q1994" s="265"/>
      <c r="R1994" s="265"/>
      <c r="S1994" s="265"/>
      <c r="T1994" s="265"/>
      <c r="U1994" s="265"/>
      <c r="V1994" s="265"/>
      <c r="W1994" s="265"/>
      <c r="X1994" s="265"/>
      <c r="Y1994" s="265"/>
      <c r="Z1994" s="265"/>
      <c r="AA1994" s="265"/>
      <c r="AB1994" s="265"/>
    </row>
    <row r="1995" hidden="1">
      <c r="A1995" s="83" t="str">
        <f t="shared" si="7"/>
        <v/>
      </c>
      <c r="B1995" s="481" t="s">
        <v>8686</v>
      </c>
      <c r="C1995" s="480" t="s">
        <v>52</v>
      </c>
      <c r="D1995" s="306"/>
      <c r="E1995" s="173"/>
      <c r="F1995" s="173"/>
      <c r="G1995" s="308"/>
      <c r="H1995" s="348"/>
      <c r="I1995" s="173"/>
      <c r="J1995" s="173"/>
      <c r="K1995" s="300"/>
      <c r="L1995" s="349"/>
      <c r="M1995" s="362"/>
      <c r="N1995" s="349"/>
      <c r="O1995" s="349"/>
      <c r="P1995" s="349"/>
      <c r="Q1995" s="265"/>
      <c r="R1995" s="265"/>
      <c r="S1995" s="265"/>
      <c r="T1995" s="265"/>
      <c r="U1995" s="265"/>
      <c r="V1995" s="265"/>
      <c r="W1995" s="265"/>
      <c r="X1995" s="265"/>
      <c r="Y1995" s="265"/>
      <c r="Z1995" s="265"/>
      <c r="AA1995" s="265"/>
      <c r="AB1995" s="265"/>
    </row>
    <row r="1996" hidden="1">
      <c r="A1996" s="83" t="str">
        <f t="shared" si="7"/>
        <v>612e0e1b15c4136f16d12279</v>
      </c>
      <c r="B1996" s="99"/>
      <c r="C1996" s="480" t="s">
        <v>52</v>
      </c>
      <c r="D1996" s="477" t="s">
        <v>10982</v>
      </c>
      <c r="E1996" s="48" t="s">
        <v>6818</v>
      </c>
      <c r="F1996" s="48" t="s">
        <v>6819</v>
      </c>
      <c r="G1996" s="409" t="s">
        <v>8689</v>
      </c>
      <c r="H1996" s="414" t="s">
        <v>9965</v>
      </c>
      <c r="I1996" s="116" t="s">
        <v>11139</v>
      </c>
      <c r="J1996" s="116" t="s">
        <v>6821</v>
      </c>
      <c r="K1996" s="423" t="s">
        <v>11140</v>
      </c>
      <c r="L1996" s="349"/>
      <c r="M1996" s="362"/>
      <c r="N1996" s="349"/>
      <c r="O1996" s="349"/>
      <c r="P1996" s="349"/>
      <c r="Q1996" s="265"/>
      <c r="R1996" s="265"/>
      <c r="S1996" s="265"/>
      <c r="T1996" s="265"/>
      <c r="U1996" s="265"/>
      <c r="V1996" s="265"/>
      <c r="W1996" s="265"/>
      <c r="X1996" s="265"/>
      <c r="Y1996" s="265"/>
      <c r="Z1996" s="265"/>
      <c r="AA1996" s="265"/>
      <c r="AB1996" s="265"/>
    </row>
    <row r="1997" hidden="1">
      <c r="A1997" s="83" t="str">
        <f t="shared" si="7"/>
        <v>6145c0f17a42e678e8eb69ca</v>
      </c>
      <c r="B1997" s="99"/>
      <c r="C1997" s="480" t="s">
        <v>52</v>
      </c>
      <c r="D1997" s="306" t="s">
        <v>51</v>
      </c>
      <c r="E1997" s="173" t="s">
        <v>11141</v>
      </c>
      <c r="F1997" s="173" t="s">
        <v>11142</v>
      </c>
      <c r="G1997" s="308" t="s">
        <v>9021</v>
      </c>
      <c r="H1997" s="348" t="s">
        <v>11143</v>
      </c>
      <c r="I1997" s="173" t="s">
        <v>11144</v>
      </c>
      <c r="J1997" s="173" t="s">
        <v>11145</v>
      </c>
      <c r="K1997" s="300" t="s">
        <v>11146</v>
      </c>
      <c r="L1997" s="349"/>
      <c r="M1997" s="362"/>
      <c r="N1997" s="349"/>
      <c r="O1997" s="349"/>
      <c r="P1997" s="349"/>
      <c r="Q1997" s="265"/>
      <c r="R1997" s="265"/>
      <c r="S1997" s="265"/>
      <c r="T1997" s="265"/>
      <c r="U1997" s="265"/>
      <c r="V1997" s="265"/>
      <c r="W1997" s="265"/>
      <c r="X1997" s="265"/>
      <c r="Y1997" s="265"/>
      <c r="Z1997" s="265"/>
      <c r="AA1997" s="265"/>
      <c r="AB1997" s="265"/>
    </row>
    <row r="1998" hidden="1">
      <c r="A1998" s="83" t="str">
        <f t="shared" si="7"/>
        <v>613b60a83d19d057f995360c</v>
      </c>
      <c r="B1998" s="99"/>
      <c r="C1998" s="480" t="s">
        <v>52</v>
      </c>
      <c r="D1998" s="310" t="s">
        <v>51</v>
      </c>
      <c r="E1998" s="48" t="s">
        <v>7651</v>
      </c>
      <c r="F1998" s="48" t="s">
        <v>7652</v>
      </c>
      <c r="G1998" s="409" t="s">
        <v>8745</v>
      </c>
      <c r="H1998" s="414" t="s">
        <v>9179</v>
      </c>
      <c r="I1998" s="116" t="s">
        <v>11147</v>
      </c>
      <c r="J1998" s="48" t="s">
        <v>4641</v>
      </c>
      <c r="K1998" s="300"/>
      <c r="L1998" s="349"/>
      <c r="M1998" s="362"/>
      <c r="N1998" s="349"/>
      <c r="O1998" s="349"/>
      <c r="P1998" s="349"/>
      <c r="Q1998" s="265"/>
      <c r="R1998" s="265"/>
      <c r="S1998" s="265"/>
      <c r="T1998" s="265"/>
      <c r="U1998" s="265"/>
      <c r="V1998" s="265"/>
      <c r="W1998" s="265"/>
      <c r="X1998" s="265"/>
      <c r="Y1998" s="265"/>
      <c r="Z1998" s="265"/>
      <c r="AA1998" s="265"/>
      <c r="AB1998" s="265"/>
    </row>
    <row r="1999" hidden="1">
      <c r="A1999" s="83" t="str">
        <f t="shared" si="7"/>
        <v>61322023bf68ab47132575a1</v>
      </c>
      <c r="B1999" s="99"/>
      <c r="C1999" s="480" t="s">
        <v>52</v>
      </c>
      <c r="D1999" s="476" t="s">
        <v>10982</v>
      </c>
      <c r="E1999" s="424" t="s">
        <v>3472</v>
      </c>
      <c r="F1999" s="424" t="s">
        <v>3473</v>
      </c>
      <c r="G1999" s="309" t="s">
        <v>9276</v>
      </c>
      <c r="H1999" s="231" t="s">
        <v>9179</v>
      </c>
      <c r="I1999" s="122" t="s">
        <v>11148</v>
      </c>
      <c r="J1999" s="122" t="s">
        <v>3475</v>
      </c>
      <c r="K1999" s="300" t="s">
        <v>11094</v>
      </c>
      <c r="L1999" s="349"/>
      <c r="M1999" s="362"/>
      <c r="N1999" s="349"/>
      <c r="O1999" s="349"/>
      <c r="P1999" s="349"/>
      <c r="Q1999" s="265"/>
      <c r="R1999" s="265"/>
      <c r="S1999" s="265"/>
      <c r="T1999" s="265"/>
      <c r="U1999" s="265"/>
      <c r="V1999" s="265"/>
      <c r="W1999" s="265"/>
      <c r="X1999" s="265"/>
      <c r="Y1999" s="265"/>
      <c r="Z1999" s="265"/>
      <c r="AA1999" s="265"/>
      <c r="AB1999" s="265"/>
    </row>
    <row r="2000" hidden="1">
      <c r="A2000" s="83" t="str">
        <f t="shared" si="7"/>
        <v/>
      </c>
      <c r="B2000" s="108"/>
      <c r="C2000" s="480" t="s">
        <v>52</v>
      </c>
      <c r="D2000" s="306"/>
      <c r="E2000" s="173"/>
      <c r="F2000" s="173"/>
      <c r="G2000" s="308"/>
      <c r="H2000" s="348"/>
      <c r="I2000" s="173"/>
      <c r="J2000" s="173"/>
      <c r="K2000" s="300"/>
      <c r="L2000" s="349"/>
      <c r="M2000" s="362"/>
      <c r="N2000" s="349"/>
      <c r="O2000" s="349"/>
      <c r="P2000" s="349"/>
      <c r="Q2000" s="265"/>
      <c r="R2000" s="265"/>
      <c r="S2000" s="265"/>
      <c r="T2000" s="265"/>
      <c r="U2000" s="265"/>
      <c r="V2000" s="265"/>
      <c r="W2000" s="265"/>
      <c r="X2000" s="265"/>
      <c r="Y2000" s="265"/>
      <c r="Z2000" s="265"/>
      <c r="AA2000" s="265"/>
      <c r="AB2000" s="265"/>
    </row>
    <row r="2001" hidden="1">
      <c r="A2001" s="83" t="str">
        <f t="shared" si="7"/>
        <v/>
      </c>
      <c r="B2001" s="489"/>
      <c r="C2001" s="480"/>
      <c r="D2001" s="306"/>
      <c r="E2001" s="173"/>
      <c r="F2001" s="173"/>
      <c r="G2001" s="308"/>
      <c r="H2001" s="348"/>
      <c r="I2001" s="173"/>
      <c r="J2001" s="173"/>
      <c r="K2001" s="300"/>
      <c r="L2001" s="349"/>
      <c r="M2001" s="362"/>
      <c r="N2001" s="349"/>
      <c r="O2001" s="349"/>
      <c r="P2001" s="349"/>
      <c r="Q2001" s="265"/>
      <c r="R2001" s="265"/>
      <c r="S2001" s="265"/>
      <c r="T2001" s="265"/>
      <c r="U2001" s="265"/>
      <c r="V2001" s="265"/>
      <c r="W2001" s="265"/>
      <c r="X2001" s="265"/>
      <c r="Y2001" s="265"/>
      <c r="Z2001" s="265"/>
      <c r="AA2001" s="265"/>
      <c r="AB2001" s="265"/>
    </row>
    <row r="2002" hidden="1">
      <c r="A2002" s="83" t="str">
        <f t="shared" si="7"/>
        <v/>
      </c>
      <c r="B2002" s="302" t="s">
        <v>368</v>
      </c>
      <c r="C2002" s="475" t="s">
        <v>371</v>
      </c>
      <c r="D2002" s="306"/>
      <c r="E2002" s="11"/>
      <c r="F2002" s="11"/>
      <c r="G2002" s="308"/>
      <c r="H2002" s="348"/>
      <c r="I2002" s="173"/>
      <c r="J2002" s="173"/>
      <c r="K2002" s="300"/>
      <c r="L2002" s="349"/>
      <c r="M2002" s="362"/>
      <c r="N2002" s="349"/>
      <c r="O2002" s="349"/>
      <c r="P2002" s="349"/>
      <c r="Q2002" s="265"/>
      <c r="R2002" s="265"/>
      <c r="S2002" s="265"/>
      <c r="T2002" s="265"/>
      <c r="U2002" s="265"/>
      <c r="V2002" s="265"/>
      <c r="W2002" s="265"/>
      <c r="X2002" s="265"/>
      <c r="Y2002" s="265"/>
      <c r="Z2002" s="265"/>
      <c r="AA2002" s="265"/>
      <c r="AB2002" s="265"/>
    </row>
    <row r="2003" hidden="1">
      <c r="A2003" s="83" t="str">
        <f t="shared" si="7"/>
        <v>604f7267e30ca943935dbd50</v>
      </c>
      <c r="B2003" s="99"/>
      <c r="C2003" s="480" t="s">
        <v>371</v>
      </c>
      <c r="D2003" s="306" t="s">
        <v>51</v>
      </c>
      <c r="E2003" s="11" t="s">
        <v>11149</v>
      </c>
      <c r="F2003" s="11" t="s">
        <v>11150</v>
      </c>
      <c r="G2003" s="308" t="s">
        <v>8927</v>
      </c>
      <c r="H2003" s="348" t="s">
        <v>11112</v>
      </c>
      <c r="I2003" s="173" t="s">
        <v>11151</v>
      </c>
      <c r="J2003" s="11" t="s">
        <v>11152</v>
      </c>
      <c r="K2003" s="300"/>
      <c r="L2003" s="349"/>
      <c r="M2003" s="362"/>
      <c r="N2003" s="349"/>
      <c r="O2003" s="349"/>
      <c r="P2003" s="349"/>
      <c r="Q2003" s="265"/>
      <c r="R2003" s="265"/>
      <c r="S2003" s="265"/>
      <c r="T2003" s="265"/>
      <c r="U2003" s="265"/>
      <c r="V2003" s="265"/>
      <c r="W2003" s="265"/>
      <c r="X2003" s="265"/>
      <c r="Y2003" s="265"/>
      <c r="Z2003" s="265"/>
      <c r="AA2003" s="265"/>
      <c r="AB2003" s="265"/>
    </row>
    <row r="2004" hidden="1">
      <c r="A2004" s="83" t="str">
        <f t="shared" si="7"/>
        <v>612baafe6f436baac9a02835</v>
      </c>
      <c r="B2004" s="99"/>
      <c r="C2004" s="480" t="s">
        <v>371</v>
      </c>
      <c r="D2004" s="306" t="s">
        <v>51</v>
      </c>
      <c r="E2004" s="424" t="s">
        <v>11153</v>
      </c>
      <c r="F2004" s="424" t="s">
        <v>11154</v>
      </c>
      <c r="G2004" s="309" t="s">
        <v>9021</v>
      </c>
      <c r="H2004" s="231" t="s">
        <v>11114</v>
      </c>
      <c r="I2004" s="496" t="s">
        <v>11155</v>
      </c>
      <c r="J2004" s="424" t="s">
        <v>11156</v>
      </c>
      <c r="K2004" s="300"/>
      <c r="L2004" s="349"/>
      <c r="M2004" s="362"/>
      <c r="N2004" s="349"/>
      <c r="O2004" s="349"/>
      <c r="P2004" s="349"/>
      <c r="Q2004" s="265"/>
      <c r="R2004" s="265"/>
      <c r="S2004" s="265"/>
      <c r="T2004" s="265"/>
      <c r="U2004" s="265"/>
      <c r="V2004" s="265"/>
      <c r="W2004" s="265"/>
      <c r="X2004" s="265"/>
      <c r="Y2004" s="265"/>
      <c r="Z2004" s="265"/>
      <c r="AA2004" s="265"/>
      <c r="AB2004" s="265"/>
    </row>
    <row r="2005" hidden="1">
      <c r="A2005" s="83" t="str">
        <f t="shared" si="7"/>
        <v>608afab865d5926568027f20</v>
      </c>
      <c r="B2005" s="99"/>
      <c r="C2005" s="480" t="s">
        <v>371</v>
      </c>
      <c r="D2005" s="310" t="s">
        <v>51</v>
      </c>
      <c r="E2005" s="48" t="s">
        <v>3244</v>
      </c>
      <c r="F2005" s="48" t="s">
        <v>3245</v>
      </c>
      <c r="G2005" s="409" t="s">
        <v>8745</v>
      </c>
      <c r="H2005" s="414" t="s">
        <v>11157</v>
      </c>
      <c r="I2005" s="29" t="s">
        <v>11158</v>
      </c>
      <c r="J2005" s="48" t="s">
        <v>3247</v>
      </c>
      <c r="K2005" s="300"/>
      <c r="L2005" s="349"/>
      <c r="M2005" s="362"/>
      <c r="N2005" s="349"/>
      <c r="O2005" s="349"/>
      <c r="P2005" s="349"/>
      <c r="Q2005" s="265"/>
      <c r="R2005" s="265"/>
      <c r="S2005" s="265"/>
      <c r="T2005" s="265"/>
      <c r="U2005" s="265"/>
      <c r="V2005" s="265"/>
      <c r="W2005" s="265"/>
      <c r="X2005" s="265"/>
      <c r="Y2005" s="265"/>
      <c r="Z2005" s="265"/>
      <c r="AA2005" s="265"/>
      <c r="AB2005" s="265"/>
    </row>
    <row r="2006" hidden="1">
      <c r="A2006" s="83" t="str">
        <f t="shared" si="7"/>
        <v>602636f92f6cd8dc817da084</v>
      </c>
      <c r="B2006" s="108"/>
      <c r="C2006" s="480" t="s">
        <v>371</v>
      </c>
      <c r="D2006" s="310" t="s">
        <v>51</v>
      </c>
      <c r="E2006" s="48" t="s">
        <v>4398</v>
      </c>
      <c r="F2006" s="48" t="s">
        <v>4399</v>
      </c>
      <c r="G2006" s="409" t="s">
        <v>9325</v>
      </c>
      <c r="H2006" s="414" t="s">
        <v>11157</v>
      </c>
      <c r="I2006" s="29" t="s">
        <v>11159</v>
      </c>
      <c r="J2006" s="48" t="s">
        <v>4401</v>
      </c>
      <c r="K2006" s="300"/>
      <c r="L2006" s="349"/>
      <c r="M2006" s="362"/>
      <c r="N2006" s="349"/>
      <c r="O2006" s="349"/>
      <c r="P2006" s="349"/>
      <c r="Q2006" s="265"/>
      <c r="R2006" s="265"/>
      <c r="S2006" s="265"/>
      <c r="T2006" s="265"/>
      <c r="U2006" s="265"/>
      <c r="V2006" s="265"/>
      <c r="W2006" s="265"/>
      <c r="X2006" s="265"/>
      <c r="Y2006" s="265"/>
      <c r="Z2006" s="265"/>
      <c r="AA2006" s="265"/>
      <c r="AB2006" s="265"/>
    </row>
    <row r="2007" hidden="1">
      <c r="A2007" s="83" t="str">
        <f t="shared" si="7"/>
        <v/>
      </c>
      <c r="B2007" s="83"/>
      <c r="C2007" s="478">
        <v>44474.0</v>
      </c>
      <c r="D2007" s="306"/>
      <c r="E2007" s="173"/>
      <c r="F2007" s="173"/>
      <c r="G2007" s="308"/>
      <c r="H2007" s="348"/>
      <c r="I2007" s="173"/>
      <c r="J2007" s="173"/>
      <c r="K2007" s="300"/>
      <c r="L2007" s="349"/>
      <c r="M2007" s="362"/>
      <c r="N2007" s="349"/>
      <c r="O2007" s="349"/>
      <c r="P2007" s="349"/>
      <c r="Q2007" s="265"/>
      <c r="R2007" s="265"/>
      <c r="S2007" s="265"/>
      <c r="T2007" s="265"/>
      <c r="U2007" s="265"/>
      <c r="V2007" s="265"/>
      <c r="W2007" s="265"/>
      <c r="X2007" s="265"/>
      <c r="Y2007" s="265"/>
      <c r="Z2007" s="265"/>
      <c r="AA2007" s="265"/>
      <c r="AB2007" s="265"/>
    </row>
    <row r="2008" hidden="1">
      <c r="A2008" s="83" t="str">
        <f t="shared" si="7"/>
        <v/>
      </c>
      <c r="B2008" s="479"/>
      <c r="C2008" s="480"/>
      <c r="D2008" s="306"/>
      <c r="E2008" s="173"/>
      <c r="F2008" s="173"/>
      <c r="G2008" s="308"/>
      <c r="H2008" s="348"/>
      <c r="I2008" s="173"/>
      <c r="J2008" s="173"/>
      <c r="K2008" s="300"/>
      <c r="L2008" s="349"/>
      <c r="M2008" s="362"/>
      <c r="N2008" s="349"/>
      <c r="O2008" s="349"/>
      <c r="P2008" s="349"/>
      <c r="Q2008" s="265"/>
      <c r="R2008" s="265"/>
      <c r="S2008" s="265"/>
      <c r="T2008" s="265"/>
      <c r="U2008" s="265"/>
      <c r="V2008" s="265"/>
      <c r="W2008" s="265"/>
      <c r="X2008" s="265"/>
      <c r="Y2008" s="265"/>
      <c r="Z2008" s="265"/>
      <c r="AA2008" s="265"/>
      <c r="AB2008" s="265"/>
    </row>
    <row r="2009" hidden="1">
      <c r="A2009" s="83" t="str">
        <f t="shared" si="7"/>
        <v/>
      </c>
      <c r="B2009" s="481" t="s">
        <v>8686</v>
      </c>
      <c r="C2009" s="480" t="s">
        <v>52</v>
      </c>
      <c r="D2009" s="306"/>
      <c r="E2009" s="173"/>
      <c r="F2009" s="173"/>
      <c r="G2009" s="308"/>
      <c r="H2009" s="348"/>
      <c r="I2009" s="173"/>
      <c r="J2009" s="173"/>
      <c r="K2009" s="300"/>
      <c r="L2009" s="349"/>
      <c r="M2009" s="362"/>
      <c r="N2009" s="349"/>
      <c r="O2009" s="349"/>
      <c r="P2009" s="349"/>
      <c r="Q2009" s="265"/>
      <c r="R2009" s="265"/>
      <c r="S2009" s="265"/>
      <c r="T2009" s="265"/>
      <c r="U2009" s="265"/>
      <c r="V2009" s="265"/>
      <c r="W2009" s="265"/>
      <c r="X2009" s="265"/>
      <c r="Y2009" s="265"/>
      <c r="Z2009" s="265"/>
      <c r="AA2009" s="265"/>
      <c r="AB2009" s="265"/>
    </row>
    <row r="2010" hidden="1">
      <c r="A2010" s="83" t="str">
        <f t="shared" si="7"/>
        <v>60588ef0a2ff9f9b0379fa07</v>
      </c>
      <c r="B2010" s="99"/>
      <c r="C2010" s="480" t="s">
        <v>52</v>
      </c>
      <c r="D2010" s="310" t="s">
        <v>51</v>
      </c>
      <c r="E2010" s="48" t="s">
        <v>1372</v>
      </c>
      <c r="F2010" s="48" t="s">
        <v>1373</v>
      </c>
      <c r="G2010" s="409" t="s">
        <v>9440</v>
      </c>
      <c r="H2010" s="414" t="s">
        <v>11160</v>
      </c>
      <c r="I2010" s="116" t="s">
        <v>11121</v>
      </c>
      <c r="J2010" s="116" t="s">
        <v>1375</v>
      </c>
      <c r="K2010" s="300"/>
      <c r="L2010" s="349"/>
      <c r="M2010" s="362"/>
      <c r="N2010" s="349"/>
      <c r="O2010" s="349"/>
      <c r="P2010" s="349"/>
      <c r="Q2010" s="265"/>
      <c r="R2010" s="265"/>
      <c r="S2010" s="265"/>
      <c r="T2010" s="265"/>
      <c r="U2010" s="265"/>
      <c r="V2010" s="265"/>
      <c r="W2010" s="265"/>
      <c r="X2010" s="265"/>
      <c r="Y2010" s="265"/>
      <c r="Z2010" s="265"/>
      <c r="AA2010" s="265"/>
      <c r="AB2010" s="265"/>
    </row>
    <row r="2011" hidden="1">
      <c r="A2011" s="83" t="str">
        <f t="shared" si="7"/>
        <v>6142eeaba8bb271242230027</v>
      </c>
      <c r="B2011" s="99"/>
      <c r="C2011" s="480" t="s">
        <v>52</v>
      </c>
      <c r="D2011" s="306" t="s">
        <v>51</v>
      </c>
      <c r="E2011" s="11" t="s">
        <v>6486</v>
      </c>
      <c r="F2011" s="11" t="s">
        <v>6487</v>
      </c>
      <c r="G2011" s="308" t="s">
        <v>9186</v>
      </c>
      <c r="H2011" s="348" t="s">
        <v>10860</v>
      </c>
      <c r="I2011" s="173" t="s">
        <v>11161</v>
      </c>
      <c r="J2011" s="11" t="s">
        <v>6489</v>
      </c>
      <c r="K2011" s="300"/>
      <c r="L2011" s="349"/>
      <c r="M2011" s="362"/>
      <c r="N2011" s="349"/>
      <c r="O2011" s="349"/>
      <c r="P2011" s="349"/>
      <c r="Q2011" s="265"/>
      <c r="R2011" s="265"/>
      <c r="S2011" s="265"/>
      <c r="T2011" s="265"/>
      <c r="U2011" s="265"/>
      <c r="V2011" s="265"/>
      <c r="W2011" s="265"/>
      <c r="X2011" s="265"/>
      <c r="Y2011" s="265"/>
      <c r="Z2011" s="265"/>
      <c r="AA2011" s="265"/>
      <c r="AB2011" s="265"/>
    </row>
    <row r="2012" hidden="1">
      <c r="A2012" s="83" t="str">
        <f t="shared" si="7"/>
        <v>614388fd52ce11fadd5b3557</v>
      </c>
      <c r="B2012" s="99"/>
      <c r="C2012" s="480" t="s">
        <v>52</v>
      </c>
      <c r="D2012" s="306" t="s">
        <v>51</v>
      </c>
      <c r="E2012" s="424" t="s">
        <v>4695</v>
      </c>
      <c r="F2012" s="424" t="s">
        <v>4696</v>
      </c>
      <c r="G2012" s="309" t="s">
        <v>8958</v>
      </c>
      <c r="H2012" s="231" t="s">
        <v>11162</v>
      </c>
      <c r="I2012" s="495" t="s">
        <v>11163</v>
      </c>
      <c r="J2012" s="424" t="s">
        <v>4698</v>
      </c>
      <c r="K2012" s="300" t="s">
        <v>11164</v>
      </c>
      <c r="L2012" s="349"/>
      <c r="M2012" s="362"/>
      <c r="N2012" s="349"/>
      <c r="O2012" s="349"/>
      <c r="P2012" s="349"/>
      <c r="Q2012" s="265"/>
      <c r="R2012" s="265"/>
      <c r="S2012" s="265"/>
      <c r="T2012" s="265"/>
      <c r="U2012" s="265"/>
      <c r="V2012" s="265"/>
      <c r="W2012" s="265"/>
      <c r="X2012" s="265"/>
      <c r="Y2012" s="265"/>
      <c r="Z2012" s="265"/>
      <c r="AA2012" s="265"/>
      <c r="AB2012" s="265"/>
    </row>
    <row r="2013" hidden="1">
      <c r="A2013" s="83" t="str">
        <f t="shared" si="7"/>
        <v>5fa5c5c766a584386cfdd58d</v>
      </c>
      <c r="B2013" s="99"/>
      <c r="C2013" s="480" t="s">
        <v>52</v>
      </c>
      <c r="D2013" s="297" t="s">
        <v>51</v>
      </c>
      <c r="E2013" s="499" t="s">
        <v>1024</v>
      </c>
      <c r="F2013" s="499" t="s">
        <v>1025</v>
      </c>
      <c r="G2013" s="309" t="s">
        <v>8783</v>
      </c>
      <c r="H2013" s="231" t="s">
        <v>11165</v>
      </c>
      <c r="I2013" s="122" t="s">
        <v>11166</v>
      </c>
      <c r="J2013" s="424" t="s">
        <v>702</v>
      </c>
      <c r="K2013" s="300"/>
      <c r="L2013" s="349"/>
      <c r="M2013" s="362"/>
      <c r="N2013" s="349"/>
      <c r="O2013" s="349"/>
      <c r="P2013" s="349"/>
      <c r="Q2013" s="265"/>
      <c r="R2013" s="265"/>
      <c r="S2013" s="265"/>
      <c r="T2013" s="265"/>
      <c r="U2013" s="265"/>
      <c r="V2013" s="265"/>
      <c r="W2013" s="265"/>
      <c r="X2013" s="265"/>
      <c r="Y2013" s="265"/>
      <c r="Z2013" s="265"/>
      <c r="AA2013" s="265"/>
      <c r="AB2013" s="265"/>
    </row>
    <row r="2014" hidden="1">
      <c r="A2014" s="83" t="str">
        <f t="shared" si="7"/>
        <v>61322023bf68ab47132575a1</v>
      </c>
      <c r="B2014" s="108"/>
      <c r="C2014" s="480" t="s">
        <v>52</v>
      </c>
      <c r="D2014" s="474" t="s">
        <v>10982</v>
      </c>
      <c r="E2014" s="424" t="s">
        <v>3472</v>
      </c>
      <c r="F2014" s="424" t="s">
        <v>3473</v>
      </c>
      <c r="G2014" s="309" t="s">
        <v>9276</v>
      </c>
      <c r="H2014" s="231" t="s">
        <v>9179</v>
      </c>
      <c r="I2014" s="122" t="s">
        <v>11148</v>
      </c>
      <c r="J2014" s="122" t="s">
        <v>3475</v>
      </c>
      <c r="K2014" s="300" t="s">
        <v>11167</v>
      </c>
      <c r="L2014" s="349"/>
      <c r="M2014" s="362"/>
      <c r="N2014" s="349"/>
      <c r="O2014" s="349"/>
      <c r="P2014" s="349"/>
      <c r="Q2014" s="265"/>
      <c r="R2014" s="265"/>
      <c r="S2014" s="265"/>
      <c r="T2014" s="265"/>
      <c r="U2014" s="265"/>
      <c r="V2014" s="265"/>
      <c r="W2014" s="265"/>
      <c r="X2014" s="265"/>
      <c r="Y2014" s="265"/>
      <c r="Z2014" s="265"/>
      <c r="AA2014" s="265"/>
      <c r="AB2014" s="265"/>
    </row>
    <row r="2015" hidden="1">
      <c r="A2015" s="83" t="str">
        <f t="shared" si="7"/>
        <v/>
      </c>
      <c r="B2015" s="489"/>
      <c r="C2015" s="480"/>
      <c r="D2015" s="306"/>
      <c r="E2015" s="173"/>
      <c r="F2015" s="173"/>
      <c r="G2015" s="308"/>
      <c r="H2015" s="348"/>
      <c r="I2015" s="173"/>
      <c r="J2015" s="173"/>
      <c r="K2015" s="300"/>
      <c r="L2015" s="349"/>
      <c r="M2015" s="362"/>
      <c r="N2015" s="349"/>
      <c r="O2015" s="349"/>
      <c r="P2015" s="349"/>
      <c r="Q2015" s="265"/>
      <c r="R2015" s="265"/>
      <c r="S2015" s="265"/>
      <c r="T2015" s="265"/>
      <c r="U2015" s="265"/>
      <c r="V2015" s="265"/>
      <c r="W2015" s="265"/>
      <c r="X2015" s="265"/>
      <c r="Y2015" s="265"/>
      <c r="Z2015" s="265"/>
      <c r="AA2015" s="265"/>
      <c r="AB2015" s="265"/>
    </row>
    <row r="2016" hidden="1">
      <c r="A2016" s="83" t="str">
        <f t="shared" si="7"/>
        <v/>
      </c>
      <c r="B2016" s="302" t="s">
        <v>368</v>
      </c>
      <c r="C2016" s="475" t="s">
        <v>371</v>
      </c>
      <c r="D2016" s="306"/>
      <c r="E2016" s="173"/>
      <c r="F2016" s="173"/>
      <c r="G2016" s="308"/>
      <c r="H2016" s="348"/>
      <c r="I2016" s="173"/>
      <c r="J2016" s="173"/>
      <c r="K2016" s="300"/>
      <c r="L2016" s="349"/>
      <c r="M2016" s="362"/>
      <c r="N2016" s="349"/>
      <c r="O2016" s="349"/>
      <c r="P2016" s="349"/>
      <c r="Q2016" s="265"/>
      <c r="R2016" s="265"/>
      <c r="S2016" s="265"/>
      <c r="T2016" s="265"/>
      <c r="U2016" s="265"/>
      <c r="V2016" s="265"/>
      <c r="W2016" s="265"/>
      <c r="X2016" s="265"/>
      <c r="Y2016" s="265"/>
      <c r="Z2016" s="265"/>
      <c r="AA2016" s="265"/>
      <c r="AB2016" s="265"/>
    </row>
    <row r="2017" hidden="1">
      <c r="A2017" s="83" t="str">
        <f t="shared" si="7"/>
        <v>60b1df23d450703ba3400be4</v>
      </c>
      <c r="B2017" s="99"/>
      <c r="C2017" s="480" t="s">
        <v>371</v>
      </c>
      <c r="D2017" s="310" t="s">
        <v>51</v>
      </c>
      <c r="E2017" s="48" t="s">
        <v>3923</v>
      </c>
      <c r="F2017" s="48" t="s">
        <v>1378</v>
      </c>
      <c r="G2017" s="409" t="s">
        <v>9410</v>
      </c>
      <c r="H2017" s="414" t="s">
        <v>11168</v>
      </c>
      <c r="I2017" s="116" t="s">
        <v>11169</v>
      </c>
      <c r="J2017" s="48" t="s">
        <v>3925</v>
      </c>
      <c r="K2017" s="300"/>
      <c r="L2017" s="349"/>
      <c r="M2017" s="362"/>
      <c r="N2017" s="349"/>
      <c r="O2017" s="349"/>
      <c r="P2017" s="349"/>
      <c r="Q2017" s="265"/>
      <c r="R2017" s="265"/>
      <c r="S2017" s="265"/>
      <c r="T2017" s="265"/>
      <c r="U2017" s="265"/>
      <c r="V2017" s="265"/>
      <c r="W2017" s="265"/>
      <c r="X2017" s="265"/>
      <c r="Y2017" s="265"/>
      <c r="Z2017" s="265"/>
      <c r="AA2017" s="265"/>
      <c r="AB2017" s="265"/>
    </row>
    <row r="2018" hidden="1">
      <c r="A2018" s="83"/>
      <c r="B2018" s="99"/>
      <c r="C2018" s="480"/>
      <c r="D2018" s="476" t="s">
        <v>10982</v>
      </c>
      <c r="E2018" s="424" t="s">
        <v>833</v>
      </c>
      <c r="F2018" s="424" t="s">
        <v>834</v>
      </c>
      <c r="G2018" s="309" t="s">
        <v>8755</v>
      </c>
      <c r="H2018" s="231" t="s">
        <v>11170</v>
      </c>
      <c r="I2018" s="424" t="s">
        <v>11171</v>
      </c>
      <c r="J2018" s="424" t="s">
        <v>836</v>
      </c>
      <c r="K2018" s="300"/>
      <c r="L2018" s="349"/>
      <c r="M2018" s="362"/>
      <c r="N2018" s="349"/>
      <c r="O2018" s="349"/>
      <c r="P2018" s="349"/>
      <c r="Q2018" s="265"/>
      <c r="R2018" s="265"/>
      <c r="S2018" s="265"/>
      <c r="T2018" s="265"/>
      <c r="U2018" s="265"/>
      <c r="V2018" s="265"/>
      <c r="W2018" s="265"/>
      <c r="X2018" s="265"/>
      <c r="Y2018" s="265"/>
      <c r="Z2018" s="265"/>
      <c r="AA2018" s="265"/>
      <c r="AB2018" s="265"/>
    </row>
    <row r="2019" hidden="1">
      <c r="A2019" s="83" t="str">
        <f t="shared" ref="A2019:A2026" si="8">E2019</f>
        <v>60a906f548dbc3552d79329f</v>
      </c>
      <c r="B2019" s="99"/>
      <c r="C2019" s="500" t="s">
        <v>371</v>
      </c>
      <c r="D2019" s="297" t="s">
        <v>51</v>
      </c>
      <c r="E2019" s="424" t="s">
        <v>3454</v>
      </c>
      <c r="F2019" s="424" t="s">
        <v>3455</v>
      </c>
      <c r="G2019" s="309" t="s">
        <v>9021</v>
      </c>
      <c r="H2019" s="231" t="s">
        <v>11114</v>
      </c>
      <c r="I2019" s="495" t="s">
        <v>11172</v>
      </c>
      <c r="J2019" s="122" t="s">
        <v>11173</v>
      </c>
      <c r="K2019" s="300" t="s">
        <v>11174</v>
      </c>
      <c r="L2019" s="349"/>
      <c r="M2019" s="362"/>
      <c r="N2019" s="349"/>
      <c r="O2019" s="349"/>
      <c r="P2019" s="349"/>
      <c r="Q2019" s="265"/>
      <c r="R2019" s="265"/>
      <c r="S2019" s="265"/>
      <c r="T2019" s="265"/>
      <c r="U2019" s="265"/>
      <c r="V2019" s="265"/>
      <c r="W2019" s="265"/>
      <c r="X2019" s="265"/>
      <c r="Y2019" s="265"/>
      <c r="Z2019" s="265"/>
      <c r="AA2019" s="265"/>
      <c r="AB2019" s="265"/>
    </row>
    <row r="2020" hidden="1">
      <c r="A2020" s="83" t="str">
        <f t="shared" si="8"/>
        <v>607ea38cacad6c3dc1169ce3</v>
      </c>
      <c r="B2020" s="99"/>
      <c r="C2020" s="480" t="s">
        <v>371</v>
      </c>
      <c r="D2020" s="297" t="s">
        <v>51</v>
      </c>
      <c r="E2020" s="424" t="s">
        <v>2883</v>
      </c>
      <c r="F2020" s="424" t="s">
        <v>2884</v>
      </c>
      <c r="G2020" s="309" t="s">
        <v>8745</v>
      </c>
      <c r="H2020" s="231" t="s">
        <v>11114</v>
      </c>
      <c r="I2020" s="495" t="s">
        <v>11175</v>
      </c>
      <c r="J2020" s="424" t="s">
        <v>2886</v>
      </c>
      <c r="K2020" s="300" t="s">
        <v>11176</v>
      </c>
      <c r="L2020" s="349"/>
      <c r="M2020" s="362"/>
      <c r="N2020" s="349"/>
      <c r="O2020" s="349"/>
      <c r="P2020" s="349"/>
      <c r="Q2020" s="265"/>
      <c r="R2020" s="265"/>
      <c r="S2020" s="265"/>
      <c r="T2020" s="265"/>
      <c r="U2020" s="265"/>
      <c r="V2020" s="265"/>
      <c r="W2020" s="265"/>
      <c r="X2020" s="265"/>
      <c r="Y2020" s="265"/>
      <c r="Z2020" s="265"/>
      <c r="AA2020" s="265"/>
      <c r="AB2020" s="265"/>
    </row>
    <row r="2021" hidden="1">
      <c r="A2021" s="83" t="str">
        <f t="shared" si="8"/>
        <v>60afdae5d17b13256acdaa34</v>
      </c>
      <c r="B2021" s="108"/>
      <c r="C2021" s="480" t="s">
        <v>371</v>
      </c>
      <c r="D2021" s="310" t="s">
        <v>51</v>
      </c>
      <c r="E2021" s="48" t="s">
        <v>4994</v>
      </c>
      <c r="F2021" s="48" t="s">
        <v>4995</v>
      </c>
      <c r="G2021" s="409" t="s">
        <v>8760</v>
      </c>
      <c r="H2021" s="414" t="s">
        <v>11168</v>
      </c>
      <c r="I2021" s="116" t="s">
        <v>11177</v>
      </c>
      <c r="J2021" s="48" t="s">
        <v>4997</v>
      </c>
      <c r="K2021" s="300"/>
      <c r="L2021" s="349"/>
      <c r="M2021" s="362"/>
      <c r="N2021" s="349"/>
      <c r="O2021" s="349"/>
      <c r="P2021" s="349"/>
      <c r="Q2021" s="265"/>
      <c r="R2021" s="265"/>
      <c r="S2021" s="265"/>
      <c r="T2021" s="265"/>
      <c r="U2021" s="265"/>
      <c r="V2021" s="265"/>
      <c r="W2021" s="265"/>
      <c r="X2021" s="265"/>
      <c r="Y2021" s="265"/>
      <c r="Z2021" s="265"/>
      <c r="AA2021" s="265"/>
      <c r="AB2021" s="265"/>
    </row>
    <row r="2022" hidden="1">
      <c r="A2022" s="83" t="str">
        <f t="shared" si="8"/>
        <v/>
      </c>
      <c r="B2022" s="83"/>
      <c r="C2022" s="478">
        <v>44475.0</v>
      </c>
      <c r="D2022" s="306"/>
      <c r="E2022" s="173"/>
      <c r="F2022" s="173"/>
      <c r="G2022" s="308"/>
      <c r="H2022" s="348"/>
      <c r="I2022" s="173"/>
      <c r="J2022" s="173"/>
      <c r="K2022" s="300"/>
      <c r="L2022" s="349"/>
      <c r="M2022" s="362"/>
      <c r="N2022" s="349"/>
      <c r="O2022" s="349"/>
      <c r="P2022" s="349"/>
      <c r="Q2022" s="265"/>
      <c r="R2022" s="265"/>
      <c r="S2022" s="265"/>
      <c r="T2022" s="265"/>
      <c r="U2022" s="265"/>
      <c r="V2022" s="265"/>
      <c r="W2022" s="265"/>
      <c r="X2022" s="265"/>
      <c r="Y2022" s="265"/>
      <c r="Z2022" s="265"/>
      <c r="AA2022" s="265"/>
      <c r="AB2022" s="265"/>
    </row>
    <row r="2023" hidden="1">
      <c r="A2023" s="83" t="str">
        <f t="shared" si="8"/>
        <v/>
      </c>
      <c r="B2023" s="479"/>
      <c r="C2023" s="480"/>
      <c r="D2023" s="306"/>
      <c r="E2023" s="173"/>
      <c r="F2023" s="173"/>
      <c r="G2023" s="308"/>
      <c r="H2023" s="348"/>
      <c r="I2023" s="173"/>
      <c r="J2023" s="173"/>
      <c r="K2023" s="300"/>
      <c r="L2023" s="349"/>
      <c r="M2023" s="362"/>
      <c r="N2023" s="349"/>
      <c r="O2023" s="349"/>
      <c r="P2023" s="349"/>
      <c r="Q2023" s="265"/>
      <c r="R2023" s="265"/>
      <c r="S2023" s="265"/>
      <c r="T2023" s="265"/>
      <c r="U2023" s="265"/>
      <c r="V2023" s="265"/>
      <c r="W2023" s="265"/>
      <c r="X2023" s="265"/>
      <c r="Y2023" s="265"/>
      <c r="Z2023" s="265"/>
      <c r="AA2023" s="265"/>
      <c r="AB2023" s="265"/>
    </row>
    <row r="2024" hidden="1">
      <c r="A2024" s="83" t="str">
        <f t="shared" si="8"/>
        <v/>
      </c>
      <c r="B2024" s="481" t="s">
        <v>8686</v>
      </c>
      <c r="C2024" s="480" t="s">
        <v>52</v>
      </c>
      <c r="D2024" s="306"/>
      <c r="E2024" s="173"/>
      <c r="F2024" s="173"/>
      <c r="G2024" s="308"/>
      <c r="H2024" s="348"/>
      <c r="I2024" s="173"/>
      <c r="J2024" s="173"/>
      <c r="K2024" s="300"/>
      <c r="L2024" s="349"/>
      <c r="M2024" s="362"/>
      <c r="N2024" s="349"/>
      <c r="O2024" s="349"/>
      <c r="P2024" s="349"/>
      <c r="Q2024" s="265"/>
      <c r="R2024" s="265"/>
      <c r="S2024" s="265"/>
      <c r="T2024" s="265"/>
      <c r="U2024" s="265"/>
      <c r="V2024" s="265"/>
      <c r="W2024" s="265"/>
      <c r="X2024" s="265"/>
      <c r="Y2024" s="265"/>
      <c r="Z2024" s="265"/>
      <c r="AA2024" s="265"/>
      <c r="AB2024" s="265"/>
    </row>
    <row r="2025" hidden="1">
      <c r="A2025" s="83" t="str">
        <f t="shared" si="8"/>
        <v/>
      </c>
      <c r="B2025" s="99"/>
      <c r="C2025" s="480" t="s">
        <v>52</v>
      </c>
      <c r="D2025" s="306"/>
      <c r="E2025" s="173"/>
      <c r="F2025" s="173"/>
      <c r="G2025" s="308"/>
      <c r="H2025" s="348"/>
      <c r="I2025" s="173"/>
      <c r="J2025" s="173"/>
      <c r="K2025" s="300"/>
      <c r="L2025" s="349"/>
      <c r="M2025" s="362"/>
      <c r="N2025" s="349"/>
      <c r="O2025" s="349"/>
      <c r="P2025" s="349"/>
      <c r="Q2025" s="265"/>
      <c r="R2025" s="265"/>
      <c r="S2025" s="265"/>
      <c r="T2025" s="265"/>
      <c r="U2025" s="265"/>
      <c r="V2025" s="265"/>
      <c r="W2025" s="265"/>
      <c r="X2025" s="265"/>
      <c r="Y2025" s="265"/>
      <c r="Z2025" s="265"/>
      <c r="AA2025" s="265"/>
      <c r="AB2025" s="265"/>
    </row>
    <row r="2026" hidden="1">
      <c r="A2026" s="83" t="str">
        <f t="shared" si="8"/>
        <v>6152f5ec5c3e672784f359da</v>
      </c>
      <c r="B2026" s="99"/>
      <c r="C2026" s="480" t="s">
        <v>52</v>
      </c>
      <c r="D2026" s="306" t="s">
        <v>51</v>
      </c>
      <c r="E2026" s="173" t="s">
        <v>11178</v>
      </c>
      <c r="F2026" s="173" t="s">
        <v>11179</v>
      </c>
      <c r="G2026" s="308" t="s">
        <v>9186</v>
      </c>
      <c r="H2026" s="348" t="s">
        <v>11180</v>
      </c>
      <c r="I2026" s="173" t="s">
        <v>11181</v>
      </c>
      <c r="J2026" s="173" t="s">
        <v>11182</v>
      </c>
      <c r="K2026" s="300" t="s">
        <v>11183</v>
      </c>
      <c r="L2026" s="349"/>
      <c r="M2026" s="362"/>
      <c r="N2026" s="349"/>
      <c r="O2026" s="349"/>
      <c r="P2026" s="349"/>
      <c r="Q2026" s="265"/>
      <c r="R2026" s="265"/>
      <c r="S2026" s="265"/>
      <c r="T2026" s="265"/>
      <c r="U2026" s="265"/>
      <c r="V2026" s="265"/>
      <c r="W2026" s="265"/>
      <c r="X2026" s="265"/>
      <c r="Y2026" s="265"/>
      <c r="Z2026" s="265"/>
      <c r="AA2026" s="265"/>
      <c r="AB2026" s="265"/>
    </row>
    <row r="2027" hidden="1">
      <c r="A2027" s="83" t="str">
        <f>E2028</f>
        <v>60f430a16c172a2344946804</v>
      </c>
      <c r="B2027" s="99"/>
      <c r="C2027" s="480" t="s">
        <v>52</v>
      </c>
      <c r="D2027" s="306" t="s">
        <v>51</v>
      </c>
      <c r="E2027" s="101" t="s">
        <v>11184</v>
      </c>
      <c r="F2027" s="101" t="s">
        <v>11185</v>
      </c>
      <c r="G2027" s="171">
        <v>0.625</v>
      </c>
      <c r="H2027" s="215" t="s">
        <v>8894</v>
      </c>
      <c r="I2027" s="215" t="s">
        <v>11186</v>
      </c>
      <c r="J2027" s="101" t="s">
        <v>11187</v>
      </c>
      <c r="K2027" s="300"/>
      <c r="L2027" s="349"/>
      <c r="M2027" s="362"/>
      <c r="N2027" s="349"/>
      <c r="O2027" s="349"/>
      <c r="P2027" s="349"/>
      <c r="Q2027" s="265"/>
      <c r="R2027" s="265"/>
      <c r="S2027" s="265"/>
      <c r="T2027" s="265"/>
      <c r="U2027" s="265"/>
      <c r="V2027" s="265"/>
      <c r="W2027" s="265"/>
      <c r="X2027" s="265"/>
      <c r="Y2027" s="265"/>
      <c r="Z2027" s="265"/>
      <c r="AA2027" s="265"/>
      <c r="AB2027" s="265"/>
    </row>
    <row r="2028" hidden="1">
      <c r="A2028" s="83" t="str">
        <f>#REF!</f>
        <v>#REF!</v>
      </c>
      <c r="B2028" s="99"/>
      <c r="C2028" s="480" t="s">
        <v>52</v>
      </c>
      <c r="D2028" s="476" t="s">
        <v>115</v>
      </c>
      <c r="E2028" s="122" t="s">
        <v>11096</v>
      </c>
      <c r="F2028" s="122" t="s">
        <v>11097</v>
      </c>
      <c r="G2028" s="309" t="s">
        <v>8912</v>
      </c>
      <c r="H2028" s="231" t="s">
        <v>10097</v>
      </c>
      <c r="I2028" s="122" t="s">
        <v>11098</v>
      </c>
      <c r="J2028" s="122" t="s">
        <v>11099</v>
      </c>
      <c r="K2028" s="300" t="s">
        <v>11188</v>
      </c>
      <c r="L2028" s="349"/>
      <c r="M2028" s="362"/>
      <c r="N2028" s="349"/>
      <c r="O2028" s="349"/>
      <c r="P2028" s="349"/>
      <c r="Q2028" s="265"/>
      <c r="R2028" s="265"/>
      <c r="S2028" s="265"/>
      <c r="T2028" s="265"/>
      <c r="U2028" s="265"/>
      <c r="V2028" s="265"/>
      <c r="W2028" s="265"/>
      <c r="X2028" s="265"/>
      <c r="Y2028" s="265"/>
      <c r="Z2028" s="265"/>
      <c r="AA2028" s="265"/>
      <c r="AB2028" s="265"/>
    </row>
    <row r="2029" hidden="1">
      <c r="A2029" s="83" t="str">
        <f t="shared" ref="A2029:A2032" si="9">E2029</f>
        <v>5fcd8f3fa68bfd135b232d26</v>
      </c>
      <c r="B2029" s="108"/>
      <c r="C2029" s="480" t="s">
        <v>52</v>
      </c>
      <c r="D2029" s="306" t="s">
        <v>51</v>
      </c>
      <c r="E2029" s="101" t="s">
        <v>5294</v>
      </c>
      <c r="F2029" s="101" t="s">
        <v>5295</v>
      </c>
      <c r="G2029" s="308" t="s">
        <v>8870</v>
      </c>
      <c r="H2029" s="348" t="s">
        <v>10097</v>
      </c>
      <c r="I2029" s="334" t="s">
        <v>11189</v>
      </c>
      <c r="J2029" s="101" t="s">
        <v>5297</v>
      </c>
      <c r="K2029" s="300"/>
      <c r="L2029" s="349"/>
      <c r="M2029" s="362"/>
      <c r="N2029" s="349"/>
      <c r="O2029" s="349"/>
      <c r="P2029" s="349"/>
      <c r="Q2029" s="265"/>
      <c r="R2029" s="265"/>
      <c r="S2029" s="265"/>
      <c r="T2029" s="265"/>
      <c r="U2029" s="265"/>
      <c r="V2029" s="265"/>
      <c r="W2029" s="265"/>
      <c r="X2029" s="265"/>
      <c r="Y2029" s="265"/>
      <c r="Z2029" s="265"/>
      <c r="AA2029" s="265"/>
      <c r="AB2029" s="265"/>
    </row>
    <row r="2030" hidden="1">
      <c r="A2030" s="83" t="str">
        <f t="shared" si="9"/>
        <v/>
      </c>
      <c r="B2030" s="489"/>
      <c r="C2030" s="480"/>
      <c r="D2030" s="306"/>
      <c r="E2030" s="173"/>
      <c r="F2030" s="173"/>
      <c r="G2030" s="308"/>
      <c r="H2030" s="348"/>
      <c r="I2030" s="173"/>
      <c r="J2030" s="173"/>
      <c r="K2030" s="300"/>
      <c r="L2030" s="349"/>
      <c r="M2030" s="362"/>
      <c r="N2030" s="349"/>
      <c r="O2030" s="349"/>
      <c r="P2030" s="349"/>
      <c r="Q2030" s="265"/>
      <c r="R2030" s="265"/>
      <c r="S2030" s="265"/>
      <c r="T2030" s="265"/>
      <c r="U2030" s="265"/>
      <c r="V2030" s="265"/>
      <c r="W2030" s="265"/>
      <c r="X2030" s="265"/>
      <c r="Y2030" s="265"/>
      <c r="Z2030" s="265"/>
      <c r="AA2030" s="265"/>
      <c r="AB2030" s="265"/>
    </row>
    <row r="2031" hidden="1">
      <c r="A2031" s="83" t="str">
        <f t="shared" si="9"/>
        <v>18:00randevunuzu okumanızı rica ederiz...:)</v>
      </c>
      <c r="B2031" s="302" t="s">
        <v>368</v>
      </c>
      <c r="C2031" s="405"/>
      <c r="D2031" s="474"/>
      <c r="E2031" s="381" t="s">
        <v>11190</v>
      </c>
      <c r="F2031" s="150"/>
      <c r="G2031" s="308"/>
      <c r="H2031" s="348"/>
      <c r="I2031" s="173"/>
      <c r="J2031" s="173"/>
      <c r="K2031" s="300"/>
      <c r="L2031" s="349"/>
      <c r="M2031" s="362"/>
      <c r="N2031" s="349"/>
      <c r="O2031" s="349"/>
      <c r="P2031" s="349"/>
      <c r="Q2031" s="265"/>
      <c r="R2031" s="265"/>
      <c r="S2031" s="265"/>
      <c r="T2031" s="265"/>
      <c r="U2031" s="265"/>
      <c r="V2031" s="265"/>
      <c r="W2031" s="265"/>
      <c r="X2031" s="265"/>
      <c r="Y2031" s="265"/>
      <c r="Z2031" s="265"/>
      <c r="AA2031" s="265"/>
      <c r="AB2031" s="265"/>
    </row>
    <row r="2032" hidden="1">
      <c r="A2032" s="83" t="str">
        <f t="shared" si="9"/>
        <v>60a57b1fda61620db2be585a</v>
      </c>
      <c r="B2032" s="99"/>
      <c r="C2032" s="480" t="s">
        <v>371</v>
      </c>
      <c r="D2032" s="476" t="s">
        <v>10982</v>
      </c>
      <c r="E2032" s="122" t="s">
        <v>4857</v>
      </c>
      <c r="F2032" s="122" t="s">
        <v>4858</v>
      </c>
      <c r="G2032" s="309" t="s">
        <v>8707</v>
      </c>
      <c r="H2032" s="231" t="s">
        <v>11191</v>
      </c>
      <c r="I2032" s="122" t="s">
        <v>11192</v>
      </c>
      <c r="J2032" s="122" t="s">
        <v>4861</v>
      </c>
      <c r="K2032" s="312" t="s">
        <v>11193</v>
      </c>
      <c r="L2032" s="315"/>
      <c r="M2032" s="351"/>
      <c r="N2032" s="349"/>
      <c r="O2032" s="349"/>
      <c r="P2032" s="349"/>
      <c r="Q2032" s="265"/>
      <c r="R2032" s="265"/>
      <c r="S2032" s="265"/>
      <c r="T2032" s="265"/>
      <c r="U2032" s="265"/>
      <c r="V2032" s="265"/>
      <c r="W2032" s="265"/>
      <c r="X2032" s="265"/>
      <c r="Y2032" s="265"/>
      <c r="Z2032" s="265"/>
      <c r="AA2032" s="265"/>
      <c r="AB2032" s="265"/>
    </row>
    <row r="2033" hidden="1">
      <c r="A2033" s="83"/>
      <c r="B2033" s="99"/>
      <c r="C2033" s="475" t="s">
        <v>371</v>
      </c>
      <c r="D2033" s="474" t="s">
        <v>10982</v>
      </c>
      <c r="E2033" s="101" t="s">
        <v>911</v>
      </c>
      <c r="F2033" s="101" t="s">
        <v>912</v>
      </c>
      <c r="G2033" s="308" t="s">
        <v>9297</v>
      </c>
      <c r="H2033" s="348" t="s">
        <v>11025</v>
      </c>
      <c r="I2033" s="47" t="s">
        <v>11194</v>
      </c>
      <c r="J2033" s="101" t="s">
        <v>914</v>
      </c>
      <c r="K2033" s="300"/>
      <c r="L2033" s="349"/>
      <c r="M2033" s="362"/>
      <c r="N2033" s="349"/>
      <c r="O2033" s="349"/>
      <c r="P2033" s="349"/>
      <c r="Q2033" s="265"/>
      <c r="R2033" s="265"/>
      <c r="S2033" s="265"/>
      <c r="T2033" s="265"/>
      <c r="U2033" s="265"/>
      <c r="V2033" s="265"/>
      <c r="W2033" s="265"/>
      <c r="X2033" s="265"/>
      <c r="Y2033" s="265"/>
      <c r="Z2033" s="265"/>
      <c r="AA2033" s="265"/>
      <c r="AB2033" s="265"/>
    </row>
    <row r="2034" hidden="1">
      <c r="A2034" s="83" t="str">
        <f t="shared" ref="A2034:A2050" si="10">E2034</f>
        <v>614b40206ec7a7f80491cead</v>
      </c>
      <c r="B2034" s="99"/>
      <c r="C2034" s="480" t="s">
        <v>371</v>
      </c>
      <c r="D2034" s="306" t="s">
        <v>51</v>
      </c>
      <c r="E2034" s="122" t="s">
        <v>4901</v>
      </c>
      <c r="F2034" s="122" t="s">
        <v>4902</v>
      </c>
      <c r="G2034" s="309" t="s">
        <v>8745</v>
      </c>
      <c r="H2034" s="231" t="s">
        <v>11010</v>
      </c>
      <c r="I2034" s="493" t="s">
        <v>11195</v>
      </c>
      <c r="J2034" s="122" t="s">
        <v>4904</v>
      </c>
      <c r="K2034" s="300" t="s">
        <v>11196</v>
      </c>
      <c r="L2034" s="349"/>
      <c r="M2034" s="362"/>
      <c r="N2034" s="349"/>
      <c r="O2034" s="349"/>
      <c r="P2034" s="349"/>
      <c r="Q2034" s="265"/>
      <c r="R2034" s="265"/>
      <c r="S2034" s="265"/>
      <c r="T2034" s="265"/>
      <c r="U2034" s="265"/>
      <c r="V2034" s="265"/>
      <c r="W2034" s="265"/>
      <c r="X2034" s="265"/>
      <c r="Y2034" s="265"/>
      <c r="Z2034" s="265"/>
      <c r="AA2034" s="265"/>
      <c r="AB2034" s="265"/>
    </row>
    <row r="2035" hidden="1">
      <c r="A2035" s="83" t="str">
        <f t="shared" si="10"/>
        <v>6114149943e521571b956589</v>
      </c>
      <c r="B2035" s="99"/>
      <c r="C2035" s="480" t="s">
        <v>371</v>
      </c>
      <c r="D2035" s="474" t="s">
        <v>10982</v>
      </c>
      <c r="E2035" s="122" t="s">
        <v>11197</v>
      </c>
      <c r="F2035" s="122" t="s">
        <v>11198</v>
      </c>
      <c r="G2035" s="309" t="s">
        <v>9276</v>
      </c>
      <c r="H2035" s="231" t="s">
        <v>11199</v>
      </c>
      <c r="I2035" s="122" t="s">
        <v>11200</v>
      </c>
      <c r="J2035" s="122" t="s">
        <v>11201</v>
      </c>
      <c r="K2035" s="300" t="s">
        <v>11202</v>
      </c>
      <c r="L2035" s="349"/>
      <c r="M2035" s="362"/>
      <c r="N2035" s="349"/>
      <c r="O2035" s="349"/>
      <c r="P2035" s="349"/>
      <c r="Q2035" s="265"/>
      <c r="R2035" s="265"/>
      <c r="S2035" s="265"/>
      <c r="T2035" s="265"/>
      <c r="U2035" s="265"/>
      <c r="V2035" s="265"/>
      <c r="W2035" s="265"/>
      <c r="X2035" s="265"/>
      <c r="Y2035" s="265"/>
      <c r="Z2035" s="265"/>
      <c r="AA2035" s="265"/>
      <c r="AB2035" s="265"/>
    </row>
    <row r="2036" hidden="1">
      <c r="A2036" s="83" t="str">
        <f t="shared" si="10"/>
        <v/>
      </c>
      <c r="B2036" s="108"/>
      <c r="C2036" s="405"/>
      <c r="D2036" s="306"/>
      <c r="E2036" s="173"/>
      <c r="F2036" s="173"/>
      <c r="G2036" s="308"/>
      <c r="H2036" s="348"/>
      <c r="I2036" s="173"/>
      <c r="J2036" s="173"/>
      <c r="K2036" s="300"/>
      <c r="L2036" s="349"/>
      <c r="M2036" s="362"/>
      <c r="N2036" s="349"/>
      <c r="O2036" s="349"/>
      <c r="P2036" s="349"/>
      <c r="Q2036" s="265"/>
      <c r="R2036" s="265"/>
      <c r="S2036" s="265"/>
      <c r="T2036" s="265"/>
      <c r="U2036" s="265"/>
      <c r="V2036" s="265"/>
      <c r="W2036" s="265"/>
      <c r="X2036" s="265"/>
      <c r="Y2036" s="265"/>
      <c r="Z2036" s="265"/>
      <c r="AA2036" s="265"/>
      <c r="AB2036" s="265"/>
    </row>
    <row r="2037" hidden="1">
      <c r="A2037" s="83" t="str">
        <f t="shared" si="10"/>
        <v/>
      </c>
      <c r="B2037" s="83"/>
      <c r="C2037" s="478">
        <v>44476.0</v>
      </c>
      <c r="D2037" s="306"/>
      <c r="E2037" s="173"/>
      <c r="F2037" s="173"/>
      <c r="G2037" s="308"/>
      <c r="H2037" s="348"/>
      <c r="I2037" s="173"/>
      <c r="J2037" s="173"/>
      <c r="K2037" s="300"/>
      <c r="L2037" s="349"/>
      <c r="M2037" s="362"/>
      <c r="N2037" s="349"/>
      <c r="O2037" s="349"/>
      <c r="P2037" s="349"/>
      <c r="Q2037" s="265"/>
      <c r="R2037" s="265"/>
      <c r="S2037" s="265"/>
      <c r="T2037" s="265"/>
      <c r="U2037" s="265"/>
      <c r="V2037" s="265"/>
      <c r="W2037" s="265"/>
      <c r="X2037" s="265"/>
      <c r="Y2037" s="265"/>
      <c r="Z2037" s="265"/>
      <c r="AA2037" s="265"/>
      <c r="AB2037" s="265"/>
    </row>
    <row r="2038" hidden="1">
      <c r="A2038" s="83" t="str">
        <f t="shared" si="10"/>
        <v/>
      </c>
      <c r="B2038" s="479"/>
      <c r="C2038" s="480"/>
      <c r="D2038" s="306"/>
      <c r="E2038" s="173"/>
      <c r="F2038" s="173"/>
      <c r="G2038" s="308"/>
      <c r="H2038" s="348"/>
      <c r="I2038" s="173"/>
      <c r="J2038" s="173"/>
      <c r="K2038" s="300"/>
      <c r="L2038" s="349"/>
      <c r="M2038" s="362"/>
      <c r="N2038" s="349"/>
      <c r="O2038" s="349"/>
      <c r="P2038" s="349"/>
      <c r="Q2038" s="265"/>
      <c r="R2038" s="265"/>
      <c r="S2038" s="265"/>
      <c r="T2038" s="265"/>
      <c r="U2038" s="265"/>
      <c r="V2038" s="265"/>
      <c r="W2038" s="265"/>
      <c r="X2038" s="265"/>
      <c r="Y2038" s="265"/>
      <c r="Z2038" s="265"/>
      <c r="AA2038" s="265"/>
      <c r="AB2038" s="265"/>
    </row>
    <row r="2039" hidden="1">
      <c r="A2039" s="83" t="str">
        <f t="shared" si="10"/>
        <v/>
      </c>
      <c r="B2039" s="481" t="s">
        <v>8686</v>
      </c>
      <c r="C2039" s="480" t="s">
        <v>52</v>
      </c>
      <c r="D2039" s="306"/>
      <c r="E2039" s="173"/>
      <c r="F2039" s="173"/>
      <c r="G2039" s="308"/>
      <c r="H2039" s="348"/>
      <c r="I2039" s="173"/>
      <c r="J2039" s="173"/>
      <c r="K2039" s="300"/>
      <c r="L2039" s="349"/>
      <c r="M2039" s="362"/>
      <c r="N2039" s="349"/>
      <c r="O2039" s="349"/>
      <c r="P2039" s="349"/>
      <c r="Q2039" s="265"/>
      <c r="R2039" s="265"/>
      <c r="S2039" s="265"/>
      <c r="T2039" s="265"/>
      <c r="U2039" s="265"/>
      <c r="V2039" s="265"/>
      <c r="W2039" s="265"/>
      <c r="X2039" s="265"/>
      <c r="Y2039" s="265"/>
      <c r="Z2039" s="265"/>
      <c r="AA2039" s="265"/>
      <c r="AB2039" s="265"/>
    </row>
    <row r="2040" hidden="1">
      <c r="A2040" s="83" t="str">
        <f t="shared" si="10"/>
        <v>61489cd38cfa1e8237e4da1b</v>
      </c>
      <c r="B2040" s="99"/>
      <c r="C2040" s="480" t="s">
        <v>52</v>
      </c>
      <c r="D2040" s="306" t="s">
        <v>51</v>
      </c>
      <c r="E2040" s="101" t="s">
        <v>4557</v>
      </c>
      <c r="F2040" s="101" t="s">
        <v>4558</v>
      </c>
      <c r="G2040" s="308" t="s">
        <v>9440</v>
      </c>
      <c r="H2040" s="348" t="s">
        <v>9389</v>
      </c>
      <c r="I2040" s="173" t="s">
        <v>11203</v>
      </c>
      <c r="J2040" s="101" t="s">
        <v>4560</v>
      </c>
      <c r="K2040" s="300"/>
      <c r="L2040" s="349"/>
      <c r="M2040" s="362"/>
      <c r="N2040" s="349"/>
      <c r="O2040" s="349"/>
      <c r="P2040" s="349"/>
      <c r="Q2040" s="265"/>
      <c r="R2040" s="265"/>
      <c r="S2040" s="265"/>
      <c r="T2040" s="265"/>
      <c r="U2040" s="265"/>
      <c r="V2040" s="265"/>
      <c r="W2040" s="265"/>
      <c r="X2040" s="265"/>
      <c r="Y2040" s="265"/>
      <c r="Z2040" s="265"/>
      <c r="AA2040" s="265"/>
      <c r="AB2040" s="265"/>
    </row>
    <row r="2041" hidden="1">
      <c r="A2041" s="83" t="str">
        <f t="shared" si="10"/>
        <v>61446cefd9a572ca63daed23</v>
      </c>
      <c r="B2041" s="99"/>
      <c r="C2041" s="480" t="s">
        <v>52</v>
      </c>
      <c r="D2041" s="306" t="s">
        <v>51</v>
      </c>
      <c r="E2041" s="101" t="s">
        <v>3952</v>
      </c>
      <c r="F2041" s="101" t="s">
        <v>3953</v>
      </c>
      <c r="G2041" s="308" t="s">
        <v>9021</v>
      </c>
      <c r="H2041" s="348" t="s">
        <v>11204</v>
      </c>
      <c r="I2041" s="173" t="s">
        <v>11205</v>
      </c>
      <c r="J2041" s="101" t="s">
        <v>3955</v>
      </c>
      <c r="K2041" s="300"/>
      <c r="L2041" s="349"/>
      <c r="M2041" s="362"/>
      <c r="N2041" s="349"/>
      <c r="O2041" s="349"/>
      <c r="P2041" s="349"/>
      <c r="Q2041" s="265"/>
      <c r="R2041" s="265"/>
      <c r="S2041" s="265"/>
      <c r="T2041" s="265"/>
      <c r="U2041" s="265"/>
      <c r="V2041" s="265"/>
      <c r="W2041" s="265"/>
      <c r="X2041" s="265"/>
      <c r="Y2041" s="265"/>
      <c r="Z2041" s="265"/>
      <c r="AA2041" s="265"/>
      <c r="AB2041" s="265"/>
    </row>
    <row r="2042" hidden="1">
      <c r="A2042" s="83" t="str">
        <f t="shared" si="10"/>
        <v>6144f71a2b54dc923f2fc3c9</v>
      </c>
      <c r="B2042" s="99"/>
      <c r="C2042" s="480" t="s">
        <v>52</v>
      </c>
      <c r="D2042" s="297" t="s">
        <v>51</v>
      </c>
      <c r="E2042" s="122" t="s">
        <v>4897</v>
      </c>
      <c r="F2042" s="122" t="s">
        <v>4898</v>
      </c>
      <c r="G2042" s="309" t="s">
        <v>8745</v>
      </c>
      <c r="H2042" s="231" t="s">
        <v>8884</v>
      </c>
      <c r="I2042" s="493" t="s">
        <v>11206</v>
      </c>
      <c r="J2042" s="122" t="s">
        <v>170</v>
      </c>
      <c r="K2042" s="300" t="s">
        <v>11207</v>
      </c>
      <c r="L2042" s="349"/>
      <c r="M2042" s="362"/>
      <c r="N2042" s="349"/>
      <c r="O2042" s="349"/>
      <c r="P2042" s="349"/>
      <c r="Q2042" s="265"/>
      <c r="R2042" s="265"/>
      <c r="S2042" s="265"/>
      <c r="T2042" s="265"/>
      <c r="U2042" s="265"/>
      <c r="V2042" s="265"/>
      <c r="W2042" s="265"/>
      <c r="X2042" s="265"/>
      <c r="Y2042" s="265"/>
      <c r="Z2042" s="265"/>
      <c r="AA2042" s="265"/>
      <c r="AB2042" s="265"/>
    </row>
    <row r="2043" hidden="1">
      <c r="A2043" s="83" t="str">
        <f t="shared" si="10"/>
        <v>6149c12e2b54dc3be6b2f38e</v>
      </c>
      <c r="B2043" s="99"/>
      <c r="C2043" s="480" t="s">
        <v>52</v>
      </c>
      <c r="D2043" s="297" t="s">
        <v>51</v>
      </c>
      <c r="E2043" s="122" t="s">
        <v>11208</v>
      </c>
      <c r="F2043" s="122" t="s">
        <v>11209</v>
      </c>
      <c r="G2043" s="309" t="s">
        <v>9325</v>
      </c>
      <c r="H2043" s="231" t="s">
        <v>11210</v>
      </c>
      <c r="I2043" s="122" t="s">
        <v>11211</v>
      </c>
      <c r="J2043" s="122" t="s">
        <v>11212</v>
      </c>
      <c r="K2043" s="300" t="s">
        <v>11213</v>
      </c>
      <c r="L2043" s="349"/>
      <c r="M2043" s="362"/>
      <c r="N2043" s="349"/>
      <c r="O2043" s="349"/>
      <c r="P2043" s="349"/>
      <c r="Q2043" s="265"/>
      <c r="R2043" s="265"/>
      <c r="S2043" s="265"/>
      <c r="T2043" s="265"/>
      <c r="U2043" s="265"/>
      <c r="V2043" s="265"/>
      <c r="W2043" s="265"/>
      <c r="X2043" s="265"/>
      <c r="Y2043" s="265"/>
      <c r="Z2043" s="265"/>
      <c r="AA2043" s="265"/>
      <c r="AB2043" s="265"/>
    </row>
    <row r="2044" hidden="1">
      <c r="A2044" s="83" t="str">
        <f t="shared" si="10"/>
        <v/>
      </c>
      <c r="B2044" s="108"/>
      <c r="C2044" s="480" t="s">
        <v>52</v>
      </c>
      <c r="D2044" s="306"/>
      <c r="E2044" s="173"/>
      <c r="F2044" s="173"/>
      <c r="G2044" s="308"/>
      <c r="H2044" s="348"/>
      <c r="I2044" s="173"/>
      <c r="J2044" s="173"/>
      <c r="K2044" s="300"/>
      <c r="L2044" s="349"/>
      <c r="M2044" s="362"/>
      <c r="N2044" s="349"/>
      <c r="O2044" s="349"/>
      <c r="P2044" s="349"/>
      <c r="Q2044" s="265"/>
      <c r="R2044" s="265"/>
      <c r="S2044" s="265"/>
      <c r="T2044" s="265"/>
      <c r="U2044" s="265"/>
      <c r="V2044" s="265"/>
      <c r="W2044" s="265"/>
      <c r="X2044" s="265"/>
      <c r="Y2044" s="265"/>
      <c r="Z2044" s="265"/>
      <c r="AA2044" s="265"/>
      <c r="AB2044" s="265"/>
    </row>
    <row r="2045" hidden="1">
      <c r="A2045" s="83" t="str">
        <f t="shared" si="10"/>
        <v/>
      </c>
      <c r="B2045" s="489"/>
      <c r="C2045" s="480"/>
      <c r="D2045" s="306"/>
      <c r="E2045" s="173"/>
      <c r="F2045" s="173"/>
      <c r="G2045" s="308"/>
      <c r="H2045" s="348"/>
      <c r="I2045" s="173"/>
      <c r="J2045" s="173"/>
      <c r="K2045" s="300"/>
      <c r="L2045" s="349"/>
      <c r="M2045" s="362"/>
      <c r="N2045" s="349"/>
      <c r="O2045" s="349"/>
      <c r="P2045" s="349"/>
      <c r="Q2045" s="265"/>
      <c r="R2045" s="265"/>
      <c r="S2045" s="265"/>
      <c r="T2045" s="265"/>
      <c r="U2045" s="265"/>
      <c r="V2045" s="265"/>
      <c r="W2045" s="265"/>
      <c r="X2045" s="265"/>
      <c r="Y2045" s="265"/>
      <c r="Z2045" s="265"/>
      <c r="AA2045" s="265"/>
      <c r="AB2045" s="265"/>
    </row>
    <row r="2046" hidden="1">
      <c r="A2046" s="83" t="str">
        <f t="shared" si="10"/>
        <v/>
      </c>
      <c r="B2046" s="302" t="s">
        <v>368</v>
      </c>
      <c r="C2046" s="475" t="s">
        <v>371</v>
      </c>
      <c r="D2046" s="306"/>
      <c r="E2046" s="173"/>
      <c r="F2046" s="173"/>
      <c r="G2046" s="308"/>
      <c r="H2046" s="348"/>
      <c r="I2046" s="173"/>
      <c r="J2046" s="173"/>
      <c r="K2046" s="300"/>
      <c r="L2046" s="349"/>
      <c r="M2046" s="362"/>
      <c r="N2046" s="349"/>
      <c r="O2046" s="349"/>
      <c r="P2046" s="349"/>
      <c r="Q2046" s="265"/>
      <c r="R2046" s="265"/>
      <c r="S2046" s="265"/>
      <c r="T2046" s="265"/>
      <c r="U2046" s="265"/>
      <c r="V2046" s="265"/>
      <c r="W2046" s="265"/>
      <c r="X2046" s="265"/>
      <c r="Y2046" s="265"/>
      <c r="Z2046" s="265"/>
      <c r="AA2046" s="265"/>
      <c r="AB2046" s="265"/>
    </row>
    <row r="2047" hidden="1">
      <c r="A2047" s="83" t="str">
        <f t="shared" si="10"/>
        <v>610bc1bc195c7cb48d6a08f6</v>
      </c>
      <c r="B2047" s="99"/>
      <c r="C2047" s="480" t="s">
        <v>371</v>
      </c>
      <c r="D2047" s="306" t="s">
        <v>51</v>
      </c>
      <c r="E2047" s="101" t="s">
        <v>11214</v>
      </c>
      <c r="F2047" s="101" t="s">
        <v>5473</v>
      </c>
      <c r="G2047" s="308" t="s">
        <v>8927</v>
      </c>
      <c r="H2047" s="348" t="s">
        <v>11215</v>
      </c>
      <c r="I2047" s="173" t="s">
        <v>11216</v>
      </c>
      <c r="J2047" s="173"/>
      <c r="K2047" s="300"/>
      <c r="L2047" s="349"/>
      <c r="M2047" s="362"/>
      <c r="N2047" s="349"/>
      <c r="O2047" s="349"/>
      <c r="P2047" s="349"/>
      <c r="Q2047" s="265"/>
      <c r="R2047" s="265"/>
      <c r="S2047" s="265"/>
      <c r="T2047" s="265"/>
      <c r="U2047" s="265"/>
      <c r="V2047" s="265"/>
      <c r="W2047" s="265"/>
      <c r="X2047" s="265"/>
      <c r="Y2047" s="265"/>
      <c r="Z2047" s="265"/>
      <c r="AA2047" s="265"/>
      <c r="AB2047" s="265"/>
    </row>
    <row r="2048" hidden="1">
      <c r="A2048" s="83" t="str">
        <f t="shared" si="10"/>
        <v>60a92a038ceb5e51f1ef941e</v>
      </c>
      <c r="B2048" s="99"/>
      <c r="C2048" s="480" t="s">
        <v>371</v>
      </c>
      <c r="D2048" s="306" t="s">
        <v>51</v>
      </c>
      <c r="E2048" s="501" t="s">
        <v>6973</v>
      </c>
      <c r="F2048" s="501" t="s">
        <v>6974</v>
      </c>
      <c r="G2048" s="308" t="s">
        <v>9186</v>
      </c>
      <c r="H2048" s="319" t="s">
        <v>11064</v>
      </c>
      <c r="I2048" s="502" t="s">
        <v>11065</v>
      </c>
      <c r="J2048" s="502" t="s">
        <v>6976</v>
      </c>
      <c r="K2048" s="300"/>
      <c r="L2048" s="349"/>
      <c r="M2048" s="362"/>
      <c r="N2048" s="349"/>
      <c r="O2048" s="349"/>
      <c r="P2048" s="349"/>
      <c r="Q2048" s="265"/>
      <c r="R2048" s="265"/>
      <c r="S2048" s="265"/>
      <c r="T2048" s="265"/>
      <c r="U2048" s="265"/>
      <c r="V2048" s="265"/>
      <c r="W2048" s="265"/>
      <c r="X2048" s="265"/>
      <c r="Y2048" s="265"/>
      <c r="Z2048" s="265"/>
      <c r="AA2048" s="265"/>
      <c r="AB2048" s="265"/>
    </row>
    <row r="2049" hidden="1">
      <c r="A2049" s="83" t="str">
        <f t="shared" si="10"/>
        <v>603799941c4df5041c67cce7</v>
      </c>
      <c r="B2049" s="99"/>
      <c r="C2049" s="480" t="s">
        <v>371</v>
      </c>
      <c r="D2049" s="306" t="s">
        <v>51</v>
      </c>
      <c r="E2049" s="101" t="s">
        <v>7796</v>
      </c>
      <c r="F2049" s="101" t="s">
        <v>7797</v>
      </c>
      <c r="G2049" s="308" t="s">
        <v>8958</v>
      </c>
      <c r="H2049" s="348" t="s">
        <v>11217</v>
      </c>
      <c r="I2049" s="173" t="s">
        <v>11218</v>
      </c>
      <c r="J2049" s="101" t="s">
        <v>7799</v>
      </c>
      <c r="K2049" s="300"/>
      <c r="L2049" s="349"/>
      <c r="M2049" s="362"/>
      <c r="N2049" s="349"/>
      <c r="O2049" s="349"/>
      <c r="P2049" s="349"/>
      <c r="Q2049" s="265"/>
      <c r="R2049" s="265"/>
      <c r="S2049" s="265"/>
      <c r="T2049" s="265"/>
      <c r="U2049" s="265"/>
      <c r="V2049" s="265"/>
      <c r="W2049" s="265"/>
      <c r="X2049" s="265"/>
      <c r="Y2049" s="265"/>
      <c r="Z2049" s="265"/>
      <c r="AA2049" s="265"/>
      <c r="AB2049" s="265"/>
    </row>
    <row r="2050" hidden="1">
      <c r="A2050" s="83" t="str">
        <f t="shared" si="10"/>
        <v>60bf48419abe5c77134db4c9</v>
      </c>
      <c r="B2050" s="108"/>
      <c r="C2050" s="480" t="s">
        <v>371</v>
      </c>
      <c r="D2050" s="306" t="s">
        <v>51</v>
      </c>
      <c r="E2050" s="122" t="s">
        <v>2091</v>
      </c>
      <c r="F2050" s="122" t="s">
        <v>2092</v>
      </c>
      <c r="G2050" s="309" t="s">
        <v>8912</v>
      </c>
      <c r="H2050" s="231" t="s">
        <v>11041</v>
      </c>
      <c r="I2050" s="122" t="s">
        <v>11044</v>
      </c>
      <c r="J2050" s="122" t="s">
        <v>2094</v>
      </c>
      <c r="K2050" s="300"/>
      <c r="L2050" s="349"/>
      <c r="M2050" s="362"/>
      <c r="N2050" s="349"/>
      <c r="O2050" s="349"/>
      <c r="P2050" s="349"/>
      <c r="Q2050" s="265"/>
      <c r="R2050" s="265"/>
      <c r="S2050" s="265"/>
      <c r="T2050" s="265"/>
      <c r="U2050" s="265"/>
      <c r="V2050" s="265"/>
      <c r="W2050" s="265"/>
      <c r="X2050" s="265"/>
      <c r="Y2050" s="265"/>
      <c r="Z2050" s="265"/>
      <c r="AA2050" s="265"/>
      <c r="AB2050" s="265"/>
    </row>
    <row r="2051" hidden="1">
      <c r="A2051" s="83"/>
      <c r="B2051" s="323"/>
      <c r="C2051" s="480"/>
      <c r="D2051" s="306"/>
      <c r="E2051" s="173"/>
      <c r="F2051" s="173"/>
      <c r="G2051" s="308"/>
      <c r="H2051" s="348"/>
      <c r="I2051" s="173"/>
      <c r="J2051" s="173"/>
      <c r="K2051" s="300"/>
      <c r="L2051" s="349"/>
      <c r="M2051" s="362"/>
      <c r="N2051" s="349"/>
      <c r="O2051" s="349"/>
      <c r="P2051" s="349"/>
      <c r="Q2051" s="265"/>
      <c r="R2051" s="265"/>
      <c r="S2051" s="265"/>
      <c r="T2051" s="265"/>
      <c r="U2051" s="265"/>
      <c r="V2051" s="265"/>
      <c r="W2051" s="265"/>
      <c r="X2051" s="265"/>
      <c r="Y2051" s="265"/>
      <c r="Z2051" s="265"/>
      <c r="AA2051" s="265"/>
      <c r="AB2051" s="265"/>
    </row>
    <row r="2052" hidden="1">
      <c r="A2052" s="83" t="str">
        <f t="shared" ref="A2052:A2067" si="11">E2052</f>
        <v/>
      </c>
      <c r="B2052" s="83"/>
      <c r="C2052" s="478">
        <v>44477.0</v>
      </c>
      <c r="D2052" s="306"/>
      <c r="E2052" s="173"/>
      <c r="F2052" s="173"/>
      <c r="G2052" s="308"/>
      <c r="H2052" s="348"/>
      <c r="I2052" s="173"/>
      <c r="J2052" s="173"/>
      <c r="K2052" s="300"/>
      <c r="L2052" s="349"/>
      <c r="M2052" s="362"/>
      <c r="N2052" s="349"/>
      <c r="O2052" s="349"/>
      <c r="P2052" s="349"/>
      <c r="Q2052" s="265"/>
      <c r="R2052" s="265"/>
      <c r="S2052" s="265"/>
      <c r="T2052" s="265"/>
      <c r="U2052" s="265"/>
      <c r="V2052" s="265"/>
      <c r="W2052" s="265"/>
      <c r="X2052" s="265"/>
      <c r="Y2052" s="265"/>
      <c r="Z2052" s="265"/>
      <c r="AA2052" s="265"/>
      <c r="AB2052" s="265"/>
    </row>
    <row r="2053" hidden="1">
      <c r="A2053" s="83" t="str">
        <f t="shared" si="11"/>
        <v/>
      </c>
      <c r="B2053" s="479"/>
      <c r="C2053" s="480"/>
      <c r="D2053" s="306"/>
      <c r="E2053" s="173"/>
      <c r="F2053" s="173"/>
      <c r="G2053" s="308"/>
      <c r="H2053" s="348"/>
      <c r="I2053" s="173"/>
      <c r="J2053" s="173"/>
      <c r="K2053" s="300"/>
      <c r="L2053" s="349"/>
      <c r="M2053" s="362"/>
      <c r="N2053" s="349"/>
      <c r="O2053" s="349"/>
      <c r="P2053" s="349"/>
      <c r="Q2053" s="265"/>
      <c r="R2053" s="265"/>
      <c r="S2053" s="265"/>
      <c r="T2053" s="265"/>
      <c r="U2053" s="265"/>
      <c r="V2053" s="265"/>
      <c r="W2053" s="265"/>
      <c r="X2053" s="265"/>
      <c r="Y2053" s="265"/>
      <c r="Z2053" s="265"/>
      <c r="AA2053" s="265"/>
      <c r="AB2053" s="265"/>
    </row>
    <row r="2054" hidden="1">
      <c r="A2054" s="83" t="str">
        <f t="shared" si="11"/>
        <v/>
      </c>
      <c r="B2054" s="481" t="s">
        <v>8686</v>
      </c>
      <c r="C2054" s="480" t="s">
        <v>52</v>
      </c>
      <c r="D2054" s="306"/>
      <c r="E2054" s="173"/>
      <c r="F2054" s="173"/>
      <c r="G2054" s="308"/>
      <c r="H2054" s="348"/>
      <c r="I2054" s="173"/>
      <c r="J2054" s="173"/>
      <c r="K2054" s="300"/>
      <c r="L2054" s="349"/>
      <c r="M2054" s="362"/>
      <c r="N2054" s="349"/>
      <c r="O2054" s="349"/>
      <c r="P2054" s="349"/>
      <c r="Q2054" s="265"/>
      <c r="R2054" s="265"/>
      <c r="S2054" s="265"/>
      <c r="T2054" s="265"/>
      <c r="U2054" s="265"/>
      <c r="V2054" s="265"/>
      <c r="W2054" s="265"/>
      <c r="X2054" s="265"/>
      <c r="Y2054" s="265"/>
      <c r="Z2054" s="265"/>
      <c r="AA2054" s="265"/>
      <c r="AB2054" s="265"/>
    </row>
    <row r="2055" hidden="1">
      <c r="A2055" s="83" t="str">
        <f t="shared" si="11"/>
        <v>60645e272f111e18818e6bd5</v>
      </c>
      <c r="B2055" s="99"/>
      <c r="C2055" s="480" t="s">
        <v>52</v>
      </c>
      <c r="D2055" s="306" t="s">
        <v>51</v>
      </c>
      <c r="E2055" s="101" t="s">
        <v>989</v>
      </c>
      <c r="F2055" s="101" t="s">
        <v>990</v>
      </c>
      <c r="G2055" s="308" t="s">
        <v>9440</v>
      </c>
      <c r="H2055" s="348" t="s">
        <v>11219</v>
      </c>
      <c r="I2055" s="173" t="s">
        <v>11220</v>
      </c>
      <c r="J2055" s="101" t="s">
        <v>11221</v>
      </c>
      <c r="K2055" s="300"/>
      <c r="L2055" s="349"/>
      <c r="M2055" s="362"/>
      <c r="N2055" s="349"/>
      <c r="O2055" s="349"/>
      <c r="P2055" s="349"/>
      <c r="Q2055" s="265"/>
      <c r="R2055" s="265"/>
      <c r="S2055" s="265"/>
      <c r="T2055" s="265"/>
      <c r="U2055" s="265"/>
      <c r="V2055" s="265"/>
      <c r="W2055" s="265"/>
      <c r="X2055" s="265"/>
      <c r="Y2055" s="265"/>
      <c r="Z2055" s="265"/>
      <c r="AA2055" s="265"/>
      <c r="AB2055" s="265"/>
    </row>
    <row r="2056" hidden="1">
      <c r="A2056" s="83" t="str">
        <f t="shared" si="11"/>
        <v>6144e16c1f89e71cec31ffca</v>
      </c>
      <c r="B2056" s="99"/>
      <c r="C2056" s="480" t="s">
        <v>52</v>
      </c>
      <c r="D2056" s="306" t="s">
        <v>51</v>
      </c>
      <c r="E2056" s="101" t="s">
        <v>4134</v>
      </c>
      <c r="F2056" s="404" t="s">
        <v>4135</v>
      </c>
      <c r="G2056" s="308" t="s">
        <v>9021</v>
      </c>
      <c r="H2056" s="348" t="s">
        <v>11204</v>
      </c>
      <c r="I2056" s="173" t="s">
        <v>11222</v>
      </c>
      <c r="J2056" s="101" t="s">
        <v>4137</v>
      </c>
      <c r="K2056" s="300"/>
      <c r="L2056" s="349"/>
      <c r="M2056" s="362"/>
      <c r="N2056" s="349"/>
      <c r="O2056" s="349"/>
      <c r="P2056" s="349"/>
      <c r="Q2056" s="265"/>
      <c r="R2056" s="265"/>
      <c r="S2056" s="265"/>
      <c r="T2056" s="265"/>
      <c r="U2056" s="265"/>
      <c r="V2056" s="265"/>
      <c r="W2056" s="265"/>
      <c r="X2056" s="265"/>
      <c r="Y2056" s="265"/>
      <c r="Z2056" s="265"/>
      <c r="AA2056" s="265"/>
      <c r="AB2056" s="265"/>
    </row>
    <row r="2057" hidden="1">
      <c r="A2057" s="83" t="str">
        <f t="shared" si="11"/>
        <v>614ec68769ae30a29ecb8f83</v>
      </c>
      <c r="B2057" s="99"/>
      <c r="C2057" s="480" t="s">
        <v>52</v>
      </c>
      <c r="D2057" s="306" t="s">
        <v>51</v>
      </c>
      <c r="E2057" s="101" t="s">
        <v>5462</v>
      </c>
      <c r="F2057" s="101" t="s">
        <v>5463</v>
      </c>
      <c r="G2057" s="308" t="s">
        <v>8745</v>
      </c>
      <c r="H2057" s="348" t="s">
        <v>11223</v>
      </c>
      <c r="I2057" s="173" t="s">
        <v>11224</v>
      </c>
      <c r="J2057" s="101" t="s">
        <v>5465</v>
      </c>
      <c r="K2057" s="300"/>
      <c r="L2057" s="349"/>
      <c r="M2057" s="362"/>
      <c r="N2057" s="349"/>
      <c r="O2057" s="349"/>
      <c r="P2057" s="349"/>
      <c r="Q2057" s="265"/>
      <c r="R2057" s="265"/>
      <c r="S2057" s="265"/>
      <c r="T2057" s="265"/>
      <c r="U2057" s="265"/>
      <c r="V2057" s="265"/>
      <c r="W2057" s="265"/>
      <c r="X2057" s="265"/>
      <c r="Y2057" s="265"/>
      <c r="Z2057" s="265"/>
      <c r="AA2057" s="265"/>
      <c r="AB2057" s="265"/>
    </row>
    <row r="2058" hidden="1">
      <c r="A2058" s="83" t="str">
        <f t="shared" si="11"/>
        <v>6141e200eac66c3ffbfdd38f</v>
      </c>
      <c r="B2058" s="99"/>
      <c r="C2058" s="480" t="s">
        <v>52</v>
      </c>
      <c r="D2058" s="306" t="s">
        <v>51</v>
      </c>
      <c r="E2058" s="101" t="s">
        <v>3462</v>
      </c>
      <c r="F2058" s="101" t="s">
        <v>3463</v>
      </c>
      <c r="G2058" s="308" t="s">
        <v>9325</v>
      </c>
      <c r="H2058" s="348" t="s">
        <v>11225</v>
      </c>
      <c r="I2058" s="173" t="s">
        <v>11226</v>
      </c>
      <c r="J2058" s="101" t="s">
        <v>3465</v>
      </c>
      <c r="K2058" s="300"/>
      <c r="L2058" s="349"/>
      <c r="M2058" s="362"/>
      <c r="N2058" s="349"/>
      <c r="O2058" s="349"/>
      <c r="P2058" s="349"/>
      <c r="Q2058" s="265"/>
      <c r="R2058" s="265"/>
      <c r="S2058" s="265"/>
      <c r="T2058" s="265"/>
      <c r="U2058" s="265"/>
      <c r="V2058" s="265"/>
      <c r="W2058" s="265"/>
      <c r="X2058" s="265"/>
      <c r="Y2058" s="265"/>
      <c r="Z2058" s="265"/>
      <c r="AA2058" s="265"/>
      <c r="AB2058" s="265"/>
    </row>
    <row r="2059" hidden="1">
      <c r="A2059" s="83" t="str">
        <f t="shared" si="11"/>
        <v/>
      </c>
      <c r="B2059" s="108"/>
      <c r="C2059" s="480" t="s">
        <v>52</v>
      </c>
      <c r="D2059" s="306"/>
      <c r="E2059" s="173"/>
      <c r="F2059" s="173"/>
      <c r="G2059" s="308"/>
      <c r="H2059" s="348"/>
      <c r="I2059" s="173"/>
      <c r="J2059" s="173"/>
      <c r="K2059" s="300"/>
      <c r="L2059" s="349"/>
      <c r="M2059" s="362"/>
      <c r="N2059" s="349"/>
      <c r="O2059" s="349"/>
      <c r="P2059" s="349"/>
      <c r="Q2059" s="265"/>
      <c r="R2059" s="265"/>
      <c r="S2059" s="265"/>
      <c r="T2059" s="265"/>
      <c r="U2059" s="265"/>
      <c r="V2059" s="265"/>
      <c r="W2059" s="265"/>
      <c r="X2059" s="265"/>
      <c r="Y2059" s="265"/>
      <c r="Z2059" s="265"/>
      <c r="AA2059" s="265"/>
      <c r="AB2059" s="265"/>
    </row>
    <row r="2060" hidden="1">
      <c r="A2060" s="83" t="str">
        <f t="shared" si="11"/>
        <v/>
      </c>
      <c r="B2060" s="489"/>
      <c r="C2060" s="480"/>
      <c r="D2060" s="306"/>
      <c r="E2060" s="173"/>
      <c r="F2060" s="173"/>
      <c r="G2060" s="308"/>
      <c r="H2060" s="348"/>
      <c r="I2060" s="173"/>
      <c r="J2060" s="173"/>
      <c r="K2060" s="300"/>
      <c r="L2060" s="349"/>
      <c r="M2060" s="362"/>
      <c r="N2060" s="349"/>
      <c r="O2060" s="349"/>
      <c r="P2060" s="349"/>
      <c r="Q2060" s="265"/>
      <c r="R2060" s="265"/>
      <c r="S2060" s="265"/>
      <c r="T2060" s="265"/>
      <c r="U2060" s="265"/>
      <c r="V2060" s="265"/>
      <c r="W2060" s="265"/>
      <c r="X2060" s="265"/>
      <c r="Y2060" s="265"/>
      <c r="Z2060" s="265"/>
      <c r="AA2060" s="265"/>
      <c r="AB2060" s="265"/>
    </row>
    <row r="2061" hidden="1">
      <c r="A2061" s="83" t="str">
        <f t="shared" si="11"/>
        <v>606c4922785c373b11388914</v>
      </c>
      <c r="B2061" s="302" t="s">
        <v>368</v>
      </c>
      <c r="C2061" s="475" t="s">
        <v>371</v>
      </c>
      <c r="D2061" s="297" t="s">
        <v>51</v>
      </c>
      <c r="E2061" s="122" t="s">
        <v>2992</v>
      </c>
      <c r="F2061" s="122" t="s">
        <v>2993</v>
      </c>
      <c r="G2061" s="309" t="s">
        <v>10693</v>
      </c>
      <c r="H2061" s="231" t="s">
        <v>11217</v>
      </c>
      <c r="I2061" s="122" t="s">
        <v>11227</v>
      </c>
      <c r="J2061" s="122" t="s">
        <v>2995</v>
      </c>
      <c r="K2061" s="300" t="s">
        <v>11228</v>
      </c>
      <c r="L2061" s="349"/>
      <c r="M2061" s="362"/>
      <c r="N2061" s="349"/>
      <c r="O2061" s="349"/>
      <c r="P2061" s="349"/>
      <c r="Q2061" s="265"/>
      <c r="R2061" s="265"/>
      <c r="S2061" s="265"/>
      <c r="T2061" s="265"/>
      <c r="U2061" s="265"/>
      <c r="V2061" s="265"/>
      <c r="W2061" s="265"/>
      <c r="X2061" s="265"/>
      <c r="Y2061" s="265"/>
      <c r="Z2061" s="265"/>
      <c r="AA2061" s="265"/>
      <c r="AB2061" s="265"/>
    </row>
    <row r="2062" hidden="1">
      <c r="A2062" s="83" t="str">
        <f t="shared" si="11"/>
        <v>60c1206d4d407649e47be315</v>
      </c>
      <c r="B2062" s="99"/>
      <c r="C2062" s="480" t="s">
        <v>371</v>
      </c>
      <c r="D2062" s="387" t="s">
        <v>115</v>
      </c>
      <c r="E2062" s="101" t="s">
        <v>6345</v>
      </c>
      <c r="F2062" s="101" t="s">
        <v>6346</v>
      </c>
      <c r="G2062" s="308" t="s">
        <v>8927</v>
      </c>
      <c r="H2062" s="348" t="s">
        <v>11068</v>
      </c>
      <c r="I2062" s="173" t="s">
        <v>11229</v>
      </c>
      <c r="J2062" s="101" t="s">
        <v>6348</v>
      </c>
      <c r="K2062" s="300"/>
      <c r="L2062" s="349"/>
      <c r="M2062" s="362"/>
      <c r="N2062" s="349"/>
      <c r="O2062" s="349"/>
      <c r="P2062" s="349"/>
      <c r="Q2062" s="265"/>
      <c r="R2062" s="265"/>
      <c r="S2062" s="265"/>
      <c r="T2062" s="265"/>
      <c r="U2062" s="265"/>
      <c r="V2062" s="265"/>
      <c r="W2062" s="265"/>
      <c r="X2062" s="265"/>
      <c r="Y2062" s="265"/>
      <c r="Z2062" s="265"/>
      <c r="AA2062" s="265"/>
      <c r="AB2062" s="265"/>
    </row>
    <row r="2063" hidden="1">
      <c r="A2063" s="83" t="str">
        <f t="shared" si="11"/>
        <v>60c336a96cdf376e2a1e5844</v>
      </c>
      <c r="B2063" s="99"/>
      <c r="C2063" s="480" t="s">
        <v>371</v>
      </c>
      <c r="D2063" s="313" t="s">
        <v>115</v>
      </c>
      <c r="E2063" s="122" t="s">
        <v>11230</v>
      </c>
      <c r="F2063" s="122" t="s">
        <v>11231</v>
      </c>
      <c r="G2063" s="309" t="s">
        <v>9410</v>
      </c>
      <c r="H2063" s="231" t="s">
        <v>11068</v>
      </c>
      <c r="I2063" s="122" t="s">
        <v>11229</v>
      </c>
      <c r="J2063" s="122" t="s">
        <v>6348</v>
      </c>
      <c r="K2063" s="300"/>
      <c r="L2063" s="349"/>
      <c r="M2063" s="362"/>
      <c r="N2063" s="349"/>
      <c r="O2063" s="349"/>
      <c r="P2063" s="349"/>
      <c r="Q2063" s="265"/>
      <c r="R2063" s="265"/>
      <c r="S2063" s="265"/>
      <c r="T2063" s="265"/>
      <c r="U2063" s="265"/>
      <c r="V2063" s="265"/>
      <c r="W2063" s="265"/>
      <c r="X2063" s="265"/>
      <c r="Y2063" s="265"/>
      <c r="Z2063" s="265"/>
      <c r="AA2063" s="265"/>
      <c r="AB2063" s="265"/>
    </row>
    <row r="2064" hidden="1">
      <c r="A2064" s="83" t="str">
        <f t="shared" si="11"/>
        <v>60acc0adb2668339f32db1c1</v>
      </c>
      <c r="B2064" s="99"/>
      <c r="C2064" s="480" t="s">
        <v>371</v>
      </c>
      <c r="D2064" s="387" t="s">
        <v>115</v>
      </c>
      <c r="E2064" s="101" t="s">
        <v>3883</v>
      </c>
      <c r="F2064" s="101" t="s">
        <v>3884</v>
      </c>
      <c r="G2064" s="308" t="s">
        <v>9021</v>
      </c>
      <c r="H2064" s="348" t="s">
        <v>11064</v>
      </c>
      <c r="I2064" s="173" t="s">
        <v>11232</v>
      </c>
      <c r="J2064" s="101" t="s">
        <v>3886</v>
      </c>
      <c r="K2064" s="300"/>
      <c r="L2064" s="349"/>
      <c r="M2064" s="362"/>
      <c r="N2064" s="349"/>
      <c r="O2064" s="349"/>
      <c r="P2064" s="349"/>
      <c r="Q2064" s="265"/>
      <c r="R2064" s="265"/>
      <c r="S2064" s="265"/>
      <c r="T2064" s="265"/>
      <c r="U2064" s="265"/>
      <c r="V2064" s="265"/>
      <c r="W2064" s="265"/>
      <c r="X2064" s="265"/>
      <c r="Y2064" s="265"/>
      <c r="Z2064" s="265"/>
      <c r="AA2064" s="265"/>
      <c r="AB2064" s="265"/>
    </row>
    <row r="2065" hidden="1">
      <c r="A2065" s="83" t="str">
        <f t="shared" si="11"/>
        <v>603c13961e51343468338c23</v>
      </c>
      <c r="B2065" s="108"/>
      <c r="C2065" s="480" t="s">
        <v>371</v>
      </c>
      <c r="D2065" s="387" t="s">
        <v>115</v>
      </c>
      <c r="E2065" s="101" t="s">
        <v>8173</v>
      </c>
      <c r="F2065" s="101" t="s">
        <v>8174</v>
      </c>
      <c r="G2065" s="308" t="s">
        <v>8958</v>
      </c>
      <c r="H2065" s="348" t="s">
        <v>11064</v>
      </c>
      <c r="I2065" s="173" t="s">
        <v>11232</v>
      </c>
      <c r="J2065" s="101" t="s">
        <v>3886</v>
      </c>
      <c r="K2065" s="300"/>
      <c r="L2065" s="349"/>
      <c r="M2065" s="362"/>
      <c r="N2065" s="349"/>
      <c r="O2065" s="349"/>
      <c r="P2065" s="349"/>
      <c r="Q2065" s="265"/>
      <c r="R2065" s="265"/>
      <c r="S2065" s="265"/>
      <c r="T2065" s="265"/>
      <c r="U2065" s="265"/>
      <c r="V2065" s="265"/>
      <c r="W2065" s="265"/>
      <c r="X2065" s="265"/>
      <c r="Y2065" s="265"/>
      <c r="Z2065" s="265"/>
      <c r="AA2065" s="265"/>
      <c r="AB2065" s="265"/>
    </row>
    <row r="2066" hidden="1">
      <c r="A2066" s="83" t="str">
        <f t="shared" si="11"/>
        <v/>
      </c>
      <c r="B2066" s="83"/>
      <c r="C2066" s="478">
        <v>44480.0</v>
      </c>
      <c r="D2066" s="306"/>
      <c r="E2066" s="173"/>
      <c r="F2066" s="173"/>
      <c r="G2066" s="308"/>
      <c r="H2066" s="348"/>
      <c r="I2066" s="173"/>
      <c r="J2066" s="173"/>
      <c r="K2066" s="300"/>
      <c r="L2066" s="349"/>
      <c r="M2066" s="362"/>
      <c r="N2066" s="349"/>
      <c r="O2066" s="349"/>
      <c r="P2066" s="349"/>
      <c r="Q2066" s="265"/>
      <c r="R2066" s="265"/>
      <c r="S2066" s="265"/>
      <c r="T2066" s="265"/>
      <c r="U2066" s="265"/>
      <c r="V2066" s="265"/>
      <c r="W2066" s="265"/>
      <c r="X2066" s="265"/>
      <c r="Y2066" s="265"/>
      <c r="Z2066" s="265"/>
      <c r="AA2066" s="265"/>
      <c r="AB2066" s="265"/>
    </row>
    <row r="2067" hidden="1">
      <c r="A2067" s="83" t="str">
        <f t="shared" si="11"/>
        <v/>
      </c>
      <c r="B2067" s="481" t="s">
        <v>8686</v>
      </c>
      <c r="C2067" s="480" t="s">
        <v>52</v>
      </c>
      <c r="D2067" s="306"/>
      <c r="E2067" s="173"/>
      <c r="F2067" s="173"/>
      <c r="G2067" s="308"/>
      <c r="H2067" s="348"/>
      <c r="I2067" s="173"/>
      <c r="J2067" s="173"/>
      <c r="K2067" s="300"/>
      <c r="L2067" s="349"/>
      <c r="M2067" s="362"/>
      <c r="N2067" s="349"/>
      <c r="O2067" s="349"/>
      <c r="P2067" s="349"/>
      <c r="Q2067" s="265"/>
      <c r="R2067" s="265"/>
      <c r="S2067" s="265"/>
      <c r="T2067" s="265"/>
      <c r="U2067" s="265"/>
      <c r="V2067" s="265"/>
      <c r="W2067" s="265"/>
      <c r="X2067" s="265"/>
      <c r="Y2067" s="265"/>
      <c r="Z2067" s="265"/>
      <c r="AA2067" s="265"/>
      <c r="AB2067" s="265"/>
    </row>
    <row r="2068" hidden="1">
      <c r="A2068" s="83" t="str">
        <f>#REF!</f>
        <v>#REF!</v>
      </c>
      <c r="B2068" s="99"/>
      <c r="C2068" s="480" t="s">
        <v>52</v>
      </c>
      <c r="D2068" s="126"/>
      <c r="E2068" s="127"/>
      <c r="F2068" s="127"/>
      <c r="G2068" s="112"/>
      <c r="H2068" s="127"/>
      <c r="I2068" s="127"/>
      <c r="J2068" s="127"/>
      <c r="K2068" s="300"/>
      <c r="L2068" s="349"/>
      <c r="M2068" s="362"/>
      <c r="N2068" s="349"/>
      <c r="O2068" s="349"/>
      <c r="P2068" s="349"/>
      <c r="Q2068" s="265"/>
      <c r="R2068" s="265"/>
      <c r="S2068" s="265"/>
      <c r="T2068" s="265"/>
      <c r="U2068" s="265"/>
      <c r="V2068" s="265"/>
      <c r="W2068" s="265"/>
      <c r="X2068" s="265"/>
      <c r="Y2068" s="265"/>
      <c r="Z2068" s="265"/>
      <c r="AA2068" s="265"/>
      <c r="AB2068" s="265"/>
    </row>
    <row r="2069" hidden="1">
      <c r="A2069" s="83" t="str">
        <f t="shared" ref="A2069:A2071" si="12">E2076</f>
        <v>614d98f0ed1b5d495decd07b</v>
      </c>
      <c r="B2069" s="99"/>
      <c r="C2069" s="480" t="s">
        <v>52</v>
      </c>
      <c r="D2069" s="126"/>
      <c r="E2069" s="339" t="s">
        <v>10215</v>
      </c>
      <c r="F2069" s="254"/>
      <c r="G2069" s="112"/>
      <c r="H2069" s="127"/>
      <c r="I2069" s="127"/>
      <c r="J2069" s="127"/>
      <c r="K2069" s="300"/>
      <c r="L2069" s="349"/>
      <c r="M2069" s="362"/>
      <c r="N2069" s="349"/>
      <c r="O2069" s="349"/>
      <c r="P2069" s="349"/>
      <c r="Q2069" s="265"/>
      <c r="R2069" s="265"/>
      <c r="S2069" s="265"/>
      <c r="T2069" s="265"/>
      <c r="U2069" s="265"/>
      <c r="V2069" s="265"/>
      <c r="W2069" s="265"/>
      <c r="X2069" s="265"/>
      <c r="Y2069" s="265"/>
      <c r="Z2069" s="265"/>
      <c r="AA2069" s="265"/>
      <c r="AB2069" s="265"/>
    </row>
    <row r="2070" hidden="1">
      <c r="A2070" s="83" t="str">
        <f t="shared" si="12"/>
        <v>608bb8da588eb08d2a4bcd17</v>
      </c>
      <c r="B2070" s="99"/>
      <c r="C2070" s="480" t="s">
        <v>52</v>
      </c>
      <c r="D2070" s="126"/>
      <c r="E2070" s="255"/>
      <c r="F2070" s="256"/>
      <c r="G2070" s="112"/>
      <c r="H2070" s="127"/>
      <c r="I2070" s="127"/>
      <c r="J2070" s="127"/>
      <c r="K2070" s="300"/>
      <c r="L2070" s="349"/>
      <c r="M2070" s="362"/>
      <c r="N2070" s="349"/>
      <c r="O2070" s="349"/>
      <c r="P2070" s="349"/>
      <c r="Q2070" s="265"/>
      <c r="R2070" s="265"/>
      <c r="S2070" s="265"/>
      <c r="T2070" s="265"/>
      <c r="U2070" s="265"/>
      <c r="V2070" s="265"/>
      <c r="W2070" s="265"/>
      <c r="X2070" s="265"/>
      <c r="Y2070" s="265"/>
      <c r="Z2070" s="265"/>
      <c r="AA2070" s="265"/>
      <c r="AB2070" s="265"/>
    </row>
    <row r="2071" hidden="1">
      <c r="A2071" s="83" t="str">
        <f t="shared" si="12"/>
        <v>608bb81277de8ac429045d4e</v>
      </c>
      <c r="B2071" s="99"/>
      <c r="C2071" s="480" t="s">
        <v>52</v>
      </c>
      <c r="D2071" s="469"/>
      <c r="E2071" s="257"/>
      <c r="F2071" s="259"/>
      <c r="G2071" s="405"/>
      <c r="K2071" s="300"/>
      <c r="L2071" s="349"/>
      <c r="M2071" s="362"/>
      <c r="N2071" s="349"/>
      <c r="O2071" s="349"/>
      <c r="P2071" s="349"/>
      <c r="Q2071" s="265"/>
      <c r="R2071" s="265"/>
      <c r="S2071" s="265"/>
      <c r="T2071" s="265"/>
      <c r="U2071" s="265"/>
      <c r="V2071" s="265"/>
      <c r="W2071" s="265"/>
      <c r="X2071" s="265"/>
      <c r="Y2071" s="265"/>
      <c r="Z2071" s="265"/>
      <c r="AA2071" s="265"/>
      <c r="AB2071" s="265"/>
    </row>
    <row r="2072" hidden="1">
      <c r="A2072" s="83" t="str">
        <f t="shared" ref="A2072:A2075" si="13">E2072</f>
        <v/>
      </c>
      <c r="B2072" s="108"/>
      <c r="C2072" s="480" t="s">
        <v>52</v>
      </c>
      <c r="D2072" s="306"/>
      <c r="E2072" s="173"/>
      <c r="F2072" s="173"/>
      <c r="G2072" s="308"/>
      <c r="H2072" s="348"/>
      <c r="I2072" s="173"/>
      <c r="J2072" s="173"/>
      <c r="K2072" s="300"/>
      <c r="L2072" s="349"/>
      <c r="M2072" s="362"/>
      <c r="N2072" s="349"/>
      <c r="O2072" s="349"/>
      <c r="P2072" s="349"/>
      <c r="Q2072" s="265"/>
      <c r="R2072" s="265"/>
      <c r="S2072" s="265"/>
      <c r="T2072" s="265"/>
      <c r="U2072" s="265"/>
      <c r="V2072" s="265"/>
      <c r="W2072" s="265"/>
      <c r="X2072" s="265"/>
      <c r="Y2072" s="265"/>
      <c r="Z2072" s="265"/>
      <c r="AA2072" s="265"/>
      <c r="AB2072" s="265"/>
    </row>
    <row r="2073" hidden="1">
      <c r="A2073" s="83" t="str">
        <f t="shared" si="13"/>
        <v/>
      </c>
      <c r="B2073" s="323"/>
      <c r="C2073" s="92"/>
      <c r="D2073" s="306"/>
      <c r="E2073" s="173"/>
      <c r="F2073" s="173"/>
      <c r="G2073" s="308"/>
      <c r="H2073" s="348"/>
      <c r="I2073" s="173"/>
      <c r="J2073" s="173"/>
      <c r="K2073" s="300"/>
      <c r="L2073" s="349"/>
      <c r="M2073" s="362"/>
      <c r="N2073" s="349"/>
      <c r="O2073" s="349"/>
      <c r="P2073" s="349"/>
      <c r="Q2073" s="265"/>
      <c r="R2073" s="265"/>
      <c r="S2073" s="265"/>
      <c r="T2073" s="265"/>
      <c r="U2073" s="265"/>
      <c r="V2073" s="265"/>
      <c r="W2073" s="265"/>
      <c r="X2073" s="265"/>
      <c r="Y2073" s="265"/>
      <c r="Z2073" s="265"/>
      <c r="AA2073" s="265"/>
      <c r="AB2073" s="265"/>
    </row>
    <row r="2074" hidden="1">
      <c r="A2074" s="83" t="str">
        <f t="shared" si="13"/>
        <v/>
      </c>
      <c r="B2074" s="503" t="s">
        <v>10572</v>
      </c>
      <c r="C2074" s="92"/>
      <c r="D2074" s="306"/>
      <c r="E2074" s="173"/>
      <c r="F2074" s="173"/>
      <c r="G2074" s="308"/>
      <c r="H2074" s="348"/>
      <c r="I2074" s="173"/>
      <c r="J2074" s="173"/>
      <c r="K2074" s="300"/>
      <c r="L2074" s="349"/>
      <c r="M2074" s="362"/>
      <c r="N2074" s="349"/>
      <c r="O2074" s="349"/>
      <c r="P2074" s="349"/>
      <c r="Q2074" s="265"/>
      <c r="R2074" s="265"/>
      <c r="S2074" s="265"/>
      <c r="T2074" s="265"/>
      <c r="U2074" s="265"/>
      <c r="V2074" s="265"/>
      <c r="W2074" s="265"/>
      <c r="X2074" s="265"/>
      <c r="Y2074" s="265"/>
      <c r="Z2074" s="265"/>
      <c r="AA2074" s="265"/>
      <c r="AB2074" s="265"/>
    </row>
    <row r="2075" hidden="1">
      <c r="A2075" s="83" t="str">
        <f t="shared" si="13"/>
        <v>6051e792f6d3227ff2940bc3</v>
      </c>
      <c r="B2075" s="99"/>
      <c r="C2075" s="114" t="s">
        <v>69</v>
      </c>
      <c r="D2075" s="310" t="s">
        <v>51</v>
      </c>
      <c r="E2075" s="48" t="s">
        <v>6350</v>
      </c>
      <c r="F2075" s="48" t="s">
        <v>6351</v>
      </c>
      <c r="G2075" s="409" t="s">
        <v>9061</v>
      </c>
      <c r="H2075" s="414" t="s">
        <v>11233</v>
      </c>
      <c r="I2075" s="116" t="s">
        <v>11234</v>
      </c>
      <c r="J2075" s="48" t="s">
        <v>6353</v>
      </c>
      <c r="K2075" s="300"/>
      <c r="L2075" s="349"/>
      <c r="M2075" s="362"/>
      <c r="N2075" s="349"/>
      <c r="O2075" s="349"/>
      <c r="P2075" s="349"/>
      <c r="Q2075" s="265"/>
      <c r="R2075" s="265"/>
      <c r="S2075" s="265"/>
      <c r="T2075" s="265"/>
      <c r="U2075" s="265"/>
      <c r="V2075" s="265"/>
      <c r="W2075" s="265"/>
      <c r="X2075" s="265"/>
      <c r="Y2075" s="265"/>
      <c r="Z2075" s="265"/>
      <c r="AA2075" s="265"/>
      <c r="AB2075" s="265"/>
    </row>
    <row r="2076" hidden="1">
      <c r="A2076" s="83" t="str">
        <f t="shared" ref="A2076:A2078" si="14">#REF!</f>
        <v>#REF!</v>
      </c>
      <c r="B2076" s="99"/>
      <c r="C2076" s="114" t="s">
        <v>69</v>
      </c>
      <c r="D2076" s="122" t="s">
        <v>230</v>
      </c>
      <c r="E2076" s="122" t="s">
        <v>2523</v>
      </c>
      <c r="F2076" s="122" t="s">
        <v>2524</v>
      </c>
      <c r="G2076" s="309" t="s">
        <v>9297</v>
      </c>
      <c r="H2076" s="231" t="s">
        <v>9917</v>
      </c>
      <c r="I2076" s="122" t="s">
        <v>11235</v>
      </c>
      <c r="J2076" s="495" t="s">
        <v>11236</v>
      </c>
      <c r="K2076" s="51" t="s">
        <v>11237</v>
      </c>
      <c r="L2076" s="349"/>
      <c r="M2076" s="362"/>
      <c r="N2076" s="349"/>
      <c r="O2076" s="349"/>
      <c r="P2076" s="349"/>
      <c r="Q2076" s="265"/>
      <c r="R2076" s="265"/>
      <c r="S2076" s="265"/>
      <c r="T2076" s="265"/>
      <c r="U2076" s="265"/>
      <c r="V2076" s="265"/>
      <c r="W2076" s="265"/>
      <c r="X2076" s="265"/>
      <c r="Y2076" s="265"/>
      <c r="Z2076" s="265"/>
      <c r="AA2076" s="265"/>
      <c r="AB2076" s="265"/>
    </row>
    <row r="2077" hidden="1">
      <c r="A2077" s="83" t="str">
        <f t="shared" si="14"/>
        <v>#REF!</v>
      </c>
      <c r="B2077" s="99"/>
      <c r="C2077" s="114" t="s">
        <v>69</v>
      </c>
      <c r="D2077" s="173" t="s">
        <v>230</v>
      </c>
      <c r="E2077" s="101" t="s">
        <v>347</v>
      </c>
      <c r="F2077" s="101" t="s">
        <v>348</v>
      </c>
      <c r="G2077" s="308" t="s">
        <v>9377</v>
      </c>
      <c r="H2077" s="348" t="s">
        <v>11238</v>
      </c>
      <c r="I2077" s="173" t="s">
        <v>11239</v>
      </c>
      <c r="J2077" s="59" t="s">
        <v>350</v>
      </c>
      <c r="K2077" s="300"/>
      <c r="L2077" s="349"/>
      <c r="M2077" s="362"/>
      <c r="N2077" s="349"/>
      <c r="O2077" s="349"/>
      <c r="P2077" s="349"/>
      <c r="Q2077" s="265"/>
      <c r="R2077" s="265"/>
      <c r="S2077" s="265"/>
      <c r="T2077" s="265"/>
      <c r="U2077" s="265"/>
      <c r="V2077" s="265"/>
      <c r="W2077" s="265"/>
      <c r="X2077" s="265"/>
      <c r="Y2077" s="265"/>
      <c r="Z2077" s="265"/>
      <c r="AA2077" s="265"/>
      <c r="AB2077" s="265"/>
    </row>
    <row r="2078" hidden="1">
      <c r="A2078" s="83" t="str">
        <f t="shared" si="14"/>
        <v>#REF!</v>
      </c>
      <c r="B2078" s="99"/>
      <c r="C2078" s="114" t="s">
        <v>69</v>
      </c>
      <c r="D2078" s="173" t="s">
        <v>230</v>
      </c>
      <c r="E2078" s="101" t="s">
        <v>6704</v>
      </c>
      <c r="F2078" s="101" t="s">
        <v>6705</v>
      </c>
      <c r="G2078" s="308" t="s">
        <v>9377</v>
      </c>
      <c r="H2078" s="348" t="s">
        <v>11238</v>
      </c>
      <c r="I2078" s="173" t="s">
        <v>11239</v>
      </c>
      <c r="J2078" s="59" t="s">
        <v>350</v>
      </c>
      <c r="K2078" s="300"/>
      <c r="L2078" s="349"/>
      <c r="M2078" s="362"/>
      <c r="N2078" s="349"/>
      <c r="O2078" s="349"/>
      <c r="P2078" s="349"/>
      <c r="Q2078" s="265"/>
      <c r="R2078" s="265"/>
      <c r="S2078" s="265"/>
      <c r="T2078" s="265"/>
      <c r="U2078" s="265"/>
      <c r="V2078" s="265"/>
      <c r="W2078" s="265"/>
      <c r="X2078" s="265"/>
      <c r="Y2078" s="265"/>
      <c r="Z2078" s="265"/>
      <c r="AA2078" s="265"/>
      <c r="AB2078" s="265"/>
    </row>
    <row r="2079" hidden="1">
      <c r="A2079" s="83" t="str">
        <f t="shared" ref="A2079:A2080" si="15">E2079</f>
        <v/>
      </c>
      <c r="B2079" s="108"/>
      <c r="C2079" s="114" t="s">
        <v>69</v>
      </c>
      <c r="D2079" s="306"/>
      <c r="E2079" s="173"/>
      <c r="F2079" s="173"/>
      <c r="G2079" s="308"/>
      <c r="H2079" s="348"/>
      <c r="I2079" s="173"/>
      <c r="J2079" s="173"/>
      <c r="K2079" s="300"/>
      <c r="L2079" s="349"/>
      <c r="M2079" s="362"/>
      <c r="N2079" s="349"/>
      <c r="O2079" s="349"/>
      <c r="P2079" s="349"/>
      <c r="Q2079" s="265"/>
      <c r="R2079" s="265"/>
      <c r="S2079" s="265"/>
      <c r="T2079" s="265"/>
      <c r="U2079" s="265"/>
      <c r="V2079" s="265"/>
      <c r="W2079" s="265"/>
      <c r="X2079" s="265"/>
      <c r="Y2079" s="265"/>
      <c r="Z2079" s="265"/>
      <c r="AA2079" s="265"/>
      <c r="AB2079" s="265"/>
    </row>
    <row r="2080" hidden="1">
      <c r="A2080" s="83" t="str">
        <f t="shared" si="15"/>
        <v/>
      </c>
      <c r="B2080" s="323"/>
      <c r="C2080" s="92"/>
      <c r="D2080" s="306"/>
      <c r="E2080" s="173"/>
      <c r="F2080" s="173"/>
      <c r="G2080" s="308"/>
      <c r="H2080" s="348"/>
      <c r="I2080" s="173"/>
      <c r="J2080" s="173"/>
      <c r="K2080" s="300"/>
      <c r="L2080" s="349"/>
      <c r="M2080" s="362"/>
      <c r="N2080" s="349"/>
      <c r="O2080" s="349"/>
      <c r="P2080" s="349"/>
      <c r="Q2080" s="265"/>
      <c r="R2080" s="265"/>
      <c r="S2080" s="265"/>
      <c r="T2080" s="265"/>
      <c r="U2080" s="265"/>
      <c r="V2080" s="265"/>
      <c r="W2080" s="265"/>
      <c r="X2080" s="265"/>
      <c r="Y2080" s="265"/>
      <c r="Z2080" s="265"/>
      <c r="AA2080" s="265"/>
      <c r="AB2080" s="265"/>
    </row>
    <row r="2081" hidden="1">
      <c r="A2081" s="83" t="str">
        <f t="shared" ref="A2081:A2082" si="16">E2082</f>
        <v>602e88cab868aa4d22f76042</v>
      </c>
      <c r="B2081" s="266" t="s">
        <v>368</v>
      </c>
      <c r="C2081" s="475" t="s">
        <v>371</v>
      </c>
      <c r="D2081" s="469"/>
      <c r="G2081" s="484">
        <v>0.4583333333333333</v>
      </c>
      <c r="K2081" s="300"/>
      <c r="L2081" s="349"/>
      <c r="M2081" s="362"/>
      <c r="N2081" s="349"/>
      <c r="O2081" s="349"/>
      <c r="P2081" s="349"/>
      <c r="Q2081" s="265"/>
      <c r="R2081" s="265"/>
      <c r="S2081" s="265"/>
      <c r="T2081" s="265"/>
      <c r="U2081" s="265"/>
      <c r="V2081" s="265"/>
      <c r="W2081" s="265"/>
      <c r="X2081" s="265"/>
      <c r="Y2081" s="265"/>
      <c r="Z2081" s="265"/>
      <c r="AA2081" s="265"/>
      <c r="AB2081" s="265"/>
    </row>
    <row r="2082" hidden="1">
      <c r="A2082" s="83" t="str">
        <f t="shared" si="16"/>
        <v>60c336a96cdf376e2a1e5844</v>
      </c>
      <c r="B2082" s="99"/>
      <c r="C2082" s="480" t="s">
        <v>371</v>
      </c>
      <c r="D2082" s="297" t="s">
        <v>358</v>
      </c>
      <c r="E2082" s="424" t="s">
        <v>8758</v>
      </c>
      <c r="F2082" s="424" t="s">
        <v>8759</v>
      </c>
      <c r="G2082" s="309" t="s">
        <v>9186</v>
      </c>
      <c r="H2082" s="231" t="s">
        <v>11083</v>
      </c>
      <c r="I2082" s="122" t="s">
        <v>11240</v>
      </c>
      <c r="J2082" s="122" t="s">
        <v>8763</v>
      </c>
      <c r="K2082" s="51" t="s">
        <v>11241</v>
      </c>
      <c r="L2082" s="349"/>
      <c r="M2082" s="362"/>
      <c r="N2082" s="349"/>
      <c r="O2082" s="349"/>
      <c r="P2082" s="349"/>
      <c r="Q2082" s="265"/>
      <c r="R2082" s="265"/>
      <c r="S2082" s="265"/>
      <c r="T2082" s="265"/>
      <c r="U2082" s="265"/>
      <c r="V2082" s="265"/>
      <c r="W2082" s="265"/>
      <c r="X2082" s="265"/>
      <c r="Y2082" s="265"/>
      <c r="Z2082" s="265"/>
      <c r="AA2082" s="265"/>
      <c r="AB2082" s="265"/>
    </row>
    <row r="2083" hidden="1">
      <c r="A2083" s="83" t="str">
        <f t="shared" ref="A2083:A2084" si="17">#REF!</f>
        <v>#REF!</v>
      </c>
      <c r="B2083" s="99"/>
      <c r="C2083" s="480" t="s">
        <v>371</v>
      </c>
      <c r="D2083" s="306" t="s">
        <v>358</v>
      </c>
      <c r="E2083" s="101" t="s">
        <v>11230</v>
      </c>
      <c r="F2083" s="101" t="s">
        <v>11231</v>
      </c>
      <c r="G2083" s="305" t="s">
        <v>8958</v>
      </c>
      <c r="H2083" s="215" t="s">
        <v>11068</v>
      </c>
      <c r="I2083" s="101" t="s">
        <v>11229</v>
      </c>
      <c r="J2083" s="101" t="s">
        <v>6348</v>
      </c>
      <c r="K2083" s="300"/>
      <c r="L2083" s="349"/>
      <c r="M2083" s="362"/>
      <c r="N2083" s="349"/>
      <c r="O2083" s="349"/>
      <c r="P2083" s="349"/>
      <c r="Q2083" s="265"/>
      <c r="R2083" s="265"/>
      <c r="S2083" s="265"/>
      <c r="T2083" s="265"/>
      <c r="U2083" s="265"/>
      <c r="V2083" s="265"/>
      <c r="W2083" s="265"/>
      <c r="X2083" s="265"/>
      <c r="Y2083" s="265"/>
      <c r="Z2083" s="265"/>
      <c r="AA2083" s="265"/>
      <c r="AB2083" s="265"/>
    </row>
    <row r="2084" hidden="1">
      <c r="A2084" s="83" t="str">
        <f t="shared" si="17"/>
        <v>#REF!</v>
      </c>
      <c r="B2084" s="99"/>
      <c r="C2084" s="480" t="s">
        <v>371</v>
      </c>
      <c r="D2084" s="306" t="s">
        <v>358</v>
      </c>
      <c r="E2084" s="11" t="s">
        <v>5829</v>
      </c>
      <c r="F2084" s="11" t="s">
        <v>5830</v>
      </c>
      <c r="G2084" s="308" t="s">
        <v>8912</v>
      </c>
      <c r="H2084" s="348" t="s">
        <v>11030</v>
      </c>
      <c r="I2084" s="173" t="s">
        <v>11242</v>
      </c>
      <c r="J2084" s="173" t="s">
        <v>5832</v>
      </c>
      <c r="K2084" s="300"/>
      <c r="L2084" s="349"/>
      <c r="M2084" s="362"/>
      <c r="N2084" s="349"/>
      <c r="O2084" s="349"/>
      <c r="P2084" s="349"/>
      <c r="Q2084" s="265"/>
      <c r="R2084" s="265"/>
      <c r="S2084" s="265"/>
      <c r="T2084" s="265"/>
      <c r="U2084" s="265"/>
      <c r="V2084" s="265"/>
      <c r="W2084" s="265"/>
      <c r="X2084" s="265"/>
      <c r="Y2084" s="265"/>
      <c r="Z2084" s="265"/>
      <c r="AA2084" s="265"/>
      <c r="AB2084" s="265"/>
    </row>
    <row r="2085" hidden="1">
      <c r="A2085" s="83" t="str">
        <f t="shared" ref="A2085:A2086" si="18">E2084</f>
        <v>603c06cad6d0ada588914384</v>
      </c>
      <c r="B2085" s="108"/>
      <c r="C2085" s="480" t="s">
        <v>371</v>
      </c>
      <c r="D2085" s="306" t="s">
        <v>358</v>
      </c>
      <c r="E2085" s="11" t="s">
        <v>3982</v>
      </c>
      <c r="F2085" s="11" t="s">
        <v>3983</v>
      </c>
      <c r="G2085" s="308" t="s">
        <v>9047</v>
      </c>
      <c r="H2085" s="348" t="s">
        <v>11041</v>
      </c>
      <c r="I2085" s="173" t="s">
        <v>11243</v>
      </c>
      <c r="J2085" s="173" t="s">
        <v>3985</v>
      </c>
      <c r="K2085" s="300"/>
      <c r="L2085" s="349"/>
      <c r="M2085" s="362"/>
      <c r="N2085" s="349"/>
      <c r="O2085" s="349"/>
      <c r="P2085" s="349"/>
      <c r="Q2085" s="265"/>
      <c r="R2085" s="265"/>
      <c r="S2085" s="265"/>
      <c r="T2085" s="265"/>
      <c r="U2085" s="265"/>
      <c r="V2085" s="265"/>
      <c r="W2085" s="265"/>
      <c r="X2085" s="265"/>
      <c r="Y2085" s="265"/>
      <c r="Z2085" s="265"/>
      <c r="AA2085" s="265"/>
      <c r="AB2085" s="265"/>
    </row>
    <row r="2086" hidden="1">
      <c r="A2086" s="83" t="str">
        <f t="shared" si="18"/>
        <v>5ff48bbbf351dc546f689681</v>
      </c>
      <c r="B2086" s="83"/>
      <c r="C2086" s="478">
        <v>44481.0</v>
      </c>
      <c r="D2086" s="469"/>
      <c r="G2086" s="405"/>
      <c r="L2086" s="349"/>
      <c r="M2086" s="362"/>
      <c r="N2086" s="349"/>
      <c r="O2086" s="349"/>
      <c r="P2086" s="349"/>
      <c r="Q2086" s="265"/>
      <c r="R2086" s="265"/>
      <c r="S2086" s="265"/>
      <c r="T2086" s="265"/>
      <c r="U2086" s="265"/>
      <c r="V2086" s="265"/>
      <c r="W2086" s="265"/>
      <c r="X2086" s="265"/>
      <c r="Y2086" s="265"/>
      <c r="Z2086" s="265"/>
      <c r="AA2086" s="265"/>
      <c r="AB2086" s="265"/>
    </row>
    <row r="2087" hidden="1">
      <c r="A2087" s="83" t="str">
        <f t="shared" ref="A2087:A2096" si="19">E2087</f>
        <v>5f9de12946068e89b50d8fee</v>
      </c>
      <c r="B2087" s="481" t="s">
        <v>8686</v>
      </c>
      <c r="C2087" s="480" t="s">
        <v>52</v>
      </c>
      <c r="D2087" s="297" t="s">
        <v>123</v>
      </c>
      <c r="E2087" s="424" t="s">
        <v>11244</v>
      </c>
      <c r="F2087" s="424" t="s">
        <v>11245</v>
      </c>
      <c r="G2087" s="309" t="s">
        <v>9505</v>
      </c>
      <c r="H2087" s="231" t="s">
        <v>8970</v>
      </c>
      <c r="I2087" s="122" t="s">
        <v>11246</v>
      </c>
      <c r="J2087" s="424" t="s">
        <v>11247</v>
      </c>
      <c r="K2087" s="300" t="s">
        <v>11248</v>
      </c>
      <c r="L2087" s="349"/>
      <c r="M2087" s="362"/>
      <c r="N2087" s="349"/>
      <c r="O2087" s="349"/>
      <c r="P2087" s="349"/>
      <c r="Q2087" s="265"/>
      <c r="R2087" s="265"/>
      <c r="S2087" s="265"/>
      <c r="T2087" s="265"/>
      <c r="U2087" s="265"/>
      <c r="V2087" s="265"/>
      <c r="W2087" s="265"/>
      <c r="X2087" s="265"/>
      <c r="Y2087" s="265"/>
      <c r="Z2087" s="265"/>
      <c r="AA2087" s="265"/>
      <c r="AB2087" s="265"/>
    </row>
    <row r="2088" hidden="1">
      <c r="A2088" s="83" t="str">
        <f t="shared" si="19"/>
        <v>60645e272f111e18818e6bd5</v>
      </c>
      <c r="B2088" s="99"/>
      <c r="C2088" s="480" t="s">
        <v>52</v>
      </c>
      <c r="D2088" s="297" t="s">
        <v>51</v>
      </c>
      <c r="E2088" s="122" t="s">
        <v>989</v>
      </c>
      <c r="F2088" s="122" t="s">
        <v>990</v>
      </c>
      <c r="G2088" s="309" t="s">
        <v>9440</v>
      </c>
      <c r="H2088" s="231" t="s">
        <v>10061</v>
      </c>
      <c r="I2088" s="122" t="s">
        <v>11220</v>
      </c>
      <c r="J2088" s="122" t="s">
        <v>11221</v>
      </c>
      <c r="K2088" s="300" t="s">
        <v>6967</v>
      </c>
      <c r="L2088" s="349"/>
      <c r="M2088" s="362"/>
      <c r="N2088" s="349"/>
      <c r="O2088" s="349"/>
      <c r="P2088" s="349"/>
      <c r="Q2088" s="265"/>
      <c r="R2088" s="265"/>
      <c r="S2088" s="265"/>
      <c r="T2088" s="265"/>
      <c r="U2088" s="265"/>
      <c r="V2088" s="265"/>
      <c r="W2088" s="265"/>
      <c r="X2088" s="265"/>
      <c r="Y2088" s="265"/>
      <c r="Z2088" s="265"/>
      <c r="AA2088" s="265"/>
      <c r="AB2088" s="265"/>
    </row>
    <row r="2089" hidden="1">
      <c r="A2089" s="83" t="str">
        <f t="shared" si="19"/>
        <v>601619a6d32da6539bd1f447</v>
      </c>
      <c r="B2089" s="99"/>
      <c r="C2089" s="480" t="s">
        <v>52</v>
      </c>
      <c r="D2089" s="306" t="s">
        <v>123</v>
      </c>
      <c r="E2089" s="11" t="s">
        <v>5939</v>
      </c>
      <c r="F2089" s="11" t="s">
        <v>5940</v>
      </c>
      <c r="G2089" s="308" t="s">
        <v>9186</v>
      </c>
      <c r="H2089" s="348" t="s">
        <v>8970</v>
      </c>
      <c r="I2089" s="17" t="s">
        <v>5943</v>
      </c>
      <c r="J2089" s="11" t="s">
        <v>5942</v>
      </c>
      <c r="K2089" s="300"/>
      <c r="L2089" s="349"/>
      <c r="M2089" s="362"/>
      <c r="N2089" s="349"/>
      <c r="O2089" s="349"/>
      <c r="P2089" s="349"/>
      <c r="Q2089" s="265"/>
      <c r="R2089" s="265"/>
      <c r="S2089" s="265"/>
      <c r="T2089" s="265"/>
      <c r="U2089" s="265"/>
      <c r="V2089" s="265"/>
      <c r="W2089" s="265"/>
      <c r="X2089" s="265"/>
      <c r="Y2089" s="265"/>
      <c r="Z2089" s="265"/>
      <c r="AA2089" s="265"/>
      <c r="AB2089" s="265"/>
    </row>
    <row r="2090" hidden="1">
      <c r="A2090" s="83" t="str">
        <f t="shared" si="19"/>
        <v>61430f722839c5a8bde6ce53</v>
      </c>
      <c r="B2090" s="99"/>
      <c r="C2090" s="480" t="s">
        <v>52</v>
      </c>
      <c r="D2090" s="297" t="s">
        <v>123</v>
      </c>
      <c r="E2090" s="424" t="s">
        <v>3766</v>
      </c>
      <c r="F2090" s="424" t="s">
        <v>3767</v>
      </c>
      <c r="G2090" s="309" t="s">
        <v>8958</v>
      </c>
      <c r="H2090" s="231" t="s">
        <v>8938</v>
      </c>
      <c r="I2090" s="122" t="s">
        <v>11249</v>
      </c>
      <c r="J2090" s="424" t="s">
        <v>3769</v>
      </c>
      <c r="K2090" s="300" t="s">
        <v>11250</v>
      </c>
      <c r="L2090" s="349"/>
      <c r="M2090" s="362"/>
      <c r="N2090" s="349"/>
      <c r="O2090" s="349"/>
      <c r="P2090" s="349"/>
      <c r="Q2090" s="265"/>
      <c r="R2090" s="265"/>
      <c r="S2090" s="265"/>
      <c r="T2090" s="265"/>
      <c r="U2090" s="265"/>
      <c r="V2090" s="265"/>
      <c r="W2090" s="265"/>
      <c r="X2090" s="265"/>
      <c r="Y2090" s="265"/>
      <c r="Z2090" s="265"/>
      <c r="AA2090" s="265"/>
      <c r="AB2090" s="265"/>
    </row>
    <row r="2091" hidden="1">
      <c r="A2091" s="83" t="str">
        <f t="shared" si="19"/>
        <v>60609a9abf03aa6d8c305bc0</v>
      </c>
      <c r="B2091" s="99"/>
      <c r="C2091" s="480" t="s">
        <v>52</v>
      </c>
      <c r="D2091" s="306" t="s">
        <v>123</v>
      </c>
      <c r="E2091" s="11" t="s">
        <v>11251</v>
      </c>
      <c r="F2091" s="11" t="s">
        <v>11252</v>
      </c>
      <c r="G2091" s="308" t="s">
        <v>8912</v>
      </c>
      <c r="H2091" s="348" t="s">
        <v>11253</v>
      </c>
      <c r="I2091" s="17" t="s">
        <v>11254</v>
      </c>
      <c r="J2091" s="11" t="s">
        <v>10885</v>
      </c>
      <c r="K2091" s="300"/>
      <c r="L2091" s="349"/>
      <c r="M2091" s="362"/>
      <c r="N2091" s="349"/>
      <c r="O2091" s="349"/>
      <c r="P2091" s="349"/>
      <c r="Q2091" s="265"/>
      <c r="R2091" s="265"/>
      <c r="S2091" s="265"/>
      <c r="T2091" s="265"/>
      <c r="U2091" s="265"/>
      <c r="V2091" s="265"/>
      <c r="W2091" s="265"/>
      <c r="X2091" s="265"/>
      <c r="Y2091" s="265"/>
      <c r="Z2091" s="265"/>
      <c r="AA2091" s="265"/>
      <c r="AB2091" s="265"/>
    </row>
    <row r="2092" hidden="1">
      <c r="A2092" s="83" t="str">
        <f t="shared" si="19"/>
        <v>612006f7f2062ee8319ceefa</v>
      </c>
      <c r="B2092" s="108"/>
      <c r="C2092" s="480" t="s">
        <v>52</v>
      </c>
      <c r="D2092" s="306" t="s">
        <v>123</v>
      </c>
      <c r="E2092" s="11" t="s">
        <v>5944</v>
      </c>
      <c r="F2092" s="11" t="s">
        <v>5945</v>
      </c>
      <c r="G2092" s="308" t="s">
        <v>8912</v>
      </c>
      <c r="H2092" s="348" t="s">
        <v>11253</v>
      </c>
      <c r="I2092" s="17" t="s">
        <v>11254</v>
      </c>
      <c r="J2092" s="11" t="s">
        <v>10885</v>
      </c>
      <c r="K2092" s="300"/>
      <c r="L2092" s="349"/>
      <c r="M2092" s="362"/>
      <c r="N2092" s="349"/>
      <c r="O2092" s="349"/>
      <c r="P2092" s="349"/>
      <c r="Q2092" s="265"/>
      <c r="R2092" s="265"/>
      <c r="S2092" s="265"/>
      <c r="T2092" s="265"/>
      <c r="U2092" s="265"/>
      <c r="V2092" s="265"/>
      <c r="W2092" s="265"/>
      <c r="X2092" s="265"/>
      <c r="Y2092" s="265"/>
      <c r="Z2092" s="265"/>
      <c r="AA2092" s="265"/>
      <c r="AB2092" s="265"/>
    </row>
    <row r="2093" hidden="1">
      <c r="A2093" s="83" t="str">
        <f t="shared" si="19"/>
        <v/>
      </c>
      <c r="B2093" s="323"/>
      <c r="C2093" s="92"/>
      <c r="D2093" s="306"/>
      <c r="E2093" s="173"/>
      <c r="F2093" s="173"/>
      <c r="G2093" s="308"/>
      <c r="H2093" s="348"/>
      <c r="I2093" s="173"/>
      <c r="J2093" s="173"/>
      <c r="K2093" s="300"/>
      <c r="L2093" s="349"/>
      <c r="M2093" s="362"/>
      <c r="N2093" s="349"/>
      <c r="O2093" s="349"/>
      <c r="P2093" s="349"/>
      <c r="Q2093" s="265"/>
      <c r="R2093" s="265"/>
      <c r="S2093" s="265"/>
      <c r="T2093" s="265"/>
      <c r="U2093" s="265"/>
      <c r="V2093" s="265"/>
      <c r="W2093" s="265"/>
      <c r="X2093" s="265"/>
      <c r="Y2093" s="265"/>
      <c r="Z2093" s="265"/>
      <c r="AA2093" s="265"/>
      <c r="AB2093" s="265"/>
    </row>
    <row r="2094" hidden="1">
      <c r="A2094" s="83" t="str">
        <f t="shared" si="19"/>
        <v/>
      </c>
      <c r="B2094" s="503" t="s">
        <v>10572</v>
      </c>
      <c r="C2094" s="92"/>
      <c r="D2094" s="306"/>
      <c r="E2094" s="173"/>
      <c r="F2094" s="173"/>
      <c r="G2094" s="308"/>
      <c r="H2094" s="348"/>
      <c r="I2094" s="173"/>
      <c r="J2094" s="173"/>
      <c r="K2094" s="300"/>
      <c r="L2094" s="349"/>
      <c r="M2094" s="362"/>
      <c r="N2094" s="349"/>
      <c r="O2094" s="349"/>
      <c r="P2094" s="349"/>
      <c r="Q2094" s="265"/>
      <c r="R2094" s="265"/>
      <c r="S2094" s="265"/>
      <c r="T2094" s="265"/>
      <c r="U2094" s="265"/>
      <c r="V2094" s="265"/>
      <c r="W2094" s="265"/>
      <c r="X2094" s="265"/>
      <c r="Y2094" s="265"/>
      <c r="Z2094" s="265"/>
      <c r="AA2094" s="265"/>
      <c r="AB2094" s="265"/>
    </row>
    <row r="2095" hidden="1">
      <c r="A2095" s="83" t="str">
        <f t="shared" si="19"/>
        <v>6148b408fd671b5448a53ca2</v>
      </c>
      <c r="B2095" s="99"/>
      <c r="C2095" s="114" t="s">
        <v>69</v>
      </c>
      <c r="D2095" s="306" t="s">
        <v>123</v>
      </c>
      <c r="E2095" s="11" t="s">
        <v>11255</v>
      </c>
      <c r="F2095" s="11" t="s">
        <v>11256</v>
      </c>
      <c r="G2095" s="308" t="s">
        <v>8927</v>
      </c>
      <c r="H2095" s="11" t="s">
        <v>8859</v>
      </c>
      <c r="I2095" s="173" t="s">
        <v>11257</v>
      </c>
      <c r="J2095" s="11" t="s">
        <v>11258</v>
      </c>
      <c r="K2095" s="300"/>
      <c r="L2095" s="349"/>
      <c r="M2095" s="362"/>
      <c r="N2095" s="349"/>
      <c r="O2095" s="349"/>
      <c r="P2095" s="349"/>
      <c r="Q2095" s="265"/>
      <c r="R2095" s="265"/>
      <c r="S2095" s="265"/>
      <c r="T2095" s="265"/>
      <c r="U2095" s="265"/>
      <c r="V2095" s="265"/>
      <c r="W2095" s="265"/>
      <c r="X2095" s="265"/>
      <c r="Y2095" s="265"/>
      <c r="Z2095" s="265"/>
      <c r="AA2095" s="265"/>
      <c r="AB2095" s="265"/>
    </row>
    <row r="2096" hidden="1">
      <c r="A2096" s="83" t="str">
        <f t="shared" si="19"/>
        <v>610d2d9e8ebdfd99d7ab340e</v>
      </c>
      <c r="B2096" s="99"/>
      <c r="C2096" s="114" t="s">
        <v>69</v>
      </c>
      <c r="D2096" s="297" t="s">
        <v>123</v>
      </c>
      <c r="E2096" s="424" t="s">
        <v>11259</v>
      </c>
      <c r="F2096" s="424" t="s">
        <v>11260</v>
      </c>
      <c r="G2096" s="309" t="s">
        <v>9186</v>
      </c>
      <c r="H2096" s="231" t="s">
        <v>9610</v>
      </c>
      <c r="I2096" s="122" t="s">
        <v>11261</v>
      </c>
      <c r="J2096" s="424" t="s">
        <v>11262</v>
      </c>
      <c r="K2096" s="300"/>
      <c r="L2096" s="349"/>
      <c r="M2096" s="362"/>
      <c r="N2096" s="349"/>
      <c r="O2096" s="349"/>
      <c r="P2096" s="349"/>
      <c r="Q2096" s="265"/>
      <c r="R2096" s="265"/>
      <c r="S2096" s="265"/>
      <c r="T2096" s="265"/>
      <c r="U2096" s="265"/>
      <c r="V2096" s="265"/>
      <c r="W2096" s="265"/>
      <c r="X2096" s="265"/>
      <c r="Y2096" s="265"/>
      <c r="Z2096" s="265"/>
      <c r="AA2096" s="265"/>
      <c r="AB2096" s="265"/>
    </row>
    <row r="2097" hidden="1">
      <c r="A2097" s="83"/>
      <c r="B2097" s="99"/>
      <c r="C2097" s="114"/>
      <c r="D2097" s="306" t="s">
        <v>247</v>
      </c>
      <c r="E2097" s="356" t="s">
        <v>792</v>
      </c>
      <c r="F2097" s="356" t="s">
        <v>793</v>
      </c>
      <c r="G2097" s="484">
        <v>0.6041666666666666</v>
      </c>
      <c r="H2097" s="504" t="s">
        <v>8693</v>
      </c>
      <c r="I2097" s="504" t="s">
        <v>11263</v>
      </c>
      <c r="J2097" s="356" t="s">
        <v>795</v>
      </c>
      <c r="K2097" s="300"/>
      <c r="L2097" s="349"/>
      <c r="M2097" s="362"/>
      <c r="N2097" s="349"/>
      <c r="O2097" s="349"/>
      <c r="P2097" s="349"/>
      <c r="Q2097" s="265"/>
      <c r="R2097" s="265"/>
      <c r="S2097" s="265"/>
      <c r="T2097" s="265"/>
      <c r="U2097" s="265"/>
      <c r="V2097" s="265"/>
      <c r="W2097" s="265"/>
      <c r="X2097" s="265"/>
      <c r="Y2097" s="265"/>
      <c r="Z2097" s="265"/>
      <c r="AA2097" s="265"/>
      <c r="AB2097" s="265"/>
    </row>
    <row r="2098" hidden="1">
      <c r="A2098" s="83" t="str">
        <f t="shared" ref="A2098:A2123" si="20">E2098</f>
        <v>612371b3dd853f3120cfa45b</v>
      </c>
      <c r="B2098" s="99"/>
      <c r="C2098" s="114" t="s">
        <v>69</v>
      </c>
      <c r="D2098" s="306" t="s">
        <v>123</v>
      </c>
      <c r="E2098" s="11" t="s">
        <v>2456</v>
      </c>
      <c r="F2098" s="11" t="s">
        <v>2457</v>
      </c>
      <c r="G2098" s="308" t="s">
        <v>8883</v>
      </c>
      <c r="H2098" s="11" t="s">
        <v>9853</v>
      </c>
      <c r="I2098" s="173" t="s">
        <v>11264</v>
      </c>
      <c r="J2098" s="11" t="s">
        <v>2459</v>
      </c>
      <c r="K2098" s="300"/>
      <c r="L2098" s="349"/>
      <c r="M2098" s="362"/>
      <c r="N2098" s="349"/>
      <c r="O2098" s="349"/>
      <c r="P2098" s="349"/>
      <c r="Q2098" s="265"/>
      <c r="R2098" s="265"/>
      <c r="S2098" s="265"/>
      <c r="T2098" s="265"/>
      <c r="U2098" s="265"/>
      <c r="V2098" s="265"/>
      <c r="W2098" s="265"/>
      <c r="X2098" s="265"/>
      <c r="Y2098" s="265"/>
      <c r="Z2098" s="265"/>
      <c r="AA2098" s="265"/>
      <c r="AB2098" s="265"/>
    </row>
    <row r="2099" hidden="1">
      <c r="A2099" s="83" t="str">
        <f t="shared" si="20"/>
        <v>60c2152ca04d177f5b106566</v>
      </c>
      <c r="B2099" s="99"/>
      <c r="C2099" s="114" t="s">
        <v>69</v>
      </c>
      <c r="D2099" s="306" t="s">
        <v>123</v>
      </c>
      <c r="E2099" s="11" t="s">
        <v>5441</v>
      </c>
      <c r="F2099" s="11" t="s">
        <v>5442</v>
      </c>
      <c r="G2099" s="308" t="s">
        <v>8912</v>
      </c>
      <c r="H2099" s="348" t="s">
        <v>8946</v>
      </c>
      <c r="I2099" s="173" t="s">
        <v>11265</v>
      </c>
      <c r="J2099" s="11" t="s">
        <v>5444</v>
      </c>
      <c r="K2099" s="300">
        <v>5.422586526E9</v>
      </c>
      <c r="L2099" s="349"/>
      <c r="M2099" s="362"/>
      <c r="N2099" s="349"/>
      <c r="O2099" s="349"/>
      <c r="P2099" s="349"/>
      <c r="Q2099" s="265"/>
      <c r="R2099" s="265"/>
      <c r="S2099" s="265"/>
      <c r="T2099" s="265"/>
      <c r="U2099" s="265"/>
      <c r="V2099" s="265"/>
      <c r="W2099" s="265"/>
      <c r="X2099" s="265"/>
      <c r="Y2099" s="265"/>
      <c r="Z2099" s="265"/>
      <c r="AA2099" s="265"/>
      <c r="AB2099" s="265"/>
    </row>
    <row r="2100" hidden="1">
      <c r="A2100" s="83" t="str">
        <f t="shared" si="20"/>
        <v/>
      </c>
      <c r="B2100" s="108"/>
      <c r="C2100" s="114" t="s">
        <v>69</v>
      </c>
      <c r="D2100" s="306"/>
      <c r="E2100" s="173"/>
      <c r="F2100" s="173"/>
      <c r="G2100" s="308"/>
      <c r="H2100" s="348"/>
      <c r="I2100" s="173"/>
      <c r="J2100" s="173"/>
      <c r="K2100" s="300"/>
      <c r="L2100" s="349"/>
      <c r="M2100" s="362"/>
      <c r="N2100" s="349"/>
      <c r="O2100" s="349"/>
      <c r="P2100" s="349"/>
      <c r="Q2100" s="265"/>
      <c r="R2100" s="265"/>
      <c r="S2100" s="265"/>
      <c r="T2100" s="265"/>
      <c r="U2100" s="265"/>
      <c r="V2100" s="265"/>
      <c r="W2100" s="265"/>
      <c r="X2100" s="265"/>
      <c r="Y2100" s="265"/>
      <c r="Z2100" s="265"/>
      <c r="AA2100" s="265"/>
      <c r="AB2100" s="265"/>
    </row>
    <row r="2101" hidden="1">
      <c r="A2101" s="83" t="str">
        <f t="shared" si="20"/>
        <v/>
      </c>
      <c r="B2101" s="323"/>
      <c r="C2101" s="92"/>
      <c r="D2101" s="306"/>
      <c r="E2101" s="173"/>
      <c r="F2101" s="173"/>
      <c r="G2101" s="308"/>
      <c r="H2101" s="348"/>
      <c r="I2101" s="173"/>
      <c r="J2101" s="173"/>
      <c r="K2101" s="300"/>
      <c r="L2101" s="349"/>
      <c r="M2101" s="362"/>
      <c r="N2101" s="349"/>
      <c r="O2101" s="349"/>
      <c r="P2101" s="349"/>
      <c r="Q2101" s="265"/>
      <c r="R2101" s="265"/>
      <c r="S2101" s="265"/>
      <c r="T2101" s="265"/>
      <c r="U2101" s="265"/>
      <c r="V2101" s="265"/>
      <c r="W2101" s="265"/>
      <c r="X2101" s="265"/>
      <c r="Y2101" s="265"/>
      <c r="Z2101" s="265"/>
      <c r="AA2101" s="265"/>
      <c r="AB2101" s="265"/>
    </row>
    <row r="2102" hidden="1">
      <c r="A2102" s="83" t="str">
        <f t="shared" si="20"/>
        <v/>
      </c>
      <c r="B2102" s="266" t="s">
        <v>368</v>
      </c>
      <c r="C2102" s="475" t="s">
        <v>371</v>
      </c>
      <c r="D2102" s="306"/>
      <c r="E2102" s="173"/>
      <c r="F2102" s="173"/>
      <c r="G2102" s="308" t="s">
        <v>8927</v>
      </c>
      <c r="H2102" s="348"/>
      <c r="I2102" s="173"/>
      <c r="J2102" s="173"/>
      <c r="K2102" s="300"/>
      <c r="L2102" s="349"/>
      <c r="M2102" s="362"/>
      <c r="N2102" s="349"/>
      <c r="O2102" s="349"/>
      <c r="P2102" s="349"/>
      <c r="Q2102" s="265"/>
      <c r="R2102" s="265"/>
      <c r="S2102" s="265"/>
      <c r="T2102" s="265"/>
      <c r="U2102" s="265"/>
      <c r="V2102" s="265"/>
      <c r="W2102" s="265"/>
      <c r="X2102" s="265"/>
      <c r="Y2102" s="265"/>
      <c r="Z2102" s="265"/>
      <c r="AA2102" s="265"/>
      <c r="AB2102" s="265"/>
    </row>
    <row r="2103" hidden="1">
      <c r="A2103" s="83" t="str">
        <f t="shared" si="20"/>
        <v>606b177138fe4bc6be317745</v>
      </c>
      <c r="B2103" s="99"/>
      <c r="C2103" s="480" t="s">
        <v>371</v>
      </c>
      <c r="D2103" s="306" t="s">
        <v>123</v>
      </c>
      <c r="E2103" s="11" t="s">
        <v>5934</v>
      </c>
      <c r="F2103" s="11" t="s">
        <v>5935</v>
      </c>
      <c r="G2103" s="308" t="s">
        <v>9186</v>
      </c>
      <c r="H2103" s="348" t="s">
        <v>8800</v>
      </c>
      <c r="I2103" s="173" t="s">
        <v>11266</v>
      </c>
      <c r="J2103" s="11" t="s">
        <v>5937</v>
      </c>
      <c r="K2103" s="300"/>
      <c r="L2103" s="349"/>
      <c r="M2103" s="362"/>
      <c r="N2103" s="349"/>
      <c r="O2103" s="349"/>
      <c r="P2103" s="349"/>
      <c r="Q2103" s="265"/>
      <c r="R2103" s="265"/>
      <c r="S2103" s="265"/>
      <c r="T2103" s="265"/>
      <c r="U2103" s="265"/>
      <c r="V2103" s="265"/>
      <c r="W2103" s="265"/>
      <c r="X2103" s="265"/>
      <c r="Y2103" s="265"/>
      <c r="Z2103" s="265"/>
      <c r="AA2103" s="265"/>
      <c r="AB2103" s="265"/>
    </row>
    <row r="2104" hidden="1">
      <c r="A2104" s="83" t="str">
        <f t="shared" si="20"/>
        <v>602e5b66c85ce4f100853e47</v>
      </c>
      <c r="B2104" s="99"/>
      <c r="C2104" s="480" t="s">
        <v>371</v>
      </c>
      <c r="D2104" s="297" t="s">
        <v>123</v>
      </c>
      <c r="E2104" s="424" t="s">
        <v>11267</v>
      </c>
      <c r="F2104" s="424" t="s">
        <v>11268</v>
      </c>
      <c r="G2104" s="309" t="s">
        <v>8958</v>
      </c>
      <c r="H2104" s="231" t="s">
        <v>8800</v>
      </c>
      <c r="I2104" s="122" t="s">
        <v>11269</v>
      </c>
      <c r="J2104" s="424" t="s">
        <v>11270</v>
      </c>
      <c r="K2104" s="300"/>
      <c r="L2104" s="349"/>
      <c r="M2104" s="362"/>
      <c r="N2104" s="349"/>
      <c r="O2104" s="349"/>
      <c r="P2104" s="349"/>
      <c r="Q2104" s="265"/>
      <c r="R2104" s="265"/>
      <c r="S2104" s="265"/>
      <c r="T2104" s="265"/>
      <c r="U2104" s="265"/>
      <c r="V2104" s="265"/>
      <c r="W2104" s="265"/>
      <c r="X2104" s="265"/>
      <c r="Y2104" s="265"/>
      <c r="Z2104" s="265"/>
      <c r="AA2104" s="265"/>
      <c r="AB2104" s="265"/>
    </row>
    <row r="2105" hidden="1">
      <c r="A2105" s="83" t="str">
        <f t="shared" si="20"/>
        <v>60a8fe27cc489d8a73b0e304</v>
      </c>
      <c r="B2105" s="99"/>
      <c r="C2105" s="480" t="s">
        <v>371</v>
      </c>
      <c r="D2105" s="306" t="s">
        <v>123</v>
      </c>
      <c r="E2105" s="11" t="s">
        <v>6250</v>
      </c>
      <c r="F2105" s="11" t="s">
        <v>6251</v>
      </c>
      <c r="G2105" s="308" t="s">
        <v>8912</v>
      </c>
      <c r="H2105" s="348" t="s">
        <v>8798</v>
      </c>
      <c r="I2105" s="57" t="s">
        <v>11271</v>
      </c>
      <c r="J2105" s="11" t="s">
        <v>6253</v>
      </c>
      <c r="K2105" s="300"/>
      <c r="L2105" s="349"/>
      <c r="M2105" s="362"/>
      <c r="N2105" s="349"/>
      <c r="O2105" s="349"/>
      <c r="P2105" s="349"/>
      <c r="Q2105" s="265"/>
      <c r="R2105" s="265"/>
      <c r="S2105" s="265"/>
      <c r="T2105" s="265"/>
      <c r="U2105" s="265"/>
      <c r="V2105" s="265"/>
      <c r="W2105" s="265"/>
      <c r="X2105" s="265"/>
      <c r="Y2105" s="265"/>
      <c r="Z2105" s="265"/>
      <c r="AA2105" s="265"/>
      <c r="AB2105" s="265"/>
    </row>
    <row r="2106" hidden="1">
      <c r="A2106" s="83" t="str">
        <f t="shared" si="20"/>
        <v>607d47a3117f7c1d830eb871</v>
      </c>
      <c r="B2106" s="108"/>
      <c r="C2106" s="480" t="s">
        <v>371</v>
      </c>
      <c r="D2106" s="505" t="s">
        <v>123</v>
      </c>
      <c r="E2106" s="506" t="s">
        <v>1777</v>
      </c>
      <c r="F2106" s="506" t="s">
        <v>1778</v>
      </c>
      <c r="G2106" s="507" t="s">
        <v>8870</v>
      </c>
      <c r="H2106" s="508" t="s">
        <v>8798</v>
      </c>
      <c r="I2106" s="509" t="s">
        <v>11272</v>
      </c>
      <c r="J2106" s="506" t="s">
        <v>1780</v>
      </c>
      <c r="K2106" s="300"/>
      <c r="L2106" s="349"/>
      <c r="M2106" s="362"/>
      <c r="N2106" s="349"/>
      <c r="O2106" s="349"/>
      <c r="P2106" s="349"/>
      <c r="Q2106" s="265"/>
      <c r="R2106" s="265"/>
      <c r="S2106" s="265"/>
      <c r="T2106" s="265"/>
      <c r="U2106" s="265"/>
      <c r="V2106" s="265"/>
      <c r="W2106" s="265"/>
      <c r="X2106" s="265"/>
      <c r="Y2106" s="265"/>
      <c r="Z2106" s="265"/>
      <c r="AA2106" s="265"/>
      <c r="AB2106" s="265"/>
    </row>
    <row r="2107" hidden="1">
      <c r="A2107" s="83" t="str">
        <f t="shared" si="20"/>
        <v/>
      </c>
      <c r="B2107" s="323"/>
      <c r="C2107" s="478">
        <v>44482.0</v>
      </c>
      <c r="D2107" s="306"/>
      <c r="E2107" s="173"/>
      <c r="F2107" s="173"/>
      <c r="G2107" s="308"/>
      <c r="H2107" s="348"/>
      <c r="I2107" s="173"/>
      <c r="J2107" s="173"/>
      <c r="K2107" s="300"/>
      <c r="L2107" s="349"/>
      <c r="M2107" s="362"/>
      <c r="N2107" s="349"/>
      <c r="O2107" s="349"/>
      <c r="P2107" s="349"/>
      <c r="Q2107" s="265"/>
      <c r="R2107" s="265"/>
      <c r="S2107" s="265"/>
      <c r="T2107" s="265"/>
      <c r="U2107" s="265"/>
      <c r="V2107" s="265"/>
      <c r="W2107" s="265"/>
      <c r="X2107" s="265"/>
      <c r="Y2107" s="265"/>
      <c r="Z2107" s="265"/>
      <c r="AA2107" s="265"/>
      <c r="AB2107" s="265"/>
    </row>
    <row r="2108" hidden="1">
      <c r="A2108" s="83" t="str">
        <f t="shared" si="20"/>
        <v>5f9de12946068e89b50d8fee</v>
      </c>
      <c r="B2108" s="481" t="s">
        <v>8686</v>
      </c>
      <c r="C2108" s="480" t="s">
        <v>52</v>
      </c>
      <c r="D2108" s="306" t="s">
        <v>51</v>
      </c>
      <c r="E2108" s="11" t="s">
        <v>11244</v>
      </c>
      <c r="F2108" s="11" t="s">
        <v>11245</v>
      </c>
      <c r="G2108" s="308" t="s">
        <v>9505</v>
      </c>
      <c r="H2108" s="348" t="s">
        <v>8970</v>
      </c>
      <c r="I2108" s="173" t="s">
        <v>11273</v>
      </c>
      <c r="J2108" s="11" t="s">
        <v>11247</v>
      </c>
      <c r="K2108" s="300"/>
      <c r="L2108" s="349"/>
      <c r="M2108" s="362"/>
      <c r="N2108" s="349"/>
      <c r="O2108" s="349"/>
      <c r="P2108" s="349"/>
      <c r="Q2108" s="265"/>
      <c r="R2108" s="265"/>
      <c r="S2108" s="265"/>
      <c r="T2108" s="265"/>
      <c r="U2108" s="265"/>
      <c r="V2108" s="265"/>
      <c r="W2108" s="265"/>
      <c r="X2108" s="265"/>
      <c r="Y2108" s="265"/>
      <c r="Z2108" s="265"/>
      <c r="AA2108" s="265"/>
      <c r="AB2108" s="265"/>
    </row>
    <row r="2109" hidden="1">
      <c r="A2109" s="83" t="str">
        <f t="shared" si="20"/>
        <v>61615a3b1d8152242a6a49ae</v>
      </c>
      <c r="B2109" s="99"/>
      <c r="C2109" s="480" t="s">
        <v>52</v>
      </c>
      <c r="D2109" s="306" t="s">
        <v>247</v>
      </c>
      <c r="E2109" s="356" t="s">
        <v>11274</v>
      </c>
      <c r="F2109" s="356" t="s">
        <v>11275</v>
      </c>
      <c r="G2109" s="510" t="s">
        <v>9222</v>
      </c>
      <c r="H2109" s="504" t="s">
        <v>9317</v>
      </c>
      <c r="I2109" s="356" t="s">
        <v>11276</v>
      </c>
      <c r="J2109" s="356" t="s">
        <v>11277</v>
      </c>
      <c r="L2109" s="349"/>
      <c r="M2109" s="362"/>
      <c r="N2109" s="349"/>
      <c r="O2109" s="349"/>
      <c r="P2109" s="349"/>
      <c r="Q2109" s="265"/>
      <c r="R2109" s="265"/>
      <c r="S2109" s="265"/>
      <c r="T2109" s="265"/>
      <c r="U2109" s="265"/>
      <c r="V2109" s="265"/>
      <c r="W2109" s="265"/>
      <c r="X2109" s="265"/>
      <c r="Y2109" s="265"/>
      <c r="Z2109" s="265"/>
      <c r="AA2109" s="265"/>
      <c r="AB2109" s="265"/>
    </row>
    <row r="2110" hidden="1">
      <c r="A2110" s="83" t="str">
        <f t="shared" si="20"/>
        <v>60645e272f111e18818e6bd5</v>
      </c>
      <c r="B2110" s="99"/>
      <c r="C2110" s="480" t="s">
        <v>52</v>
      </c>
      <c r="D2110" s="306" t="s">
        <v>51</v>
      </c>
      <c r="E2110" s="173" t="s">
        <v>989</v>
      </c>
      <c r="F2110" s="173" t="s">
        <v>990</v>
      </c>
      <c r="G2110" s="308" t="s">
        <v>8958</v>
      </c>
      <c r="H2110" s="348" t="s">
        <v>10061</v>
      </c>
      <c r="I2110" s="173" t="s">
        <v>11278</v>
      </c>
      <c r="J2110" s="173" t="s">
        <v>11221</v>
      </c>
      <c r="K2110" s="300" t="s">
        <v>6967</v>
      </c>
      <c r="L2110" s="349"/>
      <c r="M2110" s="362"/>
      <c r="N2110" s="349"/>
      <c r="O2110" s="349"/>
      <c r="P2110" s="349"/>
      <c r="Q2110" s="265"/>
      <c r="R2110" s="265"/>
      <c r="S2110" s="265"/>
      <c r="T2110" s="265"/>
      <c r="U2110" s="265"/>
      <c r="V2110" s="265"/>
      <c r="W2110" s="265"/>
      <c r="X2110" s="265"/>
      <c r="Y2110" s="265"/>
      <c r="Z2110" s="265"/>
      <c r="AA2110" s="265"/>
      <c r="AB2110" s="265"/>
    </row>
    <row r="2111" hidden="1">
      <c r="A2111" s="83" t="str">
        <f t="shared" si="20"/>
        <v>614465aa77af3767c3e51fd2</v>
      </c>
      <c r="B2111" s="99"/>
      <c r="C2111" s="480" t="s">
        <v>52</v>
      </c>
      <c r="D2111" s="511" t="s">
        <v>247</v>
      </c>
      <c r="E2111" s="512" t="s">
        <v>3028</v>
      </c>
      <c r="F2111" s="356" t="s">
        <v>3029</v>
      </c>
      <c r="G2111" s="513" t="s">
        <v>8912</v>
      </c>
      <c r="H2111" s="512" t="s">
        <v>8970</v>
      </c>
      <c r="I2111" s="514" t="s">
        <v>11279</v>
      </c>
      <c r="J2111" s="512" t="s">
        <v>3031</v>
      </c>
      <c r="K2111" s="300"/>
      <c r="L2111" s="349"/>
      <c r="M2111" s="362"/>
      <c r="N2111" s="349"/>
      <c r="O2111" s="349"/>
      <c r="P2111" s="349"/>
      <c r="Q2111" s="265"/>
      <c r="R2111" s="265"/>
      <c r="S2111" s="265"/>
      <c r="T2111" s="265"/>
      <c r="U2111" s="265"/>
      <c r="V2111" s="265"/>
      <c r="W2111" s="265"/>
      <c r="X2111" s="265"/>
      <c r="Y2111" s="265"/>
      <c r="Z2111" s="265"/>
      <c r="AA2111" s="265"/>
      <c r="AB2111" s="265"/>
    </row>
    <row r="2112" hidden="1">
      <c r="A2112" s="83" t="str">
        <f t="shared" si="20"/>
        <v/>
      </c>
      <c r="B2112" s="99"/>
      <c r="C2112" s="480" t="s">
        <v>52</v>
      </c>
      <c r="D2112" s="306"/>
      <c r="E2112" s="173"/>
      <c r="F2112" s="173"/>
      <c r="G2112" s="308"/>
      <c r="H2112" s="348"/>
      <c r="I2112" s="173"/>
      <c r="J2112" s="173"/>
      <c r="K2112" s="300"/>
      <c r="L2112" s="349"/>
      <c r="M2112" s="362"/>
      <c r="N2112" s="349"/>
      <c r="O2112" s="349"/>
      <c r="P2112" s="349"/>
      <c r="Q2112" s="265"/>
      <c r="R2112" s="265"/>
      <c r="S2112" s="265"/>
      <c r="T2112" s="265"/>
      <c r="U2112" s="265"/>
      <c r="V2112" s="265"/>
      <c r="W2112" s="265"/>
      <c r="X2112" s="265"/>
      <c r="Y2112" s="265"/>
      <c r="Z2112" s="265"/>
      <c r="AA2112" s="265"/>
      <c r="AB2112" s="265"/>
    </row>
    <row r="2113" hidden="1">
      <c r="A2113" s="83" t="str">
        <f t="shared" si="20"/>
        <v/>
      </c>
      <c r="B2113" s="108"/>
      <c r="C2113" s="480" t="s">
        <v>52</v>
      </c>
      <c r="D2113" s="306"/>
      <c r="E2113" s="173"/>
      <c r="F2113" s="173"/>
      <c r="G2113" s="308"/>
      <c r="H2113" s="348"/>
      <c r="I2113" s="173"/>
      <c r="J2113" s="173"/>
      <c r="K2113" s="300"/>
      <c r="L2113" s="349"/>
      <c r="M2113" s="362"/>
      <c r="N2113" s="349"/>
      <c r="O2113" s="349"/>
      <c r="P2113" s="349"/>
      <c r="Q2113" s="265"/>
      <c r="R2113" s="265"/>
      <c r="S2113" s="265"/>
      <c r="T2113" s="265"/>
      <c r="U2113" s="265"/>
      <c r="V2113" s="265"/>
      <c r="W2113" s="265"/>
      <c r="X2113" s="265"/>
      <c r="Y2113" s="265"/>
      <c r="Z2113" s="265"/>
      <c r="AA2113" s="265"/>
      <c r="AB2113" s="265"/>
    </row>
    <row r="2114" hidden="1">
      <c r="A2114" s="83" t="str">
        <f t="shared" si="20"/>
        <v/>
      </c>
      <c r="B2114" s="323"/>
      <c r="C2114" s="92"/>
      <c r="D2114" s="306"/>
      <c r="E2114" s="173"/>
      <c r="F2114" s="173"/>
      <c r="G2114" s="308"/>
      <c r="H2114" s="348"/>
      <c r="I2114" s="173"/>
      <c r="J2114" s="173"/>
      <c r="K2114" s="300"/>
      <c r="L2114" s="349"/>
      <c r="M2114" s="362"/>
      <c r="N2114" s="349"/>
      <c r="O2114" s="349"/>
      <c r="P2114" s="349"/>
      <c r="Q2114" s="265"/>
      <c r="R2114" s="265"/>
      <c r="S2114" s="265"/>
      <c r="T2114" s="265"/>
      <c r="U2114" s="265"/>
      <c r="V2114" s="265"/>
      <c r="W2114" s="265"/>
      <c r="X2114" s="265"/>
      <c r="Y2114" s="265"/>
      <c r="Z2114" s="265"/>
      <c r="AA2114" s="265"/>
      <c r="AB2114" s="265"/>
    </row>
    <row r="2115" hidden="1">
      <c r="A2115" s="83" t="str">
        <f t="shared" si="20"/>
        <v/>
      </c>
      <c r="B2115" s="503" t="s">
        <v>10572</v>
      </c>
      <c r="C2115" s="92"/>
      <c r="D2115" s="306"/>
      <c r="E2115" s="173"/>
      <c r="F2115" s="173"/>
      <c r="G2115" s="308"/>
      <c r="H2115" s="348"/>
      <c r="I2115" s="173"/>
      <c r="J2115" s="173"/>
      <c r="K2115" s="300"/>
      <c r="L2115" s="349"/>
      <c r="M2115" s="362"/>
      <c r="N2115" s="349"/>
      <c r="O2115" s="349"/>
      <c r="P2115" s="349"/>
      <c r="Q2115" s="265"/>
      <c r="R2115" s="265"/>
      <c r="S2115" s="265"/>
      <c r="T2115" s="265"/>
      <c r="U2115" s="265"/>
      <c r="V2115" s="265"/>
      <c r="W2115" s="265"/>
      <c r="X2115" s="265"/>
      <c r="Y2115" s="265"/>
      <c r="Z2115" s="265"/>
      <c r="AA2115" s="265"/>
      <c r="AB2115" s="265"/>
    </row>
    <row r="2116" hidden="1">
      <c r="A2116" s="83" t="str">
        <f t="shared" si="20"/>
        <v/>
      </c>
      <c r="B2116" s="99"/>
      <c r="C2116" s="114" t="s">
        <v>69</v>
      </c>
      <c r="D2116" s="306"/>
      <c r="E2116" s="173"/>
      <c r="F2116" s="173"/>
      <c r="G2116" s="308" t="s">
        <v>8927</v>
      </c>
      <c r="H2116" s="348"/>
      <c r="I2116" s="173"/>
      <c r="J2116" s="173"/>
      <c r="K2116" s="300"/>
      <c r="L2116" s="349"/>
      <c r="M2116" s="362"/>
      <c r="N2116" s="349"/>
      <c r="O2116" s="349"/>
      <c r="P2116" s="349"/>
      <c r="Q2116" s="265"/>
      <c r="R2116" s="265"/>
      <c r="S2116" s="265"/>
      <c r="T2116" s="265"/>
      <c r="U2116" s="265"/>
      <c r="V2116" s="265"/>
      <c r="W2116" s="265"/>
      <c r="X2116" s="265"/>
      <c r="Y2116" s="265"/>
      <c r="Z2116" s="265"/>
      <c r="AA2116" s="265"/>
      <c r="AB2116" s="265"/>
    </row>
    <row r="2117" hidden="1">
      <c r="A2117" s="83" t="str">
        <f t="shared" si="20"/>
        <v>5fbe3eea8f09e24acfe2e443</v>
      </c>
      <c r="B2117" s="99"/>
      <c r="C2117" s="114" t="s">
        <v>69</v>
      </c>
      <c r="D2117" s="515" t="s">
        <v>230</v>
      </c>
      <c r="E2117" s="11" t="s">
        <v>6037</v>
      </c>
      <c r="F2117" s="11" t="s">
        <v>6038</v>
      </c>
      <c r="G2117" s="308" t="s">
        <v>9186</v>
      </c>
      <c r="H2117" s="516" t="s">
        <v>11280</v>
      </c>
      <c r="I2117" s="25" t="s">
        <v>11281</v>
      </c>
      <c r="J2117" s="11" t="s">
        <v>11282</v>
      </c>
      <c r="K2117" s="300" t="s">
        <v>11283</v>
      </c>
      <c r="L2117" s="349"/>
      <c r="M2117" s="362"/>
      <c r="N2117" s="349"/>
      <c r="O2117" s="349"/>
      <c r="P2117" s="349"/>
      <c r="Q2117" s="265"/>
      <c r="R2117" s="265"/>
      <c r="S2117" s="265"/>
      <c r="T2117" s="265"/>
      <c r="U2117" s="265"/>
      <c r="V2117" s="265"/>
      <c r="W2117" s="265"/>
      <c r="X2117" s="265"/>
      <c r="Y2117" s="265"/>
      <c r="Z2117" s="265"/>
      <c r="AA2117" s="265"/>
      <c r="AB2117" s="265"/>
    </row>
    <row r="2118" hidden="1">
      <c r="A2118" s="83" t="str">
        <f t="shared" si="20"/>
        <v>60c7799c5383bcb5e166f88a</v>
      </c>
      <c r="B2118" s="99"/>
      <c r="C2118" s="114" t="s">
        <v>69</v>
      </c>
      <c r="D2118" s="306" t="s">
        <v>247</v>
      </c>
      <c r="E2118" s="11" t="s">
        <v>2543</v>
      </c>
      <c r="F2118" s="101" t="s">
        <v>2544</v>
      </c>
      <c r="G2118" s="308" t="s">
        <v>8958</v>
      </c>
      <c r="H2118" s="101" t="s">
        <v>8803</v>
      </c>
      <c r="I2118" s="207" t="s">
        <v>2547</v>
      </c>
      <c r="J2118" s="101" t="s">
        <v>2546</v>
      </c>
      <c r="K2118" s="300"/>
      <c r="L2118" s="349"/>
      <c r="M2118" s="362"/>
      <c r="N2118" s="349"/>
      <c r="O2118" s="349"/>
      <c r="P2118" s="349"/>
      <c r="Q2118" s="265"/>
      <c r="R2118" s="265"/>
      <c r="S2118" s="265"/>
      <c r="T2118" s="265"/>
      <c r="U2118" s="265"/>
      <c r="V2118" s="265"/>
      <c r="W2118" s="265"/>
      <c r="X2118" s="265"/>
      <c r="Y2118" s="265"/>
      <c r="Z2118" s="265"/>
      <c r="AA2118" s="265"/>
      <c r="AB2118" s="265"/>
    </row>
    <row r="2119" hidden="1">
      <c r="A2119" s="83" t="str">
        <f t="shared" si="20"/>
        <v>60f430a16c172a2344946804</v>
      </c>
      <c r="B2119" s="99"/>
      <c r="C2119" s="114" t="s">
        <v>69</v>
      </c>
      <c r="D2119" s="310" t="s">
        <v>51</v>
      </c>
      <c r="E2119" s="116" t="s">
        <v>11096</v>
      </c>
      <c r="F2119" s="116" t="s">
        <v>11097</v>
      </c>
      <c r="G2119" s="409" t="s">
        <v>8912</v>
      </c>
      <c r="H2119" s="414" t="s">
        <v>10097</v>
      </c>
      <c r="I2119" s="116" t="s">
        <v>11098</v>
      </c>
      <c r="J2119" s="116" t="s">
        <v>11099</v>
      </c>
      <c r="K2119" s="423"/>
      <c r="L2119" s="349"/>
      <c r="M2119" s="362"/>
      <c r="N2119" s="349"/>
      <c r="O2119" s="349"/>
      <c r="P2119" s="349"/>
      <c r="Q2119" s="265"/>
      <c r="R2119" s="265"/>
      <c r="S2119" s="265"/>
      <c r="T2119" s="265"/>
      <c r="U2119" s="265"/>
      <c r="V2119" s="265"/>
      <c r="W2119" s="265"/>
      <c r="X2119" s="265"/>
      <c r="Y2119" s="265"/>
      <c r="Z2119" s="265"/>
      <c r="AA2119" s="265"/>
      <c r="AB2119" s="265"/>
    </row>
    <row r="2120" hidden="1">
      <c r="A2120" s="83" t="str">
        <f t="shared" si="20"/>
        <v/>
      </c>
      <c r="B2120" s="108"/>
      <c r="C2120" s="114" t="s">
        <v>69</v>
      </c>
      <c r="D2120" s="306"/>
      <c r="E2120" s="173"/>
      <c r="F2120" s="173"/>
      <c r="G2120" s="308"/>
      <c r="H2120" s="348"/>
      <c r="I2120" s="173"/>
      <c r="J2120" s="173"/>
      <c r="K2120" s="300"/>
      <c r="L2120" s="349"/>
      <c r="M2120" s="362"/>
      <c r="N2120" s="349"/>
      <c r="O2120" s="349"/>
      <c r="P2120" s="349"/>
      <c r="Q2120" s="265"/>
      <c r="R2120" s="265"/>
      <c r="S2120" s="265"/>
      <c r="T2120" s="265"/>
      <c r="U2120" s="265"/>
      <c r="V2120" s="265"/>
      <c r="W2120" s="265"/>
      <c r="X2120" s="265"/>
      <c r="Y2120" s="265"/>
      <c r="Z2120" s="265"/>
      <c r="AA2120" s="265"/>
      <c r="AB2120" s="265"/>
    </row>
    <row r="2121" hidden="1">
      <c r="A2121" s="83" t="str">
        <f t="shared" si="20"/>
        <v/>
      </c>
      <c r="B2121" s="323"/>
      <c r="C2121" s="92"/>
      <c r="D2121" s="306"/>
      <c r="E2121" s="173"/>
      <c r="F2121" s="173"/>
      <c r="G2121" s="308"/>
      <c r="H2121" s="348"/>
      <c r="I2121" s="173"/>
      <c r="J2121" s="173"/>
      <c r="K2121" s="300"/>
      <c r="L2121" s="349"/>
      <c r="M2121" s="362"/>
      <c r="N2121" s="349"/>
      <c r="O2121" s="349"/>
      <c r="P2121" s="349"/>
      <c r="Q2121" s="265"/>
      <c r="R2121" s="265"/>
      <c r="S2121" s="265"/>
      <c r="T2121" s="265"/>
      <c r="U2121" s="265"/>
      <c r="V2121" s="265"/>
      <c r="W2121" s="265"/>
      <c r="X2121" s="265"/>
      <c r="Y2121" s="265"/>
      <c r="Z2121" s="265"/>
      <c r="AA2121" s="265"/>
      <c r="AB2121" s="265"/>
    </row>
    <row r="2122" hidden="1">
      <c r="A2122" s="83" t="str">
        <f t="shared" si="20"/>
        <v/>
      </c>
      <c r="B2122" s="266" t="s">
        <v>368</v>
      </c>
      <c r="C2122" s="475" t="s">
        <v>371</v>
      </c>
      <c r="D2122" s="306"/>
      <c r="E2122" s="173"/>
      <c r="F2122" s="173"/>
      <c r="G2122" s="308"/>
      <c r="H2122" s="348"/>
      <c r="I2122" s="173"/>
      <c r="J2122" s="173"/>
      <c r="K2122" s="300"/>
      <c r="L2122" s="349"/>
      <c r="M2122" s="362"/>
      <c r="N2122" s="349"/>
      <c r="O2122" s="349"/>
      <c r="P2122" s="349"/>
      <c r="Q2122" s="265"/>
      <c r="R2122" s="265"/>
      <c r="S2122" s="265"/>
      <c r="T2122" s="265"/>
      <c r="U2122" s="265"/>
      <c r="V2122" s="265"/>
      <c r="W2122" s="265"/>
      <c r="X2122" s="265"/>
      <c r="Y2122" s="265"/>
      <c r="Z2122" s="265"/>
      <c r="AA2122" s="265"/>
      <c r="AB2122" s="265"/>
    </row>
    <row r="2123" hidden="1">
      <c r="A2123" s="83" t="str">
        <f t="shared" si="20"/>
        <v>Başka randevu alınmayacak....</v>
      </c>
      <c r="B2123" s="99"/>
      <c r="C2123" s="480" t="s">
        <v>371</v>
      </c>
      <c r="D2123" s="306"/>
      <c r="E2123" s="381" t="s">
        <v>11284</v>
      </c>
      <c r="F2123" s="150"/>
      <c r="G2123" s="308"/>
      <c r="H2123" s="348"/>
      <c r="I2123" s="173"/>
      <c r="J2123" s="173"/>
      <c r="K2123" s="300"/>
      <c r="L2123" s="349"/>
      <c r="M2123" s="362"/>
      <c r="N2123" s="349"/>
      <c r="O2123" s="349"/>
      <c r="P2123" s="349"/>
      <c r="Q2123" s="265"/>
      <c r="R2123" s="265"/>
      <c r="S2123" s="265"/>
      <c r="T2123" s="265"/>
      <c r="U2123" s="265"/>
      <c r="V2123" s="265"/>
      <c r="W2123" s="265"/>
      <c r="X2123" s="265"/>
      <c r="Y2123" s="265"/>
      <c r="Z2123" s="265"/>
      <c r="AA2123" s="265"/>
      <c r="AB2123" s="265"/>
    </row>
    <row r="2124" hidden="1">
      <c r="A2124" s="83" t="str">
        <f>E2125</f>
        <v>60bf48419abe5c77134db4c9</v>
      </c>
      <c r="B2124" s="99"/>
      <c r="C2124" s="480" t="s">
        <v>371</v>
      </c>
      <c r="D2124" s="306"/>
      <c r="E2124" s="127"/>
      <c r="F2124" s="127"/>
      <c r="G2124" s="171"/>
      <c r="H2124" s="127"/>
      <c r="I2124" s="127"/>
      <c r="K2124" s="300"/>
      <c r="L2124" s="349"/>
      <c r="M2124" s="362"/>
      <c r="N2124" s="349"/>
      <c r="O2124" s="349"/>
      <c r="P2124" s="349"/>
      <c r="Q2124" s="265"/>
      <c r="R2124" s="265"/>
      <c r="S2124" s="265"/>
      <c r="T2124" s="265"/>
      <c r="U2124" s="265"/>
      <c r="V2124" s="265"/>
      <c r="W2124" s="265"/>
      <c r="X2124" s="265"/>
      <c r="Y2124" s="265"/>
      <c r="Z2124" s="265"/>
      <c r="AA2124" s="265"/>
      <c r="AB2124" s="265"/>
    </row>
    <row r="2125" hidden="1">
      <c r="A2125" s="83" t="str">
        <f>#REF!</f>
        <v>#REF!</v>
      </c>
      <c r="B2125" s="99"/>
      <c r="C2125" s="480" t="s">
        <v>371</v>
      </c>
      <c r="D2125" s="306" t="s">
        <v>358</v>
      </c>
      <c r="E2125" s="101" t="s">
        <v>2091</v>
      </c>
      <c r="F2125" s="101" t="s">
        <v>2092</v>
      </c>
      <c r="G2125" s="308" t="s">
        <v>8912</v>
      </c>
      <c r="H2125" s="348" t="s">
        <v>11041</v>
      </c>
      <c r="I2125" s="173" t="s">
        <v>11285</v>
      </c>
      <c r="J2125" s="173" t="s">
        <v>2094</v>
      </c>
      <c r="K2125" s="300"/>
      <c r="L2125" s="349"/>
      <c r="M2125" s="362"/>
      <c r="N2125" s="349"/>
      <c r="O2125" s="349"/>
      <c r="P2125" s="349"/>
      <c r="Q2125" s="265"/>
      <c r="R2125" s="265"/>
      <c r="S2125" s="265"/>
      <c r="T2125" s="265"/>
      <c r="U2125" s="265"/>
      <c r="V2125" s="265"/>
      <c r="W2125" s="265"/>
      <c r="X2125" s="265"/>
      <c r="Y2125" s="265"/>
      <c r="Z2125" s="265"/>
      <c r="AA2125" s="265"/>
      <c r="AB2125" s="265"/>
    </row>
    <row r="2126" hidden="1">
      <c r="A2126" s="83" t="str">
        <f t="shared" ref="A2126:A2128" si="21">E2126</f>
        <v>607d47a3117f7c1d830eb871</v>
      </c>
      <c r="B2126" s="108"/>
      <c r="C2126" s="480" t="s">
        <v>371</v>
      </c>
      <c r="D2126" s="306" t="s">
        <v>123</v>
      </c>
      <c r="E2126" s="11" t="s">
        <v>1777</v>
      </c>
      <c r="F2126" s="11" t="s">
        <v>1778</v>
      </c>
      <c r="G2126" s="308" t="s">
        <v>8870</v>
      </c>
      <c r="H2126" s="348" t="s">
        <v>8798</v>
      </c>
      <c r="I2126" s="173" t="s">
        <v>11272</v>
      </c>
      <c r="J2126" s="11" t="s">
        <v>1780</v>
      </c>
      <c r="K2126" s="300"/>
      <c r="L2126" s="349"/>
      <c r="M2126" s="362"/>
      <c r="N2126" s="349"/>
      <c r="O2126" s="349"/>
      <c r="P2126" s="349"/>
      <c r="Q2126" s="265"/>
      <c r="R2126" s="265"/>
      <c r="S2126" s="265"/>
      <c r="T2126" s="265"/>
      <c r="U2126" s="265"/>
      <c r="V2126" s="265"/>
      <c r="W2126" s="265"/>
      <c r="X2126" s="265"/>
      <c r="Y2126" s="265"/>
      <c r="Z2126" s="265"/>
      <c r="AA2126" s="265"/>
      <c r="AB2126" s="265"/>
    </row>
    <row r="2127" hidden="1">
      <c r="A2127" s="83" t="str">
        <f t="shared" si="21"/>
        <v/>
      </c>
      <c r="B2127" s="323"/>
      <c r="C2127" s="478">
        <v>44483.0</v>
      </c>
      <c r="D2127" s="306"/>
      <c r="E2127" s="173"/>
      <c r="F2127" s="173"/>
      <c r="G2127" s="308"/>
      <c r="H2127" s="348"/>
      <c r="I2127" s="173"/>
      <c r="J2127" s="173"/>
      <c r="K2127" s="300"/>
      <c r="L2127" s="349"/>
      <c r="M2127" s="362"/>
      <c r="N2127" s="349"/>
      <c r="O2127" s="349"/>
      <c r="P2127" s="349"/>
      <c r="Q2127" s="265"/>
      <c r="R2127" s="265"/>
      <c r="S2127" s="265"/>
      <c r="T2127" s="265"/>
      <c r="U2127" s="265"/>
      <c r="V2127" s="265"/>
      <c r="W2127" s="265"/>
      <c r="X2127" s="265"/>
      <c r="Y2127" s="265"/>
      <c r="Z2127" s="265"/>
      <c r="AA2127" s="265"/>
      <c r="AB2127" s="265"/>
    </row>
    <row r="2128" hidden="1">
      <c r="A2128" s="83" t="str">
        <f t="shared" si="21"/>
        <v/>
      </c>
      <c r="B2128" s="481" t="s">
        <v>8686</v>
      </c>
      <c r="C2128" s="480" t="s">
        <v>52</v>
      </c>
      <c r="D2128" s="306"/>
      <c r="E2128" s="173"/>
      <c r="F2128" s="173"/>
      <c r="G2128" s="308"/>
      <c r="H2128" s="348"/>
      <c r="I2128" s="173"/>
      <c r="J2128" s="173"/>
      <c r="K2128" s="300"/>
      <c r="L2128" s="349"/>
      <c r="M2128" s="362"/>
      <c r="N2128" s="349"/>
      <c r="O2128" s="349"/>
      <c r="P2128" s="349"/>
      <c r="Q2128" s="265"/>
      <c r="R2128" s="265"/>
      <c r="S2128" s="265"/>
      <c r="T2128" s="265"/>
      <c r="U2128" s="265"/>
      <c r="V2128" s="265"/>
      <c r="W2128" s="265"/>
      <c r="X2128" s="265"/>
      <c r="Y2128" s="265"/>
      <c r="Z2128" s="265"/>
      <c r="AA2128" s="265"/>
      <c r="AB2128" s="265"/>
    </row>
    <row r="2129" hidden="1">
      <c r="A2129" s="83" t="str">
        <f>#REF!</f>
        <v>#REF!</v>
      </c>
      <c r="B2129" s="99"/>
      <c r="C2129" s="480" t="s">
        <v>52</v>
      </c>
      <c r="D2129" s="511" t="s">
        <v>247</v>
      </c>
      <c r="E2129" s="517" t="s">
        <v>11286</v>
      </c>
      <c r="F2129" s="518" t="s">
        <v>11287</v>
      </c>
      <c r="G2129" s="519" t="s">
        <v>9186</v>
      </c>
      <c r="H2129" s="518" t="s">
        <v>9039</v>
      </c>
      <c r="I2129" s="520" t="s">
        <v>11288</v>
      </c>
      <c r="J2129" s="517" t="s">
        <v>11289</v>
      </c>
      <c r="K2129" s="521"/>
      <c r="L2129" s="522"/>
      <c r="M2129" s="362"/>
      <c r="N2129" s="349"/>
      <c r="O2129" s="349"/>
      <c r="P2129" s="349"/>
      <c r="Q2129" s="265"/>
      <c r="R2129" s="265"/>
      <c r="S2129" s="265"/>
      <c r="T2129" s="265"/>
      <c r="U2129" s="265"/>
      <c r="V2129" s="265"/>
      <c r="W2129" s="265"/>
      <c r="X2129" s="265"/>
      <c r="Y2129" s="265"/>
      <c r="Z2129" s="265"/>
      <c r="AA2129" s="265"/>
      <c r="AB2129" s="265"/>
    </row>
    <row r="2130" hidden="1">
      <c r="A2130" s="83" t="str">
        <f t="shared" ref="A2130:A2146" si="22">E2130</f>
        <v>61616701537c37b71b8089b1</v>
      </c>
      <c r="B2130" s="99"/>
      <c r="C2130" s="480" t="s">
        <v>52</v>
      </c>
      <c r="D2130" s="511" t="s">
        <v>247</v>
      </c>
      <c r="E2130" s="518" t="s">
        <v>6590</v>
      </c>
      <c r="F2130" s="517" t="s">
        <v>6591</v>
      </c>
      <c r="G2130" s="519" t="s">
        <v>8958</v>
      </c>
      <c r="H2130" s="523" t="s">
        <v>9417</v>
      </c>
      <c r="I2130" s="520" t="s">
        <v>11290</v>
      </c>
      <c r="J2130" s="517" t="s">
        <v>6593</v>
      </c>
      <c r="K2130" s="521"/>
      <c r="L2130" s="522"/>
      <c r="M2130" s="362"/>
      <c r="N2130" s="349"/>
      <c r="O2130" s="349"/>
      <c r="P2130" s="349"/>
      <c r="Q2130" s="265"/>
      <c r="R2130" s="265"/>
      <c r="S2130" s="265"/>
      <c r="T2130" s="265"/>
      <c r="U2130" s="265"/>
      <c r="V2130" s="265"/>
      <c r="W2130" s="265"/>
      <c r="X2130" s="265"/>
      <c r="Y2130" s="265"/>
      <c r="Z2130" s="265"/>
      <c r="AA2130" s="265"/>
      <c r="AB2130" s="265"/>
    </row>
    <row r="2131" hidden="1">
      <c r="A2131" s="83" t="str">
        <f t="shared" si="22"/>
        <v>615ebc6974a19e734077c7ec</v>
      </c>
      <c r="B2131" s="99"/>
      <c r="C2131" s="480" t="s">
        <v>52</v>
      </c>
      <c r="D2131" s="297" t="s">
        <v>123</v>
      </c>
      <c r="E2131" s="424" t="s">
        <v>6500</v>
      </c>
      <c r="F2131" s="424" t="s">
        <v>6501</v>
      </c>
      <c r="G2131" s="309" t="s">
        <v>8912</v>
      </c>
      <c r="H2131" s="231" t="s">
        <v>8943</v>
      </c>
      <c r="I2131" s="496" t="s">
        <v>11291</v>
      </c>
      <c r="J2131" s="424" t="s">
        <v>6503</v>
      </c>
      <c r="K2131" s="300" t="s">
        <v>11292</v>
      </c>
      <c r="L2131" s="349"/>
      <c r="M2131" s="362"/>
      <c r="N2131" s="349"/>
      <c r="O2131" s="349"/>
      <c r="P2131" s="349"/>
      <c r="Q2131" s="265"/>
      <c r="R2131" s="265"/>
      <c r="S2131" s="265"/>
      <c r="T2131" s="265"/>
      <c r="U2131" s="265"/>
      <c r="V2131" s="265"/>
      <c r="W2131" s="265"/>
      <c r="X2131" s="265"/>
      <c r="Y2131" s="265"/>
      <c r="Z2131" s="265"/>
      <c r="AA2131" s="265"/>
      <c r="AB2131" s="265"/>
    </row>
    <row r="2132" hidden="1">
      <c r="A2132" s="83" t="str">
        <f t="shared" si="22"/>
        <v>615725a15833ee288c419459</v>
      </c>
      <c r="B2132" s="99"/>
      <c r="C2132" s="480" t="s">
        <v>52</v>
      </c>
      <c r="D2132" s="306" t="s">
        <v>123</v>
      </c>
      <c r="E2132" s="11" t="s">
        <v>11293</v>
      </c>
      <c r="F2132" s="11" t="s">
        <v>6398</v>
      </c>
      <c r="G2132" s="308" t="s">
        <v>8870</v>
      </c>
      <c r="H2132" s="348" t="s">
        <v>8946</v>
      </c>
      <c r="I2132" s="173" t="s">
        <v>11294</v>
      </c>
      <c r="J2132" s="11" t="s">
        <v>6399</v>
      </c>
      <c r="K2132" s="300"/>
      <c r="L2132" s="349"/>
      <c r="M2132" s="362"/>
      <c r="N2132" s="349"/>
      <c r="O2132" s="349"/>
      <c r="P2132" s="349"/>
      <c r="Q2132" s="265"/>
      <c r="R2132" s="265"/>
      <c r="S2132" s="265"/>
      <c r="T2132" s="265"/>
      <c r="U2132" s="265"/>
      <c r="V2132" s="265"/>
      <c r="W2132" s="265"/>
      <c r="X2132" s="265"/>
      <c r="Y2132" s="265"/>
      <c r="Z2132" s="265"/>
      <c r="AA2132" s="265"/>
      <c r="AB2132" s="265"/>
    </row>
    <row r="2133" hidden="1">
      <c r="A2133" s="83" t="str">
        <f t="shared" si="22"/>
        <v/>
      </c>
      <c r="B2133" s="108"/>
      <c r="C2133" s="480" t="s">
        <v>52</v>
      </c>
      <c r="D2133" s="306"/>
      <c r="E2133" s="173"/>
      <c r="F2133" s="173"/>
      <c r="G2133" s="308"/>
      <c r="H2133" s="348"/>
      <c r="I2133" s="173"/>
      <c r="J2133" s="173"/>
      <c r="K2133" s="300"/>
      <c r="L2133" s="349"/>
      <c r="M2133" s="362"/>
      <c r="N2133" s="349"/>
      <c r="O2133" s="349"/>
      <c r="P2133" s="349"/>
      <c r="Q2133" s="265"/>
      <c r="R2133" s="265"/>
      <c r="S2133" s="265"/>
      <c r="T2133" s="265"/>
      <c r="U2133" s="265"/>
      <c r="V2133" s="265"/>
      <c r="W2133" s="265"/>
      <c r="X2133" s="265"/>
      <c r="Y2133" s="265"/>
      <c r="Z2133" s="265"/>
      <c r="AA2133" s="265"/>
      <c r="AB2133" s="265"/>
    </row>
    <row r="2134" hidden="1">
      <c r="A2134" s="83" t="str">
        <f t="shared" si="22"/>
        <v/>
      </c>
      <c r="B2134" s="323"/>
      <c r="C2134" s="92"/>
      <c r="D2134" s="306"/>
      <c r="E2134" s="173"/>
      <c r="F2134" s="173"/>
      <c r="G2134" s="308"/>
      <c r="H2134" s="348"/>
      <c r="I2134" s="173"/>
      <c r="J2134" s="173"/>
      <c r="K2134" s="300"/>
      <c r="L2134" s="349"/>
      <c r="M2134" s="362"/>
      <c r="N2134" s="349"/>
      <c r="O2134" s="349"/>
      <c r="P2134" s="349"/>
      <c r="Q2134" s="265"/>
      <c r="R2134" s="265"/>
      <c r="S2134" s="265"/>
      <c r="T2134" s="265"/>
      <c r="U2134" s="265"/>
      <c r="V2134" s="265"/>
      <c r="W2134" s="265"/>
      <c r="X2134" s="265"/>
      <c r="Y2134" s="265"/>
      <c r="Z2134" s="265"/>
      <c r="AA2134" s="265"/>
      <c r="AB2134" s="265"/>
    </row>
    <row r="2135" hidden="1">
      <c r="A2135" s="83" t="str">
        <f t="shared" si="22"/>
        <v/>
      </c>
      <c r="B2135" s="503" t="s">
        <v>10572</v>
      </c>
      <c r="C2135" s="92"/>
      <c r="D2135" s="306"/>
      <c r="E2135" s="173"/>
      <c r="F2135" s="173"/>
      <c r="G2135" s="308"/>
      <c r="H2135" s="348"/>
      <c r="I2135" s="173"/>
      <c r="J2135" s="173"/>
      <c r="K2135" s="300"/>
      <c r="L2135" s="349"/>
      <c r="M2135" s="362"/>
      <c r="N2135" s="349"/>
      <c r="O2135" s="349"/>
      <c r="P2135" s="349"/>
      <c r="Q2135" s="265"/>
      <c r="R2135" s="265"/>
      <c r="S2135" s="265"/>
      <c r="T2135" s="265"/>
      <c r="U2135" s="265"/>
      <c r="V2135" s="265"/>
      <c r="W2135" s="265"/>
      <c r="X2135" s="265"/>
      <c r="Y2135" s="265"/>
      <c r="Z2135" s="265"/>
      <c r="AA2135" s="265"/>
      <c r="AB2135" s="265"/>
    </row>
    <row r="2136" hidden="1">
      <c r="A2136" s="83" t="str">
        <f t="shared" si="22"/>
        <v/>
      </c>
      <c r="B2136" s="99"/>
      <c r="C2136" s="114" t="s">
        <v>69</v>
      </c>
      <c r="D2136" s="306"/>
      <c r="E2136" s="173"/>
      <c r="F2136" s="524" t="s">
        <v>11295</v>
      </c>
      <c r="G2136" s="525"/>
      <c r="H2136" s="348"/>
      <c r="I2136" s="173"/>
      <c r="J2136" s="173"/>
      <c r="K2136" s="300"/>
      <c r="L2136" s="349"/>
      <c r="M2136" s="362"/>
      <c r="N2136" s="349"/>
      <c r="O2136" s="349"/>
      <c r="P2136" s="349"/>
      <c r="Q2136" s="265"/>
      <c r="R2136" s="265"/>
      <c r="S2136" s="265"/>
      <c r="T2136" s="265"/>
      <c r="U2136" s="265"/>
      <c r="V2136" s="265"/>
      <c r="W2136" s="265"/>
      <c r="X2136" s="265"/>
      <c r="Y2136" s="265"/>
      <c r="Z2136" s="265"/>
      <c r="AA2136" s="265"/>
      <c r="AB2136" s="265"/>
    </row>
    <row r="2137" hidden="1">
      <c r="A2137" s="83" t="str">
        <f t="shared" si="22"/>
        <v>605888b0b54331c3497c98e1</v>
      </c>
      <c r="B2137" s="99"/>
      <c r="C2137" s="114" t="s">
        <v>69</v>
      </c>
      <c r="D2137" s="306" t="s">
        <v>123</v>
      </c>
      <c r="E2137" s="11" t="s">
        <v>4440</v>
      </c>
      <c r="F2137" s="11" t="s">
        <v>4441</v>
      </c>
      <c r="G2137" s="308" t="s">
        <v>9186</v>
      </c>
      <c r="H2137" s="348" t="s">
        <v>8970</v>
      </c>
      <c r="I2137" s="173" t="s">
        <v>11296</v>
      </c>
      <c r="J2137" s="11" t="s">
        <v>4443</v>
      </c>
      <c r="K2137" s="300"/>
      <c r="L2137" s="349"/>
      <c r="M2137" s="362"/>
      <c r="N2137" s="349"/>
      <c r="O2137" s="349"/>
      <c r="P2137" s="349"/>
      <c r="Q2137" s="265"/>
      <c r="R2137" s="265"/>
      <c r="S2137" s="265"/>
      <c r="T2137" s="265"/>
      <c r="U2137" s="265"/>
      <c r="V2137" s="265"/>
      <c r="W2137" s="265"/>
      <c r="X2137" s="265"/>
      <c r="Y2137" s="265"/>
      <c r="Z2137" s="265"/>
      <c r="AA2137" s="265"/>
      <c r="AB2137" s="265"/>
    </row>
    <row r="2138" hidden="1">
      <c r="A2138" s="83" t="str">
        <f t="shared" si="22"/>
        <v>6155bfef2e2644afd287482f</v>
      </c>
      <c r="B2138" s="99"/>
      <c r="C2138" s="114" t="s">
        <v>69</v>
      </c>
      <c r="D2138" s="387" t="s">
        <v>115</v>
      </c>
      <c r="E2138" s="11" t="s">
        <v>5906</v>
      </c>
      <c r="F2138" s="11" t="s">
        <v>5907</v>
      </c>
      <c r="G2138" s="308" t="s">
        <v>8958</v>
      </c>
      <c r="H2138" s="348" t="s">
        <v>8960</v>
      </c>
      <c r="I2138" s="173" t="s">
        <v>11297</v>
      </c>
      <c r="J2138" s="11" t="s">
        <v>5909</v>
      </c>
      <c r="K2138" s="300"/>
      <c r="L2138" s="349"/>
      <c r="M2138" s="362"/>
      <c r="N2138" s="349"/>
      <c r="O2138" s="349"/>
      <c r="P2138" s="349"/>
      <c r="Q2138" s="265"/>
      <c r="R2138" s="265"/>
      <c r="S2138" s="265"/>
      <c r="T2138" s="265"/>
      <c r="U2138" s="265"/>
      <c r="V2138" s="265"/>
      <c r="W2138" s="265"/>
      <c r="X2138" s="265"/>
      <c r="Y2138" s="265"/>
      <c r="Z2138" s="265"/>
      <c r="AA2138" s="265"/>
      <c r="AB2138" s="265"/>
    </row>
    <row r="2139" hidden="1">
      <c r="A2139" s="83" t="str">
        <f t="shared" si="22"/>
        <v/>
      </c>
      <c r="B2139" s="99"/>
      <c r="C2139" s="114" t="s">
        <v>69</v>
      </c>
      <c r="D2139" s="306"/>
      <c r="E2139" s="173"/>
      <c r="F2139" s="370" t="s">
        <v>11298</v>
      </c>
      <c r="G2139" s="308"/>
      <c r="H2139" s="348"/>
      <c r="I2139" s="173"/>
      <c r="J2139" s="173"/>
      <c r="K2139" s="300"/>
      <c r="L2139" s="349"/>
      <c r="M2139" s="362"/>
      <c r="N2139" s="349"/>
      <c r="O2139" s="349"/>
      <c r="P2139" s="349"/>
      <c r="Q2139" s="265"/>
      <c r="R2139" s="265"/>
      <c r="S2139" s="265"/>
      <c r="T2139" s="265"/>
      <c r="U2139" s="265"/>
      <c r="V2139" s="265"/>
      <c r="W2139" s="265"/>
      <c r="X2139" s="265"/>
      <c r="Y2139" s="265"/>
      <c r="Z2139" s="265"/>
      <c r="AA2139" s="265"/>
      <c r="AB2139" s="265"/>
    </row>
    <row r="2140" hidden="1">
      <c r="A2140" s="83" t="str">
        <f t="shared" si="22"/>
        <v/>
      </c>
      <c r="B2140" s="108"/>
      <c r="C2140" s="114" t="s">
        <v>69</v>
      </c>
      <c r="D2140" s="306"/>
      <c r="E2140" s="173"/>
      <c r="F2140" s="173"/>
      <c r="G2140" s="308"/>
      <c r="H2140" s="348"/>
      <c r="I2140" s="173"/>
      <c r="J2140" s="173"/>
      <c r="K2140" s="300"/>
      <c r="L2140" s="349"/>
      <c r="M2140" s="362"/>
      <c r="N2140" s="349"/>
      <c r="O2140" s="349"/>
      <c r="P2140" s="349"/>
      <c r="Q2140" s="265"/>
      <c r="R2140" s="265"/>
      <c r="S2140" s="265"/>
      <c r="T2140" s="265"/>
      <c r="U2140" s="265"/>
      <c r="V2140" s="265"/>
      <c r="W2140" s="265"/>
      <c r="X2140" s="265"/>
      <c r="Y2140" s="265"/>
      <c r="Z2140" s="265"/>
      <c r="AA2140" s="265"/>
      <c r="AB2140" s="265"/>
    </row>
    <row r="2141" hidden="1">
      <c r="A2141" s="83" t="str">
        <f t="shared" si="22"/>
        <v/>
      </c>
      <c r="B2141" s="323"/>
      <c r="C2141" s="92"/>
      <c r="D2141" s="306"/>
      <c r="E2141" s="173"/>
      <c r="F2141" s="173"/>
      <c r="G2141" s="308"/>
      <c r="H2141" s="348"/>
      <c r="I2141" s="173"/>
      <c r="J2141" s="173"/>
      <c r="K2141" s="300"/>
      <c r="L2141" s="349"/>
      <c r="M2141" s="362"/>
      <c r="N2141" s="349"/>
      <c r="O2141" s="349"/>
      <c r="P2141" s="349"/>
      <c r="Q2141" s="265"/>
      <c r="R2141" s="265"/>
      <c r="S2141" s="265"/>
      <c r="T2141" s="265"/>
      <c r="U2141" s="265"/>
      <c r="V2141" s="265"/>
      <c r="W2141" s="265"/>
      <c r="X2141" s="265"/>
      <c r="Y2141" s="265"/>
      <c r="Z2141" s="265"/>
      <c r="AA2141" s="265"/>
      <c r="AB2141" s="265"/>
    </row>
    <row r="2142" hidden="1">
      <c r="A2142" s="83" t="str">
        <f t="shared" si="22"/>
        <v>60c0e83a40e3a01be0cd0987</v>
      </c>
      <c r="B2142" s="266" t="s">
        <v>368</v>
      </c>
      <c r="C2142" s="475" t="s">
        <v>371</v>
      </c>
      <c r="D2142" s="387" t="s">
        <v>115</v>
      </c>
      <c r="E2142" s="11" t="s">
        <v>8227</v>
      </c>
      <c r="F2142" s="11" t="s">
        <v>8228</v>
      </c>
      <c r="G2142" s="308" t="s">
        <v>9021</v>
      </c>
      <c r="H2142" s="348" t="s">
        <v>11068</v>
      </c>
      <c r="I2142" s="173" t="s">
        <v>11299</v>
      </c>
      <c r="J2142" s="11" t="s">
        <v>8230</v>
      </c>
      <c r="K2142" s="300" t="s">
        <v>6967</v>
      </c>
      <c r="L2142" s="349"/>
      <c r="M2142" s="362"/>
      <c r="N2142" s="349"/>
      <c r="O2142" s="349"/>
      <c r="P2142" s="349"/>
      <c r="Q2142" s="265"/>
      <c r="R2142" s="265"/>
      <c r="S2142" s="265"/>
      <c r="T2142" s="265"/>
      <c r="U2142" s="265"/>
      <c r="V2142" s="265"/>
      <c r="W2142" s="265"/>
      <c r="X2142" s="265"/>
      <c r="Y2142" s="265"/>
      <c r="Z2142" s="265"/>
      <c r="AA2142" s="265"/>
      <c r="AB2142" s="265"/>
    </row>
    <row r="2143" hidden="1">
      <c r="A2143" s="83" t="str">
        <f t="shared" si="22"/>
        <v>60a8f1e9d49b4875a848d100</v>
      </c>
      <c r="B2143" s="99"/>
      <c r="C2143" s="480" t="s">
        <v>371</v>
      </c>
      <c r="D2143" s="387" t="s">
        <v>115</v>
      </c>
      <c r="E2143" s="11" t="s">
        <v>3380</v>
      </c>
      <c r="F2143" s="11" t="s">
        <v>3381</v>
      </c>
      <c r="G2143" s="308" t="s">
        <v>8958</v>
      </c>
      <c r="H2143" s="348" t="s">
        <v>11300</v>
      </c>
      <c r="I2143" s="173" t="s">
        <v>11301</v>
      </c>
      <c r="J2143" s="11" t="s">
        <v>3383</v>
      </c>
      <c r="K2143" s="300" t="s">
        <v>6967</v>
      </c>
      <c r="L2143" s="349"/>
      <c r="M2143" s="362"/>
      <c r="N2143" s="349"/>
      <c r="O2143" s="349"/>
      <c r="P2143" s="349"/>
      <c r="Q2143" s="265"/>
      <c r="R2143" s="265"/>
      <c r="S2143" s="265"/>
      <c r="T2143" s="265"/>
      <c r="U2143" s="265"/>
      <c r="V2143" s="265"/>
      <c r="W2143" s="265"/>
      <c r="X2143" s="265"/>
      <c r="Y2143" s="265"/>
      <c r="Z2143" s="265"/>
      <c r="AA2143" s="265"/>
      <c r="AB2143" s="265"/>
    </row>
    <row r="2144" hidden="1">
      <c r="A2144" s="83" t="str">
        <f t="shared" si="22"/>
        <v>603c32299ae2e82a73337f27</v>
      </c>
      <c r="B2144" s="99"/>
      <c r="C2144" s="480" t="s">
        <v>371</v>
      </c>
      <c r="D2144" s="306" t="s">
        <v>123</v>
      </c>
      <c r="E2144" s="11" t="s">
        <v>781</v>
      </c>
      <c r="F2144" s="11" t="s">
        <v>782</v>
      </c>
      <c r="G2144" s="308" t="s">
        <v>8912</v>
      </c>
      <c r="H2144" s="348" t="s">
        <v>8753</v>
      </c>
      <c r="I2144" s="173" t="s">
        <v>11302</v>
      </c>
      <c r="J2144" s="11" t="s">
        <v>11303</v>
      </c>
      <c r="K2144" s="300"/>
      <c r="L2144" s="349"/>
      <c r="M2144" s="362"/>
      <c r="N2144" s="349"/>
      <c r="O2144" s="349"/>
      <c r="P2144" s="349"/>
      <c r="Q2144" s="265"/>
      <c r="R2144" s="265"/>
      <c r="S2144" s="265"/>
      <c r="T2144" s="265"/>
      <c r="U2144" s="265"/>
      <c r="V2144" s="265"/>
      <c r="W2144" s="265"/>
      <c r="X2144" s="265"/>
      <c r="Y2144" s="265"/>
      <c r="Z2144" s="265"/>
      <c r="AA2144" s="265"/>
      <c r="AB2144" s="265"/>
    </row>
    <row r="2145" hidden="1">
      <c r="A2145" s="83" t="str">
        <f t="shared" si="22"/>
        <v>60bf62ef437b75769cfe8384</v>
      </c>
      <c r="B2145" s="99"/>
      <c r="C2145" s="480" t="s">
        <v>371</v>
      </c>
      <c r="D2145" s="306" t="s">
        <v>123</v>
      </c>
      <c r="E2145" s="11" t="s">
        <v>2815</v>
      </c>
      <c r="F2145" s="11" t="s">
        <v>2816</v>
      </c>
      <c r="G2145" s="308" t="s">
        <v>8870</v>
      </c>
      <c r="H2145" s="348" t="s">
        <v>8753</v>
      </c>
      <c r="I2145" s="173" t="s">
        <v>11304</v>
      </c>
      <c r="J2145" s="11" t="s">
        <v>2818</v>
      </c>
      <c r="K2145" s="300" t="s">
        <v>6967</v>
      </c>
      <c r="L2145" s="349"/>
      <c r="M2145" s="362"/>
      <c r="N2145" s="349"/>
      <c r="O2145" s="349"/>
      <c r="P2145" s="349"/>
      <c r="Q2145" s="265"/>
      <c r="R2145" s="265"/>
      <c r="S2145" s="265"/>
      <c r="T2145" s="265"/>
      <c r="U2145" s="265"/>
      <c r="V2145" s="265"/>
      <c r="W2145" s="265"/>
      <c r="X2145" s="265"/>
      <c r="Y2145" s="265"/>
      <c r="Z2145" s="265"/>
      <c r="AA2145" s="265"/>
      <c r="AB2145" s="265"/>
    </row>
    <row r="2146" hidden="1">
      <c r="A2146" s="83" t="str">
        <f t="shared" si="22"/>
        <v/>
      </c>
      <c r="B2146" s="108"/>
      <c r="C2146" s="480" t="s">
        <v>371</v>
      </c>
      <c r="D2146" s="306"/>
      <c r="E2146" s="173"/>
      <c r="F2146" s="173"/>
      <c r="G2146" s="308"/>
      <c r="H2146" s="348"/>
      <c r="I2146" s="173"/>
      <c r="J2146" s="173"/>
      <c r="K2146" s="300"/>
      <c r="L2146" s="349"/>
      <c r="M2146" s="362"/>
      <c r="N2146" s="349"/>
      <c r="O2146" s="349"/>
      <c r="P2146" s="349"/>
      <c r="Q2146" s="265"/>
      <c r="R2146" s="265"/>
      <c r="S2146" s="265"/>
      <c r="T2146" s="265"/>
      <c r="U2146" s="265"/>
      <c r="V2146" s="265"/>
      <c r="W2146" s="265"/>
      <c r="X2146" s="265"/>
      <c r="Y2146" s="265"/>
      <c r="Z2146" s="265"/>
      <c r="AA2146" s="265"/>
      <c r="AB2146" s="265"/>
    </row>
    <row r="2147" hidden="1">
      <c r="A2147" s="83" t="str">
        <f t="shared" ref="A2147:A2150" si="23">E2148</f>
        <v/>
      </c>
      <c r="B2147" s="323"/>
      <c r="C2147" s="478">
        <v>44484.0</v>
      </c>
      <c r="D2147" s="126"/>
      <c r="E2147" s="127"/>
      <c r="F2147" s="127"/>
      <c r="G2147" s="112"/>
      <c r="H2147" s="127"/>
      <c r="I2147" s="127"/>
      <c r="J2147" s="127"/>
      <c r="L2147" s="349"/>
      <c r="M2147" s="362"/>
      <c r="N2147" s="349"/>
      <c r="O2147" s="349"/>
      <c r="P2147" s="349"/>
      <c r="Q2147" s="265"/>
      <c r="R2147" s="265"/>
      <c r="S2147" s="265"/>
      <c r="T2147" s="265"/>
      <c r="U2147" s="265"/>
      <c r="V2147" s="265"/>
      <c r="W2147" s="265"/>
      <c r="X2147" s="265"/>
      <c r="Y2147" s="265"/>
      <c r="Z2147" s="265"/>
      <c r="AA2147" s="265"/>
      <c r="AB2147" s="265"/>
    </row>
    <row r="2148" hidden="1">
      <c r="A2148" s="83" t="str">
        <f t="shared" si="23"/>
        <v>5fc627db6b8a2f0edfd5e81b</v>
      </c>
      <c r="B2148" s="481" t="s">
        <v>8686</v>
      </c>
      <c r="C2148" s="480" t="s">
        <v>52</v>
      </c>
      <c r="D2148" s="306"/>
      <c r="E2148" s="173"/>
      <c r="F2148" s="173"/>
      <c r="G2148" s="308" t="s">
        <v>8927</v>
      </c>
      <c r="H2148" s="127"/>
      <c r="I2148" s="101"/>
      <c r="J2148" s="127"/>
      <c r="K2148" s="300"/>
      <c r="L2148" s="349"/>
      <c r="M2148" s="362"/>
      <c r="N2148" s="349"/>
      <c r="O2148" s="349"/>
      <c r="P2148" s="349"/>
      <c r="Q2148" s="265"/>
      <c r="R2148" s="265"/>
      <c r="S2148" s="265"/>
      <c r="T2148" s="265"/>
      <c r="U2148" s="265"/>
      <c r="V2148" s="265"/>
      <c r="W2148" s="265"/>
      <c r="X2148" s="265"/>
      <c r="Y2148" s="265"/>
      <c r="Z2148" s="265"/>
      <c r="AA2148" s="265"/>
      <c r="AB2148" s="265"/>
    </row>
    <row r="2149" hidden="1">
      <c r="A2149" s="83" t="str">
        <f t="shared" si="23"/>
        <v>611ec09c51d7d87eaa5e168a</v>
      </c>
      <c r="B2149" s="99"/>
      <c r="C2149" s="480" t="s">
        <v>52</v>
      </c>
      <c r="D2149" s="306" t="s">
        <v>247</v>
      </c>
      <c r="E2149" s="101" t="s">
        <v>6042</v>
      </c>
      <c r="F2149" s="101" t="s">
        <v>6043</v>
      </c>
      <c r="G2149" s="308" t="s">
        <v>9186</v>
      </c>
      <c r="H2149" s="101" t="s">
        <v>10097</v>
      </c>
      <c r="I2149" s="192" t="s">
        <v>11305</v>
      </c>
      <c r="J2149" s="101" t="s">
        <v>6045</v>
      </c>
      <c r="K2149" s="300"/>
      <c r="L2149" s="349"/>
      <c r="M2149" s="362"/>
      <c r="N2149" s="349"/>
      <c r="O2149" s="349"/>
      <c r="P2149" s="349"/>
      <c r="Q2149" s="265"/>
      <c r="R2149" s="265"/>
      <c r="S2149" s="265"/>
      <c r="T2149" s="265"/>
      <c r="U2149" s="265"/>
      <c r="V2149" s="265"/>
      <c r="W2149" s="265"/>
      <c r="X2149" s="265"/>
      <c r="Y2149" s="265"/>
      <c r="Z2149" s="265"/>
      <c r="AA2149" s="265"/>
      <c r="AB2149" s="265"/>
    </row>
    <row r="2150" hidden="1">
      <c r="A2150" s="83" t="str">
        <f t="shared" si="23"/>
        <v>602c2dca5eff1057680deffa</v>
      </c>
      <c r="B2150" s="99"/>
      <c r="C2150" s="480" t="s">
        <v>52</v>
      </c>
      <c r="D2150" s="306" t="s">
        <v>247</v>
      </c>
      <c r="E2150" s="11" t="s">
        <v>1039</v>
      </c>
      <c r="F2150" s="101" t="s">
        <v>1040</v>
      </c>
      <c r="G2150" s="308" t="s">
        <v>8958</v>
      </c>
      <c r="H2150" s="101" t="s">
        <v>8705</v>
      </c>
      <c r="I2150" s="173" t="s">
        <v>11306</v>
      </c>
      <c r="J2150" s="101" t="s">
        <v>1042</v>
      </c>
      <c r="K2150" s="300"/>
      <c r="L2150" s="349"/>
      <c r="M2150" s="362"/>
      <c r="N2150" s="349"/>
      <c r="O2150" s="349"/>
      <c r="P2150" s="349"/>
      <c r="Q2150" s="265"/>
      <c r="R2150" s="265"/>
      <c r="S2150" s="265"/>
      <c r="T2150" s="265"/>
      <c r="U2150" s="265"/>
      <c r="V2150" s="265"/>
      <c r="W2150" s="265"/>
      <c r="X2150" s="265"/>
      <c r="Y2150" s="265"/>
      <c r="Z2150" s="265"/>
      <c r="AA2150" s="265"/>
      <c r="AB2150" s="265"/>
    </row>
    <row r="2151" hidden="1">
      <c r="A2151" s="83" t="str">
        <f>#REF!</f>
        <v>#REF!</v>
      </c>
      <c r="B2151" s="99"/>
      <c r="C2151" s="480" t="s">
        <v>52</v>
      </c>
      <c r="D2151" s="306" t="s">
        <v>247</v>
      </c>
      <c r="E2151" s="101" t="s">
        <v>6013</v>
      </c>
      <c r="F2151" s="101" t="s">
        <v>6014</v>
      </c>
      <c r="G2151" s="308" t="s">
        <v>8912</v>
      </c>
      <c r="H2151" s="11" t="s">
        <v>8840</v>
      </c>
      <c r="I2151" s="11" t="s">
        <v>11307</v>
      </c>
      <c r="J2151" s="101" t="s">
        <v>6016</v>
      </c>
      <c r="K2151" s="300" t="s">
        <v>11308</v>
      </c>
      <c r="L2151" s="349"/>
      <c r="M2151" s="362"/>
      <c r="N2151" s="349"/>
      <c r="O2151" s="349"/>
      <c r="P2151" s="349"/>
      <c r="Q2151" s="265"/>
      <c r="R2151" s="265"/>
      <c r="S2151" s="265"/>
      <c r="T2151" s="265"/>
      <c r="U2151" s="265"/>
      <c r="V2151" s="265"/>
      <c r="W2151" s="265"/>
      <c r="X2151" s="265"/>
      <c r="Y2151" s="265"/>
      <c r="Z2151" s="265"/>
      <c r="AA2151" s="265"/>
      <c r="AB2151" s="265"/>
    </row>
    <row r="2152" hidden="1">
      <c r="A2152" s="83" t="str">
        <f t="shared" ref="A2152:A2178" si="24">E2152</f>
        <v/>
      </c>
      <c r="B2152" s="99"/>
      <c r="C2152" s="480" t="s">
        <v>52</v>
      </c>
      <c r="D2152" s="306"/>
      <c r="E2152" s="173"/>
      <c r="F2152" s="173"/>
      <c r="G2152" s="308"/>
      <c r="H2152" s="348"/>
      <c r="I2152" s="173"/>
      <c r="J2152" s="173"/>
      <c r="K2152" s="300"/>
      <c r="L2152" s="349"/>
      <c r="M2152" s="362"/>
      <c r="N2152" s="349"/>
      <c r="O2152" s="349"/>
      <c r="P2152" s="349"/>
      <c r="Q2152" s="265"/>
      <c r="R2152" s="265"/>
      <c r="S2152" s="265"/>
      <c r="T2152" s="265"/>
      <c r="U2152" s="265"/>
      <c r="V2152" s="265"/>
      <c r="W2152" s="265"/>
      <c r="X2152" s="265"/>
      <c r="Y2152" s="265"/>
      <c r="Z2152" s="265"/>
      <c r="AA2152" s="265"/>
      <c r="AB2152" s="265"/>
    </row>
    <row r="2153" hidden="1">
      <c r="A2153" s="83" t="str">
        <f t="shared" si="24"/>
        <v/>
      </c>
      <c r="B2153" s="108"/>
      <c r="C2153" s="480" t="s">
        <v>52</v>
      </c>
      <c r="D2153" s="306"/>
      <c r="E2153" s="173"/>
      <c r="F2153" s="173"/>
      <c r="G2153" s="308"/>
      <c r="H2153" s="348"/>
      <c r="I2153" s="173"/>
      <c r="J2153" s="173"/>
      <c r="K2153" s="300"/>
      <c r="L2153" s="349"/>
      <c r="M2153" s="362"/>
      <c r="N2153" s="349"/>
      <c r="O2153" s="349"/>
      <c r="P2153" s="349"/>
      <c r="Q2153" s="265"/>
      <c r="R2153" s="265"/>
      <c r="S2153" s="265"/>
      <c r="T2153" s="265"/>
      <c r="U2153" s="265"/>
      <c r="V2153" s="265"/>
      <c r="W2153" s="265"/>
      <c r="X2153" s="265"/>
      <c r="Y2153" s="265"/>
      <c r="Z2153" s="265"/>
      <c r="AA2153" s="265"/>
      <c r="AB2153" s="265"/>
    </row>
    <row r="2154" hidden="1">
      <c r="A2154" s="83" t="str">
        <f t="shared" si="24"/>
        <v/>
      </c>
      <c r="B2154" s="323"/>
      <c r="C2154" s="92"/>
      <c r="D2154" s="306"/>
      <c r="E2154" s="173"/>
      <c r="F2154" s="173"/>
      <c r="G2154" s="308"/>
      <c r="H2154" s="348"/>
      <c r="I2154" s="173"/>
      <c r="J2154" s="173"/>
      <c r="K2154" s="300"/>
      <c r="L2154" s="349"/>
      <c r="M2154" s="362"/>
      <c r="N2154" s="349"/>
      <c r="O2154" s="349"/>
      <c r="P2154" s="349"/>
      <c r="Q2154" s="265"/>
      <c r="R2154" s="265"/>
      <c r="S2154" s="265"/>
      <c r="T2154" s="265"/>
      <c r="U2154" s="265"/>
      <c r="V2154" s="265"/>
      <c r="W2154" s="265"/>
      <c r="X2154" s="265"/>
      <c r="Y2154" s="265"/>
      <c r="Z2154" s="265"/>
      <c r="AA2154" s="265"/>
      <c r="AB2154" s="265"/>
    </row>
    <row r="2155" hidden="1">
      <c r="A2155" s="83" t="str">
        <f t="shared" si="24"/>
        <v/>
      </c>
      <c r="B2155" s="503" t="s">
        <v>10572</v>
      </c>
      <c r="C2155" s="92"/>
      <c r="D2155" s="306"/>
      <c r="E2155" s="173"/>
      <c r="F2155" s="370" t="s">
        <v>11309</v>
      </c>
      <c r="G2155" s="308"/>
      <c r="H2155" s="348"/>
      <c r="I2155" s="173"/>
      <c r="J2155" s="173"/>
      <c r="K2155" s="300"/>
      <c r="L2155" s="349"/>
      <c r="M2155" s="362"/>
      <c r="N2155" s="349"/>
      <c r="O2155" s="349"/>
      <c r="P2155" s="349"/>
      <c r="Q2155" s="265"/>
      <c r="R2155" s="265"/>
      <c r="S2155" s="265"/>
      <c r="T2155" s="265"/>
      <c r="U2155" s="265"/>
      <c r="V2155" s="265"/>
      <c r="W2155" s="265"/>
      <c r="X2155" s="265"/>
      <c r="Y2155" s="265"/>
      <c r="Z2155" s="265"/>
      <c r="AA2155" s="265"/>
      <c r="AB2155" s="265"/>
    </row>
    <row r="2156" hidden="1">
      <c r="A2156" s="83" t="str">
        <f t="shared" si="24"/>
        <v>6112c4e60fa660d5a1c93e71</v>
      </c>
      <c r="B2156" s="99"/>
      <c r="C2156" s="114" t="s">
        <v>69</v>
      </c>
      <c r="D2156" s="306" t="s">
        <v>123</v>
      </c>
      <c r="E2156" s="11" t="s">
        <v>5803</v>
      </c>
      <c r="F2156" s="11" t="s">
        <v>5804</v>
      </c>
      <c r="G2156" s="308" t="s">
        <v>10076</v>
      </c>
      <c r="H2156" s="348" t="s">
        <v>9417</v>
      </c>
      <c r="I2156" s="173" t="s">
        <v>11310</v>
      </c>
      <c r="J2156" s="11" t="s">
        <v>5806</v>
      </c>
      <c r="K2156" s="300"/>
      <c r="L2156" s="349"/>
      <c r="M2156" s="362"/>
      <c r="N2156" s="349"/>
      <c r="O2156" s="349"/>
      <c r="P2156" s="349"/>
      <c r="Q2156" s="265"/>
      <c r="R2156" s="265"/>
      <c r="S2156" s="265"/>
      <c r="T2156" s="265"/>
      <c r="U2156" s="265"/>
      <c r="V2156" s="265"/>
      <c r="W2156" s="265"/>
      <c r="X2156" s="265"/>
      <c r="Y2156" s="265"/>
      <c r="Z2156" s="265"/>
      <c r="AA2156" s="265"/>
      <c r="AB2156" s="265"/>
    </row>
    <row r="2157" hidden="1">
      <c r="A2157" s="83" t="str">
        <f t="shared" si="24"/>
        <v>6156ac33f741d0350db72947</v>
      </c>
      <c r="B2157" s="99"/>
      <c r="C2157" s="114" t="s">
        <v>69</v>
      </c>
      <c r="D2157" s="306" t="s">
        <v>123</v>
      </c>
      <c r="E2157" s="11" t="s">
        <v>7438</v>
      </c>
      <c r="F2157" s="11" t="s">
        <v>7439</v>
      </c>
      <c r="G2157" s="308" t="s">
        <v>9186</v>
      </c>
      <c r="H2157" s="11" t="s">
        <v>9459</v>
      </c>
      <c r="I2157" s="173" t="s">
        <v>11311</v>
      </c>
      <c r="J2157" s="11" t="s">
        <v>1325</v>
      </c>
      <c r="K2157" s="57" t="s">
        <v>11312</v>
      </c>
      <c r="L2157" s="349"/>
      <c r="M2157" s="362"/>
      <c r="N2157" s="349"/>
      <c r="O2157" s="349"/>
      <c r="P2157" s="349"/>
      <c r="Q2157" s="265"/>
      <c r="R2157" s="265"/>
      <c r="S2157" s="265"/>
      <c r="T2157" s="265"/>
      <c r="U2157" s="265"/>
      <c r="V2157" s="265"/>
      <c r="W2157" s="265"/>
      <c r="X2157" s="265"/>
      <c r="Y2157" s="265"/>
      <c r="Z2157" s="265"/>
      <c r="AA2157" s="265"/>
      <c r="AB2157" s="265"/>
    </row>
    <row r="2158" hidden="1">
      <c r="A2158" s="83" t="str">
        <f t="shared" si="24"/>
        <v>614830846b9fa181fe8d1ebd</v>
      </c>
      <c r="B2158" s="99"/>
      <c r="C2158" s="114" t="s">
        <v>69</v>
      </c>
      <c r="D2158" s="297" t="s">
        <v>123</v>
      </c>
      <c r="E2158" s="424" t="s">
        <v>1258</v>
      </c>
      <c r="F2158" s="424" t="s">
        <v>1259</v>
      </c>
      <c r="G2158" s="309" t="s">
        <v>8958</v>
      </c>
      <c r="H2158" s="231" t="s">
        <v>11313</v>
      </c>
      <c r="I2158" s="122" t="s">
        <v>11314</v>
      </c>
      <c r="J2158" s="424" t="s">
        <v>1262</v>
      </c>
      <c r="K2158" s="300" t="s">
        <v>11315</v>
      </c>
      <c r="L2158" s="349"/>
      <c r="M2158" s="362"/>
      <c r="N2158" s="349"/>
      <c r="O2158" s="349"/>
      <c r="P2158" s="349"/>
      <c r="Q2158" s="265"/>
      <c r="R2158" s="265"/>
      <c r="S2158" s="265"/>
      <c r="T2158" s="265"/>
      <c r="U2158" s="265"/>
      <c r="V2158" s="265"/>
      <c r="W2158" s="265"/>
      <c r="X2158" s="265"/>
      <c r="Y2158" s="265"/>
      <c r="Z2158" s="265"/>
      <c r="AA2158" s="265"/>
      <c r="AB2158" s="265"/>
    </row>
    <row r="2159" hidden="1">
      <c r="A2159" s="83" t="str">
        <f t="shared" si="24"/>
        <v/>
      </c>
      <c r="B2159" s="99"/>
      <c r="C2159" s="114" t="s">
        <v>69</v>
      </c>
      <c r="D2159" s="306"/>
      <c r="E2159" s="173"/>
      <c r="F2159" s="173"/>
      <c r="G2159" s="308"/>
      <c r="H2159" s="348"/>
      <c r="I2159" s="173"/>
      <c r="J2159" s="173"/>
      <c r="K2159" s="300"/>
      <c r="L2159" s="349"/>
      <c r="M2159" s="362"/>
      <c r="N2159" s="349"/>
      <c r="O2159" s="349"/>
      <c r="P2159" s="349"/>
      <c r="Q2159" s="265"/>
      <c r="R2159" s="265"/>
      <c r="S2159" s="265"/>
      <c r="T2159" s="265"/>
      <c r="U2159" s="265"/>
      <c r="V2159" s="265"/>
      <c r="W2159" s="265"/>
      <c r="X2159" s="265"/>
      <c r="Y2159" s="265"/>
      <c r="Z2159" s="265"/>
      <c r="AA2159" s="265"/>
      <c r="AB2159" s="265"/>
    </row>
    <row r="2160" hidden="1">
      <c r="A2160" s="83" t="str">
        <f t="shared" si="24"/>
        <v/>
      </c>
      <c r="B2160" s="108"/>
      <c r="C2160" s="114" t="s">
        <v>69</v>
      </c>
      <c r="D2160" s="306"/>
      <c r="E2160" s="173"/>
      <c r="F2160" s="173"/>
      <c r="G2160" s="308"/>
      <c r="H2160" s="348"/>
      <c r="I2160" s="173"/>
      <c r="J2160" s="173"/>
      <c r="K2160" s="300"/>
      <c r="L2160" s="349"/>
      <c r="M2160" s="362"/>
      <c r="N2160" s="349"/>
      <c r="O2160" s="349"/>
      <c r="P2160" s="349"/>
      <c r="Q2160" s="265"/>
      <c r="R2160" s="265"/>
      <c r="S2160" s="265"/>
      <c r="T2160" s="265"/>
      <c r="U2160" s="265"/>
      <c r="V2160" s="265"/>
      <c r="W2160" s="265"/>
      <c r="X2160" s="265"/>
      <c r="Y2160" s="265"/>
      <c r="Z2160" s="265"/>
      <c r="AA2160" s="265"/>
      <c r="AB2160" s="265"/>
    </row>
    <row r="2161" hidden="1">
      <c r="A2161" s="83" t="str">
        <f t="shared" si="24"/>
        <v/>
      </c>
      <c r="B2161" s="323"/>
      <c r="C2161" s="92"/>
      <c r="D2161" s="306"/>
      <c r="E2161" s="173"/>
      <c r="F2161" s="173"/>
      <c r="G2161" s="308"/>
      <c r="H2161" s="348"/>
      <c r="I2161" s="173"/>
      <c r="J2161" s="173"/>
      <c r="K2161" s="300"/>
      <c r="L2161" s="349"/>
      <c r="M2161" s="362"/>
      <c r="N2161" s="349"/>
      <c r="O2161" s="349"/>
      <c r="P2161" s="349"/>
      <c r="Q2161" s="265"/>
      <c r="R2161" s="265"/>
      <c r="S2161" s="265"/>
      <c r="T2161" s="265"/>
      <c r="U2161" s="265"/>
      <c r="V2161" s="265"/>
      <c r="W2161" s="265"/>
      <c r="X2161" s="265"/>
      <c r="Y2161" s="265"/>
      <c r="Z2161" s="265"/>
      <c r="AA2161" s="265"/>
      <c r="AB2161" s="265"/>
    </row>
    <row r="2162" hidden="1">
      <c r="A2162" s="83" t="str">
        <f t="shared" si="24"/>
        <v/>
      </c>
      <c r="B2162" s="266" t="s">
        <v>368</v>
      </c>
      <c r="C2162" s="475" t="s">
        <v>371</v>
      </c>
      <c r="D2162" s="306"/>
      <c r="E2162" s="173"/>
      <c r="F2162" s="173"/>
      <c r="G2162" s="308"/>
      <c r="H2162" s="348"/>
      <c r="I2162" s="173"/>
      <c r="J2162" s="173"/>
      <c r="K2162" s="300"/>
      <c r="L2162" s="349"/>
      <c r="M2162" s="362"/>
      <c r="N2162" s="349"/>
      <c r="O2162" s="349"/>
      <c r="P2162" s="349"/>
      <c r="Q2162" s="265"/>
      <c r="R2162" s="265"/>
      <c r="S2162" s="265"/>
      <c r="T2162" s="265"/>
      <c r="U2162" s="265"/>
      <c r="V2162" s="265"/>
      <c r="W2162" s="265"/>
      <c r="X2162" s="265"/>
      <c r="Y2162" s="265"/>
      <c r="Z2162" s="265"/>
      <c r="AA2162" s="265"/>
      <c r="AB2162" s="265"/>
    </row>
    <row r="2163" hidden="1">
      <c r="A2163" s="83" t="str">
        <f t="shared" si="24"/>
        <v>RANDEVU OLUŞTURULMAYACAK!!!!</v>
      </c>
      <c r="B2163" s="99"/>
      <c r="C2163" s="480" t="s">
        <v>371</v>
      </c>
      <c r="D2163" s="306"/>
      <c r="E2163" s="339" t="s">
        <v>10215</v>
      </c>
      <c r="F2163" s="254"/>
      <c r="G2163" s="308"/>
      <c r="H2163" s="348"/>
      <c r="I2163" s="173"/>
      <c r="J2163" s="173"/>
      <c r="K2163" s="300"/>
      <c r="L2163" s="349"/>
      <c r="M2163" s="362"/>
      <c r="N2163" s="349"/>
      <c r="O2163" s="349"/>
      <c r="P2163" s="349"/>
      <c r="Q2163" s="265"/>
      <c r="R2163" s="265"/>
      <c r="S2163" s="265"/>
      <c r="T2163" s="265"/>
      <c r="U2163" s="265"/>
      <c r="V2163" s="265"/>
      <c r="W2163" s="265"/>
      <c r="X2163" s="265"/>
      <c r="Y2163" s="265"/>
      <c r="Z2163" s="265"/>
      <c r="AA2163" s="265"/>
      <c r="AB2163" s="265"/>
    </row>
    <row r="2164" hidden="1">
      <c r="A2164" s="83" t="str">
        <f t="shared" si="24"/>
        <v/>
      </c>
      <c r="B2164" s="99"/>
      <c r="C2164" s="480" t="s">
        <v>371</v>
      </c>
      <c r="D2164" s="306"/>
      <c r="E2164" s="255"/>
      <c r="F2164" s="256"/>
      <c r="G2164" s="308"/>
      <c r="H2164" s="348"/>
      <c r="I2164" s="173"/>
      <c r="J2164" s="173"/>
      <c r="K2164" s="300"/>
      <c r="L2164" s="349"/>
      <c r="M2164" s="362"/>
      <c r="N2164" s="349"/>
      <c r="O2164" s="349"/>
      <c r="P2164" s="349"/>
      <c r="Q2164" s="265"/>
      <c r="R2164" s="265"/>
      <c r="S2164" s="265"/>
      <c r="T2164" s="265"/>
      <c r="U2164" s="265"/>
      <c r="V2164" s="265"/>
      <c r="W2164" s="265"/>
      <c r="X2164" s="265"/>
      <c r="Y2164" s="265"/>
      <c r="Z2164" s="265"/>
      <c r="AA2164" s="265"/>
      <c r="AB2164" s="265"/>
    </row>
    <row r="2165" hidden="1">
      <c r="A2165" s="83" t="str">
        <f t="shared" si="24"/>
        <v/>
      </c>
      <c r="B2165" s="99"/>
      <c r="C2165" s="480" t="s">
        <v>371</v>
      </c>
      <c r="D2165" s="306"/>
      <c r="E2165" s="257"/>
      <c r="F2165" s="259"/>
      <c r="G2165" s="308"/>
      <c r="H2165" s="348"/>
      <c r="I2165" s="173"/>
      <c r="J2165" s="173"/>
      <c r="K2165" s="300"/>
      <c r="L2165" s="349"/>
      <c r="M2165" s="362"/>
      <c r="N2165" s="349"/>
      <c r="O2165" s="349"/>
      <c r="P2165" s="349"/>
      <c r="Q2165" s="265"/>
      <c r="R2165" s="265"/>
      <c r="S2165" s="265"/>
      <c r="T2165" s="265"/>
      <c r="U2165" s="265"/>
      <c r="V2165" s="265"/>
      <c r="W2165" s="265"/>
      <c r="X2165" s="265"/>
      <c r="Y2165" s="265"/>
      <c r="Z2165" s="265"/>
      <c r="AA2165" s="265"/>
      <c r="AB2165" s="265"/>
    </row>
    <row r="2166" hidden="1">
      <c r="A2166" s="83" t="str">
        <f t="shared" si="24"/>
        <v/>
      </c>
      <c r="B2166" s="108"/>
      <c r="C2166" s="480" t="s">
        <v>371</v>
      </c>
      <c r="D2166" s="306"/>
      <c r="E2166" s="173"/>
      <c r="F2166" s="173"/>
      <c r="G2166" s="308"/>
      <c r="H2166" s="348"/>
      <c r="I2166" s="173"/>
      <c r="J2166" s="173"/>
      <c r="K2166" s="300"/>
      <c r="L2166" s="349"/>
      <c r="M2166" s="362"/>
      <c r="N2166" s="349"/>
      <c r="O2166" s="349"/>
      <c r="P2166" s="349"/>
      <c r="Q2166" s="265"/>
      <c r="R2166" s="265"/>
      <c r="S2166" s="265"/>
      <c r="T2166" s="265"/>
      <c r="U2166" s="265"/>
      <c r="V2166" s="265"/>
      <c r="W2166" s="265"/>
      <c r="X2166" s="265"/>
      <c r="Y2166" s="265"/>
      <c r="Z2166" s="265"/>
      <c r="AA2166" s="265"/>
      <c r="AB2166" s="265"/>
    </row>
    <row r="2167" hidden="1">
      <c r="A2167" s="83" t="str">
        <f t="shared" si="24"/>
        <v/>
      </c>
      <c r="B2167" s="323"/>
      <c r="C2167" s="478">
        <v>44487.0</v>
      </c>
      <c r="D2167" s="306"/>
      <c r="E2167" s="173"/>
      <c r="F2167" s="173"/>
      <c r="G2167" s="308"/>
      <c r="H2167" s="348"/>
      <c r="I2167" s="173"/>
      <c r="J2167" s="173"/>
      <c r="K2167" s="300"/>
      <c r="L2167" s="349"/>
      <c r="M2167" s="362"/>
      <c r="N2167" s="349"/>
      <c r="O2167" s="349"/>
      <c r="P2167" s="349"/>
      <c r="Q2167" s="265"/>
      <c r="R2167" s="265"/>
      <c r="S2167" s="265"/>
      <c r="T2167" s="265"/>
      <c r="U2167" s="265"/>
      <c r="V2167" s="265"/>
      <c r="W2167" s="265"/>
      <c r="X2167" s="265"/>
      <c r="Y2167" s="265"/>
      <c r="Z2167" s="265"/>
      <c r="AA2167" s="265"/>
      <c r="AB2167" s="265"/>
    </row>
    <row r="2168" hidden="1">
      <c r="A2168" s="83" t="str">
        <f t="shared" si="24"/>
        <v/>
      </c>
      <c r="B2168" s="481" t="s">
        <v>8686</v>
      </c>
      <c r="C2168" s="480" t="s">
        <v>52</v>
      </c>
      <c r="D2168" s="306"/>
      <c r="E2168" s="173"/>
      <c r="F2168" s="173"/>
      <c r="G2168" s="308"/>
      <c r="H2168" s="348"/>
      <c r="I2168" s="173"/>
      <c r="J2168" s="173"/>
      <c r="K2168" s="300"/>
      <c r="L2168" s="349"/>
      <c r="M2168" s="362"/>
      <c r="N2168" s="349"/>
      <c r="O2168" s="349"/>
      <c r="P2168" s="349"/>
      <c r="Q2168" s="265"/>
      <c r="R2168" s="265"/>
      <c r="S2168" s="265"/>
      <c r="T2168" s="265"/>
      <c r="U2168" s="265"/>
      <c r="V2168" s="265"/>
      <c r="W2168" s="265"/>
      <c r="X2168" s="265"/>
      <c r="Y2168" s="265"/>
      <c r="Z2168" s="265"/>
      <c r="AA2168" s="265"/>
      <c r="AB2168" s="265"/>
    </row>
    <row r="2169" hidden="1">
      <c r="A2169" s="83" t="str">
        <f t="shared" si="24"/>
        <v/>
      </c>
      <c r="B2169" s="99"/>
      <c r="C2169" s="480" t="s">
        <v>52</v>
      </c>
      <c r="D2169" s="306"/>
      <c r="E2169" s="173"/>
      <c r="F2169" s="173"/>
      <c r="G2169" s="308"/>
      <c r="H2169" s="348"/>
      <c r="I2169" s="173"/>
      <c r="J2169" s="173"/>
      <c r="K2169" s="300"/>
      <c r="L2169" s="349"/>
      <c r="M2169" s="362"/>
      <c r="N2169" s="349"/>
      <c r="O2169" s="349"/>
      <c r="P2169" s="349"/>
      <c r="Q2169" s="265"/>
      <c r="R2169" s="265"/>
      <c r="S2169" s="265"/>
      <c r="T2169" s="265"/>
      <c r="U2169" s="265"/>
      <c r="V2169" s="265"/>
      <c r="W2169" s="265"/>
      <c r="X2169" s="265"/>
      <c r="Y2169" s="265"/>
      <c r="Z2169" s="265"/>
      <c r="AA2169" s="265"/>
      <c r="AB2169" s="265"/>
    </row>
    <row r="2170" hidden="1">
      <c r="A2170" s="83" t="str">
        <f t="shared" si="24"/>
        <v>6004c32de2740f172e19f3f5</v>
      </c>
      <c r="B2170" s="99"/>
      <c r="C2170" s="480" t="s">
        <v>52</v>
      </c>
      <c r="D2170" s="297" t="s">
        <v>358</v>
      </c>
      <c r="E2170" s="424" t="s">
        <v>9316</v>
      </c>
      <c r="F2170" s="424" t="s">
        <v>612</v>
      </c>
      <c r="G2170" s="309" t="s">
        <v>9186</v>
      </c>
      <c r="H2170" s="231" t="s">
        <v>10248</v>
      </c>
      <c r="I2170" s="122" t="s">
        <v>11316</v>
      </c>
      <c r="J2170" s="122" t="s">
        <v>9319</v>
      </c>
      <c r="K2170" s="300" t="s">
        <v>11317</v>
      </c>
      <c r="L2170" s="349"/>
      <c r="M2170" s="362"/>
      <c r="N2170" s="349"/>
      <c r="O2170" s="349"/>
      <c r="P2170" s="349"/>
      <c r="Q2170" s="265"/>
      <c r="R2170" s="265"/>
      <c r="S2170" s="265"/>
      <c r="T2170" s="265"/>
      <c r="U2170" s="265"/>
      <c r="V2170" s="265"/>
      <c r="W2170" s="265"/>
      <c r="X2170" s="265"/>
      <c r="Y2170" s="265"/>
      <c r="Z2170" s="265"/>
      <c r="AA2170" s="265"/>
      <c r="AB2170" s="265"/>
    </row>
    <row r="2171" hidden="1">
      <c r="A2171" s="83" t="str">
        <f t="shared" si="24"/>
        <v>615d46812aee5e9ff6eaa60b</v>
      </c>
      <c r="B2171" s="99"/>
      <c r="C2171" s="480" t="s">
        <v>52</v>
      </c>
      <c r="D2171" s="306" t="s">
        <v>247</v>
      </c>
      <c r="E2171" s="101" t="s">
        <v>7984</v>
      </c>
      <c r="F2171" s="11" t="s">
        <v>7985</v>
      </c>
      <c r="G2171" s="308" t="s">
        <v>8958</v>
      </c>
      <c r="H2171" s="11" t="s">
        <v>9317</v>
      </c>
      <c r="I2171" s="101" t="s">
        <v>11318</v>
      </c>
      <c r="J2171" s="11" t="s">
        <v>7987</v>
      </c>
      <c r="K2171" s="300"/>
      <c r="L2171" s="349"/>
      <c r="M2171" s="362"/>
      <c r="N2171" s="349"/>
      <c r="O2171" s="349"/>
      <c r="P2171" s="349"/>
      <c r="Q2171" s="265"/>
      <c r="R2171" s="265"/>
      <c r="S2171" s="265"/>
      <c r="T2171" s="265"/>
      <c r="U2171" s="265"/>
      <c r="V2171" s="265"/>
      <c r="W2171" s="265"/>
      <c r="X2171" s="265"/>
      <c r="Y2171" s="265"/>
      <c r="Z2171" s="265"/>
      <c r="AA2171" s="265"/>
      <c r="AB2171" s="265"/>
    </row>
    <row r="2172" hidden="1">
      <c r="A2172" s="83" t="str">
        <f t="shared" si="24"/>
        <v>615b0602a333c271db6946ae</v>
      </c>
      <c r="B2172" s="99"/>
      <c r="C2172" s="480" t="s">
        <v>52</v>
      </c>
      <c r="D2172" s="297" t="s">
        <v>247</v>
      </c>
      <c r="E2172" s="424" t="s">
        <v>11319</v>
      </c>
      <c r="F2172" s="122" t="s">
        <v>9931</v>
      </c>
      <c r="G2172" s="309" t="s">
        <v>8783</v>
      </c>
      <c r="H2172" s="122" t="s">
        <v>11320</v>
      </c>
      <c r="I2172" s="424" t="s">
        <v>11321</v>
      </c>
      <c r="J2172" s="122" t="s">
        <v>9933</v>
      </c>
      <c r="K2172" s="300" t="s">
        <v>11322</v>
      </c>
      <c r="L2172" s="349"/>
      <c r="M2172" s="362"/>
      <c r="N2172" s="349"/>
      <c r="O2172" s="349"/>
      <c r="P2172" s="349"/>
      <c r="Q2172" s="265"/>
      <c r="R2172" s="265"/>
      <c r="S2172" s="265"/>
      <c r="T2172" s="265"/>
      <c r="U2172" s="265"/>
      <c r="V2172" s="265"/>
      <c r="W2172" s="265"/>
      <c r="X2172" s="265"/>
      <c r="Y2172" s="265"/>
      <c r="Z2172" s="265"/>
      <c r="AA2172" s="265"/>
      <c r="AB2172" s="265"/>
    </row>
    <row r="2173" hidden="1">
      <c r="A2173" s="83" t="str">
        <f t="shared" si="24"/>
        <v>60a6a15ad8960c4d3a0d1ffb</v>
      </c>
      <c r="B2173" s="108"/>
      <c r="C2173" s="480" t="s">
        <v>52</v>
      </c>
      <c r="D2173" s="297" t="s">
        <v>247</v>
      </c>
      <c r="E2173" s="122" t="s">
        <v>1229</v>
      </c>
      <c r="F2173" s="424" t="s">
        <v>1230</v>
      </c>
      <c r="G2173" s="309" t="s">
        <v>9325</v>
      </c>
      <c r="H2173" s="424" t="s">
        <v>8932</v>
      </c>
      <c r="I2173" s="122" t="s">
        <v>11323</v>
      </c>
      <c r="J2173" s="424" t="s">
        <v>1232</v>
      </c>
      <c r="K2173" s="300" t="s">
        <v>11324</v>
      </c>
      <c r="L2173" s="349"/>
      <c r="M2173" s="362"/>
      <c r="N2173" s="349"/>
      <c r="O2173" s="349"/>
      <c r="P2173" s="349"/>
      <c r="Q2173" s="265"/>
      <c r="R2173" s="265"/>
      <c r="S2173" s="265"/>
      <c r="T2173" s="265"/>
      <c r="U2173" s="265"/>
      <c r="V2173" s="265"/>
      <c r="W2173" s="265"/>
      <c r="X2173" s="265"/>
      <c r="Y2173" s="265"/>
      <c r="Z2173" s="265"/>
      <c r="AA2173" s="265"/>
      <c r="AB2173" s="265"/>
    </row>
    <row r="2174" hidden="1">
      <c r="A2174" s="83" t="str">
        <f t="shared" si="24"/>
        <v/>
      </c>
      <c r="B2174" s="323"/>
      <c r="C2174" s="92"/>
      <c r="D2174" s="306"/>
      <c r="E2174" s="173"/>
      <c r="F2174" s="173"/>
      <c r="G2174" s="308"/>
      <c r="H2174" s="348"/>
      <c r="I2174" s="173"/>
      <c r="J2174" s="173"/>
      <c r="K2174" s="300"/>
      <c r="L2174" s="349"/>
      <c r="M2174" s="362"/>
      <c r="N2174" s="349"/>
      <c r="O2174" s="349"/>
      <c r="P2174" s="349"/>
      <c r="Q2174" s="265"/>
      <c r="R2174" s="265"/>
      <c r="S2174" s="265"/>
      <c r="T2174" s="265"/>
      <c r="U2174" s="265"/>
      <c r="V2174" s="265"/>
      <c r="W2174" s="265"/>
      <c r="X2174" s="265"/>
      <c r="Y2174" s="265"/>
      <c r="Z2174" s="265"/>
      <c r="AA2174" s="265"/>
      <c r="AB2174" s="265"/>
    </row>
    <row r="2175" hidden="1">
      <c r="A2175" s="83" t="str">
        <f t="shared" si="24"/>
        <v/>
      </c>
      <c r="B2175" s="503" t="s">
        <v>10572</v>
      </c>
      <c r="C2175" s="92"/>
      <c r="D2175" s="306"/>
      <c r="E2175" s="173"/>
      <c r="F2175" s="173"/>
      <c r="G2175" s="308"/>
      <c r="H2175" s="348"/>
      <c r="I2175" s="173"/>
      <c r="J2175" s="173"/>
      <c r="K2175" s="300"/>
      <c r="L2175" s="349"/>
      <c r="M2175" s="362"/>
      <c r="N2175" s="349"/>
      <c r="O2175" s="349"/>
      <c r="P2175" s="349"/>
      <c r="Q2175" s="265"/>
      <c r="R2175" s="265"/>
      <c r="S2175" s="265"/>
      <c r="T2175" s="265"/>
      <c r="U2175" s="265"/>
      <c r="V2175" s="265"/>
      <c r="W2175" s="265"/>
      <c r="X2175" s="265"/>
      <c r="Y2175" s="265"/>
      <c r="Z2175" s="265"/>
      <c r="AA2175" s="265"/>
      <c r="AB2175" s="265"/>
    </row>
    <row r="2176" hidden="1">
      <c r="A2176" s="83" t="str">
        <f t="shared" si="24"/>
        <v>6112c4e60fa660d5a1c93e71</v>
      </c>
      <c r="B2176" s="99"/>
      <c r="C2176" s="114" t="s">
        <v>69</v>
      </c>
      <c r="D2176" s="306" t="s">
        <v>51</v>
      </c>
      <c r="E2176" s="101" t="s">
        <v>5803</v>
      </c>
      <c r="F2176" s="101" t="s">
        <v>5804</v>
      </c>
      <c r="G2176" s="308" t="s">
        <v>11325</v>
      </c>
      <c r="H2176" s="348" t="s">
        <v>9417</v>
      </c>
      <c r="I2176" s="173" t="s">
        <v>11310</v>
      </c>
      <c r="J2176" s="11" t="s">
        <v>5806</v>
      </c>
      <c r="K2176" s="300" t="s">
        <v>11326</v>
      </c>
      <c r="L2176" s="349"/>
      <c r="M2176" s="362"/>
      <c r="N2176" s="349"/>
      <c r="O2176" s="349"/>
      <c r="P2176" s="349"/>
      <c r="Q2176" s="265"/>
      <c r="R2176" s="265"/>
      <c r="S2176" s="265"/>
      <c r="T2176" s="265"/>
      <c r="U2176" s="265"/>
      <c r="V2176" s="265"/>
      <c r="W2176" s="265"/>
      <c r="X2176" s="265"/>
      <c r="Y2176" s="265"/>
      <c r="Z2176" s="265"/>
      <c r="AA2176" s="265"/>
      <c r="AB2176" s="265"/>
    </row>
    <row r="2177" hidden="1">
      <c r="A2177" s="83" t="str">
        <f t="shared" si="24"/>
        <v>60e97b0395e627c854f8875f</v>
      </c>
      <c r="B2177" s="99"/>
      <c r="C2177" s="114" t="s">
        <v>69</v>
      </c>
      <c r="D2177" s="306" t="s">
        <v>358</v>
      </c>
      <c r="E2177" s="101" t="s">
        <v>4453</v>
      </c>
      <c r="F2177" s="101" t="s">
        <v>4454</v>
      </c>
      <c r="G2177" s="308" t="s">
        <v>9021</v>
      </c>
      <c r="H2177" s="348" t="s">
        <v>9422</v>
      </c>
      <c r="I2177" s="173" t="s">
        <v>11327</v>
      </c>
      <c r="J2177" s="11" t="s">
        <v>4456</v>
      </c>
      <c r="K2177" s="300"/>
      <c r="L2177" s="349"/>
      <c r="M2177" s="362"/>
      <c r="N2177" s="349"/>
      <c r="O2177" s="349"/>
      <c r="P2177" s="349"/>
      <c r="Q2177" s="265"/>
      <c r="R2177" s="265"/>
      <c r="S2177" s="265"/>
      <c r="T2177" s="265"/>
      <c r="U2177" s="265"/>
      <c r="V2177" s="265"/>
      <c r="W2177" s="265"/>
      <c r="X2177" s="265"/>
      <c r="Y2177" s="265"/>
      <c r="Z2177" s="265"/>
      <c r="AA2177" s="265"/>
      <c r="AB2177" s="265"/>
    </row>
    <row r="2178" hidden="1">
      <c r="A2178" s="83" t="str">
        <f t="shared" si="24"/>
        <v>612a1f616a242f25240affe4</v>
      </c>
      <c r="B2178" s="99"/>
      <c r="C2178" s="114" t="s">
        <v>69</v>
      </c>
      <c r="D2178" s="297" t="s">
        <v>358</v>
      </c>
      <c r="E2178" s="122" t="s">
        <v>2057</v>
      </c>
      <c r="F2178" s="122" t="s">
        <v>2058</v>
      </c>
      <c r="G2178" s="309" t="s">
        <v>8745</v>
      </c>
      <c r="H2178" s="231" t="s">
        <v>10386</v>
      </c>
      <c r="I2178" s="122" t="s">
        <v>11328</v>
      </c>
      <c r="J2178" s="122" t="s">
        <v>11329</v>
      </c>
      <c r="K2178" s="300"/>
      <c r="L2178" s="349"/>
      <c r="M2178" s="362"/>
      <c r="N2178" s="349"/>
      <c r="O2178" s="349"/>
      <c r="P2178" s="349"/>
      <c r="Q2178" s="265"/>
      <c r="R2178" s="265"/>
      <c r="S2178" s="265"/>
      <c r="T2178" s="265"/>
      <c r="U2178" s="265"/>
      <c r="V2178" s="265"/>
      <c r="W2178" s="265"/>
      <c r="X2178" s="265"/>
      <c r="Y2178" s="265"/>
      <c r="Z2178" s="265"/>
      <c r="AA2178" s="265"/>
      <c r="AB2178" s="265"/>
    </row>
    <row r="2179" hidden="1">
      <c r="A2179" s="83"/>
      <c r="B2179" s="99"/>
      <c r="C2179" s="114"/>
      <c r="D2179" s="306"/>
      <c r="E2179" s="11"/>
      <c r="F2179" s="11"/>
      <c r="G2179" s="308" t="s">
        <v>8783</v>
      </c>
      <c r="H2179" s="348"/>
      <c r="I2179" s="173"/>
      <c r="J2179" s="173"/>
      <c r="K2179" s="300"/>
      <c r="L2179" s="349"/>
      <c r="M2179" s="362"/>
      <c r="N2179" s="349"/>
      <c r="O2179" s="349"/>
      <c r="P2179" s="349"/>
      <c r="Q2179" s="265"/>
      <c r="R2179" s="265"/>
      <c r="S2179" s="265"/>
      <c r="T2179" s="265"/>
      <c r="U2179" s="265"/>
      <c r="V2179" s="265"/>
      <c r="W2179" s="265"/>
      <c r="X2179" s="265"/>
      <c r="Y2179" s="265"/>
      <c r="Z2179" s="265"/>
      <c r="AA2179" s="265"/>
      <c r="AB2179" s="265"/>
    </row>
    <row r="2180" hidden="1">
      <c r="A2180" s="83" t="str">
        <f t="shared" ref="A2180:A2185" si="25">E2180</f>
        <v/>
      </c>
      <c r="B2180" s="108"/>
      <c r="C2180" s="114" t="s">
        <v>69</v>
      </c>
      <c r="D2180" s="306"/>
      <c r="E2180" s="173"/>
      <c r="F2180" s="173"/>
      <c r="G2180" s="308"/>
      <c r="H2180" s="348"/>
      <c r="I2180" s="173"/>
      <c r="J2180" s="173"/>
      <c r="K2180" s="300"/>
      <c r="L2180" s="349"/>
      <c r="M2180" s="362"/>
      <c r="N2180" s="349"/>
      <c r="O2180" s="349"/>
      <c r="P2180" s="349"/>
      <c r="Q2180" s="265"/>
      <c r="R2180" s="265"/>
      <c r="S2180" s="265"/>
      <c r="T2180" s="265"/>
      <c r="U2180" s="265"/>
      <c r="V2180" s="265"/>
      <c r="W2180" s="265"/>
      <c r="X2180" s="265"/>
      <c r="Y2180" s="265"/>
      <c r="Z2180" s="265"/>
      <c r="AA2180" s="265"/>
      <c r="AB2180" s="265"/>
    </row>
    <row r="2181" hidden="1">
      <c r="A2181" s="83" t="str">
        <f t="shared" si="25"/>
        <v/>
      </c>
      <c r="B2181" s="323"/>
      <c r="C2181" s="92"/>
      <c r="D2181" s="306"/>
      <c r="E2181" s="173"/>
      <c r="F2181" s="173"/>
      <c r="G2181" s="308"/>
      <c r="H2181" s="348"/>
      <c r="I2181" s="173"/>
      <c r="J2181" s="173"/>
      <c r="K2181" s="300"/>
      <c r="L2181" s="349"/>
      <c r="M2181" s="362"/>
      <c r="N2181" s="349"/>
      <c r="O2181" s="349"/>
      <c r="P2181" s="349"/>
      <c r="Q2181" s="265"/>
      <c r="R2181" s="265"/>
      <c r="S2181" s="265"/>
      <c r="T2181" s="265"/>
      <c r="U2181" s="265"/>
      <c r="V2181" s="265"/>
      <c r="W2181" s="265"/>
      <c r="X2181" s="265"/>
      <c r="Y2181" s="265"/>
      <c r="Z2181" s="265"/>
      <c r="AA2181" s="265"/>
      <c r="AB2181" s="265"/>
    </row>
    <row r="2182" hidden="1">
      <c r="A2182" s="83" t="str">
        <f t="shared" si="25"/>
        <v>14:00'den önce randevu alınmayacak..</v>
      </c>
      <c r="B2182" s="266" t="s">
        <v>368</v>
      </c>
      <c r="C2182" s="475" t="s">
        <v>371</v>
      </c>
      <c r="D2182" s="306"/>
      <c r="E2182" s="381" t="s">
        <v>11330</v>
      </c>
      <c r="F2182" s="150"/>
      <c r="G2182" s="308"/>
      <c r="H2182" s="348"/>
      <c r="I2182" s="173"/>
      <c r="J2182" s="173"/>
      <c r="K2182" s="300"/>
      <c r="L2182" s="349"/>
      <c r="M2182" s="362"/>
      <c r="N2182" s="349"/>
      <c r="O2182" s="349"/>
      <c r="P2182" s="349"/>
      <c r="Q2182" s="265"/>
      <c r="R2182" s="265"/>
      <c r="S2182" s="265"/>
      <c r="T2182" s="265"/>
      <c r="U2182" s="265"/>
      <c r="V2182" s="265"/>
      <c r="W2182" s="265"/>
      <c r="X2182" s="265"/>
      <c r="Y2182" s="265"/>
      <c r="Z2182" s="265"/>
      <c r="AA2182" s="265"/>
      <c r="AB2182" s="265"/>
    </row>
    <row r="2183" hidden="1">
      <c r="A2183" s="83" t="str">
        <f t="shared" si="25"/>
        <v>60bf58cb288f2954a3c8b0c4</v>
      </c>
      <c r="B2183" s="99"/>
      <c r="C2183" s="480" t="s">
        <v>371</v>
      </c>
      <c r="D2183" s="297" t="s">
        <v>51</v>
      </c>
      <c r="E2183" s="122" t="s">
        <v>1915</v>
      </c>
      <c r="F2183" s="122" t="s">
        <v>1916</v>
      </c>
      <c r="G2183" s="309" t="s">
        <v>9186</v>
      </c>
      <c r="H2183" s="231" t="s">
        <v>11331</v>
      </c>
      <c r="I2183" s="122" t="s">
        <v>11332</v>
      </c>
      <c r="J2183" s="122" t="s">
        <v>11333</v>
      </c>
      <c r="K2183" s="300" t="s">
        <v>11334</v>
      </c>
      <c r="L2183" s="349"/>
      <c r="M2183" s="362"/>
      <c r="N2183" s="349"/>
      <c r="O2183" s="349"/>
      <c r="P2183" s="349"/>
      <c r="Q2183" s="265"/>
      <c r="R2183" s="265"/>
      <c r="S2183" s="265"/>
      <c r="T2183" s="265"/>
      <c r="U2183" s="265"/>
      <c r="V2183" s="265"/>
      <c r="W2183" s="265"/>
      <c r="X2183" s="265"/>
      <c r="Y2183" s="265"/>
      <c r="Z2183" s="265"/>
      <c r="AA2183" s="265"/>
      <c r="AB2183" s="265"/>
    </row>
    <row r="2184" hidden="1">
      <c r="A2184" s="83" t="str">
        <f t="shared" si="25"/>
        <v>608163bd3e525451686a18a7</v>
      </c>
      <c r="B2184" s="99"/>
      <c r="C2184" s="480" t="s">
        <v>371</v>
      </c>
      <c r="D2184" s="297" t="s">
        <v>51</v>
      </c>
      <c r="E2184" s="122" t="s">
        <v>558</v>
      </c>
      <c r="F2184" s="122" t="s">
        <v>559</v>
      </c>
      <c r="G2184" s="309" t="s">
        <v>8958</v>
      </c>
      <c r="H2184" s="231" t="s">
        <v>11335</v>
      </c>
      <c r="I2184" s="496" t="s">
        <v>11336</v>
      </c>
      <c r="J2184" s="122" t="s">
        <v>561</v>
      </c>
      <c r="K2184" s="312" t="s">
        <v>11337</v>
      </c>
      <c r="L2184" s="315"/>
      <c r="M2184" s="351"/>
      <c r="N2184" s="349"/>
      <c r="O2184" s="349"/>
      <c r="P2184" s="349"/>
      <c r="Q2184" s="265"/>
      <c r="R2184" s="265"/>
      <c r="S2184" s="265"/>
      <c r="T2184" s="265"/>
      <c r="U2184" s="265"/>
      <c r="V2184" s="265"/>
      <c r="W2184" s="265"/>
      <c r="X2184" s="265"/>
      <c r="Y2184" s="265"/>
      <c r="Z2184" s="265"/>
      <c r="AA2184" s="265"/>
      <c r="AB2184" s="265"/>
    </row>
    <row r="2185" hidden="1">
      <c r="A2185" s="83" t="str">
        <f t="shared" si="25"/>
        <v>6034fad6680e6830bb4bbce2</v>
      </c>
      <c r="B2185" s="99"/>
      <c r="C2185" s="480" t="s">
        <v>371</v>
      </c>
      <c r="D2185" s="297" t="s">
        <v>51</v>
      </c>
      <c r="E2185" s="122" t="s">
        <v>2346</v>
      </c>
      <c r="F2185" s="122" t="s">
        <v>2347</v>
      </c>
      <c r="G2185" s="309" t="s">
        <v>8783</v>
      </c>
      <c r="H2185" s="231" t="s">
        <v>11338</v>
      </c>
      <c r="I2185" s="122" t="s">
        <v>11339</v>
      </c>
      <c r="J2185" s="122" t="s">
        <v>2350</v>
      </c>
      <c r="K2185" s="300" t="s">
        <v>11340</v>
      </c>
      <c r="L2185" s="349"/>
      <c r="M2185" s="362"/>
      <c r="N2185" s="349"/>
      <c r="O2185" s="349"/>
      <c r="P2185" s="349"/>
      <c r="Q2185" s="265"/>
      <c r="R2185" s="265"/>
      <c r="S2185" s="265"/>
      <c r="T2185" s="265"/>
      <c r="U2185" s="265"/>
      <c r="V2185" s="265"/>
      <c r="W2185" s="265"/>
      <c r="X2185" s="265"/>
      <c r="Y2185" s="265"/>
      <c r="Z2185" s="265"/>
      <c r="AA2185" s="265"/>
      <c r="AB2185" s="265"/>
    </row>
    <row r="2186" hidden="1">
      <c r="A2186" s="83"/>
      <c r="B2186" s="99"/>
      <c r="C2186" s="480"/>
      <c r="D2186" s="474" t="s">
        <v>10970</v>
      </c>
      <c r="E2186" s="11" t="s">
        <v>11341</v>
      </c>
      <c r="F2186" s="11" t="s">
        <v>11342</v>
      </c>
      <c r="G2186" s="308" t="s">
        <v>8783</v>
      </c>
      <c r="H2186" s="348" t="s">
        <v>11343</v>
      </c>
      <c r="I2186" s="173" t="s">
        <v>11344</v>
      </c>
      <c r="J2186" s="11" t="s">
        <v>11345</v>
      </c>
      <c r="K2186" s="300"/>
      <c r="L2186" s="349"/>
      <c r="M2186" s="362"/>
      <c r="N2186" s="349"/>
      <c r="O2186" s="349"/>
      <c r="P2186" s="349"/>
      <c r="Q2186" s="265"/>
      <c r="R2186" s="265"/>
      <c r="S2186" s="265"/>
      <c r="T2186" s="265"/>
      <c r="U2186" s="265"/>
      <c r="V2186" s="265"/>
      <c r="W2186" s="265"/>
      <c r="X2186" s="265"/>
      <c r="Y2186" s="265"/>
      <c r="Z2186" s="265"/>
      <c r="AA2186" s="265"/>
      <c r="AB2186" s="265"/>
    </row>
    <row r="2187" hidden="1">
      <c r="A2187" s="83"/>
      <c r="B2187" s="99"/>
      <c r="C2187" s="480"/>
      <c r="D2187" s="306" t="s">
        <v>51</v>
      </c>
      <c r="E2187" s="48" t="s">
        <v>2562</v>
      </c>
      <c r="F2187" s="48" t="s">
        <v>2563</v>
      </c>
      <c r="G2187" s="409" t="s">
        <v>8783</v>
      </c>
      <c r="H2187" s="414" t="s">
        <v>11338</v>
      </c>
      <c r="I2187" s="116" t="s">
        <v>11346</v>
      </c>
      <c r="J2187" s="48" t="s">
        <v>2565</v>
      </c>
      <c r="K2187" s="300"/>
      <c r="L2187" s="349"/>
      <c r="M2187" s="362"/>
      <c r="N2187" s="349"/>
      <c r="O2187" s="349"/>
      <c r="P2187" s="349"/>
      <c r="Q2187" s="265"/>
      <c r="R2187" s="265"/>
      <c r="S2187" s="265"/>
      <c r="T2187" s="265"/>
      <c r="U2187" s="265"/>
      <c r="V2187" s="265"/>
      <c r="W2187" s="265"/>
      <c r="X2187" s="265"/>
      <c r="Y2187" s="265"/>
      <c r="Z2187" s="265"/>
      <c r="AA2187" s="265"/>
      <c r="AB2187" s="265"/>
    </row>
    <row r="2188" hidden="1">
      <c r="A2188" s="83"/>
      <c r="B2188" s="99"/>
      <c r="C2188" s="480"/>
      <c r="D2188" s="474" t="s">
        <v>10970</v>
      </c>
      <c r="E2188" s="11" t="s">
        <v>6530</v>
      </c>
      <c r="F2188" s="11" t="s">
        <v>6531</v>
      </c>
      <c r="G2188" s="308" t="s">
        <v>8760</v>
      </c>
      <c r="H2188" s="348" t="s">
        <v>11347</v>
      </c>
      <c r="I2188" s="173" t="s">
        <v>11348</v>
      </c>
      <c r="J2188" s="11" t="s">
        <v>6533</v>
      </c>
      <c r="K2188" s="300"/>
      <c r="L2188" s="349"/>
      <c r="M2188" s="362"/>
      <c r="N2188" s="349"/>
      <c r="O2188" s="349"/>
      <c r="P2188" s="349"/>
      <c r="Q2188" s="265"/>
      <c r="R2188" s="265"/>
      <c r="S2188" s="265"/>
      <c r="T2188" s="265"/>
      <c r="U2188" s="265"/>
      <c r="V2188" s="265"/>
      <c r="W2188" s="265"/>
      <c r="X2188" s="265"/>
      <c r="Y2188" s="265"/>
      <c r="Z2188" s="265"/>
      <c r="AA2188" s="265"/>
      <c r="AB2188" s="265"/>
    </row>
    <row r="2189" hidden="1">
      <c r="A2189" s="83" t="str">
        <f t="shared" ref="A2189:A2192" si="26">E2189</f>
        <v>616027d1e8d89c0cd24bb32d</v>
      </c>
      <c r="B2189" s="108"/>
      <c r="C2189" s="480" t="s">
        <v>371</v>
      </c>
      <c r="D2189" s="297" t="s">
        <v>51</v>
      </c>
      <c r="E2189" s="122" t="s">
        <v>7306</v>
      </c>
      <c r="F2189" s="122" t="s">
        <v>7307</v>
      </c>
      <c r="G2189" s="309" t="s">
        <v>8760</v>
      </c>
      <c r="H2189" s="231" t="s">
        <v>11349</v>
      </c>
      <c r="I2189" s="122" t="s">
        <v>11350</v>
      </c>
      <c r="J2189" s="122" t="s">
        <v>7309</v>
      </c>
      <c r="K2189" s="312" t="s">
        <v>11351</v>
      </c>
      <c r="L2189" s="315"/>
      <c r="M2189" s="351"/>
      <c r="N2189" s="349"/>
      <c r="O2189" s="349"/>
      <c r="P2189" s="349"/>
      <c r="Q2189" s="265"/>
      <c r="R2189" s="265"/>
      <c r="S2189" s="265"/>
      <c r="T2189" s="265"/>
      <c r="U2189" s="265"/>
      <c r="V2189" s="265"/>
      <c r="W2189" s="265"/>
      <c r="X2189" s="265"/>
      <c r="Y2189" s="265"/>
      <c r="Z2189" s="265"/>
      <c r="AA2189" s="265"/>
      <c r="AB2189" s="265"/>
    </row>
    <row r="2190" hidden="1">
      <c r="A2190" s="83" t="str">
        <f t="shared" si="26"/>
        <v/>
      </c>
      <c r="B2190" s="323"/>
      <c r="C2190" s="478">
        <v>44488.0</v>
      </c>
      <c r="D2190" s="306"/>
      <c r="E2190" s="173"/>
      <c r="F2190" s="173"/>
      <c r="G2190" s="308"/>
      <c r="H2190" s="348"/>
      <c r="I2190" s="173"/>
      <c r="J2190" s="173"/>
      <c r="K2190" s="300"/>
      <c r="L2190" s="349"/>
      <c r="M2190" s="362"/>
      <c r="N2190" s="349"/>
      <c r="O2190" s="349"/>
      <c r="P2190" s="349"/>
      <c r="Q2190" s="265"/>
      <c r="R2190" s="265"/>
      <c r="S2190" s="265"/>
      <c r="T2190" s="265"/>
      <c r="U2190" s="265"/>
      <c r="V2190" s="265"/>
      <c r="W2190" s="265"/>
      <c r="X2190" s="265"/>
      <c r="Y2190" s="265"/>
      <c r="Z2190" s="265"/>
      <c r="AA2190" s="265"/>
      <c r="AB2190" s="265"/>
    </row>
    <row r="2191" hidden="1">
      <c r="A2191" s="83" t="str">
        <f t="shared" si="26"/>
        <v/>
      </c>
      <c r="B2191" s="481" t="s">
        <v>8686</v>
      </c>
      <c r="C2191" s="480" t="s">
        <v>52</v>
      </c>
      <c r="D2191" s="306"/>
      <c r="E2191" s="173"/>
      <c r="F2191" s="370" t="s">
        <v>11352</v>
      </c>
      <c r="G2191" s="308"/>
      <c r="H2191" s="348"/>
      <c r="I2191" s="173"/>
      <c r="J2191" s="173"/>
      <c r="K2191" s="300"/>
      <c r="L2191" s="349"/>
      <c r="M2191" s="362"/>
      <c r="N2191" s="349"/>
      <c r="O2191" s="349"/>
      <c r="P2191" s="349"/>
      <c r="Q2191" s="265"/>
      <c r="R2191" s="265"/>
      <c r="S2191" s="265"/>
      <c r="T2191" s="265"/>
      <c r="U2191" s="265"/>
      <c r="V2191" s="265"/>
      <c r="W2191" s="265"/>
      <c r="X2191" s="265"/>
      <c r="Y2191" s="265"/>
      <c r="Z2191" s="265"/>
      <c r="AA2191" s="265"/>
      <c r="AB2191" s="265"/>
    </row>
    <row r="2192" hidden="1">
      <c r="A2192" s="83" t="str">
        <f t="shared" si="26"/>
        <v>616407f4de1a5b3a01b007fa</v>
      </c>
      <c r="B2192" s="99"/>
      <c r="C2192" s="480" t="s">
        <v>52</v>
      </c>
      <c r="D2192" s="526" t="s">
        <v>230</v>
      </c>
      <c r="E2192" s="527" t="s">
        <v>1745</v>
      </c>
      <c r="F2192" s="527" t="s">
        <v>1746</v>
      </c>
      <c r="G2192" s="528" t="s">
        <v>8689</v>
      </c>
      <c r="H2192" s="529" t="s">
        <v>9438</v>
      </c>
      <c r="I2192" s="530" t="s">
        <v>11353</v>
      </c>
      <c r="J2192" s="531" t="s">
        <v>1748</v>
      </c>
      <c r="K2192" s="443"/>
      <c r="L2192" s="349"/>
      <c r="M2192" s="362"/>
      <c r="N2192" s="349"/>
      <c r="O2192" s="349"/>
      <c r="P2192" s="349"/>
      <c r="Q2192" s="265"/>
      <c r="R2192" s="265"/>
      <c r="S2192" s="265"/>
      <c r="T2192" s="265"/>
      <c r="U2192" s="265"/>
      <c r="V2192" s="265"/>
      <c r="W2192" s="265"/>
      <c r="X2192" s="265"/>
      <c r="Y2192" s="265"/>
      <c r="Z2192" s="265"/>
      <c r="AA2192" s="265"/>
      <c r="AB2192" s="265"/>
    </row>
    <row r="2193" hidden="1">
      <c r="A2193" s="83" t="str">
        <f>#REF!</f>
        <v>#REF!</v>
      </c>
      <c r="B2193" s="99"/>
      <c r="C2193" s="480" t="s">
        <v>52</v>
      </c>
      <c r="D2193" s="532" t="s">
        <v>230</v>
      </c>
      <c r="E2193" s="533" t="s">
        <v>7209</v>
      </c>
      <c r="F2193" s="533" t="s">
        <v>7210</v>
      </c>
      <c r="G2193" s="447" t="s">
        <v>8707</v>
      </c>
      <c r="H2193" s="534" t="s">
        <v>8825</v>
      </c>
      <c r="I2193" s="535" t="s">
        <v>11354</v>
      </c>
      <c r="J2193" s="536" t="s">
        <v>7212</v>
      </c>
      <c r="K2193" s="537"/>
      <c r="L2193" s="349"/>
      <c r="M2193" s="362"/>
      <c r="N2193" s="349"/>
      <c r="O2193" s="349"/>
      <c r="P2193" s="349"/>
      <c r="Q2193" s="265"/>
      <c r="R2193" s="265"/>
      <c r="S2193" s="265"/>
      <c r="T2193" s="265"/>
      <c r="U2193" s="265"/>
      <c r="V2193" s="265"/>
      <c r="W2193" s="265"/>
      <c r="X2193" s="265"/>
      <c r="Y2193" s="265"/>
      <c r="Z2193" s="265"/>
      <c r="AA2193" s="265"/>
      <c r="AB2193" s="265"/>
    </row>
    <row r="2194" hidden="1">
      <c r="A2194" s="83" t="str">
        <f t="shared" ref="A2194:A2199" si="27">E2194</f>
        <v/>
      </c>
      <c r="B2194" s="99"/>
      <c r="C2194" s="480" t="s">
        <v>52</v>
      </c>
      <c r="D2194" s="532"/>
      <c r="E2194" s="538"/>
      <c r="F2194" s="538"/>
      <c r="G2194" s="539"/>
      <c r="H2194" s="35"/>
      <c r="I2194" s="35"/>
      <c r="J2194" s="35"/>
      <c r="K2194" s="431"/>
      <c r="L2194" s="349"/>
      <c r="M2194" s="362"/>
      <c r="N2194" s="349"/>
      <c r="O2194" s="349"/>
      <c r="P2194" s="349"/>
      <c r="Q2194" s="265"/>
      <c r="R2194" s="265"/>
      <c r="S2194" s="265"/>
      <c r="T2194" s="265"/>
      <c r="U2194" s="265"/>
      <c r="V2194" s="265"/>
      <c r="W2194" s="265"/>
      <c r="X2194" s="265"/>
      <c r="Y2194" s="265"/>
      <c r="Z2194" s="265"/>
      <c r="AA2194" s="265"/>
      <c r="AB2194" s="265"/>
    </row>
    <row r="2195" hidden="1">
      <c r="A2195" s="83" t="str">
        <f t="shared" si="27"/>
        <v/>
      </c>
      <c r="B2195" s="99"/>
      <c r="C2195" s="480" t="s">
        <v>52</v>
      </c>
      <c r="D2195" s="403"/>
      <c r="E2195" s="101"/>
      <c r="G2195" s="308"/>
      <c r="H2195" s="227"/>
      <c r="I2195" s="173"/>
      <c r="J2195" s="207"/>
      <c r="K2195" s="300"/>
      <c r="L2195" s="349"/>
      <c r="M2195" s="362"/>
      <c r="N2195" s="349"/>
      <c r="O2195" s="349"/>
      <c r="P2195" s="349"/>
      <c r="Q2195" s="265"/>
      <c r="R2195" s="265"/>
      <c r="S2195" s="265"/>
      <c r="T2195" s="265"/>
      <c r="U2195" s="265"/>
      <c r="V2195" s="265"/>
      <c r="W2195" s="265"/>
      <c r="X2195" s="265"/>
      <c r="Y2195" s="265"/>
      <c r="Z2195" s="265"/>
      <c r="AA2195" s="265"/>
      <c r="AB2195" s="265"/>
    </row>
    <row r="2196" hidden="1">
      <c r="A2196" s="83" t="str">
        <f t="shared" si="27"/>
        <v/>
      </c>
      <c r="B2196" s="108"/>
      <c r="C2196" s="480" t="s">
        <v>52</v>
      </c>
      <c r="D2196" s="126"/>
      <c r="E2196" s="540"/>
      <c r="F2196" s="540"/>
      <c r="G2196" s="249"/>
      <c r="H2196" s="127"/>
      <c r="I2196" s="127"/>
      <c r="J2196" s="127"/>
      <c r="K2196" s="300"/>
      <c r="L2196" s="349"/>
      <c r="M2196" s="362"/>
      <c r="N2196" s="349"/>
      <c r="O2196" s="349"/>
      <c r="P2196" s="349"/>
      <c r="Q2196" s="265"/>
      <c r="R2196" s="265"/>
      <c r="S2196" s="265"/>
      <c r="T2196" s="265"/>
      <c r="U2196" s="265"/>
      <c r="V2196" s="265"/>
      <c r="W2196" s="265"/>
      <c r="X2196" s="265"/>
      <c r="Y2196" s="265"/>
      <c r="Z2196" s="265"/>
      <c r="AA2196" s="265"/>
      <c r="AB2196" s="265"/>
    </row>
    <row r="2197" hidden="1">
      <c r="A2197" s="83" t="str">
        <f t="shared" si="27"/>
        <v/>
      </c>
      <c r="B2197" s="323"/>
      <c r="C2197" s="92"/>
      <c r="D2197" s="306"/>
      <c r="E2197" s="540"/>
      <c r="F2197" s="540"/>
      <c r="G2197" s="308"/>
      <c r="H2197" s="348"/>
      <c r="I2197" s="173"/>
      <c r="J2197" s="173"/>
      <c r="K2197" s="300"/>
      <c r="L2197" s="349"/>
      <c r="M2197" s="362"/>
      <c r="N2197" s="349"/>
      <c r="O2197" s="349"/>
      <c r="P2197" s="349"/>
      <c r="Q2197" s="265"/>
      <c r="R2197" s="265"/>
      <c r="S2197" s="265"/>
      <c r="T2197" s="265"/>
      <c r="U2197" s="265"/>
      <c r="V2197" s="265"/>
      <c r="W2197" s="265"/>
      <c r="X2197" s="265"/>
      <c r="Y2197" s="265"/>
      <c r="Z2197" s="265"/>
      <c r="AA2197" s="265"/>
      <c r="AB2197" s="265"/>
    </row>
    <row r="2198" hidden="1">
      <c r="A2198" s="83" t="str">
        <f t="shared" si="27"/>
        <v/>
      </c>
      <c r="B2198" s="503" t="s">
        <v>10572</v>
      </c>
      <c r="C2198" s="92"/>
      <c r="D2198" s="403"/>
      <c r="E2198" s="101"/>
      <c r="F2198" s="101"/>
      <c r="G2198" s="308"/>
      <c r="H2198" s="227"/>
      <c r="I2198" s="173"/>
      <c r="J2198" s="207"/>
      <c r="K2198" s="300"/>
      <c r="L2198" s="349"/>
      <c r="M2198" s="362"/>
      <c r="N2198" s="349"/>
      <c r="O2198" s="349"/>
      <c r="P2198" s="349"/>
      <c r="Q2198" s="265"/>
      <c r="R2198" s="265"/>
      <c r="S2198" s="265"/>
      <c r="T2198" s="265"/>
      <c r="U2198" s="265"/>
      <c r="V2198" s="265"/>
      <c r="W2198" s="265"/>
      <c r="X2198" s="265"/>
      <c r="Y2198" s="265"/>
      <c r="Z2198" s="265"/>
      <c r="AA2198" s="265"/>
      <c r="AB2198" s="265"/>
    </row>
    <row r="2199" hidden="1">
      <c r="A2199" s="83" t="str">
        <f t="shared" si="27"/>
        <v>5f837c1f962a9610dcccb359</v>
      </c>
      <c r="B2199" s="99"/>
      <c r="C2199" s="114" t="s">
        <v>69</v>
      </c>
      <c r="D2199" s="316" t="s">
        <v>247</v>
      </c>
      <c r="E2199" s="502" t="s">
        <v>758</v>
      </c>
      <c r="F2199" s="502" t="s">
        <v>759</v>
      </c>
      <c r="G2199" s="318" t="s">
        <v>9410</v>
      </c>
      <c r="H2199" s="502" t="s">
        <v>9733</v>
      </c>
      <c r="I2199" s="541" t="s">
        <v>11355</v>
      </c>
      <c r="J2199" s="541" t="s">
        <v>761</v>
      </c>
      <c r="K2199" s="300"/>
      <c r="L2199" s="349"/>
      <c r="M2199" s="362"/>
      <c r="N2199" s="349"/>
      <c r="O2199" s="349"/>
      <c r="P2199" s="349"/>
      <c r="Q2199" s="265"/>
      <c r="R2199" s="265"/>
      <c r="S2199" s="265"/>
      <c r="T2199" s="265"/>
      <c r="U2199" s="265"/>
      <c r="V2199" s="265"/>
      <c r="W2199" s="265"/>
      <c r="X2199" s="265"/>
      <c r="Y2199" s="265"/>
      <c r="Z2199" s="265"/>
      <c r="AA2199" s="265"/>
      <c r="AB2199" s="265"/>
    </row>
    <row r="2200" hidden="1">
      <c r="A2200" s="83" t="str">
        <f>E2193</f>
        <v>6163e74e773c12338fc517bf</v>
      </c>
      <c r="B2200" s="99"/>
      <c r="C2200" s="114" t="s">
        <v>69</v>
      </c>
      <c r="D2200" s="474" t="s">
        <v>10970</v>
      </c>
      <c r="E2200" s="101" t="s">
        <v>11356</v>
      </c>
      <c r="F2200" s="101" t="s">
        <v>11357</v>
      </c>
      <c r="G2200" s="249" t="s">
        <v>11358</v>
      </c>
      <c r="H2200" s="215" t="s">
        <v>11359</v>
      </c>
      <c r="I2200" s="215" t="s">
        <v>11360</v>
      </c>
      <c r="J2200" s="215" t="s">
        <v>11361</v>
      </c>
      <c r="K2200" s="300"/>
      <c r="L2200" s="349"/>
      <c r="M2200" s="362"/>
      <c r="N2200" s="349"/>
      <c r="O2200" s="349"/>
      <c r="P2200" s="349"/>
      <c r="Q2200" s="265"/>
      <c r="R2200" s="265"/>
      <c r="S2200" s="265"/>
      <c r="T2200" s="265"/>
      <c r="U2200" s="265"/>
      <c r="V2200" s="265"/>
      <c r="W2200" s="265"/>
      <c r="X2200" s="265"/>
      <c r="Y2200" s="265"/>
      <c r="Z2200" s="265"/>
      <c r="AA2200" s="265"/>
      <c r="AB2200" s="265"/>
    </row>
    <row r="2201" hidden="1">
      <c r="A2201" s="83" t="str">
        <f t="shared" ref="A2201:A2206" si="28">E2201</f>
        <v>6015f1505778c43664c10935</v>
      </c>
      <c r="B2201" s="99"/>
      <c r="C2201" s="114" t="s">
        <v>69</v>
      </c>
      <c r="D2201" s="474" t="s">
        <v>10970</v>
      </c>
      <c r="E2201" s="101" t="s">
        <v>11362</v>
      </c>
      <c r="F2201" s="101" t="s">
        <v>11363</v>
      </c>
      <c r="G2201" s="308" t="s">
        <v>8697</v>
      </c>
      <c r="H2201" s="348" t="s">
        <v>11364</v>
      </c>
      <c r="I2201" s="173" t="s">
        <v>11365</v>
      </c>
      <c r="J2201" s="173" t="s">
        <v>11366</v>
      </c>
      <c r="K2201" s="300"/>
      <c r="L2201" s="349"/>
      <c r="M2201" s="362"/>
      <c r="N2201" s="349"/>
      <c r="O2201" s="349"/>
      <c r="P2201" s="349"/>
      <c r="Q2201" s="265"/>
      <c r="R2201" s="265"/>
      <c r="S2201" s="265"/>
      <c r="T2201" s="265"/>
      <c r="U2201" s="265"/>
      <c r="V2201" s="265"/>
      <c r="W2201" s="265"/>
      <c r="X2201" s="265"/>
      <c r="Y2201" s="265"/>
      <c r="Z2201" s="265"/>
      <c r="AA2201" s="265"/>
      <c r="AB2201" s="265"/>
    </row>
    <row r="2202" hidden="1">
      <c r="A2202" s="83" t="str">
        <f t="shared" si="28"/>
        <v>60a6a15ad8960c4d3a0d1ffb</v>
      </c>
      <c r="B2202" s="99"/>
      <c r="C2202" s="114" t="s">
        <v>69</v>
      </c>
      <c r="D2202" s="306" t="s">
        <v>51</v>
      </c>
      <c r="E2202" s="101" t="s">
        <v>1229</v>
      </c>
      <c r="F2202" s="101" t="s">
        <v>1230</v>
      </c>
      <c r="G2202" s="308" t="s">
        <v>10270</v>
      </c>
      <c r="H2202" s="348" t="s">
        <v>11367</v>
      </c>
      <c r="I2202" s="173" t="s">
        <v>11323</v>
      </c>
      <c r="J2202" s="57" t="s">
        <v>1232</v>
      </c>
      <c r="K2202" s="300"/>
      <c r="L2202" s="349"/>
      <c r="M2202" s="362"/>
      <c r="N2202" s="349"/>
      <c r="O2202" s="349"/>
      <c r="P2202" s="349"/>
      <c r="Q2202" s="265"/>
      <c r="R2202" s="265"/>
      <c r="S2202" s="265"/>
      <c r="T2202" s="265"/>
      <c r="U2202" s="265"/>
      <c r="V2202" s="265"/>
      <c r="W2202" s="265"/>
      <c r="X2202" s="265"/>
      <c r="Y2202" s="265"/>
      <c r="Z2202" s="265"/>
      <c r="AA2202" s="265"/>
      <c r="AB2202" s="265"/>
    </row>
    <row r="2203" hidden="1">
      <c r="A2203" s="83" t="str">
        <f t="shared" si="28"/>
        <v/>
      </c>
      <c r="B2203" s="108"/>
      <c r="C2203" s="114" t="s">
        <v>69</v>
      </c>
      <c r="D2203" s="306"/>
      <c r="E2203" s="173"/>
      <c r="F2203" s="173"/>
      <c r="G2203" s="308"/>
      <c r="H2203" s="348"/>
      <c r="I2203" s="173"/>
      <c r="J2203" s="173"/>
      <c r="K2203" s="300"/>
      <c r="L2203" s="349"/>
      <c r="M2203" s="362"/>
      <c r="N2203" s="349"/>
      <c r="O2203" s="349"/>
      <c r="P2203" s="349"/>
      <c r="Q2203" s="265"/>
      <c r="R2203" s="265"/>
      <c r="S2203" s="265"/>
      <c r="T2203" s="265"/>
      <c r="U2203" s="265"/>
      <c r="V2203" s="265"/>
      <c r="W2203" s="265"/>
      <c r="X2203" s="265"/>
      <c r="Y2203" s="265"/>
      <c r="Z2203" s="265"/>
      <c r="AA2203" s="265"/>
      <c r="AB2203" s="265"/>
    </row>
    <row r="2204" hidden="1">
      <c r="A2204" s="83" t="str">
        <f t="shared" si="28"/>
        <v>14:00'den önce randevu alınmayacak..</v>
      </c>
      <c r="B2204" s="323"/>
      <c r="C2204" s="92"/>
      <c r="D2204" s="306"/>
      <c r="E2204" s="381" t="s">
        <v>11330</v>
      </c>
      <c r="F2204" s="150"/>
      <c r="G2204" s="308"/>
      <c r="H2204" s="348"/>
      <c r="I2204" s="173"/>
      <c r="J2204" s="173"/>
      <c r="K2204" s="300"/>
      <c r="L2204" s="349"/>
      <c r="M2204" s="362"/>
      <c r="N2204" s="349"/>
      <c r="O2204" s="349"/>
      <c r="P2204" s="349"/>
      <c r="Q2204" s="265"/>
      <c r="R2204" s="265"/>
      <c r="S2204" s="265"/>
      <c r="T2204" s="265"/>
      <c r="U2204" s="265"/>
      <c r="V2204" s="265"/>
      <c r="W2204" s="265"/>
      <c r="X2204" s="265"/>
      <c r="Y2204" s="265"/>
      <c r="Z2204" s="265"/>
      <c r="AA2204" s="265"/>
      <c r="AB2204" s="265"/>
    </row>
    <row r="2205" hidden="1">
      <c r="A2205" s="83" t="str">
        <f t="shared" si="28"/>
        <v>60802f20a1b8be3582d629bd</v>
      </c>
      <c r="B2205" s="266" t="s">
        <v>368</v>
      </c>
      <c r="C2205" s="475" t="s">
        <v>371</v>
      </c>
      <c r="D2205" s="306" t="s">
        <v>51</v>
      </c>
      <c r="E2205" s="101" t="s">
        <v>2562</v>
      </c>
      <c r="F2205" s="101" t="s">
        <v>2563</v>
      </c>
      <c r="G2205" s="308" t="s">
        <v>9186</v>
      </c>
      <c r="H2205" s="348" t="s">
        <v>11338</v>
      </c>
      <c r="I2205" s="173" t="s">
        <v>11346</v>
      </c>
      <c r="J2205" s="11" t="s">
        <v>2565</v>
      </c>
      <c r="K2205" s="300" t="s">
        <v>2212</v>
      </c>
      <c r="L2205" s="349"/>
      <c r="M2205" s="362"/>
      <c r="N2205" s="349"/>
      <c r="O2205" s="349"/>
      <c r="P2205" s="349"/>
      <c r="Q2205" s="265"/>
      <c r="R2205" s="265"/>
      <c r="S2205" s="265"/>
      <c r="T2205" s="265"/>
      <c r="U2205" s="265"/>
      <c r="V2205" s="265"/>
      <c r="W2205" s="265"/>
      <c r="X2205" s="265"/>
      <c r="Y2205" s="265"/>
      <c r="Z2205" s="265"/>
      <c r="AA2205" s="265"/>
      <c r="AB2205" s="265"/>
    </row>
    <row r="2206" hidden="1">
      <c r="A2206" s="83" t="str">
        <f t="shared" si="28"/>
        <v>60db038857eedf77d2529780</v>
      </c>
      <c r="B2206" s="99"/>
      <c r="C2206" s="480" t="s">
        <v>371</v>
      </c>
      <c r="D2206" s="476" t="s">
        <v>10970</v>
      </c>
      <c r="E2206" s="122" t="s">
        <v>4124</v>
      </c>
      <c r="F2206" s="122" t="s">
        <v>4125</v>
      </c>
      <c r="G2206" s="309" t="s">
        <v>8755</v>
      </c>
      <c r="H2206" s="231" t="s">
        <v>11343</v>
      </c>
      <c r="I2206" s="122" t="s">
        <v>11368</v>
      </c>
      <c r="J2206" s="122" t="s">
        <v>4127</v>
      </c>
      <c r="K2206" s="300" t="s">
        <v>11369</v>
      </c>
      <c r="L2206" s="349"/>
      <c r="M2206" s="362"/>
      <c r="N2206" s="349"/>
      <c r="O2206" s="349"/>
      <c r="P2206" s="349"/>
      <c r="Q2206" s="265"/>
      <c r="R2206" s="265"/>
      <c r="S2206" s="265"/>
      <c r="T2206" s="265"/>
      <c r="U2206" s="265"/>
      <c r="V2206" s="265"/>
      <c r="W2206" s="265"/>
      <c r="X2206" s="265"/>
      <c r="Y2206" s="265"/>
      <c r="Z2206" s="265"/>
      <c r="AA2206" s="265"/>
      <c r="AB2206" s="265"/>
    </row>
    <row r="2207" hidden="1">
      <c r="A2207" s="83"/>
      <c r="B2207" s="99"/>
      <c r="C2207" s="480"/>
      <c r="D2207" s="306" t="s">
        <v>51</v>
      </c>
      <c r="E2207" s="11" t="s">
        <v>5719</v>
      </c>
      <c r="F2207" s="11" t="s">
        <v>5720</v>
      </c>
      <c r="G2207" s="308" t="s">
        <v>8755</v>
      </c>
      <c r="H2207" s="348" t="s">
        <v>11370</v>
      </c>
      <c r="I2207" s="173" t="s">
        <v>11371</v>
      </c>
      <c r="J2207" s="11" t="s">
        <v>5722</v>
      </c>
      <c r="K2207" s="300"/>
      <c r="L2207" s="349"/>
      <c r="M2207" s="362"/>
      <c r="N2207" s="349"/>
      <c r="O2207" s="349"/>
      <c r="P2207" s="349"/>
      <c r="Q2207" s="265"/>
      <c r="R2207" s="265"/>
      <c r="S2207" s="265"/>
      <c r="T2207" s="265"/>
      <c r="U2207" s="265"/>
      <c r="V2207" s="265"/>
      <c r="W2207" s="265"/>
      <c r="X2207" s="265"/>
      <c r="Y2207" s="265"/>
      <c r="Z2207" s="265"/>
      <c r="AA2207" s="265"/>
      <c r="AB2207" s="265"/>
    </row>
    <row r="2208" hidden="1">
      <c r="A2208" s="83" t="str">
        <f t="shared" ref="A2208:A2228" si="29">E2208</f>
        <v>60f03fb7247e6638f0936c6e</v>
      </c>
      <c r="B2208" s="99"/>
      <c r="C2208" s="480" t="s">
        <v>371</v>
      </c>
      <c r="D2208" s="306" t="s">
        <v>51</v>
      </c>
      <c r="E2208" s="101" t="s">
        <v>5343</v>
      </c>
      <c r="F2208" s="101" t="s">
        <v>5344</v>
      </c>
      <c r="G2208" s="308" t="s">
        <v>8745</v>
      </c>
      <c r="H2208" s="348" t="s">
        <v>11372</v>
      </c>
      <c r="I2208" s="173" t="s">
        <v>11373</v>
      </c>
      <c r="J2208" s="11" t="s">
        <v>5346</v>
      </c>
      <c r="K2208" s="300"/>
      <c r="L2208" s="349"/>
      <c r="M2208" s="362"/>
      <c r="N2208" s="349"/>
      <c r="O2208" s="349"/>
      <c r="P2208" s="349"/>
      <c r="Q2208" s="265"/>
      <c r="R2208" s="265"/>
      <c r="S2208" s="265"/>
      <c r="T2208" s="265"/>
      <c r="U2208" s="265"/>
      <c r="V2208" s="265"/>
      <c r="W2208" s="265"/>
      <c r="X2208" s="265"/>
      <c r="Y2208" s="265"/>
      <c r="Z2208" s="265"/>
      <c r="AA2208" s="265"/>
      <c r="AB2208" s="265"/>
    </row>
    <row r="2209" hidden="1">
      <c r="A2209" s="83" t="str">
        <f t="shared" si="29"/>
        <v>60bf393b288f296d33c8aa37</v>
      </c>
      <c r="B2209" s="99"/>
      <c r="C2209" s="480" t="s">
        <v>371</v>
      </c>
      <c r="D2209" s="474" t="s">
        <v>10970</v>
      </c>
      <c r="E2209" s="11" t="s">
        <v>3259</v>
      </c>
      <c r="F2209" s="11" t="s">
        <v>3260</v>
      </c>
      <c r="G2209" s="308" t="s">
        <v>8760</v>
      </c>
      <c r="H2209" s="348" t="s">
        <v>11343</v>
      </c>
      <c r="I2209" s="173" t="s">
        <v>11374</v>
      </c>
      <c r="J2209" s="173" t="s">
        <v>11375</v>
      </c>
      <c r="K2209" s="300"/>
      <c r="L2209" s="349"/>
      <c r="M2209" s="362"/>
      <c r="N2209" s="349"/>
      <c r="O2209" s="349"/>
      <c r="P2209" s="349"/>
      <c r="Q2209" s="265"/>
      <c r="R2209" s="265"/>
      <c r="S2209" s="265"/>
      <c r="T2209" s="265"/>
      <c r="U2209" s="265"/>
      <c r="V2209" s="265"/>
      <c r="W2209" s="265"/>
      <c r="X2209" s="265"/>
      <c r="Y2209" s="265"/>
      <c r="Z2209" s="265"/>
      <c r="AA2209" s="265"/>
      <c r="AB2209" s="265"/>
    </row>
    <row r="2210" hidden="1">
      <c r="A2210" s="83" t="str">
        <f t="shared" si="29"/>
        <v/>
      </c>
      <c r="B2210" s="108"/>
      <c r="C2210" s="480" t="s">
        <v>371</v>
      </c>
      <c r="D2210" s="306"/>
      <c r="E2210" s="173"/>
      <c r="F2210" s="173"/>
      <c r="G2210" s="308"/>
      <c r="H2210" s="348"/>
      <c r="I2210" s="173"/>
      <c r="J2210" s="173"/>
      <c r="K2210" s="300"/>
      <c r="L2210" s="349"/>
      <c r="M2210" s="362"/>
      <c r="N2210" s="349"/>
      <c r="O2210" s="349"/>
      <c r="P2210" s="349"/>
      <c r="Q2210" s="265"/>
      <c r="R2210" s="265"/>
      <c r="S2210" s="265"/>
      <c r="T2210" s="265"/>
      <c r="U2210" s="265"/>
      <c r="V2210" s="265"/>
      <c r="W2210" s="265"/>
      <c r="X2210" s="265"/>
      <c r="Y2210" s="265"/>
      <c r="Z2210" s="265"/>
      <c r="AA2210" s="265"/>
      <c r="AB2210" s="265"/>
    </row>
    <row r="2211" hidden="1">
      <c r="A2211" s="83" t="str">
        <f t="shared" si="29"/>
        <v/>
      </c>
      <c r="B2211" s="323"/>
      <c r="C2211" s="478">
        <v>44489.0</v>
      </c>
      <c r="D2211" s="306"/>
      <c r="E2211" s="173"/>
      <c r="F2211" s="173"/>
      <c r="G2211" s="308"/>
      <c r="H2211" s="348"/>
      <c r="I2211" s="173"/>
      <c r="J2211" s="173"/>
      <c r="K2211" s="300"/>
      <c r="L2211" s="349"/>
      <c r="M2211" s="362"/>
      <c r="N2211" s="349"/>
      <c r="O2211" s="349"/>
      <c r="P2211" s="349"/>
      <c r="Q2211" s="265"/>
      <c r="R2211" s="265"/>
      <c r="S2211" s="265"/>
      <c r="T2211" s="265"/>
      <c r="U2211" s="265"/>
      <c r="V2211" s="265"/>
      <c r="W2211" s="265"/>
      <c r="X2211" s="265"/>
      <c r="Y2211" s="265"/>
      <c r="Z2211" s="265"/>
      <c r="AA2211" s="265"/>
      <c r="AB2211" s="265"/>
    </row>
    <row r="2212" hidden="1">
      <c r="A2212" s="83" t="str">
        <f t="shared" si="29"/>
        <v>611815c6d45201629e7aaaaf</v>
      </c>
      <c r="B2212" s="481" t="s">
        <v>8686</v>
      </c>
      <c r="C2212" s="480" t="s">
        <v>52</v>
      </c>
      <c r="D2212" s="297" t="s">
        <v>131</v>
      </c>
      <c r="E2212" s="424" t="s">
        <v>8073</v>
      </c>
      <c r="F2212" s="424" t="s">
        <v>8074</v>
      </c>
      <c r="G2212" s="309" t="s">
        <v>8748</v>
      </c>
      <c r="H2212" s="231" t="s">
        <v>9220</v>
      </c>
      <c r="I2212" s="122" t="s">
        <v>11376</v>
      </c>
      <c r="J2212" s="122" t="s">
        <v>8076</v>
      </c>
      <c r="K2212" s="300" t="s">
        <v>2212</v>
      </c>
      <c r="L2212" s="349"/>
      <c r="M2212" s="362"/>
      <c r="N2212" s="349"/>
      <c r="O2212" s="349"/>
      <c r="P2212" s="349"/>
      <c r="Q2212" s="265"/>
      <c r="R2212" s="265"/>
      <c r="S2212" s="265"/>
      <c r="T2212" s="265"/>
      <c r="U2212" s="265"/>
      <c r="V2212" s="265"/>
      <c r="W2212" s="265"/>
      <c r="X2212" s="265"/>
      <c r="Y2212" s="265"/>
      <c r="Z2212" s="265"/>
      <c r="AA2212" s="265"/>
      <c r="AB2212" s="265"/>
    </row>
    <row r="2213" hidden="1">
      <c r="A2213" s="83" t="str">
        <f t="shared" si="29"/>
        <v>6004c32de2740f172e19f3f5</v>
      </c>
      <c r="B2213" s="99"/>
      <c r="C2213" s="480" t="s">
        <v>52</v>
      </c>
      <c r="D2213" s="297" t="s">
        <v>51</v>
      </c>
      <c r="E2213" s="424" t="s">
        <v>9316</v>
      </c>
      <c r="F2213" s="424" t="s">
        <v>612</v>
      </c>
      <c r="G2213" s="309" t="s">
        <v>9021</v>
      </c>
      <c r="H2213" s="231" t="s">
        <v>10248</v>
      </c>
      <c r="I2213" s="122" t="s">
        <v>11316</v>
      </c>
      <c r="J2213" s="122" t="s">
        <v>9319</v>
      </c>
      <c r="K2213" s="300"/>
      <c r="L2213" s="349"/>
      <c r="M2213" s="362"/>
      <c r="N2213" s="349"/>
      <c r="O2213" s="349"/>
      <c r="P2213" s="349"/>
      <c r="Q2213" s="265"/>
      <c r="R2213" s="265"/>
      <c r="S2213" s="265"/>
      <c r="T2213" s="265"/>
      <c r="U2213" s="265"/>
      <c r="V2213" s="265"/>
      <c r="W2213" s="265"/>
      <c r="X2213" s="265"/>
      <c r="Y2213" s="265"/>
      <c r="Z2213" s="265"/>
      <c r="AA2213" s="265"/>
      <c r="AB2213" s="265"/>
    </row>
    <row r="2214" hidden="1">
      <c r="A2214" s="83" t="str">
        <f t="shared" si="29"/>
        <v>60266f80919b7a6273799b88</v>
      </c>
      <c r="B2214" s="99"/>
      <c r="C2214" s="480" t="s">
        <v>52</v>
      </c>
      <c r="D2214" s="306" t="s">
        <v>131</v>
      </c>
      <c r="E2214" s="11" t="s">
        <v>8086</v>
      </c>
      <c r="F2214" s="11" t="s">
        <v>8087</v>
      </c>
      <c r="G2214" s="308" t="s">
        <v>8883</v>
      </c>
      <c r="H2214" s="348" t="s">
        <v>9223</v>
      </c>
      <c r="I2214" s="173" t="s">
        <v>11377</v>
      </c>
      <c r="J2214" s="11" t="s">
        <v>8089</v>
      </c>
      <c r="K2214" s="300" t="s">
        <v>4330</v>
      </c>
      <c r="L2214" s="349"/>
      <c r="M2214" s="362"/>
      <c r="N2214" s="349"/>
      <c r="O2214" s="349"/>
      <c r="P2214" s="349"/>
      <c r="Q2214" s="265"/>
      <c r="R2214" s="265"/>
      <c r="S2214" s="265"/>
      <c r="T2214" s="265"/>
      <c r="U2214" s="265"/>
      <c r="V2214" s="265"/>
      <c r="W2214" s="265"/>
      <c r="X2214" s="265"/>
      <c r="Y2214" s="265"/>
      <c r="Z2214" s="265"/>
      <c r="AA2214" s="265"/>
      <c r="AB2214" s="265"/>
    </row>
    <row r="2215" hidden="1">
      <c r="A2215" s="83" t="str">
        <f t="shared" si="29"/>
        <v>607818ca631e80f942b924ed</v>
      </c>
      <c r="B2215" s="99"/>
      <c r="C2215" s="480" t="s">
        <v>52</v>
      </c>
      <c r="D2215" s="306" t="s">
        <v>131</v>
      </c>
      <c r="E2215" s="11" t="s">
        <v>6450</v>
      </c>
      <c r="F2215" s="11" t="s">
        <v>6451</v>
      </c>
      <c r="G2215" s="308" t="s">
        <v>8783</v>
      </c>
      <c r="H2215" s="348" t="s">
        <v>11378</v>
      </c>
      <c r="I2215" s="173" t="s">
        <v>11379</v>
      </c>
      <c r="J2215" s="173" t="s">
        <v>6453</v>
      </c>
      <c r="K2215" s="300" t="s">
        <v>4330</v>
      </c>
      <c r="L2215" s="349"/>
      <c r="M2215" s="362"/>
      <c r="N2215" s="349"/>
      <c r="O2215" s="349"/>
      <c r="P2215" s="349"/>
      <c r="Q2215" s="265"/>
      <c r="R2215" s="265"/>
      <c r="S2215" s="265"/>
      <c r="T2215" s="265"/>
      <c r="U2215" s="265"/>
      <c r="V2215" s="265"/>
      <c r="W2215" s="265"/>
      <c r="X2215" s="265"/>
      <c r="Y2215" s="265"/>
      <c r="Z2215" s="265"/>
      <c r="AA2215" s="265"/>
      <c r="AB2215" s="265"/>
    </row>
    <row r="2216" hidden="1">
      <c r="A2216" s="83" t="str">
        <f t="shared" si="29"/>
        <v/>
      </c>
      <c r="B2216" s="99"/>
      <c r="C2216" s="480" t="s">
        <v>52</v>
      </c>
      <c r="D2216" s="306"/>
      <c r="E2216" s="173"/>
      <c r="F2216" s="173"/>
      <c r="G2216" s="308"/>
      <c r="H2216" s="348"/>
      <c r="I2216" s="173"/>
      <c r="J2216" s="173"/>
      <c r="K2216" s="300"/>
      <c r="L2216" s="349"/>
      <c r="M2216" s="362"/>
      <c r="N2216" s="349"/>
      <c r="O2216" s="349"/>
      <c r="P2216" s="349"/>
      <c r="Q2216" s="265"/>
      <c r="R2216" s="265"/>
      <c r="S2216" s="265"/>
      <c r="T2216" s="265"/>
      <c r="U2216" s="265"/>
      <c r="V2216" s="265"/>
      <c r="W2216" s="265"/>
      <c r="X2216" s="265"/>
      <c r="Y2216" s="265"/>
      <c r="Z2216" s="265"/>
      <c r="AA2216" s="265"/>
      <c r="AB2216" s="265"/>
    </row>
    <row r="2217" hidden="1">
      <c r="A2217" s="83" t="str">
        <f t="shared" si="29"/>
        <v/>
      </c>
      <c r="B2217" s="108"/>
      <c r="C2217" s="480" t="s">
        <v>52</v>
      </c>
      <c r="D2217" s="306"/>
      <c r="E2217" s="173"/>
      <c r="F2217" s="173"/>
      <c r="G2217" s="308"/>
      <c r="H2217" s="348"/>
      <c r="I2217" s="173"/>
      <c r="J2217" s="173"/>
      <c r="K2217" s="300"/>
      <c r="L2217" s="349"/>
      <c r="M2217" s="362"/>
      <c r="N2217" s="349"/>
      <c r="O2217" s="349"/>
      <c r="P2217" s="349"/>
      <c r="Q2217" s="265"/>
      <c r="R2217" s="265"/>
      <c r="S2217" s="265"/>
      <c r="T2217" s="265"/>
      <c r="U2217" s="265"/>
      <c r="V2217" s="265"/>
      <c r="W2217" s="265"/>
      <c r="X2217" s="265"/>
      <c r="Y2217" s="265"/>
      <c r="Z2217" s="265"/>
      <c r="AA2217" s="265"/>
      <c r="AB2217" s="265"/>
    </row>
    <row r="2218" hidden="1">
      <c r="A2218" s="83" t="str">
        <f t="shared" si="29"/>
        <v/>
      </c>
      <c r="B2218" s="323"/>
      <c r="C2218" s="92"/>
      <c r="D2218" s="306"/>
      <c r="E2218" s="173"/>
      <c r="F2218" s="173"/>
      <c r="G2218" s="308"/>
      <c r="H2218" s="348"/>
      <c r="I2218" s="173"/>
      <c r="J2218" s="173"/>
      <c r="K2218" s="300"/>
      <c r="L2218" s="349"/>
      <c r="M2218" s="362"/>
      <c r="N2218" s="349"/>
      <c r="O2218" s="349"/>
      <c r="P2218" s="349"/>
      <c r="Q2218" s="265"/>
      <c r="R2218" s="265"/>
      <c r="S2218" s="265"/>
      <c r="T2218" s="265"/>
      <c r="U2218" s="265"/>
      <c r="V2218" s="265"/>
      <c r="W2218" s="265"/>
      <c r="X2218" s="265"/>
      <c r="Y2218" s="265"/>
      <c r="Z2218" s="265"/>
      <c r="AA2218" s="265"/>
      <c r="AB2218" s="265"/>
    </row>
    <row r="2219" hidden="1">
      <c r="A2219" s="83" t="str">
        <f t="shared" si="29"/>
        <v>Başka alınmayacak!!!!</v>
      </c>
      <c r="B2219" s="503" t="s">
        <v>10572</v>
      </c>
      <c r="C2219" s="92"/>
      <c r="D2219" s="306"/>
      <c r="E2219" s="359" t="s">
        <v>11380</v>
      </c>
      <c r="F2219" s="150"/>
      <c r="G2219" s="308"/>
      <c r="H2219" s="348"/>
      <c r="I2219" s="173"/>
      <c r="J2219" s="173"/>
      <c r="K2219" s="300"/>
      <c r="L2219" s="349"/>
      <c r="M2219" s="362"/>
      <c r="N2219" s="349"/>
      <c r="O2219" s="349"/>
      <c r="P2219" s="349"/>
      <c r="Q2219" s="265"/>
      <c r="R2219" s="265"/>
      <c r="S2219" s="265"/>
      <c r="T2219" s="265"/>
      <c r="U2219" s="265"/>
      <c r="V2219" s="265"/>
      <c r="W2219" s="265"/>
      <c r="X2219" s="265"/>
      <c r="Y2219" s="265"/>
      <c r="Z2219" s="265"/>
      <c r="AA2219" s="265"/>
      <c r="AB2219" s="265"/>
    </row>
    <row r="2220" hidden="1">
      <c r="A2220" s="83" t="str">
        <f t="shared" si="29"/>
        <v>6163dbbcb8abc13f400355e4</v>
      </c>
      <c r="B2220" s="99"/>
      <c r="C2220" s="114" t="s">
        <v>69</v>
      </c>
      <c r="D2220" s="387" t="s">
        <v>10970</v>
      </c>
      <c r="E2220" s="11" t="s">
        <v>11381</v>
      </c>
      <c r="F2220" s="11" t="s">
        <v>5248</v>
      </c>
      <c r="G2220" s="308" t="s">
        <v>9061</v>
      </c>
      <c r="H2220" s="348" t="s">
        <v>10362</v>
      </c>
      <c r="I2220" s="173" t="s">
        <v>11382</v>
      </c>
      <c r="J2220" s="173" t="s">
        <v>5250</v>
      </c>
      <c r="K2220" s="300"/>
      <c r="L2220" s="349"/>
      <c r="M2220" s="362"/>
      <c r="N2220" s="349"/>
      <c r="O2220" s="349"/>
      <c r="P2220" s="349"/>
      <c r="Q2220" s="265"/>
      <c r="R2220" s="265"/>
      <c r="S2220" s="265"/>
      <c r="T2220" s="265"/>
      <c r="U2220" s="265"/>
      <c r="V2220" s="265"/>
      <c r="W2220" s="265"/>
      <c r="X2220" s="265"/>
      <c r="Y2220" s="265"/>
      <c r="Z2220" s="265"/>
      <c r="AA2220" s="265"/>
      <c r="AB2220" s="265"/>
    </row>
    <row r="2221" hidden="1">
      <c r="A2221" s="83" t="str">
        <f t="shared" si="29"/>
        <v>RANDEVU OLUŞTURULMAYACAK!!!!</v>
      </c>
      <c r="B2221" s="99"/>
      <c r="C2221" s="114" t="s">
        <v>69</v>
      </c>
      <c r="D2221" s="306"/>
      <c r="E2221" s="339" t="s">
        <v>10215</v>
      </c>
      <c r="F2221" s="254"/>
      <c r="G2221" s="308"/>
      <c r="H2221" s="348"/>
      <c r="I2221" s="173"/>
      <c r="J2221" s="173"/>
      <c r="K2221" s="300"/>
      <c r="L2221" s="349"/>
      <c r="M2221" s="362"/>
      <c r="N2221" s="349"/>
      <c r="O2221" s="349"/>
      <c r="P2221" s="349"/>
      <c r="Q2221" s="265"/>
      <c r="R2221" s="265"/>
      <c r="S2221" s="265"/>
      <c r="T2221" s="265"/>
      <c r="U2221" s="265"/>
      <c r="V2221" s="265"/>
      <c r="W2221" s="265"/>
      <c r="X2221" s="265"/>
      <c r="Y2221" s="265"/>
      <c r="Z2221" s="265"/>
      <c r="AA2221" s="265"/>
      <c r="AB2221" s="265"/>
    </row>
    <row r="2222" hidden="1">
      <c r="A2222" s="83" t="str">
        <f t="shared" si="29"/>
        <v/>
      </c>
      <c r="B2222" s="99"/>
      <c r="C2222" s="114" t="s">
        <v>69</v>
      </c>
      <c r="D2222" s="306"/>
      <c r="E2222" s="255"/>
      <c r="F2222" s="256"/>
      <c r="G2222" s="308"/>
      <c r="H2222" s="348"/>
      <c r="I2222" s="173"/>
      <c r="J2222" s="173"/>
      <c r="K2222" s="300"/>
      <c r="L2222" s="349"/>
      <c r="M2222" s="362"/>
      <c r="N2222" s="349"/>
      <c r="O2222" s="349"/>
      <c r="P2222" s="349"/>
      <c r="Q2222" s="265"/>
      <c r="R2222" s="265"/>
      <c r="S2222" s="265"/>
      <c r="T2222" s="265"/>
      <c r="U2222" s="265"/>
      <c r="V2222" s="265"/>
      <c r="W2222" s="265"/>
      <c r="X2222" s="265"/>
      <c r="Y2222" s="265"/>
      <c r="Z2222" s="265"/>
      <c r="AA2222" s="265"/>
      <c r="AB2222" s="265"/>
    </row>
    <row r="2223" hidden="1">
      <c r="A2223" s="83" t="str">
        <f t="shared" si="29"/>
        <v/>
      </c>
      <c r="B2223" s="99"/>
      <c r="C2223" s="114" t="s">
        <v>69</v>
      </c>
      <c r="D2223" s="306"/>
      <c r="E2223" s="257"/>
      <c r="F2223" s="259"/>
      <c r="G2223" s="308"/>
      <c r="H2223" s="348"/>
      <c r="I2223" s="173"/>
      <c r="J2223" s="173"/>
      <c r="K2223" s="300"/>
      <c r="L2223" s="349"/>
      <c r="M2223" s="362"/>
      <c r="N2223" s="349"/>
      <c r="O2223" s="349"/>
      <c r="P2223" s="349"/>
      <c r="Q2223" s="265"/>
      <c r="R2223" s="265"/>
      <c r="S2223" s="265"/>
      <c r="T2223" s="265"/>
      <c r="U2223" s="265"/>
      <c r="V2223" s="265"/>
      <c r="W2223" s="265"/>
      <c r="X2223" s="265"/>
      <c r="Y2223" s="265"/>
      <c r="Z2223" s="265"/>
      <c r="AA2223" s="265"/>
      <c r="AB2223" s="265"/>
    </row>
    <row r="2224" hidden="1">
      <c r="A2224" s="83" t="str">
        <f t="shared" si="29"/>
        <v/>
      </c>
      <c r="B2224" s="108"/>
      <c r="C2224" s="114" t="s">
        <v>69</v>
      </c>
      <c r="D2224" s="306"/>
      <c r="E2224" s="173"/>
      <c r="F2224" s="173"/>
      <c r="G2224" s="308"/>
      <c r="H2224" s="348"/>
      <c r="I2224" s="173"/>
      <c r="J2224" s="173"/>
      <c r="K2224" s="300"/>
      <c r="L2224" s="349"/>
      <c r="M2224" s="362"/>
      <c r="N2224" s="349"/>
      <c r="O2224" s="349"/>
      <c r="P2224" s="349"/>
      <c r="Q2224" s="265"/>
      <c r="R2224" s="265"/>
      <c r="S2224" s="265"/>
      <c r="T2224" s="265"/>
      <c r="U2224" s="265"/>
      <c r="V2224" s="265"/>
      <c r="W2224" s="265"/>
      <c r="X2224" s="265"/>
      <c r="Y2224" s="265"/>
      <c r="Z2224" s="265"/>
      <c r="AA2224" s="265"/>
      <c r="AB2224" s="265"/>
    </row>
    <row r="2225" hidden="1">
      <c r="A2225" s="83" t="str">
        <f t="shared" si="29"/>
        <v/>
      </c>
      <c r="B2225" s="323"/>
      <c r="C2225" s="92"/>
      <c r="D2225" s="306"/>
      <c r="E2225" s="173"/>
      <c r="F2225" s="173"/>
      <c r="G2225" s="308"/>
      <c r="H2225" s="348"/>
      <c r="I2225" s="173"/>
      <c r="J2225" s="173"/>
      <c r="K2225" s="300"/>
      <c r="L2225" s="349"/>
      <c r="M2225" s="362"/>
      <c r="N2225" s="349"/>
      <c r="O2225" s="349"/>
      <c r="P2225" s="349"/>
      <c r="Q2225" s="265"/>
      <c r="R2225" s="265"/>
      <c r="S2225" s="265"/>
      <c r="T2225" s="265"/>
      <c r="U2225" s="265"/>
      <c r="V2225" s="265"/>
      <c r="W2225" s="265"/>
      <c r="X2225" s="265"/>
      <c r="Y2225" s="265"/>
      <c r="Z2225" s="265"/>
      <c r="AA2225" s="265"/>
      <c r="AB2225" s="265"/>
    </row>
    <row r="2226" hidden="1">
      <c r="A2226" s="83" t="str">
        <f t="shared" si="29"/>
        <v/>
      </c>
      <c r="B2226" s="266" t="s">
        <v>368</v>
      </c>
      <c r="C2226" s="475" t="s">
        <v>371</v>
      </c>
      <c r="D2226" s="306"/>
      <c r="E2226" s="173"/>
      <c r="F2226" s="173"/>
      <c r="G2226" s="308"/>
      <c r="H2226" s="348"/>
      <c r="I2226" s="173"/>
      <c r="J2226" s="173"/>
      <c r="K2226" s="300"/>
      <c r="L2226" s="349"/>
      <c r="M2226" s="362"/>
      <c r="N2226" s="349"/>
      <c r="O2226" s="349"/>
      <c r="P2226" s="349"/>
      <c r="Q2226" s="265"/>
      <c r="R2226" s="265"/>
      <c r="S2226" s="265"/>
      <c r="T2226" s="265"/>
      <c r="U2226" s="265"/>
      <c r="V2226" s="265"/>
      <c r="W2226" s="265"/>
      <c r="X2226" s="265"/>
      <c r="Y2226" s="265"/>
      <c r="Z2226" s="265"/>
      <c r="AA2226" s="265"/>
      <c r="AB2226" s="265"/>
    </row>
    <row r="2227" hidden="1">
      <c r="A2227" s="83" t="str">
        <f t="shared" si="29"/>
        <v>60718ad0b4d1fc9bf0eddfa8</v>
      </c>
      <c r="B2227" s="99"/>
      <c r="C2227" s="480" t="s">
        <v>371</v>
      </c>
      <c r="D2227" s="476" t="s">
        <v>10970</v>
      </c>
      <c r="E2227" s="424" t="s">
        <v>3239</v>
      </c>
      <c r="F2227" s="424" t="s">
        <v>3240</v>
      </c>
      <c r="G2227" s="309" t="s">
        <v>9061</v>
      </c>
      <c r="H2227" s="231" t="s">
        <v>11383</v>
      </c>
      <c r="I2227" s="122" t="s">
        <v>11384</v>
      </c>
      <c r="J2227" s="122" t="s">
        <v>3242</v>
      </c>
      <c r="K2227" s="300" t="s">
        <v>11385</v>
      </c>
      <c r="L2227" s="349"/>
      <c r="M2227" s="362"/>
      <c r="N2227" s="349"/>
      <c r="O2227" s="349"/>
      <c r="P2227" s="349"/>
      <c r="Q2227" s="265"/>
      <c r="R2227" s="265"/>
      <c r="S2227" s="265"/>
      <c r="T2227" s="265"/>
      <c r="U2227" s="265"/>
      <c r="V2227" s="265"/>
      <c r="W2227" s="265"/>
      <c r="X2227" s="265"/>
      <c r="Y2227" s="265"/>
      <c r="Z2227" s="265"/>
      <c r="AA2227" s="265"/>
      <c r="AB2227" s="265"/>
    </row>
    <row r="2228" hidden="1">
      <c r="A2228" s="83" t="str">
        <f t="shared" si="29"/>
        <v>6034b604976fb2050e47e078</v>
      </c>
      <c r="B2228" s="99"/>
      <c r="C2228" s="480" t="s">
        <v>371</v>
      </c>
      <c r="D2228" s="474" t="s">
        <v>10970</v>
      </c>
      <c r="E2228" s="11" t="s">
        <v>7461</v>
      </c>
      <c r="F2228" s="11" t="s">
        <v>7462</v>
      </c>
      <c r="G2228" s="308" t="s">
        <v>9297</v>
      </c>
      <c r="H2228" s="348" t="s">
        <v>11383</v>
      </c>
      <c r="I2228" s="173" t="s">
        <v>11386</v>
      </c>
      <c r="J2228" s="173" t="s">
        <v>7464</v>
      </c>
      <c r="K2228" s="300"/>
      <c r="L2228" s="349"/>
      <c r="M2228" s="362"/>
      <c r="N2228" s="349"/>
      <c r="O2228" s="349"/>
      <c r="P2228" s="349"/>
      <c r="Q2228" s="265"/>
      <c r="R2228" s="265"/>
      <c r="S2228" s="265"/>
      <c r="T2228" s="265"/>
      <c r="U2228" s="265"/>
      <c r="V2228" s="265"/>
      <c r="W2228" s="265"/>
      <c r="X2228" s="265"/>
      <c r="Y2228" s="265"/>
      <c r="Z2228" s="265"/>
      <c r="AA2228" s="265"/>
      <c r="AB2228" s="265"/>
    </row>
    <row r="2229" hidden="1">
      <c r="A2229" s="83"/>
      <c r="B2229" s="99"/>
      <c r="C2229" s="480"/>
      <c r="D2229" s="476" t="s">
        <v>10970</v>
      </c>
      <c r="E2229" s="424" t="s">
        <v>3356</v>
      </c>
      <c r="F2229" s="424" t="s">
        <v>3357</v>
      </c>
      <c r="G2229" s="309" t="s">
        <v>8697</v>
      </c>
      <c r="H2229" s="231" t="s">
        <v>11387</v>
      </c>
      <c r="I2229" s="122" t="s">
        <v>11388</v>
      </c>
      <c r="J2229" s="122" t="s">
        <v>3359</v>
      </c>
      <c r="K2229" s="542" t="s">
        <v>11389</v>
      </c>
      <c r="L2229" s="349"/>
      <c r="M2229" s="362"/>
      <c r="N2229" s="349"/>
      <c r="O2229" s="349"/>
      <c r="P2229" s="349"/>
      <c r="Q2229" s="265"/>
      <c r="R2229" s="265"/>
      <c r="S2229" s="265"/>
      <c r="T2229" s="265"/>
      <c r="U2229" s="265"/>
      <c r="V2229" s="265"/>
      <c r="W2229" s="265"/>
      <c r="X2229" s="265"/>
      <c r="Y2229" s="265"/>
      <c r="Z2229" s="265"/>
      <c r="AA2229" s="265"/>
      <c r="AB2229" s="265"/>
    </row>
    <row r="2230" hidden="1">
      <c r="A2230" s="83"/>
      <c r="B2230" s="99"/>
      <c r="C2230" s="480"/>
      <c r="D2230" s="474" t="s">
        <v>10970</v>
      </c>
      <c r="E2230" s="11" t="s">
        <v>2043</v>
      </c>
      <c r="F2230" s="11" t="s">
        <v>2044</v>
      </c>
      <c r="G2230" s="308" t="s">
        <v>8697</v>
      </c>
      <c r="H2230" s="348" t="s">
        <v>11390</v>
      </c>
      <c r="I2230" s="173" t="s">
        <v>11391</v>
      </c>
      <c r="J2230" s="173" t="s">
        <v>2046</v>
      </c>
      <c r="K2230" s="300"/>
      <c r="L2230" s="349"/>
      <c r="M2230" s="362"/>
      <c r="N2230" s="349"/>
      <c r="O2230" s="349"/>
      <c r="P2230" s="349"/>
      <c r="Q2230" s="265"/>
      <c r="R2230" s="265"/>
      <c r="S2230" s="265"/>
      <c r="T2230" s="265"/>
      <c r="U2230" s="265"/>
      <c r="V2230" s="265"/>
      <c r="W2230" s="265"/>
      <c r="X2230" s="265"/>
      <c r="Y2230" s="265"/>
      <c r="Z2230" s="265"/>
      <c r="AA2230" s="265"/>
      <c r="AB2230" s="265"/>
    </row>
    <row r="2231" hidden="1">
      <c r="A2231" s="83" t="str">
        <f t="shared" ref="A2231:A2251" si="30">E2231</f>
        <v>60351120312821419f6f6718</v>
      </c>
      <c r="B2231" s="99"/>
      <c r="C2231" s="480" t="s">
        <v>371</v>
      </c>
      <c r="D2231" s="474" t="s">
        <v>10970</v>
      </c>
      <c r="E2231" s="11" t="s">
        <v>4222</v>
      </c>
      <c r="F2231" s="11" t="s">
        <v>4223</v>
      </c>
      <c r="G2231" s="308" t="s">
        <v>9377</v>
      </c>
      <c r="H2231" s="348" t="s">
        <v>11387</v>
      </c>
      <c r="I2231" s="173" t="s">
        <v>11392</v>
      </c>
      <c r="J2231" s="173" t="s">
        <v>4225</v>
      </c>
      <c r="K2231" s="300"/>
      <c r="L2231" s="349"/>
      <c r="M2231" s="362"/>
      <c r="N2231" s="349"/>
      <c r="O2231" s="349"/>
      <c r="P2231" s="349"/>
      <c r="Q2231" s="265"/>
      <c r="R2231" s="265"/>
      <c r="S2231" s="265"/>
      <c r="T2231" s="265"/>
      <c r="U2231" s="265"/>
      <c r="V2231" s="265"/>
      <c r="W2231" s="265"/>
      <c r="X2231" s="265"/>
      <c r="Y2231" s="265"/>
      <c r="Z2231" s="265"/>
      <c r="AA2231" s="265"/>
      <c r="AB2231" s="265"/>
    </row>
    <row r="2232" hidden="1">
      <c r="A2232" s="83" t="str">
        <f t="shared" si="30"/>
        <v/>
      </c>
      <c r="B2232" s="108"/>
      <c r="C2232" s="480" t="s">
        <v>371</v>
      </c>
      <c r="D2232" s="306"/>
      <c r="E2232" s="173"/>
      <c r="F2232" s="173"/>
      <c r="G2232" s="308"/>
      <c r="H2232" s="348"/>
      <c r="I2232" s="173"/>
      <c r="J2232" s="173"/>
      <c r="K2232" s="300"/>
      <c r="L2232" s="349"/>
      <c r="M2232" s="362"/>
      <c r="N2232" s="349"/>
      <c r="O2232" s="349"/>
      <c r="P2232" s="349"/>
      <c r="Q2232" s="265"/>
      <c r="R2232" s="265"/>
      <c r="S2232" s="265"/>
      <c r="T2232" s="265"/>
      <c r="U2232" s="265"/>
      <c r="V2232" s="265"/>
      <c r="W2232" s="265"/>
      <c r="X2232" s="265"/>
      <c r="Y2232" s="265"/>
      <c r="Z2232" s="265"/>
      <c r="AA2232" s="265"/>
      <c r="AB2232" s="265"/>
    </row>
    <row r="2233" hidden="1">
      <c r="A2233" s="83" t="str">
        <f t="shared" si="30"/>
        <v/>
      </c>
      <c r="B2233" s="323"/>
      <c r="C2233" s="478">
        <v>44490.0</v>
      </c>
      <c r="D2233" s="306"/>
      <c r="E2233" s="173"/>
      <c r="F2233" s="173"/>
      <c r="G2233" s="308"/>
      <c r="H2233" s="348"/>
      <c r="I2233" s="173"/>
      <c r="J2233" s="173"/>
      <c r="K2233" s="300"/>
      <c r="L2233" s="349"/>
      <c r="M2233" s="362"/>
      <c r="N2233" s="349"/>
      <c r="O2233" s="349"/>
      <c r="P2233" s="349"/>
      <c r="Q2233" s="265"/>
      <c r="R2233" s="265"/>
      <c r="S2233" s="265"/>
      <c r="T2233" s="265"/>
      <c r="U2233" s="265"/>
      <c r="V2233" s="265"/>
      <c r="W2233" s="265"/>
      <c r="X2233" s="265"/>
      <c r="Y2233" s="265"/>
      <c r="Z2233" s="265"/>
      <c r="AA2233" s="265"/>
      <c r="AB2233" s="265"/>
    </row>
    <row r="2234" hidden="1">
      <c r="A2234" s="83" t="str">
        <f t="shared" si="30"/>
        <v/>
      </c>
      <c r="B2234" s="481" t="s">
        <v>8686</v>
      </c>
      <c r="C2234" s="480" t="s">
        <v>52</v>
      </c>
      <c r="D2234" s="306"/>
      <c r="E2234" s="173"/>
      <c r="F2234" s="173"/>
      <c r="G2234" s="308"/>
      <c r="H2234" s="348"/>
      <c r="I2234" s="173"/>
      <c r="J2234" s="173"/>
      <c r="K2234" s="300"/>
      <c r="L2234" s="349"/>
      <c r="M2234" s="362"/>
      <c r="N2234" s="349"/>
      <c r="O2234" s="349"/>
      <c r="P2234" s="349"/>
      <c r="Q2234" s="265"/>
      <c r="R2234" s="265"/>
      <c r="S2234" s="265"/>
      <c r="T2234" s="265"/>
      <c r="U2234" s="265"/>
      <c r="V2234" s="265"/>
      <c r="W2234" s="265"/>
      <c r="X2234" s="265"/>
      <c r="Y2234" s="265"/>
      <c r="Z2234" s="265"/>
      <c r="AA2234" s="265"/>
      <c r="AB2234" s="265"/>
    </row>
    <row r="2235" hidden="1">
      <c r="A2235" s="83" t="str">
        <f t="shared" si="30"/>
        <v>Başka alınmayacak!!!!</v>
      </c>
      <c r="B2235" s="99"/>
      <c r="C2235" s="480" t="s">
        <v>52</v>
      </c>
      <c r="D2235" s="306"/>
      <c r="E2235" s="359" t="s">
        <v>11380</v>
      </c>
      <c r="F2235" s="150"/>
      <c r="G2235" s="308"/>
      <c r="H2235" s="348"/>
      <c r="I2235" s="173"/>
      <c r="J2235" s="173"/>
      <c r="K2235" s="300"/>
      <c r="L2235" s="349"/>
      <c r="M2235" s="362"/>
      <c r="N2235" s="349"/>
      <c r="O2235" s="349"/>
      <c r="P2235" s="349"/>
      <c r="Q2235" s="265"/>
      <c r="R2235" s="265"/>
      <c r="S2235" s="265"/>
      <c r="T2235" s="265"/>
      <c r="U2235" s="265"/>
      <c r="V2235" s="265"/>
      <c r="W2235" s="265"/>
      <c r="X2235" s="265"/>
      <c r="Y2235" s="265"/>
      <c r="Z2235" s="265"/>
      <c r="AA2235" s="265"/>
      <c r="AB2235" s="265"/>
    </row>
    <row r="2236" hidden="1">
      <c r="A2236" s="83" t="str">
        <f t="shared" si="30"/>
        <v>610d6fc938cc534ccafa7314</v>
      </c>
      <c r="B2236" s="99"/>
      <c r="C2236" s="480" t="s">
        <v>52</v>
      </c>
      <c r="D2236" s="306" t="s">
        <v>51</v>
      </c>
      <c r="E2236" s="11" t="s">
        <v>10768</v>
      </c>
      <c r="F2236" s="11" t="s">
        <v>10769</v>
      </c>
      <c r="G2236" s="308" t="s">
        <v>9021</v>
      </c>
      <c r="H2236" s="348" t="s">
        <v>8979</v>
      </c>
      <c r="I2236" s="173" t="s">
        <v>11393</v>
      </c>
      <c r="J2236" s="11" t="s">
        <v>10771</v>
      </c>
      <c r="K2236" s="300"/>
      <c r="L2236" s="349"/>
      <c r="M2236" s="362"/>
      <c r="N2236" s="349"/>
      <c r="O2236" s="349"/>
      <c r="P2236" s="349"/>
      <c r="Q2236" s="265"/>
      <c r="R2236" s="265"/>
      <c r="S2236" s="265"/>
      <c r="T2236" s="265"/>
      <c r="U2236" s="265"/>
      <c r="V2236" s="265"/>
      <c r="W2236" s="265"/>
      <c r="X2236" s="265"/>
      <c r="Y2236" s="265"/>
      <c r="Z2236" s="265"/>
      <c r="AA2236" s="265"/>
      <c r="AB2236" s="265"/>
    </row>
    <row r="2237" hidden="1">
      <c r="A2237" s="83" t="str">
        <f t="shared" si="30"/>
        <v>6079596b10bf22f24bb5a5f8</v>
      </c>
      <c r="B2237" s="99"/>
      <c r="C2237" s="480" t="s">
        <v>52</v>
      </c>
      <c r="D2237" s="306" t="s">
        <v>131</v>
      </c>
      <c r="E2237" s="543" t="s">
        <v>1904</v>
      </c>
      <c r="F2237" s="543" t="s">
        <v>1905</v>
      </c>
      <c r="G2237" s="544" t="s">
        <v>8745</v>
      </c>
      <c r="H2237" s="545" t="s">
        <v>11394</v>
      </c>
      <c r="I2237" s="370" t="s">
        <v>11395</v>
      </c>
      <c r="J2237" s="543" t="s">
        <v>1907</v>
      </c>
      <c r="K2237" s="485" t="s">
        <v>11396</v>
      </c>
      <c r="L2237" s="349"/>
      <c r="M2237" s="362"/>
      <c r="N2237" s="349"/>
      <c r="O2237" s="349"/>
      <c r="P2237" s="349"/>
      <c r="Q2237" s="265"/>
      <c r="R2237" s="265"/>
      <c r="S2237" s="265"/>
      <c r="T2237" s="265"/>
      <c r="U2237" s="265"/>
      <c r="V2237" s="265"/>
      <c r="W2237" s="265"/>
      <c r="X2237" s="265"/>
      <c r="Y2237" s="265"/>
      <c r="Z2237" s="265"/>
      <c r="AA2237" s="265"/>
      <c r="AB2237" s="265"/>
    </row>
    <row r="2238" hidden="1">
      <c r="A2238" s="83" t="str">
        <f t="shared" si="30"/>
        <v>5fbbc342a3e7461a2d46878a</v>
      </c>
      <c r="B2238" s="99"/>
      <c r="C2238" s="480" t="s">
        <v>52</v>
      </c>
      <c r="D2238" s="474" t="s">
        <v>10970</v>
      </c>
      <c r="E2238" s="543" t="s">
        <v>3834</v>
      </c>
      <c r="F2238" s="543" t="s">
        <v>3835</v>
      </c>
      <c r="G2238" s="544" t="s">
        <v>9276</v>
      </c>
      <c r="H2238" s="545" t="s">
        <v>10386</v>
      </c>
      <c r="I2238" s="370" t="s">
        <v>11397</v>
      </c>
      <c r="J2238" s="370" t="s">
        <v>3837</v>
      </c>
      <c r="K2238" s="485" t="s">
        <v>11398</v>
      </c>
      <c r="L2238" s="486"/>
      <c r="M2238" s="546"/>
      <c r="N2238" s="349"/>
      <c r="O2238" s="349"/>
      <c r="P2238" s="349"/>
      <c r="Q2238" s="265"/>
      <c r="R2238" s="265"/>
      <c r="S2238" s="265"/>
      <c r="T2238" s="265"/>
      <c r="U2238" s="265"/>
      <c r="V2238" s="265"/>
      <c r="W2238" s="265"/>
      <c r="X2238" s="265"/>
      <c r="Y2238" s="265"/>
      <c r="Z2238" s="265"/>
      <c r="AA2238" s="265"/>
      <c r="AB2238" s="265"/>
    </row>
    <row r="2239" hidden="1">
      <c r="A2239" s="83" t="str">
        <f t="shared" si="30"/>
        <v/>
      </c>
      <c r="B2239" s="108"/>
      <c r="C2239" s="480" t="s">
        <v>52</v>
      </c>
      <c r="D2239" s="306"/>
      <c r="E2239" s="173"/>
      <c r="F2239" s="173"/>
      <c r="G2239" s="308"/>
      <c r="H2239" s="348"/>
      <c r="I2239" s="173"/>
      <c r="J2239" s="173"/>
      <c r="K2239" s="300"/>
      <c r="L2239" s="349"/>
      <c r="M2239" s="362"/>
      <c r="N2239" s="349"/>
      <c r="O2239" s="349"/>
      <c r="P2239" s="349"/>
      <c r="Q2239" s="265"/>
      <c r="R2239" s="265"/>
      <c r="S2239" s="265"/>
      <c r="T2239" s="265"/>
      <c r="U2239" s="265"/>
      <c r="V2239" s="265"/>
      <c r="W2239" s="265"/>
      <c r="X2239" s="265"/>
      <c r="Y2239" s="265"/>
      <c r="Z2239" s="265"/>
      <c r="AA2239" s="265"/>
      <c r="AB2239" s="265"/>
    </row>
    <row r="2240" hidden="1">
      <c r="A2240" s="83" t="str">
        <f t="shared" si="30"/>
        <v/>
      </c>
      <c r="B2240" s="323"/>
      <c r="C2240" s="92"/>
      <c r="D2240" s="306"/>
      <c r="E2240" s="173"/>
      <c r="F2240" s="173"/>
      <c r="G2240" s="308"/>
      <c r="H2240" s="348"/>
      <c r="I2240" s="173"/>
      <c r="J2240" s="173"/>
      <c r="K2240" s="300"/>
      <c r="L2240" s="349"/>
      <c r="M2240" s="362"/>
      <c r="N2240" s="349"/>
      <c r="O2240" s="349"/>
      <c r="P2240" s="349"/>
      <c r="Q2240" s="265"/>
      <c r="R2240" s="265"/>
      <c r="S2240" s="265"/>
      <c r="T2240" s="265"/>
      <c r="U2240" s="265"/>
      <c r="V2240" s="265"/>
      <c r="W2240" s="265"/>
      <c r="X2240" s="265"/>
      <c r="Y2240" s="265"/>
      <c r="Z2240" s="265"/>
      <c r="AA2240" s="265"/>
      <c r="AB2240" s="265"/>
    </row>
    <row r="2241" hidden="1">
      <c r="A2241" s="83" t="str">
        <f t="shared" si="30"/>
        <v/>
      </c>
      <c r="B2241" s="503" t="s">
        <v>10572</v>
      </c>
      <c r="C2241" s="92"/>
      <c r="D2241" s="306"/>
      <c r="E2241" s="173"/>
      <c r="F2241" s="173"/>
      <c r="G2241" s="308"/>
      <c r="H2241" s="348"/>
      <c r="I2241" s="173"/>
      <c r="J2241" s="173"/>
      <c r="K2241" s="300"/>
      <c r="L2241" s="349"/>
      <c r="M2241" s="362"/>
      <c r="N2241" s="349"/>
      <c r="O2241" s="349"/>
      <c r="P2241" s="349"/>
      <c r="Q2241" s="265"/>
      <c r="R2241" s="265"/>
      <c r="S2241" s="265"/>
      <c r="T2241" s="265"/>
      <c r="U2241" s="265"/>
      <c r="V2241" s="265"/>
      <c r="W2241" s="265"/>
      <c r="X2241" s="265"/>
      <c r="Y2241" s="265"/>
      <c r="Z2241" s="265"/>
      <c r="AA2241" s="265"/>
      <c r="AB2241" s="265"/>
    </row>
    <row r="2242" hidden="1">
      <c r="A2242" s="83" t="str">
        <f t="shared" si="30"/>
        <v>60a5987902f4a4275f6b803b</v>
      </c>
      <c r="B2242" s="99"/>
      <c r="C2242" s="114" t="s">
        <v>69</v>
      </c>
      <c r="D2242" s="297" t="s">
        <v>131</v>
      </c>
      <c r="E2242" s="424" t="s">
        <v>1956</v>
      </c>
      <c r="F2242" s="424" t="s">
        <v>1957</v>
      </c>
      <c r="G2242" s="309" t="s">
        <v>9186</v>
      </c>
      <c r="H2242" s="231" t="s">
        <v>11399</v>
      </c>
      <c r="I2242" s="122" t="s">
        <v>11400</v>
      </c>
      <c r="J2242" s="122" t="s">
        <v>1958</v>
      </c>
      <c r="K2242" s="300" t="s">
        <v>11401</v>
      </c>
      <c r="L2242" s="349"/>
      <c r="M2242" s="362"/>
      <c r="N2242" s="349"/>
      <c r="O2242" s="349"/>
      <c r="P2242" s="349"/>
      <c r="Q2242" s="265"/>
      <c r="R2242" s="265"/>
      <c r="S2242" s="265"/>
      <c r="T2242" s="265"/>
      <c r="U2242" s="265"/>
      <c r="V2242" s="265"/>
      <c r="W2242" s="265"/>
      <c r="X2242" s="265"/>
      <c r="Y2242" s="265"/>
      <c r="Z2242" s="265"/>
      <c r="AA2242" s="265"/>
      <c r="AB2242" s="265"/>
    </row>
    <row r="2243" hidden="1">
      <c r="A2243" s="83" t="str">
        <f t="shared" si="30"/>
        <v>6050d79eff796a6d71900ba6</v>
      </c>
      <c r="B2243" s="99"/>
      <c r="C2243" s="114" t="s">
        <v>69</v>
      </c>
      <c r="D2243" s="306" t="s">
        <v>131</v>
      </c>
      <c r="E2243" s="11" t="s">
        <v>4325</v>
      </c>
      <c r="F2243" s="11" t="s">
        <v>4326</v>
      </c>
      <c r="G2243" s="484">
        <v>0.625</v>
      </c>
      <c r="H2243" s="348" t="s">
        <v>11402</v>
      </c>
      <c r="I2243" s="173" t="s">
        <v>11403</v>
      </c>
      <c r="J2243" s="11" t="s">
        <v>4329</v>
      </c>
      <c r="K2243" s="300" t="s">
        <v>4330</v>
      </c>
      <c r="L2243" s="349"/>
      <c r="M2243" s="362"/>
      <c r="N2243" s="349"/>
      <c r="O2243" s="349"/>
      <c r="P2243" s="349"/>
      <c r="Q2243" s="265"/>
      <c r="R2243" s="265"/>
      <c r="S2243" s="265"/>
      <c r="T2243" s="265"/>
      <c r="U2243" s="265"/>
      <c r="V2243" s="265"/>
      <c r="W2243" s="265"/>
      <c r="X2243" s="265"/>
      <c r="Y2243" s="265"/>
      <c r="Z2243" s="265"/>
      <c r="AA2243" s="265"/>
      <c r="AB2243" s="265"/>
    </row>
    <row r="2244" hidden="1">
      <c r="A2244" s="83" t="str">
        <f t="shared" si="30"/>
        <v>60533e144642ffdaf3753fb1</v>
      </c>
      <c r="B2244" s="99"/>
      <c r="C2244" s="114" t="s">
        <v>69</v>
      </c>
      <c r="D2244" s="306" t="s">
        <v>131</v>
      </c>
      <c r="E2244" s="424" t="s">
        <v>9290</v>
      </c>
      <c r="F2244" s="424" t="s">
        <v>9291</v>
      </c>
      <c r="G2244" s="309" t="s">
        <v>8912</v>
      </c>
      <c r="H2244" s="231" t="s">
        <v>11404</v>
      </c>
      <c r="I2244" s="122" t="s">
        <v>9293</v>
      </c>
      <c r="J2244" s="122" t="s">
        <v>9294</v>
      </c>
      <c r="K2244" s="542" t="s">
        <v>11389</v>
      </c>
      <c r="L2244" s="547"/>
      <c r="M2244" s="351"/>
      <c r="N2244" s="349"/>
      <c r="O2244" s="349"/>
      <c r="P2244" s="349"/>
      <c r="Q2244" s="265"/>
      <c r="R2244" s="265"/>
      <c r="S2244" s="265"/>
      <c r="T2244" s="265"/>
      <c r="U2244" s="265"/>
      <c r="V2244" s="265"/>
      <c r="W2244" s="265"/>
      <c r="X2244" s="265"/>
      <c r="Y2244" s="265"/>
      <c r="Z2244" s="265"/>
      <c r="AA2244" s="265"/>
      <c r="AB2244" s="265"/>
    </row>
    <row r="2245" hidden="1">
      <c r="A2245" s="83" t="str">
        <f t="shared" si="30"/>
        <v>5feca8fd87a63bd73a328b1b</v>
      </c>
      <c r="B2245" s="99"/>
      <c r="C2245" s="114" t="s">
        <v>69</v>
      </c>
      <c r="D2245" s="306" t="s">
        <v>131</v>
      </c>
      <c r="E2245" s="424" t="s">
        <v>5458</v>
      </c>
      <c r="F2245" s="424" t="s">
        <v>5459</v>
      </c>
      <c r="G2245" s="309" t="s">
        <v>8870</v>
      </c>
      <c r="H2245" s="424" t="s">
        <v>11405</v>
      </c>
      <c r="I2245" s="424" t="s">
        <v>11406</v>
      </c>
      <c r="J2245" s="122" t="s">
        <v>5461</v>
      </c>
      <c r="K2245" s="542" t="s">
        <v>11407</v>
      </c>
      <c r="L2245" s="547"/>
      <c r="M2245" s="351"/>
      <c r="N2245" s="349"/>
      <c r="O2245" s="349"/>
      <c r="P2245" s="349"/>
      <c r="Q2245" s="265"/>
      <c r="R2245" s="265"/>
      <c r="S2245" s="265"/>
      <c r="T2245" s="265"/>
      <c r="U2245" s="265"/>
      <c r="V2245" s="265"/>
      <c r="W2245" s="265"/>
      <c r="X2245" s="265"/>
      <c r="Y2245" s="265"/>
      <c r="Z2245" s="265"/>
      <c r="AA2245" s="265"/>
      <c r="AB2245" s="265"/>
    </row>
    <row r="2246" hidden="1">
      <c r="A2246" s="83" t="str">
        <f t="shared" si="30"/>
        <v/>
      </c>
      <c r="B2246" s="108"/>
      <c r="C2246" s="114" t="s">
        <v>69</v>
      </c>
      <c r="D2246" s="306"/>
      <c r="E2246" s="173"/>
      <c r="F2246" s="173"/>
      <c r="G2246" s="308"/>
      <c r="H2246" s="348"/>
      <c r="I2246" s="173"/>
      <c r="J2246" s="173"/>
      <c r="K2246" s="300"/>
      <c r="L2246" s="349"/>
      <c r="M2246" s="362"/>
      <c r="N2246" s="349"/>
      <c r="O2246" s="349"/>
      <c r="P2246" s="349"/>
      <c r="Q2246" s="265"/>
      <c r="R2246" s="265"/>
      <c r="S2246" s="265"/>
      <c r="T2246" s="265"/>
      <c r="U2246" s="265"/>
      <c r="V2246" s="265"/>
      <c r="W2246" s="265"/>
      <c r="X2246" s="265"/>
      <c r="Y2246" s="265"/>
      <c r="Z2246" s="265"/>
      <c r="AA2246" s="265"/>
      <c r="AB2246" s="265"/>
    </row>
    <row r="2247" hidden="1">
      <c r="A2247" s="83" t="str">
        <f t="shared" si="30"/>
        <v/>
      </c>
      <c r="B2247" s="323"/>
      <c r="C2247" s="92"/>
      <c r="D2247" s="306"/>
      <c r="E2247" s="173"/>
      <c r="F2247" s="173"/>
      <c r="G2247" s="308"/>
      <c r="H2247" s="348"/>
      <c r="I2247" s="173"/>
      <c r="J2247" s="173"/>
      <c r="K2247" s="300"/>
      <c r="L2247" s="349"/>
      <c r="M2247" s="362"/>
      <c r="N2247" s="349"/>
      <c r="O2247" s="349"/>
      <c r="P2247" s="349"/>
      <c r="Q2247" s="265"/>
      <c r="R2247" s="265"/>
      <c r="S2247" s="265"/>
      <c r="T2247" s="265"/>
      <c r="U2247" s="265"/>
      <c r="V2247" s="265"/>
      <c r="W2247" s="265"/>
      <c r="X2247" s="265"/>
      <c r="Y2247" s="265"/>
      <c r="Z2247" s="265"/>
      <c r="AA2247" s="265"/>
      <c r="AB2247" s="265"/>
    </row>
    <row r="2248" hidden="1">
      <c r="A2248" s="83" t="str">
        <f t="shared" si="30"/>
        <v/>
      </c>
      <c r="B2248" s="266" t="s">
        <v>368</v>
      </c>
      <c r="C2248" s="475" t="s">
        <v>371</v>
      </c>
      <c r="D2248" s="306"/>
      <c r="E2248" s="173"/>
      <c r="F2248" s="173"/>
      <c r="G2248" s="308"/>
      <c r="H2248" s="348"/>
      <c r="I2248" s="173"/>
      <c r="J2248" s="173"/>
      <c r="K2248" s="300"/>
      <c r="L2248" s="349"/>
      <c r="M2248" s="362"/>
      <c r="N2248" s="349"/>
      <c r="O2248" s="349"/>
      <c r="P2248" s="349"/>
      <c r="Q2248" s="265"/>
      <c r="R2248" s="265"/>
      <c r="S2248" s="265"/>
      <c r="T2248" s="265"/>
      <c r="U2248" s="265"/>
      <c r="V2248" s="265"/>
      <c r="W2248" s="265"/>
      <c r="X2248" s="265"/>
      <c r="Y2248" s="265"/>
      <c r="Z2248" s="265"/>
      <c r="AA2248" s="265"/>
      <c r="AB2248" s="265"/>
    </row>
    <row r="2249" hidden="1">
      <c r="A2249" s="83" t="str">
        <f t="shared" si="30"/>
        <v/>
      </c>
      <c r="B2249" s="99"/>
      <c r="C2249" s="480" t="s">
        <v>371</v>
      </c>
      <c r="D2249" s="387"/>
      <c r="E2249" s="173"/>
      <c r="F2249" s="173"/>
      <c r="G2249" s="308"/>
      <c r="H2249" s="348"/>
      <c r="I2249" s="173"/>
      <c r="J2249" s="173"/>
      <c r="K2249" s="300"/>
      <c r="L2249" s="349"/>
      <c r="M2249" s="362"/>
      <c r="N2249" s="349"/>
      <c r="O2249" s="349"/>
      <c r="P2249" s="349"/>
      <c r="Q2249" s="265"/>
      <c r="R2249" s="265"/>
      <c r="S2249" s="265"/>
      <c r="T2249" s="265"/>
      <c r="U2249" s="265"/>
      <c r="V2249" s="265"/>
      <c r="W2249" s="265"/>
      <c r="X2249" s="265"/>
      <c r="Y2249" s="265"/>
      <c r="Z2249" s="265"/>
      <c r="AA2249" s="265"/>
      <c r="AB2249" s="265"/>
    </row>
    <row r="2250" hidden="1">
      <c r="A2250" s="83" t="str">
        <f t="shared" si="30"/>
        <v>6054c1866bf301005535666b</v>
      </c>
      <c r="B2250" s="99"/>
      <c r="C2250" s="480" t="s">
        <v>371</v>
      </c>
      <c r="D2250" s="387" t="s">
        <v>10970</v>
      </c>
      <c r="E2250" s="11" t="s">
        <v>2038</v>
      </c>
      <c r="F2250" s="11" t="s">
        <v>2039</v>
      </c>
      <c r="G2250" s="308" t="s">
        <v>9297</v>
      </c>
      <c r="H2250" s="348" t="s">
        <v>11408</v>
      </c>
      <c r="I2250" s="173" t="s">
        <v>11409</v>
      </c>
      <c r="J2250" s="173" t="s">
        <v>2042</v>
      </c>
      <c r="K2250" s="300"/>
      <c r="L2250" s="349"/>
      <c r="M2250" s="362"/>
      <c r="N2250" s="349"/>
      <c r="O2250" s="349"/>
      <c r="P2250" s="349"/>
      <c r="Q2250" s="265"/>
      <c r="R2250" s="265"/>
      <c r="S2250" s="265"/>
      <c r="T2250" s="265"/>
      <c r="U2250" s="265"/>
      <c r="V2250" s="265"/>
      <c r="W2250" s="265"/>
      <c r="X2250" s="265"/>
      <c r="Y2250" s="265"/>
      <c r="Z2250" s="265"/>
      <c r="AA2250" s="265"/>
      <c r="AB2250" s="265"/>
    </row>
    <row r="2251" hidden="1">
      <c r="A2251" s="83" t="str">
        <f t="shared" si="30"/>
        <v>602e8b1296550028a80e6e65</v>
      </c>
      <c r="B2251" s="99"/>
      <c r="C2251" s="480" t="s">
        <v>371</v>
      </c>
      <c r="D2251" s="387" t="s">
        <v>10970</v>
      </c>
      <c r="E2251" s="11" t="s">
        <v>1820</v>
      </c>
      <c r="F2251" s="11" t="s">
        <v>1821</v>
      </c>
      <c r="G2251" s="308" t="s">
        <v>8697</v>
      </c>
      <c r="H2251" s="348" t="s">
        <v>11387</v>
      </c>
      <c r="I2251" s="173" t="s">
        <v>11410</v>
      </c>
      <c r="J2251" s="173" t="s">
        <v>1824</v>
      </c>
      <c r="K2251" s="300"/>
      <c r="L2251" s="349"/>
      <c r="M2251" s="362"/>
      <c r="N2251" s="349"/>
      <c r="O2251" s="349"/>
      <c r="P2251" s="349"/>
      <c r="Q2251" s="265"/>
      <c r="R2251" s="265"/>
      <c r="S2251" s="265"/>
      <c r="T2251" s="265"/>
      <c r="U2251" s="265"/>
      <c r="V2251" s="265"/>
      <c r="W2251" s="265"/>
      <c r="X2251" s="265"/>
      <c r="Y2251" s="265"/>
      <c r="Z2251" s="265"/>
      <c r="AA2251" s="265"/>
      <c r="AB2251" s="265"/>
    </row>
    <row r="2252" hidden="1">
      <c r="A2252" s="83"/>
      <c r="B2252" s="99"/>
      <c r="C2252" s="480"/>
      <c r="D2252" s="313" t="s">
        <v>10970</v>
      </c>
      <c r="E2252" s="424" t="s">
        <v>1722</v>
      </c>
      <c r="F2252" s="424" t="s">
        <v>1723</v>
      </c>
      <c r="G2252" s="309" t="s">
        <v>9377</v>
      </c>
      <c r="H2252" s="231" t="s">
        <v>11343</v>
      </c>
      <c r="I2252" s="122" t="s">
        <v>11411</v>
      </c>
      <c r="J2252" s="122" t="s">
        <v>1725</v>
      </c>
      <c r="K2252" s="300" t="s">
        <v>11412</v>
      </c>
      <c r="L2252" s="349"/>
      <c r="M2252" s="362"/>
      <c r="N2252" s="349"/>
      <c r="O2252" s="349"/>
      <c r="P2252" s="349"/>
      <c r="Q2252" s="265"/>
      <c r="R2252" s="265"/>
      <c r="S2252" s="265"/>
      <c r="T2252" s="265"/>
      <c r="U2252" s="265"/>
      <c r="V2252" s="265"/>
      <c r="W2252" s="265"/>
      <c r="X2252" s="265"/>
      <c r="Y2252" s="265"/>
      <c r="Z2252" s="265"/>
      <c r="AA2252" s="265"/>
      <c r="AB2252" s="265"/>
    </row>
    <row r="2253" hidden="1">
      <c r="A2253" s="83" t="str">
        <f t="shared" ref="A2253:A2259" si="31">E2253</f>
        <v>608404a3f372e15af324a407</v>
      </c>
      <c r="B2253" s="108"/>
      <c r="C2253" s="480" t="s">
        <v>371</v>
      </c>
      <c r="D2253" s="313" t="s">
        <v>10970</v>
      </c>
      <c r="E2253" s="424" t="s">
        <v>6739</v>
      </c>
      <c r="F2253" s="424" t="s">
        <v>6740</v>
      </c>
      <c r="G2253" s="309" t="s">
        <v>9276</v>
      </c>
      <c r="H2253" s="231" t="s">
        <v>11413</v>
      </c>
      <c r="I2253" s="122" t="s">
        <v>11414</v>
      </c>
      <c r="J2253" s="122" t="s">
        <v>6743</v>
      </c>
      <c r="K2253" s="300" t="s">
        <v>11415</v>
      </c>
      <c r="L2253" s="349"/>
      <c r="M2253" s="362"/>
      <c r="N2253" s="349"/>
      <c r="O2253" s="349"/>
      <c r="P2253" s="349"/>
      <c r="Q2253" s="265"/>
      <c r="R2253" s="265"/>
      <c r="S2253" s="265"/>
      <c r="T2253" s="265"/>
      <c r="U2253" s="265"/>
      <c r="V2253" s="265"/>
      <c r="W2253" s="265"/>
      <c r="X2253" s="265"/>
      <c r="Y2253" s="265"/>
      <c r="Z2253" s="265"/>
      <c r="AA2253" s="265"/>
      <c r="AB2253" s="265"/>
    </row>
    <row r="2254" hidden="1">
      <c r="A2254" s="83" t="str">
        <f t="shared" si="31"/>
        <v/>
      </c>
      <c r="B2254" s="323"/>
      <c r="C2254" s="478">
        <v>44491.0</v>
      </c>
      <c r="D2254" s="306"/>
      <c r="E2254" s="173"/>
      <c r="F2254" s="173"/>
      <c r="G2254" s="308"/>
      <c r="H2254" s="348"/>
      <c r="I2254" s="173"/>
      <c r="J2254" s="173"/>
      <c r="K2254" s="300"/>
      <c r="L2254" s="349"/>
      <c r="M2254" s="362"/>
      <c r="N2254" s="349"/>
      <c r="O2254" s="349"/>
      <c r="P2254" s="349"/>
      <c r="Q2254" s="265"/>
      <c r="R2254" s="265"/>
      <c r="S2254" s="265"/>
      <c r="T2254" s="265"/>
      <c r="U2254" s="265"/>
      <c r="V2254" s="265"/>
      <c r="W2254" s="265"/>
      <c r="X2254" s="265"/>
      <c r="Y2254" s="265"/>
      <c r="Z2254" s="265"/>
      <c r="AA2254" s="265"/>
      <c r="AB2254" s="265"/>
    </row>
    <row r="2255" hidden="1">
      <c r="A2255" s="83" t="str">
        <f t="shared" si="31"/>
        <v/>
      </c>
      <c r="B2255" s="481" t="s">
        <v>8686</v>
      </c>
      <c r="C2255" s="480" t="s">
        <v>52</v>
      </c>
      <c r="D2255" s="306"/>
      <c r="E2255" s="173"/>
      <c r="F2255" s="173"/>
      <c r="G2255" s="308"/>
      <c r="H2255" s="348"/>
      <c r="I2255" s="173"/>
      <c r="J2255" s="173"/>
      <c r="K2255" s="300"/>
      <c r="L2255" s="349"/>
      <c r="M2255" s="362"/>
      <c r="N2255" s="349"/>
      <c r="O2255" s="349"/>
      <c r="P2255" s="349"/>
      <c r="Q2255" s="265"/>
      <c r="R2255" s="265"/>
      <c r="S2255" s="265"/>
      <c r="T2255" s="265"/>
      <c r="U2255" s="265"/>
      <c r="V2255" s="265"/>
      <c r="W2255" s="265"/>
      <c r="X2255" s="265"/>
      <c r="Y2255" s="265"/>
      <c r="Z2255" s="265"/>
      <c r="AA2255" s="265"/>
      <c r="AB2255" s="265"/>
    </row>
    <row r="2256" hidden="1">
      <c r="A2256" s="83" t="str">
        <f t="shared" si="31"/>
        <v/>
      </c>
      <c r="B2256" s="99"/>
      <c r="C2256" s="480" t="s">
        <v>52</v>
      </c>
      <c r="D2256" s="306"/>
      <c r="E2256" s="173"/>
      <c r="F2256" s="173"/>
      <c r="G2256" s="308"/>
      <c r="H2256" s="348"/>
      <c r="I2256" s="173"/>
      <c r="J2256" s="173"/>
      <c r="K2256" s="300"/>
      <c r="L2256" s="349"/>
      <c r="M2256" s="362"/>
      <c r="N2256" s="349"/>
      <c r="O2256" s="349"/>
      <c r="P2256" s="349"/>
      <c r="Q2256" s="265"/>
      <c r="R2256" s="265"/>
      <c r="S2256" s="265"/>
      <c r="T2256" s="265"/>
      <c r="U2256" s="265"/>
      <c r="V2256" s="265"/>
      <c r="W2256" s="265"/>
      <c r="X2256" s="265"/>
      <c r="Y2256" s="265"/>
      <c r="Z2256" s="265"/>
      <c r="AA2256" s="265"/>
      <c r="AB2256" s="265"/>
    </row>
    <row r="2257" hidden="1">
      <c r="A2257" s="83" t="str">
        <f t="shared" si="31"/>
        <v>6142e5607e431e0442e32d12</v>
      </c>
      <c r="B2257" s="99"/>
      <c r="C2257" s="480" t="s">
        <v>52</v>
      </c>
      <c r="D2257" s="306" t="s">
        <v>51</v>
      </c>
      <c r="E2257" s="11" t="s">
        <v>7669</v>
      </c>
      <c r="F2257" s="11" t="s">
        <v>7670</v>
      </c>
      <c r="G2257" s="308" t="s">
        <v>9410</v>
      </c>
      <c r="H2257" s="348" t="s">
        <v>11416</v>
      </c>
      <c r="I2257" s="17" t="s">
        <v>11417</v>
      </c>
      <c r="J2257" s="11" t="s">
        <v>7672</v>
      </c>
      <c r="K2257" s="300"/>
      <c r="L2257" s="349"/>
      <c r="M2257" s="362"/>
      <c r="N2257" s="349"/>
      <c r="O2257" s="349"/>
      <c r="P2257" s="349"/>
      <c r="Q2257" s="265"/>
      <c r="R2257" s="265"/>
      <c r="S2257" s="265"/>
      <c r="T2257" s="265"/>
      <c r="U2257" s="265"/>
      <c r="V2257" s="265"/>
      <c r="W2257" s="265"/>
      <c r="X2257" s="265"/>
      <c r="Y2257" s="265"/>
      <c r="Z2257" s="265"/>
      <c r="AA2257" s="265"/>
      <c r="AB2257" s="265"/>
    </row>
    <row r="2258" hidden="1">
      <c r="A2258" s="83" t="str">
        <f t="shared" si="31"/>
        <v>615ebc6974a19e734077c7ec</v>
      </c>
      <c r="B2258" s="99"/>
      <c r="C2258" s="480" t="s">
        <v>52</v>
      </c>
      <c r="D2258" s="306" t="s">
        <v>51</v>
      </c>
      <c r="E2258" s="11" t="s">
        <v>6500</v>
      </c>
      <c r="F2258" s="11" t="s">
        <v>6501</v>
      </c>
      <c r="G2258" s="308" t="s">
        <v>9021</v>
      </c>
      <c r="H2258" s="348" t="s">
        <v>8866</v>
      </c>
      <c r="I2258" s="173" t="s">
        <v>11418</v>
      </c>
      <c r="J2258" s="11" t="s">
        <v>6503</v>
      </c>
      <c r="K2258" s="300"/>
      <c r="L2258" s="349"/>
      <c r="M2258" s="362"/>
      <c r="N2258" s="349"/>
      <c r="O2258" s="349"/>
      <c r="P2258" s="349"/>
      <c r="Q2258" s="265"/>
      <c r="R2258" s="265"/>
      <c r="S2258" s="265"/>
      <c r="T2258" s="265"/>
      <c r="U2258" s="265"/>
      <c r="V2258" s="265"/>
      <c r="W2258" s="265"/>
      <c r="X2258" s="265"/>
      <c r="Y2258" s="265"/>
      <c r="Z2258" s="265"/>
      <c r="AA2258" s="265"/>
      <c r="AB2258" s="265"/>
    </row>
    <row r="2259" hidden="1">
      <c r="A2259" s="83" t="str">
        <f t="shared" si="31"/>
        <v>6079596b10bf22f24bb5a5f8</v>
      </c>
      <c r="B2259" s="99"/>
      <c r="C2259" s="480" t="s">
        <v>52</v>
      </c>
      <c r="D2259" s="476" t="s">
        <v>10970</v>
      </c>
      <c r="E2259" s="424" t="s">
        <v>1904</v>
      </c>
      <c r="F2259" s="424" t="s">
        <v>1905</v>
      </c>
      <c r="G2259" s="309" t="s">
        <v>8745</v>
      </c>
      <c r="H2259" s="231" t="s">
        <v>11394</v>
      </c>
      <c r="I2259" s="122" t="s">
        <v>11395</v>
      </c>
      <c r="J2259" s="424" t="s">
        <v>1907</v>
      </c>
      <c r="K2259" s="312" t="s">
        <v>11419</v>
      </c>
      <c r="L2259" s="315"/>
      <c r="M2259" s="351"/>
      <c r="N2259" s="349"/>
      <c r="O2259" s="349"/>
      <c r="P2259" s="349"/>
      <c r="Q2259" s="265"/>
      <c r="R2259" s="265"/>
      <c r="S2259" s="265"/>
      <c r="T2259" s="265"/>
      <c r="U2259" s="265"/>
      <c r="V2259" s="265"/>
      <c r="W2259" s="265"/>
      <c r="X2259" s="265"/>
      <c r="Y2259" s="265"/>
      <c r="Z2259" s="265"/>
      <c r="AA2259" s="265"/>
      <c r="AB2259" s="265"/>
    </row>
    <row r="2260" hidden="1">
      <c r="A2260" s="83" t="str">
        <f>#REF!</f>
        <v>#REF!</v>
      </c>
      <c r="B2260" s="108"/>
      <c r="C2260" s="480" t="s">
        <v>52</v>
      </c>
      <c r="D2260" s="306" t="s">
        <v>51</v>
      </c>
      <c r="E2260" s="11" t="s">
        <v>1157</v>
      </c>
      <c r="F2260" s="11" t="s">
        <v>1158</v>
      </c>
      <c r="G2260" s="308" t="s">
        <v>9325</v>
      </c>
      <c r="H2260" s="348" t="s">
        <v>10840</v>
      </c>
      <c r="I2260" s="173" t="s">
        <v>11420</v>
      </c>
      <c r="J2260" s="11" t="s">
        <v>1160</v>
      </c>
      <c r="K2260" s="300"/>
      <c r="L2260" s="349"/>
      <c r="M2260" s="362"/>
      <c r="N2260" s="349"/>
      <c r="O2260" s="349"/>
      <c r="P2260" s="349"/>
      <c r="Q2260" s="265"/>
      <c r="R2260" s="265"/>
      <c r="S2260" s="265"/>
      <c r="T2260" s="265"/>
      <c r="U2260" s="265"/>
      <c r="V2260" s="265"/>
      <c r="W2260" s="265"/>
      <c r="X2260" s="265"/>
      <c r="Y2260" s="265"/>
      <c r="Z2260" s="265"/>
      <c r="AA2260" s="265"/>
      <c r="AB2260" s="265"/>
    </row>
    <row r="2261" hidden="1">
      <c r="A2261" s="83" t="str">
        <f>E2260</f>
        <v>601823f4b9e68534395c2714</v>
      </c>
      <c r="B2261" s="323"/>
      <c r="C2261" s="92"/>
      <c r="D2261" s="306"/>
      <c r="G2261" s="308"/>
      <c r="H2261" s="348"/>
      <c r="I2261" s="173"/>
      <c r="J2261" s="173"/>
      <c r="K2261" s="300"/>
      <c r="L2261" s="349"/>
      <c r="M2261" s="362"/>
      <c r="N2261" s="349"/>
      <c r="O2261" s="349"/>
      <c r="P2261" s="349"/>
      <c r="Q2261" s="265"/>
      <c r="R2261" s="265"/>
      <c r="S2261" s="265"/>
      <c r="T2261" s="265"/>
      <c r="U2261" s="265"/>
      <c r="V2261" s="265"/>
      <c r="W2261" s="265"/>
      <c r="X2261" s="265"/>
      <c r="Y2261" s="265"/>
      <c r="Z2261" s="265"/>
      <c r="AA2261" s="265"/>
      <c r="AB2261" s="265"/>
    </row>
    <row r="2262" hidden="1">
      <c r="A2262" s="83" t="str">
        <f t="shared" ref="A2262:A2284" si="32">E2262</f>
        <v/>
      </c>
      <c r="B2262" s="503" t="s">
        <v>10572</v>
      </c>
      <c r="C2262" s="92"/>
      <c r="D2262" s="306"/>
      <c r="E2262" s="173"/>
      <c r="F2262" s="173"/>
      <c r="G2262" s="308"/>
      <c r="H2262" s="348"/>
      <c r="I2262" s="173"/>
      <c r="J2262" s="173"/>
      <c r="K2262" s="300"/>
      <c r="L2262" s="349"/>
      <c r="M2262" s="362"/>
      <c r="N2262" s="349"/>
      <c r="O2262" s="349"/>
      <c r="P2262" s="349"/>
      <c r="Q2262" s="265"/>
      <c r="R2262" s="265"/>
      <c r="S2262" s="265"/>
      <c r="T2262" s="265"/>
      <c r="U2262" s="265"/>
      <c r="V2262" s="265"/>
      <c r="W2262" s="265"/>
      <c r="X2262" s="265"/>
      <c r="Y2262" s="265"/>
      <c r="Z2262" s="265"/>
      <c r="AA2262" s="265"/>
      <c r="AB2262" s="265"/>
    </row>
    <row r="2263" hidden="1">
      <c r="A2263" s="83" t="str">
        <f t="shared" si="32"/>
        <v>RANDEVU OLUŞTURULMAYACAK!!!!</v>
      </c>
      <c r="B2263" s="99"/>
      <c r="C2263" s="114" t="s">
        <v>69</v>
      </c>
      <c r="D2263" s="306"/>
      <c r="E2263" s="339" t="s">
        <v>10215</v>
      </c>
      <c r="F2263" s="253"/>
      <c r="G2263" s="254"/>
      <c r="H2263" s="348"/>
      <c r="I2263" s="173"/>
      <c r="J2263" s="173"/>
      <c r="K2263" s="300"/>
      <c r="L2263" s="349"/>
      <c r="M2263" s="362"/>
      <c r="N2263" s="349"/>
      <c r="O2263" s="349"/>
      <c r="P2263" s="349"/>
      <c r="Q2263" s="265"/>
      <c r="R2263" s="265"/>
      <c r="S2263" s="265"/>
      <c r="T2263" s="265"/>
      <c r="U2263" s="265"/>
      <c r="V2263" s="265"/>
      <c r="W2263" s="265"/>
      <c r="X2263" s="265"/>
      <c r="Y2263" s="265"/>
      <c r="Z2263" s="265"/>
      <c r="AA2263" s="265"/>
      <c r="AB2263" s="265"/>
    </row>
    <row r="2264" hidden="1">
      <c r="A2264" s="83" t="str">
        <f t="shared" si="32"/>
        <v/>
      </c>
      <c r="B2264" s="99"/>
      <c r="C2264" s="114" t="s">
        <v>69</v>
      </c>
      <c r="D2264" s="306"/>
      <c r="E2264" s="255"/>
      <c r="G2264" s="256"/>
      <c r="H2264" s="348"/>
      <c r="I2264" s="173"/>
      <c r="J2264" s="173"/>
      <c r="K2264" s="300"/>
      <c r="L2264" s="349"/>
      <c r="M2264" s="362"/>
      <c r="N2264" s="349"/>
      <c r="O2264" s="349"/>
      <c r="P2264" s="349"/>
      <c r="Q2264" s="265"/>
      <c r="R2264" s="265"/>
      <c r="S2264" s="265"/>
      <c r="T2264" s="265"/>
      <c r="U2264" s="265"/>
      <c r="V2264" s="265"/>
      <c r="W2264" s="265"/>
      <c r="X2264" s="265"/>
      <c r="Y2264" s="265"/>
      <c r="Z2264" s="265"/>
      <c r="AA2264" s="265"/>
      <c r="AB2264" s="265"/>
    </row>
    <row r="2265" hidden="1">
      <c r="A2265" s="83" t="str">
        <f t="shared" si="32"/>
        <v/>
      </c>
      <c r="B2265" s="99"/>
      <c r="C2265" s="114" t="s">
        <v>69</v>
      </c>
      <c r="D2265" s="306"/>
      <c r="E2265" s="257"/>
      <c r="F2265" s="258"/>
      <c r="G2265" s="259"/>
      <c r="H2265" s="348"/>
      <c r="I2265" s="173"/>
      <c r="J2265" s="173"/>
      <c r="K2265" s="300"/>
      <c r="L2265" s="349"/>
      <c r="M2265" s="362"/>
      <c r="N2265" s="349"/>
      <c r="O2265" s="349"/>
      <c r="P2265" s="349"/>
      <c r="Q2265" s="265"/>
      <c r="R2265" s="265"/>
      <c r="S2265" s="265"/>
      <c r="T2265" s="265"/>
      <c r="U2265" s="265"/>
      <c r="V2265" s="265"/>
      <c r="W2265" s="265"/>
      <c r="X2265" s="265"/>
      <c r="Y2265" s="265"/>
      <c r="Z2265" s="265"/>
      <c r="AA2265" s="265"/>
      <c r="AB2265" s="265"/>
    </row>
    <row r="2266" hidden="1">
      <c r="A2266" s="83" t="str">
        <f t="shared" si="32"/>
        <v/>
      </c>
      <c r="B2266" s="99"/>
      <c r="C2266" s="114" t="s">
        <v>69</v>
      </c>
      <c r="D2266" s="306"/>
      <c r="E2266" s="173"/>
      <c r="F2266" s="173"/>
      <c r="G2266" s="308"/>
      <c r="H2266" s="348"/>
      <c r="I2266" s="173"/>
      <c r="J2266" s="173"/>
      <c r="K2266" s="300"/>
      <c r="L2266" s="349"/>
      <c r="M2266" s="362"/>
      <c r="N2266" s="349"/>
      <c r="O2266" s="349"/>
      <c r="P2266" s="349"/>
      <c r="Q2266" s="265"/>
      <c r="R2266" s="265"/>
      <c r="S2266" s="265"/>
      <c r="T2266" s="265"/>
      <c r="U2266" s="265"/>
      <c r="V2266" s="265"/>
      <c r="W2266" s="265"/>
      <c r="X2266" s="265"/>
      <c r="Y2266" s="265"/>
      <c r="Z2266" s="265"/>
      <c r="AA2266" s="265"/>
      <c r="AB2266" s="265"/>
    </row>
    <row r="2267" hidden="1">
      <c r="A2267" s="83" t="str">
        <f t="shared" si="32"/>
        <v/>
      </c>
      <c r="B2267" s="108"/>
      <c r="C2267" s="114" t="s">
        <v>69</v>
      </c>
      <c r="D2267" s="306"/>
      <c r="E2267" s="173"/>
      <c r="F2267" s="173"/>
      <c r="G2267" s="308"/>
      <c r="H2267" s="348"/>
      <c r="I2267" s="173"/>
      <c r="J2267" s="173"/>
      <c r="K2267" s="300"/>
      <c r="L2267" s="349"/>
      <c r="M2267" s="362"/>
      <c r="N2267" s="349"/>
      <c r="O2267" s="349"/>
      <c r="P2267" s="349"/>
      <c r="Q2267" s="265"/>
      <c r="R2267" s="265"/>
      <c r="S2267" s="265"/>
      <c r="T2267" s="265"/>
      <c r="U2267" s="265"/>
      <c r="V2267" s="265"/>
      <c r="W2267" s="265"/>
      <c r="X2267" s="265"/>
      <c r="Y2267" s="265"/>
      <c r="Z2267" s="265"/>
      <c r="AA2267" s="265"/>
      <c r="AB2267" s="265"/>
    </row>
    <row r="2268" hidden="1">
      <c r="A2268" s="83" t="str">
        <f t="shared" si="32"/>
        <v/>
      </c>
      <c r="B2268" s="323"/>
      <c r="C2268" s="92"/>
      <c r="D2268" s="306"/>
      <c r="E2268" s="173"/>
      <c r="F2268" s="173"/>
      <c r="G2268" s="308"/>
      <c r="H2268" s="348"/>
      <c r="I2268" s="173"/>
      <c r="J2268" s="173"/>
      <c r="K2268" s="300"/>
      <c r="L2268" s="349"/>
      <c r="M2268" s="362"/>
      <c r="N2268" s="349"/>
      <c r="O2268" s="349"/>
      <c r="P2268" s="349"/>
      <c r="Q2268" s="265"/>
      <c r="R2268" s="265"/>
      <c r="S2268" s="265"/>
      <c r="T2268" s="265"/>
      <c r="U2268" s="265"/>
      <c r="V2268" s="265"/>
      <c r="W2268" s="265"/>
      <c r="X2268" s="265"/>
      <c r="Y2268" s="265"/>
      <c r="Z2268" s="265"/>
      <c r="AA2268" s="265"/>
      <c r="AB2268" s="265"/>
    </row>
    <row r="2269" hidden="1">
      <c r="A2269" s="83" t="str">
        <f t="shared" si="32"/>
        <v/>
      </c>
      <c r="B2269" s="266" t="s">
        <v>368</v>
      </c>
      <c r="C2269" s="475" t="s">
        <v>371</v>
      </c>
      <c r="D2269" s="306"/>
      <c r="E2269" s="173"/>
      <c r="F2269" s="173"/>
      <c r="G2269" s="308"/>
      <c r="H2269" s="348"/>
      <c r="I2269" s="173"/>
      <c r="J2269" s="173"/>
      <c r="K2269" s="300"/>
      <c r="L2269" s="349"/>
      <c r="M2269" s="362"/>
      <c r="N2269" s="349"/>
      <c r="O2269" s="349"/>
      <c r="P2269" s="349"/>
      <c r="Q2269" s="265"/>
      <c r="R2269" s="265"/>
      <c r="S2269" s="265"/>
      <c r="T2269" s="265"/>
      <c r="U2269" s="265"/>
      <c r="V2269" s="265"/>
      <c r="W2269" s="265"/>
      <c r="X2269" s="265"/>
      <c r="Y2269" s="265"/>
      <c r="Z2269" s="265"/>
      <c r="AA2269" s="265"/>
      <c r="AB2269" s="265"/>
    </row>
    <row r="2270" hidden="1">
      <c r="A2270" s="83" t="str">
        <f t="shared" si="32"/>
        <v>60ae1c67478270a6d1b9d34f</v>
      </c>
      <c r="B2270" s="99"/>
      <c r="C2270" s="480" t="s">
        <v>371</v>
      </c>
      <c r="D2270" s="474" t="s">
        <v>11421</v>
      </c>
      <c r="E2270" s="11" t="s">
        <v>11422</v>
      </c>
      <c r="F2270" s="11" t="s">
        <v>11423</v>
      </c>
      <c r="G2270" s="308" t="s">
        <v>8689</v>
      </c>
      <c r="H2270" s="348" t="s">
        <v>11424</v>
      </c>
      <c r="I2270" s="173" t="s">
        <v>11425</v>
      </c>
      <c r="J2270" s="173" t="s">
        <v>11426</v>
      </c>
      <c r="K2270" s="300"/>
      <c r="L2270" s="349"/>
      <c r="M2270" s="362"/>
      <c r="N2270" s="349"/>
      <c r="O2270" s="349"/>
      <c r="P2270" s="349"/>
      <c r="Q2270" s="265"/>
      <c r="R2270" s="265"/>
      <c r="S2270" s="265"/>
      <c r="T2270" s="265"/>
      <c r="U2270" s="265"/>
      <c r="V2270" s="265"/>
      <c r="W2270" s="265"/>
      <c r="X2270" s="265"/>
      <c r="Y2270" s="265"/>
      <c r="Z2270" s="265"/>
      <c r="AA2270" s="265"/>
      <c r="AB2270" s="265"/>
    </row>
    <row r="2271" hidden="1">
      <c r="A2271" s="83" t="str">
        <f t="shared" si="32"/>
        <v>60390c8b982a67a90b0a74b4</v>
      </c>
      <c r="B2271" s="99"/>
      <c r="C2271" s="480" t="s">
        <v>371</v>
      </c>
      <c r="D2271" s="515" t="s">
        <v>115</v>
      </c>
      <c r="E2271" s="11" t="s">
        <v>4882</v>
      </c>
      <c r="F2271" s="11" t="s">
        <v>4883</v>
      </c>
      <c r="G2271" s="308" t="s">
        <v>9021</v>
      </c>
      <c r="H2271" s="548" t="s">
        <v>11343</v>
      </c>
      <c r="I2271" s="25" t="s">
        <v>4886</v>
      </c>
      <c r="J2271" s="11" t="s">
        <v>4885</v>
      </c>
      <c r="K2271" s="300"/>
      <c r="L2271" s="349"/>
      <c r="M2271" s="362"/>
      <c r="N2271" s="349"/>
      <c r="O2271" s="349"/>
      <c r="P2271" s="349"/>
      <c r="Q2271" s="265"/>
      <c r="R2271" s="265"/>
      <c r="S2271" s="265"/>
      <c r="T2271" s="265"/>
      <c r="U2271" s="265"/>
      <c r="V2271" s="265"/>
      <c r="W2271" s="265"/>
      <c r="X2271" s="265"/>
      <c r="Y2271" s="265"/>
      <c r="Z2271" s="265"/>
      <c r="AA2271" s="265"/>
      <c r="AB2271" s="265"/>
    </row>
    <row r="2272" hidden="1">
      <c r="A2272" s="83" t="str">
        <f t="shared" si="32"/>
        <v>602e28c9efa02d619ec038cd</v>
      </c>
      <c r="B2272" s="99"/>
      <c r="C2272" s="480" t="s">
        <v>371</v>
      </c>
      <c r="D2272" s="515" t="s">
        <v>115</v>
      </c>
      <c r="E2272" s="11" t="s">
        <v>2304</v>
      </c>
      <c r="F2272" s="11" t="s">
        <v>2305</v>
      </c>
      <c r="G2272" s="308" t="s">
        <v>8745</v>
      </c>
      <c r="H2272" s="348" t="s">
        <v>11427</v>
      </c>
      <c r="I2272" s="173" t="s">
        <v>11428</v>
      </c>
      <c r="J2272" s="11" t="s">
        <v>2307</v>
      </c>
      <c r="K2272" s="300"/>
      <c r="L2272" s="349"/>
      <c r="M2272" s="362"/>
      <c r="N2272" s="349"/>
      <c r="O2272" s="349"/>
      <c r="P2272" s="349"/>
      <c r="Q2272" s="265"/>
      <c r="R2272" s="265"/>
      <c r="S2272" s="265"/>
      <c r="T2272" s="265"/>
      <c r="U2272" s="265"/>
      <c r="V2272" s="265"/>
      <c r="W2272" s="265"/>
      <c r="X2272" s="265"/>
      <c r="Y2272" s="265"/>
      <c r="Z2272" s="265"/>
      <c r="AA2272" s="265"/>
      <c r="AB2272" s="265"/>
    </row>
    <row r="2273" hidden="1">
      <c r="A2273" s="83" t="str">
        <f t="shared" si="32"/>
        <v>60391fc6303c9508602f4b62</v>
      </c>
      <c r="B2273" s="108"/>
      <c r="C2273" s="480" t="s">
        <v>371</v>
      </c>
      <c r="D2273" s="515" t="s">
        <v>115</v>
      </c>
      <c r="E2273" s="549" t="s">
        <v>1722</v>
      </c>
      <c r="F2273" s="549" t="s">
        <v>1723</v>
      </c>
      <c r="G2273" s="550" t="s">
        <v>9325</v>
      </c>
      <c r="H2273" s="548" t="s">
        <v>11343</v>
      </c>
      <c r="I2273" s="216" t="s">
        <v>11411</v>
      </c>
      <c r="J2273" s="216" t="s">
        <v>1725</v>
      </c>
      <c r="K2273" s="300"/>
      <c r="L2273" s="349"/>
      <c r="M2273" s="362"/>
      <c r="N2273" s="349"/>
      <c r="O2273" s="349"/>
      <c r="P2273" s="349"/>
      <c r="Q2273" s="265"/>
      <c r="R2273" s="265"/>
      <c r="S2273" s="265"/>
      <c r="T2273" s="265"/>
      <c r="U2273" s="265"/>
      <c r="V2273" s="265"/>
      <c r="W2273" s="265"/>
      <c r="X2273" s="265"/>
      <c r="Y2273" s="265"/>
      <c r="Z2273" s="265"/>
      <c r="AA2273" s="265"/>
      <c r="AB2273" s="265"/>
    </row>
    <row r="2274" hidden="1">
      <c r="A2274" s="83" t="str">
        <f t="shared" si="32"/>
        <v/>
      </c>
      <c r="B2274" s="323"/>
      <c r="C2274" s="478">
        <v>44494.0</v>
      </c>
      <c r="D2274" s="306"/>
      <c r="E2274" s="173"/>
      <c r="F2274" s="173"/>
      <c r="G2274" s="308"/>
      <c r="H2274" s="348"/>
      <c r="I2274" s="173"/>
      <c r="J2274" s="173"/>
      <c r="K2274" s="300"/>
      <c r="L2274" s="349"/>
      <c r="M2274" s="362"/>
      <c r="N2274" s="349"/>
      <c r="O2274" s="349"/>
      <c r="P2274" s="349"/>
      <c r="Q2274" s="265"/>
      <c r="R2274" s="265"/>
      <c r="S2274" s="265"/>
      <c r="T2274" s="265"/>
      <c r="U2274" s="265"/>
      <c r="V2274" s="265"/>
      <c r="W2274" s="265"/>
      <c r="X2274" s="265"/>
      <c r="Y2274" s="265"/>
      <c r="Z2274" s="265"/>
      <c r="AA2274" s="265"/>
      <c r="AB2274" s="265"/>
    </row>
    <row r="2275" hidden="1">
      <c r="A2275" s="83" t="str">
        <f t="shared" si="32"/>
        <v/>
      </c>
      <c r="B2275" s="481" t="s">
        <v>8686</v>
      </c>
      <c r="C2275" s="480" t="s">
        <v>52</v>
      </c>
      <c r="D2275" s="306"/>
      <c r="E2275" s="173"/>
      <c r="F2275" s="173"/>
      <c r="G2275" s="308"/>
      <c r="H2275" s="348"/>
      <c r="I2275" s="173"/>
      <c r="J2275" s="173"/>
      <c r="K2275" s="300"/>
      <c r="L2275" s="349"/>
      <c r="M2275" s="362"/>
      <c r="N2275" s="349"/>
      <c r="O2275" s="349"/>
      <c r="P2275" s="349"/>
      <c r="Q2275" s="265"/>
      <c r="R2275" s="265"/>
      <c r="S2275" s="265"/>
      <c r="T2275" s="265"/>
      <c r="U2275" s="265"/>
      <c r="V2275" s="265"/>
      <c r="W2275" s="265"/>
      <c r="X2275" s="265"/>
      <c r="Y2275" s="265"/>
      <c r="Z2275" s="265"/>
      <c r="AA2275" s="265"/>
      <c r="AB2275" s="265"/>
    </row>
    <row r="2276" hidden="1">
      <c r="A2276" s="83" t="str">
        <f t="shared" si="32"/>
        <v/>
      </c>
      <c r="B2276" s="99"/>
      <c r="C2276" s="480" t="s">
        <v>52</v>
      </c>
      <c r="D2276" s="306"/>
      <c r="E2276" s="173"/>
      <c r="F2276" s="173"/>
      <c r="G2276" s="308"/>
      <c r="H2276" s="348"/>
      <c r="I2276" s="173"/>
      <c r="J2276" s="173"/>
      <c r="K2276" s="300"/>
      <c r="L2276" s="349"/>
      <c r="M2276" s="362"/>
      <c r="N2276" s="349"/>
      <c r="O2276" s="349"/>
      <c r="P2276" s="349"/>
      <c r="Q2276" s="265"/>
      <c r="R2276" s="265"/>
      <c r="S2276" s="265"/>
      <c r="T2276" s="265"/>
      <c r="U2276" s="265"/>
      <c r="V2276" s="265"/>
      <c r="W2276" s="265"/>
      <c r="X2276" s="265"/>
      <c r="Y2276" s="265"/>
      <c r="Z2276" s="265"/>
      <c r="AA2276" s="265"/>
      <c r="AB2276" s="265"/>
    </row>
    <row r="2277" hidden="1">
      <c r="A2277" s="83" t="str">
        <f t="shared" si="32"/>
        <v>603be1441867ead04ffb4ad1</v>
      </c>
      <c r="B2277" s="99"/>
      <c r="C2277" s="480" t="s">
        <v>52</v>
      </c>
      <c r="D2277" s="551" t="s">
        <v>99</v>
      </c>
      <c r="E2277" s="424" t="s">
        <v>11429</v>
      </c>
      <c r="F2277" s="424" t="s">
        <v>11430</v>
      </c>
      <c r="G2277" s="309" t="s">
        <v>9186</v>
      </c>
      <c r="H2277" s="231" t="s">
        <v>11431</v>
      </c>
      <c r="I2277" s="122" t="s">
        <v>11432</v>
      </c>
      <c r="J2277" s="424" t="s">
        <v>11433</v>
      </c>
      <c r="K2277" s="300" t="s">
        <v>11434</v>
      </c>
      <c r="L2277" s="349"/>
      <c r="M2277" s="362"/>
      <c r="N2277" s="349"/>
      <c r="O2277" s="349"/>
      <c r="P2277" s="349"/>
      <c r="Q2277" s="265"/>
      <c r="R2277" s="265"/>
      <c r="S2277" s="265"/>
      <c r="T2277" s="265"/>
      <c r="U2277" s="265"/>
      <c r="V2277" s="265"/>
      <c r="W2277" s="265"/>
      <c r="X2277" s="265"/>
      <c r="Y2277" s="265"/>
      <c r="Z2277" s="265"/>
      <c r="AA2277" s="265"/>
      <c r="AB2277" s="265"/>
    </row>
    <row r="2278" hidden="1">
      <c r="A2278" s="83" t="str">
        <f t="shared" si="32"/>
        <v>60266f80919b7a6273799b88</v>
      </c>
      <c r="B2278" s="99"/>
      <c r="C2278" s="480" t="s">
        <v>52</v>
      </c>
      <c r="D2278" s="306" t="s">
        <v>51</v>
      </c>
      <c r="E2278" s="11" t="s">
        <v>8086</v>
      </c>
      <c r="F2278" s="11" t="s">
        <v>8087</v>
      </c>
      <c r="G2278" s="308" t="s">
        <v>8958</v>
      </c>
      <c r="H2278" s="348" t="s">
        <v>9223</v>
      </c>
      <c r="I2278" s="173" t="s">
        <v>11377</v>
      </c>
      <c r="J2278" s="11" t="s">
        <v>8089</v>
      </c>
      <c r="K2278" s="300"/>
      <c r="L2278" s="349"/>
      <c r="M2278" s="362"/>
      <c r="N2278" s="349"/>
      <c r="O2278" s="349"/>
      <c r="P2278" s="349"/>
      <c r="Q2278" s="265"/>
      <c r="R2278" s="265"/>
      <c r="S2278" s="265"/>
      <c r="T2278" s="265"/>
      <c r="U2278" s="265"/>
      <c r="V2278" s="265"/>
      <c r="W2278" s="265"/>
      <c r="X2278" s="265"/>
      <c r="Y2278" s="265"/>
      <c r="Z2278" s="265"/>
      <c r="AA2278" s="265"/>
      <c r="AB2278" s="265"/>
    </row>
    <row r="2279" hidden="1">
      <c r="A2279" s="83" t="str">
        <f t="shared" si="32"/>
        <v>60506939e05602a926a46cb7</v>
      </c>
      <c r="B2279" s="99"/>
      <c r="C2279" s="480" t="s">
        <v>52</v>
      </c>
      <c r="D2279" s="552" t="s">
        <v>99</v>
      </c>
      <c r="E2279" s="11" t="s">
        <v>3044</v>
      </c>
      <c r="F2279" s="11" t="s">
        <v>3045</v>
      </c>
      <c r="G2279" s="308" t="s">
        <v>8912</v>
      </c>
      <c r="H2279" s="348" t="s">
        <v>11435</v>
      </c>
      <c r="I2279" s="173" t="s">
        <v>11436</v>
      </c>
      <c r="J2279" s="11" t="s">
        <v>981</v>
      </c>
      <c r="K2279" s="300"/>
      <c r="L2279" s="349"/>
      <c r="M2279" s="362"/>
      <c r="N2279" s="349"/>
      <c r="O2279" s="349"/>
      <c r="P2279" s="349"/>
      <c r="Q2279" s="265"/>
      <c r="R2279" s="265"/>
      <c r="S2279" s="265"/>
      <c r="T2279" s="265"/>
      <c r="U2279" s="265"/>
      <c r="V2279" s="265"/>
      <c r="W2279" s="265"/>
      <c r="X2279" s="265"/>
      <c r="Y2279" s="265"/>
      <c r="Z2279" s="265"/>
      <c r="AA2279" s="265"/>
      <c r="AB2279" s="265"/>
    </row>
    <row r="2280" hidden="1">
      <c r="A2280" s="83" t="str">
        <f t="shared" si="32"/>
        <v>602a96cb7b6e5c214b77db4d</v>
      </c>
      <c r="B2280" s="108"/>
      <c r="C2280" s="480" t="s">
        <v>52</v>
      </c>
      <c r="D2280" s="552" t="s">
        <v>99</v>
      </c>
      <c r="E2280" s="11" t="s">
        <v>10737</v>
      </c>
      <c r="F2280" s="11" t="s">
        <v>10738</v>
      </c>
      <c r="G2280" s="308" t="s">
        <v>9325</v>
      </c>
      <c r="H2280" s="348" t="s">
        <v>11437</v>
      </c>
      <c r="I2280" s="173" t="s">
        <v>11438</v>
      </c>
      <c r="J2280" s="11" t="s">
        <v>11439</v>
      </c>
      <c r="K2280" s="300"/>
      <c r="L2280" s="349"/>
      <c r="M2280" s="362"/>
      <c r="N2280" s="349"/>
      <c r="O2280" s="349"/>
      <c r="P2280" s="349"/>
      <c r="Q2280" s="265"/>
      <c r="R2280" s="265"/>
      <c r="S2280" s="265"/>
      <c r="T2280" s="265"/>
      <c r="U2280" s="265"/>
      <c r="V2280" s="265"/>
      <c r="W2280" s="265"/>
      <c r="X2280" s="265"/>
      <c r="Y2280" s="265"/>
      <c r="Z2280" s="265"/>
      <c r="AA2280" s="265"/>
      <c r="AB2280" s="265"/>
    </row>
    <row r="2281" hidden="1">
      <c r="A2281" s="83" t="str">
        <f t="shared" si="32"/>
        <v/>
      </c>
      <c r="B2281" s="323"/>
      <c r="C2281" s="92"/>
      <c r="D2281" s="306"/>
      <c r="E2281" s="173"/>
      <c r="F2281" s="173"/>
      <c r="G2281" s="308"/>
      <c r="H2281" s="348"/>
      <c r="I2281" s="173"/>
      <c r="J2281" s="173"/>
      <c r="K2281" s="300"/>
      <c r="L2281" s="349"/>
      <c r="M2281" s="362"/>
      <c r="N2281" s="349"/>
      <c r="O2281" s="349"/>
      <c r="P2281" s="349"/>
      <c r="Q2281" s="265"/>
      <c r="R2281" s="265"/>
      <c r="S2281" s="265"/>
      <c r="T2281" s="265"/>
      <c r="U2281" s="265"/>
      <c r="V2281" s="265"/>
      <c r="W2281" s="265"/>
      <c r="X2281" s="265"/>
      <c r="Y2281" s="265"/>
      <c r="Z2281" s="265"/>
      <c r="AA2281" s="265"/>
      <c r="AB2281" s="265"/>
    </row>
    <row r="2282" hidden="1">
      <c r="A2282" s="83" t="str">
        <f t="shared" si="32"/>
        <v/>
      </c>
      <c r="B2282" s="503" t="s">
        <v>10572</v>
      </c>
      <c r="C2282" s="92"/>
      <c r="D2282" s="306"/>
      <c r="E2282" s="173"/>
      <c r="F2282" s="173"/>
      <c r="G2282" s="308"/>
      <c r="H2282" s="348"/>
      <c r="I2282" s="173"/>
      <c r="J2282" s="173"/>
      <c r="K2282" s="300"/>
      <c r="L2282" s="349"/>
      <c r="M2282" s="362"/>
      <c r="N2282" s="349"/>
      <c r="O2282" s="349"/>
      <c r="P2282" s="349"/>
      <c r="Q2282" s="265"/>
      <c r="R2282" s="265"/>
      <c r="S2282" s="265"/>
      <c r="T2282" s="265"/>
      <c r="U2282" s="265"/>
      <c r="V2282" s="265"/>
      <c r="W2282" s="265"/>
      <c r="X2282" s="265"/>
      <c r="Y2282" s="265"/>
      <c r="Z2282" s="265"/>
      <c r="AA2282" s="265"/>
      <c r="AB2282" s="265"/>
    </row>
    <row r="2283" hidden="1">
      <c r="A2283" s="83" t="str">
        <f t="shared" si="32"/>
        <v>6149c34e8cfa1e4c2d0364fd</v>
      </c>
      <c r="B2283" s="99"/>
      <c r="C2283" s="114" t="s">
        <v>69</v>
      </c>
      <c r="D2283" s="551" t="s">
        <v>99</v>
      </c>
      <c r="E2283" s="424" t="s">
        <v>261</v>
      </c>
      <c r="F2283" s="424" t="s">
        <v>262</v>
      </c>
      <c r="G2283" s="309" t="s">
        <v>9410</v>
      </c>
      <c r="H2283" s="231" t="s">
        <v>11440</v>
      </c>
      <c r="I2283" s="122" t="s">
        <v>11441</v>
      </c>
      <c r="J2283" s="424" t="s">
        <v>265</v>
      </c>
      <c r="K2283" s="300"/>
      <c r="L2283" s="349"/>
      <c r="M2283" s="362"/>
      <c r="N2283" s="349"/>
      <c r="O2283" s="349"/>
      <c r="P2283" s="349"/>
      <c r="Q2283" s="265"/>
      <c r="R2283" s="265"/>
      <c r="S2283" s="265"/>
      <c r="T2283" s="265"/>
      <c r="U2283" s="265"/>
      <c r="V2283" s="265"/>
      <c r="W2283" s="265"/>
      <c r="X2283" s="265"/>
      <c r="Y2283" s="265"/>
      <c r="Z2283" s="265"/>
      <c r="AA2283" s="265"/>
      <c r="AB2283" s="265"/>
    </row>
    <row r="2284" hidden="1">
      <c r="A2284" s="83" t="str">
        <f t="shared" si="32"/>
        <v>5fa7e8e07bc469d599188244</v>
      </c>
      <c r="B2284" s="99"/>
      <c r="C2284" s="114" t="s">
        <v>69</v>
      </c>
      <c r="D2284" s="552" t="s">
        <v>99</v>
      </c>
      <c r="E2284" s="11" t="s">
        <v>1567</v>
      </c>
      <c r="F2284" s="11" t="s">
        <v>1568</v>
      </c>
      <c r="G2284" s="308" t="s">
        <v>9222</v>
      </c>
      <c r="H2284" s="348" t="s">
        <v>10530</v>
      </c>
      <c r="I2284" s="173" t="s">
        <v>11442</v>
      </c>
      <c r="J2284" s="11" t="s">
        <v>1570</v>
      </c>
      <c r="K2284" s="300"/>
      <c r="L2284" s="349"/>
      <c r="M2284" s="362"/>
      <c r="N2284" s="349"/>
      <c r="O2284" s="349"/>
      <c r="P2284" s="349"/>
      <c r="Q2284" s="265"/>
      <c r="R2284" s="265"/>
      <c r="S2284" s="265"/>
      <c r="T2284" s="265"/>
      <c r="U2284" s="265"/>
      <c r="V2284" s="265"/>
      <c r="W2284" s="265"/>
      <c r="X2284" s="265"/>
      <c r="Y2284" s="265"/>
      <c r="Z2284" s="265"/>
      <c r="AA2284" s="265"/>
      <c r="AB2284" s="265"/>
    </row>
    <row r="2285" hidden="1">
      <c r="A2285" s="83" t="str">
        <f>#REF!</f>
        <v>#REF!</v>
      </c>
      <c r="B2285" s="99"/>
      <c r="C2285" s="114" t="s">
        <v>69</v>
      </c>
      <c r="D2285" s="552" t="s">
        <v>99</v>
      </c>
      <c r="E2285" s="11" t="s">
        <v>1642</v>
      </c>
      <c r="F2285" s="11" t="s">
        <v>1643</v>
      </c>
      <c r="G2285" s="308" t="s">
        <v>8958</v>
      </c>
      <c r="H2285" s="348" t="s">
        <v>10530</v>
      </c>
      <c r="I2285" s="173" t="s">
        <v>11442</v>
      </c>
      <c r="J2285" s="11" t="s">
        <v>1570</v>
      </c>
      <c r="K2285" s="300"/>
      <c r="L2285" s="349"/>
      <c r="M2285" s="362"/>
      <c r="N2285" s="349"/>
      <c r="O2285" s="349"/>
      <c r="P2285" s="349"/>
      <c r="Q2285" s="265"/>
      <c r="R2285" s="265"/>
      <c r="S2285" s="265"/>
      <c r="T2285" s="265"/>
      <c r="U2285" s="265"/>
      <c r="V2285" s="265"/>
      <c r="W2285" s="265"/>
      <c r="X2285" s="265"/>
      <c r="Y2285" s="265"/>
      <c r="Z2285" s="265"/>
      <c r="AA2285" s="265"/>
      <c r="AB2285" s="265"/>
    </row>
    <row r="2286" hidden="1">
      <c r="A2286" s="83" t="str">
        <f>E2285</f>
        <v>5fa7e6e9a4b60482cdcac72d</v>
      </c>
      <c r="B2286" s="99"/>
      <c r="C2286" s="114" t="s">
        <v>69</v>
      </c>
      <c r="D2286" s="387" t="s">
        <v>156</v>
      </c>
      <c r="E2286" s="66" t="s">
        <v>3834</v>
      </c>
      <c r="F2286" s="66" t="s">
        <v>3835</v>
      </c>
      <c r="G2286" s="308" t="s">
        <v>9276</v>
      </c>
      <c r="H2286" s="348" t="s">
        <v>10386</v>
      </c>
      <c r="I2286" s="173" t="s">
        <v>11397</v>
      </c>
      <c r="J2286" s="173" t="s">
        <v>3837</v>
      </c>
      <c r="K2286" s="300" t="s">
        <v>11398</v>
      </c>
      <c r="L2286" s="349"/>
      <c r="M2286" s="362"/>
      <c r="N2286" s="349"/>
      <c r="O2286" s="349"/>
      <c r="P2286" s="349"/>
      <c r="Q2286" s="265"/>
      <c r="R2286" s="265"/>
      <c r="S2286" s="265"/>
      <c r="T2286" s="265"/>
      <c r="U2286" s="265"/>
      <c r="V2286" s="265"/>
      <c r="W2286" s="265"/>
      <c r="X2286" s="265"/>
      <c r="Y2286" s="265"/>
      <c r="Z2286" s="265"/>
      <c r="AA2286" s="265"/>
      <c r="AB2286" s="265"/>
    </row>
    <row r="2287" hidden="1">
      <c r="A2287" s="83" t="str">
        <f t="shared" ref="A2287:A2292" si="33">E2287</f>
        <v/>
      </c>
      <c r="B2287" s="108"/>
      <c r="C2287" s="114" t="s">
        <v>69</v>
      </c>
      <c r="D2287" s="306"/>
      <c r="E2287" s="173"/>
      <c r="F2287" s="173"/>
      <c r="G2287" s="308"/>
      <c r="H2287" s="348"/>
      <c r="I2287" s="173"/>
      <c r="J2287" s="173"/>
      <c r="K2287" s="300"/>
      <c r="L2287" s="349"/>
      <c r="M2287" s="362"/>
      <c r="N2287" s="349"/>
      <c r="O2287" s="349"/>
      <c r="P2287" s="349"/>
      <c r="Q2287" s="265"/>
      <c r="R2287" s="265"/>
      <c r="S2287" s="265"/>
      <c r="T2287" s="265"/>
      <c r="U2287" s="265"/>
      <c r="V2287" s="265"/>
      <c r="W2287" s="265"/>
      <c r="X2287" s="265"/>
      <c r="Y2287" s="265"/>
      <c r="Z2287" s="265"/>
      <c r="AA2287" s="265"/>
      <c r="AB2287" s="265"/>
    </row>
    <row r="2288" hidden="1">
      <c r="A2288" s="83" t="str">
        <f t="shared" si="33"/>
        <v/>
      </c>
      <c r="B2288" s="323"/>
      <c r="C2288" s="92"/>
      <c r="D2288" s="306"/>
      <c r="E2288" s="173"/>
      <c r="F2288" s="370" t="s">
        <v>11443</v>
      </c>
      <c r="G2288" s="308"/>
      <c r="H2288" s="348"/>
      <c r="I2288" s="173"/>
      <c r="J2288" s="173"/>
      <c r="K2288" s="300"/>
      <c r="L2288" s="349"/>
      <c r="M2288" s="362"/>
      <c r="N2288" s="349"/>
      <c r="O2288" s="349"/>
      <c r="P2288" s="349"/>
      <c r="Q2288" s="265"/>
      <c r="R2288" s="265"/>
      <c r="S2288" s="265"/>
      <c r="T2288" s="265"/>
      <c r="U2288" s="265"/>
      <c r="V2288" s="265"/>
      <c r="W2288" s="265"/>
      <c r="X2288" s="265"/>
      <c r="Y2288" s="265"/>
      <c r="Z2288" s="265"/>
      <c r="AA2288" s="265"/>
      <c r="AB2288" s="265"/>
    </row>
    <row r="2289" hidden="1">
      <c r="A2289" s="83" t="str">
        <f t="shared" si="33"/>
        <v/>
      </c>
      <c r="B2289" s="266" t="s">
        <v>368</v>
      </c>
      <c r="C2289" s="475" t="s">
        <v>371</v>
      </c>
      <c r="D2289" s="306"/>
      <c r="E2289" s="173"/>
      <c r="F2289" s="173"/>
      <c r="G2289" s="308"/>
      <c r="H2289" s="348"/>
      <c r="I2289" s="173"/>
      <c r="J2289" s="173"/>
      <c r="K2289" s="300"/>
      <c r="L2289" s="349"/>
      <c r="M2289" s="362"/>
      <c r="N2289" s="349"/>
      <c r="O2289" s="349"/>
      <c r="P2289" s="349"/>
      <c r="Q2289" s="265"/>
      <c r="R2289" s="265"/>
      <c r="S2289" s="265"/>
      <c r="T2289" s="265"/>
      <c r="U2289" s="265"/>
      <c r="V2289" s="265"/>
      <c r="W2289" s="265"/>
      <c r="X2289" s="265"/>
      <c r="Y2289" s="265"/>
      <c r="Z2289" s="265"/>
      <c r="AA2289" s="265"/>
      <c r="AB2289" s="265"/>
    </row>
    <row r="2290" hidden="1">
      <c r="A2290" s="83" t="str">
        <f t="shared" si="33"/>
        <v>60b1d7cdf0c6b3cd1a91ae26</v>
      </c>
      <c r="B2290" s="99"/>
      <c r="C2290" s="480" t="s">
        <v>371</v>
      </c>
      <c r="D2290" s="552" t="s">
        <v>99</v>
      </c>
      <c r="E2290" s="11" t="s">
        <v>4083</v>
      </c>
      <c r="F2290" s="11" t="s">
        <v>4084</v>
      </c>
      <c r="G2290" s="308" t="s">
        <v>9410</v>
      </c>
      <c r="H2290" s="348" t="s">
        <v>11444</v>
      </c>
      <c r="I2290" s="173" t="s">
        <v>11445</v>
      </c>
      <c r="J2290" s="11" t="s">
        <v>4082</v>
      </c>
      <c r="K2290" s="300"/>
      <c r="L2290" s="349"/>
      <c r="M2290" s="362"/>
      <c r="N2290" s="349"/>
      <c r="O2290" s="349"/>
      <c r="P2290" s="349"/>
      <c r="Q2290" s="265"/>
      <c r="R2290" s="265"/>
      <c r="S2290" s="265"/>
      <c r="T2290" s="265"/>
      <c r="U2290" s="265"/>
      <c r="V2290" s="265"/>
      <c r="W2290" s="265"/>
      <c r="X2290" s="265"/>
      <c r="Y2290" s="265"/>
      <c r="Z2290" s="265"/>
      <c r="AA2290" s="265"/>
      <c r="AB2290" s="265"/>
    </row>
    <row r="2291" hidden="1">
      <c r="A2291" s="83" t="str">
        <f t="shared" si="33"/>
        <v>615b0fb73e489622071ade41</v>
      </c>
      <c r="B2291" s="99"/>
      <c r="C2291" s="480" t="s">
        <v>371</v>
      </c>
      <c r="D2291" s="551" t="s">
        <v>99</v>
      </c>
      <c r="E2291" s="424" t="s">
        <v>11446</v>
      </c>
      <c r="F2291" s="424" t="s">
        <v>11447</v>
      </c>
      <c r="G2291" s="309" t="s">
        <v>9021</v>
      </c>
      <c r="H2291" s="231" t="s">
        <v>11444</v>
      </c>
      <c r="I2291" s="122" t="s">
        <v>11448</v>
      </c>
      <c r="J2291" s="424" t="s">
        <v>11449</v>
      </c>
      <c r="K2291" s="300" t="s">
        <v>11450</v>
      </c>
      <c r="L2291" s="349"/>
      <c r="M2291" s="362"/>
      <c r="N2291" s="349"/>
      <c r="O2291" s="349"/>
      <c r="P2291" s="349"/>
      <c r="Q2291" s="265"/>
      <c r="R2291" s="265"/>
      <c r="S2291" s="265"/>
      <c r="T2291" s="265"/>
      <c r="U2291" s="265"/>
      <c r="V2291" s="265"/>
      <c r="W2291" s="265"/>
      <c r="X2291" s="265"/>
      <c r="Y2291" s="265"/>
      <c r="Z2291" s="265"/>
      <c r="AA2291" s="265"/>
      <c r="AB2291" s="265"/>
    </row>
    <row r="2292" hidden="1">
      <c r="A2292" s="83" t="str">
        <f t="shared" si="33"/>
        <v>60a57b1fda61620db2be585a</v>
      </c>
      <c r="B2292" s="99"/>
      <c r="C2292" s="480" t="s">
        <v>371</v>
      </c>
      <c r="D2292" s="551" t="s">
        <v>99</v>
      </c>
      <c r="E2292" s="424" t="s">
        <v>4857</v>
      </c>
      <c r="F2292" s="424" t="s">
        <v>4858</v>
      </c>
      <c r="G2292" s="309" t="s">
        <v>8745</v>
      </c>
      <c r="H2292" s="231" t="s">
        <v>11444</v>
      </c>
      <c r="I2292" s="122" t="s">
        <v>11451</v>
      </c>
      <c r="J2292" s="424" t="s">
        <v>4861</v>
      </c>
      <c r="K2292" s="300" t="s">
        <v>11452</v>
      </c>
      <c r="L2292" s="349"/>
      <c r="M2292" s="362"/>
      <c r="N2292" s="349"/>
      <c r="O2292" s="349"/>
      <c r="P2292" s="349"/>
      <c r="Q2292" s="265"/>
      <c r="R2292" s="265"/>
      <c r="S2292" s="265"/>
      <c r="T2292" s="265"/>
      <c r="U2292" s="265"/>
      <c r="V2292" s="265"/>
      <c r="W2292" s="265"/>
      <c r="X2292" s="265"/>
      <c r="Y2292" s="265"/>
      <c r="Z2292" s="265"/>
      <c r="AA2292" s="265"/>
      <c r="AB2292" s="265"/>
    </row>
    <row r="2293" hidden="1">
      <c r="A2293" s="83"/>
      <c r="B2293" s="99"/>
      <c r="C2293" s="480"/>
      <c r="D2293" s="476" t="s">
        <v>10970</v>
      </c>
      <c r="E2293" s="424" t="s">
        <v>7912</v>
      </c>
      <c r="F2293" s="424" t="s">
        <v>7913</v>
      </c>
      <c r="G2293" s="309" t="s">
        <v>8949</v>
      </c>
      <c r="H2293" s="231" t="s">
        <v>11081</v>
      </c>
      <c r="I2293" s="122" t="s">
        <v>11453</v>
      </c>
      <c r="J2293" s="424" t="s">
        <v>7915</v>
      </c>
      <c r="K2293" s="312" t="s">
        <v>11454</v>
      </c>
      <c r="L2293" s="315"/>
      <c r="M2293" s="351"/>
      <c r="N2293" s="315"/>
      <c r="O2293" s="349"/>
      <c r="P2293" s="349"/>
      <c r="Q2293" s="265"/>
      <c r="R2293" s="265"/>
      <c r="S2293" s="265"/>
      <c r="T2293" s="265"/>
      <c r="U2293" s="265"/>
      <c r="V2293" s="265"/>
      <c r="W2293" s="265"/>
      <c r="X2293" s="265"/>
      <c r="Y2293" s="265"/>
      <c r="Z2293" s="265"/>
      <c r="AA2293" s="265"/>
      <c r="AB2293" s="265"/>
    </row>
    <row r="2294" hidden="1">
      <c r="A2294" s="83" t="str">
        <f t="shared" ref="A2294:A2348" si="34">E2294</f>
        <v>60a409e00078ae430029f674</v>
      </c>
      <c r="B2294" s="108"/>
      <c r="C2294" s="480" t="s">
        <v>371</v>
      </c>
      <c r="D2294" s="551" t="s">
        <v>99</v>
      </c>
      <c r="E2294" s="424" t="s">
        <v>11455</v>
      </c>
      <c r="F2294" s="424" t="s">
        <v>7066</v>
      </c>
      <c r="G2294" s="309" t="s">
        <v>9325</v>
      </c>
      <c r="H2294" s="231" t="s">
        <v>11444</v>
      </c>
      <c r="I2294" s="122" t="s">
        <v>11456</v>
      </c>
      <c r="J2294" s="424" t="s">
        <v>11457</v>
      </c>
      <c r="K2294" s="312"/>
      <c r="L2294" s="300" t="s">
        <v>11389</v>
      </c>
      <c r="M2294" s="362"/>
      <c r="N2294" s="349"/>
      <c r="O2294" s="349"/>
      <c r="P2294" s="349"/>
      <c r="Q2294" s="265"/>
      <c r="R2294" s="265"/>
      <c r="S2294" s="265"/>
      <c r="T2294" s="265"/>
      <c r="U2294" s="265"/>
      <c r="V2294" s="265"/>
      <c r="W2294" s="265"/>
      <c r="X2294" s="265"/>
      <c r="Y2294" s="265"/>
      <c r="Z2294" s="265"/>
      <c r="AA2294" s="265"/>
      <c r="AB2294" s="265"/>
    </row>
    <row r="2295" hidden="1">
      <c r="A2295" s="83" t="str">
        <f t="shared" si="34"/>
        <v/>
      </c>
      <c r="B2295" s="323"/>
      <c r="C2295" s="478">
        <v>44495.0</v>
      </c>
      <c r="D2295" s="306"/>
      <c r="E2295" s="173"/>
      <c r="F2295" s="173"/>
      <c r="G2295" s="308"/>
      <c r="H2295" s="348"/>
      <c r="I2295" s="173"/>
      <c r="J2295" s="173"/>
      <c r="K2295" s="300"/>
      <c r="L2295" s="349"/>
      <c r="M2295" s="362"/>
      <c r="N2295" s="349"/>
      <c r="O2295" s="349"/>
      <c r="P2295" s="349"/>
      <c r="Q2295" s="265"/>
      <c r="R2295" s="265"/>
      <c r="S2295" s="265"/>
      <c r="T2295" s="265"/>
      <c r="U2295" s="265"/>
      <c r="V2295" s="265"/>
      <c r="W2295" s="265"/>
      <c r="X2295" s="265"/>
      <c r="Y2295" s="265"/>
      <c r="Z2295" s="265"/>
      <c r="AA2295" s="265"/>
      <c r="AB2295" s="265"/>
    </row>
    <row r="2296" hidden="1">
      <c r="A2296" s="83" t="str">
        <f t="shared" si="34"/>
        <v/>
      </c>
      <c r="B2296" s="481" t="s">
        <v>8686</v>
      </c>
      <c r="C2296" s="480" t="s">
        <v>52</v>
      </c>
      <c r="D2296" s="306"/>
      <c r="E2296" s="173"/>
      <c r="F2296" s="173"/>
      <c r="G2296" s="308"/>
      <c r="H2296" s="348"/>
      <c r="I2296" s="173"/>
      <c r="J2296" s="173"/>
      <c r="K2296" s="300"/>
      <c r="L2296" s="349"/>
      <c r="M2296" s="362"/>
      <c r="N2296" s="349"/>
      <c r="O2296" s="349"/>
      <c r="P2296" s="349"/>
      <c r="Q2296" s="265"/>
      <c r="R2296" s="265"/>
      <c r="S2296" s="265"/>
      <c r="T2296" s="265"/>
      <c r="U2296" s="265"/>
      <c r="V2296" s="265"/>
      <c r="W2296" s="265"/>
      <c r="X2296" s="265"/>
      <c r="Y2296" s="265"/>
      <c r="Z2296" s="265"/>
      <c r="AA2296" s="265"/>
      <c r="AB2296" s="265"/>
    </row>
    <row r="2297" hidden="1">
      <c r="A2297" s="83" t="str">
        <f t="shared" si="34"/>
        <v>6142e5607e431e0442e32d12</v>
      </c>
      <c r="B2297" s="99"/>
      <c r="C2297" s="480" t="s">
        <v>52</v>
      </c>
      <c r="D2297" s="306" t="s">
        <v>51</v>
      </c>
      <c r="E2297" s="11" t="s">
        <v>7669</v>
      </c>
      <c r="F2297" s="11" t="s">
        <v>7670</v>
      </c>
      <c r="G2297" s="308" t="s">
        <v>9410</v>
      </c>
      <c r="H2297" s="348" t="s">
        <v>11416</v>
      </c>
      <c r="I2297" s="17" t="s">
        <v>11417</v>
      </c>
      <c r="J2297" s="11" t="s">
        <v>7672</v>
      </c>
      <c r="K2297" s="300" t="s">
        <v>6967</v>
      </c>
      <c r="L2297" s="349"/>
      <c r="M2297" s="362"/>
      <c r="N2297" s="349"/>
      <c r="O2297" s="349"/>
      <c r="P2297" s="349"/>
      <c r="Q2297" s="265"/>
      <c r="R2297" s="265"/>
      <c r="S2297" s="265"/>
      <c r="T2297" s="265"/>
      <c r="U2297" s="265"/>
      <c r="V2297" s="265"/>
      <c r="W2297" s="265"/>
      <c r="X2297" s="265"/>
      <c r="Y2297" s="265"/>
      <c r="Z2297" s="265"/>
      <c r="AA2297" s="265"/>
      <c r="AB2297" s="265"/>
    </row>
    <row r="2298" hidden="1">
      <c r="A2298" s="83" t="str">
        <f t="shared" si="34"/>
        <v>60ec4d6fde55343c80949732</v>
      </c>
      <c r="B2298" s="99"/>
      <c r="C2298" s="480" t="s">
        <v>52</v>
      </c>
      <c r="D2298" s="553" t="s">
        <v>99</v>
      </c>
      <c r="E2298" s="554" t="s">
        <v>5453</v>
      </c>
      <c r="F2298" s="554" t="s">
        <v>5454</v>
      </c>
      <c r="G2298" s="555" t="s">
        <v>9021</v>
      </c>
      <c r="H2298" s="220" t="s">
        <v>11458</v>
      </c>
      <c r="I2298" s="182" t="s">
        <v>11459</v>
      </c>
      <c r="J2298" s="554" t="s">
        <v>5456</v>
      </c>
      <c r="K2298" s="279" t="s">
        <v>11460</v>
      </c>
      <c r="L2298" s="349"/>
      <c r="M2298" s="362"/>
      <c r="N2298" s="349"/>
      <c r="O2298" s="349"/>
      <c r="P2298" s="349"/>
      <c r="Q2298" s="265"/>
      <c r="R2298" s="265"/>
      <c r="S2298" s="265"/>
      <c r="T2298" s="265"/>
      <c r="U2298" s="265"/>
      <c r="V2298" s="265"/>
      <c r="W2298" s="265"/>
      <c r="X2298" s="265"/>
      <c r="Y2298" s="265"/>
      <c r="Z2298" s="265"/>
      <c r="AA2298" s="265"/>
      <c r="AB2298" s="265"/>
    </row>
    <row r="2299" hidden="1">
      <c r="A2299" s="83" t="str">
        <f t="shared" si="34"/>
        <v>5fa9a839280bdd704ea023eb</v>
      </c>
      <c r="B2299" s="99"/>
      <c r="C2299" s="480" t="s">
        <v>52</v>
      </c>
      <c r="D2299" s="552" t="s">
        <v>99</v>
      </c>
      <c r="E2299" s="11" t="s">
        <v>7398</v>
      </c>
      <c r="F2299" s="11" t="s">
        <v>7399</v>
      </c>
      <c r="G2299" s="308" t="s">
        <v>8745</v>
      </c>
      <c r="H2299" s="348" t="s">
        <v>11461</v>
      </c>
      <c r="I2299" s="173" t="s">
        <v>11462</v>
      </c>
      <c r="J2299" s="11" t="s">
        <v>7401</v>
      </c>
      <c r="K2299" s="300" t="s">
        <v>6967</v>
      </c>
      <c r="L2299" s="349"/>
      <c r="M2299" s="362"/>
      <c r="N2299" s="349"/>
      <c r="O2299" s="349"/>
      <c r="P2299" s="349"/>
      <c r="Q2299" s="265"/>
      <c r="R2299" s="265"/>
      <c r="S2299" s="265"/>
      <c r="T2299" s="265"/>
      <c r="U2299" s="265"/>
      <c r="V2299" s="265"/>
      <c r="W2299" s="265"/>
      <c r="X2299" s="265"/>
      <c r="Y2299" s="265"/>
      <c r="Z2299" s="265"/>
      <c r="AA2299" s="265"/>
      <c r="AB2299" s="265"/>
    </row>
    <row r="2300" hidden="1">
      <c r="A2300" s="83" t="str">
        <f t="shared" si="34"/>
        <v>60873c8c65d5923510021a18</v>
      </c>
      <c r="B2300" s="99"/>
      <c r="C2300" s="480" t="s">
        <v>52</v>
      </c>
      <c r="D2300" s="552" t="s">
        <v>99</v>
      </c>
      <c r="E2300" s="11" t="s">
        <v>5407</v>
      </c>
      <c r="F2300" s="11" t="s">
        <v>5408</v>
      </c>
      <c r="G2300" s="308" t="s">
        <v>9325</v>
      </c>
      <c r="H2300" s="348" t="s">
        <v>11458</v>
      </c>
      <c r="I2300" s="173" t="s">
        <v>11463</v>
      </c>
      <c r="J2300" s="11" t="s">
        <v>5410</v>
      </c>
      <c r="K2300" s="300"/>
      <c r="L2300" s="349"/>
      <c r="M2300" s="362"/>
      <c r="N2300" s="349"/>
      <c r="O2300" s="349"/>
      <c r="P2300" s="349"/>
      <c r="Q2300" s="265"/>
      <c r="R2300" s="265"/>
      <c r="S2300" s="265"/>
      <c r="T2300" s="265"/>
      <c r="U2300" s="265"/>
      <c r="V2300" s="265"/>
      <c r="W2300" s="265"/>
      <c r="X2300" s="265"/>
      <c r="Y2300" s="265"/>
      <c r="Z2300" s="265"/>
      <c r="AA2300" s="265"/>
      <c r="AB2300" s="265"/>
    </row>
    <row r="2301" hidden="1">
      <c r="A2301" s="83" t="str">
        <f t="shared" si="34"/>
        <v/>
      </c>
      <c r="B2301" s="108"/>
      <c r="C2301" s="480" t="s">
        <v>52</v>
      </c>
      <c r="D2301" s="306"/>
      <c r="E2301" s="173"/>
      <c r="F2301" s="173"/>
      <c r="G2301" s="308"/>
      <c r="H2301" s="348"/>
      <c r="I2301" s="173"/>
      <c r="J2301" s="173"/>
      <c r="K2301" s="300"/>
      <c r="L2301" s="349"/>
      <c r="M2301" s="362"/>
      <c r="N2301" s="349"/>
      <c r="O2301" s="349"/>
      <c r="P2301" s="349"/>
      <c r="Q2301" s="265"/>
      <c r="R2301" s="265"/>
      <c r="S2301" s="265"/>
      <c r="T2301" s="265"/>
      <c r="U2301" s="265"/>
      <c r="V2301" s="265"/>
      <c r="W2301" s="265"/>
      <c r="X2301" s="265"/>
      <c r="Y2301" s="265"/>
      <c r="Z2301" s="265"/>
      <c r="AA2301" s="265"/>
      <c r="AB2301" s="265"/>
    </row>
    <row r="2302" hidden="1">
      <c r="A2302" s="83" t="str">
        <f t="shared" si="34"/>
        <v/>
      </c>
      <c r="B2302" s="323"/>
      <c r="C2302" s="92"/>
      <c r="D2302" s="306"/>
      <c r="E2302" s="173"/>
      <c r="F2302" s="173"/>
      <c r="G2302" s="308"/>
      <c r="H2302" s="348"/>
      <c r="I2302" s="173"/>
      <c r="J2302" s="173"/>
      <c r="K2302" s="300"/>
      <c r="L2302" s="349"/>
      <c r="M2302" s="362"/>
      <c r="N2302" s="349"/>
      <c r="O2302" s="349"/>
      <c r="P2302" s="349"/>
      <c r="Q2302" s="265"/>
      <c r="R2302" s="265"/>
      <c r="S2302" s="265"/>
      <c r="T2302" s="265"/>
      <c r="U2302" s="265"/>
      <c r="V2302" s="265"/>
      <c r="W2302" s="265"/>
      <c r="X2302" s="265"/>
      <c r="Y2302" s="265"/>
      <c r="Z2302" s="265"/>
      <c r="AA2302" s="265"/>
      <c r="AB2302" s="265"/>
    </row>
    <row r="2303" hidden="1">
      <c r="A2303" s="83" t="str">
        <f t="shared" si="34"/>
        <v/>
      </c>
      <c r="B2303" s="503" t="s">
        <v>10572</v>
      </c>
      <c r="C2303" s="92"/>
      <c r="D2303" s="306"/>
      <c r="E2303" s="173"/>
      <c r="F2303" s="173"/>
      <c r="G2303" s="308"/>
      <c r="H2303" s="348"/>
      <c r="I2303" s="173"/>
      <c r="J2303" s="173"/>
      <c r="K2303" s="300"/>
      <c r="L2303" s="349"/>
      <c r="M2303" s="362"/>
      <c r="N2303" s="349"/>
      <c r="O2303" s="349"/>
      <c r="P2303" s="349"/>
      <c r="Q2303" s="265"/>
      <c r="R2303" s="265"/>
      <c r="S2303" s="265"/>
      <c r="T2303" s="265"/>
      <c r="U2303" s="265"/>
      <c r="V2303" s="265"/>
      <c r="W2303" s="265"/>
      <c r="X2303" s="265"/>
      <c r="Y2303" s="265"/>
      <c r="Z2303" s="265"/>
      <c r="AA2303" s="265"/>
      <c r="AB2303" s="265"/>
    </row>
    <row r="2304" hidden="1">
      <c r="A2304" s="83" t="str">
        <f t="shared" si="34"/>
        <v/>
      </c>
      <c r="B2304" s="99"/>
      <c r="C2304" s="114" t="s">
        <v>69</v>
      </c>
      <c r="D2304" s="306"/>
      <c r="E2304" s="173"/>
      <c r="F2304" s="173"/>
      <c r="G2304" s="308"/>
      <c r="H2304" s="348"/>
      <c r="I2304" s="173"/>
      <c r="J2304" s="173"/>
      <c r="K2304" s="300"/>
      <c r="L2304" s="349"/>
      <c r="M2304" s="362"/>
      <c r="N2304" s="349"/>
      <c r="O2304" s="349"/>
      <c r="P2304" s="349"/>
      <c r="Q2304" s="265"/>
      <c r="R2304" s="265"/>
      <c r="S2304" s="265"/>
      <c r="T2304" s="265"/>
      <c r="U2304" s="265"/>
      <c r="V2304" s="265"/>
      <c r="W2304" s="265"/>
      <c r="X2304" s="265"/>
      <c r="Y2304" s="265"/>
      <c r="Z2304" s="265"/>
      <c r="AA2304" s="265"/>
      <c r="AB2304" s="265"/>
    </row>
    <row r="2305" hidden="1">
      <c r="A2305" s="83" t="str">
        <f t="shared" si="34"/>
        <v>616d76215ce6bb831dcd70f9</v>
      </c>
      <c r="B2305" s="99"/>
      <c r="C2305" s="114" t="s">
        <v>69</v>
      </c>
      <c r="D2305" s="306" t="s">
        <v>51</v>
      </c>
      <c r="E2305" s="11" t="s">
        <v>5466</v>
      </c>
      <c r="F2305" s="11" t="s">
        <v>5467</v>
      </c>
      <c r="G2305" s="308" t="s">
        <v>9410</v>
      </c>
      <c r="H2305" s="348" t="s">
        <v>11464</v>
      </c>
      <c r="I2305" s="173" t="s">
        <v>11465</v>
      </c>
      <c r="J2305" s="11" t="s">
        <v>5469</v>
      </c>
      <c r="K2305" s="300"/>
      <c r="L2305" s="349"/>
      <c r="M2305" s="362"/>
      <c r="N2305" s="349"/>
      <c r="O2305" s="349"/>
      <c r="P2305" s="349"/>
      <c r="Q2305" s="265"/>
      <c r="R2305" s="265"/>
      <c r="S2305" s="265"/>
      <c r="T2305" s="265"/>
      <c r="U2305" s="265"/>
      <c r="V2305" s="265"/>
      <c r="W2305" s="265"/>
      <c r="X2305" s="265"/>
      <c r="Y2305" s="265"/>
      <c r="Z2305" s="265"/>
      <c r="AA2305" s="265"/>
      <c r="AB2305" s="265"/>
    </row>
    <row r="2306" hidden="1">
      <c r="A2306" s="83" t="str">
        <f t="shared" si="34"/>
        <v>610aa72d7f1361e78d2a3e16</v>
      </c>
      <c r="B2306" s="99"/>
      <c r="C2306" s="114" t="s">
        <v>69</v>
      </c>
      <c r="D2306" s="553" t="s">
        <v>99</v>
      </c>
      <c r="E2306" s="554" t="s">
        <v>7579</v>
      </c>
      <c r="F2306" s="554" t="s">
        <v>7580</v>
      </c>
      <c r="G2306" s="555" t="s">
        <v>9021</v>
      </c>
      <c r="H2306" s="220" t="s">
        <v>11466</v>
      </c>
      <c r="I2306" s="182" t="s">
        <v>11467</v>
      </c>
      <c r="J2306" s="554" t="s">
        <v>7582</v>
      </c>
      <c r="K2306" s="300" t="s">
        <v>11468</v>
      </c>
      <c r="L2306" s="349"/>
      <c r="M2306" s="362"/>
      <c r="N2306" s="349"/>
      <c r="O2306" s="349"/>
      <c r="P2306" s="349"/>
      <c r="Q2306" s="265"/>
      <c r="R2306" s="265"/>
      <c r="S2306" s="265"/>
      <c r="T2306" s="265"/>
      <c r="U2306" s="265"/>
      <c r="V2306" s="265"/>
      <c r="W2306" s="265"/>
      <c r="X2306" s="265"/>
      <c r="Y2306" s="265"/>
      <c r="Z2306" s="265"/>
      <c r="AA2306" s="265"/>
      <c r="AB2306" s="265"/>
    </row>
    <row r="2307" hidden="1">
      <c r="A2307" s="83" t="str">
        <f t="shared" si="34"/>
        <v>602cfe77f3768341549f1602</v>
      </c>
      <c r="B2307" s="99"/>
      <c r="C2307" s="114" t="s">
        <v>69</v>
      </c>
      <c r="D2307" s="551" t="s">
        <v>99</v>
      </c>
      <c r="E2307" s="424" t="s">
        <v>7265</v>
      </c>
      <c r="F2307" s="424" t="s">
        <v>7266</v>
      </c>
      <c r="G2307" s="309" t="s">
        <v>8697</v>
      </c>
      <c r="H2307" s="231" t="s">
        <v>11469</v>
      </c>
      <c r="I2307" s="122" t="s">
        <v>11470</v>
      </c>
      <c r="J2307" s="424" t="s">
        <v>7268</v>
      </c>
      <c r="K2307" s="300" t="s">
        <v>11471</v>
      </c>
      <c r="L2307" s="349"/>
      <c r="M2307" s="362"/>
      <c r="N2307" s="349"/>
      <c r="O2307" s="349"/>
      <c r="P2307" s="349"/>
      <c r="Q2307" s="265"/>
      <c r="R2307" s="265"/>
      <c r="S2307" s="265"/>
      <c r="T2307" s="265"/>
      <c r="U2307" s="265"/>
      <c r="V2307" s="265"/>
      <c r="W2307" s="265"/>
      <c r="X2307" s="265"/>
      <c r="Y2307" s="265"/>
      <c r="Z2307" s="265"/>
      <c r="AA2307" s="265"/>
      <c r="AB2307" s="265"/>
    </row>
    <row r="2308" hidden="1">
      <c r="A2308" s="83" t="str">
        <f t="shared" si="34"/>
        <v>616ec2d1af02a7190e98226a</v>
      </c>
      <c r="B2308" s="108"/>
      <c r="C2308" s="114" t="s">
        <v>69</v>
      </c>
      <c r="D2308" s="306" t="s">
        <v>51</v>
      </c>
      <c r="E2308" s="11" t="s">
        <v>11472</v>
      </c>
      <c r="F2308" s="11" t="s">
        <v>11473</v>
      </c>
      <c r="G2308" s="308" t="s">
        <v>9325</v>
      </c>
      <c r="H2308" s="348" t="s">
        <v>8884</v>
      </c>
      <c r="I2308" s="17" t="s">
        <v>11474</v>
      </c>
      <c r="J2308" s="11" t="s">
        <v>11475</v>
      </c>
      <c r="K2308" s="300" t="s">
        <v>11476</v>
      </c>
      <c r="L2308" s="349"/>
      <c r="M2308" s="362"/>
      <c r="N2308" s="349"/>
      <c r="O2308" s="349"/>
      <c r="P2308" s="349"/>
      <c r="Q2308" s="265"/>
      <c r="R2308" s="265"/>
      <c r="S2308" s="265"/>
      <c r="T2308" s="265"/>
      <c r="U2308" s="265"/>
      <c r="V2308" s="265"/>
      <c r="W2308" s="265"/>
      <c r="X2308" s="265"/>
      <c r="Y2308" s="265"/>
      <c r="Z2308" s="265"/>
      <c r="AA2308" s="265"/>
      <c r="AB2308" s="265"/>
    </row>
    <row r="2309" hidden="1">
      <c r="A2309" s="83" t="str">
        <f t="shared" si="34"/>
        <v/>
      </c>
      <c r="B2309" s="323"/>
      <c r="C2309" s="92"/>
      <c r="D2309" s="306"/>
      <c r="E2309" s="173"/>
      <c r="F2309" s="173"/>
      <c r="G2309" s="308"/>
      <c r="H2309" s="348"/>
      <c r="I2309" s="173"/>
      <c r="J2309" s="173"/>
      <c r="K2309" s="300"/>
      <c r="L2309" s="349"/>
      <c r="M2309" s="362"/>
      <c r="N2309" s="349"/>
      <c r="O2309" s="349"/>
      <c r="P2309" s="349"/>
      <c r="Q2309" s="265"/>
      <c r="R2309" s="265"/>
      <c r="S2309" s="265"/>
      <c r="T2309" s="265"/>
      <c r="U2309" s="265"/>
      <c r="V2309" s="265"/>
      <c r="W2309" s="265"/>
      <c r="X2309" s="265"/>
      <c r="Y2309" s="265"/>
      <c r="Z2309" s="265"/>
      <c r="AA2309" s="265"/>
      <c r="AB2309" s="265"/>
    </row>
    <row r="2310" hidden="1">
      <c r="A2310" s="83" t="str">
        <f t="shared" si="34"/>
        <v/>
      </c>
      <c r="B2310" s="266" t="s">
        <v>368</v>
      </c>
      <c r="C2310" s="475" t="s">
        <v>371</v>
      </c>
      <c r="D2310" s="306"/>
      <c r="E2310" s="173"/>
      <c r="F2310" s="173"/>
      <c r="G2310" s="308"/>
      <c r="H2310" s="348"/>
      <c r="I2310" s="173"/>
      <c r="J2310" s="173"/>
      <c r="K2310" s="300"/>
      <c r="L2310" s="349"/>
      <c r="M2310" s="362"/>
      <c r="N2310" s="349"/>
      <c r="O2310" s="349"/>
      <c r="P2310" s="349"/>
      <c r="Q2310" s="265"/>
      <c r="R2310" s="265"/>
      <c r="S2310" s="265"/>
      <c r="T2310" s="265"/>
      <c r="U2310" s="265"/>
      <c r="V2310" s="265"/>
      <c r="W2310" s="265"/>
      <c r="X2310" s="265"/>
      <c r="Y2310" s="265"/>
      <c r="Z2310" s="265"/>
      <c r="AA2310" s="265"/>
      <c r="AB2310" s="265"/>
    </row>
    <row r="2311" hidden="1">
      <c r="A2311" s="83" t="str">
        <f t="shared" si="34"/>
        <v>RANDEVU OLUŞTURULMAYACAK!!!!</v>
      </c>
      <c r="B2311" s="99"/>
      <c r="C2311" s="480" t="s">
        <v>371</v>
      </c>
      <c r="D2311" s="306"/>
      <c r="E2311" s="339" t="s">
        <v>10215</v>
      </c>
      <c r="F2311" s="254"/>
      <c r="G2311" s="308"/>
      <c r="H2311" s="348"/>
      <c r="I2311" s="173"/>
      <c r="J2311" s="173"/>
      <c r="K2311" s="300"/>
      <c r="L2311" s="349"/>
      <c r="M2311" s="362"/>
      <c r="N2311" s="349"/>
      <c r="O2311" s="349"/>
      <c r="P2311" s="349"/>
      <c r="Q2311" s="265"/>
      <c r="R2311" s="265"/>
      <c r="S2311" s="265"/>
      <c r="T2311" s="265"/>
      <c r="U2311" s="265"/>
      <c r="V2311" s="265"/>
      <c r="W2311" s="265"/>
      <c r="X2311" s="265"/>
      <c r="Y2311" s="265"/>
      <c r="Z2311" s="265"/>
      <c r="AA2311" s="265"/>
      <c r="AB2311" s="265"/>
    </row>
    <row r="2312" hidden="1">
      <c r="A2312" s="83" t="str">
        <f t="shared" si="34"/>
        <v/>
      </c>
      <c r="B2312" s="99"/>
      <c r="C2312" s="480" t="s">
        <v>371</v>
      </c>
      <c r="D2312" s="306"/>
      <c r="E2312" s="255"/>
      <c r="F2312" s="256"/>
      <c r="G2312" s="308"/>
      <c r="H2312" s="348"/>
      <c r="I2312" s="173"/>
      <c r="J2312" s="173"/>
      <c r="K2312" s="300"/>
      <c r="L2312" s="349"/>
      <c r="M2312" s="362"/>
      <c r="N2312" s="349"/>
      <c r="O2312" s="349"/>
      <c r="P2312" s="349"/>
      <c r="Q2312" s="265"/>
      <c r="R2312" s="265"/>
      <c r="S2312" s="265"/>
      <c r="T2312" s="265"/>
      <c r="U2312" s="265"/>
      <c r="V2312" s="265"/>
      <c r="W2312" s="265"/>
      <c r="X2312" s="265"/>
      <c r="Y2312" s="265"/>
      <c r="Z2312" s="265"/>
      <c r="AA2312" s="265"/>
      <c r="AB2312" s="265"/>
    </row>
    <row r="2313" hidden="1">
      <c r="A2313" s="83" t="str">
        <f t="shared" si="34"/>
        <v/>
      </c>
      <c r="B2313" s="99"/>
      <c r="C2313" s="480" t="s">
        <v>371</v>
      </c>
      <c r="D2313" s="306"/>
      <c r="E2313" s="257"/>
      <c r="F2313" s="259"/>
      <c r="G2313" s="308"/>
      <c r="H2313" s="348"/>
      <c r="I2313" s="173"/>
      <c r="J2313" s="173"/>
      <c r="K2313" s="300"/>
      <c r="L2313" s="349"/>
      <c r="M2313" s="362"/>
      <c r="N2313" s="349"/>
      <c r="O2313" s="349"/>
      <c r="P2313" s="349"/>
      <c r="Q2313" s="265"/>
      <c r="R2313" s="265"/>
      <c r="S2313" s="265"/>
      <c r="T2313" s="265"/>
      <c r="U2313" s="265"/>
      <c r="V2313" s="265"/>
      <c r="W2313" s="265"/>
      <c r="X2313" s="265"/>
      <c r="Y2313" s="265"/>
      <c r="Z2313" s="265"/>
      <c r="AA2313" s="265"/>
      <c r="AB2313" s="265"/>
    </row>
    <row r="2314" hidden="1">
      <c r="A2314" s="83" t="str">
        <f t="shared" si="34"/>
        <v/>
      </c>
      <c r="B2314" s="108"/>
      <c r="C2314" s="480" t="s">
        <v>371</v>
      </c>
      <c r="D2314" s="306"/>
      <c r="E2314" s="173"/>
      <c r="F2314" s="173"/>
      <c r="G2314" s="308"/>
      <c r="H2314" s="348"/>
      <c r="I2314" s="173"/>
      <c r="J2314" s="173"/>
      <c r="K2314" s="300"/>
      <c r="L2314" s="349"/>
      <c r="M2314" s="362"/>
      <c r="N2314" s="349"/>
      <c r="O2314" s="349"/>
      <c r="P2314" s="349"/>
      <c r="Q2314" s="265"/>
      <c r="R2314" s="265"/>
      <c r="S2314" s="265"/>
      <c r="T2314" s="265"/>
      <c r="U2314" s="265"/>
      <c r="V2314" s="265"/>
      <c r="W2314" s="265"/>
      <c r="X2314" s="265"/>
      <c r="Y2314" s="265"/>
      <c r="Z2314" s="265"/>
      <c r="AA2314" s="265"/>
      <c r="AB2314" s="265"/>
    </row>
    <row r="2315" hidden="1">
      <c r="A2315" s="83" t="str">
        <f t="shared" si="34"/>
        <v/>
      </c>
      <c r="B2315" s="323"/>
      <c r="C2315" s="478">
        <v>44496.0</v>
      </c>
      <c r="D2315" s="306"/>
      <c r="E2315" s="173"/>
      <c r="F2315" s="173"/>
      <c r="G2315" s="308"/>
      <c r="H2315" s="348"/>
      <c r="I2315" s="173"/>
      <c r="J2315" s="173"/>
      <c r="K2315" s="300"/>
      <c r="L2315" s="349"/>
      <c r="M2315" s="362"/>
      <c r="N2315" s="349"/>
      <c r="O2315" s="349"/>
      <c r="P2315" s="349"/>
      <c r="Q2315" s="265"/>
      <c r="R2315" s="265"/>
      <c r="S2315" s="265"/>
      <c r="T2315" s="265"/>
      <c r="U2315" s="265"/>
      <c r="V2315" s="265"/>
      <c r="W2315" s="265"/>
      <c r="X2315" s="265"/>
      <c r="Y2315" s="265"/>
      <c r="Z2315" s="265"/>
      <c r="AA2315" s="265"/>
      <c r="AB2315" s="265"/>
    </row>
    <row r="2316" hidden="1">
      <c r="A2316" s="83" t="str">
        <f t="shared" si="34"/>
        <v/>
      </c>
      <c r="B2316" s="481" t="s">
        <v>8686</v>
      </c>
      <c r="C2316" s="480" t="s">
        <v>52</v>
      </c>
      <c r="D2316" s="306"/>
      <c r="E2316" s="173"/>
      <c r="F2316" s="173"/>
      <c r="G2316" s="308"/>
      <c r="H2316" s="348"/>
      <c r="I2316" s="173"/>
      <c r="J2316" s="173"/>
      <c r="K2316" s="300"/>
      <c r="L2316" s="349"/>
      <c r="M2316" s="362"/>
      <c r="N2316" s="349"/>
      <c r="O2316" s="349"/>
      <c r="P2316" s="349"/>
      <c r="Q2316" s="265"/>
      <c r="R2316" s="265"/>
      <c r="S2316" s="265"/>
      <c r="T2316" s="265"/>
      <c r="U2316" s="265"/>
      <c r="V2316" s="265"/>
      <c r="W2316" s="265"/>
      <c r="X2316" s="265"/>
      <c r="Y2316" s="265"/>
      <c r="Z2316" s="265"/>
      <c r="AA2316" s="265"/>
      <c r="AB2316" s="265"/>
    </row>
    <row r="2317" hidden="1">
      <c r="A2317" s="83" t="str">
        <f t="shared" si="34"/>
        <v/>
      </c>
      <c r="B2317" s="99"/>
      <c r="C2317" s="480" t="s">
        <v>52</v>
      </c>
      <c r="D2317" s="306"/>
      <c r="E2317" s="173"/>
      <c r="F2317" s="173"/>
      <c r="G2317" s="308"/>
      <c r="H2317" s="348"/>
      <c r="I2317" s="173"/>
      <c r="J2317" s="173"/>
      <c r="K2317" s="300"/>
      <c r="L2317" s="349"/>
      <c r="M2317" s="362"/>
      <c r="N2317" s="349"/>
      <c r="O2317" s="349"/>
      <c r="P2317" s="349"/>
      <c r="Q2317" s="265"/>
      <c r="R2317" s="265"/>
      <c r="S2317" s="265"/>
      <c r="T2317" s="265"/>
      <c r="U2317" s="265"/>
      <c r="V2317" s="265"/>
      <c r="W2317" s="265"/>
      <c r="X2317" s="265"/>
      <c r="Y2317" s="265"/>
      <c r="Z2317" s="265"/>
      <c r="AA2317" s="265"/>
      <c r="AB2317" s="265"/>
    </row>
    <row r="2318" hidden="1">
      <c r="A2318" s="83" t="str">
        <f t="shared" si="34"/>
        <v>614300748e53bc482adf6417</v>
      </c>
      <c r="B2318" s="99"/>
      <c r="C2318" s="480" t="s">
        <v>52</v>
      </c>
      <c r="D2318" s="306" t="s">
        <v>51</v>
      </c>
      <c r="E2318" s="11" t="s">
        <v>11477</v>
      </c>
      <c r="F2318" s="11" t="s">
        <v>11478</v>
      </c>
      <c r="G2318" s="308" t="s">
        <v>9186</v>
      </c>
      <c r="H2318" s="348" t="s">
        <v>11479</v>
      </c>
      <c r="I2318" s="173" t="s">
        <v>11480</v>
      </c>
      <c r="J2318" s="11" t="s">
        <v>11481</v>
      </c>
      <c r="K2318" s="300"/>
      <c r="L2318" s="349"/>
      <c r="M2318" s="362"/>
      <c r="N2318" s="349"/>
      <c r="O2318" s="349"/>
      <c r="P2318" s="349"/>
      <c r="Q2318" s="265"/>
      <c r="R2318" s="265"/>
      <c r="S2318" s="265"/>
      <c r="T2318" s="265"/>
      <c r="U2318" s="265"/>
      <c r="V2318" s="265"/>
      <c r="W2318" s="265"/>
      <c r="X2318" s="265"/>
      <c r="Y2318" s="265"/>
      <c r="Z2318" s="265"/>
      <c r="AA2318" s="265"/>
      <c r="AB2318" s="265"/>
    </row>
    <row r="2319" hidden="1">
      <c r="A2319" s="83" t="str">
        <f t="shared" si="34"/>
        <v>5fd4f2a09501111523bc4435</v>
      </c>
      <c r="B2319" s="99"/>
      <c r="C2319" s="480" t="s">
        <v>52</v>
      </c>
      <c r="D2319" s="306" t="s">
        <v>123</v>
      </c>
      <c r="E2319" s="11" t="s">
        <v>11482</v>
      </c>
      <c r="F2319" s="11" t="s">
        <v>11483</v>
      </c>
      <c r="G2319" s="308" t="s">
        <v>8958</v>
      </c>
      <c r="H2319" s="348" t="s">
        <v>9733</v>
      </c>
      <c r="I2319" s="25" t="s">
        <v>11484</v>
      </c>
      <c r="J2319" s="11" t="s">
        <v>3741</v>
      </c>
      <c r="K2319" s="300"/>
      <c r="L2319" s="349"/>
      <c r="M2319" s="362"/>
      <c r="N2319" s="349"/>
      <c r="O2319" s="349"/>
      <c r="P2319" s="349"/>
      <c r="Q2319" s="265"/>
      <c r="R2319" s="265"/>
      <c r="S2319" s="265"/>
      <c r="T2319" s="265"/>
      <c r="U2319" s="265"/>
      <c r="V2319" s="265"/>
      <c r="W2319" s="265"/>
      <c r="X2319" s="265"/>
      <c r="Y2319" s="265"/>
      <c r="Z2319" s="265"/>
      <c r="AA2319" s="265"/>
      <c r="AB2319" s="265"/>
    </row>
    <row r="2320" hidden="1">
      <c r="A2320" s="83" t="str">
        <f t="shared" si="34"/>
        <v>60a4fdd2d635e36f10053671</v>
      </c>
      <c r="B2320" s="99"/>
      <c r="C2320" s="480" t="s">
        <v>52</v>
      </c>
      <c r="D2320" s="310" t="s">
        <v>123</v>
      </c>
      <c r="E2320" s="48" t="s">
        <v>3709</v>
      </c>
      <c r="F2320" s="48" t="s">
        <v>3710</v>
      </c>
      <c r="G2320" s="409" t="s">
        <v>8912</v>
      </c>
      <c r="H2320" s="414" t="s">
        <v>9733</v>
      </c>
      <c r="I2320" s="116" t="s">
        <v>11485</v>
      </c>
      <c r="J2320" s="48" t="s">
        <v>11486</v>
      </c>
      <c r="K2320" s="300"/>
      <c r="L2320" s="349"/>
      <c r="M2320" s="362"/>
      <c r="N2320" s="349"/>
      <c r="O2320" s="349"/>
      <c r="P2320" s="349"/>
      <c r="Q2320" s="265"/>
      <c r="R2320" s="265"/>
      <c r="S2320" s="265"/>
      <c r="T2320" s="265"/>
      <c r="U2320" s="265"/>
      <c r="V2320" s="265"/>
      <c r="W2320" s="265"/>
      <c r="X2320" s="265"/>
      <c r="Y2320" s="265"/>
      <c r="Z2320" s="265"/>
      <c r="AA2320" s="265"/>
      <c r="AB2320" s="265"/>
    </row>
    <row r="2321" hidden="1">
      <c r="A2321" s="83" t="str">
        <f t="shared" si="34"/>
        <v>605323c0c95ba73719dfa685</v>
      </c>
      <c r="B2321" s="108"/>
      <c r="C2321" s="480" t="s">
        <v>52</v>
      </c>
      <c r="D2321" s="297" t="s">
        <v>123</v>
      </c>
      <c r="E2321" s="424" t="s">
        <v>2746</v>
      </c>
      <c r="F2321" s="424" t="s">
        <v>2747</v>
      </c>
      <c r="G2321" s="309" t="s">
        <v>8870</v>
      </c>
      <c r="H2321" s="231" t="s">
        <v>10275</v>
      </c>
      <c r="I2321" s="122" t="s">
        <v>11487</v>
      </c>
      <c r="J2321" s="424" t="s">
        <v>2749</v>
      </c>
      <c r="K2321" s="300" t="s">
        <v>11488</v>
      </c>
      <c r="L2321" s="349"/>
      <c r="M2321" s="362"/>
      <c r="N2321" s="349"/>
      <c r="O2321" s="349"/>
      <c r="P2321" s="349"/>
      <c r="Q2321" s="265"/>
      <c r="R2321" s="265"/>
      <c r="S2321" s="265"/>
      <c r="T2321" s="265"/>
      <c r="U2321" s="265"/>
      <c r="V2321" s="265"/>
      <c r="W2321" s="265"/>
      <c r="X2321" s="265"/>
      <c r="Y2321" s="265"/>
      <c r="Z2321" s="265"/>
      <c r="AA2321" s="265"/>
      <c r="AB2321" s="265"/>
    </row>
    <row r="2322" hidden="1">
      <c r="A2322" s="83" t="str">
        <f t="shared" si="34"/>
        <v/>
      </c>
      <c r="B2322" s="323"/>
      <c r="C2322" s="92"/>
      <c r="D2322" s="306"/>
      <c r="E2322" s="173"/>
      <c r="F2322" s="173"/>
      <c r="G2322" s="308"/>
      <c r="H2322" s="348"/>
      <c r="I2322" s="173"/>
      <c r="J2322" s="173"/>
      <c r="K2322" s="300"/>
      <c r="L2322" s="349"/>
      <c r="M2322" s="362"/>
      <c r="N2322" s="349"/>
      <c r="O2322" s="349"/>
      <c r="P2322" s="349"/>
      <c r="Q2322" s="265"/>
      <c r="R2322" s="265"/>
      <c r="S2322" s="265"/>
      <c r="T2322" s="265"/>
      <c r="U2322" s="265"/>
      <c r="V2322" s="265"/>
      <c r="W2322" s="265"/>
      <c r="X2322" s="265"/>
      <c r="Y2322" s="265"/>
      <c r="Z2322" s="265"/>
      <c r="AA2322" s="265"/>
      <c r="AB2322" s="265"/>
    </row>
    <row r="2323" hidden="1">
      <c r="A2323" s="83" t="str">
        <f t="shared" si="34"/>
        <v/>
      </c>
      <c r="B2323" s="503" t="s">
        <v>10572</v>
      </c>
      <c r="C2323" s="92"/>
      <c r="D2323" s="306"/>
      <c r="E2323" s="173"/>
      <c r="F2323" s="173"/>
      <c r="G2323" s="308"/>
      <c r="H2323" s="348"/>
      <c r="I2323" s="173"/>
      <c r="J2323" s="173"/>
      <c r="K2323" s="300"/>
      <c r="L2323" s="349"/>
      <c r="M2323" s="362"/>
      <c r="N2323" s="349"/>
      <c r="O2323" s="349"/>
      <c r="P2323" s="349"/>
      <c r="Q2323" s="265"/>
      <c r="R2323" s="265"/>
      <c r="S2323" s="265"/>
      <c r="T2323" s="265"/>
      <c r="U2323" s="265"/>
      <c r="V2323" s="265"/>
      <c r="W2323" s="265"/>
      <c r="X2323" s="265"/>
      <c r="Y2323" s="265"/>
      <c r="Z2323" s="265"/>
      <c r="AA2323" s="265"/>
      <c r="AB2323" s="265"/>
    </row>
    <row r="2324" hidden="1">
      <c r="A2324" s="83" t="str">
        <f t="shared" si="34"/>
        <v/>
      </c>
      <c r="B2324" s="99"/>
      <c r="C2324" s="114" t="s">
        <v>69</v>
      </c>
      <c r="D2324" s="306"/>
      <c r="E2324" s="173"/>
      <c r="F2324" s="173"/>
      <c r="G2324" s="308"/>
      <c r="H2324" s="348"/>
      <c r="I2324" s="173"/>
      <c r="J2324" s="173"/>
      <c r="K2324" s="300"/>
      <c r="L2324" s="349"/>
      <c r="M2324" s="362"/>
      <c r="N2324" s="349"/>
      <c r="O2324" s="349"/>
      <c r="P2324" s="349"/>
      <c r="Q2324" s="265"/>
      <c r="R2324" s="265"/>
      <c r="S2324" s="265"/>
      <c r="T2324" s="265"/>
      <c r="U2324" s="265"/>
      <c r="V2324" s="265"/>
      <c r="W2324" s="265"/>
      <c r="X2324" s="265"/>
      <c r="Y2324" s="265"/>
      <c r="Z2324" s="265"/>
      <c r="AA2324" s="265"/>
      <c r="AB2324" s="265"/>
    </row>
    <row r="2325" hidden="1">
      <c r="A2325" s="83" t="str">
        <f t="shared" si="34"/>
        <v/>
      </c>
      <c r="B2325" s="99"/>
      <c r="C2325" s="114" t="s">
        <v>69</v>
      </c>
      <c r="D2325" s="306"/>
      <c r="E2325" s="173"/>
      <c r="F2325" s="173"/>
      <c r="G2325" s="308"/>
      <c r="H2325" s="348"/>
      <c r="I2325" s="173"/>
      <c r="J2325" s="173"/>
      <c r="K2325" s="300"/>
      <c r="L2325" s="349"/>
      <c r="M2325" s="362"/>
      <c r="N2325" s="349"/>
      <c r="O2325" s="349"/>
      <c r="P2325" s="349"/>
      <c r="Q2325" s="265"/>
      <c r="R2325" s="265"/>
      <c r="S2325" s="265"/>
      <c r="T2325" s="265"/>
      <c r="U2325" s="265"/>
      <c r="V2325" s="265"/>
      <c r="W2325" s="265"/>
      <c r="X2325" s="265"/>
      <c r="Y2325" s="265"/>
      <c r="Z2325" s="265"/>
      <c r="AA2325" s="265"/>
      <c r="AB2325" s="265"/>
    </row>
    <row r="2326" hidden="1">
      <c r="A2326" s="83" t="str">
        <f t="shared" si="34"/>
        <v>616828e4ab5019e5bde0300c</v>
      </c>
      <c r="B2326" s="99"/>
      <c r="C2326" s="114" t="s">
        <v>69</v>
      </c>
      <c r="D2326" s="306" t="s">
        <v>123</v>
      </c>
      <c r="E2326" s="11" t="s">
        <v>7949</v>
      </c>
      <c r="F2326" s="11" t="s">
        <v>7950</v>
      </c>
      <c r="G2326" s="308" t="s">
        <v>9021</v>
      </c>
      <c r="H2326" s="348" t="s">
        <v>9610</v>
      </c>
      <c r="I2326" s="173" t="s">
        <v>11489</v>
      </c>
      <c r="J2326" s="11" t="s">
        <v>7952</v>
      </c>
      <c r="K2326" s="300"/>
      <c r="L2326" s="349"/>
      <c r="M2326" s="362"/>
      <c r="N2326" s="349"/>
      <c r="O2326" s="349"/>
      <c r="P2326" s="349"/>
      <c r="Q2326" s="265"/>
      <c r="R2326" s="265"/>
      <c r="S2326" s="265"/>
      <c r="T2326" s="265"/>
      <c r="U2326" s="265"/>
      <c r="V2326" s="265"/>
      <c r="W2326" s="265"/>
      <c r="X2326" s="265"/>
      <c r="Y2326" s="265"/>
      <c r="Z2326" s="265"/>
      <c r="AA2326" s="265"/>
      <c r="AB2326" s="265"/>
    </row>
    <row r="2327" hidden="1">
      <c r="A2327" s="83" t="str">
        <f t="shared" si="34"/>
        <v>616d9930b1c0c13039876649</v>
      </c>
      <c r="B2327" s="99"/>
      <c r="C2327" s="114" t="s">
        <v>69</v>
      </c>
      <c r="D2327" s="306" t="s">
        <v>123</v>
      </c>
      <c r="E2327" s="11" t="s">
        <v>4033</v>
      </c>
      <c r="F2327" s="11" t="s">
        <v>4034</v>
      </c>
      <c r="G2327" s="308" t="s">
        <v>8745</v>
      </c>
      <c r="H2327" s="348" t="s">
        <v>9459</v>
      </c>
      <c r="I2327" s="173" t="s">
        <v>11490</v>
      </c>
      <c r="J2327" s="11" t="s">
        <v>4036</v>
      </c>
      <c r="K2327" s="300"/>
      <c r="L2327" s="349"/>
      <c r="M2327" s="362"/>
      <c r="N2327" s="349"/>
      <c r="O2327" s="349"/>
      <c r="P2327" s="349"/>
      <c r="Q2327" s="265"/>
      <c r="R2327" s="265"/>
      <c r="S2327" s="265"/>
      <c r="T2327" s="265"/>
      <c r="U2327" s="265"/>
      <c r="V2327" s="265"/>
      <c r="W2327" s="265"/>
      <c r="X2327" s="265"/>
      <c r="Y2327" s="265"/>
      <c r="Z2327" s="265"/>
      <c r="AA2327" s="265"/>
      <c r="AB2327" s="265"/>
    </row>
    <row r="2328" hidden="1">
      <c r="A2328" s="83" t="str">
        <f t="shared" si="34"/>
        <v>617028cc41c589664e7e6d99</v>
      </c>
      <c r="B2328" s="108"/>
      <c r="C2328" s="114" t="s">
        <v>69</v>
      </c>
      <c r="D2328" s="306" t="s">
        <v>123</v>
      </c>
      <c r="E2328" s="424" t="s">
        <v>2201</v>
      </c>
      <c r="F2328" s="424" t="s">
        <v>2202</v>
      </c>
      <c r="G2328" s="309" t="s">
        <v>8760</v>
      </c>
      <c r="H2328" s="231" t="s">
        <v>9459</v>
      </c>
      <c r="I2328" s="122" t="s">
        <v>11491</v>
      </c>
      <c r="J2328" s="424" t="s">
        <v>2204</v>
      </c>
      <c r="K2328" s="300"/>
      <c r="L2328" s="349"/>
      <c r="M2328" s="362"/>
      <c r="N2328" s="349"/>
      <c r="O2328" s="349"/>
      <c r="P2328" s="349"/>
      <c r="Q2328" s="265"/>
      <c r="R2328" s="265"/>
      <c r="S2328" s="265"/>
      <c r="T2328" s="265"/>
      <c r="U2328" s="265"/>
      <c r="V2328" s="265"/>
      <c r="W2328" s="265"/>
      <c r="X2328" s="265"/>
      <c r="Y2328" s="265"/>
      <c r="Z2328" s="265"/>
      <c r="AA2328" s="265"/>
      <c r="AB2328" s="265"/>
    </row>
    <row r="2329" hidden="1">
      <c r="A2329" s="83" t="str">
        <f t="shared" si="34"/>
        <v>60c32dc9f9129403c332f39f</v>
      </c>
      <c r="B2329" s="323"/>
      <c r="C2329" s="92"/>
      <c r="D2329" s="306" t="s">
        <v>51</v>
      </c>
      <c r="E2329" s="424" t="s">
        <v>11492</v>
      </c>
      <c r="F2329" s="424" t="s">
        <v>11493</v>
      </c>
      <c r="G2329" s="309" t="s">
        <v>9047</v>
      </c>
      <c r="H2329" s="231" t="s">
        <v>9558</v>
      </c>
      <c r="I2329" s="122" t="s">
        <v>11494</v>
      </c>
      <c r="J2329" s="424" t="s">
        <v>11495</v>
      </c>
      <c r="K2329" s="300"/>
      <c r="L2329" s="349"/>
      <c r="M2329" s="362"/>
      <c r="N2329" s="349"/>
      <c r="O2329" s="349"/>
      <c r="P2329" s="349"/>
      <c r="Q2329" s="265"/>
      <c r="R2329" s="265"/>
      <c r="S2329" s="265"/>
      <c r="T2329" s="265"/>
      <c r="U2329" s="265"/>
      <c r="V2329" s="265"/>
      <c r="W2329" s="265"/>
      <c r="X2329" s="265"/>
      <c r="Y2329" s="265"/>
      <c r="Z2329" s="265"/>
      <c r="AA2329" s="265"/>
      <c r="AB2329" s="265"/>
    </row>
    <row r="2330" hidden="1">
      <c r="A2330" s="83" t="str">
        <f t="shared" si="34"/>
        <v/>
      </c>
      <c r="B2330" s="266" t="s">
        <v>368</v>
      </c>
      <c r="C2330" s="475" t="s">
        <v>371</v>
      </c>
      <c r="D2330" s="306"/>
      <c r="E2330" s="173"/>
      <c r="F2330" s="173"/>
      <c r="G2330" s="308"/>
      <c r="H2330" s="348"/>
      <c r="I2330" s="173"/>
      <c r="J2330" s="173"/>
      <c r="K2330" s="300"/>
      <c r="L2330" s="349"/>
      <c r="M2330" s="362"/>
      <c r="N2330" s="349"/>
      <c r="O2330" s="349"/>
      <c r="P2330" s="349"/>
      <c r="Q2330" s="265"/>
      <c r="R2330" s="265"/>
      <c r="S2330" s="265"/>
      <c r="T2330" s="265"/>
      <c r="U2330" s="265"/>
      <c r="V2330" s="265"/>
      <c r="W2330" s="265"/>
      <c r="X2330" s="265"/>
      <c r="Y2330" s="265"/>
      <c r="Z2330" s="265"/>
      <c r="AA2330" s="265"/>
      <c r="AB2330" s="265"/>
    </row>
    <row r="2331" hidden="1">
      <c r="A2331" s="83" t="str">
        <f t="shared" si="34"/>
        <v>RANDEVU OLUŞTURULMAYACAK!!!!</v>
      </c>
      <c r="B2331" s="99"/>
      <c r="C2331" s="480" t="s">
        <v>371</v>
      </c>
      <c r="D2331" s="306"/>
      <c r="E2331" s="339" t="s">
        <v>10215</v>
      </c>
      <c r="F2331" s="254"/>
      <c r="G2331" s="308"/>
      <c r="H2331" s="348"/>
      <c r="I2331" s="173"/>
      <c r="J2331" s="173"/>
      <c r="K2331" s="300"/>
      <c r="L2331" s="349"/>
      <c r="M2331" s="362"/>
      <c r="N2331" s="349"/>
      <c r="O2331" s="349"/>
      <c r="P2331" s="349"/>
      <c r="Q2331" s="265"/>
      <c r="R2331" s="265"/>
      <c r="S2331" s="265"/>
      <c r="T2331" s="265"/>
      <c r="U2331" s="265"/>
      <c r="V2331" s="265"/>
      <c r="W2331" s="265"/>
      <c r="X2331" s="265"/>
      <c r="Y2331" s="265"/>
      <c r="Z2331" s="265"/>
      <c r="AA2331" s="265"/>
      <c r="AB2331" s="265"/>
    </row>
    <row r="2332" hidden="1">
      <c r="A2332" s="83" t="str">
        <f t="shared" si="34"/>
        <v/>
      </c>
      <c r="B2332" s="99"/>
      <c r="C2332" s="480" t="s">
        <v>371</v>
      </c>
      <c r="D2332" s="306"/>
      <c r="E2332" s="255"/>
      <c r="F2332" s="256"/>
      <c r="G2332" s="308"/>
      <c r="H2332" s="348"/>
      <c r="I2332" s="173"/>
      <c r="J2332" s="173"/>
      <c r="K2332" s="300"/>
      <c r="L2332" s="349"/>
      <c r="M2332" s="362"/>
      <c r="N2332" s="349"/>
      <c r="O2332" s="349"/>
      <c r="P2332" s="349"/>
      <c r="Q2332" s="265"/>
      <c r="R2332" s="265"/>
      <c r="S2332" s="265"/>
      <c r="T2332" s="265"/>
      <c r="U2332" s="265"/>
      <c r="V2332" s="265"/>
      <c r="W2332" s="265"/>
      <c r="X2332" s="265"/>
      <c r="Y2332" s="265"/>
      <c r="Z2332" s="265"/>
      <c r="AA2332" s="265"/>
      <c r="AB2332" s="265"/>
    </row>
    <row r="2333" hidden="1">
      <c r="A2333" s="83" t="str">
        <f t="shared" si="34"/>
        <v/>
      </c>
      <c r="B2333" s="99"/>
      <c r="C2333" s="480" t="s">
        <v>371</v>
      </c>
      <c r="D2333" s="306"/>
      <c r="E2333" s="257"/>
      <c r="F2333" s="259"/>
      <c r="G2333" s="308"/>
      <c r="H2333" s="348"/>
      <c r="I2333" s="173"/>
      <c r="J2333" s="173"/>
      <c r="K2333" s="300"/>
      <c r="L2333" s="349"/>
      <c r="M2333" s="362"/>
      <c r="N2333" s="349"/>
      <c r="O2333" s="349"/>
      <c r="P2333" s="349"/>
      <c r="Q2333" s="265"/>
      <c r="R2333" s="265"/>
      <c r="S2333" s="265"/>
      <c r="T2333" s="265"/>
      <c r="U2333" s="265"/>
      <c r="V2333" s="265"/>
      <c r="W2333" s="265"/>
      <c r="X2333" s="265"/>
      <c r="Y2333" s="265"/>
      <c r="Z2333" s="265"/>
      <c r="AA2333" s="265"/>
      <c r="AB2333" s="265"/>
    </row>
    <row r="2334" hidden="1">
      <c r="A2334" s="83" t="str">
        <f t="shared" si="34"/>
        <v/>
      </c>
      <c r="B2334" s="108"/>
      <c r="C2334" s="480" t="s">
        <v>371</v>
      </c>
      <c r="D2334" s="306"/>
      <c r="E2334" s="173"/>
      <c r="F2334" s="173"/>
      <c r="G2334" s="308"/>
      <c r="H2334" s="348"/>
      <c r="I2334" s="173"/>
      <c r="J2334" s="173"/>
      <c r="K2334" s="300"/>
      <c r="L2334" s="349"/>
      <c r="M2334" s="362"/>
      <c r="N2334" s="349"/>
      <c r="O2334" s="349"/>
      <c r="P2334" s="349"/>
      <c r="Q2334" s="265"/>
      <c r="R2334" s="265"/>
      <c r="S2334" s="265"/>
      <c r="T2334" s="265"/>
      <c r="U2334" s="265"/>
      <c r="V2334" s="265"/>
      <c r="W2334" s="265"/>
      <c r="X2334" s="265"/>
      <c r="Y2334" s="265"/>
      <c r="Z2334" s="265"/>
      <c r="AA2334" s="265"/>
      <c r="AB2334" s="265"/>
    </row>
    <row r="2335" hidden="1">
      <c r="A2335" s="83" t="str">
        <f t="shared" si="34"/>
        <v/>
      </c>
      <c r="B2335" s="323"/>
      <c r="C2335" s="478">
        <v>44497.0</v>
      </c>
      <c r="D2335" s="306"/>
      <c r="E2335" s="173"/>
      <c r="F2335" s="173"/>
      <c r="G2335" s="308"/>
      <c r="H2335" s="348"/>
      <c r="I2335" s="173"/>
      <c r="J2335" s="173"/>
      <c r="K2335" s="300"/>
      <c r="L2335" s="349"/>
      <c r="M2335" s="362"/>
      <c r="N2335" s="349"/>
      <c r="O2335" s="349"/>
      <c r="P2335" s="349"/>
      <c r="Q2335" s="265"/>
      <c r="R2335" s="265"/>
      <c r="S2335" s="265"/>
      <c r="T2335" s="265"/>
      <c r="U2335" s="265"/>
      <c r="V2335" s="265"/>
      <c r="W2335" s="265"/>
      <c r="X2335" s="265"/>
      <c r="Y2335" s="265"/>
      <c r="Z2335" s="265"/>
      <c r="AA2335" s="265"/>
      <c r="AB2335" s="265"/>
    </row>
    <row r="2336" hidden="1">
      <c r="A2336" s="83" t="str">
        <f t="shared" si="34"/>
        <v>6142e5607e431e0442e32d12</v>
      </c>
      <c r="B2336" s="481" t="s">
        <v>8686</v>
      </c>
      <c r="C2336" s="480" t="s">
        <v>52</v>
      </c>
      <c r="D2336" s="306" t="s">
        <v>51</v>
      </c>
      <c r="E2336" s="101" t="s">
        <v>7669</v>
      </c>
      <c r="F2336" s="101" t="s">
        <v>7670</v>
      </c>
      <c r="G2336" s="308" t="s">
        <v>9410</v>
      </c>
      <c r="H2336" s="348" t="s">
        <v>11416</v>
      </c>
      <c r="I2336" s="17" t="s">
        <v>11417</v>
      </c>
      <c r="J2336" s="11" t="s">
        <v>7672</v>
      </c>
      <c r="K2336" s="300" t="s">
        <v>6967</v>
      </c>
      <c r="L2336" s="349"/>
      <c r="M2336" s="362"/>
      <c r="N2336" s="349"/>
      <c r="O2336" s="349"/>
      <c r="P2336" s="349"/>
      <c r="Q2336" s="265"/>
      <c r="R2336" s="265"/>
      <c r="S2336" s="265"/>
      <c r="T2336" s="265"/>
      <c r="U2336" s="265"/>
      <c r="V2336" s="265"/>
      <c r="W2336" s="265"/>
      <c r="X2336" s="265"/>
      <c r="Y2336" s="265"/>
      <c r="Z2336" s="265"/>
      <c r="AA2336" s="265"/>
      <c r="AB2336" s="265"/>
    </row>
    <row r="2337" hidden="1">
      <c r="A2337" s="83" t="str">
        <f t="shared" si="34"/>
        <v>614eea06f3b406f9fb0afaba</v>
      </c>
      <c r="B2337" s="99"/>
      <c r="C2337" s="480" t="s">
        <v>52</v>
      </c>
      <c r="D2337" s="306" t="s">
        <v>51</v>
      </c>
      <c r="E2337" s="11" t="s">
        <v>626</v>
      </c>
      <c r="F2337" s="11" t="s">
        <v>627</v>
      </c>
      <c r="G2337" s="556" t="s">
        <v>10274</v>
      </c>
      <c r="H2337" s="308" t="s">
        <v>8974</v>
      </c>
      <c r="I2337" s="348" t="s">
        <v>11496</v>
      </c>
      <c r="J2337" s="11" t="s">
        <v>629</v>
      </c>
      <c r="K2337" s="11"/>
      <c r="L2337" s="300"/>
      <c r="M2337" s="349"/>
      <c r="N2337" s="349"/>
      <c r="O2337" s="349"/>
      <c r="P2337" s="349"/>
      <c r="Q2337" s="265"/>
      <c r="R2337" s="265"/>
      <c r="S2337" s="265"/>
      <c r="T2337" s="265"/>
      <c r="U2337" s="265"/>
      <c r="V2337" s="265"/>
      <c r="W2337" s="265"/>
      <c r="X2337" s="265"/>
      <c r="Y2337" s="265"/>
      <c r="Z2337" s="265"/>
      <c r="AA2337" s="265"/>
      <c r="AB2337" s="265"/>
    </row>
    <row r="2338" hidden="1">
      <c r="A2338" s="83" t="str">
        <f t="shared" si="34"/>
        <v>6124e43a3364a46830bfdc8e</v>
      </c>
      <c r="B2338" s="99"/>
      <c r="C2338" s="480" t="s">
        <v>52</v>
      </c>
      <c r="D2338" s="476" t="s">
        <v>156</v>
      </c>
      <c r="E2338" s="122" t="s">
        <v>1322</v>
      </c>
      <c r="F2338" s="122" t="s">
        <v>1323</v>
      </c>
      <c r="G2338" s="309" t="s">
        <v>8697</v>
      </c>
      <c r="H2338" s="231" t="s">
        <v>10367</v>
      </c>
      <c r="I2338" s="122" t="s">
        <v>11497</v>
      </c>
      <c r="J2338" s="122" t="s">
        <v>1325</v>
      </c>
      <c r="K2338" s="300" t="s">
        <v>11498</v>
      </c>
      <c r="L2338" s="349"/>
      <c r="M2338" s="362"/>
      <c r="N2338" s="349"/>
      <c r="O2338" s="349"/>
      <c r="P2338" s="349"/>
      <c r="Q2338" s="265"/>
      <c r="R2338" s="265"/>
      <c r="S2338" s="265"/>
      <c r="T2338" s="265"/>
      <c r="U2338" s="265"/>
      <c r="V2338" s="265"/>
      <c r="W2338" s="265"/>
      <c r="X2338" s="265"/>
      <c r="Y2338" s="265"/>
      <c r="Z2338" s="265"/>
      <c r="AA2338" s="265"/>
      <c r="AB2338" s="265"/>
    </row>
    <row r="2339" hidden="1">
      <c r="A2339" s="83" t="str">
        <f t="shared" si="34"/>
        <v>616eb40f14af6f08b1a4aa76</v>
      </c>
      <c r="B2339" s="99"/>
      <c r="C2339" s="480" t="s">
        <v>52</v>
      </c>
      <c r="D2339" s="306" t="s">
        <v>51</v>
      </c>
      <c r="E2339" s="173" t="s">
        <v>11499</v>
      </c>
      <c r="F2339" s="11" t="s">
        <v>11500</v>
      </c>
      <c r="G2339" s="308" t="s">
        <v>9325</v>
      </c>
      <c r="H2339" s="348" t="s">
        <v>10840</v>
      </c>
      <c r="I2339" s="173">
        <v>5.412418147E9</v>
      </c>
      <c r="J2339" s="11" t="s">
        <v>11501</v>
      </c>
      <c r="K2339" s="300"/>
      <c r="L2339" s="349"/>
      <c r="M2339" s="362"/>
      <c r="N2339" s="349"/>
      <c r="O2339" s="349"/>
      <c r="P2339" s="349"/>
      <c r="Q2339" s="265"/>
      <c r="R2339" s="265"/>
      <c r="S2339" s="265"/>
      <c r="T2339" s="265"/>
      <c r="U2339" s="265"/>
      <c r="V2339" s="265"/>
      <c r="W2339" s="265"/>
      <c r="X2339" s="265"/>
      <c r="Y2339" s="265"/>
      <c r="Z2339" s="265"/>
      <c r="AA2339" s="265"/>
      <c r="AB2339" s="265"/>
    </row>
    <row r="2340" hidden="1">
      <c r="A2340" s="83" t="str">
        <f t="shared" si="34"/>
        <v/>
      </c>
      <c r="B2340" s="99"/>
      <c r="C2340" s="480" t="s">
        <v>52</v>
      </c>
      <c r="D2340" s="306"/>
      <c r="E2340" s="173"/>
      <c r="F2340" s="173"/>
      <c r="G2340" s="308"/>
      <c r="H2340" s="348"/>
      <c r="I2340" s="173"/>
      <c r="J2340" s="173"/>
      <c r="K2340" s="300"/>
      <c r="L2340" s="349"/>
      <c r="M2340" s="362"/>
      <c r="N2340" s="349"/>
      <c r="O2340" s="349"/>
      <c r="P2340" s="349"/>
      <c r="Q2340" s="265"/>
      <c r="R2340" s="265"/>
      <c r="S2340" s="265"/>
      <c r="T2340" s="265"/>
      <c r="U2340" s="265"/>
      <c r="V2340" s="265"/>
      <c r="W2340" s="265"/>
      <c r="X2340" s="265"/>
      <c r="Y2340" s="265"/>
      <c r="Z2340" s="265"/>
      <c r="AA2340" s="265"/>
      <c r="AB2340" s="265"/>
    </row>
    <row r="2341" hidden="1">
      <c r="A2341" s="83" t="str">
        <f t="shared" si="34"/>
        <v/>
      </c>
      <c r="B2341" s="108"/>
      <c r="C2341" s="480" t="s">
        <v>52</v>
      </c>
      <c r="D2341" s="306"/>
      <c r="E2341" s="173"/>
      <c r="F2341" s="173"/>
      <c r="G2341" s="308"/>
      <c r="H2341" s="348"/>
      <c r="I2341" s="173"/>
      <c r="J2341" s="173"/>
      <c r="K2341" s="300"/>
      <c r="L2341" s="349"/>
      <c r="M2341" s="362"/>
      <c r="N2341" s="349"/>
      <c r="O2341" s="349"/>
      <c r="P2341" s="349"/>
      <c r="Q2341" s="265"/>
      <c r="R2341" s="265"/>
      <c r="S2341" s="265"/>
      <c r="T2341" s="265"/>
      <c r="U2341" s="265"/>
      <c r="V2341" s="265"/>
      <c r="W2341" s="265"/>
      <c r="X2341" s="265"/>
      <c r="Y2341" s="265"/>
      <c r="Z2341" s="265"/>
      <c r="AA2341" s="265"/>
      <c r="AB2341" s="265"/>
    </row>
    <row r="2342" hidden="1">
      <c r="A2342" s="83" t="str">
        <f t="shared" si="34"/>
        <v/>
      </c>
      <c r="B2342" s="323"/>
      <c r="C2342" s="92"/>
      <c r="D2342" s="306"/>
      <c r="E2342" s="173"/>
      <c r="F2342" s="173"/>
      <c r="G2342" s="308"/>
      <c r="H2342" s="348"/>
      <c r="I2342" s="173"/>
      <c r="J2342" s="173"/>
      <c r="K2342" s="300"/>
      <c r="L2342" s="349"/>
      <c r="M2342" s="362"/>
      <c r="N2342" s="349"/>
      <c r="O2342" s="349"/>
      <c r="P2342" s="349"/>
      <c r="Q2342" s="265"/>
      <c r="R2342" s="265"/>
      <c r="S2342" s="265"/>
      <c r="T2342" s="265"/>
      <c r="U2342" s="265"/>
      <c r="V2342" s="265"/>
      <c r="W2342" s="265"/>
      <c r="X2342" s="265"/>
      <c r="Y2342" s="265"/>
      <c r="Z2342" s="265"/>
      <c r="AA2342" s="265"/>
      <c r="AB2342" s="265"/>
    </row>
    <row r="2343" hidden="1">
      <c r="A2343" s="83" t="str">
        <f t="shared" si="34"/>
        <v/>
      </c>
      <c r="B2343" s="503" t="s">
        <v>10572</v>
      </c>
      <c r="C2343" s="92"/>
      <c r="D2343" s="306"/>
      <c r="E2343" s="173"/>
      <c r="F2343" s="173"/>
      <c r="G2343" s="308"/>
      <c r="H2343" s="348"/>
      <c r="I2343" s="173"/>
      <c r="J2343" s="173"/>
      <c r="K2343" s="300"/>
      <c r="L2343" s="349"/>
      <c r="M2343" s="362"/>
      <c r="N2343" s="349"/>
      <c r="O2343" s="349"/>
      <c r="P2343" s="349"/>
      <c r="Q2343" s="265"/>
      <c r="R2343" s="265"/>
      <c r="S2343" s="265"/>
      <c r="T2343" s="265"/>
      <c r="U2343" s="265"/>
      <c r="V2343" s="265"/>
      <c r="W2343" s="265"/>
      <c r="X2343" s="265"/>
      <c r="Y2343" s="265"/>
      <c r="Z2343" s="265"/>
      <c r="AA2343" s="265"/>
      <c r="AB2343" s="265"/>
    </row>
    <row r="2344" hidden="1">
      <c r="A2344" s="83" t="str">
        <f t="shared" si="34"/>
        <v/>
      </c>
      <c r="B2344" s="99"/>
      <c r="C2344" s="114" t="s">
        <v>69</v>
      </c>
      <c r="D2344" s="306"/>
      <c r="E2344" s="173"/>
      <c r="F2344" s="173"/>
      <c r="G2344" s="308"/>
      <c r="H2344" s="348"/>
      <c r="I2344" s="173"/>
      <c r="J2344" s="173"/>
      <c r="K2344" s="300"/>
      <c r="L2344" s="349"/>
      <c r="M2344" s="362"/>
      <c r="N2344" s="349"/>
      <c r="O2344" s="349"/>
      <c r="P2344" s="349"/>
      <c r="Q2344" s="265"/>
      <c r="R2344" s="265"/>
      <c r="S2344" s="265"/>
      <c r="T2344" s="265"/>
      <c r="U2344" s="265"/>
      <c r="V2344" s="265"/>
      <c r="W2344" s="265"/>
      <c r="X2344" s="265"/>
      <c r="Y2344" s="265"/>
      <c r="Z2344" s="265"/>
      <c r="AA2344" s="265"/>
      <c r="AB2344" s="265"/>
    </row>
    <row r="2345" hidden="1">
      <c r="A2345" s="83" t="str">
        <f t="shared" si="34"/>
        <v>616427db1d81528968c67e6a</v>
      </c>
      <c r="B2345" s="99"/>
      <c r="C2345" s="114" t="s">
        <v>69</v>
      </c>
      <c r="D2345" s="306" t="s">
        <v>51</v>
      </c>
      <c r="E2345" s="11" t="s">
        <v>5993</v>
      </c>
      <c r="F2345" s="11" t="s">
        <v>5994</v>
      </c>
      <c r="G2345" s="308" t="s">
        <v>10076</v>
      </c>
      <c r="H2345" s="348" t="s">
        <v>10073</v>
      </c>
      <c r="I2345" s="173" t="s">
        <v>11502</v>
      </c>
      <c r="J2345" s="11" t="s">
        <v>5996</v>
      </c>
      <c r="K2345" s="300"/>
      <c r="L2345" s="349"/>
      <c r="M2345" s="362"/>
      <c r="N2345" s="349"/>
      <c r="O2345" s="349"/>
      <c r="P2345" s="349"/>
      <c r="Q2345" s="265"/>
      <c r="R2345" s="265"/>
      <c r="S2345" s="265"/>
      <c r="T2345" s="265"/>
      <c r="U2345" s="265"/>
      <c r="V2345" s="265"/>
      <c r="W2345" s="265"/>
      <c r="X2345" s="265"/>
      <c r="Y2345" s="265"/>
      <c r="Z2345" s="265"/>
      <c r="AA2345" s="265"/>
      <c r="AB2345" s="265"/>
    </row>
    <row r="2346" hidden="1">
      <c r="A2346" s="83" t="str">
        <f t="shared" si="34"/>
        <v>5f5f4252356069484db33453</v>
      </c>
      <c r="B2346" s="99"/>
      <c r="C2346" s="405"/>
      <c r="D2346" s="306" t="s">
        <v>51</v>
      </c>
      <c r="E2346" s="11" t="s">
        <v>307</v>
      </c>
      <c r="F2346" s="11" t="s">
        <v>308</v>
      </c>
      <c r="G2346" s="308" t="s">
        <v>9410</v>
      </c>
      <c r="H2346" s="348" t="s">
        <v>9039</v>
      </c>
      <c r="I2346" s="173" t="s">
        <v>11503</v>
      </c>
      <c r="J2346" s="11" t="s">
        <v>310</v>
      </c>
      <c r="K2346" s="300" t="s">
        <v>11504</v>
      </c>
      <c r="L2346" s="349"/>
      <c r="M2346" s="362"/>
      <c r="N2346" s="349"/>
      <c r="O2346" s="349"/>
      <c r="P2346" s="349"/>
      <c r="Q2346" s="265"/>
      <c r="R2346" s="265"/>
      <c r="S2346" s="265"/>
      <c r="T2346" s="265"/>
      <c r="U2346" s="265"/>
      <c r="V2346" s="265"/>
      <c r="W2346" s="265"/>
      <c r="X2346" s="265"/>
      <c r="Y2346" s="265"/>
      <c r="Z2346" s="265"/>
      <c r="AA2346" s="265"/>
      <c r="AB2346" s="265"/>
    </row>
    <row r="2347" hidden="1">
      <c r="A2347" s="83" t="str">
        <f t="shared" si="34"/>
        <v>612df3494f02a8631c9dedd0</v>
      </c>
      <c r="B2347" s="99"/>
      <c r="C2347" s="114" t="s">
        <v>69</v>
      </c>
      <c r="D2347" s="306" t="s">
        <v>123</v>
      </c>
      <c r="E2347" s="101" t="s">
        <v>3546</v>
      </c>
      <c r="F2347" s="101" t="s">
        <v>3547</v>
      </c>
      <c r="G2347" s="308" t="s">
        <v>8883</v>
      </c>
      <c r="H2347" s="348" t="s">
        <v>9438</v>
      </c>
      <c r="I2347" s="173" t="s">
        <v>11505</v>
      </c>
      <c r="J2347" s="101" t="s">
        <v>3549</v>
      </c>
      <c r="K2347" s="300"/>
      <c r="L2347" s="349"/>
      <c r="M2347" s="362"/>
      <c r="N2347" s="349"/>
      <c r="O2347" s="349"/>
      <c r="P2347" s="349"/>
      <c r="Q2347" s="265"/>
      <c r="R2347" s="265"/>
      <c r="S2347" s="265"/>
      <c r="T2347" s="265"/>
      <c r="U2347" s="265"/>
      <c r="V2347" s="265"/>
      <c r="W2347" s="265"/>
      <c r="X2347" s="265"/>
      <c r="Y2347" s="265"/>
      <c r="Z2347" s="265"/>
      <c r="AA2347" s="265"/>
      <c r="AB2347" s="265"/>
    </row>
    <row r="2348" hidden="1">
      <c r="A2348" s="83" t="str">
        <f t="shared" si="34"/>
        <v>616d5ede869ca5dfc1483143</v>
      </c>
      <c r="B2348" s="99"/>
      <c r="C2348" s="114" t="s">
        <v>69</v>
      </c>
      <c r="D2348" s="297" t="s">
        <v>123</v>
      </c>
      <c r="E2348" s="122" t="s">
        <v>6473</v>
      </c>
      <c r="F2348" s="122" t="s">
        <v>6474</v>
      </c>
      <c r="G2348" s="309" t="s">
        <v>8912</v>
      </c>
      <c r="H2348" s="122" t="s">
        <v>9039</v>
      </c>
      <c r="I2348" s="122" t="s">
        <v>11506</v>
      </c>
      <c r="J2348" s="122" t="s">
        <v>6476</v>
      </c>
      <c r="K2348" s="300"/>
      <c r="L2348" s="349"/>
      <c r="M2348" s="362"/>
      <c r="N2348" s="349"/>
      <c r="O2348" s="349"/>
      <c r="P2348" s="349"/>
      <c r="Q2348" s="265"/>
      <c r="R2348" s="265"/>
      <c r="S2348" s="265"/>
      <c r="T2348" s="265"/>
      <c r="U2348" s="265"/>
      <c r="V2348" s="265"/>
      <c r="W2348" s="265"/>
      <c r="X2348" s="265"/>
      <c r="Y2348" s="265"/>
      <c r="Z2348" s="265"/>
      <c r="AA2348" s="265"/>
      <c r="AB2348" s="265"/>
    </row>
    <row r="2349" hidden="1">
      <c r="A2349" s="83"/>
      <c r="B2349" s="108"/>
      <c r="C2349" s="114"/>
      <c r="D2349" s="306"/>
      <c r="E2349" s="101"/>
      <c r="F2349" s="101"/>
      <c r="G2349" s="308"/>
      <c r="H2349" s="101"/>
      <c r="I2349" s="173"/>
      <c r="J2349" s="101"/>
      <c r="K2349" s="300"/>
      <c r="L2349" s="349"/>
      <c r="M2349" s="362"/>
      <c r="N2349" s="349"/>
      <c r="O2349" s="349"/>
      <c r="P2349" s="349"/>
      <c r="Q2349" s="265"/>
      <c r="R2349" s="265"/>
      <c r="S2349" s="265"/>
      <c r="T2349" s="265"/>
      <c r="U2349" s="265"/>
      <c r="V2349" s="265"/>
      <c r="W2349" s="265"/>
      <c r="X2349" s="265"/>
      <c r="Y2349" s="265"/>
      <c r="Z2349" s="265"/>
      <c r="AA2349" s="265"/>
      <c r="AB2349" s="265"/>
    </row>
    <row r="2350" hidden="1">
      <c r="A2350" s="83" t="str">
        <f t="shared" ref="A2350:A2367" si="35">E2350</f>
        <v/>
      </c>
      <c r="B2350" s="323"/>
      <c r="C2350" s="92"/>
      <c r="D2350" s="306"/>
      <c r="E2350" s="173"/>
      <c r="F2350" s="173"/>
      <c r="G2350" s="308"/>
      <c r="H2350" s="348"/>
      <c r="I2350" s="173"/>
      <c r="J2350" s="173"/>
      <c r="K2350" s="300"/>
      <c r="L2350" s="349"/>
      <c r="M2350" s="362"/>
      <c r="N2350" s="349"/>
      <c r="O2350" s="349"/>
      <c r="P2350" s="349"/>
      <c r="Q2350" s="265"/>
      <c r="R2350" s="265"/>
      <c r="S2350" s="265"/>
      <c r="T2350" s="265"/>
      <c r="U2350" s="265"/>
      <c r="V2350" s="265"/>
      <c r="W2350" s="265"/>
      <c r="X2350" s="265"/>
      <c r="Y2350" s="265"/>
      <c r="Z2350" s="265"/>
      <c r="AA2350" s="265"/>
      <c r="AB2350" s="265"/>
    </row>
    <row r="2351" hidden="1">
      <c r="A2351" s="83" t="str">
        <f t="shared" si="35"/>
        <v/>
      </c>
      <c r="B2351" s="266" t="s">
        <v>368</v>
      </c>
      <c r="C2351" s="475" t="s">
        <v>371</v>
      </c>
      <c r="D2351" s="306"/>
      <c r="E2351" s="173"/>
      <c r="F2351" s="173"/>
      <c r="G2351" s="308"/>
      <c r="H2351" s="348"/>
      <c r="I2351" s="173"/>
      <c r="J2351" s="173"/>
      <c r="K2351" s="300"/>
      <c r="L2351" s="349"/>
      <c r="M2351" s="362"/>
      <c r="N2351" s="349"/>
      <c r="O2351" s="349"/>
      <c r="P2351" s="349"/>
      <c r="Q2351" s="265"/>
      <c r="R2351" s="265"/>
      <c r="S2351" s="265"/>
      <c r="T2351" s="265"/>
      <c r="U2351" s="265"/>
      <c r="V2351" s="265"/>
      <c r="W2351" s="265"/>
      <c r="X2351" s="265"/>
      <c r="Y2351" s="265"/>
      <c r="Z2351" s="265"/>
      <c r="AA2351" s="265"/>
      <c r="AB2351" s="265"/>
    </row>
    <row r="2352" hidden="1">
      <c r="A2352" s="83" t="str">
        <f t="shared" si="35"/>
        <v>60a8f50c1515f0752d068a7f</v>
      </c>
      <c r="B2352" s="99"/>
      <c r="C2352" s="480" t="s">
        <v>371</v>
      </c>
      <c r="D2352" s="306" t="s">
        <v>51</v>
      </c>
      <c r="E2352" s="11" t="s">
        <v>11507</v>
      </c>
      <c r="F2352" s="11" t="s">
        <v>11508</v>
      </c>
      <c r="G2352" s="308" t="s">
        <v>9410</v>
      </c>
      <c r="H2352" s="348" t="s">
        <v>11509</v>
      </c>
      <c r="I2352" s="173" t="s">
        <v>11510</v>
      </c>
      <c r="J2352" s="11" t="s">
        <v>11511</v>
      </c>
      <c r="K2352" s="300"/>
      <c r="L2352" s="349"/>
      <c r="M2352" s="362"/>
      <c r="N2352" s="349"/>
      <c r="O2352" s="349"/>
      <c r="P2352" s="349"/>
      <c r="Q2352" s="265"/>
      <c r="R2352" s="265"/>
      <c r="S2352" s="265"/>
      <c r="T2352" s="265"/>
      <c r="U2352" s="265"/>
      <c r="V2352" s="265"/>
      <c r="W2352" s="265"/>
      <c r="X2352" s="265"/>
      <c r="Y2352" s="265"/>
      <c r="Z2352" s="265"/>
      <c r="AA2352" s="265"/>
      <c r="AB2352" s="265"/>
    </row>
    <row r="2353" hidden="1">
      <c r="A2353" s="83" t="str">
        <f t="shared" si="35"/>
        <v>60b7c0de727c01322efbfffe</v>
      </c>
      <c r="B2353" s="99"/>
      <c r="C2353" s="480" t="s">
        <v>371</v>
      </c>
      <c r="D2353" s="557" t="s">
        <v>99</v>
      </c>
      <c r="E2353" s="424" t="s">
        <v>365</v>
      </c>
      <c r="F2353" s="424" t="s">
        <v>366</v>
      </c>
      <c r="G2353" s="309" t="s">
        <v>9021</v>
      </c>
      <c r="H2353" s="231" t="s">
        <v>11509</v>
      </c>
      <c r="I2353" s="122" t="s">
        <v>11512</v>
      </c>
      <c r="J2353" s="424" t="s">
        <v>370</v>
      </c>
      <c r="K2353" s="300"/>
      <c r="L2353" s="349"/>
      <c r="M2353" s="362"/>
      <c r="N2353" s="349"/>
      <c r="O2353" s="349"/>
      <c r="P2353" s="349"/>
      <c r="Q2353" s="265"/>
      <c r="R2353" s="265"/>
      <c r="S2353" s="265"/>
      <c r="T2353" s="265"/>
      <c r="U2353" s="265"/>
      <c r="V2353" s="265"/>
      <c r="W2353" s="265"/>
      <c r="X2353" s="265"/>
      <c r="Y2353" s="265"/>
      <c r="Z2353" s="265"/>
      <c r="AA2353" s="265"/>
      <c r="AB2353" s="265"/>
    </row>
    <row r="2354" hidden="1">
      <c r="A2354" s="83" t="str">
        <f t="shared" si="35"/>
        <v>614b40206ec7a7f80491cead</v>
      </c>
      <c r="B2354" s="99"/>
      <c r="C2354" s="480" t="s">
        <v>371</v>
      </c>
      <c r="D2354" s="387" t="s">
        <v>10970</v>
      </c>
      <c r="E2354" s="11" t="s">
        <v>4901</v>
      </c>
      <c r="F2354" s="11" t="s">
        <v>4902</v>
      </c>
      <c r="G2354" s="308" t="s">
        <v>8697</v>
      </c>
      <c r="H2354" s="348" t="s">
        <v>11513</v>
      </c>
      <c r="I2354" s="173" t="s">
        <v>11514</v>
      </c>
      <c r="J2354" s="173" t="s">
        <v>4904</v>
      </c>
      <c r="K2354" s="300"/>
      <c r="L2354" s="349"/>
      <c r="M2354" s="362"/>
      <c r="N2354" s="349"/>
      <c r="O2354" s="349"/>
      <c r="P2354" s="349"/>
      <c r="Q2354" s="265"/>
      <c r="R2354" s="265"/>
      <c r="S2354" s="265"/>
      <c r="T2354" s="265"/>
      <c r="U2354" s="265"/>
      <c r="V2354" s="265"/>
      <c r="W2354" s="265"/>
      <c r="X2354" s="265"/>
      <c r="Y2354" s="265"/>
      <c r="Z2354" s="265"/>
      <c r="AA2354" s="265"/>
      <c r="AB2354" s="265"/>
    </row>
    <row r="2355" hidden="1">
      <c r="A2355" s="83" t="str">
        <f t="shared" si="35"/>
        <v/>
      </c>
      <c r="B2355" s="108"/>
      <c r="C2355" s="480" t="s">
        <v>371</v>
      </c>
      <c r="D2355" s="306"/>
      <c r="E2355" s="173"/>
      <c r="F2355" s="173"/>
      <c r="G2355" s="308" t="s">
        <v>9325</v>
      </c>
      <c r="H2355" s="348"/>
      <c r="I2355" s="173"/>
      <c r="J2355" s="173"/>
      <c r="K2355" s="300"/>
      <c r="L2355" s="349"/>
      <c r="M2355" s="362"/>
      <c r="N2355" s="349"/>
      <c r="O2355" s="349"/>
      <c r="P2355" s="349"/>
      <c r="Q2355" s="265"/>
      <c r="R2355" s="265"/>
      <c r="S2355" s="265"/>
      <c r="T2355" s="265"/>
      <c r="U2355" s="265"/>
      <c r="V2355" s="265"/>
      <c r="W2355" s="265"/>
      <c r="X2355" s="265"/>
      <c r="Y2355" s="265"/>
      <c r="Z2355" s="265"/>
      <c r="AA2355" s="265"/>
      <c r="AB2355" s="265"/>
    </row>
    <row r="2356" hidden="1">
      <c r="A2356" s="83" t="str">
        <f t="shared" si="35"/>
        <v/>
      </c>
      <c r="B2356" s="323"/>
      <c r="C2356" s="478">
        <v>44498.0</v>
      </c>
      <c r="D2356" s="306"/>
      <c r="E2356" s="173"/>
      <c r="F2356" s="173"/>
      <c r="G2356" s="308"/>
      <c r="H2356" s="348"/>
      <c r="I2356" s="173"/>
      <c r="J2356" s="173"/>
      <c r="K2356" s="300"/>
      <c r="L2356" s="349"/>
      <c r="M2356" s="362"/>
      <c r="N2356" s="349"/>
      <c r="O2356" s="349"/>
      <c r="P2356" s="349"/>
      <c r="Q2356" s="265"/>
      <c r="R2356" s="265"/>
      <c r="S2356" s="265"/>
      <c r="T2356" s="265"/>
      <c r="U2356" s="265"/>
      <c r="V2356" s="265"/>
      <c r="W2356" s="265"/>
      <c r="X2356" s="265"/>
      <c r="Y2356" s="265"/>
      <c r="Z2356" s="265"/>
      <c r="AA2356" s="265"/>
      <c r="AB2356" s="265"/>
    </row>
    <row r="2357" hidden="1">
      <c r="A2357" s="83" t="str">
        <f t="shared" si="35"/>
        <v>5fe4d51256b07da9d1f91609</v>
      </c>
      <c r="B2357" s="481" t="s">
        <v>8686</v>
      </c>
      <c r="C2357" s="480" t="s">
        <v>52</v>
      </c>
      <c r="D2357" s="173" t="s">
        <v>11515</v>
      </c>
      <c r="E2357" s="101" t="s">
        <v>898</v>
      </c>
      <c r="F2357" s="101" t="s">
        <v>899</v>
      </c>
      <c r="G2357" s="308" t="s">
        <v>9410</v>
      </c>
      <c r="H2357" s="348" t="s">
        <v>9382</v>
      </c>
      <c r="I2357" s="11" t="s">
        <v>11516</v>
      </c>
      <c r="J2357" s="11" t="s">
        <v>902</v>
      </c>
      <c r="K2357" s="300" t="s">
        <v>6967</v>
      </c>
      <c r="L2357" s="349"/>
      <c r="M2357" s="362"/>
      <c r="N2357" s="349"/>
      <c r="O2357" s="349"/>
      <c r="P2357" s="349"/>
      <c r="Q2357" s="265"/>
      <c r="R2357" s="265"/>
      <c r="S2357" s="265"/>
      <c r="T2357" s="265"/>
      <c r="U2357" s="265"/>
      <c r="V2357" s="265"/>
      <c r="W2357" s="265"/>
      <c r="X2357" s="265"/>
      <c r="Y2357" s="265"/>
      <c r="Z2357" s="265"/>
      <c r="AA2357" s="265"/>
      <c r="AB2357" s="265"/>
    </row>
    <row r="2358" hidden="1">
      <c r="A2358" s="83" t="str">
        <f t="shared" si="35"/>
        <v>60f18ab5fe4f4f57fbd7e47e</v>
      </c>
      <c r="B2358" s="99"/>
      <c r="C2358" s="480" t="s">
        <v>52</v>
      </c>
      <c r="D2358" s="297" t="s">
        <v>123</v>
      </c>
      <c r="E2358" s="122" t="s">
        <v>3413</v>
      </c>
      <c r="F2358" s="122" t="s">
        <v>3414</v>
      </c>
      <c r="G2358" s="309" t="s">
        <v>9021</v>
      </c>
      <c r="H2358" s="231" t="s">
        <v>9317</v>
      </c>
      <c r="I2358" s="122" t="s">
        <v>11517</v>
      </c>
      <c r="J2358" s="424" t="s">
        <v>3416</v>
      </c>
      <c r="K2358" s="300" t="s">
        <v>11518</v>
      </c>
      <c r="L2358" s="349"/>
      <c r="M2358" s="362"/>
      <c r="N2358" s="349"/>
      <c r="O2358" s="349"/>
      <c r="P2358" s="349"/>
      <c r="Q2358" s="265"/>
      <c r="R2358" s="265"/>
      <c r="S2358" s="265"/>
      <c r="T2358" s="265"/>
      <c r="U2358" s="265"/>
      <c r="V2358" s="265"/>
      <c r="W2358" s="265"/>
      <c r="X2358" s="265"/>
      <c r="Y2358" s="265"/>
      <c r="Z2358" s="265"/>
      <c r="AA2358" s="265"/>
      <c r="AB2358" s="265"/>
    </row>
    <row r="2359" hidden="1">
      <c r="A2359" s="83" t="str">
        <f t="shared" si="35"/>
        <v>604f0705d0cf90538e4d7d37</v>
      </c>
      <c r="B2359" s="99"/>
      <c r="C2359" s="480" t="s">
        <v>52</v>
      </c>
      <c r="D2359" s="310" t="s">
        <v>123</v>
      </c>
      <c r="E2359" s="116" t="s">
        <v>6963</v>
      </c>
      <c r="F2359" s="116" t="s">
        <v>6964</v>
      </c>
      <c r="G2359" s="409" t="s">
        <v>8745</v>
      </c>
      <c r="H2359" s="414" t="s">
        <v>9733</v>
      </c>
      <c r="I2359" s="116" t="s">
        <v>10268</v>
      </c>
      <c r="J2359" s="48" t="s">
        <v>6966</v>
      </c>
      <c r="K2359" s="300" t="s">
        <v>6967</v>
      </c>
      <c r="L2359" s="349"/>
      <c r="M2359" s="362"/>
      <c r="N2359" s="349"/>
      <c r="O2359" s="349"/>
      <c r="P2359" s="349"/>
      <c r="Q2359" s="265"/>
      <c r="R2359" s="265"/>
      <c r="S2359" s="265"/>
      <c r="T2359" s="265"/>
      <c r="U2359" s="265"/>
      <c r="V2359" s="265"/>
      <c r="W2359" s="265"/>
      <c r="X2359" s="265"/>
      <c r="Y2359" s="265"/>
      <c r="Z2359" s="265"/>
      <c r="AA2359" s="265"/>
      <c r="AB2359" s="265"/>
    </row>
    <row r="2360" hidden="1">
      <c r="A2360" s="83" t="str">
        <f t="shared" si="35"/>
        <v>616195b7c4b8d3367c89dba0</v>
      </c>
      <c r="B2360" s="99"/>
      <c r="C2360" s="480" t="s">
        <v>52</v>
      </c>
      <c r="D2360" s="297" t="s">
        <v>123</v>
      </c>
      <c r="E2360" s="122" t="s">
        <v>3481</v>
      </c>
      <c r="F2360" s="122" t="s">
        <v>3482</v>
      </c>
      <c r="G2360" s="309" t="s">
        <v>9325</v>
      </c>
      <c r="H2360" s="231" t="s">
        <v>8970</v>
      </c>
      <c r="I2360" s="122" t="s">
        <v>11519</v>
      </c>
      <c r="J2360" s="424" t="s">
        <v>3483</v>
      </c>
      <c r="K2360" s="300" t="s">
        <v>11520</v>
      </c>
      <c r="L2360" s="349"/>
      <c r="M2360" s="362"/>
      <c r="N2360" s="349"/>
      <c r="O2360" s="349"/>
      <c r="P2360" s="349"/>
      <c r="Q2360" s="265"/>
      <c r="R2360" s="265"/>
      <c r="S2360" s="265"/>
      <c r="T2360" s="265"/>
      <c r="U2360" s="265"/>
      <c r="V2360" s="265"/>
      <c r="W2360" s="265"/>
      <c r="X2360" s="265"/>
      <c r="Y2360" s="265"/>
      <c r="Z2360" s="265"/>
      <c r="AA2360" s="265"/>
      <c r="AB2360" s="265"/>
    </row>
    <row r="2361" hidden="1">
      <c r="A2361" s="83" t="str">
        <f t="shared" si="35"/>
        <v> </v>
      </c>
      <c r="B2361" s="99"/>
      <c r="C2361" s="480" t="s">
        <v>52</v>
      </c>
      <c r="D2361" s="306"/>
      <c r="E2361" s="173" t="s">
        <v>4681</v>
      </c>
      <c r="F2361" s="173"/>
      <c r="G2361" s="308"/>
      <c r="H2361" s="348"/>
      <c r="I2361" s="173"/>
      <c r="J2361" s="173"/>
      <c r="K2361" s="300"/>
      <c r="L2361" s="349"/>
      <c r="M2361" s="362"/>
      <c r="N2361" s="349"/>
      <c r="O2361" s="349"/>
      <c r="P2361" s="349"/>
      <c r="Q2361" s="265"/>
      <c r="R2361" s="265"/>
      <c r="S2361" s="265"/>
      <c r="T2361" s="265"/>
      <c r="U2361" s="265"/>
      <c r="V2361" s="265"/>
      <c r="W2361" s="265"/>
      <c r="X2361" s="265"/>
      <c r="Y2361" s="265"/>
      <c r="Z2361" s="265"/>
      <c r="AA2361" s="265"/>
      <c r="AB2361" s="265"/>
    </row>
    <row r="2362" hidden="1">
      <c r="A2362" s="83" t="str">
        <f t="shared" si="35"/>
        <v/>
      </c>
      <c r="B2362" s="108"/>
      <c r="C2362" s="480" t="s">
        <v>52</v>
      </c>
      <c r="D2362" s="306"/>
      <c r="E2362" s="173"/>
      <c r="F2362" s="173"/>
      <c r="G2362" s="308"/>
      <c r="H2362" s="348"/>
      <c r="I2362" s="173"/>
      <c r="J2362" s="173"/>
      <c r="K2362" s="300"/>
      <c r="L2362" s="349"/>
      <c r="M2362" s="362"/>
      <c r="N2362" s="349"/>
      <c r="O2362" s="349"/>
      <c r="P2362" s="349"/>
      <c r="Q2362" s="265"/>
      <c r="R2362" s="265"/>
      <c r="S2362" s="265"/>
      <c r="T2362" s="265"/>
      <c r="U2362" s="265"/>
      <c r="V2362" s="265"/>
      <c r="W2362" s="265"/>
      <c r="X2362" s="265"/>
      <c r="Y2362" s="265"/>
      <c r="Z2362" s="265"/>
      <c r="AA2362" s="265"/>
      <c r="AB2362" s="265"/>
    </row>
    <row r="2363" hidden="1">
      <c r="A2363" s="83" t="str">
        <f t="shared" si="35"/>
        <v/>
      </c>
      <c r="B2363" s="323"/>
      <c r="C2363" s="92"/>
      <c r="D2363" s="306"/>
      <c r="E2363" s="173"/>
      <c r="F2363" s="173"/>
      <c r="G2363" s="308"/>
      <c r="H2363" s="348"/>
      <c r="I2363" s="173"/>
      <c r="J2363" s="173"/>
      <c r="K2363" s="300"/>
      <c r="L2363" s="349"/>
      <c r="M2363" s="362"/>
      <c r="N2363" s="349"/>
      <c r="O2363" s="349"/>
      <c r="P2363" s="349"/>
      <c r="Q2363" s="265"/>
      <c r="R2363" s="265"/>
      <c r="S2363" s="265"/>
      <c r="T2363" s="265"/>
      <c r="U2363" s="265"/>
      <c r="V2363" s="265"/>
      <c r="W2363" s="265"/>
      <c r="X2363" s="265"/>
      <c r="Y2363" s="265"/>
      <c r="Z2363" s="265"/>
      <c r="AA2363" s="265"/>
      <c r="AB2363" s="265"/>
    </row>
    <row r="2364" hidden="1">
      <c r="A2364" s="83" t="str">
        <f t="shared" si="35"/>
        <v/>
      </c>
      <c r="B2364" s="503" t="s">
        <v>10572</v>
      </c>
      <c r="C2364" s="92"/>
      <c r="D2364" s="306"/>
      <c r="E2364" s="173"/>
      <c r="F2364" s="173"/>
      <c r="G2364" s="308"/>
      <c r="H2364" s="348"/>
      <c r="I2364" s="173"/>
      <c r="J2364" s="173"/>
      <c r="K2364" s="300"/>
      <c r="L2364" s="349"/>
      <c r="M2364" s="362"/>
      <c r="N2364" s="349"/>
      <c r="O2364" s="349"/>
      <c r="P2364" s="349"/>
      <c r="Q2364" s="265"/>
      <c r="R2364" s="265"/>
      <c r="S2364" s="265"/>
      <c r="T2364" s="265"/>
      <c r="U2364" s="265"/>
      <c r="V2364" s="265"/>
      <c r="W2364" s="265"/>
      <c r="X2364" s="265"/>
      <c r="Y2364" s="265"/>
      <c r="Z2364" s="265"/>
      <c r="AA2364" s="265"/>
      <c r="AB2364" s="265"/>
    </row>
    <row r="2365" hidden="1">
      <c r="A2365" s="83" t="str">
        <f t="shared" si="35"/>
        <v>alınabilir</v>
      </c>
      <c r="B2365" s="99"/>
      <c r="C2365" s="114" t="s">
        <v>69</v>
      </c>
      <c r="D2365" s="306"/>
      <c r="E2365" s="370" t="s">
        <v>11521</v>
      </c>
      <c r="F2365" s="173"/>
      <c r="G2365" s="308"/>
      <c r="H2365" s="348"/>
      <c r="I2365" s="173"/>
      <c r="J2365" s="173"/>
      <c r="K2365" s="300"/>
      <c r="L2365" s="349"/>
      <c r="M2365" s="362"/>
      <c r="N2365" s="349"/>
      <c r="O2365" s="349"/>
      <c r="P2365" s="349"/>
      <c r="Q2365" s="265"/>
      <c r="R2365" s="265"/>
      <c r="S2365" s="265"/>
      <c r="T2365" s="265"/>
      <c r="U2365" s="265"/>
      <c r="V2365" s="265"/>
      <c r="W2365" s="265"/>
      <c r="X2365" s="265"/>
      <c r="Y2365" s="265"/>
      <c r="Z2365" s="265"/>
      <c r="AA2365" s="265"/>
      <c r="AB2365" s="265"/>
    </row>
    <row r="2366" hidden="1">
      <c r="A2366" s="83" t="str">
        <f t="shared" si="35"/>
        <v>5fa67a1a63f3e11ed7e12691</v>
      </c>
      <c r="B2366" s="99"/>
      <c r="C2366" s="114" t="s">
        <v>69</v>
      </c>
      <c r="D2366" s="328" t="s">
        <v>230</v>
      </c>
      <c r="E2366" s="122" t="s">
        <v>2273</v>
      </c>
      <c r="F2366" s="122" t="s">
        <v>2274</v>
      </c>
      <c r="G2366" s="309" t="s">
        <v>8707</v>
      </c>
      <c r="H2366" s="558" t="s">
        <v>11522</v>
      </c>
      <c r="I2366" s="122" t="s">
        <v>11523</v>
      </c>
      <c r="J2366" s="152" t="s">
        <v>2276</v>
      </c>
      <c r="K2366" s="300" t="s">
        <v>11524</v>
      </c>
      <c r="L2366" s="349"/>
      <c r="M2366" s="362"/>
      <c r="N2366" s="349"/>
      <c r="O2366" s="349"/>
      <c r="P2366" s="349"/>
      <c r="Q2366" s="265"/>
      <c r="R2366" s="265"/>
      <c r="S2366" s="265"/>
      <c r="T2366" s="265"/>
      <c r="U2366" s="265"/>
      <c r="V2366" s="265"/>
      <c r="W2366" s="265"/>
      <c r="X2366" s="265"/>
      <c r="Y2366" s="265"/>
      <c r="Z2366" s="265"/>
      <c r="AA2366" s="265"/>
      <c r="AB2366" s="265"/>
    </row>
    <row r="2367" hidden="1">
      <c r="A2367" s="83" t="str">
        <f t="shared" si="35"/>
        <v>6089766eacb17f2ce2dcdcc6</v>
      </c>
      <c r="B2367" s="99"/>
      <c r="C2367" s="114" t="s">
        <v>69</v>
      </c>
      <c r="D2367" s="173" t="s">
        <v>11515</v>
      </c>
      <c r="E2367" s="101" t="s">
        <v>5892</v>
      </c>
      <c r="F2367" s="101" t="s">
        <v>5893</v>
      </c>
      <c r="G2367" s="308" t="s">
        <v>8745</v>
      </c>
      <c r="H2367" s="348" t="s">
        <v>10130</v>
      </c>
      <c r="I2367" s="101" t="s">
        <v>11525</v>
      </c>
      <c r="J2367" s="101" t="s">
        <v>5895</v>
      </c>
      <c r="K2367" s="300" t="s">
        <v>6967</v>
      </c>
      <c r="L2367" s="349"/>
      <c r="M2367" s="362"/>
      <c r="N2367" s="349"/>
      <c r="O2367" s="349"/>
      <c r="P2367" s="349"/>
      <c r="Q2367" s="265"/>
      <c r="R2367" s="265"/>
      <c r="S2367" s="265"/>
      <c r="T2367" s="265"/>
      <c r="U2367" s="265"/>
      <c r="V2367" s="265"/>
      <c r="W2367" s="265"/>
      <c r="X2367" s="265"/>
      <c r="Y2367" s="265"/>
      <c r="Z2367" s="265"/>
      <c r="AA2367" s="265"/>
      <c r="AB2367" s="265"/>
    </row>
    <row r="2368" hidden="1">
      <c r="A2368" s="83"/>
      <c r="B2368" s="99"/>
      <c r="C2368" s="114" t="s">
        <v>69</v>
      </c>
      <c r="D2368" s="328" t="s">
        <v>230</v>
      </c>
      <c r="E2368" s="122" t="s">
        <v>1113</v>
      </c>
      <c r="F2368" s="122" t="s">
        <v>1114</v>
      </c>
      <c r="G2368" s="309" t="s">
        <v>9377</v>
      </c>
      <c r="H2368" s="558" t="s">
        <v>8954</v>
      </c>
      <c r="I2368" s="122" t="s">
        <v>11526</v>
      </c>
      <c r="J2368" s="152" t="s">
        <v>1116</v>
      </c>
      <c r="K2368" s="312" t="s">
        <v>11283</v>
      </c>
      <c r="L2368" s="349"/>
      <c r="M2368" s="362"/>
      <c r="N2368" s="349"/>
      <c r="O2368" s="349"/>
      <c r="P2368" s="349"/>
      <c r="Q2368" s="265"/>
      <c r="R2368" s="265"/>
      <c r="S2368" s="265"/>
      <c r="T2368" s="265"/>
      <c r="U2368" s="265"/>
      <c r="V2368" s="265"/>
      <c r="W2368" s="265"/>
      <c r="X2368" s="265"/>
      <c r="Y2368" s="265"/>
      <c r="Z2368" s="265"/>
      <c r="AA2368" s="265"/>
      <c r="AB2368" s="265"/>
    </row>
    <row r="2369" hidden="1">
      <c r="A2369" s="83" t="str">
        <f t="shared" ref="A2369:A2371" si="36">E2369</f>
        <v>602a95fbe77af6e37c135b41</v>
      </c>
      <c r="B2369" s="99"/>
      <c r="C2369" s="114" t="s">
        <v>69</v>
      </c>
      <c r="D2369" s="559" t="s">
        <v>230</v>
      </c>
      <c r="E2369" s="101" t="s">
        <v>8999</v>
      </c>
      <c r="F2369" s="101" t="s">
        <v>9000</v>
      </c>
      <c r="G2369" s="308" t="s">
        <v>9276</v>
      </c>
      <c r="H2369" s="348" t="s">
        <v>11527</v>
      </c>
      <c r="I2369" s="173" t="s">
        <v>11528</v>
      </c>
      <c r="J2369" s="334" t="s">
        <v>9003</v>
      </c>
      <c r="K2369" s="300" t="s">
        <v>11283</v>
      </c>
      <c r="L2369" s="349"/>
      <c r="M2369" s="362"/>
      <c r="N2369" s="349"/>
      <c r="O2369" s="349"/>
      <c r="P2369" s="349"/>
      <c r="Q2369" s="265"/>
      <c r="R2369" s="265"/>
      <c r="S2369" s="265"/>
      <c r="T2369" s="265"/>
      <c r="U2369" s="265"/>
      <c r="V2369" s="265"/>
      <c r="W2369" s="265"/>
      <c r="X2369" s="265"/>
      <c r="Y2369" s="265"/>
      <c r="Z2369" s="265"/>
      <c r="AA2369" s="265"/>
      <c r="AB2369" s="265"/>
    </row>
    <row r="2370" hidden="1">
      <c r="A2370" s="83" t="str">
        <f t="shared" si="36"/>
        <v/>
      </c>
      <c r="B2370" s="108"/>
      <c r="C2370" s="114" t="s">
        <v>69</v>
      </c>
      <c r="D2370" s="306"/>
      <c r="E2370" s="173"/>
      <c r="F2370" s="173"/>
      <c r="G2370" s="308"/>
      <c r="H2370" s="348"/>
      <c r="I2370" s="173"/>
      <c r="J2370" s="173"/>
      <c r="K2370" s="300"/>
      <c r="L2370" s="349"/>
      <c r="M2370" s="362"/>
      <c r="N2370" s="349"/>
      <c r="O2370" s="349"/>
      <c r="P2370" s="349"/>
      <c r="Q2370" s="265"/>
      <c r="R2370" s="265"/>
      <c r="S2370" s="265"/>
      <c r="T2370" s="265"/>
      <c r="U2370" s="265"/>
      <c r="V2370" s="265"/>
      <c r="W2370" s="265"/>
      <c r="X2370" s="265"/>
      <c r="Y2370" s="265"/>
      <c r="Z2370" s="265"/>
      <c r="AA2370" s="265"/>
      <c r="AB2370" s="265"/>
    </row>
    <row r="2371" hidden="1">
      <c r="A2371" s="83" t="str">
        <f t="shared" si="36"/>
        <v/>
      </c>
      <c r="B2371" s="323"/>
      <c r="C2371" s="92"/>
      <c r="D2371" s="306"/>
      <c r="E2371" s="173"/>
      <c r="F2371" s="173"/>
      <c r="G2371" s="308"/>
      <c r="H2371" s="348"/>
      <c r="I2371" s="173"/>
      <c r="J2371" s="173"/>
      <c r="K2371" s="300"/>
      <c r="L2371" s="349"/>
      <c r="M2371" s="362"/>
      <c r="N2371" s="349"/>
      <c r="O2371" s="349"/>
      <c r="P2371" s="349"/>
      <c r="Q2371" s="265"/>
      <c r="R2371" s="265"/>
      <c r="S2371" s="265"/>
      <c r="T2371" s="265"/>
      <c r="U2371" s="265"/>
      <c r="V2371" s="265"/>
      <c r="W2371" s="265"/>
      <c r="X2371" s="265"/>
      <c r="Y2371" s="265"/>
      <c r="Z2371" s="265"/>
      <c r="AA2371" s="265"/>
      <c r="AB2371" s="265"/>
    </row>
    <row r="2372" hidden="1">
      <c r="A2372" s="83" t="str">
        <f>#REF!</f>
        <v>#REF!</v>
      </c>
      <c r="B2372" s="266" t="s">
        <v>368</v>
      </c>
      <c r="C2372" s="475" t="s">
        <v>371</v>
      </c>
      <c r="D2372" s="267" t="s">
        <v>99</v>
      </c>
      <c r="E2372" s="101" t="s">
        <v>1915</v>
      </c>
      <c r="F2372" s="101" t="s">
        <v>1916</v>
      </c>
      <c r="G2372" s="308" t="s">
        <v>9505</v>
      </c>
      <c r="H2372" s="348" t="s">
        <v>11529</v>
      </c>
      <c r="I2372" s="173" t="s">
        <v>11530</v>
      </c>
      <c r="J2372" s="101" t="s">
        <v>1918</v>
      </c>
      <c r="K2372" s="300"/>
      <c r="L2372" s="349"/>
      <c r="M2372" s="362"/>
      <c r="N2372" s="349"/>
      <c r="O2372" s="349"/>
      <c r="P2372" s="349"/>
      <c r="Q2372" s="265"/>
      <c r="R2372" s="265"/>
      <c r="S2372" s="265"/>
      <c r="T2372" s="265"/>
      <c r="U2372" s="265"/>
      <c r="V2372" s="265"/>
      <c r="W2372" s="265"/>
      <c r="X2372" s="265"/>
      <c r="Y2372" s="265"/>
      <c r="Z2372" s="265"/>
      <c r="AA2372" s="265"/>
      <c r="AB2372" s="265"/>
    </row>
    <row r="2373" hidden="1">
      <c r="A2373" s="83" t="str">
        <f>E2372</f>
        <v>60bf58cb288f2954a3c8b0c4</v>
      </c>
      <c r="B2373" s="99"/>
      <c r="C2373" s="480" t="s">
        <v>371</v>
      </c>
      <c r="D2373" s="267" t="s">
        <v>99</v>
      </c>
      <c r="E2373" s="101" t="s">
        <v>3018</v>
      </c>
      <c r="F2373" s="101" t="s">
        <v>3019</v>
      </c>
      <c r="G2373" s="308" t="s">
        <v>9410</v>
      </c>
      <c r="H2373" s="348" t="s">
        <v>11531</v>
      </c>
      <c r="I2373" s="173" t="s">
        <v>11532</v>
      </c>
      <c r="J2373" s="101" t="s">
        <v>3021</v>
      </c>
      <c r="K2373" s="300"/>
      <c r="L2373" s="349"/>
      <c r="M2373" s="362"/>
      <c r="N2373" s="349"/>
      <c r="O2373" s="349"/>
      <c r="P2373" s="349"/>
      <c r="Q2373" s="265"/>
      <c r="R2373" s="265"/>
      <c r="S2373" s="265"/>
      <c r="T2373" s="265"/>
      <c r="U2373" s="265"/>
      <c r="V2373" s="265"/>
      <c r="W2373" s="265"/>
      <c r="X2373" s="265"/>
      <c r="Y2373" s="265"/>
      <c r="Z2373" s="265"/>
      <c r="AA2373" s="265"/>
      <c r="AB2373" s="265"/>
    </row>
    <row r="2374" hidden="1">
      <c r="A2374" s="83" t="str">
        <f>E2374</f>
        <v>616008328a6e66863a5da7ee</v>
      </c>
      <c r="B2374" s="99"/>
      <c r="C2374" s="480" t="s">
        <v>371</v>
      </c>
      <c r="D2374" s="267" t="s">
        <v>99</v>
      </c>
      <c r="E2374" s="101" t="s">
        <v>2437</v>
      </c>
      <c r="F2374" s="101" t="s">
        <v>2438</v>
      </c>
      <c r="G2374" s="308" t="s">
        <v>9222</v>
      </c>
      <c r="H2374" s="348" t="s">
        <v>11533</v>
      </c>
      <c r="I2374" s="173" t="s">
        <v>11534</v>
      </c>
      <c r="J2374" s="101" t="s">
        <v>2440</v>
      </c>
      <c r="K2374" s="300"/>
      <c r="L2374" s="349"/>
      <c r="M2374" s="362"/>
      <c r="N2374" s="349"/>
      <c r="O2374" s="349"/>
      <c r="P2374" s="349"/>
      <c r="Q2374" s="265"/>
      <c r="R2374" s="265"/>
      <c r="S2374" s="265"/>
      <c r="T2374" s="265"/>
      <c r="U2374" s="265"/>
      <c r="V2374" s="265"/>
      <c r="W2374" s="265"/>
      <c r="X2374" s="265"/>
      <c r="Y2374" s="265"/>
      <c r="Z2374" s="265"/>
      <c r="AA2374" s="265"/>
      <c r="AB2374" s="265"/>
    </row>
    <row r="2375" hidden="1">
      <c r="A2375" s="83"/>
      <c r="B2375" s="99"/>
      <c r="C2375" s="480" t="s">
        <v>371</v>
      </c>
      <c r="D2375" s="267" t="s">
        <v>99</v>
      </c>
      <c r="E2375" s="101" t="s">
        <v>7205</v>
      </c>
      <c r="F2375" s="101" t="s">
        <v>7206</v>
      </c>
      <c r="G2375" s="484">
        <v>0.625</v>
      </c>
      <c r="H2375" s="215" t="s">
        <v>11535</v>
      </c>
      <c r="I2375" s="215" t="s">
        <v>11536</v>
      </c>
      <c r="J2375" s="39" t="s">
        <v>7208</v>
      </c>
      <c r="K2375" s="300" t="s">
        <v>11537</v>
      </c>
      <c r="L2375" s="349"/>
      <c r="M2375" s="362"/>
      <c r="N2375" s="349"/>
      <c r="O2375" s="349"/>
      <c r="P2375" s="349"/>
      <c r="Q2375" s="265"/>
      <c r="R2375" s="265"/>
      <c r="S2375" s="265"/>
      <c r="T2375" s="265"/>
      <c r="U2375" s="265"/>
      <c r="V2375" s="265"/>
      <c r="W2375" s="265"/>
      <c r="X2375" s="265"/>
      <c r="Y2375" s="265"/>
      <c r="Z2375" s="265"/>
      <c r="AA2375" s="265"/>
      <c r="AB2375" s="265"/>
    </row>
    <row r="2376" hidden="1">
      <c r="A2376" s="83" t="str">
        <f>#REF!</f>
        <v>#REF!</v>
      </c>
      <c r="B2376" s="99"/>
      <c r="C2376" s="480" t="s">
        <v>371</v>
      </c>
      <c r="D2376" s="267" t="s">
        <v>99</v>
      </c>
      <c r="E2376" s="101" t="s">
        <v>3375</v>
      </c>
      <c r="F2376" s="101" t="s">
        <v>3376</v>
      </c>
      <c r="G2376" s="171">
        <v>0.6875</v>
      </c>
      <c r="H2376" s="215" t="s">
        <v>11538</v>
      </c>
      <c r="I2376" s="215" t="s">
        <v>11539</v>
      </c>
      <c r="J2376" s="101" t="s">
        <v>3378</v>
      </c>
      <c r="K2376" s="300"/>
      <c r="L2376" s="349"/>
      <c r="M2376" s="362"/>
      <c r="N2376" s="349"/>
      <c r="O2376" s="349"/>
      <c r="P2376" s="349"/>
      <c r="Q2376" s="265"/>
      <c r="R2376" s="265"/>
      <c r="S2376" s="265"/>
      <c r="T2376" s="265"/>
      <c r="U2376" s="265"/>
      <c r="V2376" s="265"/>
      <c r="W2376" s="265"/>
      <c r="X2376" s="265"/>
      <c r="Y2376" s="265"/>
      <c r="Z2376" s="265"/>
      <c r="AA2376" s="265"/>
      <c r="AB2376" s="265"/>
    </row>
    <row r="2377" hidden="1">
      <c r="A2377" s="83" t="str">
        <f t="shared" ref="A2377:A2379" si="37">E2377</f>
        <v/>
      </c>
      <c r="B2377" s="108"/>
      <c r="C2377" s="480" t="s">
        <v>371</v>
      </c>
      <c r="D2377" s="552"/>
      <c r="E2377" s="173"/>
      <c r="F2377" s="173"/>
      <c r="G2377" s="308"/>
      <c r="H2377" s="348"/>
      <c r="I2377" s="173"/>
      <c r="J2377" s="173"/>
      <c r="K2377" s="300"/>
      <c r="L2377" s="349"/>
      <c r="M2377" s="362"/>
      <c r="N2377" s="349"/>
      <c r="O2377" s="349"/>
      <c r="P2377" s="349"/>
      <c r="Q2377" s="265"/>
      <c r="R2377" s="265"/>
      <c r="S2377" s="265"/>
      <c r="T2377" s="265"/>
      <c r="U2377" s="265"/>
      <c r="V2377" s="265"/>
      <c r="W2377" s="265"/>
      <c r="X2377" s="265"/>
      <c r="Y2377" s="265"/>
      <c r="Z2377" s="265"/>
      <c r="AA2377" s="265"/>
      <c r="AB2377" s="265"/>
    </row>
    <row r="2378" hidden="1">
      <c r="A2378" s="83" t="str">
        <f t="shared" si="37"/>
        <v/>
      </c>
      <c r="B2378" s="323"/>
      <c r="C2378" s="478">
        <v>44501.0</v>
      </c>
      <c r="D2378" s="306"/>
      <c r="E2378" s="173"/>
      <c r="F2378" s="173"/>
      <c r="G2378" s="308"/>
      <c r="H2378" s="348"/>
      <c r="I2378" s="173"/>
      <c r="J2378" s="173"/>
      <c r="K2378" s="300"/>
      <c r="L2378" s="349"/>
      <c r="M2378" s="362"/>
      <c r="N2378" s="349"/>
      <c r="O2378" s="349"/>
      <c r="P2378" s="349"/>
      <c r="Q2378" s="265"/>
      <c r="R2378" s="265"/>
      <c r="S2378" s="265"/>
      <c r="T2378" s="265"/>
      <c r="U2378" s="265"/>
      <c r="V2378" s="265"/>
      <c r="W2378" s="265"/>
      <c r="X2378" s="265"/>
      <c r="Y2378" s="265"/>
      <c r="Z2378" s="265"/>
      <c r="AA2378" s="265"/>
      <c r="AB2378" s="265"/>
    </row>
    <row r="2379" hidden="1">
      <c r="A2379" s="83" t="str">
        <f t="shared" si="37"/>
        <v>İlk Randevu saat 10da olacak</v>
      </c>
      <c r="B2379" s="481" t="s">
        <v>8686</v>
      </c>
      <c r="C2379" s="405"/>
      <c r="D2379" s="306"/>
      <c r="E2379" s="370" t="s">
        <v>11540</v>
      </c>
      <c r="F2379" s="370" t="s">
        <v>11541</v>
      </c>
      <c r="G2379" s="308"/>
      <c r="H2379" s="348"/>
      <c r="I2379" s="173"/>
      <c r="J2379" s="173"/>
      <c r="K2379" s="300"/>
      <c r="L2379" s="349"/>
      <c r="M2379" s="362"/>
      <c r="N2379" s="349"/>
      <c r="O2379" s="349"/>
      <c r="P2379" s="349"/>
      <c r="Q2379" s="265"/>
      <c r="R2379" s="265"/>
      <c r="S2379" s="265"/>
      <c r="T2379" s="265"/>
      <c r="U2379" s="265"/>
      <c r="V2379" s="265"/>
      <c r="W2379" s="265"/>
      <c r="X2379" s="265"/>
      <c r="Y2379" s="265"/>
      <c r="Z2379" s="265"/>
      <c r="AA2379" s="265"/>
      <c r="AB2379" s="265"/>
    </row>
    <row r="2380" hidden="1">
      <c r="A2380" s="83"/>
      <c r="B2380" s="99"/>
      <c r="C2380" s="480" t="s">
        <v>52</v>
      </c>
      <c r="D2380" s="306" t="s">
        <v>51</v>
      </c>
      <c r="E2380" s="11" t="s">
        <v>11542</v>
      </c>
      <c r="F2380" s="11" t="s">
        <v>11543</v>
      </c>
      <c r="G2380" s="308" t="s">
        <v>9505</v>
      </c>
      <c r="H2380" s="348" t="s">
        <v>11544</v>
      </c>
      <c r="I2380" s="173" t="s">
        <v>11545</v>
      </c>
      <c r="J2380" s="11" t="s">
        <v>11546</v>
      </c>
      <c r="K2380" s="300"/>
      <c r="L2380" s="349"/>
      <c r="M2380" s="362"/>
      <c r="N2380" s="349"/>
      <c r="O2380" s="349"/>
      <c r="P2380" s="349"/>
      <c r="Q2380" s="265"/>
      <c r="R2380" s="265"/>
      <c r="S2380" s="265"/>
      <c r="T2380" s="265"/>
      <c r="U2380" s="265"/>
      <c r="V2380" s="265"/>
      <c r="W2380" s="265"/>
      <c r="X2380" s="265"/>
      <c r="Y2380" s="265"/>
      <c r="Z2380" s="265"/>
      <c r="AA2380" s="265"/>
      <c r="AB2380" s="265"/>
    </row>
    <row r="2381" hidden="1">
      <c r="A2381" s="83" t="str">
        <f t="shared" ref="A2381:A2382" si="38">E2381</f>
        <v>6156b0fddcd3cd1ba9d81198</v>
      </c>
      <c r="B2381" s="99"/>
      <c r="C2381" s="480" t="s">
        <v>52</v>
      </c>
      <c r="D2381" s="306" t="s">
        <v>51</v>
      </c>
      <c r="E2381" s="11" t="s">
        <v>6162</v>
      </c>
      <c r="F2381" s="11" t="s">
        <v>6163</v>
      </c>
      <c r="G2381" s="308" t="s">
        <v>8748</v>
      </c>
      <c r="H2381" s="39" t="s">
        <v>11544</v>
      </c>
      <c r="I2381" s="173" t="s">
        <v>11547</v>
      </c>
      <c r="J2381" s="11" t="s">
        <v>6165</v>
      </c>
      <c r="K2381" s="300"/>
      <c r="L2381" s="349"/>
      <c r="M2381" s="362"/>
      <c r="N2381" s="349"/>
      <c r="O2381" s="349"/>
      <c r="P2381" s="349"/>
      <c r="Q2381" s="265"/>
      <c r="R2381" s="265"/>
      <c r="S2381" s="265"/>
      <c r="T2381" s="265"/>
      <c r="U2381" s="265"/>
      <c r="V2381" s="265"/>
      <c r="W2381" s="265"/>
      <c r="X2381" s="265"/>
      <c r="Y2381" s="265"/>
      <c r="Z2381" s="265"/>
      <c r="AA2381" s="265"/>
      <c r="AB2381" s="265"/>
    </row>
    <row r="2382" hidden="1">
      <c r="A2382" s="83" t="str">
        <f t="shared" si="38"/>
        <v>60c31a996eb3ea60390e3bbb</v>
      </c>
      <c r="B2382" s="99"/>
      <c r="C2382" s="480" t="s">
        <v>52</v>
      </c>
      <c r="D2382" s="306" t="s">
        <v>51</v>
      </c>
      <c r="E2382" s="11" t="s">
        <v>11548</v>
      </c>
      <c r="F2382" s="11" t="s">
        <v>11549</v>
      </c>
      <c r="G2382" s="308" t="s">
        <v>9021</v>
      </c>
      <c r="H2382" s="348" t="s">
        <v>11544</v>
      </c>
      <c r="I2382" s="173" t="s">
        <v>11550</v>
      </c>
      <c r="J2382" s="11" t="s">
        <v>11551</v>
      </c>
      <c r="K2382" s="300"/>
      <c r="L2382" s="349"/>
      <c r="M2382" s="362"/>
      <c r="N2382" s="349"/>
      <c r="O2382" s="349"/>
      <c r="P2382" s="349"/>
      <c r="Q2382" s="265"/>
      <c r="R2382" s="265"/>
      <c r="S2382" s="265"/>
      <c r="T2382" s="265"/>
      <c r="U2382" s="265"/>
      <c r="V2382" s="265"/>
      <c r="W2382" s="265"/>
      <c r="X2382" s="265"/>
      <c r="Y2382" s="265"/>
      <c r="Z2382" s="265"/>
      <c r="AA2382" s="265"/>
      <c r="AB2382" s="265"/>
    </row>
    <row r="2383" hidden="1">
      <c r="A2383" s="83"/>
      <c r="B2383" s="99"/>
      <c r="C2383" s="480" t="s">
        <v>52</v>
      </c>
      <c r="D2383" s="297" t="s">
        <v>51</v>
      </c>
      <c r="E2383" s="499" t="s">
        <v>5750</v>
      </c>
      <c r="F2383" s="499" t="s">
        <v>5751</v>
      </c>
      <c r="G2383" s="309" t="s">
        <v>8883</v>
      </c>
      <c r="H2383" s="231" t="s">
        <v>11544</v>
      </c>
      <c r="I2383" s="560" t="s">
        <v>11552</v>
      </c>
      <c r="J2383" s="424"/>
      <c r="K2383" s="300"/>
      <c r="L2383" s="349"/>
      <c r="M2383" s="362"/>
      <c r="N2383" s="349"/>
      <c r="O2383" s="349"/>
      <c r="P2383" s="349"/>
      <c r="Q2383" s="265"/>
      <c r="R2383" s="265"/>
      <c r="S2383" s="265"/>
      <c r="T2383" s="265"/>
      <c r="U2383" s="265"/>
      <c r="V2383" s="265"/>
      <c r="W2383" s="265"/>
      <c r="X2383" s="265"/>
      <c r="Y2383" s="265"/>
      <c r="Z2383" s="265"/>
      <c r="AA2383" s="265"/>
      <c r="AB2383" s="265"/>
    </row>
    <row r="2384" hidden="1">
      <c r="A2384" s="83" t="str">
        <f t="shared" ref="A2384:A2389" si="39">E2384</f>
        <v>604de9700c0d1255e2e6394f</v>
      </c>
      <c r="B2384" s="99"/>
      <c r="C2384" s="480" t="s">
        <v>52</v>
      </c>
      <c r="D2384" s="306" t="s">
        <v>51</v>
      </c>
      <c r="E2384" s="11" t="s">
        <v>1282</v>
      </c>
      <c r="F2384" s="11" t="s">
        <v>1283</v>
      </c>
      <c r="G2384" s="308" t="s">
        <v>8783</v>
      </c>
      <c r="H2384" s="348" t="s">
        <v>11544</v>
      </c>
      <c r="I2384" s="173" t="s">
        <v>11553</v>
      </c>
      <c r="J2384" s="11" t="s">
        <v>3620</v>
      </c>
      <c r="K2384" s="300"/>
      <c r="L2384" s="349"/>
      <c r="M2384" s="362"/>
      <c r="N2384" s="349"/>
      <c r="O2384" s="349"/>
      <c r="P2384" s="349"/>
      <c r="Q2384" s="265"/>
      <c r="R2384" s="265"/>
      <c r="S2384" s="265"/>
      <c r="T2384" s="265"/>
      <c r="U2384" s="265"/>
      <c r="V2384" s="265"/>
      <c r="W2384" s="265"/>
      <c r="X2384" s="265"/>
      <c r="Y2384" s="265"/>
      <c r="Z2384" s="265"/>
      <c r="AA2384" s="265"/>
      <c r="AB2384" s="265"/>
    </row>
    <row r="2385" hidden="1">
      <c r="A2385" s="83" t="str">
        <f t="shared" si="39"/>
        <v>604de50ff1352d73044a020a</v>
      </c>
      <c r="B2385" s="99"/>
      <c r="C2385" s="480" t="s">
        <v>52</v>
      </c>
      <c r="D2385" s="306" t="s">
        <v>51</v>
      </c>
      <c r="E2385" s="11" t="s">
        <v>3618</v>
      </c>
      <c r="F2385" s="11" t="s">
        <v>3619</v>
      </c>
      <c r="G2385" s="308" t="s">
        <v>8783</v>
      </c>
      <c r="H2385" s="348" t="s">
        <v>11544</v>
      </c>
      <c r="I2385" s="173" t="s">
        <v>11553</v>
      </c>
      <c r="J2385" s="11" t="s">
        <v>3620</v>
      </c>
      <c r="K2385" s="300"/>
      <c r="L2385" s="349"/>
      <c r="M2385" s="362"/>
      <c r="N2385" s="349"/>
      <c r="O2385" s="349"/>
      <c r="P2385" s="349"/>
      <c r="Q2385" s="265"/>
      <c r="R2385" s="265"/>
      <c r="S2385" s="265"/>
      <c r="T2385" s="265"/>
      <c r="U2385" s="265"/>
      <c r="V2385" s="265"/>
      <c r="W2385" s="265"/>
      <c r="X2385" s="265"/>
      <c r="Y2385" s="265"/>
      <c r="Z2385" s="265"/>
      <c r="AA2385" s="265"/>
      <c r="AB2385" s="265"/>
    </row>
    <row r="2386" hidden="1">
      <c r="A2386" s="83" t="str">
        <f t="shared" si="39"/>
        <v>61432e0b0724b17090845f5c</v>
      </c>
      <c r="B2386" s="108"/>
      <c r="C2386" s="480" t="s">
        <v>52</v>
      </c>
      <c r="D2386" s="297" t="s">
        <v>51</v>
      </c>
      <c r="E2386" s="424" t="s">
        <v>8176</v>
      </c>
      <c r="F2386" s="424" t="s">
        <v>8177</v>
      </c>
      <c r="G2386" s="309" t="s">
        <v>8760</v>
      </c>
      <c r="H2386" s="231" t="s">
        <v>11544</v>
      </c>
      <c r="I2386" s="424" t="s">
        <v>11554</v>
      </c>
      <c r="J2386" s="424" t="s">
        <v>8179</v>
      </c>
      <c r="K2386" s="300"/>
      <c r="L2386" s="349"/>
      <c r="M2386" s="362"/>
      <c r="N2386" s="349"/>
      <c r="O2386" s="349"/>
      <c r="P2386" s="349"/>
      <c r="Q2386" s="265"/>
      <c r="R2386" s="265"/>
      <c r="S2386" s="265"/>
      <c r="T2386" s="265"/>
      <c r="U2386" s="265"/>
      <c r="V2386" s="265"/>
      <c r="W2386" s="265"/>
      <c r="X2386" s="265"/>
      <c r="Y2386" s="265"/>
      <c r="Z2386" s="265"/>
      <c r="AA2386" s="265"/>
      <c r="AB2386" s="265"/>
    </row>
    <row r="2387" hidden="1">
      <c r="A2387" s="83" t="str">
        <f t="shared" si="39"/>
        <v/>
      </c>
      <c r="B2387" s="323"/>
      <c r="C2387" s="92"/>
      <c r="D2387" s="306"/>
      <c r="E2387" s="173"/>
      <c r="F2387" s="173"/>
      <c r="G2387" s="308"/>
      <c r="H2387" s="348"/>
      <c r="I2387" s="173"/>
      <c r="J2387" s="173"/>
      <c r="K2387" s="300"/>
      <c r="L2387" s="349"/>
      <c r="M2387" s="362"/>
      <c r="N2387" s="349"/>
      <c r="O2387" s="349"/>
      <c r="P2387" s="349"/>
      <c r="Q2387" s="265"/>
      <c r="R2387" s="265"/>
      <c r="S2387" s="265"/>
      <c r="T2387" s="265"/>
      <c r="U2387" s="265"/>
      <c r="V2387" s="265"/>
      <c r="W2387" s="265"/>
      <c r="X2387" s="265"/>
      <c r="Y2387" s="265"/>
      <c r="Z2387" s="265"/>
      <c r="AA2387" s="265"/>
      <c r="AB2387" s="265"/>
    </row>
    <row r="2388" hidden="1">
      <c r="A2388" s="83" t="str">
        <f t="shared" si="39"/>
        <v/>
      </c>
      <c r="B2388" s="503" t="s">
        <v>10572</v>
      </c>
      <c r="C2388" s="92"/>
      <c r="D2388" s="306"/>
      <c r="E2388" s="173"/>
      <c r="F2388" s="173"/>
      <c r="G2388" s="308"/>
      <c r="H2388" s="348"/>
      <c r="I2388" s="173"/>
      <c r="J2388" s="173"/>
      <c r="K2388" s="300"/>
      <c r="L2388" s="349"/>
      <c r="M2388" s="362"/>
      <c r="N2388" s="349"/>
      <c r="O2388" s="349"/>
      <c r="P2388" s="349"/>
      <c r="Q2388" s="265"/>
      <c r="R2388" s="265"/>
      <c r="S2388" s="265"/>
      <c r="T2388" s="265"/>
      <c r="U2388" s="265"/>
      <c r="V2388" s="265"/>
      <c r="W2388" s="265"/>
      <c r="X2388" s="265"/>
      <c r="Y2388" s="265"/>
      <c r="Z2388" s="265"/>
      <c r="AA2388" s="265"/>
      <c r="AB2388" s="265"/>
    </row>
    <row r="2389" hidden="1">
      <c r="A2389" s="83" t="str">
        <f t="shared" si="39"/>
        <v>61681c10bd490f22fe4cb236</v>
      </c>
      <c r="B2389" s="99"/>
      <c r="C2389" s="114" t="s">
        <v>69</v>
      </c>
      <c r="D2389" s="561" t="s">
        <v>123</v>
      </c>
      <c r="E2389" s="562" t="s">
        <v>7993</v>
      </c>
      <c r="F2389" s="562" t="s">
        <v>7994</v>
      </c>
      <c r="G2389" s="563" t="s">
        <v>9505</v>
      </c>
      <c r="H2389" s="564" t="s">
        <v>11555</v>
      </c>
      <c r="I2389" s="565" t="s">
        <v>11556</v>
      </c>
      <c r="J2389" s="562" t="s">
        <v>7996</v>
      </c>
      <c r="K2389" s="300" t="s">
        <v>11557</v>
      </c>
      <c r="L2389" s="349"/>
      <c r="M2389" s="362"/>
      <c r="N2389" s="349"/>
      <c r="O2389" s="349"/>
      <c r="P2389" s="349"/>
      <c r="Q2389" s="265"/>
      <c r="R2389" s="265"/>
      <c r="S2389" s="265"/>
      <c r="T2389" s="265"/>
      <c r="U2389" s="265"/>
      <c r="V2389" s="265"/>
      <c r="W2389" s="265"/>
      <c r="X2389" s="265"/>
      <c r="Y2389" s="265"/>
      <c r="Z2389" s="265"/>
      <c r="AA2389" s="265"/>
      <c r="AB2389" s="265"/>
    </row>
    <row r="2390" hidden="1">
      <c r="A2390" s="83"/>
      <c r="B2390" s="99"/>
      <c r="C2390" s="114" t="s">
        <v>69</v>
      </c>
      <c r="D2390" s="566" t="s">
        <v>51</v>
      </c>
      <c r="E2390" s="562" t="s">
        <v>11558</v>
      </c>
      <c r="F2390" s="562" t="s">
        <v>11559</v>
      </c>
      <c r="G2390" s="563" t="s">
        <v>8748</v>
      </c>
      <c r="H2390" s="564" t="s">
        <v>11367</v>
      </c>
      <c r="I2390" s="565" t="s">
        <v>11560</v>
      </c>
      <c r="J2390" s="562" t="s">
        <v>11561</v>
      </c>
      <c r="K2390" s="300" t="s">
        <v>11557</v>
      </c>
      <c r="L2390" s="349"/>
      <c r="M2390" s="362"/>
      <c r="N2390" s="349"/>
      <c r="O2390" s="349"/>
      <c r="P2390" s="349"/>
      <c r="Q2390" s="265"/>
      <c r="R2390" s="265"/>
      <c r="S2390" s="265"/>
      <c r="T2390" s="265"/>
      <c r="U2390" s="265"/>
      <c r="V2390" s="265"/>
      <c r="W2390" s="265"/>
      <c r="X2390" s="265"/>
      <c r="Y2390" s="265"/>
      <c r="Z2390" s="265"/>
      <c r="AA2390" s="265"/>
      <c r="AB2390" s="265"/>
    </row>
    <row r="2391" hidden="1">
      <c r="A2391" s="83" t="str">
        <f t="shared" ref="A2391:A2397" si="40">E2391</f>
        <v>60f18ab5fe4f4f57fbd7e47e</v>
      </c>
      <c r="B2391" s="99"/>
      <c r="C2391" s="114" t="s">
        <v>69</v>
      </c>
      <c r="D2391" s="566" t="s">
        <v>99</v>
      </c>
      <c r="E2391" s="565" t="s">
        <v>3413</v>
      </c>
      <c r="F2391" s="565" t="s">
        <v>3414</v>
      </c>
      <c r="G2391" s="563" t="s">
        <v>9021</v>
      </c>
      <c r="H2391" s="564" t="s">
        <v>9317</v>
      </c>
      <c r="I2391" s="565" t="s">
        <v>11517</v>
      </c>
      <c r="J2391" s="562" t="s">
        <v>3416</v>
      </c>
      <c r="K2391" s="300" t="s">
        <v>11557</v>
      </c>
      <c r="L2391" s="349"/>
      <c r="M2391" s="362"/>
      <c r="N2391" s="349"/>
      <c r="O2391" s="349"/>
      <c r="P2391" s="349"/>
      <c r="Q2391" s="265"/>
      <c r="R2391" s="265"/>
      <c r="S2391" s="265"/>
      <c r="T2391" s="265"/>
      <c r="U2391" s="265"/>
      <c r="V2391" s="265"/>
      <c r="W2391" s="265"/>
      <c r="X2391" s="265"/>
      <c r="Y2391" s="265"/>
      <c r="Z2391" s="265"/>
      <c r="AA2391" s="265"/>
      <c r="AB2391" s="265"/>
    </row>
    <row r="2392" hidden="1">
      <c r="A2392" s="83" t="str">
        <f t="shared" si="40"/>
        <v>60ae441d2e89890f7ae6d7d1</v>
      </c>
      <c r="B2392" s="99"/>
      <c r="C2392" s="114" t="s">
        <v>69</v>
      </c>
      <c r="D2392" s="561" t="s">
        <v>51</v>
      </c>
      <c r="E2392" s="562" t="s">
        <v>11562</v>
      </c>
      <c r="F2392" s="562" t="s">
        <v>11563</v>
      </c>
      <c r="G2392" s="563" t="s">
        <v>8745</v>
      </c>
      <c r="H2392" s="564" t="s">
        <v>9567</v>
      </c>
      <c r="I2392" s="565" t="s">
        <v>11564</v>
      </c>
      <c r="J2392" s="562" t="s">
        <v>11565</v>
      </c>
      <c r="K2392" s="300" t="s">
        <v>11557</v>
      </c>
      <c r="L2392" s="349"/>
      <c r="M2392" s="362"/>
      <c r="N2392" s="349"/>
      <c r="O2392" s="349"/>
      <c r="P2392" s="349"/>
      <c r="Q2392" s="265"/>
      <c r="R2392" s="265"/>
      <c r="S2392" s="265"/>
      <c r="T2392" s="265"/>
      <c r="U2392" s="265"/>
      <c r="V2392" s="265"/>
      <c r="W2392" s="265"/>
      <c r="X2392" s="265"/>
      <c r="Y2392" s="265"/>
      <c r="Z2392" s="265"/>
      <c r="AA2392" s="265"/>
      <c r="AB2392" s="265"/>
    </row>
    <row r="2393" hidden="1">
      <c r="A2393" s="83" t="str">
        <f t="shared" si="40"/>
        <v/>
      </c>
      <c r="B2393" s="99"/>
      <c r="C2393" s="114" t="s">
        <v>69</v>
      </c>
      <c r="D2393" s="306"/>
      <c r="E2393" s="173"/>
      <c r="F2393" s="173"/>
      <c r="G2393" s="308"/>
      <c r="H2393" s="348"/>
      <c r="I2393" s="173"/>
      <c r="J2393" s="173"/>
      <c r="K2393" s="300"/>
      <c r="L2393" s="349"/>
      <c r="M2393" s="362"/>
      <c r="N2393" s="349"/>
      <c r="O2393" s="349"/>
      <c r="P2393" s="349"/>
      <c r="Q2393" s="265"/>
      <c r="R2393" s="265"/>
      <c r="S2393" s="265"/>
      <c r="T2393" s="265"/>
      <c r="U2393" s="265"/>
      <c r="V2393" s="265"/>
      <c r="W2393" s="265"/>
      <c r="X2393" s="265"/>
      <c r="Y2393" s="265"/>
      <c r="Z2393" s="265"/>
      <c r="AA2393" s="265"/>
      <c r="AB2393" s="265"/>
    </row>
    <row r="2394" hidden="1">
      <c r="A2394" s="83" t="str">
        <f t="shared" si="40"/>
        <v/>
      </c>
      <c r="B2394" s="108"/>
      <c r="C2394" s="405"/>
      <c r="D2394" s="306"/>
      <c r="E2394" s="173"/>
      <c r="F2394" s="173"/>
      <c r="G2394" s="308"/>
      <c r="H2394" s="348"/>
      <c r="I2394" s="173"/>
      <c r="J2394" s="173"/>
      <c r="K2394" s="300"/>
      <c r="L2394" s="349"/>
      <c r="M2394" s="362"/>
      <c r="N2394" s="349"/>
      <c r="O2394" s="349"/>
      <c r="P2394" s="349"/>
      <c r="Q2394" s="265"/>
      <c r="R2394" s="265"/>
      <c r="S2394" s="265"/>
      <c r="T2394" s="265"/>
      <c r="U2394" s="265"/>
      <c r="V2394" s="265"/>
      <c r="W2394" s="265"/>
      <c r="X2394" s="265"/>
      <c r="Y2394" s="265"/>
      <c r="Z2394" s="265"/>
      <c r="AA2394" s="265"/>
      <c r="AB2394" s="265"/>
    </row>
    <row r="2395" hidden="1">
      <c r="A2395" s="83" t="str">
        <f t="shared" si="40"/>
        <v/>
      </c>
      <c r="B2395" s="323"/>
      <c r="C2395" s="92"/>
      <c r="D2395" s="306"/>
      <c r="E2395" s="173"/>
      <c r="F2395" s="370" t="s">
        <v>11566</v>
      </c>
      <c r="G2395" s="544"/>
      <c r="H2395" s="545"/>
      <c r="I2395" s="173"/>
      <c r="J2395" s="173"/>
      <c r="K2395" s="300"/>
      <c r="L2395" s="349"/>
      <c r="M2395" s="362"/>
      <c r="N2395" s="349"/>
      <c r="O2395" s="349"/>
      <c r="P2395" s="349"/>
      <c r="Q2395" s="265"/>
      <c r="R2395" s="265"/>
      <c r="S2395" s="265"/>
      <c r="T2395" s="265"/>
      <c r="U2395" s="265"/>
      <c r="V2395" s="265"/>
      <c r="W2395" s="265"/>
      <c r="X2395" s="265"/>
      <c r="Y2395" s="265"/>
      <c r="Z2395" s="265"/>
      <c r="AA2395" s="265"/>
      <c r="AB2395" s="265"/>
    </row>
    <row r="2396" hidden="1">
      <c r="A2396" s="83" t="str">
        <f t="shared" si="40"/>
        <v>60718ad0b4d1fc9bf0eddfa8</v>
      </c>
      <c r="B2396" s="266" t="s">
        <v>368</v>
      </c>
      <c r="C2396" s="475" t="s">
        <v>371</v>
      </c>
      <c r="D2396" s="551" t="s">
        <v>99</v>
      </c>
      <c r="E2396" s="424" t="s">
        <v>3239</v>
      </c>
      <c r="F2396" s="424" t="s">
        <v>3240</v>
      </c>
      <c r="G2396" s="309" t="s">
        <v>9440</v>
      </c>
      <c r="H2396" s="231" t="s">
        <v>11531</v>
      </c>
      <c r="I2396" s="122" t="s">
        <v>11567</v>
      </c>
      <c r="J2396" s="424" t="s">
        <v>3242</v>
      </c>
      <c r="K2396" s="300" t="s">
        <v>11568</v>
      </c>
      <c r="L2396" s="349"/>
      <c r="M2396" s="362"/>
      <c r="N2396" s="349"/>
      <c r="O2396" s="349"/>
      <c r="P2396" s="349"/>
      <c r="Q2396" s="265"/>
      <c r="R2396" s="265"/>
      <c r="S2396" s="265"/>
      <c r="T2396" s="265"/>
      <c r="U2396" s="265"/>
      <c r="V2396" s="265"/>
      <c r="W2396" s="265"/>
      <c r="X2396" s="265"/>
      <c r="Y2396" s="265"/>
      <c r="Z2396" s="265"/>
      <c r="AA2396" s="265"/>
      <c r="AB2396" s="265"/>
    </row>
    <row r="2397" hidden="1">
      <c r="A2397" s="83" t="str">
        <f t="shared" si="40"/>
        <v>6034d704355ffa1dce8b58c1</v>
      </c>
      <c r="B2397" s="99"/>
      <c r="C2397" s="480" t="s">
        <v>371</v>
      </c>
      <c r="D2397" s="551" t="s">
        <v>99</v>
      </c>
      <c r="E2397" s="424" t="s">
        <v>726</v>
      </c>
      <c r="F2397" s="424" t="s">
        <v>727</v>
      </c>
      <c r="G2397" s="309" t="s">
        <v>9186</v>
      </c>
      <c r="H2397" s="231" t="s">
        <v>11529</v>
      </c>
      <c r="I2397" s="122" t="s">
        <v>11569</v>
      </c>
      <c r="J2397" s="424" t="s">
        <v>175</v>
      </c>
      <c r="K2397" s="300" t="s">
        <v>11570</v>
      </c>
      <c r="L2397" s="349"/>
      <c r="M2397" s="362"/>
      <c r="N2397" s="349"/>
      <c r="O2397" s="349"/>
      <c r="P2397" s="349"/>
      <c r="Q2397" s="265"/>
      <c r="R2397" s="265"/>
      <c r="S2397" s="265"/>
      <c r="T2397" s="265"/>
      <c r="U2397" s="265"/>
      <c r="V2397" s="265"/>
      <c r="W2397" s="265"/>
      <c r="X2397" s="265"/>
      <c r="Y2397" s="265"/>
      <c r="Z2397" s="265"/>
      <c r="AA2397" s="265"/>
      <c r="AB2397" s="265"/>
    </row>
    <row r="2398" hidden="1">
      <c r="A2398" s="83"/>
      <c r="B2398" s="99"/>
      <c r="C2398" s="480" t="s">
        <v>371</v>
      </c>
      <c r="D2398" s="566" t="s">
        <v>99</v>
      </c>
      <c r="E2398" s="562" t="s">
        <v>3385</v>
      </c>
      <c r="F2398" s="562" t="s">
        <v>3386</v>
      </c>
      <c r="G2398" s="563" t="s">
        <v>9021</v>
      </c>
      <c r="H2398" s="564" t="s">
        <v>11531</v>
      </c>
      <c r="I2398" s="565" t="s">
        <v>11571</v>
      </c>
      <c r="J2398" s="562" t="s">
        <v>3388</v>
      </c>
      <c r="K2398" s="300" t="s">
        <v>11557</v>
      </c>
      <c r="L2398" s="349"/>
      <c r="M2398" s="362"/>
      <c r="N2398" s="349"/>
      <c r="O2398" s="349"/>
      <c r="P2398" s="349"/>
      <c r="Q2398" s="265"/>
      <c r="R2398" s="265"/>
      <c r="S2398" s="265"/>
      <c r="T2398" s="265"/>
      <c r="U2398" s="265"/>
      <c r="V2398" s="265"/>
      <c r="W2398" s="265"/>
      <c r="X2398" s="265"/>
      <c r="Y2398" s="265"/>
      <c r="Z2398" s="265"/>
      <c r="AA2398" s="265"/>
      <c r="AB2398" s="265"/>
    </row>
    <row r="2399" hidden="1">
      <c r="A2399" s="83" t="str">
        <f>#REF!</f>
        <v>#REF!</v>
      </c>
      <c r="B2399" s="99"/>
      <c r="C2399" s="480" t="s">
        <v>371</v>
      </c>
      <c r="D2399" s="561" t="s">
        <v>99</v>
      </c>
      <c r="E2399" s="565" t="s">
        <v>4250</v>
      </c>
      <c r="F2399" s="565" t="s">
        <v>4251</v>
      </c>
      <c r="G2399" s="563" t="s">
        <v>8883</v>
      </c>
      <c r="H2399" s="564" t="s">
        <v>11572</v>
      </c>
      <c r="I2399" s="565" t="s">
        <v>11573</v>
      </c>
      <c r="J2399" s="565" t="s">
        <v>4253</v>
      </c>
      <c r="K2399" s="300" t="s">
        <v>11557</v>
      </c>
      <c r="L2399" s="349"/>
      <c r="M2399" s="362"/>
      <c r="N2399" s="349"/>
      <c r="O2399" s="349"/>
      <c r="P2399" s="349"/>
      <c r="Q2399" s="265"/>
      <c r="R2399" s="265"/>
      <c r="S2399" s="265"/>
      <c r="T2399" s="265"/>
      <c r="U2399" s="265"/>
      <c r="V2399" s="265"/>
      <c r="W2399" s="265"/>
      <c r="X2399" s="265"/>
      <c r="Y2399" s="265"/>
      <c r="Z2399" s="265"/>
      <c r="AA2399" s="265"/>
      <c r="AB2399" s="265"/>
    </row>
    <row r="2400" hidden="1">
      <c r="A2400" s="83" t="str">
        <f t="shared" ref="A2400:A2404" si="41">E2400</f>
        <v>6034ee442d2332188ca1b30b</v>
      </c>
      <c r="B2400" s="99"/>
      <c r="C2400" s="480" t="s">
        <v>371</v>
      </c>
      <c r="D2400" s="297" t="s">
        <v>99</v>
      </c>
      <c r="E2400" s="424" t="s">
        <v>11574</v>
      </c>
      <c r="F2400" s="424" t="s">
        <v>11575</v>
      </c>
      <c r="G2400" s="309" t="s">
        <v>8760</v>
      </c>
      <c r="H2400" s="231" t="s">
        <v>11531</v>
      </c>
      <c r="I2400" s="122" t="s">
        <v>11576</v>
      </c>
      <c r="J2400" s="122" t="s">
        <v>11577</v>
      </c>
      <c r="K2400" s="300" t="s">
        <v>11578</v>
      </c>
      <c r="L2400" s="349"/>
      <c r="M2400" s="362"/>
      <c r="N2400" s="349"/>
      <c r="O2400" s="349"/>
      <c r="P2400" s="349"/>
      <c r="Q2400" s="265"/>
      <c r="R2400" s="265"/>
      <c r="S2400" s="265"/>
      <c r="T2400" s="265"/>
      <c r="U2400" s="265"/>
      <c r="V2400" s="265"/>
      <c r="W2400" s="265"/>
      <c r="X2400" s="265"/>
      <c r="Y2400" s="265"/>
      <c r="Z2400" s="265"/>
      <c r="AA2400" s="265"/>
      <c r="AB2400" s="265"/>
    </row>
    <row r="2401" hidden="1">
      <c r="A2401" s="83" t="str">
        <f t="shared" si="41"/>
        <v/>
      </c>
      <c r="B2401" s="108"/>
      <c r="C2401" s="480"/>
      <c r="D2401" s="306"/>
      <c r="E2401" s="173"/>
      <c r="F2401" s="173"/>
      <c r="G2401" s="308"/>
      <c r="H2401" s="348"/>
      <c r="I2401" s="173"/>
      <c r="J2401" s="173"/>
      <c r="K2401" s="300"/>
      <c r="L2401" s="349"/>
      <c r="M2401" s="362"/>
      <c r="N2401" s="349"/>
      <c r="O2401" s="349"/>
      <c r="P2401" s="349"/>
      <c r="Q2401" s="265"/>
      <c r="R2401" s="265"/>
      <c r="S2401" s="265"/>
      <c r="T2401" s="265"/>
      <c r="U2401" s="265"/>
      <c r="V2401" s="265"/>
      <c r="W2401" s="265"/>
      <c r="X2401" s="265"/>
      <c r="Y2401" s="265"/>
      <c r="Z2401" s="265"/>
      <c r="AA2401" s="265"/>
      <c r="AB2401" s="265"/>
    </row>
    <row r="2402" hidden="1">
      <c r="A2402" s="83" t="str">
        <f t="shared" si="41"/>
        <v/>
      </c>
      <c r="B2402" s="323"/>
      <c r="C2402" s="478">
        <v>44502.0</v>
      </c>
      <c r="D2402" s="306"/>
      <c r="E2402" s="173"/>
      <c r="F2402" s="173"/>
      <c r="G2402" s="308"/>
      <c r="H2402" s="348"/>
      <c r="I2402" s="173"/>
      <c r="J2402" s="173"/>
      <c r="K2402" s="300"/>
      <c r="L2402" s="349"/>
      <c r="M2402" s="362"/>
      <c r="N2402" s="349"/>
      <c r="O2402" s="349"/>
      <c r="P2402" s="349"/>
      <c r="Q2402" s="265"/>
      <c r="R2402" s="265"/>
      <c r="S2402" s="265"/>
      <c r="T2402" s="265"/>
      <c r="U2402" s="265"/>
      <c r="V2402" s="265"/>
      <c r="W2402" s="265"/>
      <c r="X2402" s="265"/>
      <c r="Y2402" s="265"/>
      <c r="Z2402" s="265"/>
      <c r="AA2402" s="265"/>
      <c r="AB2402" s="265"/>
    </row>
    <row r="2403" hidden="1">
      <c r="A2403" s="83" t="str">
        <f t="shared" si="41"/>
        <v/>
      </c>
      <c r="B2403" s="481" t="s">
        <v>8686</v>
      </c>
      <c r="C2403" s="480" t="s">
        <v>52</v>
      </c>
      <c r="D2403" s="306"/>
      <c r="E2403" s="173"/>
      <c r="F2403" s="173"/>
      <c r="G2403" s="308"/>
      <c r="H2403" s="348"/>
      <c r="I2403" s="173"/>
      <c r="J2403" s="173"/>
      <c r="K2403" s="300"/>
      <c r="L2403" s="349"/>
      <c r="M2403" s="362"/>
      <c r="N2403" s="349"/>
      <c r="O2403" s="349"/>
      <c r="P2403" s="349"/>
      <c r="Q2403" s="265"/>
      <c r="R2403" s="265"/>
      <c r="S2403" s="265"/>
      <c r="T2403" s="265"/>
      <c r="U2403" s="265"/>
      <c r="V2403" s="265"/>
      <c r="W2403" s="265"/>
      <c r="X2403" s="265"/>
      <c r="Y2403" s="265"/>
      <c r="Z2403" s="265"/>
      <c r="AA2403" s="265"/>
      <c r="AB2403" s="265"/>
    </row>
    <row r="2404" hidden="1">
      <c r="A2404" s="83" t="str">
        <f t="shared" si="41"/>
        <v/>
      </c>
      <c r="B2404" s="99"/>
      <c r="C2404" s="480" t="s">
        <v>52</v>
      </c>
      <c r="D2404" s="306"/>
      <c r="E2404" s="173"/>
      <c r="F2404" s="173"/>
      <c r="G2404" s="308"/>
      <c r="H2404" s="348"/>
      <c r="I2404" s="173"/>
      <c r="J2404" s="173"/>
      <c r="K2404" s="300"/>
      <c r="L2404" s="349"/>
      <c r="M2404" s="362"/>
      <c r="N2404" s="349"/>
      <c r="O2404" s="349"/>
      <c r="P2404" s="349"/>
      <c r="Q2404" s="265"/>
      <c r="R2404" s="265"/>
      <c r="S2404" s="265"/>
      <c r="T2404" s="265"/>
      <c r="U2404" s="265"/>
      <c r="V2404" s="265"/>
      <c r="W2404" s="265"/>
      <c r="X2404" s="265"/>
      <c r="Y2404" s="265"/>
      <c r="Z2404" s="265"/>
      <c r="AA2404" s="265"/>
      <c r="AB2404" s="265"/>
    </row>
    <row r="2405" hidden="1">
      <c r="A2405" s="83" t="str">
        <f>#REF!</f>
        <v>#REF!</v>
      </c>
      <c r="B2405" s="99"/>
      <c r="C2405" s="480" t="s">
        <v>52</v>
      </c>
      <c r="D2405" s="267" t="s">
        <v>99</v>
      </c>
      <c r="E2405" s="101" t="s">
        <v>1067</v>
      </c>
      <c r="F2405" s="101" t="s">
        <v>1068</v>
      </c>
      <c r="G2405" s="308" t="s">
        <v>9410</v>
      </c>
      <c r="H2405" s="348" t="s">
        <v>11579</v>
      </c>
      <c r="I2405" s="173" t="s">
        <v>11580</v>
      </c>
      <c r="J2405" s="11" t="s">
        <v>11581</v>
      </c>
      <c r="K2405" s="300"/>
      <c r="L2405" s="349"/>
      <c r="M2405" s="362"/>
      <c r="N2405" s="349"/>
      <c r="O2405" s="349"/>
      <c r="P2405" s="349"/>
      <c r="Q2405" s="265"/>
      <c r="R2405" s="265"/>
      <c r="S2405" s="265"/>
      <c r="T2405" s="265"/>
      <c r="U2405" s="265"/>
      <c r="V2405" s="265"/>
      <c r="W2405" s="265"/>
      <c r="X2405" s="265"/>
      <c r="Y2405" s="265"/>
      <c r="Z2405" s="265"/>
      <c r="AA2405" s="265"/>
      <c r="AB2405" s="265"/>
    </row>
    <row r="2406" hidden="1">
      <c r="A2406" s="83" t="str">
        <f t="shared" ref="A2406:A2407" si="42">E2406</f>
        <v>60f169d998080239b430c03d</v>
      </c>
      <c r="B2406" s="99"/>
      <c r="C2406" s="480" t="s">
        <v>52</v>
      </c>
      <c r="D2406" s="267" t="s">
        <v>99</v>
      </c>
      <c r="E2406" s="101" t="s">
        <v>1702</v>
      </c>
      <c r="F2406" s="101" t="s">
        <v>1703</v>
      </c>
      <c r="G2406" s="308" t="s">
        <v>9021</v>
      </c>
      <c r="H2406" s="348" t="s">
        <v>11582</v>
      </c>
      <c r="I2406" s="173" t="s">
        <v>11583</v>
      </c>
      <c r="J2406" s="11" t="s">
        <v>1705</v>
      </c>
      <c r="K2406" s="300"/>
      <c r="L2406" s="349"/>
      <c r="M2406" s="362"/>
      <c r="N2406" s="349"/>
      <c r="O2406" s="349"/>
      <c r="P2406" s="349"/>
      <c r="Q2406" s="265"/>
      <c r="R2406" s="265"/>
      <c r="S2406" s="265"/>
      <c r="T2406" s="265"/>
      <c r="U2406" s="265"/>
      <c r="V2406" s="265"/>
      <c r="W2406" s="265"/>
      <c r="X2406" s="265"/>
      <c r="Y2406" s="265"/>
      <c r="Z2406" s="265"/>
      <c r="AA2406" s="265"/>
      <c r="AB2406" s="265"/>
    </row>
    <row r="2407" hidden="1">
      <c r="A2407" s="83" t="str">
        <f t="shared" si="42"/>
        <v>60f185d1ec0b026a1ded0b18</v>
      </c>
      <c r="B2407" s="99"/>
      <c r="C2407" s="480" t="s">
        <v>52</v>
      </c>
      <c r="D2407" s="267" t="s">
        <v>51</v>
      </c>
      <c r="E2407" s="101" t="s">
        <v>6215</v>
      </c>
      <c r="F2407" s="101" t="s">
        <v>6216</v>
      </c>
      <c r="G2407" s="308" t="s">
        <v>8745</v>
      </c>
      <c r="H2407" s="348" t="s">
        <v>8979</v>
      </c>
      <c r="I2407" s="173" t="s">
        <v>11584</v>
      </c>
      <c r="J2407" s="11" t="s">
        <v>6218</v>
      </c>
      <c r="K2407" s="300"/>
      <c r="L2407" s="349"/>
      <c r="M2407" s="362"/>
      <c r="N2407" s="349"/>
      <c r="O2407" s="349"/>
      <c r="P2407" s="349"/>
      <c r="Q2407" s="265"/>
      <c r="R2407" s="265"/>
      <c r="S2407" s="265"/>
      <c r="T2407" s="265"/>
      <c r="U2407" s="265"/>
      <c r="V2407" s="265"/>
      <c r="W2407" s="265"/>
      <c r="X2407" s="265"/>
      <c r="Y2407" s="265"/>
      <c r="Z2407" s="265"/>
      <c r="AA2407" s="265"/>
      <c r="AB2407" s="265"/>
    </row>
    <row r="2408" hidden="1">
      <c r="A2408" s="83" t="str">
        <f>#REF!</f>
        <v>#REF!</v>
      </c>
      <c r="B2408" s="99"/>
      <c r="C2408" s="480" t="s">
        <v>52</v>
      </c>
      <c r="D2408" s="267" t="s">
        <v>99</v>
      </c>
      <c r="E2408" s="101" t="s">
        <v>3287</v>
      </c>
      <c r="F2408" s="101" t="s">
        <v>3288</v>
      </c>
      <c r="G2408" s="308" t="s">
        <v>9325</v>
      </c>
      <c r="H2408" s="348" t="s">
        <v>11585</v>
      </c>
      <c r="I2408" s="173" t="s">
        <v>11586</v>
      </c>
      <c r="J2408" s="11" t="s">
        <v>3290</v>
      </c>
      <c r="K2408" s="300"/>
      <c r="L2408" s="349"/>
      <c r="M2408" s="362"/>
      <c r="N2408" s="349"/>
      <c r="O2408" s="349"/>
      <c r="P2408" s="349"/>
      <c r="Q2408" s="265"/>
      <c r="R2408" s="265"/>
      <c r="S2408" s="265"/>
      <c r="T2408" s="265"/>
      <c r="U2408" s="265"/>
      <c r="V2408" s="265"/>
      <c r="W2408" s="265"/>
      <c r="X2408" s="265"/>
      <c r="Y2408" s="265"/>
      <c r="Z2408" s="265"/>
      <c r="AA2408" s="265"/>
      <c r="AB2408" s="265"/>
    </row>
    <row r="2409" hidden="1">
      <c r="A2409" s="83" t="str">
        <f>E2408</f>
        <v>5fa475a45c2366837492979f</v>
      </c>
      <c r="B2409" s="108"/>
      <c r="C2409" s="480" t="s">
        <v>52</v>
      </c>
      <c r="D2409" s="469"/>
      <c r="E2409" s="127"/>
      <c r="F2409" s="127"/>
      <c r="G2409" s="308"/>
      <c r="H2409" s="348"/>
      <c r="I2409" s="173"/>
      <c r="J2409" s="173"/>
      <c r="K2409" s="300"/>
      <c r="L2409" s="349"/>
      <c r="M2409" s="362"/>
      <c r="N2409" s="349"/>
      <c r="O2409" s="349"/>
      <c r="P2409" s="349"/>
      <c r="Q2409" s="265"/>
      <c r="R2409" s="265"/>
      <c r="S2409" s="265"/>
      <c r="T2409" s="265"/>
      <c r="U2409" s="265"/>
      <c r="V2409" s="265"/>
      <c r="W2409" s="265"/>
      <c r="X2409" s="265"/>
      <c r="Y2409" s="265"/>
      <c r="Z2409" s="265"/>
      <c r="AA2409" s="265"/>
      <c r="AB2409" s="265"/>
    </row>
    <row r="2410" hidden="1">
      <c r="A2410" s="83" t="str">
        <f t="shared" ref="A2410:A2419" si="43">E2410</f>
        <v/>
      </c>
      <c r="B2410" s="323"/>
      <c r="C2410" s="92"/>
      <c r="D2410" s="306"/>
      <c r="E2410" s="173"/>
      <c r="F2410" s="173"/>
      <c r="G2410" s="308"/>
      <c r="H2410" s="348"/>
      <c r="I2410" s="173"/>
      <c r="J2410" s="173"/>
      <c r="K2410" s="300"/>
      <c r="L2410" s="349"/>
      <c r="M2410" s="362"/>
      <c r="N2410" s="349"/>
      <c r="O2410" s="349"/>
      <c r="P2410" s="349"/>
      <c r="Q2410" s="265"/>
      <c r="R2410" s="265"/>
      <c r="S2410" s="265"/>
      <c r="T2410" s="265"/>
      <c r="U2410" s="265"/>
      <c r="V2410" s="265"/>
      <c r="W2410" s="265"/>
      <c r="X2410" s="265"/>
      <c r="Y2410" s="265"/>
      <c r="Z2410" s="265"/>
      <c r="AA2410" s="265"/>
      <c r="AB2410" s="265"/>
    </row>
    <row r="2411" hidden="1">
      <c r="A2411" s="83" t="str">
        <f t="shared" si="43"/>
        <v/>
      </c>
      <c r="B2411" s="503" t="s">
        <v>10572</v>
      </c>
      <c r="C2411" s="92"/>
      <c r="D2411" s="306"/>
      <c r="E2411" s="173"/>
      <c r="F2411" s="173"/>
      <c r="G2411" s="308"/>
      <c r="H2411" s="348"/>
      <c r="I2411" s="173"/>
      <c r="J2411" s="173"/>
      <c r="K2411" s="300"/>
      <c r="L2411" s="349"/>
      <c r="M2411" s="362"/>
      <c r="N2411" s="349"/>
      <c r="O2411" s="349"/>
      <c r="P2411" s="349"/>
      <c r="Q2411" s="265"/>
      <c r="R2411" s="265"/>
      <c r="S2411" s="265"/>
      <c r="T2411" s="265"/>
      <c r="U2411" s="265"/>
      <c r="V2411" s="265"/>
      <c r="W2411" s="265"/>
      <c r="X2411" s="265"/>
      <c r="Y2411" s="265"/>
      <c r="Z2411" s="265"/>
      <c r="AA2411" s="265"/>
      <c r="AB2411" s="265"/>
    </row>
    <row r="2412" hidden="1">
      <c r="A2412" s="83" t="str">
        <f t="shared" si="43"/>
        <v>61681c10bd490f22fe4cb236</v>
      </c>
      <c r="B2412" s="99"/>
      <c r="C2412" s="114" t="s">
        <v>69</v>
      </c>
      <c r="D2412" s="306" t="s">
        <v>123</v>
      </c>
      <c r="E2412" s="101" t="s">
        <v>7993</v>
      </c>
      <c r="F2412" s="101" t="s">
        <v>7994</v>
      </c>
      <c r="G2412" s="308" t="s">
        <v>9505</v>
      </c>
      <c r="H2412" s="348" t="s">
        <v>11555</v>
      </c>
      <c r="I2412" s="173" t="s">
        <v>11556</v>
      </c>
      <c r="J2412" s="11" t="s">
        <v>7996</v>
      </c>
      <c r="K2412" s="300"/>
      <c r="L2412" s="349"/>
      <c r="M2412" s="362"/>
      <c r="N2412" s="349"/>
      <c r="O2412" s="349"/>
      <c r="P2412" s="349"/>
      <c r="Q2412" s="265"/>
      <c r="R2412" s="265"/>
      <c r="S2412" s="265"/>
      <c r="T2412" s="265"/>
      <c r="U2412" s="265"/>
      <c r="V2412" s="265"/>
      <c r="W2412" s="265"/>
      <c r="X2412" s="265"/>
      <c r="Y2412" s="265"/>
      <c r="Z2412" s="265"/>
      <c r="AA2412" s="265"/>
      <c r="AB2412" s="265"/>
    </row>
    <row r="2413" hidden="1">
      <c r="A2413" s="83" t="str">
        <f t="shared" si="43"/>
        <v>60060c5c952e80642bfac800</v>
      </c>
      <c r="B2413" s="99"/>
      <c r="C2413" s="114" t="s">
        <v>69</v>
      </c>
      <c r="D2413" s="38" t="s">
        <v>51</v>
      </c>
      <c r="E2413" s="11" t="s">
        <v>11558</v>
      </c>
      <c r="F2413" s="11" t="s">
        <v>11559</v>
      </c>
      <c r="G2413" s="308" t="s">
        <v>8748</v>
      </c>
      <c r="H2413" s="348" t="s">
        <v>11367</v>
      </c>
      <c r="I2413" s="173" t="s">
        <v>11560</v>
      </c>
      <c r="J2413" s="11" t="s">
        <v>11561</v>
      </c>
      <c r="K2413" s="300"/>
      <c r="L2413" s="349"/>
      <c r="M2413" s="362"/>
      <c r="N2413" s="349"/>
      <c r="O2413" s="349"/>
      <c r="P2413" s="349"/>
      <c r="Q2413" s="265"/>
      <c r="R2413" s="265"/>
      <c r="S2413" s="265"/>
      <c r="T2413" s="265"/>
      <c r="U2413" s="265"/>
      <c r="V2413" s="265"/>
      <c r="W2413" s="265"/>
      <c r="X2413" s="265"/>
      <c r="Y2413" s="265"/>
      <c r="Z2413" s="265"/>
      <c r="AA2413" s="265"/>
      <c r="AB2413" s="265"/>
    </row>
    <row r="2414" hidden="1">
      <c r="A2414" s="83" t="str">
        <f t="shared" si="43"/>
        <v>60f18ab5fe4f4f57fbd7e47e</v>
      </c>
      <c r="B2414" s="99"/>
      <c r="C2414" s="114" t="s">
        <v>69</v>
      </c>
      <c r="D2414" s="551" t="s">
        <v>99</v>
      </c>
      <c r="E2414" s="122" t="s">
        <v>3413</v>
      </c>
      <c r="F2414" s="122" t="s">
        <v>3414</v>
      </c>
      <c r="G2414" s="309" t="s">
        <v>9021</v>
      </c>
      <c r="H2414" s="231" t="s">
        <v>9317</v>
      </c>
      <c r="I2414" s="122" t="s">
        <v>11517</v>
      </c>
      <c r="J2414" s="424" t="s">
        <v>3416</v>
      </c>
      <c r="K2414" s="300" t="s">
        <v>11587</v>
      </c>
      <c r="L2414" s="349"/>
      <c r="M2414" s="362"/>
      <c r="N2414" s="349"/>
      <c r="O2414" s="349"/>
      <c r="P2414" s="349"/>
      <c r="Q2414" s="265"/>
      <c r="R2414" s="265"/>
      <c r="S2414" s="265"/>
      <c r="T2414" s="265"/>
      <c r="U2414" s="265"/>
      <c r="V2414" s="265"/>
      <c r="W2414" s="265"/>
      <c r="X2414" s="265"/>
      <c r="Y2414" s="265"/>
      <c r="Z2414" s="265"/>
      <c r="AA2414" s="265"/>
      <c r="AB2414" s="265"/>
    </row>
    <row r="2415" hidden="1">
      <c r="A2415" s="83" t="str">
        <f t="shared" si="43"/>
        <v>60ae441d2e89890f7ae6d7d1</v>
      </c>
      <c r="B2415" s="99"/>
      <c r="C2415" s="114" t="s">
        <v>69</v>
      </c>
      <c r="D2415" s="297" t="s">
        <v>51</v>
      </c>
      <c r="E2415" s="424" t="s">
        <v>11562</v>
      </c>
      <c r="F2415" s="424" t="s">
        <v>11563</v>
      </c>
      <c r="G2415" s="309" t="s">
        <v>8745</v>
      </c>
      <c r="H2415" s="231" t="s">
        <v>9567</v>
      </c>
      <c r="I2415" s="122" t="s">
        <v>11564</v>
      </c>
      <c r="J2415" s="424" t="s">
        <v>11565</v>
      </c>
      <c r="K2415" s="300"/>
      <c r="L2415" s="349"/>
      <c r="M2415" s="362"/>
      <c r="N2415" s="349"/>
      <c r="O2415" s="349"/>
      <c r="P2415" s="349"/>
      <c r="Q2415" s="265"/>
      <c r="R2415" s="265"/>
      <c r="S2415" s="265"/>
      <c r="T2415" s="265"/>
      <c r="U2415" s="265"/>
      <c r="V2415" s="265"/>
      <c r="W2415" s="265"/>
      <c r="X2415" s="265"/>
      <c r="Y2415" s="265"/>
      <c r="Z2415" s="265"/>
      <c r="AA2415" s="265"/>
      <c r="AB2415" s="265"/>
    </row>
    <row r="2416" hidden="1">
      <c r="A2416" s="83" t="str">
        <f t="shared" si="43"/>
        <v/>
      </c>
      <c r="B2416" s="99"/>
      <c r="C2416" s="114" t="s">
        <v>69</v>
      </c>
      <c r="D2416" s="306"/>
      <c r="E2416" s="173"/>
      <c r="F2416" s="173"/>
      <c r="G2416" s="308"/>
      <c r="H2416" s="348"/>
      <c r="I2416" s="173"/>
      <c r="J2416" s="173"/>
      <c r="K2416" s="300"/>
      <c r="L2416" s="349"/>
      <c r="M2416" s="362"/>
      <c r="N2416" s="349"/>
      <c r="O2416" s="349"/>
      <c r="P2416" s="349"/>
      <c r="Q2416" s="265"/>
      <c r="R2416" s="265"/>
      <c r="S2416" s="265"/>
      <c r="T2416" s="265"/>
      <c r="U2416" s="265"/>
      <c r="V2416" s="265"/>
      <c r="W2416" s="265"/>
      <c r="X2416" s="265"/>
      <c r="Y2416" s="265"/>
      <c r="Z2416" s="265"/>
      <c r="AA2416" s="265"/>
      <c r="AB2416" s="265"/>
    </row>
    <row r="2417" hidden="1">
      <c r="A2417" s="83" t="str">
        <f t="shared" si="43"/>
        <v/>
      </c>
      <c r="B2417" s="108"/>
      <c r="C2417" s="405"/>
      <c r="D2417" s="306"/>
      <c r="E2417" s="173"/>
      <c r="F2417" s="173"/>
      <c r="G2417" s="308"/>
      <c r="H2417" s="348"/>
      <c r="I2417" s="173"/>
      <c r="J2417" s="173"/>
      <c r="K2417" s="300"/>
      <c r="L2417" s="349"/>
      <c r="M2417" s="362"/>
      <c r="N2417" s="349"/>
      <c r="O2417" s="349"/>
      <c r="P2417" s="349"/>
      <c r="Q2417" s="265"/>
      <c r="R2417" s="265"/>
      <c r="S2417" s="265"/>
      <c r="T2417" s="265"/>
      <c r="U2417" s="265"/>
      <c r="V2417" s="265"/>
      <c r="W2417" s="265"/>
      <c r="X2417" s="265"/>
      <c r="Y2417" s="265"/>
      <c r="Z2417" s="265"/>
      <c r="AA2417" s="265"/>
      <c r="AB2417" s="265"/>
    </row>
    <row r="2418" hidden="1">
      <c r="A2418" s="83" t="str">
        <f t="shared" si="43"/>
        <v/>
      </c>
      <c r="B2418" s="323"/>
      <c r="C2418" s="92"/>
      <c r="D2418" s="306"/>
      <c r="E2418" s="173"/>
      <c r="F2418" s="173"/>
      <c r="G2418" s="308"/>
      <c r="H2418" s="348"/>
      <c r="I2418" s="173"/>
      <c r="J2418" s="173"/>
      <c r="K2418" s="300"/>
      <c r="L2418" s="349"/>
      <c r="M2418" s="362"/>
      <c r="N2418" s="349"/>
      <c r="O2418" s="349"/>
      <c r="P2418" s="349"/>
      <c r="Q2418" s="265"/>
      <c r="R2418" s="265"/>
      <c r="S2418" s="265"/>
      <c r="T2418" s="265"/>
      <c r="U2418" s="265"/>
      <c r="V2418" s="265"/>
      <c r="W2418" s="265"/>
      <c r="X2418" s="265"/>
      <c r="Y2418" s="265"/>
      <c r="Z2418" s="265"/>
      <c r="AA2418" s="265"/>
      <c r="AB2418" s="265"/>
    </row>
    <row r="2419" hidden="1">
      <c r="A2419" s="83" t="str">
        <f t="shared" si="43"/>
        <v/>
      </c>
      <c r="B2419" s="266" t="s">
        <v>368</v>
      </c>
      <c r="C2419" s="475" t="s">
        <v>371</v>
      </c>
      <c r="D2419" s="306"/>
      <c r="E2419" s="173"/>
      <c r="F2419" s="173"/>
      <c r="G2419" s="308"/>
      <c r="H2419" s="348"/>
      <c r="I2419" s="173"/>
      <c r="J2419" s="173"/>
      <c r="K2419" s="300"/>
      <c r="L2419" s="349"/>
      <c r="M2419" s="362"/>
      <c r="N2419" s="349"/>
      <c r="O2419" s="349"/>
      <c r="P2419" s="349"/>
      <c r="Q2419" s="265"/>
      <c r="R2419" s="265"/>
      <c r="S2419" s="265"/>
      <c r="T2419" s="265"/>
      <c r="U2419" s="265"/>
      <c r="V2419" s="265"/>
      <c r="W2419" s="265"/>
      <c r="X2419" s="265"/>
      <c r="Y2419" s="265"/>
      <c r="Z2419" s="265"/>
      <c r="AA2419" s="265"/>
      <c r="AB2419" s="265"/>
    </row>
    <row r="2420" hidden="1">
      <c r="A2420" s="83" t="str">
        <f>#REF!</f>
        <v>#REF!</v>
      </c>
      <c r="B2420" s="99"/>
      <c r="C2420" s="480" t="s">
        <v>371</v>
      </c>
      <c r="D2420" s="297" t="s">
        <v>51</v>
      </c>
      <c r="E2420" s="424" t="s">
        <v>11588</v>
      </c>
      <c r="F2420" s="424" t="s">
        <v>11589</v>
      </c>
      <c r="G2420" s="309" t="s">
        <v>9410</v>
      </c>
      <c r="H2420" s="231" t="s">
        <v>11590</v>
      </c>
      <c r="I2420" s="122" t="s">
        <v>11591</v>
      </c>
      <c r="J2420" s="424" t="s">
        <v>11592</v>
      </c>
      <c r="K2420" s="300"/>
      <c r="L2420" s="349"/>
      <c r="M2420" s="362"/>
      <c r="N2420" s="349"/>
      <c r="O2420" s="349"/>
      <c r="P2420" s="349"/>
      <c r="Q2420" s="265"/>
      <c r="R2420" s="265"/>
      <c r="S2420" s="265"/>
      <c r="T2420" s="265"/>
      <c r="U2420" s="265"/>
      <c r="V2420" s="265"/>
      <c r="W2420" s="265"/>
      <c r="X2420" s="265"/>
      <c r="Y2420" s="265"/>
      <c r="Z2420" s="265"/>
      <c r="AA2420" s="265"/>
      <c r="AB2420" s="265"/>
    </row>
    <row r="2421" hidden="1">
      <c r="A2421" s="83" t="str">
        <f t="shared" ref="A2421:A2422" si="44">E2421</f>
        <v>605b27df9c6108349d913b30</v>
      </c>
      <c r="B2421" s="99"/>
      <c r="C2421" s="480" t="s">
        <v>371</v>
      </c>
      <c r="D2421" s="567" t="s">
        <v>99</v>
      </c>
      <c r="E2421" s="568" t="s">
        <v>3385</v>
      </c>
      <c r="F2421" s="568" t="s">
        <v>3386</v>
      </c>
      <c r="G2421" s="569" t="s">
        <v>8755</v>
      </c>
      <c r="H2421" s="570" t="s">
        <v>11531</v>
      </c>
      <c r="I2421" s="571" t="s">
        <v>11571</v>
      </c>
      <c r="J2421" s="568" t="s">
        <v>3388</v>
      </c>
      <c r="K2421" s="300" t="s">
        <v>11557</v>
      </c>
      <c r="L2421" s="349"/>
      <c r="M2421" s="362"/>
      <c r="N2421" s="349"/>
      <c r="O2421" s="349"/>
      <c r="P2421" s="349"/>
      <c r="Q2421" s="265"/>
      <c r="R2421" s="265"/>
      <c r="S2421" s="265"/>
      <c r="T2421" s="265"/>
      <c r="U2421" s="265"/>
      <c r="V2421" s="265"/>
      <c r="W2421" s="265"/>
      <c r="X2421" s="265"/>
      <c r="Y2421" s="265"/>
      <c r="Z2421" s="265"/>
      <c r="AA2421" s="265"/>
      <c r="AB2421" s="265"/>
    </row>
    <row r="2422" hidden="1">
      <c r="A2422" s="83" t="str">
        <f t="shared" si="44"/>
        <v>6054758137e752337484693c</v>
      </c>
      <c r="B2422" s="99"/>
      <c r="C2422" s="480" t="s">
        <v>371</v>
      </c>
      <c r="D2422" s="572" t="s">
        <v>99</v>
      </c>
      <c r="E2422" s="571" t="s">
        <v>4250</v>
      </c>
      <c r="F2422" s="571" t="s">
        <v>4251</v>
      </c>
      <c r="G2422" s="569" t="s">
        <v>8883</v>
      </c>
      <c r="H2422" s="570" t="s">
        <v>11572</v>
      </c>
      <c r="I2422" s="571" t="s">
        <v>11573</v>
      </c>
      <c r="J2422" s="571" t="s">
        <v>4253</v>
      </c>
      <c r="K2422" s="300" t="s">
        <v>11593</v>
      </c>
      <c r="L2422" s="349"/>
      <c r="M2422" s="362"/>
      <c r="N2422" s="349"/>
      <c r="O2422" s="349"/>
      <c r="P2422" s="349"/>
      <c r="Q2422" s="265"/>
      <c r="R2422" s="265"/>
      <c r="S2422" s="265"/>
      <c r="T2422" s="265"/>
      <c r="U2422" s="265"/>
      <c r="V2422" s="265"/>
      <c r="W2422" s="265"/>
      <c r="X2422" s="265"/>
      <c r="Y2422" s="265"/>
      <c r="Z2422" s="265"/>
      <c r="AA2422" s="265"/>
      <c r="AB2422" s="265"/>
    </row>
    <row r="2423" hidden="1">
      <c r="A2423" s="83" t="str">
        <f>E2420</f>
        <v>60a4ec01c4c262641d7ea573</v>
      </c>
      <c r="B2423" s="99"/>
      <c r="C2423" s="480" t="s">
        <v>371</v>
      </c>
      <c r="D2423" s="297" t="s">
        <v>51</v>
      </c>
      <c r="E2423" s="424" t="s">
        <v>5289</v>
      </c>
      <c r="F2423" s="424" t="s">
        <v>5290</v>
      </c>
      <c r="G2423" s="309" t="s">
        <v>8912</v>
      </c>
      <c r="H2423" s="231" t="s">
        <v>11594</v>
      </c>
      <c r="I2423" s="122" t="s">
        <v>11595</v>
      </c>
      <c r="J2423" s="424" t="s">
        <v>5292</v>
      </c>
      <c r="K2423" s="300" t="s">
        <v>11596</v>
      </c>
      <c r="L2423" s="349"/>
      <c r="M2423" s="362"/>
      <c r="N2423" s="349"/>
      <c r="O2423" s="349"/>
      <c r="P2423" s="349"/>
      <c r="Q2423" s="265"/>
      <c r="R2423" s="265"/>
      <c r="S2423" s="265"/>
      <c r="T2423" s="265"/>
      <c r="U2423" s="265"/>
      <c r="V2423" s="265"/>
      <c r="W2423" s="265"/>
      <c r="X2423" s="265"/>
      <c r="Y2423" s="265"/>
      <c r="Z2423" s="265"/>
      <c r="AA2423" s="265"/>
      <c r="AB2423" s="265"/>
    </row>
    <row r="2424" hidden="1">
      <c r="A2424" s="83" t="str">
        <f t="shared" ref="A2424:A2426" si="45">E2424</f>
        <v/>
      </c>
      <c r="B2424" s="108"/>
      <c r="C2424" s="480"/>
      <c r="D2424" s="306"/>
      <c r="E2424" s="173"/>
      <c r="F2424" s="173"/>
      <c r="G2424" s="308"/>
      <c r="H2424" s="348"/>
      <c r="I2424" s="173"/>
      <c r="J2424" s="173"/>
      <c r="K2424" s="300"/>
      <c r="L2424" s="349"/>
      <c r="M2424" s="362"/>
      <c r="N2424" s="349"/>
      <c r="O2424" s="349"/>
      <c r="P2424" s="349"/>
      <c r="Q2424" s="265"/>
      <c r="R2424" s="265"/>
      <c r="S2424" s="265"/>
      <c r="T2424" s="265"/>
      <c r="U2424" s="265"/>
      <c r="V2424" s="265"/>
      <c r="W2424" s="265"/>
      <c r="X2424" s="265"/>
      <c r="Y2424" s="265"/>
      <c r="Z2424" s="265"/>
      <c r="AA2424" s="265"/>
      <c r="AB2424" s="265"/>
    </row>
    <row r="2425" hidden="1">
      <c r="A2425" s="83" t="str">
        <f t="shared" si="45"/>
        <v/>
      </c>
      <c r="B2425" s="323"/>
      <c r="C2425" s="478">
        <v>44503.0</v>
      </c>
      <c r="D2425" s="306"/>
      <c r="E2425" s="173"/>
      <c r="F2425" s="173"/>
      <c r="G2425" s="308"/>
      <c r="H2425" s="348"/>
      <c r="I2425" s="173"/>
      <c r="J2425" s="173"/>
      <c r="K2425" s="300"/>
      <c r="L2425" s="349"/>
      <c r="M2425" s="362"/>
      <c r="N2425" s="349"/>
      <c r="O2425" s="349"/>
      <c r="P2425" s="349"/>
      <c r="Q2425" s="265"/>
      <c r="R2425" s="265"/>
      <c r="S2425" s="265"/>
      <c r="T2425" s="265"/>
      <c r="U2425" s="265"/>
      <c r="V2425" s="265"/>
      <c r="W2425" s="265"/>
      <c r="X2425" s="265"/>
      <c r="Y2425" s="265"/>
      <c r="Z2425" s="265"/>
      <c r="AA2425" s="265"/>
      <c r="AB2425" s="265"/>
    </row>
    <row r="2426" hidden="1">
      <c r="A2426" s="83" t="str">
        <f t="shared" si="45"/>
        <v>60f18ab5fe4f4f57fbd7e47e</v>
      </c>
      <c r="B2426" s="481" t="s">
        <v>8686</v>
      </c>
      <c r="C2426" s="480" t="s">
        <v>52</v>
      </c>
      <c r="D2426" s="122" t="s">
        <v>68</v>
      </c>
      <c r="E2426" s="122" t="s">
        <v>3413</v>
      </c>
      <c r="F2426" s="122" t="s">
        <v>3414</v>
      </c>
      <c r="G2426" s="309" t="s">
        <v>9505</v>
      </c>
      <c r="H2426" s="231" t="s">
        <v>9317</v>
      </c>
      <c r="I2426" s="122" t="s">
        <v>11517</v>
      </c>
      <c r="J2426" s="424" t="s">
        <v>3416</v>
      </c>
      <c r="K2426" s="300" t="s">
        <v>11597</v>
      </c>
      <c r="L2426" s="349"/>
      <c r="M2426" s="362"/>
      <c r="N2426" s="349"/>
      <c r="O2426" s="349"/>
      <c r="P2426" s="349"/>
      <c r="Q2426" s="265"/>
      <c r="R2426" s="265"/>
      <c r="S2426" s="265"/>
      <c r="T2426" s="265"/>
      <c r="U2426" s="265"/>
      <c r="V2426" s="265"/>
      <c r="W2426" s="265"/>
      <c r="X2426" s="265"/>
      <c r="Y2426" s="265"/>
      <c r="Z2426" s="265"/>
      <c r="AA2426" s="265"/>
      <c r="AB2426" s="265"/>
    </row>
    <row r="2427" hidden="1">
      <c r="A2427" s="83" t="str">
        <f>E2405</f>
        <v>602be2b729d1d35fd58aede3</v>
      </c>
      <c r="B2427" s="99"/>
      <c r="C2427" s="480" t="s">
        <v>52</v>
      </c>
      <c r="D2427" s="297" t="s">
        <v>51</v>
      </c>
      <c r="E2427" s="122" t="s">
        <v>3171</v>
      </c>
      <c r="F2427" s="122" t="s">
        <v>3172</v>
      </c>
      <c r="G2427" s="309" t="s">
        <v>9410</v>
      </c>
      <c r="H2427" s="231" t="s">
        <v>11598</v>
      </c>
      <c r="I2427" s="122" t="s">
        <v>11599</v>
      </c>
      <c r="J2427" s="424" t="s">
        <v>3174</v>
      </c>
      <c r="K2427" s="300" t="s">
        <v>11600</v>
      </c>
      <c r="L2427" s="349"/>
      <c r="M2427" s="362"/>
      <c r="N2427" s="349"/>
      <c r="O2427" s="349"/>
      <c r="P2427" s="349"/>
      <c r="Q2427" s="265"/>
      <c r="R2427" s="265"/>
      <c r="S2427" s="265"/>
      <c r="T2427" s="265"/>
      <c r="U2427" s="265"/>
      <c r="V2427" s="265"/>
      <c r="W2427" s="265"/>
      <c r="X2427" s="265"/>
      <c r="Y2427" s="265"/>
      <c r="Z2427" s="265"/>
      <c r="AA2427" s="265"/>
      <c r="AB2427" s="265"/>
    </row>
    <row r="2428" hidden="1">
      <c r="A2428" s="83" t="str">
        <f t="shared" ref="A2428:A2442" si="46">E2428</f>
        <v>5fc26868b4e4834cc348efd6</v>
      </c>
      <c r="B2428" s="99"/>
      <c r="C2428" s="480" t="s">
        <v>52</v>
      </c>
      <c r="D2428" s="573" t="s">
        <v>51</v>
      </c>
      <c r="E2428" s="509" t="s">
        <v>3396</v>
      </c>
      <c r="F2428" s="509" t="s">
        <v>3397</v>
      </c>
      <c r="G2428" s="507" t="s">
        <v>9021</v>
      </c>
      <c r="H2428" s="508" t="s">
        <v>11601</v>
      </c>
      <c r="I2428" s="509" t="s">
        <v>11602</v>
      </c>
      <c r="J2428" s="506" t="s">
        <v>3399</v>
      </c>
      <c r="K2428" s="300" t="s">
        <v>11603</v>
      </c>
      <c r="L2428" s="349"/>
      <c r="M2428" s="362"/>
      <c r="N2428" s="349"/>
      <c r="O2428" s="349"/>
      <c r="P2428" s="349"/>
      <c r="Q2428" s="265"/>
      <c r="R2428" s="265"/>
      <c r="S2428" s="265"/>
      <c r="T2428" s="265"/>
      <c r="U2428" s="265"/>
      <c r="V2428" s="265"/>
      <c r="W2428" s="265"/>
      <c r="X2428" s="265"/>
      <c r="Y2428" s="265"/>
      <c r="Z2428" s="265"/>
      <c r="AA2428" s="265"/>
      <c r="AB2428" s="265"/>
    </row>
    <row r="2429" hidden="1">
      <c r="A2429" s="83" t="str">
        <f t="shared" si="46"/>
        <v>5f83803e75ed978631594050</v>
      </c>
      <c r="B2429" s="99"/>
      <c r="C2429" s="480" t="s">
        <v>52</v>
      </c>
      <c r="D2429" s="310" t="s">
        <v>51</v>
      </c>
      <c r="E2429" s="116" t="s">
        <v>4952</v>
      </c>
      <c r="F2429" s="116" t="s">
        <v>4953</v>
      </c>
      <c r="G2429" s="409" t="s">
        <v>8745</v>
      </c>
      <c r="H2429" s="414" t="s">
        <v>8884</v>
      </c>
      <c r="I2429" s="116" t="s">
        <v>4956</v>
      </c>
      <c r="J2429" s="48" t="s">
        <v>4955</v>
      </c>
      <c r="K2429" s="423"/>
      <c r="L2429" s="349"/>
      <c r="M2429" s="362"/>
      <c r="N2429" s="349"/>
      <c r="O2429" s="349"/>
      <c r="P2429" s="349"/>
      <c r="Q2429" s="265"/>
      <c r="R2429" s="265"/>
      <c r="S2429" s="265"/>
      <c r="T2429" s="265"/>
      <c r="U2429" s="265"/>
      <c r="V2429" s="265"/>
      <c r="W2429" s="265"/>
      <c r="X2429" s="265"/>
      <c r="Y2429" s="265"/>
      <c r="Z2429" s="265"/>
      <c r="AA2429" s="265"/>
      <c r="AB2429" s="265"/>
    </row>
    <row r="2430" hidden="1">
      <c r="A2430" s="83" t="str">
        <f t="shared" si="46"/>
        <v>615b15b40b3e8b5b4e003eed</v>
      </c>
      <c r="B2430" s="99"/>
      <c r="C2430" s="480" t="s">
        <v>52</v>
      </c>
      <c r="D2430" s="310" t="s">
        <v>51</v>
      </c>
      <c r="E2430" s="116" t="s">
        <v>3705</v>
      </c>
      <c r="F2430" s="116" t="s">
        <v>3706</v>
      </c>
      <c r="G2430" s="409" t="s">
        <v>9325</v>
      </c>
      <c r="H2430" s="414" t="s">
        <v>11598</v>
      </c>
      <c r="I2430" s="116" t="s">
        <v>11604</v>
      </c>
      <c r="J2430" s="48" t="s">
        <v>3708</v>
      </c>
      <c r="K2430" s="423"/>
      <c r="L2430" s="349"/>
      <c r="M2430" s="362"/>
      <c r="N2430" s="349"/>
      <c r="O2430" s="349"/>
      <c r="P2430" s="349"/>
      <c r="Q2430" s="265"/>
      <c r="R2430" s="265"/>
      <c r="S2430" s="265"/>
      <c r="T2430" s="265"/>
      <c r="U2430" s="265"/>
      <c r="V2430" s="265"/>
      <c r="W2430" s="265"/>
      <c r="X2430" s="265"/>
      <c r="Y2430" s="265"/>
      <c r="Z2430" s="265"/>
      <c r="AA2430" s="265"/>
      <c r="AB2430" s="265"/>
    </row>
    <row r="2431" hidden="1">
      <c r="A2431" s="83" t="str">
        <f t="shared" si="46"/>
        <v/>
      </c>
      <c r="B2431" s="99"/>
      <c r="C2431" s="480" t="s">
        <v>52</v>
      </c>
      <c r="D2431" s="306"/>
      <c r="E2431" s="173"/>
      <c r="F2431" s="173"/>
      <c r="G2431" s="308"/>
      <c r="H2431" s="348"/>
      <c r="I2431" s="173"/>
      <c r="J2431" s="173"/>
      <c r="K2431" s="300"/>
      <c r="L2431" s="349"/>
      <c r="M2431" s="362"/>
      <c r="N2431" s="349"/>
      <c r="O2431" s="349"/>
      <c r="P2431" s="349"/>
      <c r="Q2431" s="265"/>
      <c r="R2431" s="265"/>
      <c r="S2431" s="265"/>
      <c r="T2431" s="265"/>
      <c r="U2431" s="265"/>
      <c r="V2431" s="265"/>
      <c r="W2431" s="265"/>
      <c r="X2431" s="265"/>
      <c r="Y2431" s="265"/>
      <c r="Z2431" s="265"/>
      <c r="AA2431" s="265"/>
      <c r="AB2431" s="265"/>
    </row>
    <row r="2432" hidden="1">
      <c r="A2432" s="83" t="str">
        <f t="shared" si="46"/>
        <v/>
      </c>
      <c r="B2432" s="108"/>
      <c r="C2432" s="480" t="s">
        <v>52</v>
      </c>
      <c r="D2432" s="306"/>
      <c r="E2432" s="173"/>
      <c r="F2432" s="173"/>
      <c r="G2432" s="308"/>
      <c r="H2432" s="348"/>
      <c r="I2432" s="173"/>
      <c r="J2432" s="173"/>
      <c r="K2432" s="300"/>
      <c r="L2432" s="349"/>
      <c r="M2432" s="362"/>
      <c r="N2432" s="349"/>
      <c r="O2432" s="349"/>
      <c r="P2432" s="349"/>
      <c r="Q2432" s="265"/>
      <c r="R2432" s="265"/>
      <c r="S2432" s="265"/>
      <c r="T2432" s="265"/>
      <c r="U2432" s="265"/>
      <c r="V2432" s="265"/>
      <c r="W2432" s="265"/>
      <c r="X2432" s="265"/>
      <c r="Y2432" s="265"/>
      <c r="Z2432" s="265"/>
      <c r="AA2432" s="265"/>
      <c r="AB2432" s="265"/>
    </row>
    <row r="2433" hidden="1">
      <c r="A2433" s="83" t="str">
        <f t="shared" si="46"/>
        <v/>
      </c>
      <c r="B2433" s="323"/>
      <c r="C2433" s="92"/>
      <c r="D2433" s="306"/>
      <c r="E2433" s="173"/>
      <c r="F2433" s="173"/>
      <c r="G2433" s="308"/>
      <c r="H2433" s="348"/>
      <c r="I2433" s="173"/>
      <c r="J2433" s="173"/>
      <c r="K2433" s="300"/>
      <c r="L2433" s="349"/>
      <c r="M2433" s="362"/>
      <c r="N2433" s="349"/>
      <c r="O2433" s="349"/>
      <c r="P2433" s="349"/>
      <c r="Q2433" s="265"/>
      <c r="R2433" s="265"/>
      <c r="S2433" s="265"/>
      <c r="T2433" s="265"/>
      <c r="U2433" s="265"/>
      <c r="V2433" s="265"/>
      <c r="W2433" s="265"/>
      <c r="X2433" s="265"/>
      <c r="Y2433" s="265"/>
      <c r="Z2433" s="265"/>
      <c r="AA2433" s="265"/>
      <c r="AB2433" s="265"/>
    </row>
    <row r="2434" hidden="1">
      <c r="A2434" s="83" t="str">
        <f t="shared" si="46"/>
        <v/>
      </c>
      <c r="B2434" s="503" t="s">
        <v>10572</v>
      </c>
      <c r="C2434" s="92"/>
      <c r="D2434" s="306"/>
      <c r="E2434" s="173"/>
      <c r="F2434" s="173"/>
      <c r="G2434" s="308"/>
      <c r="H2434" s="348"/>
      <c r="I2434" s="173"/>
      <c r="J2434" s="173"/>
      <c r="K2434" s="300"/>
      <c r="L2434" s="349"/>
      <c r="M2434" s="362"/>
      <c r="N2434" s="349"/>
      <c r="O2434" s="349"/>
      <c r="P2434" s="349"/>
      <c r="Q2434" s="265"/>
      <c r="R2434" s="265"/>
      <c r="S2434" s="265"/>
      <c r="T2434" s="265"/>
      <c r="U2434" s="265"/>
      <c r="V2434" s="265"/>
      <c r="W2434" s="265"/>
      <c r="X2434" s="265"/>
      <c r="Y2434" s="265"/>
      <c r="Z2434" s="265"/>
      <c r="AA2434" s="265"/>
      <c r="AB2434" s="265"/>
    </row>
    <row r="2435" hidden="1">
      <c r="A2435" s="83" t="str">
        <f t="shared" si="46"/>
        <v>6172c1c0a82cb9cc5fa5f57b</v>
      </c>
      <c r="B2435" s="99"/>
      <c r="C2435" s="114" t="s">
        <v>69</v>
      </c>
      <c r="D2435" s="306" t="s">
        <v>51</v>
      </c>
      <c r="E2435" s="101" t="s">
        <v>5322</v>
      </c>
      <c r="F2435" s="101" t="s">
        <v>5323</v>
      </c>
      <c r="G2435" s="308" t="s">
        <v>8927</v>
      </c>
      <c r="H2435" s="348" t="s">
        <v>11605</v>
      </c>
      <c r="I2435" s="173" t="s">
        <v>11606</v>
      </c>
      <c r="J2435" s="173" t="s">
        <v>5325</v>
      </c>
      <c r="K2435" s="300"/>
      <c r="L2435" s="349"/>
      <c r="M2435" s="362"/>
      <c r="N2435" s="349"/>
      <c r="O2435" s="349"/>
      <c r="P2435" s="349"/>
      <c r="Q2435" s="265"/>
      <c r="R2435" s="265"/>
      <c r="S2435" s="265"/>
      <c r="T2435" s="265"/>
      <c r="U2435" s="265"/>
      <c r="V2435" s="265"/>
      <c r="W2435" s="265"/>
      <c r="X2435" s="265"/>
      <c r="Y2435" s="265"/>
      <c r="Z2435" s="265"/>
      <c r="AA2435" s="265"/>
      <c r="AB2435" s="265"/>
    </row>
    <row r="2436" hidden="1">
      <c r="A2436" s="83" t="str">
        <f t="shared" si="46"/>
        <v>60aa7619f2375acd7c95f9d3</v>
      </c>
      <c r="B2436" s="99"/>
      <c r="C2436" s="114" t="s">
        <v>69</v>
      </c>
      <c r="D2436" s="122" t="s">
        <v>68</v>
      </c>
      <c r="E2436" s="122" t="s">
        <v>9943</v>
      </c>
      <c r="F2436" s="122" t="s">
        <v>9944</v>
      </c>
      <c r="G2436" s="309" t="s">
        <v>9186</v>
      </c>
      <c r="H2436" s="231" t="s">
        <v>10210</v>
      </c>
      <c r="I2436" s="122" t="s">
        <v>11607</v>
      </c>
      <c r="J2436" s="122" t="s">
        <v>9947</v>
      </c>
      <c r="K2436" s="300" t="s">
        <v>11608</v>
      </c>
      <c r="L2436" s="349"/>
      <c r="M2436" s="362"/>
      <c r="N2436" s="349"/>
      <c r="O2436" s="349"/>
      <c r="P2436" s="349"/>
      <c r="Q2436" s="265"/>
      <c r="R2436" s="265"/>
      <c r="S2436" s="265"/>
      <c r="T2436" s="265"/>
      <c r="U2436" s="265"/>
      <c r="V2436" s="265"/>
      <c r="W2436" s="265"/>
      <c r="X2436" s="265"/>
      <c r="Y2436" s="265"/>
      <c r="Z2436" s="265"/>
      <c r="AA2436" s="265"/>
      <c r="AB2436" s="265"/>
    </row>
    <row r="2437" hidden="1">
      <c r="A2437" s="83" t="str">
        <f t="shared" si="46"/>
        <v>5fcf84b23b60a56a1b852cbf</v>
      </c>
      <c r="B2437" s="99"/>
      <c r="C2437" s="114" t="s">
        <v>69</v>
      </c>
      <c r="D2437" s="306" t="s">
        <v>51</v>
      </c>
      <c r="E2437" s="101" t="s">
        <v>1768</v>
      </c>
      <c r="F2437" s="101" t="s">
        <v>1769</v>
      </c>
      <c r="G2437" s="308" t="s">
        <v>8958</v>
      </c>
      <c r="H2437" s="348" t="s">
        <v>10999</v>
      </c>
      <c r="I2437" s="173" t="s">
        <v>11609</v>
      </c>
      <c r="J2437" s="101" t="s">
        <v>1771</v>
      </c>
      <c r="K2437" s="300"/>
      <c r="L2437" s="349"/>
      <c r="M2437" s="362"/>
      <c r="N2437" s="349"/>
      <c r="O2437" s="349"/>
      <c r="P2437" s="349"/>
      <c r="Q2437" s="265"/>
      <c r="R2437" s="265"/>
      <c r="S2437" s="265"/>
      <c r="T2437" s="265"/>
      <c r="U2437" s="265"/>
      <c r="V2437" s="265"/>
      <c r="W2437" s="265"/>
      <c r="X2437" s="265"/>
      <c r="Y2437" s="265"/>
      <c r="Z2437" s="265"/>
      <c r="AA2437" s="265"/>
      <c r="AB2437" s="265"/>
    </row>
    <row r="2438" hidden="1">
      <c r="A2438" s="83" t="str">
        <f t="shared" si="46"/>
        <v>616d5ede869ca5dfc1483143</v>
      </c>
      <c r="B2438" s="99"/>
      <c r="C2438" s="114" t="s">
        <v>69</v>
      </c>
      <c r="D2438" s="310" t="s">
        <v>123</v>
      </c>
      <c r="E2438" s="48" t="s">
        <v>6473</v>
      </c>
      <c r="F2438" s="48" t="s">
        <v>6474</v>
      </c>
      <c r="G2438" s="409" t="s">
        <v>8912</v>
      </c>
      <c r="H2438" s="414" t="s">
        <v>10999</v>
      </c>
      <c r="I2438" s="116" t="s">
        <v>11506</v>
      </c>
      <c r="J2438" s="48" t="s">
        <v>6476</v>
      </c>
      <c r="K2438" s="300"/>
      <c r="L2438" s="349"/>
      <c r="M2438" s="362"/>
      <c r="N2438" s="349"/>
      <c r="O2438" s="349"/>
      <c r="P2438" s="349"/>
      <c r="Q2438" s="265"/>
      <c r="R2438" s="265"/>
      <c r="S2438" s="265"/>
      <c r="T2438" s="265"/>
      <c r="U2438" s="265"/>
      <c r="V2438" s="265"/>
      <c r="W2438" s="265"/>
      <c r="X2438" s="265"/>
      <c r="Y2438" s="265"/>
      <c r="Z2438" s="265"/>
      <c r="AA2438" s="265"/>
      <c r="AB2438" s="265"/>
    </row>
    <row r="2439" hidden="1">
      <c r="A2439" s="83" t="str">
        <f t="shared" si="46"/>
        <v/>
      </c>
      <c r="B2439" s="99"/>
      <c r="C2439" s="114" t="s">
        <v>69</v>
      </c>
      <c r="D2439" s="306"/>
      <c r="E2439" s="173"/>
      <c r="F2439" s="173"/>
      <c r="G2439" s="308"/>
      <c r="H2439" s="348"/>
      <c r="I2439" s="173"/>
      <c r="J2439" s="173"/>
      <c r="K2439" s="300"/>
      <c r="L2439" s="349"/>
      <c r="M2439" s="362"/>
      <c r="N2439" s="349"/>
      <c r="O2439" s="349"/>
      <c r="P2439" s="349"/>
      <c r="Q2439" s="265"/>
      <c r="R2439" s="265"/>
      <c r="S2439" s="265"/>
      <c r="T2439" s="265"/>
      <c r="U2439" s="265"/>
      <c r="V2439" s="265"/>
      <c r="W2439" s="265"/>
      <c r="X2439" s="265"/>
      <c r="Y2439" s="265"/>
      <c r="Z2439" s="265"/>
      <c r="AA2439" s="265"/>
      <c r="AB2439" s="265"/>
    </row>
    <row r="2440" hidden="1">
      <c r="A2440" s="83" t="str">
        <f t="shared" si="46"/>
        <v/>
      </c>
      <c r="B2440" s="108"/>
      <c r="C2440" s="405"/>
      <c r="D2440" s="306"/>
      <c r="E2440" s="173"/>
      <c r="F2440" s="173"/>
      <c r="G2440" s="308"/>
      <c r="H2440" s="348"/>
      <c r="I2440" s="173"/>
      <c r="J2440" s="173"/>
      <c r="K2440" s="300"/>
      <c r="L2440" s="349"/>
      <c r="M2440" s="362"/>
      <c r="N2440" s="349"/>
      <c r="O2440" s="349"/>
      <c r="P2440" s="349"/>
      <c r="Q2440" s="265"/>
      <c r="R2440" s="265"/>
      <c r="S2440" s="265"/>
      <c r="T2440" s="265"/>
      <c r="U2440" s="265"/>
      <c r="V2440" s="265"/>
      <c r="W2440" s="265"/>
      <c r="X2440" s="265"/>
      <c r="Y2440" s="265"/>
      <c r="Z2440" s="265"/>
      <c r="AA2440" s="265"/>
      <c r="AB2440" s="265"/>
    </row>
    <row r="2441" hidden="1">
      <c r="A2441" s="83" t="str">
        <f t="shared" si="46"/>
        <v/>
      </c>
      <c r="B2441" s="323"/>
      <c r="C2441" s="92"/>
      <c r="D2441" s="306"/>
      <c r="E2441" s="173"/>
      <c r="F2441" s="173"/>
      <c r="G2441" s="308"/>
      <c r="H2441" s="348"/>
      <c r="I2441" s="173"/>
      <c r="J2441" s="173"/>
      <c r="K2441" s="300"/>
      <c r="L2441" s="349"/>
      <c r="M2441" s="362"/>
      <c r="N2441" s="349"/>
      <c r="O2441" s="349"/>
      <c r="P2441" s="349"/>
      <c r="Q2441" s="265"/>
      <c r="R2441" s="265"/>
      <c r="S2441" s="265"/>
      <c r="T2441" s="265"/>
      <c r="U2441" s="265"/>
      <c r="V2441" s="265"/>
      <c r="W2441" s="265"/>
      <c r="X2441" s="265"/>
      <c r="Y2441" s="265"/>
      <c r="Z2441" s="265"/>
      <c r="AA2441" s="265"/>
      <c r="AB2441" s="265"/>
    </row>
    <row r="2442" hidden="1">
      <c r="A2442" s="83" t="str">
        <f t="shared" si="46"/>
        <v>60950826e8875d9ccad144ab</v>
      </c>
      <c r="B2442" s="266" t="s">
        <v>368</v>
      </c>
      <c r="C2442" s="475" t="s">
        <v>371</v>
      </c>
      <c r="D2442" s="574" t="s">
        <v>115</v>
      </c>
      <c r="E2442" s="122" t="s">
        <v>4230</v>
      </c>
      <c r="F2442" s="122" t="s">
        <v>4231</v>
      </c>
      <c r="G2442" s="309" t="s">
        <v>8927</v>
      </c>
      <c r="H2442" s="231" t="s">
        <v>11427</v>
      </c>
      <c r="I2442" s="122" t="s">
        <v>11610</v>
      </c>
      <c r="J2442" s="122" t="s">
        <v>4233</v>
      </c>
      <c r="K2442" s="300"/>
      <c r="L2442" s="349"/>
      <c r="M2442" s="362"/>
      <c r="N2442" s="349"/>
      <c r="O2442" s="349"/>
      <c r="P2442" s="349"/>
      <c r="Q2442" s="265"/>
      <c r="R2442" s="265"/>
      <c r="S2442" s="265"/>
      <c r="T2442" s="265"/>
      <c r="U2442" s="265"/>
      <c r="V2442" s="265"/>
      <c r="W2442" s="265"/>
      <c r="X2442" s="265"/>
      <c r="Y2442" s="265"/>
      <c r="Z2442" s="265"/>
      <c r="AA2442" s="265"/>
      <c r="AB2442" s="265"/>
    </row>
    <row r="2443" hidden="1">
      <c r="A2443" s="83"/>
      <c r="B2443" s="99"/>
      <c r="C2443" s="480" t="s">
        <v>371</v>
      </c>
      <c r="D2443" s="575" t="s">
        <v>115</v>
      </c>
      <c r="E2443" s="116" t="s">
        <v>6675</v>
      </c>
      <c r="F2443" s="116" t="s">
        <v>6676</v>
      </c>
      <c r="G2443" s="409" t="s">
        <v>8748</v>
      </c>
      <c r="H2443" s="414" t="s">
        <v>11531</v>
      </c>
      <c r="I2443" s="116" t="s">
        <v>11611</v>
      </c>
      <c r="J2443" s="116" t="s">
        <v>6678</v>
      </c>
      <c r="K2443" s="300"/>
      <c r="L2443" s="349"/>
      <c r="M2443" s="362"/>
      <c r="N2443" s="349"/>
      <c r="O2443" s="349"/>
      <c r="P2443" s="349"/>
      <c r="Q2443" s="265"/>
      <c r="R2443" s="265"/>
      <c r="S2443" s="265"/>
      <c r="T2443" s="265"/>
      <c r="U2443" s="265"/>
      <c r="V2443" s="265"/>
      <c r="W2443" s="265"/>
      <c r="X2443" s="265"/>
      <c r="Y2443" s="265"/>
      <c r="Z2443" s="265"/>
      <c r="AA2443" s="265"/>
      <c r="AB2443" s="265"/>
    </row>
    <row r="2444" hidden="1">
      <c r="A2444" s="83" t="str">
        <f t="shared" ref="A2444:A2453" si="47">E2444</f>
        <v>605b27df9c6108349d913b30</v>
      </c>
      <c r="B2444" s="99"/>
      <c r="C2444" s="480" t="s">
        <v>371</v>
      </c>
      <c r="D2444" s="267" t="s">
        <v>99</v>
      </c>
      <c r="E2444" s="101" t="s">
        <v>3385</v>
      </c>
      <c r="F2444" s="101" t="s">
        <v>3386</v>
      </c>
      <c r="G2444" s="308" t="s">
        <v>8755</v>
      </c>
      <c r="H2444" s="348" t="s">
        <v>11531</v>
      </c>
      <c r="I2444" s="173" t="s">
        <v>11571</v>
      </c>
      <c r="J2444" s="101" t="s">
        <v>3388</v>
      </c>
      <c r="K2444" s="300"/>
      <c r="L2444" s="349"/>
      <c r="M2444" s="362"/>
      <c r="N2444" s="349"/>
      <c r="O2444" s="349"/>
      <c r="P2444" s="349"/>
      <c r="Q2444" s="265"/>
      <c r="R2444" s="265"/>
      <c r="S2444" s="265"/>
      <c r="T2444" s="265"/>
      <c r="U2444" s="265"/>
      <c r="V2444" s="265"/>
      <c r="W2444" s="265"/>
      <c r="X2444" s="265"/>
      <c r="Y2444" s="265"/>
      <c r="Z2444" s="265"/>
      <c r="AA2444" s="265"/>
      <c r="AB2444" s="265"/>
    </row>
    <row r="2445" hidden="1">
      <c r="A2445" s="83" t="str">
        <f t="shared" si="47"/>
        <v>60950bf5424cc99b2ed234c5</v>
      </c>
      <c r="B2445" s="99"/>
      <c r="C2445" s="480" t="s">
        <v>371</v>
      </c>
      <c r="D2445" s="576" t="s">
        <v>115</v>
      </c>
      <c r="E2445" s="554" t="s">
        <v>7191</v>
      </c>
      <c r="F2445" s="554" t="s">
        <v>7192</v>
      </c>
      <c r="G2445" s="555" t="s">
        <v>8745</v>
      </c>
      <c r="H2445" s="220" t="s">
        <v>11612</v>
      </c>
      <c r="I2445" s="182" t="s">
        <v>11613</v>
      </c>
      <c r="J2445" s="182" t="s">
        <v>7194</v>
      </c>
      <c r="K2445" s="279" t="s">
        <v>6967</v>
      </c>
      <c r="L2445" s="349"/>
      <c r="M2445" s="362"/>
      <c r="N2445" s="349"/>
      <c r="O2445" s="349"/>
      <c r="P2445" s="349"/>
      <c r="Q2445" s="265"/>
      <c r="R2445" s="265"/>
      <c r="S2445" s="265"/>
      <c r="T2445" s="265"/>
      <c r="U2445" s="265"/>
      <c r="V2445" s="265"/>
      <c r="W2445" s="265"/>
      <c r="X2445" s="265"/>
      <c r="Y2445" s="265"/>
      <c r="Z2445" s="265"/>
      <c r="AA2445" s="265"/>
      <c r="AB2445" s="265"/>
    </row>
    <row r="2446" hidden="1">
      <c r="A2446" s="83" t="str">
        <f t="shared" si="47"/>
        <v/>
      </c>
      <c r="B2446" s="99"/>
      <c r="C2446" s="480" t="s">
        <v>371</v>
      </c>
      <c r="D2446" s="306"/>
      <c r="E2446" s="173"/>
      <c r="F2446" s="173"/>
      <c r="G2446" s="308"/>
      <c r="H2446" s="348"/>
      <c r="I2446" s="173"/>
      <c r="J2446" s="173"/>
      <c r="K2446" s="300"/>
      <c r="L2446" s="349"/>
      <c r="M2446" s="362"/>
      <c r="N2446" s="349"/>
      <c r="O2446" s="349"/>
      <c r="P2446" s="349"/>
      <c r="Q2446" s="265"/>
      <c r="R2446" s="265"/>
      <c r="S2446" s="265"/>
      <c r="T2446" s="265"/>
      <c r="U2446" s="265"/>
      <c r="V2446" s="265"/>
      <c r="W2446" s="265"/>
      <c r="X2446" s="265"/>
      <c r="Y2446" s="265"/>
      <c r="Z2446" s="265"/>
      <c r="AA2446" s="265"/>
      <c r="AB2446" s="265"/>
    </row>
    <row r="2447" hidden="1">
      <c r="A2447" s="83" t="str">
        <f t="shared" si="47"/>
        <v/>
      </c>
      <c r="B2447" s="99"/>
      <c r="C2447" s="405"/>
      <c r="D2447" s="306"/>
      <c r="E2447" s="173"/>
      <c r="F2447" s="173"/>
      <c r="G2447" s="308"/>
      <c r="H2447" s="348"/>
      <c r="I2447" s="173"/>
      <c r="J2447" s="173"/>
      <c r="K2447" s="300"/>
      <c r="L2447" s="349"/>
      <c r="M2447" s="362"/>
      <c r="N2447" s="349"/>
      <c r="O2447" s="349"/>
      <c r="P2447" s="349"/>
      <c r="Q2447" s="265"/>
      <c r="R2447" s="265"/>
      <c r="S2447" s="265"/>
      <c r="T2447" s="265"/>
      <c r="U2447" s="265"/>
      <c r="V2447" s="265"/>
      <c r="W2447" s="265"/>
      <c r="X2447" s="265"/>
      <c r="Y2447" s="265"/>
      <c r="Z2447" s="265"/>
      <c r="AA2447" s="265"/>
      <c r="AB2447" s="265"/>
    </row>
    <row r="2448" hidden="1">
      <c r="A2448" s="83" t="str">
        <f t="shared" si="47"/>
        <v/>
      </c>
      <c r="B2448" s="108"/>
      <c r="C2448" s="480"/>
      <c r="D2448" s="306"/>
      <c r="E2448" s="173"/>
      <c r="F2448" s="173"/>
      <c r="G2448" s="308"/>
      <c r="H2448" s="348"/>
      <c r="I2448" s="173"/>
      <c r="J2448" s="173"/>
      <c r="K2448" s="300"/>
      <c r="L2448" s="349"/>
      <c r="M2448" s="362"/>
      <c r="N2448" s="349"/>
      <c r="O2448" s="349"/>
      <c r="P2448" s="349"/>
      <c r="Q2448" s="265"/>
      <c r="R2448" s="265"/>
      <c r="S2448" s="265"/>
      <c r="T2448" s="265"/>
      <c r="U2448" s="265"/>
      <c r="V2448" s="265"/>
      <c r="W2448" s="265"/>
      <c r="X2448" s="265"/>
      <c r="Y2448" s="265"/>
      <c r="Z2448" s="265"/>
      <c r="AA2448" s="265"/>
      <c r="AB2448" s="265"/>
    </row>
    <row r="2449" hidden="1">
      <c r="A2449" s="83" t="str">
        <f t="shared" si="47"/>
        <v/>
      </c>
      <c r="B2449" s="323"/>
      <c r="C2449" s="478">
        <v>44504.0</v>
      </c>
      <c r="D2449" s="306"/>
      <c r="E2449" s="173"/>
      <c r="F2449" s="173"/>
      <c r="G2449" s="308"/>
      <c r="H2449" s="348"/>
      <c r="I2449" s="173"/>
      <c r="J2449" s="173"/>
      <c r="K2449" s="300"/>
      <c r="L2449" s="349"/>
      <c r="M2449" s="362"/>
      <c r="N2449" s="349"/>
      <c r="O2449" s="349"/>
      <c r="P2449" s="349"/>
      <c r="Q2449" s="265"/>
      <c r="R2449" s="265"/>
      <c r="S2449" s="265"/>
      <c r="T2449" s="265"/>
      <c r="U2449" s="265"/>
      <c r="V2449" s="265"/>
      <c r="W2449" s="265"/>
      <c r="X2449" s="265"/>
      <c r="Y2449" s="265"/>
      <c r="Z2449" s="265"/>
      <c r="AA2449" s="265"/>
      <c r="AB2449" s="265"/>
    </row>
    <row r="2450" hidden="1">
      <c r="A2450" s="83" t="str">
        <f t="shared" si="47"/>
        <v/>
      </c>
      <c r="B2450" s="481" t="s">
        <v>8686</v>
      </c>
      <c r="C2450" s="480" t="s">
        <v>52</v>
      </c>
      <c r="D2450" s="306"/>
      <c r="E2450" s="173"/>
      <c r="F2450" s="173"/>
      <c r="G2450" s="308"/>
      <c r="H2450" s="348"/>
      <c r="I2450" s="173"/>
      <c r="J2450" s="173"/>
      <c r="K2450" s="300"/>
      <c r="L2450" s="349"/>
      <c r="M2450" s="362"/>
      <c r="N2450" s="349"/>
      <c r="O2450" s="349"/>
      <c r="P2450" s="349"/>
      <c r="Q2450" s="265"/>
      <c r="R2450" s="265"/>
      <c r="S2450" s="265"/>
      <c r="T2450" s="265"/>
      <c r="U2450" s="265"/>
      <c r="V2450" s="265"/>
      <c r="W2450" s="265"/>
      <c r="X2450" s="265"/>
      <c r="Y2450" s="265"/>
      <c r="Z2450" s="265"/>
      <c r="AA2450" s="265"/>
      <c r="AB2450" s="265"/>
    </row>
    <row r="2451" hidden="1">
      <c r="A2451" s="83" t="str">
        <f t="shared" si="47"/>
        <v>RANDEVU OLUŞTURULMAYACAK!!!!</v>
      </c>
      <c r="B2451" s="99"/>
      <c r="C2451" s="480" t="s">
        <v>52</v>
      </c>
      <c r="D2451" s="306"/>
      <c r="E2451" s="339" t="s">
        <v>10215</v>
      </c>
      <c r="F2451" s="254"/>
      <c r="G2451" s="308"/>
      <c r="H2451" s="348"/>
      <c r="I2451" s="173"/>
      <c r="J2451" s="173"/>
      <c r="K2451" s="300"/>
      <c r="L2451" s="349"/>
      <c r="M2451" s="362"/>
      <c r="N2451" s="349"/>
      <c r="O2451" s="349"/>
      <c r="P2451" s="349"/>
      <c r="Q2451" s="265"/>
      <c r="R2451" s="265"/>
      <c r="S2451" s="265"/>
      <c r="T2451" s="265"/>
      <c r="U2451" s="265"/>
      <c r="V2451" s="265"/>
      <c r="W2451" s="265"/>
      <c r="X2451" s="265"/>
      <c r="Y2451" s="265"/>
      <c r="Z2451" s="265"/>
      <c r="AA2451" s="265"/>
      <c r="AB2451" s="265"/>
    </row>
    <row r="2452" hidden="1">
      <c r="A2452" s="83" t="str">
        <f t="shared" si="47"/>
        <v/>
      </c>
      <c r="B2452" s="99"/>
      <c r="C2452" s="480" t="s">
        <v>52</v>
      </c>
      <c r="D2452" s="306"/>
      <c r="E2452" s="255"/>
      <c r="F2452" s="256"/>
      <c r="G2452" s="308"/>
      <c r="H2452" s="127"/>
      <c r="I2452" s="173"/>
      <c r="J2452" s="173"/>
      <c r="K2452" s="300"/>
      <c r="L2452" s="349"/>
      <c r="M2452" s="362"/>
      <c r="N2452" s="349"/>
      <c r="O2452" s="349"/>
      <c r="P2452" s="349"/>
      <c r="Q2452" s="265"/>
      <c r="R2452" s="265"/>
      <c r="S2452" s="265"/>
      <c r="T2452" s="265"/>
      <c r="U2452" s="265"/>
      <c r="V2452" s="265"/>
      <c r="W2452" s="265"/>
      <c r="X2452" s="265"/>
      <c r="Y2452" s="265"/>
      <c r="Z2452" s="265"/>
      <c r="AA2452" s="265"/>
      <c r="AB2452" s="265"/>
    </row>
    <row r="2453" hidden="1">
      <c r="A2453" s="83" t="str">
        <f t="shared" si="47"/>
        <v/>
      </c>
      <c r="B2453" s="99"/>
      <c r="C2453" s="480" t="s">
        <v>52</v>
      </c>
      <c r="D2453" s="306"/>
      <c r="E2453" s="257"/>
      <c r="F2453" s="259"/>
      <c r="G2453" s="308"/>
      <c r="H2453" s="127"/>
      <c r="I2453" s="173"/>
      <c r="J2453" s="173"/>
      <c r="K2453" s="300"/>
      <c r="L2453" s="349"/>
      <c r="M2453" s="362"/>
      <c r="N2453" s="349"/>
      <c r="O2453" s="349"/>
      <c r="P2453" s="349"/>
      <c r="Q2453" s="265"/>
      <c r="R2453" s="265"/>
      <c r="S2453" s="265"/>
      <c r="T2453" s="265"/>
      <c r="U2453" s="265"/>
      <c r="V2453" s="265"/>
      <c r="W2453" s="265"/>
      <c r="X2453" s="265"/>
      <c r="Y2453" s="265"/>
      <c r="Z2453" s="265"/>
      <c r="AA2453" s="265"/>
      <c r="AB2453" s="265"/>
    </row>
    <row r="2454" hidden="1">
      <c r="A2454" s="577"/>
      <c r="B2454" s="99"/>
      <c r="C2454" s="480" t="s">
        <v>52</v>
      </c>
      <c r="D2454" s="306"/>
      <c r="E2454" s="173"/>
      <c r="F2454" s="173"/>
      <c r="G2454" s="308"/>
      <c r="H2454" s="348"/>
      <c r="I2454" s="173"/>
      <c r="J2454" s="173"/>
      <c r="K2454" s="300"/>
      <c r="L2454" s="349"/>
      <c r="M2454" s="362"/>
      <c r="N2454" s="349"/>
      <c r="O2454" s="349"/>
      <c r="P2454" s="578"/>
      <c r="Q2454" s="20"/>
      <c r="R2454" s="20"/>
      <c r="S2454" s="20"/>
      <c r="T2454" s="20"/>
      <c r="U2454" s="20"/>
      <c r="V2454" s="20"/>
      <c r="W2454" s="20"/>
      <c r="X2454" s="20"/>
      <c r="Y2454" s="20"/>
      <c r="Z2454" s="20"/>
      <c r="AA2454" s="20"/>
      <c r="AB2454" s="20"/>
    </row>
    <row r="2455" hidden="1">
      <c r="A2455" s="577"/>
      <c r="B2455" s="99"/>
      <c r="C2455" s="480" t="s">
        <v>52</v>
      </c>
      <c r="D2455" s="306"/>
      <c r="E2455" s="173"/>
      <c r="F2455" s="173"/>
      <c r="G2455" s="308"/>
      <c r="H2455" s="348"/>
      <c r="I2455" s="173"/>
      <c r="J2455" s="173"/>
      <c r="K2455" s="300"/>
      <c r="L2455" s="349"/>
      <c r="M2455" s="362"/>
      <c r="N2455" s="349"/>
      <c r="O2455" s="349"/>
      <c r="P2455" s="578"/>
      <c r="Q2455" s="20"/>
      <c r="R2455" s="20"/>
      <c r="S2455" s="20"/>
      <c r="T2455" s="20"/>
      <c r="U2455" s="20"/>
      <c r="V2455" s="20"/>
      <c r="W2455" s="20"/>
      <c r="X2455" s="20"/>
      <c r="Y2455" s="20"/>
      <c r="Z2455" s="20"/>
      <c r="AA2455" s="20"/>
      <c r="AB2455" s="20"/>
    </row>
    <row r="2456" hidden="1">
      <c r="A2456" s="577"/>
      <c r="B2456" s="108"/>
      <c r="C2456" s="480" t="s">
        <v>52</v>
      </c>
      <c r="D2456" s="306"/>
      <c r="E2456" s="173"/>
      <c r="F2456" s="173"/>
      <c r="G2456" s="308"/>
      <c r="H2456" s="348"/>
      <c r="I2456" s="173"/>
      <c r="J2456" s="173"/>
      <c r="K2456" s="300"/>
      <c r="L2456" s="349"/>
      <c r="M2456" s="362"/>
      <c r="N2456" s="349"/>
      <c r="O2456" s="349"/>
      <c r="P2456" s="578"/>
      <c r="Q2456" s="20"/>
      <c r="R2456" s="20"/>
      <c r="S2456" s="20"/>
      <c r="T2456" s="20"/>
      <c r="U2456" s="20"/>
      <c r="V2456" s="20"/>
      <c r="W2456" s="20"/>
      <c r="X2456" s="20"/>
      <c r="Y2456" s="20"/>
      <c r="Z2456" s="20"/>
      <c r="AA2456" s="20"/>
      <c r="AB2456" s="20"/>
    </row>
    <row r="2457" hidden="1">
      <c r="A2457" s="577"/>
      <c r="B2457" s="323"/>
      <c r="C2457" s="92"/>
      <c r="D2457" s="306"/>
      <c r="E2457" s="173"/>
      <c r="F2457" s="173"/>
      <c r="G2457" s="308"/>
      <c r="H2457" s="348"/>
      <c r="I2457" s="173"/>
      <c r="J2457" s="173"/>
      <c r="K2457" s="300"/>
      <c r="L2457" s="349"/>
      <c r="M2457" s="362"/>
      <c r="N2457" s="349"/>
      <c r="O2457" s="349"/>
      <c r="P2457" s="578"/>
      <c r="Q2457" s="20"/>
      <c r="R2457" s="20"/>
      <c r="S2457" s="20"/>
      <c r="T2457" s="20"/>
      <c r="U2457" s="20"/>
      <c r="V2457" s="20"/>
      <c r="W2457" s="20"/>
      <c r="X2457" s="20"/>
      <c r="Y2457" s="20"/>
      <c r="Z2457" s="20"/>
      <c r="AA2457" s="20"/>
      <c r="AB2457" s="20"/>
    </row>
    <row r="2458" hidden="1">
      <c r="A2458" s="577"/>
      <c r="B2458" s="503" t="s">
        <v>10572</v>
      </c>
      <c r="C2458" s="92"/>
      <c r="D2458" s="306"/>
      <c r="E2458" s="173"/>
      <c r="F2458" s="173"/>
      <c r="G2458" s="308"/>
      <c r="H2458" s="348"/>
      <c r="I2458" s="173"/>
      <c r="J2458" s="173"/>
      <c r="K2458" s="300"/>
      <c r="L2458" s="349"/>
      <c r="M2458" s="362"/>
      <c r="N2458" s="349"/>
      <c r="O2458" s="349"/>
      <c r="P2458" s="578"/>
      <c r="Q2458" s="20"/>
      <c r="R2458" s="20"/>
      <c r="S2458" s="20"/>
      <c r="T2458" s="20"/>
      <c r="U2458" s="20"/>
      <c r="V2458" s="20"/>
      <c r="W2458" s="20"/>
      <c r="X2458" s="20"/>
      <c r="Y2458" s="20"/>
      <c r="Z2458" s="20"/>
      <c r="AA2458" s="20"/>
      <c r="AB2458" s="20"/>
    </row>
    <row r="2459" hidden="1">
      <c r="A2459" s="577"/>
      <c r="B2459" s="99"/>
      <c r="C2459" s="114" t="s">
        <v>69</v>
      </c>
      <c r="D2459" s="306"/>
      <c r="E2459" s="173"/>
      <c r="F2459" s="173"/>
      <c r="G2459" s="308"/>
      <c r="H2459" s="348"/>
      <c r="I2459" s="173"/>
      <c r="J2459" s="173"/>
      <c r="K2459" s="300"/>
      <c r="L2459" s="349"/>
      <c r="M2459" s="362"/>
      <c r="N2459" s="349"/>
      <c r="O2459" s="349"/>
      <c r="P2459" s="578"/>
      <c r="Q2459" s="20"/>
      <c r="R2459" s="20"/>
      <c r="S2459" s="20"/>
      <c r="T2459" s="20"/>
      <c r="U2459" s="20"/>
      <c r="V2459" s="20"/>
      <c r="W2459" s="20"/>
      <c r="X2459" s="20"/>
      <c r="Y2459" s="20"/>
      <c r="Z2459" s="20"/>
      <c r="AA2459" s="20"/>
      <c r="AB2459" s="20"/>
    </row>
    <row r="2460" hidden="1">
      <c r="A2460" s="577"/>
      <c r="B2460" s="99"/>
      <c r="C2460" s="114" t="s">
        <v>69</v>
      </c>
      <c r="D2460" s="267" t="s">
        <v>99</v>
      </c>
      <c r="E2460" s="101" t="s">
        <v>606</v>
      </c>
      <c r="F2460" s="101" t="s">
        <v>607</v>
      </c>
      <c r="G2460" s="308" t="s">
        <v>9410</v>
      </c>
      <c r="H2460" s="348" t="s">
        <v>11614</v>
      </c>
      <c r="I2460" s="173" t="s">
        <v>11615</v>
      </c>
      <c r="J2460" s="11" t="s">
        <v>610</v>
      </c>
      <c r="K2460" s="300"/>
      <c r="L2460" s="349"/>
      <c r="M2460" s="362"/>
      <c r="N2460" s="349"/>
      <c r="O2460" s="349"/>
      <c r="P2460" s="578"/>
      <c r="Q2460" s="20"/>
      <c r="R2460" s="20"/>
      <c r="S2460" s="20"/>
      <c r="T2460" s="20"/>
      <c r="U2460" s="20"/>
      <c r="V2460" s="20"/>
      <c r="W2460" s="20"/>
      <c r="X2460" s="20"/>
      <c r="Y2460" s="20"/>
      <c r="Z2460" s="20"/>
      <c r="AA2460" s="20"/>
      <c r="AB2460" s="20"/>
    </row>
    <row r="2461" hidden="1">
      <c r="A2461" s="577"/>
      <c r="B2461" s="99"/>
      <c r="C2461" s="114" t="s">
        <v>69</v>
      </c>
      <c r="D2461" s="267" t="s">
        <v>99</v>
      </c>
      <c r="E2461" s="101" t="s">
        <v>11616</v>
      </c>
      <c r="F2461" s="101" t="s">
        <v>11617</v>
      </c>
      <c r="G2461" s="308" t="s">
        <v>9021</v>
      </c>
      <c r="H2461" s="348" t="s">
        <v>11618</v>
      </c>
      <c r="I2461" s="173" t="s">
        <v>11619</v>
      </c>
      <c r="J2461" s="11" t="s">
        <v>11620</v>
      </c>
      <c r="K2461" s="300"/>
      <c r="L2461" s="349"/>
      <c r="M2461" s="362"/>
      <c r="N2461" s="349"/>
      <c r="O2461" s="349"/>
      <c r="P2461" s="578"/>
      <c r="Q2461" s="20"/>
      <c r="R2461" s="20"/>
      <c r="S2461" s="20"/>
      <c r="T2461" s="20"/>
      <c r="U2461" s="20"/>
      <c r="V2461" s="20"/>
      <c r="W2461" s="20"/>
      <c r="X2461" s="20"/>
      <c r="Y2461" s="20"/>
      <c r="Z2461" s="20"/>
      <c r="AA2461" s="20"/>
      <c r="AB2461" s="20"/>
    </row>
    <row r="2462" hidden="1">
      <c r="A2462" s="577"/>
      <c r="B2462" s="99"/>
      <c r="C2462" s="114" t="s">
        <v>69</v>
      </c>
      <c r="D2462" s="297" t="s">
        <v>99</v>
      </c>
      <c r="E2462" s="122" t="s">
        <v>7108</v>
      </c>
      <c r="F2462" s="122" t="s">
        <v>7109</v>
      </c>
      <c r="G2462" s="309" t="s">
        <v>8745</v>
      </c>
      <c r="H2462" s="231" t="s">
        <v>11621</v>
      </c>
      <c r="I2462" s="122" t="s">
        <v>11622</v>
      </c>
      <c r="J2462" s="424" t="s">
        <v>7111</v>
      </c>
      <c r="K2462" s="300"/>
      <c r="L2462" s="349"/>
      <c r="M2462" s="362"/>
      <c r="N2462" s="349"/>
      <c r="O2462" s="349"/>
      <c r="P2462" s="578"/>
      <c r="Q2462" s="20"/>
      <c r="R2462" s="20"/>
      <c r="S2462" s="20"/>
      <c r="T2462" s="20"/>
      <c r="U2462" s="20"/>
      <c r="V2462" s="20"/>
      <c r="W2462" s="20"/>
      <c r="X2462" s="20"/>
      <c r="Y2462" s="20"/>
      <c r="Z2462" s="20"/>
      <c r="AA2462" s="20"/>
      <c r="AB2462" s="20"/>
    </row>
    <row r="2463" hidden="1">
      <c r="A2463" s="577"/>
      <c r="B2463" s="99"/>
      <c r="C2463" s="114" t="s">
        <v>69</v>
      </c>
      <c r="D2463" s="297" t="s">
        <v>99</v>
      </c>
      <c r="E2463" s="122" t="s">
        <v>5911</v>
      </c>
      <c r="F2463" s="122" t="s">
        <v>5912</v>
      </c>
      <c r="G2463" s="309" t="s">
        <v>9325</v>
      </c>
      <c r="H2463" s="231" t="s">
        <v>11469</v>
      </c>
      <c r="I2463" s="122" t="s">
        <v>11623</v>
      </c>
      <c r="J2463" s="424" t="s">
        <v>5914</v>
      </c>
      <c r="K2463" s="300"/>
      <c r="L2463" s="349"/>
      <c r="M2463" s="362"/>
      <c r="N2463" s="349"/>
      <c r="O2463" s="349"/>
      <c r="P2463" s="578"/>
      <c r="Q2463" s="20"/>
      <c r="R2463" s="20"/>
      <c r="S2463" s="20"/>
      <c r="T2463" s="20"/>
      <c r="U2463" s="20"/>
      <c r="V2463" s="20"/>
      <c r="W2463" s="20"/>
      <c r="X2463" s="20"/>
      <c r="Y2463" s="20"/>
      <c r="Z2463" s="20"/>
      <c r="AA2463" s="20"/>
      <c r="AB2463" s="20"/>
    </row>
    <row r="2464" hidden="1">
      <c r="A2464" s="577"/>
      <c r="B2464" s="108"/>
      <c r="C2464" s="405"/>
      <c r="D2464" s="306"/>
      <c r="E2464" s="173"/>
      <c r="F2464" s="173"/>
      <c r="G2464" s="308"/>
      <c r="H2464" s="348"/>
      <c r="I2464" s="173"/>
      <c r="J2464" s="173"/>
      <c r="K2464" s="300"/>
      <c r="L2464" s="349"/>
      <c r="M2464" s="362"/>
      <c r="N2464" s="349"/>
      <c r="O2464" s="349"/>
      <c r="P2464" s="578"/>
      <c r="Q2464" s="20"/>
      <c r="R2464" s="20"/>
      <c r="S2464" s="20"/>
      <c r="T2464" s="20"/>
      <c r="U2464" s="20"/>
      <c r="V2464" s="20"/>
      <c r="W2464" s="20"/>
      <c r="X2464" s="20"/>
      <c r="Y2464" s="20"/>
      <c r="Z2464" s="20"/>
      <c r="AA2464" s="20"/>
      <c r="AB2464" s="20"/>
    </row>
    <row r="2465" hidden="1">
      <c r="A2465" s="577"/>
      <c r="B2465" s="323"/>
      <c r="C2465" s="92"/>
      <c r="D2465" s="306"/>
      <c r="E2465" s="173"/>
      <c r="F2465" s="173"/>
      <c r="G2465" s="308"/>
      <c r="H2465" s="348"/>
      <c r="I2465" s="173"/>
      <c r="J2465" s="173"/>
      <c r="K2465" s="300"/>
      <c r="L2465" s="349"/>
      <c r="M2465" s="362"/>
      <c r="N2465" s="349"/>
      <c r="O2465" s="349"/>
      <c r="P2465" s="578"/>
      <c r="Q2465" s="20"/>
      <c r="R2465" s="20"/>
      <c r="S2465" s="20"/>
      <c r="T2465" s="20"/>
      <c r="U2465" s="20"/>
      <c r="V2465" s="20"/>
      <c r="W2465" s="20"/>
      <c r="X2465" s="20"/>
      <c r="Y2465" s="20"/>
      <c r="Z2465" s="20"/>
      <c r="AA2465" s="20"/>
      <c r="AB2465" s="20"/>
    </row>
    <row r="2466" hidden="1">
      <c r="A2466" s="577"/>
      <c r="B2466" s="266" t="s">
        <v>368</v>
      </c>
      <c r="C2466" s="475" t="s">
        <v>371</v>
      </c>
      <c r="D2466" s="306"/>
      <c r="E2466" s="173"/>
      <c r="F2466" s="173"/>
      <c r="G2466" s="308"/>
      <c r="H2466" s="348"/>
      <c r="I2466" s="173"/>
      <c r="J2466" s="173"/>
      <c r="K2466" s="300"/>
      <c r="L2466" s="349"/>
      <c r="M2466" s="362"/>
      <c r="N2466" s="349"/>
      <c r="O2466" s="349"/>
      <c r="P2466" s="578"/>
      <c r="Q2466" s="20"/>
      <c r="R2466" s="20"/>
      <c r="S2466" s="20"/>
      <c r="T2466" s="20"/>
      <c r="U2466" s="20"/>
      <c r="V2466" s="20"/>
      <c r="W2466" s="20"/>
      <c r="X2466" s="20"/>
      <c r="Y2466" s="20"/>
      <c r="Z2466" s="20"/>
      <c r="AA2466" s="20"/>
      <c r="AB2466" s="20"/>
    </row>
    <row r="2467" hidden="1">
      <c r="A2467" s="577"/>
      <c r="B2467" s="99"/>
      <c r="C2467" s="480" t="s">
        <v>371</v>
      </c>
      <c r="D2467" s="574" t="s">
        <v>230</v>
      </c>
      <c r="E2467" s="122" t="s">
        <v>6290</v>
      </c>
      <c r="F2467" s="122" t="s">
        <v>6291</v>
      </c>
      <c r="G2467" s="309" t="s">
        <v>8927</v>
      </c>
      <c r="H2467" s="579" t="s">
        <v>11624</v>
      </c>
      <c r="I2467" s="122" t="s">
        <v>11625</v>
      </c>
      <c r="J2467" s="152" t="s">
        <v>6293</v>
      </c>
      <c r="K2467" s="300"/>
      <c r="L2467" s="349"/>
      <c r="M2467" s="362"/>
      <c r="N2467" s="349"/>
      <c r="O2467" s="349"/>
      <c r="P2467" s="578"/>
      <c r="Q2467" s="20"/>
      <c r="R2467" s="20"/>
      <c r="S2467" s="20"/>
      <c r="T2467" s="20"/>
      <c r="U2467" s="20"/>
      <c r="V2467" s="20"/>
      <c r="W2467" s="20"/>
      <c r="X2467" s="20"/>
      <c r="Y2467" s="20"/>
      <c r="Z2467" s="20"/>
      <c r="AA2467" s="20"/>
      <c r="AB2467" s="20"/>
    </row>
    <row r="2468" hidden="1">
      <c r="A2468" s="577"/>
      <c r="B2468" s="99"/>
      <c r="C2468" s="480" t="s">
        <v>371</v>
      </c>
      <c r="D2468" s="574" t="s">
        <v>230</v>
      </c>
      <c r="E2468" s="122" t="s">
        <v>11626</v>
      </c>
      <c r="F2468" s="122" t="s">
        <v>11627</v>
      </c>
      <c r="G2468" s="309" t="s">
        <v>9186</v>
      </c>
      <c r="H2468" s="579" t="s">
        <v>11628</v>
      </c>
      <c r="I2468" s="122" t="s">
        <v>11629</v>
      </c>
      <c r="J2468" s="152" t="s">
        <v>11630</v>
      </c>
      <c r="K2468" s="312" t="s">
        <v>11631</v>
      </c>
      <c r="L2468" s="349"/>
      <c r="M2468" s="362"/>
      <c r="N2468" s="349"/>
      <c r="O2468" s="349"/>
      <c r="P2468" s="578"/>
      <c r="Q2468" s="20"/>
      <c r="R2468" s="20"/>
      <c r="S2468" s="20"/>
      <c r="T2468" s="20"/>
      <c r="U2468" s="20"/>
      <c r="V2468" s="20"/>
      <c r="W2468" s="20"/>
      <c r="X2468" s="20"/>
      <c r="Y2468" s="20"/>
      <c r="Z2468" s="20"/>
      <c r="AA2468" s="20"/>
      <c r="AB2468" s="20"/>
    </row>
    <row r="2469" hidden="1">
      <c r="A2469" s="577"/>
      <c r="B2469" s="99"/>
      <c r="C2469" s="480" t="s">
        <v>371</v>
      </c>
      <c r="D2469" s="267" t="s">
        <v>99</v>
      </c>
      <c r="E2469" s="101" t="s">
        <v>4250</v>
      </c>
      <c r="F2469" s="101" t="s">
        <v>4251</v>
      </c>
      <c r="G2469" s="308" t="s">
        <v>8883</v>
      </c>
      <c r="H2469" s="348" t="s">
        <v>11572</v>
      </c>
      <c r="I2469" s="173" t="s">
        <v>11573</v>
      </c>
      <c r="J2469" s="101" t="s">
        <v>4253</v>
      </c>
      <c r="K2469" s="300"/>
      <c r="L2469" s="349"/>
      <c r="M2469" s="362"/>
      <c r="N2469" s="349"/>
      <c r="O2469" s="349"/>
      <c r="P2469" s="578"/>
      <c r="Q2469" s="20"/>
      <c r="R2469" s="20"/>
      <c r="S2469" s="20"/>
      <c r="T2469" s="20"/>
      <c r="U2469" s="20"/>
      <c r="V2469" s="20"/>
      <c r="W2469" s="20"/>
      <c r="X2469" s="20"/>
      <c r="Y2469" s="20"/>
      <c r="Z2469" s="20"/>
      <c r="AA2469" s="20"/>
      <c r="AB2469" s="20"/>
    </row>
    <row r="2470" hidden="1">
      <c r="A2470" s="577"/>
      <c r="B2470" s="99"/>
      <c r="C2470" s="480" t="s">
        <v>371</v>
      </c>
      <c r="D2470" s="267"/>
      <c r="E2470" s="101"/>
      <c r="F2470" s="580" t="s">
        <v>11632</v>
      </c>
      <c r="G2470" s="581"/>
      <c r="H2470" s="348"/>
      <c r="I2470" s="173"/>
      <c r="J2470" s="101"/>
      <c r="K2470" s="300"/>
      <c r="L2470" s="349"/>
      <c r="M2470" s="362"/>
      <c r="N2470" s="349"/>
      <c r="O2470" s="349"/>
      <c r="P2470" s="578"/>
      <c r="Q2470" s="20"/>
      <c r="R2470" s="20"/>
      <c r="S2470" s="20"/>
      <c r="T2470" s="20"/>
      <c r="U2470" s="20"/>
      <c r="V2470" s="20"/>
      <c r="W2470" s="20"/>
      <c r="X2470" s="20"/>
      <c r="Y2470" s="20"/>
      <c r="Z2470" s="20"/>
      <c r="AA2470" s="20"/>
      <c r="AB2470" s="20"/>
    </row>
    <row r="2471" hidden="1">
      <c r="A2471" s="577"/>
      <c r="B2471" s="108"/>
      <c r="C2471" s="480"/>
      <c r="D2471" s="306"/>
      <c r="E2471" s="173"/>
      <c r="F2471" s="173"/>
      <c r="G2471" s="308"/>
      <c r="H2471" s="348"/>
      <c r="I2471" s="173"/>
      <c r="J2471" s="173"/>
      <c r="K2471" s="300"/>
      <c r="L2471" s="349"/>
      <c r="M2471" s="362"/>
      <c r="N2471" s="349"/>
      <c r="O2471" s="349"/>
      <c r="P2471" s="578"/>
      <c r="Q2471" s="20"/>
      <c r="R2471" s="20"/>
      <c r="S2471" s="20"/>
      <c r="T2471" s="20"/>
      <c r="U2471" s="20"/>
      <c r="V2471" s="20"/>
      <c r="W2471" s="20"/>
      <c r="X2471" s="20"/>
      <c r="Y2471" s="20"/>
      <c r="Z2471" s="20"/>
      <c r="AA2471" s="20"/>
      <c r="AB2471" s="20"/>
    </row>
    <row r="2472" hidden="1">
      <c r="A2472" s="577"/>
      <c r="B2472" s="323"/>
      <c r="C2472" s="478">
        <v>44505.0</v>
      </c>
      <c r="D2472" s="306"/>
      <c r="E2472" s="173"/>
      <c r="F2472" s="173"/>
      <c r="G2472" s="308"/>
      <c r="H2472" s="348"/>
      <c r="I2472" s="173"/>
      <c r="J2472" s="173"/>
      <c r="K2472" s="300"/>
      <c r="L2472" s="349"/>
      <c r="M2472" s="362"/>
      <c r="N2472" s="349"/>
      <c r="O2472" s="349"/>
      <c r="P2472" s="578"/>
      <c r="Q2472" s="20"/>
      <c r="R2472" s="20"/>
      <c r="S2472" s="20"/>
      <c r="T2472" s="20"/>
      <c r="U2472" s="20"/>
      <c r="V2472" s="20"/>
      <c r="W2472" s="20"/>
      <c r="X2472" s="20"/>
      <c r="Y2472" s="20"/>
      <c r="Z2472" s="20"/>
      <c r="AA2472" s="20"/>
      <c r="AB2472" s="20"/>
    </row>
    <row r="2473" hidden="1">
      <c r="A2473" s="577"/>
      <c r="B2473" s="481" t="s">
        <v>8686</v>
      </c>
      <c r="C2473" s="480" t="s">
        <v>52</v>
      </c>
      <c r="D2473" s="306"/>
      <c r="E2473" s="173"/>
      <c r="F2473" s="173"/>
      <c r="G2473" s="308"/>
      <c r="H2473" s="348"/>
      <c r="I2473" s="173"/>
      <c r="J2473" s="173"/>
      <c r="K2473" s="300"/>
      <c r="L2473" s="349"/>
      <c r="M2473" s="362"/>
      <c r="N2473" s="349"/>
      <c r="O2473" s="349"/>
      <c r="P2473" s="578"/>
      <c r="Q2473" s="20"/>
      <c r="R2473" s="20"/>
      <c r="S2473" s="20"/>
      <c r="T2473" s="20"/>
      <c r="U2473" s="20"/>
      <c r="V2473" s="20"/>
      <c r="W2473" s="20"/>
      <c r="X2473" s="20"/>
      <c r="Y2473" s="20"/>
      <c r="Z2473" s="20"/>
      <c r="AA2473" s="20"/>
      <c r="AB2473" s="20"/>
    </row>
    <row r="2474" hidden="1">
      <c r="A2474" s="577"/>
      <c r="B2474" s="99"/>
      <c r="C2474" s="480" t="s">
        <v>52</v>
      </c>
      <c r="D2474" s="306"/>
      <c r="E2474" s="173"/>
      <c r="F2474" s="173"/>
      <c r="G2474" s="308"/>
      <c r="H2474" s="348"/>
      <c r="I2474" s="173"/>
      <c r="J2474" s="173"/>
      <c r="K2474" s="300"/>
      <c r="L2474" s="349"/>
      <c r="M2474" s="362"/>
      <c r="N2474" s="349"/>
      <c r="O2474" s="349"/>
      <c r="P2474" s="578"/>
      <c r="Q2474" s="20"/>
      <c r="R2474" s="20"/>
      <c r="S2474" s="20"/>
      <c r="T2474" s="20"/>
      <c r="U2474" s="20"/>
      <c r="V2474" s="20"/>
      <c r="W2474" s="20"/>
      <c r="X2474" s="20"/>
      <c r="Y2474" s="20"/>
      <c r="Z2474" s="20"/>
      <c r="AA2474" s="20"/>
      <c r="AB2474" s="20"/>
    </row>
    <row r="2475" hidden="1">
      <c r="A2475" s="577"/>
      <c r="B2475" s="99"/>
      <c r="C2475" s="480" t="s">
        <v>52</v>
      </c>
      <c r="D2475" s="306"/>
      <c r="E2475" s="339" t="s">
        <v>10215</v>
      </c>
      <c r="F2475" s="254"/>
      <c r="G2475" s="308"/>
      <c r="H2475" s="348"/>
      <c r="I2475" s="173"/>
      <c r="J2475" s="173"/>
      <c r="K2475" s="300"/>
      <c r="L2475" s="349"/>
      <c r="M2475" s="362"/>
      <c r="N2475" s="349"/>
      <c r="O2475" s="349"/>
      <c r="P2475" s="578"/>
      <c r="Q2475" s="20"/>
      <c r="R2475" s="20"/>
      <c r="S2475" s="20"/>
      <c r="T2475" s="20"/>
      <c r="U2475" s="20"/>
      <c r="V2475" s="20"/>
      <c r="W2475" s="20"/>
      <c r="X2475" s="20"/>
      <c r="Y2475" s="20"/>
      <c r="Z2475" s="20"/>
      <c r="AA2475" s="20"/>
      <c r="AB2475" s="20"/>
    </row>
    <row r="2476" hidden="1">
      <c r="A2476" s="577"/>
      <c r="B2476" s="99"/>
      <c r="C2476" s="480" t="s">
        <v>52</v>
      </c>
      <c r="D2476" s="306"/>
      <c r="E2476" s="255"/>
      <c r="F2476" s="256"/>
      <c r="G2476" s="308"/>
      <c r="H2476" s="348"/>
      <c r="I2476" s="173"/>
      <c r="J2476" s="173"/>
      <c r="K2476" s="300"/>
      <c r="L2476" s="349"/>
      <c r="M2476" s="362"/>
      <c r="N2476" s="349"/>
      <c r="O2476" s="349"/>
      <c r="P2476" s="578"/>
      <c r="Q2476" s="20"/>
      <c r="R2476" s="20"/>
      <c r="S2476" s="20"/>
      <c r="T2476" s="20"/>
      <c r="U2476" s="20"/>
      <c r="V2476" s="20"/>
      <c r="W2476" s="20"/>
      <c r="X2476" s="20"/>
      <c r="Y2476" s="20"/>
      <c r="Z2476" s="20"/>
      <c r="AA2476" s="20"/>
      <c r="AB2476" s="20"/>
    </row>
    <row r="2477" hidden="1">
      <c r="A2477" s="577"/>
      <c r="B2477" s="99"/>
      <c r="C2477" s="480" t="s">
        <v>52</v>
      </c>
      <c r="D2477" s="306"/>
      <c r="E2477" s="257"/>
      <c r="F2477" s="259"/>
      <c r="G2477" s="308"/>
      <c r="H2477" s="348"/>
      <c r="I2477" s="173"/>
      <c r="J2477" s="173"/>
      <c r="K2477" s="300"/>
      <c r="L2477" s="349"/>
      <c r="M2477" s="362"/>
      <c r="N2477" s="349"/>
      <c r="O2477" s="349"/>
      <c r="P2477" s="578"/>
      <c r="Q2477" s="20"/>
      <c r="R2477" s="20"/>
      <c r="S2477" s="20"/>
      <c r="T2477" s="20"/>
      <c r="U2477" s="20"/>
      <c r="V2477" s="20"/>
      <c r="W2477" s="20"/>
      <c r="X2477" s="20"/>
      <c r="Y2477" s="20"/>
      <c r="Z2477" s="20"/>
      <c r="AA2477" s="20"/>
      <c r="AB2477" s="20"/>
    </row>
    <row r="2478" hidden="1">
      <c r="A2478" s="577"/>
      <c r="B2478" s="99"/>
      <c r="C2478" s="480" t="s">
        <v>52</v>
      </c>
      <c r="D2478" s="306"/>
      <c r="E2478" s="173"/>
      <c r="F2478" s="173"/>
      <c r="G2478" s="308"/>
      <c r="H2478" s="348"/>
      <c r="I2478" s="173"/>
      <c r="J2478" s="173"/>
      <c r="K2478" s="300"/>
      <c r="L2478" s="349"/>
      <c r="M2478" s="362"/>
      <c r="N2478" s="349"/>
      <c r="O2478" s="349"/>
      <c r="P2478" s="578"/>
      <c r="Q2478" s="20"/>
      <c r="R2478" s="20"/>
      <c r="S2478" s="20"/>
      <c r="T2478" s="20"/>
      <c r="U2478" s="20"/>
      <c r="V2478" s="20"/>
      <c r="W2478" s="20"/>
      <c r="X2478" s="20"/>
      <c r="Y2478" s="20"/>
      <c r="Z2478" s="20"/>
      <c r="AA2478" s="20"/>
      <c r="AB2478" s="20"/>
    </row>
    <row r="2479" hidden="1">
      <c r="A2479" s="577"/>
      <c r="B2479" s="108"/>
      <c r="C2479" s="480" t="s">
        <v>52</v>
      </c>
      <c r="D2479" s="306"/>
      <c r="E2479" s="173"/>
      <c r="F2479" s="173"/>
      <c r="G2479" s="308"/>
      <c r="H2479" s="348"/>
      <c r="I2479" s="173"/>
      <c r="J2479" s="173"/>
      <c r="K2479" s="300"/>
      <c r="L2479" s="349"/>
      <c r="M2479" s="362"/>
      <c r="N2479" s="349"/>
      <c r="O2479" s="349"/>
      <c r="P2479" s="578"/>
      <c r="Q2479" s="20"/>
      <c r="R2479" s="20"/>
      <c r="S2479" s="20"/>
      <c r="T2479" s="20"/>
      <c r="U2479" s="20"/>
      <c r="V2479" s="20"/>
      <c r="W2479" s="20"/>
      <c r="X2479" s="20"/>
      <c r="Y2479" s="20"/>
      <c r="Z2479" s="20"/>
      <c r="AA2479" s="20"/>
      <c r="AB2479" s="20"/>
    </row>
    <row r="2480" hidden="1">
      <c r="A2480" s="577"/>
      <c r="B2480" s="323"/>
      <c r="C2480" s="92"/>
      <c r="D2480" s="306"/>
      <c r="E2480" s="173"/>
      <c r="F2480" s="173"/>
      <c r="G2480" s="308"/>
      <c r="H2480" s="348"/>
      <c r="I2480" s="173"/>
      <c r="J2480" s="173"/>
      <c r="K2480" s="300"/>
      <c r="L2480" s="349"/>
      <c r="M2480" s="362"/>
      <c r="N2480" s="349"/>
      <c r="O2480" s="349"/>
      <c r="P2480" s="578"/>
      <c r="Q2480" s="20"/>
      <c r="R2480" s="20"/>
      <c r="S2480" s="20"/>
      <c r="T2480" s="20"/>
      <c r="U2480" s="20"/>
      <c r="V2480" s="20"/>
      <c r="W2480" s="20"/>
      <c r="X2480" s="20"/>
      <c r="Y2480" s="20"/>
      <c r="Z2480" s="20"/>
      <c r="AA2480" s="20"/>
      <c r="AB2480" s="20"/>
    </row>
    <row r="2481" hidden="1">
      <c r="A2481" s="577"/>
      <c r="B2481" s="503" t="s">
        <v>10572</v>
      </c>
      <c r="C2481" s="92"/>
      <c r="D2481" s="306"/>
      <c r="E2481" s="173"/>
      <c r="F2481" s="173"/>
      <c r="G2481" s="308"/>
      <c r="H2481" s="348"/>
      <c r="I2481" s="173"/>
      <c r="J2481" s="173"/>
      <c r="K2481" s="300"/>
      <c r="L2481" s="349"/>
      <c r="M2481" s="362"/>
      <c r="N2481" s="349"/>
      <c r="O2481" s="349"/>
      <c r="P2481" s="578"/>
      <c r="Q2481" s="20"/>
      <c r="R2481" s="20"/>
      <c r="S2481" s="20"/>
      <c r="T2481" s="20"/>
      <c r="U2481" s="20"/>
      <c r="V2481" s="20"/>
      <c r="W2481" s="20"/>
      <c r="X2481" s="20"/>
      <c r="Y2481" s="20"/>
      <c r="Z2481" s="20"/>
      <c r="AA2481" s="20"/>
      <c r="AB2481" s="20"/>
    </row>
    <row r="2482" hidden="1">
      <c r="A2482" s="577"/>
      <c r="B2482" s="99"/>
      <c r="C2482" s="114" t="s">
        <v>69</v>
      </c>
      <c r="D2482" s="403" t="s">
        <v>230</v>
      </c>
      <c r="E2482" s="101" t="s">
        <v>437</v>
      </c>
      <c r="F2482" s="101" t="s">
        <v>438</v>
      </c>
      <c r="G2482" s="308" t="s">
        <v>9410</v>
      </c>
      <c r="H2482" s="348" t="s">
        <v>11633</v>
      </c>
      <c r="I2482" s="173" t="s">
        <v>11634</v>
      </c>
      <c r="J2482" s="334" t="s">
        <v>440</v>
      </c>
      <c r="K2482" s="300"/>
      <c r="L2482" s="349"/>
      <c r="M2482" s="362"/>
      <c r="N2482" s="349"/>
      <c r="O2482" s="349"/>
      <c r="P2482" s="578"/>
      <c r="Q2482" s="20"/>
      <c r="R2482" s="20"/>
      <c r="S2482" s="20"/>
      <c r="T2482" s="20"/>
      <c r="U2482" s="20"/>
      <c r="V2482" s="20"/>
      <c r="W2482" s="20"/>
      <c r="X2482" s="20"/>
      <c r="Y2482" s="20"/>
      <c r="Z2482" s="20"/>
      <c r="AA2482" s="20"/>
      <c r="AB2482" s="20"/>
    </row>
    <row r="2483" hidden="1">
      <c r="A2483" s="577"/>
      <c r="B2483" s="99"/>
      <c r="C2483" s="114" t="s">
        <v>69</v>
      </c>
      <c r="D2483" s="403" t="s">
        <v>230</v>
      </c>
      <c r="E2483" s="101" t="s">
        <v>2596</v>
      </c>
      <c r="F2483" s="101" t="s">
        <v>2597</v>
      </c>
      <c r="G2483" s="308" t="s">
        <v>9021</v>
      </c>
      <c r="H2483" s="516" t="s">
        <v>8970</v>
      </c>
      <c r="I2483" s="173" t="s">
        <v>11635</v>
      </c>
      <c r="J2483" s="207" t="s">
        <v>2599</v>
      </c>
      <c r="K2483" s="300"/>
      <c r="L2483" s="349"/>
      <c r="M2483" s="362"/>
      <c r="N2483" s="349"/>
      <c r="O2483" s="349"/>
      <c r="P2483" s="578"/>
      <c r="Q2483" s="20"/>
      <c r="R2483" s="20"/>
      <c r="S2483" s="20"/>
      <c r="T2483" s="20"/>
      <c r="U2483" s="20"/>
      <c r="V2483" s="20"/>
      <c r="W2483" s="20"/>
      <c r="X2483" s="20"/>
      <c r="Y2483" s="20"/>
      <c r="Z2483" s="20"/>
      <c r="AA2483" s="20"/>
      <c r="AB2483" s="20"/>
    </row>
    <row r="2484" hidden="1">
      <c r="A2484" s="577"/>
      <c r="B2484" s="99"/>
      <c r="C2484" s="114" t="s">
        <v>69</v>
      </c>
      <c r="D2484" s="574" t="s">
        <v>230</v>
      </c>
      <c r="E2484" s="122" t="s">
        <v>5157</v>
      </c>
      <c r="F2484" s="122" t="s">
        <v>5158</v>
      </c>
      <c r="G2484" s="309" t="s">
        <v>8745</v>
      </c>
      <c r="H2484" s="579" t="s">
        <v>11253</v>
      </c>
      <c r="I2484" s="122" t="s">
        <v>11636</v>
      </c>
      <c r="J2484" s="152" t="s">
        <v>5160</v>
      </c>
      <c r="K2484" s="300"/>
      <c r="L2484" s="349"/>
      <c r="M2484" s="362"/>
      <c r="N2484" s="349"/>
      <c r="O2484" s="349"/>
      <c r="P2484" s="578"/>
      <c r="Q2484" s="20"/>
      <c r="R2484" s="20"/>
      <c r="S2484" s="20"/>
      <c r="T2484" s="20"/>
      <c r="U2484" s="20"/>
      <c r="V2484" s="20"/>
      <c r="W2484" s="20"/>
      <c r="X2484" s="20"/>
      <c r="Y2484" s="20"/>
      <c r="Z2484" s="20"/>
      <c r="AA2484" s="20"/>
      <c r="AB2484" s="20"/>
    </row>
    <row r="2485" hidden="1">
      <c r="A2485" s="577"/>
      <c r="B2485" s="99"/>
      <c r="C2485" s="114" t="s">
        <v>69</v>
      </c>
      <c r="D2485" s="403" t="s">
        <v>230</v>
      </c>
      <c r="E2485" s="101" t="s">
        <v>3481</v>
      </c>
      <c r="F2485" s="101" t="s">
        <v>3482</v>
      </c>
      <c r="G2485" s="308" t="s">
        <v>9325</v>
      </c>
      <c r="H2485" s="227" t="s">
        <v>8970</v>
      </c>
      <c r="I2485" s="173" t="s">
        <v>11637</v>
      </c>
      <c r="J2485" s="207" t="s">
        <v>3483</v>
      </c>
      <c r="K2485" s="300"/>
      <c r="L2485" s="349"/>
      <c r="M2485" s="362"/>
      <c r="N2485" s="349"/>
      <c r="O2485" s="349"/>
      <c r="P2485" s="578"/>
      <c r="Q2485" s="20"/>
      <c r="R2485" s="20"/>
      <c r="S2485" s="20"/>
      <c r="T2485" s="20"/>
      <c r="U2485" s="20"/>
      <c r="V2485" s="20"/>
      <c r="W2485" s="20"/>
      <c r="X2485" s="20"/>
      <c r="Y2485" s="20"/>
      <c r="Z2485" s="20"/>
      <c r="AA2485" s="20"/>
      <c r="AB2485" s="20"/>
    </row>
    <row r="2486" hidden="1">
      <c r="A2486" s="577"/>
      <c r="B2486" s="99"/>
      <c r="C2486" s="114" t="s">
        <v>69</v>
      </c>
      <c r="D2486" s="306"/>
      <c r="E2486" s="173"/>
      <c r="F2486" s="173"/>
      <c r="G2486" s="308"/>
      <c r="H2486" s="348"/>
      <c r="I2486" s="173"/>
      <c r="J2486" s="173"/>
      <c r="K2486" s="300"/>
      <c r="L2486" s="349"/>
      <c r="M2486" s="362"/>
      <c r="N2486" s="349"/>
      <c r="O2486" s="349"/>
      <c r="P2486" s="578"/>
      <c r="Q2486" s="20"/>
      <c r="R2486" s="20"/>
      <c r="S2486" s="20"/>
      <c r="T2486" s="20"/>
      <c r="U2486" s="20"/>
      <c r="V2486" s="20"/>
      <c r="W2486" s="20"/>
      <c r="X2486" s="20"/>
      <c r="Y2486" s="20"/>
      <c r="Z2486" s="20"/>
      <c r="AA2486" s="20"/>
      <c r="AB2486" s="20"/>
    </row>
    <row r="2487" hidden="1">
      <c r="A2487" s="577"/>
      <c r="B2487" s="108"/>
      <c r="C2487" s="405"/>
      <c r="D2487" s="306"/>
      <c r="E2487" s="173"/>
      <c r="F2487" s="173"/>
      <c r="G2487" s="308"/>
      <c r="H2487" s="348"/>
      <c r="I2487" s="173"/>
      <c r="J2487" s="173"/>
      <c r="K2487" s="300"/>
      <c r="L2487" s="349"/>
      <c r="M2487" s="362"/>
      <c r="N2487" s="349"/>
      <c r="O2487" s="349"/>
      <c r="P2487" s="578"/>
      <c r="Q2487" s="20"/>
      <c r="R2487" s="20"/>
      <c r="S2487" s="20"/>
      <c r="T2487" s="20"/>
      <c r="U2487" s="20"/>
      <c r="V2487" s="20"/>
      <c r="W2487" s="20"/>
      <c r="X2487" s="20"/>
      <c r="Y2487" s="20"/>
      <c r="Z2487" s="20"/>
      <c r="AA2487" s="20"/>
      <c r="AB2487" s="20"/>
    </row>
    <row r="2488" hidden="1">
      <c r="A2488" s="577"/>
      <c r="B2488" s="323"/>
      <c r="C2488" s="92"/>
      <c r="D2488" s="306"/>
      <c r="E2488" s="173"/>
      <c r="F2488" s="173"/>
      <c r="G2488" s="308"/>
      <c r="H2488" s="348"/>
      <c r="I2488" s="173"/>
      <c r="J2488" s="173"/>
      <c r="K2488" s="300"/>
      <c r="L2488" s="349"/>
      <c r="M2488" s="362"/>
      <c r="N2488" s="349"/>
      <c r="O2488" s="349"/>
      <c r="P2488" s="578"/>
      <c r="Q2488" s="20"/>
      <c r="R2488" s="20"/>
      <c r="S2488" s="20"/>
      <c r="T2488" s="20"/>
      <c r="U2488" s="20"/>
      <c r="V2488" s="20"/>
      <c r="W2488" s="20"/>
      <c r="X2488" s="20"/>
      <c r="Y2488" s="20"/>
      <c r="Z2488" s="20"/>
      <c r="AA2488" s="20"/>
      <c r="AB2488" s="20"/>
    </row>
    <row r="2489" hidden="1">
      <c r="A2489" s="577"/>
      <c r="B2489" s="266" t="s">
        <v>368</v>
      </c>
      <c r="C2489" s="475" t="s">
        <v>371</v>
      </c>
      <c r="D2489" s="306"/>
      <c r="E2489" s="173"/>
      <c r="F2489" s="173"/>
      <c r="G2489" s="308"/>
      <c r="H2489" s="348"/>
      <c r="I2489" s="173"/>
      <c r="J2489" s="173"/>
      <c r="K2489" s="300"/>
      <c r="L2489" s="349"/>
      <c r="M2489" s="362"/>
      <c r="N2489" s="349"/>
      <c r="O2489" s="349"/>
      <c r="P2489" s="578"/>
      <c r="Q2489" s="20"/>
      <c r="R2489" s="20"/>
      <c r="S2489" s="20"/>
      <c r="T2489" s="20"/>
      <c r="U2489" s="20"/>
      <c r="V2489" s="20"/>
      <c r="W2489" s="20"/>
      <c r="X2489" s="20"/>
      <c r="Y2489" s="20"/>
      <c r="Z2489" s="20"/>
      <c r="AA2489" s="20"/>
      <c r="AB2489" s="20"/>
    </row>
    <row r="2490" hidden="1">
      <c r="A2490" s="577"/>
      <c r="B2490" s="99"/>
      <c r="C2490" s="480" t="s">
        <v>371</v>
      </c>
      <c r="D2490" s="297" t="s">
        <v>99</v>
      </c>
      <c r="E2490" s="424" t="s">
        <v>5970</v>
      </c>
      <c r="F2490" s="424" t="s">
        <v>5971</v>
      </c>
      <c r="G2490" s="309" t="s">
        <v>9410</v>
      </c>
      <c r="H2490" s="231" t="s">
        <v>11025</v>
      </c>
      <c r="I2490" s="122" t="s">
        <v>11026</v>
      </c>
      <c r="J2490" s="122" t="s">
        <v>11638</v>
      </c>
      <c r="K2490" s="300"/>
      <c r="L2490" s="349"/>
      <c r="M2490" s="362"/>
      <c r="N2490" s="349"/>
      <c r="O2490" s="349"/>
      <c r="P2490" s="578"/>
      <c r="Q2490" s="20"/>
      <c r="R2490" s="20"/>
      <c r="S2490" s="20"/>
      <c r="T2490" s="20"/>
      <c r="U2490" s="20"/>
      <c r="V2490" s="20"/>
      <c r="W2490" s="20"/>
      <c r="X2490" s="20"/>
      <c r="Y2490" s="20"/>
      <c r="Z2490" s="20"/>
      <c r="AA2490" s="20"/>
      <c r="AB2490" s="20"/>
    </row>
    <row r="2491" hidden="1">
      <c r="A2491" s="577"/>
      <c r="B2491" s="99"/>
      <c r="C2491" s="480" t="s">
        <v>371</v>
      </c>
      <c r="D2491" s="310" t="s">
        <v>99</v>
      </c>
      <c r="E2491" s="48" t="s">
        <v>2731</v>
      </c>
      <c r="F2491" s="48" t="s">
        <v>2732</v>
      </c>
      <c r="G2491" s="409" t="s">
        <v>9021</v>
      </c>
      <c r="H2491" s="414" t="s">
        <v>11639</v>
      </c>
      <c r="I2491" s="116" t="s">
        <v>11640</v>
      </c>
      <c r="J2491" s="48" t="s">
        <v>2734</v>
      </c>
      <c r="K2491" s="300"/>
      <c r="L2491" s="349"/>
      <c r="M2491" s="362"/>
      <c r="N2491" s="349"/>
      <c r="O2491" s="349"/>
      <c r="P2491" s="578"/>
      <c r="Q2491" s="20"/>
      <c r="R2491" s="20"/>
      <c r="S2491" s="20"/>
      <c r="T2491" s="20"/>
      <c r="U2491" s="20"/>
      <c r="V2491" s="20"/>
      <c r="W2491" s="20"/>
      <c r="X2491" s="20"/>
      <c r="Y2491" s="20"/>
      <c r="Z2491" s="20"/>
      <c r="AA2491" s="20"/>
      <c r="AB2491" s="20"/>
    </row>
    <row r="2492" hidden="1">
      <c r="A2492" s="577"/>
      <c r="B2492" s="99"/>
      <c r="C2492" s="480" t="s">
        <v>371</v>
      </c>
      <c r="D2492" s="297" t="s">
        <v>99</v>
      </c>
      <c r="E2492" s="122" t="s">
        <v>7335</v>
      </c>
      <c r="F2492" s="122" t="s">
        <v>7336</v>
      </c>
      <c r="G2492" s="309" t="s">
        <v>8745</v>
      </c>
      <c r="H2492" s="231" t="s">
        <v>11639</v>
      </c>
      <c r="I2492" s="122" t="s">
        <v>11641</v>
      </c>
      <c r="J2492" s="424" t="s">
        <v>7338</v>
      </c>
      <c r="K2492" s="300" t="s">
        <v>11642</v>
      </c>
      <c r="L2492" s="349"/>
      <c r="M2492" s="362"/>
      <c r="N2492" s="349"/>
      <c r="O2492" s="349"/>
      <c r="P2492" s="578"/>
      <c r="Q2492" s="20"/>
      <c r="R2492" s="20"/>
      <c r="S2492" s="20"/>
      <c r="T2492" s="20"/>
      <c r="U2492" s="20"/>
      <c r="V2492" s="20"/>
      <c r="W2492" s="20"/>
      <c r="X2492" s="20"/>
      <c r="Y2492" s="20"/>
      <c r="Z2492" s="20"/>
      <c r="AA2492" s="20"/>
      <c r="AB2492" s="20"/>
    </row>
    <row r="2493" hidden="1">
      <c r="A2493" s="577"/>
      <c r="B2493" s="99"/>
      <c r="C2493" s="480" t="s">
        <v>371</v>
      </c>
      <c r="D2493" s="297" t="s">
        <v>99</v>
      </c>
      <c r="E2493" s="122" t="s">
        <v>2381</v>
      </c>
      <c r="F2493" s="122" t="s">
        <v>2382</v>
      </c>
      <c r="G2493" s="309" t="s">
        <v>9325</v>
      </c>
      <c r="H2493" s="231" t="s">
        <v>11639</v>
      </c>
      <c r="I2493" s="122" t="s">
        <v>11643</v>
      </c>
      <c r="J2493" s="122" t="s">
        <v>11644</v>
      </c>
      <c r="K2493" s="312"/>
      <c r="L2493" s="300" t="s">
        <v>11645</v>
      </c>
      <c r="M2493" s="362"/>
      <c r="N2493" s="349"/>
      <c r="O2493" s="349"/>
      <c r="P2493" s="578"/>
      <c r="Q2493" s="20"/>
      <c r="R2493" s="20"/>
      <c r="S2493" s="20"/>
      <c r="T2493" s="20"/>
      <c r="U2493" s="20"/>
      <c r="V2493" s="20"/>
      <c r="W2493" s="20"/>
      <c r="X2493" s="20"/>
      <c r="Y2493" s="20"/>
      <c r="Z2493" s="20"/>
      <c r="AA2493" s="20"/>
      <c r="AB2493" s="20"/>
    </row>
    <row r="2494" hidden="1">
      <c r="A2494" s="577"/>
      <c r="B2494" s="108"/>
      <c r="C2494" s="480"/>
      <c r="D2494" s="306"/>
      <c r="E2494" s="173"/>
      <c r="F2494" s="173"/>
      <c r="G2494" s="308"/>
      <c r="H2494" s="348"/>
      <c r="I2494" s="173"/>
      <c r="J2494" s="173"/>
      <c r="K2494" s="300"/>
      <c r="L2494" s="349"/>
      <c r="M2494" s="362"/>
      <c r="N2494" s="349"/>
      <c r="O2494" s="349"/>
      <c r="P2494" s="578"/>
      <c r="Q2494" s="20"/>
      <c r="R2494" s="20"/>
      <c r="S2494" s="20"/>
      <c r="T2494" s="20"/>
      <c r="U2494" s="20"/>
      <c r="V2494" s="20"/>
      <c r="W2494" s="20"/>
      <c r="X2494" s="20"/>
      <c r="Y2494" s="20"/>
      <c r="Z2494" s="20"/>
      <c r="AA2494" s="20"/>
      <c r="AB2494" s="20"/>
    </row>
    <row r="2495" hidden="1">
      <c r="A2495" s="577"/>
      <c r="B2495" s="323"/>
      <c r="C2495" s="478">
        <v>44508.0</v>
      </c>
      <c r="D2495" s="306"/>
      <c r="E2495" s="173"/>
      <c r="F2495" s="173"/>
      <c r="G2495" s="308"/>
      <c r="H2495" s="348"/>
      <c r="I2495" s="173"/>
      <c r="J2495" s="173"/>
      <c r="K2495" s="300"/>
      <c r="L2495" s="349"/>
      <c r="M2495" s="362"/>
      <c r="N2495" s="349"/>
      <c r="O2495" s="349"/>
      <c r="P2495" s="578"/>
      <c r="Q2495" s="20"/>
      <c r="R2495" s="20"/>
      <c r="S2495" s="20"/>
      <c r="T2495" s="20"/>
      <c r="U2495" s="20"/>
      <c r="V2495" s="20"/>
      <c r="W2495" s="20"/>
      <c r="X2495" s="20"/>
      <c r="Y2495" s="20"/>
      <c r="Z2495" s="20"/>
      <c r="AA2495" s="20"/>
      <c r="AB2495" s="20"/>
    </row>
    <row r="2496" hidden="1">
      <c r="A2496" s="577"/>
      <c r="B2496" s="481" t="s">
        <v>8686</v>
      </c>
      <c r="C2496" s="480" t="s">
        <v>52</v>
      </c>
      <c r="D2496" s="306"/>
      <c r="E2496" s="173"/>
      <c r="F2496" s="173"/>
      <c r="G2496" s="308"/>
      <c r="H2496" s="348"/>
      <c r="I2496" s="173"/>
      <c r="J2496" s="173"/>
      <c r="K2496" s="300"/>
      <c r="L2496" s="349"/>
      <c r="M2496" s="362"/>
      <c r="N2496" s="349"/>
      <c r="O2496" s="349"/>
      <c r="P2496" s="578"/>
      <c r="Q2496" s="20"/>
      <c r="R2496" s="20"/>
      <c r="S2496" s="20"/>
      <c r="T2496" s="20"/>
      <c r="U2496" s="20"/>
      <c r="V2496" s="20"/>
      <c r="W2496" s="20"/>
      <c r="X2496" s="20"/>
      <c r="Y2496" s="20"/>
      <c r="Z2496" s="20"/>
      <c r="AA2496" s="20"/>
      <c r="AB2496" s="20"/>
    </row>
    <row r="2497" hidden="1">
      <c r="A2497" s="577"/>
      <c r="B2497" s="99"/>
      <c r="C2497" s="480" t="s">
        <v>52</v>
      </c>
      <c r="D2497" s="297" t="s">
        <v>99</v>
      </c>
      <c r="E2497" s="424" t="s">
        <v>11646</v>
      </c>
      <c r="F2497" s="424" t="s">
        <v>11647</v>
      </c>
      <c r="G2497" s="309" t="s">
        <v>8927</v>
      </c>
      <c r="H2497" s="231" t="s">
        <v>11648</v>
      </c>
      <c r="I2497" s="122" t="s">
        <v>11649</v>
      </c>
      <c r="J2497" s="424" t="s">
        <v>11650</v>
      </c>
      <c r="K2497" s="300" t="s">
        <v>11651</v>
      </c>
      <c r="L2497" s="349"/>
      <c r="M2497" s="362"/>
      <c r="N2497" s="349"/>
      <c r="O2497" s="349"/>
      <c r="P2497" s="578"/>
      <c r="Q2497" s="20"/>
      <c r="R2497" s="20"/>
      <c r="S2497" s="20"/>
      <c r="T2497" s="20"/>
      <c r="U2497" s="20"/>
      <c r="V2497" s="20"/>
      <c r="W2497" s="20"/>
      <c r="X2497" s="20"/>
      <c r="Y2497" s="20"/>
      <c r="Z2497" s="20"/>
      <c r="AA2497" s="20"/>
      <c r="AB2497" s="20"/>
    </row>
    <row r="2498" hidden="1">
      <c r="A2498" s="577"/>
      <c r="B2498" s="99"/>
      <c r="C2498" s="480" t="s">
        <v>52</v>
      </c>
      <c r="D2498" s="267" t="s">
        <v>99</v>
      </c>
      <c r="E2498" s="11" t="s">
        <v>2186</v>
      </c>
      <c r="F2498" s="11" t="s">
        <v>2187</v>
      </c>
      <c r="G2498" s="308" t="s">
        <v>9021</v>
      </c>
      <c r="H2498" s="348" t="s">
        <v>11652</v>
      </c>
      <c r="I2498" s="173" t="s">
        <v>11653</v>
      </c>
      <c r="J2498" s="11" t="s">
        <v>2190</v>
      </c>
      <c r="K2498" s="300"/>
      <c r="L2498" s="349"/>
      <c r="M2498" s="362"/>
      <c r="N2498" s="349"/>
      <c r="O2498" s="349"/>
      <c r="P2498" s="578"/>
      <c r="Q2498" s="20"/>
      <c r="R2498" s="20"/>
      <c r="S2498" s="20"/>
      <c r="T2498" s="20"/>
      <c r="U2498" s="20"/>
      <c r="V2498" s="20"/>
      <c r="W2498" s="20"/>
      <c r="X2498" s="20"/>
      <c r="Y2498" s="20"/>
      <c r="Z2498" s="20"/>
      <c r="AA2498" s="20"/>
      <c r="AB2498" s="20"/>
    </row>
    <row r="2499" hidden="1">
      <c r="A2499" s="577"/>
      <c r="B2499" s="99"/>
      <c r="C2499" s="480" t="s">
        <v>52</v>
      </c>
      <c r="D2499" s="306" t="s">
        <v>51</v>
      </c>
      <c r="E2499" s="216" t="s">
        <v>6963</v>
      </c>
      <c r="F2499" s="216" t="s">
        <v>6964</v>
      </c>
      <c r="G2499" s="550" t="s">
        <v>8745</v>
      </c>
      <c r="H2499" s="548" t="s">
        <v>9733</v>
      </c>
      <c r="I2499" s="216" t="s">
        <v>10268</v>
      </c>
      <c r="J2499" s="549" t="s">
        <v>6966</v>
      </c>
      <c r="K2499" s="300" t="s">
        <v>6967</v>
      </c>
      <c r="L2499" s="349"/>
      <c r="M2499" s="362"/>
      <c r="N2499" s="349"/>
      <c r="O2499" s="349"/>
      <c r="P2499" s="578"/>
      <c r="Q2499" s="20"/>
      <c r="R2499" s="20"/>
      <c r="S2499" s="20"/>
      <c r="T2499" s="20"/>
      <c r="U2499" s="20"/>
      <c r="V2499" s="20"/>
      <c r="W2499" s="20"/>
      <c r="X2499" s="20"/>
      <c r="Y2499" s="20"/>
      <c r="Z2499" s="20"/>
      <c r="AA2499" s="20"/>
      <c r="AB2499" s="20"/>
    </row>
    <row r="2500" hidden="1">
      <c r="A2500" s="577"/>
      <c r="B2500" s="99"/>
      <c r="C2500" s="480" t="s">
        <v>52</v>
      </c>
      <c r="D2500" s="387" t="s">
        <v>10982</v>
      </c>
      <c r="E2500" s="173" t="s">
        <v>3396</v>
      </c>
      <c r="F2500" s="173" t="s">
        <v>3397</v>
      </c>
      <c r="G2500" s="308" t="s">
        <v>8760</v>
      </c>
      <c r="H2500" s="348" t="s">
        <v>11601</v>
      </c>
      <c r="I2500" s="173" t="s">
        <v>11602</v>
      </c>
      <c r="J2500" s="66" t="s">
        <v>3399</v>
      </c>
      <c r="K2500" s="300"/>
      <c r="L2500" s="349"/>
      <c r="M2500" s="362"/>
      <c r="N2500" s="349"/>
      <c r="O2500" s="349"/>
      <c r="P2500" s="578"/>
      <c r="Q2500" s="20"/>
      <c r="R2500" s="20"/>
      <c r="S2500" s="20"/>
      <c r="T2500" s="20"/>
      <c r="U2500" s="20"/>
      <c r="V2500" s="20"/>
      <c r="W2500" s="20"/>
      <c r="X2500" s="20"/>
      <c r="Y2500" s="20"/>
      <c r="Z2500" s="20"/>
      <c r="AA2500" s="20"/>
      <c r="AB2500" s="20"/>
    </row>
    <row r="2501" hidden="1">
      <c r="A2501" s="577"/>
      <c r="B2501" s="108"/>
      <c r="C2501" s="480" t="s">
        <v>52</v>
      </c>
      <c r="D2501" s="306"/>
      <c r="E2501" s="173"/>
      <c r="F2501" s="173"/>
      <c r="G2501" s="308"/>
      <c r="H2501" s="348"/>
      <c r="I2501" s="173"/>
      <c r="J2501" s="173"/>
      <c r="K2501" s="300"/>
      <c r="L2501" s="349"/>
      <c r="M2501" s="362"/>
      <c r="N2501" s="349"/>
      <c r="O2501" s="349"/>
      <c r="P2501" s="578"/>
      <c r="Q2501" s="20"/>
      <c r="R2501" s="20"/>
      <c r="S2501" s="20"/>
      <c r="T2501" s="20"/>
      <c r="U2501" s="20"/>
      <c r="V2501" s="20"/>
      <c r="W2501" s="20"/>
      <c r="X2501" s="20"/>
      <c r="Y2501" s="20"/>
      <c r="Z2501" s="20"/>
      <c r="AA2501" s="20"/>
      <c r="AB2501" s="20"/>
    </row>
    <row r="2502" hidden="1">
      <c r="A2502" s="577"/>
      <c r="B2502" s="323"/>
      <c r="C2502" s="92"/>
      <c r="D2502" s="306"/>
      <c r="E2502" s="173"/>
      <c r="F2502" s="173"/>
      <c r="G2502" s="308"/>
      <c r="H2502" s="348"/>
      <c r="I2502" s="173"/>
      <c r="J2502" s="173"/>
      <c r="K2502" s="300"/>
      <c r="L2502" s="349"/>
      <c r="M2502" s="362"/>
      <c r="N2502" s="349"/>
      <c r="O2502" s="349"/>
      <c r="P2502" s="578"/>
      <c r="Q2502" s="20"/>
      <c r="R2502" s="20"/>
      <c r="S2502" s="20"/>
      <c r="T2502" s="20"/>
      <c r="U2502" s="20"/>
      <c r="V2502" s="20"/>
      <c r="W2502" s="20"/>
      <c r="X2502" s="20"/>
      <c r="Y2502" s="20"/>
      <c r="Z2502" s="20"/>
      <c r="AA2502" s="20"/>
      <c r="AB2502" s="20"/>
    </row>
    <row r="2503" hidden="1">
      <c r="A2503" s="577"/>
      <c r="B2503" s="503" t="s">
        <v>10572</v>
      </c>
      <c r="C2503" s="92"/>
      <c r="D2503" s="306"/>
      <c r="E2503" s="173"/>
      <c r="F2503" s="173"/>
      <c r="G2503" s="308"/>
      <c r="H2503" s="348"/>
      <c r="I2503" s="173"/>
      <c r="J2503" s="173"/>
      <c r="K2503" s="300"/>
      <c r="L2503" s="349"/>
      <c r="M2503" s="362"/>
      <c r="N2503" s="349"/>
      <c r="O2503" s="349"/>
      <c r="P2503" s="578"/>
      <c r="Q2503" s="20"/>
      <c r="R2503" s="20"/>
      <c r="S2503" s="20"/>
      <c r="T2503" s="20"/>
      <c r="U2503" s="20"/>
      <c r="V2503" s="20"/>
      <c r="W2503" s="20"/>
      <c r="X2503" s="20"/>
      <c r="Y2503" s="20"/>
      <c r="Z2503" s="20"/>
      <c r="AA2503" s="20"/>
      <c r="AB2503" s="20"/>
    </row>
    <row r="2504" hidden="1">
      <c r="A2504" s="577"/>
      <c r="B2504" s="99"/>
      <c r="C2504" s="114" t="s">
        <v>69</v>
      </c>
      <c r="D2504" s="306"/>
      <c r="E2504" s="173"/>
      <c r="F2504" s="216"/>
      <c r="G2504" s="308"/>
      <c r="H2504" s="348"/>
      <c r="I2504" s="173"/>
      <c r="J2504" s="173"/>
      <c r="K2504" s="300"/>
      <c r="L2504" s="349"/>
      <c r="M2504" s="362"/>
      <c r="N2504" s="349"/>
      <c r="O2504" s="349"/>
      <c r="P2504" s="578"/>
      <c r="Q2504" s="20"/>
      <c r="R2504" s="20"/>
      <c r="S2504" s="20"/>
      <c r="T2504" s="20"/>
      <c r="U2504" s="20"/>
      <c r="V2504" s="20"/>
      <c r="W2504" s="20"/>
      <c r="X2504" s="20"/>
      <c r="Y2504" s="20"/>
      <c r="Z2504" s="20"/>
      <c r="AA2504" s="20"/>
      <c r="AB2504" s="20"/>
    </row>
    <row r="2505" hidden="1">
      <c r="A2505" s="577"/>
      <c r="B2505" s="99"/>
      <c r="C2505" s="114" t="s">
        <v>69</v>
      </c>
      <c r="D2505" s="267" t="s">
        <v>99</v>
      </c>
      <c r="E2505" s="101" t="s">
        <v>6105</v>
      </c>
      <c r="F2505" s="101" t="s">
        <v>6106</v>
      </c>
      <c r="G2505" s="308" t="s">
        <v>9410</v>
      </c>
      <c r="H2505" s="348" t="s">
        <v>11469</v>
      </c>
      <c r="I2505" s="173" t="s">
        <v>11654</v>
      </c>
      <c r="J2505" s="11" t="s">
        <v>6021</v>
      </c>
      <c r="K2505" s="300" t="s">
        <v>2212</v>
      </c>
      <c r="L2505" s="349"/>
      <c r="M2505" s="362"/>
      <c r="N2505" s="349"/>
      <c r="O2505" s="349"/>
      <c r="P2505" s="578"/>
      <c r="Q2505" s="20"/>
      <c r="R2505" s="20"/>
      <c r="S2505" s="20"/>
      <c r="T2505" s="20"/>
      <c r="U2505" s="20"/>
      <c r="V2505" s="20"/>
      <c r="W2505" s="20"/>
      <c r="X2505" s="20"/>
      <c r="Y2505" s="20"/>
      <c r="Z2505" s="20"/>
      <c r="AA2505" s="20"/>
      <c r="AB2505" s="20"/>
    </row>
    <row r="2506" hidden="1">
      <c r="A2506" s="577"/>
      <c r="B2506" s="99"/>
      <c r="C2506" s="114" t="s">
        <v>69</v>
      </c>
      <c r="D2506" s="297" t="s">
        <v>99</v>
      </c>
      <c r="E2506" s="122" t="s">
        <v>4897</v>
      </c>
      <c r="F2506" s="122" t="s">
        <v>4898</v>
      </c>
      <c r="G2506" s="309" t="s">
        <v>9021</v>
      </c>
      <c r="H2506" s="231" t="s">
        <v>11655</v>
      </c>
      <c r="I2506" s="122" t="s">
        <v>11656</v>
      </c>
      <c r="J2506" s="424" t="s">
        <v>170</v>
      </c>
      <c r="K2506" s="300"/>
      <c r="L2506" s="349"/>
      <c r="M2506" s="362"/>
      <c r="N2506" s="349"/>
      <c r="O2506" s="349"/>
      <c r="P2506" s="578"/>
      <c r="Q2506" s="20"/>
      <c r="R2506" s="20"/>
      <c r="S2506" s="20"/>
      <c r="T2506" s="20"/>
      <c r="U2506" s="20"/>
      <c r="V2506" s="20"/>
      <c r="W2506" s="20"/>
      <c r="X2506" s="20"/>
      <c r="Y2506" s="20"/>
      <c r="Z2506" s="20"/>
      <c r="AA2506" s="20"/>
      <c r="AB2506" s="20"/>
    </row>
    <row r="2507" hidden="1">
      <c r="A2507" s="577"/>
      <c r="B2507" s="99"/>
      <c r="C2507" s="114" t="s">
        <v>69</v>
      </c>
      <c r="D2507" s="297" t="s">
        <v>99</v>
      </c>
      <c r="E2507" s="122" t="s">
        <v>8242</v>
      </c>
      <c r="F2507" s="122" t="s">
        <v>8243</v>
      </c>
      <c r="G2507" s="309" t="s">
        <v>8745</v>
      </c>
      <c r="H2507" s="231" t="s">
        <v>11469</v>
      </c>
      <c r="I2507" s="122" t="s">
        <v>11657</v>
      </c>
      <c r="J2507" s="424" t="s">
        <v>8245</v>
      </c>
      <c r="K2507" s="300" t="s">
        <v>11658</v>
      </c>
      <c r="L2507" s="349"/>
      <c r="M2507" s="362"/>
      <c r="N2507" s="349"/>
      <c r="O2507" s="349"/>
      <c r="P2507" s="578"/>
      <c r="Q2507" s="20"/>
      <c r="R2507" s="20"/>
      <c r="S2507" s="20"/>
      <c r="T2507" s="20"/>
      <c r="U2507" s="20"/>
      <c r="V2507" s="20"/>
      <c r="W2507" s="20"/>
      <c r="X2507" s="20"/>
      <c r="Y2507" s="20"/>
      <c r="Z2507" s="20"/>
      <c r="AA2507" s="20"/>
      <c r="AB2507" s="20"/>
    </row>
    <row r="2508" hidden="1">
      <c r="A2508" s="577"/>
      <c r="B2508" s="99"/>
      <c r="C2508" s="114" t="s">
        <v>69</v>
      </c>
      <c r="D2508" s="297" t="s">
        <v>99</v>
      </c>
      <c r="E2508" s="122" t="s">
        <v>7123</v>
      </c>
      <c r="F2508" s="122" t="s">
        <v>7124</v>
      </c>
      <c r="G2508" s="309" t="s">
        <v>9325</v>
      </c>
      <c r="H2508" s="231" t="s">
        <v>11659</v>
      </c>
      <c r="I2508" s="122" t="s">
        <v>11660</v>
      </c>
      <c r="J2508" s="424" t="s">
        <v>11661</v>
      </c>
      <c r="K2508" s="300"/>
      <c r="L2508" s="349"/>
      <c r="M2508" s="362"/>
      <c r="N2508" s="349"/>
      <c r="O2508" s="349"/>
      <c r="P2508" s="578"/>
      <c r="Q2508" s="20"/>
      <c r="R2508" s="20"/>
      <c r="S2508" s="20"/>
      <c r="T2508" s="20"/>
      <c r="U2508" s="20"/>
      <c r="V2508" s="20"/>
      <c r="W2508" s="20"/>
      <c r="X2508" s="20"/>
      <c r="Y2508" s="20"/>
      <c r="Z2508" s="20"/>
      <c r="AA2508" s="20"/>
      <c r="AB2508" s="20"/>
    </row>
    <row r="2509" hidden="1">
      <c r="A2509" s="577"/>
      <c r="B2509" s="108"/>
      <c r="C2509" s="405"/>
      <c r="D2509" s="306"/>
      <c r="E2509" s="173"/>
      <c r="F2509" s="173"/>
      <c r="G2509" s="308"/>
      <c r="H2509" s="348"/>
      <c r="I2509" s="173"/>
      <c r="J2509" s="173"/>
      <c r="K2509" s="300"/>
      <c r="L2509" s="349"/>
      <c r="M2509" s="362"/>
      <c r="N2509" s="349"/>
      <c r="O2509" s="349"/>
      <c r="P2509" s="578"/>
      <c r="Q2509" s="20"/>
      <c r="R2509" s="20"/>
      <c r="S2509" s="20"/>
      <c r="T2509" s="20"/>
      <c r="U2509" s="20"/>
      <c r="V2509" s="20"/>
      <c r="W2509" s="20"/>
      <c r="X2509" s="20"/>
      <c r="Y2509" s="20"/>
      <c r="Z2509" s="20"/>
      <c r="AA2509" s="20"/>
      <c r="AB2509" s="20"/>
    </row>
    <row r="2510" hidden="1">
      <c r="A2510" s="577"/>
      <c r="B2510" s="323"/>
      <c r="C2510" s="92"/>
      <c r="D2510" s="306"/>
      <c r="E2510" s="173"/>
      <c r="F2510" s="173"/>
      <c r="G2510" s="308"/>
      <c r="H2510" s="348"/>
      <c r="I2510" s="173"/>
      <c r="J2510" s="173"/>
      <c r="K2510" s="300"/>
      <c r="L2510" s="349"/>
      <c r="M2510" s="362"/>
      <c r="N2510" s="349"/>
      <c r="O2510" s="349"/>
      <c r="P2510" s="578"/>
      <c r="Q2510" s="20"/>
      <c r="R2510" s="20"/>
      <c r="S2510" s="20"/>
      <c r="T2510" s="20"/>
      <c r="U2510" s="20"/>
      <c r="V2510" s="20"/>
      <c r="W2510" s="20"/>
      <c r="X2510" s="20"/>
      <c r="Y2510" s="20"/>
      <c r="Z2510" s="20"/>
      <c r="AA2510" s="20"/>
      <c r="AB2510" s="20"/>
    </row>
    <row r="2511" hidden="1">
      <c r="A2511" s="577"/>
      <c r="B2511" s="266" t="s">
        <v>368</v>
      </c>
      <c r="C2511" s="475" t="s">
        <v>371</v>
      </c>
      <c r="D2511" s="306"/>
      <c r="E2511" s="173"/>
      <c r="F2511" s="173"/>
      <c r="G2511" s="308"/>
      <c r="H2511" s="348"/>
      <c r="I2511" s="173"/>
      <c r="J2511" s="173"/>
      <c r="K2511" s="300"/>
      <c r="L2511" s="349"/>
      <c r="M2511" s="362"/>
      <c r="N2511" s="349"/>
      <c r="O2511" s="349"/>
      <c r="P2511" s="578"/>
      <c r="Q2511" s="20"/>
      <c r="R2511" s="20"/>
      <c r="S2511" s="20"/>
      <c r="T2511" s="20"/>
      <c r="U2511" s="20"/>
      <c r="V2511" s="20"/>
      <c r="W2511" s="20"/>
      <c r="X2511" s="20"/>
      <c r="Y2511" s="20"/>
      <c r="Z2511" s="20"/>
      <c r="AA2511" s="20"/>
      <c r="AB2511" s="20"/>
    </row>
    <row r="2512" hidden="1">
      <c r="A2512" s="577"/>
      <c r="B2512" s="99"/>
      <c r="C2512" s="480" t="s">
        <v>371</v>
      </c>
      <c r="D2512" s="306"/>
      <c r="E2512" s="339" t="s">
        <v>10215</v>
      </c>
      <c r="F2512" s="254"/>
      <c r="G2512" s="308"/>
      <c r="H2512" s="348"/>
      <c r="I2512" s="173"/>
      <c r="J2512" s="173"/>
      <c r="K2512" s="300"/>
      <c r="L2512" s="349"/>
      <c r="M2512" s="362"/>
      <c r="N2512" s="349"/>
      <c r="O2512" s="349"/>
      <c r="P2512" s="578"/>
      <c r="Q2512" s="20"/>
      <c r="R2512" s="20"/>
      <c r="S2512" s="20"/>
      <c r="T2512" s="20"/>
      <c r="U2512" s="20"/>
      <c r="V2512" s="20"/>
      <c r="W2512" s="20"/>
      <c r="X2512" s="20"/>
      <c r="Y2512" s="20"/>
      <c r="Z2512" s="20"/>
      <c r="AA2512" s="20"/>
      <c r="AB2512" s="20"/>
    </row>
    <row r="2513" hidden="1">
      <c r="A2513" s="577"/>
      <c r="B2513" s="99"/>
      <c r="C2513" s="480" t="s">
        <v>371</v>
      </c>
      <c r="D2513" s="306"/>
      <c r="E2513" s="255"/>
      <c r="F2513" s="256"/>
      <c r="G2513" s="308"/>
      <c r="H2513" s="348"/>
      <c r="I2513" s="173"/>
      <c r="J2513" s="173"/>
      <c r="K2513" s="300"/>
      <c r="L2513" s="349"/>
      <c r="M2513" s="362"/>
      <c r="N2513" s="349"/>
      <c r="O2513" s="349"/>
      <c r="P2513" s="578"/>
      <c r="Q2513" s="20"/>
      <c r="R2513" s="20"/>
      <c r="S2513" s="20"/>
      <c r="T2513" s="20"/>
      <c r="U2513" s="20"/>
      <c r="V2513" s="20"/>
      <c r="W2513" s="20"/>
      <c r="X2513" s="20"/>
      <c r="Y2513" s="20"/>
      <c r="Z2513" s="20"/>
      <c r="AA2513" s="20"/>
      <c r="AB2513" s="20"/>
    </row>
    <row r="2514" hidden="1">
      <c r="A2514" s="577"/>
      <c r="B2514" s="99"/>
      <c r="C2514" s="480" t="s">
        <v>371</v>
      </c>
      <c r="D2514" s="306"/>
      <c r="E2514" s="257"/>
      <c r="F2514" s="259"/>
      <c r="G2514" s="308"/>
      <c r="H2514" s="348"/>
      <c r="I2514" s="173"/>
      <c r="J2514" s="173"/>
      <c r="K2514" s="300"/>
      <c r="L2514" s="349"/>
      <c r="M2514" s="362"/>
      <c r="N2514" s="349"/>
      <c r="O2514" s="349"/>
      <c r="P2514" s="578"/>
      <c r="Q2514" s="20"/>
      <c r="R2514" s="20"/>
      <c r="S2514" s="20"/>
      <c r="T2514" s="20"/>
      <c r="U2514" s="20"/>
      <c r="V2514" s="20"/>
      <c r="W2514" s="20"/>
      <c r="X2514" s="20"/>
      <c r="Y2514" s="20"/>
      <c r="Z2514" s="20"/>
      <c r="AA2514" s="20"/>
      <c r="AB2514" s="20"/>
    </row>
    <row r="2515" hidden="1">
      <c r="A2515" s="577"/>
      <c r="B2515" s="99"/>
      <c r="C2515" s="480" t="s">
        <v>371</v>
      </c>
      <c r="D2515" s="306"/>
      <c r="E2515" s="173"/>
      <c r="F2515" s="173"/>
      <c r="G2515" s="308"/>
      <c r="H2515" s="348"/>
      <c r="I2515" s="173"/>
      <c r="J2515" s="173"/>
      <c r="K2515" s="300"/>
      <c r="L2515" s="349"/>
      <c r="M2515" s="362"/>
      <c r="N2515" s="349"/>
      <c r="O2515" s="349"/>
      <c r="P2515" s="578"/>
      <c r="Q2515" s="20"/>
      <c r="R2515" s="20"/>
      <c r="S2515" s="20"/>
      <c r="T2515" s="20"/>
      <c r="U2515" s="20"/>
      <c r="V2515" s="20"/>
      <c r="W2515" s="20"/>
      <c r="X2515" s="20"/>
      <c r="Y2515" s="20"/>
      <c r="Z2515" s="20"/>
      <c r="AA2515" s="20"/>
      <c r="AB2515" s="20"/>
    </row>
    <row r="2516" hidden="1">
      <c r="A2516" s="577"/>
      <c r="B2516" s="108"/>
      <c r="C2516" s="480"/>
      <c r="D2516" s="306"/>
      <c r="E2516" s="173"/>
      <c r="F2516" s="173"/>
      <c r="G2516" s="308"/>
      <c r="H2516" s="348"/>
      <c r="I2516" s="173"/>
      <c r="J2516" s="173"/>
      <c r="K2516" s="300"/>
      <c r="L2516" s="349"/>
      <c r="M2516" s="362"/>
      <c r="N2516" s="349"/>
      <c r="O2516" s="349"/>
      <c r="P2516" s="578"/>
      <c r="Q2516" s="20"/>
      <c r="R2516" s="20"/>
      <c r="S2516" s="20"/>
      <c r="T2516" s="20"/>
      <c r="U2516" s="20"/>
      <c r="V2516" s="20"/>
      <c r="W2516" s="20"/>
      <c r="X2516" s="20"/>
      <c r="Y2516" s="20"/>
      <c r="Z2516" s="20"/>
      <c r="AA2516" s="20"/>
      <c r="AB2516" s="20"/>
    </row>
    <row r="2517" hidden="1">
      <c r="A2517" s="577"/>
      <c r="B2517" s="83"/>
      <c r="C2517" s="478">
        <v>44509.0</v>
      </c>
      <c r="D2517" s="306"/>
      <c r="E2517" s="173"/>
      <c r="F2517" s="173"/>
      <c r="G2517" s="308"/>
      <c r="H2517" s="348"/>
      <c r="I2517" s="173"/>
      <c r="J2517" s="173"/>
      <c r="K2517" s="300"/>
      <c r="L2517" s="349"/>
      <c r="M2517" s="362"/>
      <c r="N2517" s="349"/>
      <c r="O2517" s="349"/>
      <c r="P2517" s="578"/>
      <c r="Q2517" s="20"/>
      <c r="R2517" s="20"/>
      <c r="S2517" s="20"/>
      <c r="T2517" s="20"/>
      <c r="U2517" s="20"/>
      <c r="V2517" s="20"/>
      <c r="W2517" s="20"/>
      <c r="X2517" s="20"/>
      <c r="Y2517" s="20"/>
      <c r="Z2517" s="20"/>
      <c r="AA2517" s="20"/>
      <c r="AB2517" s="20"/>
    </row>
    <row r="2518" hidden="1">
      <c r="A2518" s="577"/>
      <c r="B2518" s="582" t="s">
        <v>8686</v>
      </c>
      <c r="C2518" s="480" t="s">
        <v>52</v>
      </c>
      <c r="D2518" s="310" t="s">
        <v>99</v>
      </c>
      <c r="E2518" s="116" t="s">
        <v>5867</v>
      </c>
      <c r="F2518" s="116" t="s">
        <v>5868</v>
      </c>
      <c r="G2518" s="409" t="s">
        <v>8927</v>
      </c>
      <c r="H2518" s="414" t="s">
        <v>11662</v>
      </c>
      <c r="I2518" s="116" t="s">
        <v>11663</v>
      </c>
      <c r="J2518" s="48" t="s">
        <v>1944</v>
      </c>
      <c r="K2518" s="300" t="s">
        <v>11664</v>
      </c>
      <c r="L2518" s="349"/>
      <c r="M2518" s="362"/>
      <c r="N2518" s="349"/>
      <c r="O2518" s="349"/>
      <c r="P2518" s="578"/>
      <c r="Q2518" s="20"/>
      <c r="R2518" s="20"/>
      <c r="S2518" s="20"/>
      <c r="T2518" s="20"/>
      <c r="U2518" s="20"/>
      <c r="V2518" s="20"/>
      <c r="W2518" s="20"/>
      <c r="X2518" s="20"/>
      <c r="Y2518" s="20"/>
      <c r="Z2518" s="20"/>
      <c r="AA2518" s="20"/>
      <c r="AB2518" s="20"/>
    </row>
    <row r="2519" hidden="1">
      <c r="A2519" s="577"/>
      <c r="B2519" s="99"/>
      <c r="C2519" s="480" t="s">
        <v>52</v>
      </c>
      <c r="D2519" s="297" t="s">
        <v>99</v>
      </c>
      <c r="E2519" s="122" t="s">
        <v>11665</v>
      </c>
      <c r="F2519" s="122" t="s">
        <v>8340</v>
      </c>
      <c r="G2519" s="309" t="s">
        <v>9186</v>
      </c>
      <c r="H2519" s="231" t="s">
        <v>11666</v>
      </c>
      <c r="I2519" s="122" t="s">
        <v>11667</v>
      </c>
      <c r="J2519" s="424" t="s">
        <v>8342</v>
      </c>
      <c r="K2519" s="300" t="s">
        <v>11668</v>
      </c>
      <c r="L2519" s="349"/>
      <c r="M2519" s="362"/>
      <c r="N2519" s="349"/>
      <c r="O2519" s="349"/>
      <c r="P2519" s="578"/>
      <c r="Q2519" s="20"/>
      <c r="R2519" s="20"/>
      <c r="S2519" s="20"/>
      <c r="T2519" s="20"/>
      <c r="U2519" s="20"/>
      <c r="V2519" s="20"/>
      <c r="W2519" s="20"/>
      <c r="X2519" s="20"/>
      <c r="Y2519" s="20"/>
      <c r="Z2519" s="20"/>
      <c r="AA2519" s="20"/>
      <c r="AB2519" s="20"/>
    </row>
    <row r="2520" hidden="1">
      <c r="A2520" s="577"/>
      <c r="B2520" s="99"/>
      <c r="C2520" s="480" t="s">
        <v>52</v>
      </c>
      <c r="D2520" s="297" t="s">
        <v>99</v>
      </c>
      <c r="E2520" s="122" t="s">
        <v>2120</v>
      </c>
      <c r="F2520" s="122" t="s">
        <v>2121</v>
      </c>
      <c r="G2520" s="309" t="s">
        <v>8958</v>
      </c>
      <c r="H2520" s="231" t="s">
        <v>11669</v>
      </c>
      <c r="I2520" s="122" t="s">
        <v>11670</v>
      </c>
      <c r="J2520" s="424" t="s">
        <v>2123</v>
      </c>
      <c r="K2520" s="300" t="s">
        <v>11671</v>
      </c>
      <c r="L2520" s="349"/>
      <c r="M2520" s="362"/>
      <c r="N2520" s="349"/>
      <c r="O2520" s="349"/>
      <c r="P2520" s="578"/>
      <c r="Q2520" s="20"/>
      <c r="R2520" s="20"/>
      <c r="S2520" s="20"/>
      <c r="T2520" s="20"/>
      <c r="U2520" s="20"/>
      <c r="V2520" s="20"/>
      <c r="W2520" s="20"/>
      <c r="X2520" s="20"/>
      <c r="Y2520" s="20"/>
      <c r="Z2520" s="20"/>
      <c r="AA2520" s="20"/>
      <c r="AB2520" s="20"/>
    </row>
    <row r="2521" hidden="1">
      <c r="A2521" s="577"/>
      <c r="B2521" s="99"/>
      <c r="C2521" s="480" t="s">
        <v>52</v>
      </c>
      <c r="D2521" s="310" t="s">
        <v>99</v>
      </c>
      <c r="E2521" s="116" t="s">
        <v>2924</v>
      </c>
      <c r="F2521" s="116" t="s">
        <v>2925</v>
      </c>
      <c r="G2521" s="409" t="s">
        <v>8912</v>
      </c>
      <c r="H2521" s="414" t="s">
        <v>11669</v>
      </c>
      <c r="I2521" s="116" t="s">
        <v>11672</v>
      </c>
      <c r="J2521" s="48" t="s">
        <v>2927</v>
      </c>
      <c r="K2521" s="300"/>
      <c r="L2521" s="349"/>
      <c r="M2521" s="362"/>
      <c r="N2521" s="349"/>
      <c r="O2521" s="349"/>
      <c r="P2521" s="578"/>
      <c r="Q2521" s="20"/>
      <c r="R2521" s="20"/>
      <c r="S2521" s="20"/>
      <c r="T2521" s="20"/>
      <c r="U2521" s="20"/>
      <c r="V2521" s="20"/>
      <c r="W2521" s="20"/>
      <c r="X2521" s="20"/>
      <c r="Y2521" s="20"/>
      <c r="Z2521" s="20"/>
      <c r="AA2521" s="20"/>
      <c r="AB2521" s="20"/>
    </row>
    <row r="2522" hidden="1">
      <c r="A2522" s="577"/>
      <c r="B2522" s="99"/>
      <c r="C2522" s="480" t="s">
        <v>52</v>
      </c>
      <c r="D2522" s="469"/>
      <c r="E2522" s="127"/>
      <c r="F2522" s="127"/>
      <c r="G2522" s="308"/>
      <c r="H2522" s="348"/>
      <c r="I2522" s="173"/>
      <c r="J2522" s="173"/>
      <c r="K2522" s="300"/>
      <c r="L2522" s="349"/>
      <c r="M2522" s="362"/>
      <c r="N2522" s="349"/>
      <c r="O2522" s="349"/>
      <c r="P2522" s="578"/>
      <c r="Q2522" s="20"/>
      <c r="R2522" s="20"/>
      <c r="S2522" s="20"/>
      <c r="T2522" s="20"/>
      <c r="U2522" s="20"/>
      <c r="V2522" s="20"/>
      <c r="W2522" s="20"/>
      <c r="X2522" s="20"/>
      <c r="Y2522" s="20"/>
      <c r="Z2522" s="20"/>
      <c r="AA2522" s="20"/>
      <c r="AB2522" s="20"/>
    </row>
    <row r="2523" hidden="1">
      <c r="A2523" s="577"/>
      <c r="B2523" s="99"/>
      <c r="C2523" s="480" t="s">
        <v>52</v>
      </c>
      <c r="D2523" s="306"/>
      <c r="E2523" s="173"/>
      <c r="F2523" s="173"/>
      <c r="G2523" s="308"/>
      <c r="H2523" s="348"/>
      <c r="I2523" s="173"/>
      <c r="J2523" s="173"/>
      <c r="K2523" s="300"/>
      <c r="L2523" s="349"/>
      <c r="M2523" s="362"/>
      <c r="N2523" s="349"/>
      <c r="O2523" s="349"/>
      <c r="P2523" s="578"/>
      <c r="Q2523" s="20"/>
      <c r="R2523" s="20"/>
      <c r="S2523" s="20"/>
      <c r="T2523" s="20"/>
      <c r="U2523" s="20"/>
      <c r="V2523" s="20"/>
      <c r="W2523" s="20"/>
      <c r="X2523" s="20"/>
      <c r="Y2523" s="20"/>
      <c r="Z2523" s="20"/>
      <c r="AA2523" s="20"/>
      <c r="AB2523" s="20"/>
    </row>
    <row r="2524" hidden="1">
      <c r="A2524" s="577"/>
      <c r="B2524" s="108"/>
      <c r="C2524" s="480" t="s">
        <v>52</v>
      </c>
      <c r="D2524" s="306"/>
      <c r="E2524" s="173"/>
      <c r="F2524" s="173"/>
      <c r="G2524" s="308"/>
      <c r="H2524" s="348"/>
      <c r="I2524" s="173"/>
      <c r="J2524" s="173"/>
      <c r="K2524" s="300"/>
      <c r="L2524" s="349"/>
      <c r="M2524" s="362"/>
      <c r="N2524" s="349"/>
      <c r="O2524" s="349"/>
      <c r="P2524" s="578"/>
      <c r="Q2524" s="20"/>
      <c r="R2524" s="20"/>
      <c r="S2524" s="20"/>
      <c r="T2524" s="20"/>
      <c r="U2524" s="20"/>
      <c r="V2524" s="20"/>
      <c r="W2524" s="20"/>
      <c r="X2524" s="20"/>
      <c r="Y2524" s="20"/>
      <c r="Z2524" s="20"/>
      <c r="AA2524" s="20"/>
      <c r="AB2524" s="20"/>
    </row>
    <row r="2525" hidden="1">
      <c r="A2525" s="577"/>
      <c r="B2525" s="479"/>
      <c r="C2525" s="480"/>
      <c r="D2525" s="306"/>
      <c r="E2525" s="173"/>
      <c r="F2525" s="173"/>
      <c r="G2525" s="308"/>
      <c r="H2525" s="348"/>
      <c r="I2525" s="173"/>
      <c r="J2525" s="173"/>
      <c r="K2525" s="300"/>
      <c r="L2525" s="349"/>
      <c r="M2525" s="362"/>
      <c r="N2525" s="349"/>
      <c r="O2525" s="349"/>
      <c r="P2525" s="578"/>
      <c r="Q2525" s="20"/>
      <c r="R2525" s="20"/>
      <c r="S2525" s="20"/>
      <c r="T2525" s="20"/>
      <c r="U2525" s="20"/>
      <c r="V2525" s="20"/>
      <c r="W2525" s="20"/>
      <c r="X2525" s="20"/>
      <c r="Y2525" s="20"/>
      <c r="Z2525" s="20"/>
      <c r="AA2525" s="20"/>
      <c r="AB2525" s="20"/>
    </row>
    <row r="2526" hidden="1">
      <c r="A2526" s="577"/>
      <c r="B2526" s="582" t="s">
        <v>10572</v>
      </c>
      <c r="C2526" s="480"/>
      <c r="D2526" s="306"/>
      <c r="E2526" s="173"/>
      <c r="F2526" s="173"/>
      <c r="G2526" s="308"/>
      <c r="H2526" s="348"/>
      <c r="I2526" s="173"/>
      <c r="J2526" s="173"/>
      <c r="K2526" s="300"/>
      <c r="L2526" s="349"/>
      <c r="M2526" s="362"/>
      <c r="N2526" s="349"/>
      <c r="O2526" s="349"/>
      <c r="P2526" s="578"/>
      <c r="Q2526" s="20"/>
      <c r="R2526" s="20"/>
      <c r="S2526" s="20"/>
      <c r="T2526" s="20"/>
      <c r="U2526" s="20"/>
      <c r="V2526" s="20"/>
      <c r="W2526" s="20"/>
      <c r="X2526" s="20"/>
      <c r="Y2526" s="20"/>
      <c r="Z2526" s="20"/>
      <c r="AA2526" s="20"/>
      <c r="AB2526" s="20"/>
    </row>
    <row r="2527" hidden="1">
      <c r="A2527" s="577"/>
      <c r="B2527" s="99"/>
      <c r="C2527" s="480" t="s">
        <v>69</v>
      </c>
      <c r="D2527" s="297" t="s">
        <v>99</v>
      </c>
      <c r="E2527" s="122" t="s">
        <v>1134</v>
      </c>
      <c r="F2527" s="122" t="s">
        <v>1135</v>
      </c>
      <c r="G2527" s="309" t="s">
        <v>8748</v>
      </c>
      <c r="H2527" s="231" t="s">
        <v>11673</v>
      </c>
      <c r="I2527" s="122" t="s">
        <v>11674</v>
      </c>
      <c r="J2527" s="424" t="s">
        <v>1137</v>
      </c>
      <c r="K2527" s="300"/>
      <c r="L2527" s="349"/>
      <c r="M2527" s="362"/>
      <c r="N2527" s="349"/>
      <c r="O2527" s="349"/>
      <c r="P2527" s="578"/>
      <c r="Q2527" s="20"/>
      <c r="R2527" s="20"/>
      <c r="S2527" s="20"/>
      <c r="T2527" s="20"/>
      <c r="U2527" s="20"/>
      <c r="V2527" s="20"/>
      <c r="W2527" s="20"/>
      <c r="X2527" s="20"/>
      <c r="Y2527" s="20"/>
      <c r="Z2527" s="20"/>
      <c r="AA2527" s="20"/>
      <c r="AB2527" s="20"/>
    </row>
    <row r="2528" hidden="1">
      <c r="A2528" s="577"/>
      <c r="B2528" s="99"/>
      <c r="C2528" s="480" t="s">
        <v>69</v>
      </c>
      <c r="D2528" s="297" t="s">
        <v>99</v>
      </c>
      <c r="E2528" s="122" t="s">
        <v>1759</v>
      </c>
      <c r="F2528" s="122" t="s">
        <v>1760</v>
      </c>
      <c r="G2528" s="309" t="s">
        <v>8755</v>
      </c>
      <c r="H2528" s="231" t="s">
        <v>11675</v>
      </c>
      <c r="I2528" s="122" t="s">
        <v>11676</v>
      </c>
      <c r="J2528" s="424" t="s">
        <v>1762</v>
      </c>
      <c r="K2528" s="300" t="s">
        <v>11677</v>
      </c>
      <c r="L2528" s="349"/>
      <c r="M2528" s="362"/>
      <c r="N2528" s="349"/>
      <c r="O2528" s="349"/>
      <c r="P2528" s="578"/>
      <c r="Q2528" s="20"/>
      <c r="R2528" s="20"/>
      <c r="S2528" s="20"/>
      <c r="T2528" s="20"/>
      <c r="U2528" s="20"/>
      <c r="V2528" s="20"/>
      <c r="W2528" s="20"/>
      <c r="X2528" s="20"/>
      <c r="Y2528" s="20"/>
      <c r="Z2528" s="20"/>
      <c r="AA2528" s="20"/>
      <c r="AB2528" s="20"/>
    </row>
    <row r="2529" hidden="1">
      <c r="A2529" s="577"/>
      <c r="B2529" s="99"/>
      <c r="C2529" s="480" t="s">
        <v>69</v>
      </c>
      <c r="D2529" s="310" t="s">
        <v>99</v>
      </c>
      <c r="E2529" s="116" t="s">
        <v>7196</v>
      </c>
      <c r="F2529" s="116" t="s">
        <v>7197</v>
      </c>
      <c r="G2529" s="409" t="s">
        <v>8745</v>
      </c>
      <c r="H2529" s="414" t="s">
        <v>11678</v>
      </c>
      <c r="I2529" s="116" t="s">
        <v>11679</v>
      </c>
      <c r="J2529" s="48" t="s">
        <v>7199</v>
      </c>
      <c r="K2529" s="300"/>
      <c r="L2529" s="349"/>
      <c r="M2529" s="362"/>
      <c r="N2529" s="349"/>
      <c r="O2529" s="349"/>
      <c r="P2529" s="578"/>
      <c r="Q2529" s="20"/>
      <c r="R2529" s="20"/>
      <c r="S2529" s="20"/>
      <c r="T2529" s="20"/>
      <c r="U2529" s="20"/>
      <c r="V2529" s="20"/>
      <c r="W2529" s="20"/>
      <c r="X2529" s="20"/>
      <c r="Y2529" s="20"/>
      <c r="Z2529" s="20"/>
      <c r="AA2529" s="20"/>
      <c r="AB2529" s="20"/>
    </row>
    <row r="2530" hidden="1">
      <c r="A2530" s="577"/>
      <c r="B2530" s="99"/>
      <c r="C2530" s="480" t="s">
        <v>69</v>
      </c>
      <c r="D2530" s="282" t="s">
        <v>99</v>
      </c>
      <c r="E2530" s="182" t="s">
        <v>6668</v>
      </c>
      <c r="F2530" s="182" t="s">
        <v>6669</v>
      </c>
      <c r="G2530" s="555" t="s">
        <v>8912</v>
      </c>
      <c r="H2530" s="220" t="s">
        <v>11680</v>
      </c>
      <c r="I2530" s="182" t="s">
        <v>11681</v>
      </c>
      <c r="J2530" s="554" t="s">
        <v>2302</v>
      </c>
      <c r="K2530" s="300" t="s">
        <v>11682</v>
      </c>
      <c r="L2530" s="349"/>
      <c r="M2530" s="362"/>
      <c r="N2530" s="349"/>
      <c r="O2530" s="349"/>
      <c r="P2530" s="578"/>
      <c r="Q2530" s="20"/>
      <c r="R2530" s="20"/>
      <c r="S2530" s="20"/>
      <c r="T2530" s="20"/>
      <c r="U2530" s="20"/>
      <c r="V2530" s="20"/>
      <c r="W2530" s="20"/>
      <c r="X2530" s="20"/>
      <c r="Y2530" s="20"/>
      <c r="Z2530" s="20"/>
      <c r="AA2530" s="20"/>
      <c r="AB2530" s="20"/>
    </row>
    <row r="2531" hidden="1">
      <c r="A2531" s="577"/>
      <c r="B2531" s="99"/>
      <c r="C2531" s="480" t="s">
        <v>69</v>
      </c>
      <c r="D2531" s="306"/>
      <c r="E2531" s="173"/>
      <c r="F2531" s="173"/>
      <c r="G2531" s="308"/>
      <c r="H2531" s="348"/>
      <c r="I2531" s="173"/>
      <c r="J2531" s="173"/>
      <c r="K2531" s="300"/>
      <c r="L2531" s="349"/>
      <c r="M2531" s="362"/>
      <c r="N2531" s="349"/>
      <c r="O2531" s="349"/>
      <c r="P2531" s="578"/>
      <c r="Q2531" s="20"/>
      <c r="R2531" s="20"/>
      <c r="S2531" s="20"/>
      <c r="T2531" s="20"/>
      <c r="U2531" s="20"/>
      <c r="V2531" s="20"/>
      <c r="W2531" s="20"/>
      <c r="X2531" s="20"/>
      <c r="Y2531" s="20"/>
      <c r="Z2531" s="20"/>
      <c r="AA2531" s="20"/>
      <c r="AB2531" s="20"/>
    </row>
    <row r="2532" hidden="1">
      <c r="A2532" s="577"/>
      <c r="B2532" s="108"/>
      <c r="C2532" s="480"/>
      <c r="D2532" s="306"/>
      <c r="E2532" s="173"/>
      <c r="F2532" s="173"/>
      <c r="G2532" s="308"/>
      <c r="H2532" s="348"/>
      <c r="I2532" s="173"/>
      <c r="J2532" s="173"/>
      <c r="K2532" s="300"/>
      <c r="L2532" s="349"/>
      <c r="M2532" s="362"/>
      <c r="N2532" s="349"/>
      <c r="O2532" s="349"/>
      <c r="P2532" s="578"/>
      <c r="Q2532" s="20"/>
      <c r="R2532" s="20"/>
      <c r="S2532" s="20"/>
      <c r="T2532" s="20"/>
      <c r="U2532" s="20"/>
      <c r="V2532" s="20"/>
      <c r="W2532" s="20"/>
      <c r="X2532" s="20"/>
      <c r="Y2532" s="20"/>
      <c r="Z2532" s="20"/>
      <c r="AA2532" s="20"/>
      <c r="AB2532" s="20"/>
    </row>
    <row r="2533" hidden="1">
      <c r="A2533" s="577"/>
      <c r="B2533" s="479"/>
      <c r="C2533" s="480"/>
      <c r="D2533" s="306"/>
      <c r="E2533" s="173"/>
      <c r="F2533" s="173"/>
      <c r="G2533" s="308"/>
      <c r="H2533" s="348"/>
      <c r="I2533" s="173"/>
      <c r="J2533" s="173"/>
      <c r="K2533" s="300"/>
      <c r="L2533" s="349"/>
      <c r="M2533" s="362"/>
      <c r="N2533" s="349"/>
      <c r="O2533" s="349"/>
      <c r="P2533" s="578"/>
      <c r="Q2533" s="20"/>
      <c r="R2533" s="20"/>
      <c r="S2533" s="20"/>
      <c r="T2533" s="20"/>
      <c r="U2533" s="20"/>
      <c r="V2533" s="20"/>
      <c r="W2533" s="20"/>
      <c r="X2533" s="20"/>
      <c r="Y2533" s="20"/>
      <c r="Z2533" s="20"/>
      <c r="AA2533" s="20"/>
      <c r="AB2533" s="20"/>
    </row>
    <row r="2534" hidden="1">
      <c r="A2534" s="577"/>
      <c r="B2534" s="583" t="s">
        <v>368</v>
      </c>
      <c r="C2534" s="480" t="s">
        <v>371</v>
      </c>
      <c r="D2534" s="306"/>
      <c r="E2534" s="173"/>
      <c r="F2534" s="173"/>
      <c r="G2534" s="308"/>
      <c r="H2534" s="348"/>
      <c r="I2534" s="173"/>
      <c r="J2534" s="173"/>
      <c r="K2534" s="300"/>
      <c r="L2534" s="349"/>
      <c r="M2534" s="362"/>
      <c r="N2534" s="349"/>
      <c r="O2534" s="349"/>
      <c r="P2534" s="578"/>
      <c r="Q2534" s="20"/>
      <c r="R2534" s="20"/>
      <c r="S2534" s="20"/>
      <c r="T2534" s="20"/>
      <c r="U2534" s="20"/>
      <c r="V2534" s="20"/>
      <c r="W2534" s="20"/>
      <c r="X2534" s="20"/>
      <c r="Y2534" s="20"/>
      <c r="Z2534" s="20"/>
      <c r="AA2534" s="20"/>
      <c r="AB2534" s="20"/>
    </row>
    <row r="2535" hidden="1">
      <c r="A2535" s="577"/>
      <c r="B2535" s="99"/>
      <c r="C2535" s="480" t="s">
        <v>371</v>
      </c>
      <c r="D2535" s="306"/>
      <c r="E2535" s="339" t="s">
        <v>10215</v>
      </c>
      <c r="F2535" s="254"/>
      <c r="G2535" s="308"/>
      <c r="H2535" s="348"/>
      <c r="I2535" s="173"/>
      <c r="J2535" s="173"/>
      <c r="K2535" s="300"/>
      <c r="L2535" s="349"/>
      <c r="M2535" s="362"/>
      <c r="N2535" s="349"/>
      <c r="O2535" s="349"/>
      <c r="P2535" s="578"/>
      <c r="Q2535" s="20"/>
      <c r="R2535" s="20"/>
      <c r="S2535" s="20"/>
      <c r="T2535" s="20"/>
      <c r="U2535" s="20"/>
      <c r="V2535" s="20"/>
      <c r="W2535" s="20"/>
      <c r="X2535" s="20"/>
      <c r="Y2535" s="20"/>
      <c r="Z2535" s="20"/>
      <c r="AA2535" s="20"/>
      <c r="AB2535" s="20"/>
    </row>
    <row r="2536" hidden="1">
      <c r="A2536" s="577"/>
      <c r="B2536" s="99"/>
      <c r="C2536" s="480" t="s">
        <v>371</v>
      </c>
      <c r="D2536" s="306"/>
      <c r="E2536" s="255"/>
      <c r="F2536" s="256"/>
      <c r="G2536" s="308"/>
      <c r="H2536" s="348"/>
      <c r="I2536" s="173"/>
      <c r="J2536" s="173"/>
      <c r="K2536" s="300"/>
      <c r="L2536" s="349"/>
      <c r="M2536" s="362"/>
      <c r="N2536" s="349"/>
      <c r="O2536" s="349"/>
      <c r="P2536" s="578"/>
      <c r="Q2536" s="20"/>
      <c r="R2536" s="20"/>
      <c r="S2536" s="20"/>
      <c r="T2536" s="20"/>
      <c r="U2536" s="20"/>
      <c r="V2536" s="20"/>
      <c r="W2536" s="20"/>
      <c r="X2536" s="20"/>
      <c r="Y2536" s="20"/>
      <c r="Z2536" s="20"/>
      <c r="AA2536" s="20"/>
      <c r="AB2536" s="20"/>
    </row>
    <row r="2537" hidden="1">
      <c r="A2537" s="577"/>
      <c r="B2537" s="99"/>
      <c r="C2537" s="480" t="s">
        <v>371</v>
      </c>
      <c r="D2537" s="306"/>
      <c r="E2537" s="257"/>
      <c r="F2537" s="259"/>
      <c r="G2537" s="308"/>
      <c r="H2537" s="348"/>
      <c r="I2537" s="173"/>
      <c r="J2537" s="173"/>
      <c r="K2537" s="300"/>
      <c r="L2537" s="349"/>
      <c r="M2537" s="362"/>
      <c r="N2537" s="349"/>
      <c r="O2537" s="349"/>
      <c r="P2537" s="578"/>
      <c r="Q2537" s="20"/>
      <c r="R2537" s="20"/>
      <c r="S2537" s="20"/>
      <c r="T2537" s="20"/>
      <c r="U2537" s="20"/>
      <c r="V2537" s="20"/>
      <c r="W2537" s="20"/>
      <c r="X2537" s="20"/>
      <c r="Y2537" s="20"/>
      <c r="Z2537" s="20"/>
      <c r="AA2537" s="20"/>
      <c r="AB2537" s="20"/>
    </row>
    <row r="2538" hidden="1">
      <c r="A2538" s="577"/>
      <c r="B2538" s="99"/>
      <c r="C2538" s="480" t="s">
        <v>371</v>
      </c>
      <c r="D2538" s="306"/>
      <c r="E2538" s="173"/>
      <c r="F2538" s="173"/>
      <c r="G2538" s="308"/>
      <c r="H2538" s="348"/>
      <c r="I2538" s="173"/>
      <c r="J2538" s="173"/>
      <c r="K2538" s="300"/>
      <c r="L2538" s="349"/>
      <c r="M2538" s="362"/>
      <c r="N2538" s="349"/>
      <c r="O2538" s="349"/>
      <c r="P2538" s="578"/>
      <c r="Q2538" s="20"/>
      <c r="R2538" s="20"/>
      <c r="S2538" s="20"/>
      <c r="T2538" s="20"/>
      <c r="U2538" s="20"/>
      <c r="V2538" s="20"/>
      <c r="W2538" s="20"/>
      <c r="X2538" s="20"/>
      <c r="Y2538" s="20"/>
      <c r="Z2538" s="20"/>
      <c r="AA2538" s="20"/>
      <c r="AB2538" s="20"/>
    </row>
    <row r="2539" hidden="1">
      <c r="A2539" s="577"/>
      <c r="B2539" s="108"/>
      <c r="C2539" s="480"/>
      <c r="D2539" s="306"/>
      <c r="E2539" s="173"/>
      <c r="F2539" s="173"/>
      <c r="G2539" s="308"/>
      <c r="H2539" s="348"/>
      <c r="I2539" s="173"/>
      <c r="J2539" s="173"/>
      <c r="K2539" s="300"/>
      <c r="L2539" s="349"/>
      <c r="M2539" s="362"/>
      <c r="N2539" s="349"/>
      <c r="O2539" s="349"/>
      <c r="P2539" s="578"/>
      <c r="Q2539" s="20"/>
      <c r="R2539" s="20"/>
      <c r="S2539" s="20"/>
      <c r="T2539" s="20"/>
      <c r="U2539" s="20"/>
      <c r="V2539" s="20"/>
      <c r="W2539" s="20"/>
      <c r="X2539" s="20"/>
      <c r="Y2539" s="20"/>
      <c r="Z2539" s="20"/>
      <c r="AA2539" s="20"/>
      <c r="AB2539" s="20"/>
    </row>
    <row r="2540" hidden="1">
      <c r="A2540" s="577"/>
      <c r="B2540" s="83"/>
      <c r="C2540" s="478">
        <v>44510.0</v>
      </c>
      <c r="D2540" s="306"/>
      <c r="E2540" s="173"/>
      <c r="F2540" s="173"/>
      <c r="G2540" s="308"/>
      <c r="H2540" s="348"/>
      <c r="I2540" s="173"/>
      <c r="J2540" s="173"/>
      <c r="K2540" s="300"/>
      <c r="L2540" s="349"/>
      <c r="M2540" s="362"/>
      <c r="N2540" s="349"/>
      <c r="O2540" s="349"/>
      <c r="P2540" s="578"/>
      <c r="Q2540" s="20"/>
      <c r="R2540" s="20"/>
      <c r="S2540" s="20"/>
      <c r="T2540" s="20"/>
      <c r="U2540" s="20"/>
      <c r="V2540" s="20"/>
      <c r="W2540" s="20"/>
      <c r="X2540" s="20"/>
      <c r="Y2540" s="20"/>
      <c r="Z2540" s="20"/>
      <c r="AA2540" s="20"/>
      <c r="AB2540" s="20"/>
    </row>
    <row r="2541" hidden="1">
      <c r="A2541" s="577"/>
      <c r="B2541" s="582" t="s">
        <v>8686</v>
      </c>
      <c r="C2541" s="480" t="s">
        <v>52</v>
      </c>
      <c r="D2541" s="306"/>
      <c r="E2541" s="173"/>
      <c r="F2541" s="173"/>
      <c r="G2541" s="308"/>
      <c r="H2541" s="348"/>
      <c r="I2541" s="173"/>
      <c r="J2541" s="173"/>
      <c r="K2541" s="300"/>
      <c r="L2541" s="349"/>
      <c r="M2541" s="362"/>
      <c r="N2541" s="349"/>
      <c r="O2541" s="349"/>
      <c r="P2541" s="578"/>
      <c r="Q2541" s="20"/>
      <c r="R2541" s="20"/>
      <c r="S2541" s="20"/>
      <c r="T2541" s="20"/>
      <c r="U2541" s="20"/>
      <c r="V2541" s="20"/>
      <c r="W2541" s="20"/>
      <c r="X2541" s="20"/>
      <c r="Y2541" s="20"/>
      <c r="Z2541" s="20"/>
      <c r="AA2541" s="20"/>
      <c r="AB2541" s="20"/>
    </row>
    <row r="2542" hidden="1">
      <c r="A2542" s="577"/>
      <c r="B2542" s="99"/>
      <c r="C2542" s="480" t="s">
        <v>52</v>
      </c>
      <c r="D2542" s="306"/>
      <c r="E2542" s="173"/>
      <c r="F2542" s="173"/>
      <c r="G2542" s="308"/>
      <c r="H2542" s="348"/>
      <c r="I2542" s="173"/>
      <c r="J2542" s="173"/>
      <c r="K2542" s="300"/>
      <c r="L2542" s="349"/>
      <c r="M2542" s="362"/>
      <c r="N2542" s="349"/>
      <c r="O2542" s="349"/>
      <c r="P2542" s="578"/>
      <c r="Q2542" s="20"/>
      <c r="R2542" s="20"/>
      <c r="S2542" s="20"/>
      <c r="T2542" s="20"/>
      <c r="U2542" s="20"/>
      <c r="V2542" s="20"/>
      <c r="W2542" s="20"/>
      <c r="X2542" s="20"/>
      <c r="Y2542" s="20"/>
      <c r="Z2542" s="20"/>
      <c r="AA2542" s="20"/>
      <c r="AB2542" s="20"/>
    </row>
    <row r="2543" hidden="1">
      <c r="A2543" s="577"/>
      <c r="B2543" s="99"/>
      <c r="C2543" s="480" t="s">
        <v>52</v>
      </c>
      <c r="D2543" s="310" t="s">
        <v>99</v>
      </c>
      <c r="E2543" s="116" t="s">
        <v>2471</v>
      </c>
      <c r="F2543" s="116" t="s">
        <v>2472</v>
      </c>
      <c r="G2543" s="409" t="s">
        <v>9186</v>
      </c>
      <c r="H2543" s="414" t="s">
        <v>11683</v>
      </c>
      <c r="I2543" s="116" t="s">
        <v>11684</v>
      </c>
      <c r="J2543" s="48" t="s">
        <v>2474</v>
      </c>
      <c r="K2543" s="300"/>
      <c r="L2543" s="349"/>
      <c r="M2543" s="362"/>
      <c r="N2543" s="349"/>
      <c r="O2543" s="349"/>
      <c r="P2543" s="578"/>
      <c r="Q2543" s="20"/>
      <c r="R2543" s="20"/>
      <c r="S2543" s="20"/>
      <c r="T2543" s="20"/>
      <c r="U2543" s="20"/>
      <c r="V2543" s="20"/>
      <c r="W2543" s="20"/>
      <c r="X2543" s="20"/>
      <c r="Y2543" s="20"/>
      <c r="Z2543" s="20"/>
      <c r="AA2543" s="20"/>
      <c r="AB2543" s="20"/>
    </row>
    <row r="2544" hidden="1">
      <c r="A2544" s="577"/>
      <c r="B2544" s="99"/>
      <c r="C2544" s="480" t="s">
        <v>52</v>
      </c>
      <c r="D2544" s="310" t="s">
        <v>99</v>
      </c>
      <c r="E2544" s="116" t="s">
        <v>3077</v>
      </c>
      <c r="F2544" s="116" t="s">
        <v>3078</v>
      </c>
      <c r="G2544" s="409" t="s">
        <v>8958</v>
      </c>
      <c r="H2544" s="414" t="s">
        <v>11685</v>
      </c>
      <c r="I2544" s="116" t="s">
        <v>11686</v>
      </c>
      <c r="J2544" s="48" t="s">
        <v>3080</v>
      </c>
      <c r="K2544" s="300"/>
      <c r="L2544" s="349"/>
      <c r="M2544" s="362"/>
      <c r="N2544" s="349"/>
      <c r="O2544" s="349"/>
      <c r="P2544" s="578"/>
      <c r="Q2544" s="20"/>
      <c r="R2544" s="20"/>
      <c r="S2544" s="20"/>
      <c r="T2544" s="20"/>
      <c r="U2544" s="20"/>
      <c r="V2544" s="20"/>
      <c r="W2544" s="20"/>
      <c r="X2544" s="20"/>
      <c r="Y2544" s="20"/>
      <c r="Z2544" s="20"/>
      <c r="AA2544" s="20"/>
      <c r="AB2544" s="20"/>
    </row>
    <row r="2545" hidden="1">
      <c r="A2545" s="577"/>
      <c r="B2545" s="99"/>
      <c r="C2545" s="480" t="s">
        <v>52</v>
      </c>
      <c r="D2545" s="310" t="s">
        <v>99</v>
      </c>
      <c r="E2545" s="116" t="s">
        <v>3086</v>
      </c>
      <c r="F2545" s="116" t="s">
        <v>3087</v>
      </c>
      <c r="G2545" s="409" t="s">
        <v>8912</v>
      </c>
      <c r="H2545" s="414" t="s">
        <v>11685</v>
      </c>
      <c r="I2545" s="116" t="s">
        <v>11686</v>
      </c>
      <c r="J2545" s="48" t="s">
        <v>3080</v>
      </c>
      <c r="K2545" s="300"/>
      <c r="L2545" s="349"/>
      <c r="M2545" s="362"/>
      <c r="N2545" s="349"/>
      <c r="O2545" s="349"/>
      <c r="P2545" s="578"/>
      <c r="Q2545" s="20"/>
      <c r="R2545" s="20"/>
      <c r="S2545" s="20"/>
      <c r="T2545" s="20"/>
      <c r="U2545" s="20"/>
      <c r="V2545" s="20"/>
      <c r="W2545" s="20"/>
      <c r="X2545" s="20"/>
      <c r="Y2545" s="20"/>
      <c r="Z2545" s="20"/>
      <c r="AA2545" s="20"/>
      <c r="AB2545" s="20"/>
    </row>
    <row r="2546" hidden="1">
      <c r="A2546" s="577"/>
      <c r="B2546" s="99"/>
      <c r="C2546" s="480" t="s">
        <v>52</v>
      </c>
      <c r="D2546" s="297" t="s">
        <v>99</v>
      </c>
      <c r="E2546" s="122" t="s">
        <v>6042</v>
      </c>
      <c r="F2546" s="122" t="s">
        <v>6043</v>
      </c>
      <c r="G2546" s="309" t="s">
        <v>9325</v>
      </c>
      <c r="H2546" s="231" t="s">
        <v>11687</v>
      </c>
      <c r="I2546" s="122" t="s">
        <v>11688</v>
      </c>
      <c r="J2546" s="424" t="s">
        <v>6045</v>
      </c>
      <c r="K2546" s="300" t="s">
        <v>2212</v>
      </c>
      <c r="L2546" s="349"/>
      <c r="M2546" s="362"/>
      <c r="N2546" s="349"/>
      <c r="O2546" s="349"/>
      <c r="P2546" s="578"/>
      <c r="Q2546" s="20"/>
      <c r="R2546" s="20"/>
      <c r="S2546" s="20"/>
      <c r="T2546" s="20"/>
      <c r="U2546" s="20"/>
      <c r="V2546" s="20"/>
      <c r="W2546" s="20"/>
      <c r="X2546" s="20"/>
      <c r="Y2546" s="20"/>
      <c r="Z2546" s="20"/>
      <c r="AA2546" s="20"/>
      <c r="AB2546" s="20"/>
    </row>
    <row r="2547" hidden="1">
      <c r="A2547" s="577"/>
      <c r="B2547" s="108"/>
      <c r="C2547" s="480" t="s">
        <v>52</v>
      </c>
      <c r="D2547" s="306"/>
      <c r="E2547" s="173"/>
      <c r="F2547" s="173"/>
      <c r="G2547" s="308"/>
      <c r="H2547" s="348"/>
      <c r="I2547" s="173"/>
      <c r="J2547" s="173"/>
      <c r="K2547" s="300"/>
      <c r="L2547" s="349"/>
      <c r="M2547" s="362"/>
      <c r="N2547" s="349"/>
      <c r="O2547" s="349"/>
      <c r="P2547" s="578"/>
      <c r="Q2547" s="20"/>
      <c r="R2547" s="20"/>
      <c r="S2547" s="20"/>
      <c r="T2547" s="20"/>
      <c r="U2547" s="20"/>
      <c r="V2547" s="20"/>
      <c r="W2547" s="20"/>
      <c r="X2547" s="20"/>
      <c r="Y2547" s="20"/>
      <c r="Z2547" s="20"/>
      <c r="AA2547" s="20"/>
      <c r="AB2547" s="20"/>
    </row>
    <row r="2548" hidden="1">
      <c r="A2548" s="577"/>
      <c r="B2548" s="479"/>
      <c r="C2548" s="480"/>
      <c r="D2548" s="306"/>
      <c r="E2548" s="173"/>
      <c r="F2548" s="173"/>
      <c r="G2548" s="308"/>
      <c r="H2548" s="348"/>
      <c r="I2548" s="173"/>
      <c r="J2548" s="173"/>
      <c r="K2548" s="300"/>
      <c r="L2548" s="349"/>
      <c r="M2548" s="362"/>
      <c r="N2548" s="349"/>
      <c r="O2548" s="349"/>
      <c r="P2548" s="578"/>
      <c r="Q2548" s="20"/>
      <c r="R2548" s="20"/>
      <c r="S2548" s="20"/>
      <c r="T2548" s="20"/>
      <c r="U2548" s="20"/>
      <c r="V2548" s="20"/>
      <c r="W2548" s="20"/>
      <c r="X2548" s="20"/>
      <c r="Y2548" s="20"/>
      <c r="Z2548" s="20"/>
      <c r="AA2548" s="20"/>
      <c r="AB2548" s="20"/>
    </row>
    <row r="2549" hidden="1">
      <c r="A2549" s="577"/>
      <c r="B2549" s="582" t="s">
        <v>10572</v>
      </c>
      <c r="C2549" s="480"/>
      <c r="D2549" s="306"/>
      <c r="E2549" s="173"/>
      <c r="F2549" s="173"/>
      <c r="G2549" s="308"/>
      <c r="H2549" s="348"/>
      <c r="I2549" s="173"/>
      <c r="J2549" s="173"/>
      <c r="K2549" s="300"/>
      <c r="L2549" s="349"/>
      <c r="M2549" s="362"/>
      <c r="N2549" s="349"/>
      <c r="O2549" s="349"/>
      <c r="P2549" s="578"/>
      <c r="Q2549" s="20"/>
      <c r="R2549" s="20"/>
      <c r="S2549" s="20"/>
      <c r="T2549" s="20"/>
      <c r="U2549" s="20"/>
      <c r="V2549" s="20"/>
      <c r="W2549" s="20"/>
      <c r="X2549" s="20"/>
      <c r="Y2549" s="20"/>
      <c r="Z2549" s="20"/>
      <c r="AA2549" s="20"/>
      <c r="AB2549" s="20"/>
    </row>
    <row r="2550" hidden="1">
      <c r="A2550" s="577"/>
      <c r="B2550" s="99"/>
      <c r="C2550" s="480" t="s">
        <v>69</v>
      </c>
      <c r="D2550" s="306"/>
      <c r="E2550" s="173"/>
      <c r="F2550" s="173"/>
      <c r="G2550" s="308"/>
      <c r="H2550" s="348"/>
      <c r="I2550" s="173"/>
      <c r="J2550" s="173"/>
      <c r="K2550" s="300"/>
      <c r="L2550" s="349"/>
      <c r="M2550" s="362"/>
      <c r="N2550" s="349"/>
      <c r="O2550" s="349"/>
      <c r="P2550" s="578"/>
      <c r="Q2550" s="20"/>
      <c r="R2550" s="20"/>
      <c r="S2550" s="20"/>
      <c r="T2550" s="20"/>
      <c r="U2550" s="20"/>
      <c r="V2550" s="20"/>
      <c r="W2550" s="20"/>
      <c r="X2550" s="20"/>
      <c r="Y2550" s="20"/>
      <c r="Z2550" s="20"/>
      <c r="AA2550" s="20"/>
      <c r="AB2550" s="20"/>
    </row>
    <row r="2551" hidden="1">
      <c r="A2551" s="577"/>
      <c r="B2551" s="99"/>
      <c r="C2551" s="480" t="s">
        <v>69</v>
      </c>
      <c r="D2551" s="306"/>
      <c r="E2551" s="339" t="s">
        <v>10215</v>
      </c>
      <c r="F2551" s="254"/>
      <c r="G2551" s="308"/>
      <c r="H2551" s="348"/>
      <c r="I2551" s="173"/>
      <c r="J2551" s="173"/>
      <c r="K2551" s="300"/>
      <c r="L2551" s="349"/>
      <c r="M2551" s="362"/>
      <c r="N2551" s="349"/>
      <c r="O2551" s="349"/>
      <c r="P2551" s="578"/>
      <c r="Q2551" s="20"/>
      <c r="R2551" s="20"/>
      <c r="S2551" s="20"/>
      <c r="T2551" s="20"/>
      <c r="U2551" s="20"/>
      <c r="V2551" s="20"/>
      <c r="W2551" s="20"/>
      <c r="X2551" s="20"/>
      <c r="Y2551" s="20"/>
      <c r="Z2551" s="20"/>
      <c r="AA2551" s="20"/>
      <c r="AB2551" s="20"/>
    </row>
    <row r="2552" hidden="1">
      <c r="A2552" s="577"/>
      <c r="B2552" s="99"/>
      <c r="C2552" s="480" t="s">
        <v>69</v>
      </c>
      <c r="D2552" s="306"/>
      <c r="E2552" s="255"/>
      <c r="F2552" s="256"/>
      <c r="G2552" s="308"/>
      <c r="H2552" s="348"/>
      <c r="I2552" s="173"/>
      <c r="J2552" s="173"/>
      <c r="K2552" s="300"/>
      <c r="L2552" s="349"/>
      <c r="M2552" s="362"/>
      <c r="N2552" s="349"/>
      <c r="O2552" s="349"/>
      <c r="P2552" s="578"/>
      <c r="Q2552" s="20"/>
      <c r="R2552" s="20"/>
      <c r="S2552" s="20"/>
      <c r="T2552" s="20"/>
      <c r="U2552" s="20"/>
      <c r="V2552" s="20"/>
      <c r="W2552" s="20"/>
      <c r="X2552" s="20"/>
      <c r="Y2552" s="20"/>
      <c r="Z2552" s="20"/>
      <c r="AA2552" s="20"/>
      <c r="AB2552" s="20"/>
    </row>
    <row r="2553" hidden="1">
      <c r="A2553" s="577"/>
      <c r="B2553" s="99"/>
      <c r="C2553" s="480" t="s">
        <v>69</v>
      </c>
      <c r="D2553" s="306"/>
      <c r="E2553" s="257"/>
      <c r="F2553" s="259"/>
      <c r="G2553" s="308"/>
      <c r="H2553" s="348"/>
      <c r="I2553" s="173"/>
      <c r="J2553" s="173"/>
      <c r="K2553" s="300"/>
      <c r="L2553" s="349"/>
      <c r="M2553" s="362"/>
      <c r="N2553" s="349"/>
      <c r="O2553" s="349"/>
      <c r="P2553" s="578"/>
      <c r="Q2553" s="20"/>
      <c r="R2553" s="20"/>
      <c r="S2553" s="20"/>
      <c r="T2553" s="20"/>
      <c r="U2553" s="20"/>
      <c r="V2553" s="20"/>
      <c r="W2553" s="20"/>
      <c r="X2553" s="20"/>
      <c r="Y2553" s="20"/>
      <c r="Z2553" s="20"/>
      <c r="AA2553" s="20"/>
      <c r="AB2553" s="20"/>
    </row>
    <row r="2554" hidden="1">
      <c r="A2554" s="577"/>
      <c r="B2554" s="99"/>
      <c r="C2554" s="480" t="s">
        <v>69</v>
      </c>
      <c r="D2554" s="306"/>
      <c r="E2554" s="173"/>
      <c r="F2554" s="173"/>
      <c r="G2554" s="308"/>
      <c r="H2554" s="348"/>
      <c r="I2554" s="173"/>
      <c r="J2554" s="173"/>
      <c r="K2554" s="300"/>
      <c r="L2554" s="349"/>
      <c r="M2554" s="362"/>
      <c r="N2554" s="349"/>
      <c r="O2554" s="349"/>
      <c r="P2554" s="578"/>
      <c r="Q2554" s="20"/>
      <c r="R2554" s="20"/>
      <c r="S2554" s="20"/>
      <c r="T2554" s="20"/>
      <c r="U2554" s="20"/>
      <c r="V2554" s="20"/>
      <c r="W2554" s="20"/>
      <c r="X2554" s="20"/>
      <c r="Y2554" s="20"/>
      <c r="Z2554" s="20"/>
      <c r="AA2554" s="20"/>
      <c r="AB2554" s="20"/>
    </row>
    <row r="2555" hidden="1">
      <c r="A2555" s="577"/>
      <c r="B2555" s="108"/>
      <c r="C2555" s="480"/>
      <c r="D2555" s="306"/>
      <c r="E2555" s="173"/>
      <c r="F2555" s="173"/>
      <c r="G2555" s="308"/>
      <c r="H2555" s="348"/>
      <c r="I2555" s="173"/>
      <c r="J2555" s="173"/>
      <c r="K2555" s="300"/>
      <c r="L2555" s="349"/>
      <c r="M2555" s="362"/>
      <c r="N2555" s="349"/>
      <c r="O2555" s="349"/>
      <c r="P2555" s="578"/>
      <c r="Q2555" s="20"/>
      <c r="R2555" s="20"/>
      <c r="S2555" s="20"/>
      <c r="T2555" s="20"/>
      <c r="U2555" s="20"/>
      <c r="V2555" s="20"/>
      <c r="W2555" s="20"/>
      <c r="X2555" s="20"/>
      <c r="Y2555" s="20"/>
      <c r="Z2555" s="20"/>
      <c r="AA2555" s="20"/>
      <c r="AB2555" s="20"/>
    </row>
    <row r="2556" hidden="1">
      <c r="A2556" s="577"/>
      <c r="B2556" s="479"/>
      <c r="C2556" s="480"/>
      <c r="D2556" s="306"/>
      <c r="E2556" s="173"/>
      <c r="F2556" s="173"/>
      <c r="G2556" s="308"/>
      <c r="H2556" s="348"/>
      <c r="I2556" s="173"/>
      <c r="J2556" s="173"/>
      <c r="K2556" s="300"/>
      <c r="L2556" s="349"/>
      <c r="M2556" s="362"/>
      <c r="N2556" s="349"/>
      <c r="O2556" s="349"/>
      <c r="P2556" s="578"/>
      <c r="Q2556" s="20"/>
      <c r="R2556" s="20"/>
      <c r="S2556" s="20"/>
      <c r="T2556" s="20"/>
      <c r="U2556" s="20"/>
      <c r="V2556" s="20"/>
      <c r="W2556" s="20"/>
      <c r="X2556" s="20"/>
      <c r="Y2556" s="20"/>
      <c r="Z2556" s="20"/>
      <c r="AA2556" s="20"/>
      <c r="AB2556" s="20"/>
    </row>
    <row r="2557" hidden="1">
      <c r="A2557" s="577"/>
      <c r="B2557" s="583" t="s">
        <v>368</v>
      </c>
      <c r="C2557" s="480" t="s">
        <v>371</v>
      </c>
      <c r="D2557" s="306"/>
      <c r="E2557" s="173"/>
      <c r="F2557" s="173"/>
      <c r="G2557" s="308"/>
      <c r="H2557" s="348"/>
      <c r="I2557" s="173"/>
      <c r="J2557" s="173"/>
      <c r="K2557" s="300"/>
      <c r="L2557" s="349"/>
      <c r="M2557" s="362"/>
      <c r="N2557" s="349"/>
      <c r="O2557" s="349"/>
      <c r="P2557" s="578"/>
      <c r="Q2557" s="20"/>
      <c r="R2557" s="20"/>
      <c r="S2557" s="20"/>
      <c r="T2557" s="20"/>
      <c r="U2557" s="20"/>
      <c r="V2557" s="20"/>
      <c r="W2557" s="20"/>
      <c r="X2557" s="20"/>
      <c r="Y2557" s="20"/>
      <c r="Z2557" s="20"/>
      <c r="AA2557" s="20"/>
      <c r="AB2557" s="20"/>
    </row>
    <row r="2558" hidden="1">
      <c r="A2558" s="577"/>
      <c r="B2558" s="99"/>
      <c r="C2558" s="480" t="s">
        <v>371</v>
      </c>
      <c r="D2558" s="306"/>
      <c r="E2558" s="339" t="s">
        <v>10215</v>
      </c>
      <c r="F2558" s="254"/>
      <c r="G2558" s="308"/>
      <c r="H2558" s="348"/>
      <c r="I2558" s="173"/>
      <c r="J2558" s="173"/>
      <c r="K2558" s="300"/>
      <c r="L2558" s="349"/>
      <c r="M2558" s="362"/>
      <c r="N2558" s="349"/>
      <c r="O2558" s="349"/>
      <c r="P2558" s="578"/>
      <c r="Q2558" s="20"/>
      <c r="R2558" s="20"/>
      <c r="S2558" s="20"/>
      <c r="T2558" s="20"/>
      <c r="U2558" s="20"/>
      <c r="V2558" s="20"/>
      <c r="W2558" s="20"/>
      <c r="X2558" s="20"/>
      <c r="Y2558" s="20"/>
      <c r="Z2558" s="20"/>
      <c r="AA2558" s="20"/>
      <c r="AB2558" s="20"/>
    </row>
    <row r="2559" hidden="1">
      <c r="A2559" s="577"/>
      <c r="B2559" s="99"/>
      <c r="C2559" s="480" t="s">
        <v>371</v>
      </c>
      <c r="D2559" s="306"/>
      <c r="E2559" s="255"/>
      <c r="F2559" s="256"/>
      <c r="G2559" s="308"/>
      <c r="H2559" s="348"/>
      <c r="I2559" s="173"/>
      <c r="J2559" s="173"/>
      <c r="K2559" s="300"/>
      <c r="L2559" s="349"/>
      <c r="M2559" s="362"/>
      <c r="N2559" s="349"/>
      <c r="O2559" s="349"/>
      <c r="P2559" s="578"/>
      <c r="Q2559" s="20"/>
      <c r="R2559" s="20"/>
      <c r="S2559" s="20"/>
      <c r="T2559" s="20"/>
      <c r="U2559" s="20"/>
      <c r="V2559" s="20"/>
      <c r="W2559" s="20"/>
      <c r="X2559" s="20"/>
      <c r="Y2559" s="20"/>
      <c r="Z2559" s="20"/>
      <c r="AA2559" s="20"/>
      <c r="AB2559" s="20"/>
    </row>
    <row r="2560" hidden="1">
      <c r="A2560" s="577"/>
      <c r="B2560" s="99"/>
      <c r="C2560" s="480" t="s">
        <v>371</v>
      </c>
      <c r="D2560" s="306"/>
      <c r="E2560" s="257"/>
      <c r="F2560" s="259"/>
      <c r="G2560" s="308"/>
      <c r="H2560" s="348"/>
      <c r="I2560" s="173"/>
      <c r="J2560" s="173"/>
      <c r="K2560" s="300"/>
      <c r="L2560" s="349"/>
      <c r="M2560" s="362"/>
      <c r="N2560" s="349"/>
      <c r="O2560" s="349"/>
      <c r="P2560" s="578"/>
      <c r="Q2560" s="20"/>
      <c r="R2560" s="20"/>
      <c r="S2560" s="20"/>
      <c r="T2560" s="20"/>
      <c r="U2560" s="20"/>
      <c r="V2560" s="20"/>
      <c r="W2560" s="20"/>
      <c r="X2560" s="20"/>
      <c r="Y2560" s="20"/>
      <c r="Z2560" s="20"/>
      <c r="AA2560" s="20"/>
      <c r="AB2560" s="20"/>
    </row>
    <row r="2561" hidden="1">
      <c r="A2561" s="577"/>
      <c r="B2561" s="99"/>
      <c r="C2561" s="480" t="s">
        <v>371</v>
      </c>
      <c r="D2561" s="306"/>
      <c r="E2561" s="173"/>
      <c r="F2561" s="173"/>
      <c r="G2561" s="308"/>
      <c r="H2561" s="348"/>
      <c r="I2561" s="173"/>
      <c r="J2561" s="173"/>
      <c r="K2561" s="300"/>
      <c r="L2561" s="349"/>
      <c r="M2561" s="362"/>
      <c r="N2561" s="349"/>
      <c r="O2561" s="349"/>
      <c r="P2561" s="578"/>
      <c r="Q2561" s="20"/>
      <c r="R2561" s="20"/>
      <c r="S2561" s="20"/>
      <c r="T2561" s="20"/>
      <c r="U2561" s="20"/>
      <c r="V2561" s="20"/>
      <c r="W2561" s="20"/>
      <c r="X2561" s="20"/>
      <c r="Y2561" s="20"/>
      <c r="Z2561" s="20"/>
      <c r="AA2561" s="20"/>
      <c r="AB2561" s="20"/>
    </row>
    <row r="2562" hidden="1">
      <c r="A2562" s="577"/>
      <c r="B2562" s="108"/>
      <c r="C2562" s="480"/>
      <c r="D2562" s="306"/>
      <c r="E2562" s="173"/>
      <c r="F2562" s="173"/>
      <c r="G2562" s="308"/>
      <c r="H2562" s="348"/>
      <c r="I2562" s="173"/>
      <c r="J2562" s="173"/>
      <c r="K2562" s="300"/>
      <c r="L2562" s="349"/>
      <c r="M2562" s="362"/>
      <c r="N2562" s="349"/>
      <c r="O2562" s="349"/>
      <c r="P2562" s="578"/>
      <c r="Q2562" s="20"/>
      <c r="R2562" s="20"/>
      <c r="S2562" s="20"/>
      <c r="T2562" s="20"/>
      <c r="U2562" s="20"/>
      <c r="V2562" s="20"/>
      <c r="W2562" s="20"/>
      <c r="X2562" s="20"/>
      <c r="Y2562" s="20"/>
      <c r="Z2562" s="20"/>
      <c r="AA2562" s="20"/>
      <c r="AB2562" s="20"/>
    </row>
    <row r="2563" hidden="1">
      <c r="A2563" s="577"/>
      <c r="B2563" s="83"/>
      <c r="C2563" s="478">
        <v>44511.0</v>
      </c>
      <c r="D2563" s="306"/>
      <c r="E2563" s="173"/>
      <c r="F2563" s="173"/>
      <c r="G2563" s="308"/>
      <c r="H2563" s="348"/>
      <c r="I2563" s="173"/>
      <c r="J2563" s="173"/>
      <c r="K2563" s="300"/>
      <c r="L2563" s="349"/>
      <c r="M2563" s="362"/>
      <c r="N2563" s="349"/>
      <c r="O2563" s="349"/>
      <c r="P2563" s="578"/>
      <c r="Q2563" s="20"/>
      <c r="R2563" s="20"/>
      <c r="S2563" s="20"/>
      <c r="T2563" s="20"/>
      <c r="U2563" s="20"/>
      <c r="V2563" s="20"/>
      <c r="W2563" s="20"/>
      <c r="X2563" s="20"/>
      <c r="Y2563" s="20"/>
      <c r="Z2563" s="20"/>
      <c r="AA2563" s="20"/>
      <c r="AB2563" s="20"/>
    </row>
    <row r="2564" hidden="1">
      <c r="A2564" s="577"/>
      <c r="B2564" s="582" t="s">
        <v>8686</v>
      </c>
      <c r="C2564" s="480" t="s">
        <v>52</v>
      </c>
      <c r="D2564" s="306"/>
      <c r="E2564" s="173"/>
      <c r="F2564" s="173"/>
      <c r="G2564" s="308"/>
      <c r="H2564" s="348"/>
      <c r="I2564" s="173"/>
      <c r="J2564" s="173"/>
      <c r="K2564" s="300"/>
      <c r="L2564" s="349"/>
      <c r="M2564" s="362"/>
      <c r="N2564" s="349"/>
      <c r="O2564" s="349"/>
      <c r="P2564" s="578"/>
      <c r="Q2564" s="20"/>
      <c r="R2564" s="20"/>
      <c r="S2564" s="20"/>
      <c r="T2564" s="20"/>
      <c r="U2564" s="20"/>
      <c r="V2564" s="20"/>
      <c r="W2564" s="20"/>
      <c r="X2564" s="20"/>
      <c r="Y2564" s="20"/>
      <c r="Z2564" s="20"/>
      <c r="AA2564" s="20"/>
      <c r="AB2564" s="20"/>
    </row>
    <row r="2565" hidden="1">
      <c r="A2565" s="577"/>
      <c r="B2565" s="99"/>
      <c r="C2565" s="480" t="s">
        <v>52</v>
      </c>
      <c r="D2565" s="306"/>
      <c r="E2565" s="173"/>
      <c r="F2565" s="173"/>
      <c r="G2565" s="308"/>
      <c r="H2565" s="348"/>
      <c r="I2565" s="173"/>
      <c r="J2565" s="173"/>
      <c r="K2565" s="300"/>
      <c r="L2565" s="349"/>
      <c r="M2565" s="362"/>
      <c r="N2565" s="349"/>
      <c r="O2565" s="349"/>
      <c r="P2565" s="578"/>
      <c r="Q2565" s="20"/>
      <c r="R2565" s="20"/>
      <c r="S2565" s="20"/>
      <c r="T2565" s="20"/>
      <c r="U2565" s="20"/>
      <c r="V2565" s="20"/>
      <c r="W2565" s="20"/>
      <c r="X2565" s="20"/>
      <c r="Y2565" s="20"/>
      <c r="Z2565" s="20"/>
      <c r="AA2565" s="20"/>
      <c r="AB2565" s="20"/>
    </row>
    <row r="2566" hidden="1">
      <c r="A2566" s="577"/>
      <c r="B2566" s="99"/>
      <c r="C2566" s="480" t="s">
        <v>52</v>
      </c>
      <c r="D2566" s="297" t="s">
        <v>99</v>
      </c>
      <c r="E2566" s="122" t="s">
        <v>4926</v>
      </c>
      <c r="F2566" s="122" t="s">
        <v>4927</v>
      </c>
      <c r="G2566" s="309" t="s">
        <v>8755</v>
      </c>
      <c r="H2566" s="231" t="s">
        <v>11689</v>
      </c>
      <c r="I2566" s="122" t="s">
        <v>11690</v>
      </c>
      <c r="J2566" s="122" t="s">
        <v>11691</v>
      </c>
      <c r="K2566" s="300"/>
      <c r="L2566" s="349"/>
      <c r="M2566" s="362"/>
      <c r="N2566" s="349"/>
      <c r="O2566" s="349"/>
      <c r="P2566" s="578"/>
      <c r="Q2566" s="20"/>
      <c r="R2566" s="20"/>
      <c r="S2566" s="20"/>
      <c r="T2566" s="20"/>
      <c r="U2566" s="20"/>
      <c r="V2566" s="20"/>
      <c r="W2566" s="20"/>
      <c r="X2566" s="20"/>
      <c r="Y2566" s="20"/>
      <c r="Z2566" s="20"/>
      <c r="AA2566" s="20"/>
      <c r="AB2566" s="20"/>
    </row>
    <row r="2567" hidden="1">
      <c r="A2567" s="577"/>
      <c r="B2567" s="99"/>
      <c r="C2567" s="480" t="s">
        <v>52</v>
      </c>
      <c r="D2567" s="297" t="s">
        <v>99</v>
      </c>
      <c r="E2567" s="122" t="s">
        <v>3147</v>
      </c>
      <c r="F2567" s="122" t="s">
        <v>3148</v>
      </c>
      <c r="G2567" s="309" t="s">
        <v>8745</v>
      </c>
      <c r="H2567" s="231" t="s">
        <v>11689</v>
      </c>
      <c r="I2567" s="122" t="s">
        <v>11692</v>
      </c>
      <c r="J2567" s="122" t="s">
        <v>11693</v>
      </c>
      <c r="K2567" s="300"/>
      <c r="L2567" s="349"/>
      <c r="M2567" s="362"/>
      <c r="N2567" s="349"/>
      <c r="O2567" s="349"/>
      <c r="P2567" s="578"/>
      <c r="Q2567" s="20"/>
      <c r="R2567" s="20"/>
      <c r="S2567" s="20"/>
      <c r="T2567" s="20"/>
      <c r="U2567" s="20"/>
      <c r="V2567" s="20"/>
      <c r="W2567" s="20"/>
      <c r="X2567" s="20"/>
      <c r="Y2567" s="20"/>
      <c r="Z2567" s="20"/>
      <c r="AA2567" s="20"/>
      <c r="AB2567" s="20"/>
    </row>
    <row r="2568" hidden="1">
      <c r="A2568" s="577"/>
      <c r="B2568" s="99"/>
      <c r="C2568" s="480" t="s">
        <v>52</v>
      </c>
      <c r="D2568" s="310" t="s">
        <v>99</v>
      </c>
      <c r="E2568" s="116" t="s">
        <v>11694</v>
      </c>
      <c r="F2568" s="116" t="s">
        <v>11695</v>
      </c>
      <c r="G2568" s="409" t="s">
        <v>8760</v>
      </c>
      <c r="H2568" s="414" t="s">
        <v>11696</v>
      </c>
      <c r="I2568" s="116" t="s">
        <v>11697</v>
      </c>
      <c r="J2568" s="116" t="s">
        <v>11698</v>
      </c>
      <c r="K2568" s="300"/>
      <c r="L2568" s="349"/>
      <c r="M2568" s="362"/>
      <c r="N2568" s="349"/>
      <c r="O2568" s="349"/>
      <c r="P2568" s="578"/>
      <c r="Q2568" s="20"/>
      <c r="R2568" s="20"/>
      <c r="S2568" s="20"/>
      <c r="T2568" s="20"/>
      <c r="U2568" s="20"/>
      <c r="V2568" s="20"/>
      <c r="W2568" s="20"/>
      <c r="X2568" s="20"/>
      <c r="Y2568" s="20"/>
      <c r="Z2568" s="20"/>
      <c r="AA2568" s="20"/>
      <c r="AB2568" s="20"/>
    </row>
    <row r="2569" hidden="1">
      <c r="A2569" s="577"/>
      <c r="B2569" s="99"/>
      <c r="C2569" s="480" t="s">
        <v>52</v>
      </c>
      <c r="D2569" s="584" t="s">
        <v>115</v>
      </c>
      <c r="E2569" s="116" t="s">
        <v>513</v>
      </c>
      <c r="F2569" s="116" t="s">
        <v>514</v>
      </c>
      <c r="G2569" s="409" t="s">
        <v>8870</v>
      </c>
      <c r="H2569" s="414" t="s">
        <v>11699</v>
      </c>
      <c r="I2569" s="116" t="s">
        <v>11700</v>
      </c>
      <c r="J2569" s="116" t="s">
        <v>518</v>
      </c>
      <c r="K2569" s="300"/>
      <c r="L2569" s="349"/>
      <c r="M2569" s="362"/>
      <c r="N2569" s="349"/>
      <c r="O2569" s="349"/>
      <c r="P2569" s="578"/>
      <c r="Q2569" s="20"/>
      <c r="R2569" s="20"/>
      <c r="S2569" s="20"/>
      <c r="T2569" s="20"/>
      <c r="U2569" s="20"/>
      <c r="V2569" s="20"/>
      <c r="W2569" s="20"/>
      <c r="X2569" s="20"/>
      <c r="Y2569" s="20"/>
      <c r="Z2569" s="20"/>
      <c r="AA2569" s="20"/>
      <c r="AB2569" s="20"/>
    </row>
    <row r="2570" hidden="1">
      <c r="A2570" s="577"/>
      <c r="B2570" s="108"/>
      <c r="C2570" s="480" t="s">
        <v>52</v>
      </c>
      <c r="D2570" s="585" t="s">
        <v>115</v>
      </c>
      <c r="E2570" s="122" t="s">
        <v>7953</v>
      </c>
      <c r="F2570" s="122" t="s">
        <v>7954</v>
      </c>
      <c r="G2570" s="309" t="s">
        <v>8870</v>
      </c>
      <c r="H2570" s="231" t="s">
        <v>11699</v>
      </c>
      <c r="I2570" s="122" t="s">
        <v>11700</v>
      </c>
      <c r="J2570" s="122" t="s">
        <v>518</v>
      </c>
      <c r="K2570" s="300" t="s">
        <v>11701</v>
      </c>
      <c r="L2570" s="349"/>
      <c r="M2570" s="362"/>
      <c r="N2570" s="349"/>
      <c r="O2570" s="349"/>
      <c r="P2570" s="578"/>
      <c r="Q2570" s="20"/>
      <c r="R2570" s="20"/>
      <c r="S2570" s="20"/>
      <c r="T2570" s="20"/>
      <c r="U2570" s="20"/>
      <c r="V2570" s="20"/>
      <c r="W2570" s="20"/>
      <c r="X2570" s="20"/>
      <c r="Y2570" s="20"/>
      <c r="Z2570" s="20"/>
      <c r="AA2570" s="20"/>
      <c r="AB2570" s="20"/>
    </row>
    <row r="2571" hidden="1">
      <c r="A2571" s="577"/>
      <c r="B2571" s="479"/>
      <c r="C2571" s="480"/>
      <c r="D2571" s="306"/>
      <c r="E2571" s="173"/>
      <c r="F2571" s="173"/>
      <c r="G2571" s="308"/>
      <c r="H2571" s="348"/>
      <c r="I2571" s="173"/>
      <c r="J2571" s="173"/>
      <c r="K2571" s="300"/>
      <c r="L2571" s="349"/>
      <c r="M2571" s="362"/>
      <c r="N2571" s="349"/>
      <c r="O2571" s="349"/>
      <c r="P2571" s="578"/>
      <c r="Q2571" s="20"/>
      <c r="R2571" s="20"/>
      <c r="S2571" s="20"/>
      <c r="T2571" s="20"/>
      <c r="U2571" s="20"/>
      <c r="V2571" s="20"/>
      <c r="W2571" s="20"/>
      <c r="X2571" s="20"/>
      <c r="Y2571" s="20"/>
      <c r="Z2571" s="20"/>
      <c r="AA2571" s="20"/>
      <c r="AB2571" s="20"/>
    </row>
    <row r="2572" hidden="1">
      <c r="A2572" s="577"/>
      <c r="B2572" s="582" t="s">
        <v>10572</v>
      </c>
      <c r="C2572" s="480"/>
      <c r="D2572" s="306"/>
      <c r="E2572" s="173"/>
      <c r="F2572" s="173"/>
      <c r="G2572" s="308"/>
      <c r="H2572" s="348"/>
      <c r="I2572" s="173"/>
      <c r="J2572" s="173"/>
      <c r="K2572" s="300"/>
      <c r="L2572" s="349"/>
      <c r="M2572" s="362"/>
      <c r="N2572" s="349"/>
      <c r="O2572" s="349"/>
      <c r="P2572" s="578"/>
      <c r="Q2572" s="20"/>
      <c r="R2572" s="20"/>
      <c r="S2572" s="20"/>
      <c r="T2572" s="20"/>
      <c r="U2572" s="20"/>
      <c r="V2572" s="20"/>
      <c r="W2572" s="20"/>
      <c r="X2572" s="20"/>
      <c r="Y2572" s="20"/>
      <c r="Z2572" s="20"/>
      <c r="AA2572" s="20"/>
      <c r="AB2572" s="20"/>
    </row>
    <row r="2573" hidden="1">
      <c r="A2573" s="577"/>
      <c r="B2573" s="99"/>
      <c r="C2573" s="480" t="s">
        <v>69</v>
      </c>
      <c r="D2573" s="306"/>
      <c r="E2573" s="173"/>
      <c r="F2573" s="173"/>
      <c r="G2573" s="308"/>
      <c r="H2573" s="348"/>
      <c r="I2573" s="173"/>
      <c r="J2573" s="173"/>
      <c r="K2573" s="300"/>
      <c r="L2573" s="349"/>
      <c r="M2573" s="362"/>
      <c r="N2573" s="349"/>
      <c r="O2573" s="349"/>
      <c r="P2573" s="578"/>
      <c r="Q2573" s="20"/>
      <c r="R2573" s="20"/>
      <c r="S2573" s="20"/>
      <c r="T2573" s="20"/>
      <c r="U2573" s="20"/>
      <c r="V2573" s="20"/>
      <c r="W2573" s="20"/>
      <c r="X2573" s="20"/>
      <c r="Y2573" s="20"/>
      <c r="Z2573" s="20"/>
      <c r="AA2573" s="20"/>
      <c r="AB2573" s="20"/>
    </row>
    <row r="2574" hidden="1">
      <c r="A2574" s="577"/>
      <c r="B2574" s="99"/>
      <c r="C2574" s="480" t="s">
        <v>69</v>
      </c>
      <c r="D2574" s="297" t="s">
        <v>99</v>
      </c>
      <c r="E2574" s="122" t="s">
        <v>6272</v>
      </c>
      <c r="F2574" s="122" t="s">
        <v>6273</v>
      </c>
      <c r="G2574" s="309" t="s">
        <v>9410</v>
      </c>
      <c r="H2574" s="231" t="s">
        <v>11469</v>
      </c>
      <c r="I2574" s="122" t="s">
        <v>11702</v>
      </c>
      <c r="J2574" s="122" t="s">
        <v>6275</v>
      </c>
      <c r="K2574" s="300" t="s">
        <v>11703</v>
      </c>
      <c r="L2574" s="349"/>
      <c r="M2574" s="362"/>
      <c r="N2574" s="349"/>
      <c r="O2574" s="349"/>
      <c r="P2574" s="578"/>
      <c r="Q2574" s="20"/>
      <c r="R2574" s="20"/>
      <c r="S2574" s="20"/>
      <c r="T2574" s="20"/>
      <c r="U2574" s="20"/>
      <c r="V2574" s="20"/>
      <c r="W2574" s="20"/>
      <c r="X2574" s="20"/>
      <c r="Y2574" s="20"/>
      <c r="Z2574" s="20"/>
      <c r="AA2574" s="20"/>
      <c r="AB2574" s="20"/>
    </row>
    <row r="2575" hidden="1">
      <c r="A2575" s="577"/>
      <c r="B2575" s="99"/>
      <c r="C2575" s="480" t="s">
        <v>69</v>
      </c>
      <c r="D2575" s="116" t="s">
        <v>68</v>
      </c>
      <c r="E2575" s="116" t="s">
        <v>5911</v>
      </c>
      <c r="F2575" s="116" t="s">
        <v>5912</v>
      </c>
      <c r="G2575" s="409" t="s">
        <v>9021</v>
      </c>
      <c r="H2575" s="414" t="s">
        <v>11704</v>
      </c>
      <c r="I2575" s="116" t="s">
        <v>11705</v>
      </c>
      <c r="J2575" s="116" t="s">
        <v>5914</v>
      </c>
      <c r="K2575" s="300"/>
      <c r="L2575" s="349"/>
      <c r="M2575" s="362"/>
      <c r="N2575" s="349"/>
      <c r="O2575" s="349"/>
      <c r="P2575" s="578"/>
      <c r="Q2575" s="20"/>
      <c r="R2575" s="20"/>
      <c r="S2575" s="20"/>
      <c r="T2575" s="20"/>
      <c r="U2575" s="20"/>
      <c r="V2575" s="20"/>
      <c r="W2575" s="20"/>
      <c r="X2575" s="20"/>
      <c r="Y2575" s="20"/>
      <c r="Z2575" s="20"/>
      <c r="AA2575" s="20"/>
      <c r="AB2575" s="20"/>
    </row>
    <row r="2576" hidden="1">
      <c r="A2576" s="577"/>
      <c r="B2576" s="99"/>
      <c r="C2576" s="480" t="s">
        <v>69</v>
      </c>
      <c r="D2576" s="310" t="s">
        <v>99</v>
      </c>
      <c r="E2576" s="116" t="s">
        <v>2062</v>
      </c>
      <c r="F2576" s="116" t="s">
        <v>2063</v>
      </c>
      <c r="G2576" s="409" t="s">
        <v>8883</v>
      </c>
      <c r="H2576" s="414" t="s">
        <v>11706</v>
      </c>
      <c r="I2576" s="116" t="s">
        <v>11707</v>
      </c>
      <c r="J2576" s="116" t="s">
        <v>2066</v>
      </c>
      <c r="K2576" s="300"/>
      <c r="L2576" s="349"/>
      <c r="M2576" s="362"/>
      <c r="N2576" s="349"/>
      <c r="O2576" s="349"/>
      <c r="P2576" s="578"/>
      <c r="Q2576" s="20"/>
      <c r="R2576" s="20"/>
      <c r="S2576" s="20"/>
      <c r="T2576" s="20"/>
      <c r="U2576" s="20"/>
      <c r="V2576" s="20"/>
      <c r="W2576" s="20"/>
      <c r="X2576" s="20"/>
      <c r="Y2576" s="20"/>
      <c r="Z2576" s="20"/>
      <c r="AA2576" s="20"/>
      <c r="AB2576" s="20"/>
    </row>
    <row r="2577" hidden="1">
      <c r="A2577" s="577"/>
      <c r="B2577" s="99"/>
      <c r="C2577" s="480" t="s">
        <v>69</v>
      </c>
      <c r="D2577" s="310" t="s">
        <v>99</v>
      </c>
      <c r="E2577" s="116" t="s">
        <v>6259</v>
      </c>
      <c r="F2577" s="116" t="s">
        <v>6260</v>
      </c>
      <c r="G2577" s="409" t="s">
        <v>8912</v>
      </c>
      <c r="H2577" s="414" t="s">
        <v>11706</v>
      </c>
      <c r="I2577" s="116" t="s">
        <v>11708</v>
      </c>
      <c r="J2577" s="116" t="s">
        <v>6262</v>
      </c>
      <c r="K2577" s="300"/>
      <c r="L2577" s="349"/>
      <c r="M2577" s="362"/>
      <c r="N2577" s="349"/>
      <c r="O2577" s="349"/>
      <c r="P2577" s="578"/>
      <c r="Q2577" s="20"/>
      <c r="R2577" s="20"/>
      <c r="S2577" s="20"/>
      <c r="T2577" s="20"/>
      <c r="U2577" s="20"/>
      <c r="V2577" s="20"/>
      <c r="W2577" s="20"/>
      <c r="X2577" s="20"/>
      <c r="Y2577" s="20"/>
      <c r="Z2577" s="20"/>
      <c r="AA2577" s="20"/>
      <c r="AB2577" s="20"/>
    </row>
    <row r="2578" hidden="1">
      <c r="A2578" s="577"/>
      <c r="B2578" s="108"/>
      <c r="C2578" s="480"/>
      <c r="D2578" s="306"/>
      <c r="E2578" s="173"/>
      <c r="F2578" s="173"/>
      <c r="G2578" s="308"/>
      <c r="H2578" s="348"/>
      <c r="I2578" s="173"/>
      <c r="J2578" s="173"/>
      <c r="K2578" s="300"/>
      <c r="L2578" s="349"/>
      <c r="M2578" s="362"/>
      <c r="N2578" s="349"/>
      <c r="O2578" s="349"/>
      <c r="P2578" s="578"/>
      <c r="Q2578" s="20"/>
      <c r="R2578" s="20"/>
      <c r="S2578" s="20"/>
      <c r="T2578" s="20"/>
      <c r="U2578" s="20"/>
      <c r="V2578" s="20"/>
      <c r="W2578" s="20"/>
      <c r="X2578" s="20"/>
      <c r="Y2578" s="20"/>
      <c r="Z2578" s="20"/>
      <c r="AA2578" s="20"/>
      <c r="AB2578" s="20"/>
    </row>
    <row r="2579" hidden="1">
      <c r="A2579" s="577"/>
      <c r="B2579" s="479"/>
      <c r="C2579" s="480"/>
      <c r="D2579" s="306"/>
      <c r="E2579" s="173"/>
      <c r="F2579" s="173"/>
      <c r="G2579" s="308"/>
      <c r="H2579" s="348"/>
      <c r="I2579" s="173"/>
      <c r="J2579" s="173"/>
      <c r="K2579" s="300"/>
      <c r="L2579" s="349"/>
      <c r="M2579" s="362"/>
      <c r="N2579" s="349"/>
      <c r="O2579" s="349"/>
      <c r="P2579" s="578"/>
      <c r="Q2579" s="20"/>
      <c r="R2579" s="20"/>
      <c r="S2579" s="20"/>
      <c r="T2579" s="20"/>
      <c r="U2579" s="20"/>
      <c r="V2579" s="20"/>
      <c r="W2579" s="20"/>
      <c r="X2579" s="20"/>
      <c r="Y2579" s="20"/>
      <c r="Z2579" s="20"/>
      <c r="AA2579" s="20"/>
      <c r="AB2579" s="20"/>
    </row>
    <row r="2580" hidden="1">
      <c r="A2580" s="577"/>
      <c r="B2580" s="583" t="s">
        <v>368</v>
      </c>
      <c r="C2580" s="480" t="s">
        <v>371</v>
      </c>
      <c r="D2580" s="306"/>
      <c r="E2580" s="173"/>
      <c r="F2580" s="173"/>
      <c r="G2580" s="308"/>
      <c r="H2580" s="348"/>
      <c r="I2580" s="173"/>
      <c r="J2580" s="173"/>
      <c r="K2580" s="300"/>
      <c r="L2580" s="349"/>
      <c r="M2580" s="362"/>
      <c r="N2580" s="349"/>
      <c r="O2580" s="349"/>
      <c r="P2580" s="578"/>
      <c r="Q2580" s="20"/>
      <c r="R2580" s="20"/>
      <c r="S2580" s="20"/>
      <c r="T2580" s="20"/>
      <c r="U2580" s="20"/>
      <c r="V2580" s="20"/>
      <c r="W2580" s="20"/>
      <c r="X2580" s="20"/>
      <c r="Y2580" s="20"/>
      <c r="Z2580" s="20"/>
      <c r="AA2580" s="20"/>
      <c r="AB2580" s="20"/>
    </row>
    <row r="2581" hidden="1">
      <c r="A2581" s="577"/>
      <c r="B2581" s="99"/>
      <c r="C2581" s="480" t="s">
        <v>371</v>
      </c>
      <c r="D2581" s="306"/>
      <c r="E2581" s="339" t="s">
        <v>10215</v>
      </c>
      <c r="F2581" s="254"/>
      <c r="G2581" s="308"/>
      <c r="H2581" s="348"/>
      <c r="I2581" s="173"/>
      <c r="J2581" s="173"/>
      <c r="K2581" s="300"/>
      <c r="L2581" s="349"/>
      <c r="M2581" s="362"/>
      <c r="N2581" s="349"/>
      <c r="O2581" s="349"/>
      <c r="P2581" s="578"/>
      <c r="Q2581" s="20"/>
      <c r="R2581" s="20"/>
      <c r="S2581" s="20"/>
      <c r="T2581" s="20"/>
      <c r="U2581" s="20"/>
      <c r="V2581" s="20"/>
      <c r="W2581" s="20"/>
      <c r="X2581" s="20"/>
      <c r="Y2581" s="20"/>
      <c r="Z2581" s="20"/>
      <c r="AA2581" s="20"/>
      <c r="AB2581" s="20"/>
    </row>
    <row r="2582" hidden="1">
      <c r="A2582" s="577"/>
      <c r="B2582" s="99"/>
      <c r="C2582" s="480" t="s">
        <v>371</v>
      </c>
      <c r="D2582" s="306"/>
      <c r="E2582" s="255"/>
      <c r="F2582" s="256"/>
      <c r="G2582" s="308"/>
      <c r="H2582" s="348"/>
      <c r="I2582" s="173"/>
      <c r="J2582" s="173"/>
      <c r="K2582" s="300"/>
      <c r="L2582" s="349"/>
      <c r="M2582" s="362"/>
      <c r="N2582" s="349"/>
      <c r="O2582" s="349"/>
      <c r="P2582" s="578"/>
      <c r="Q2582" s="20"/>
      <c r="R2582" s="20"/>
      <c r="S2582" s="20"/>
      <c r="T2582" s="20"/>
      <c r="U2582" s="20"/>
      <c r="V2582" s="20"/>
      <c r="W2582" s="20"/>
      <c r="X2582" s="20"/>
      <c r="Y2582" s="20"/>
      <c r="Z2582" s="20"/>
      <c r="AA2582" s="20"/>
      <c r="AB2582" s="20"/>
    </row>
    <row r="2583" hidden="1">
      <c r="A2583" s="577"/>
      <c r="B2583" s="99"/>
      <c r="C2583" s="480" t="s">
        <v>371</v>
      </c>
      <c r="D2583" s="306"/>
      <c r="E2583" s="257"/>
      <c r="F2583" s="259"/>
      <c r="G2583" s="308"/>
      <c r="H2583" s="348"/>
      <c r="I2583" s="173"/>
      <c r="J2583" s="173"/>
      <c r="K2583" s="300"/>
      <c r="L2583" s="349"/>
      <c r="M2583" s="362"/>
      <c r="N2583" s="349"/>
      <c r="O2583" s="349"/>
      <c r="P2583" s="578"/>
      <c r="Q2583" s="20"/>
      <c r="R2583" s="20"/>
      <c r="S2583" s="20"/>
      <c r="T2583" s="20"/>
      <c r="U2583" s="20"/>
      <c r="V2583" s="20"/>
      <c r="W2583" s="20"/>
      <c r="X2583" s="20"/>
      <c r="Y2583" s="20"/>
      <c r="Z2583" s="20"/>
      <c r="AA2583" s="20"/>
      <c r="AB2583" s="20"/>
    </row>
    <row r="2584" hidden="1">
      <c r="A2584" s="577"/>
      <c r="B2584" s="99"/>
      <c r="C2584" s="480" t="s">
        <v>371</v>
      </c>
      <c r="D2584" s="306"/>
      <c r="E2584" s="173"/>
      <c r="F2584" s="173"/>
      <c r="G2584" s="308"/>
      <c r="H2584" s="348"/>
      <c r="I2584" s="173"/>
      <c r="J2584" s="173"/>
      <c r="K2584" s="300"/>
      <c r="L2584" s="349"/>
      <c r="M2584" s="362"/>
      <c r="N2584" s="349"/>
      <c r="O2584" s="349"/>
      <c r="P2584" s="578"/>
      <c r="Q2584" s="20"/>
      <c r="R2584" s="20"/>
      <c r="S2584" s="20"/>
      <c r="T2584" s="20"/>
      <c r="U2584" s="20"/>
      <c r="V2584" s="20"/>
      <c r="W2584" s="20"/>
      <c r="X2584" s="20"/>
      <c r="Y2584" s="20"/>
      <c r="Z2584" s="20"/>
      <c r="AA2584" s="20"/>
      <c r="AB2584" s="20"/>
    </row>
    <row r="2585" hidden="1">
      <c r="A2585" s="577"/>
      <c r="B2585" s="108"/>
      <c r="C2585" s="480"/>
      <c r="D2585" s="306"/>
      <c r="E2585" s="173"/>
      <c r="F2585" s="173"/>
      <c r="G2585" s="308"/>
      <c r="H2585" s="348"/>
      <c r="I2585" s="173"/>
      <c r="J2585" s="173"/>
      <c r="K2585" s="300"/>
      <c r="L2585" s="349"/>
      <c r="M2585" s="362"/>
      <c r="N2585" s="349"/>
      <c r="O2585" s="349"/>
      <c r="P2585" s="578"/>
      <c r="Q2585" s="20"/>
      <c r="R2585" s="20"/>
      <c r="S2585" s="20"/>
      <c r="T2585" s="20"/>
      <c r="U2585" s="20"/>
      <c r="V2585" s="20"/>
      <c r="W2585" s="20"/>
      <c r="X2585" s="20"/>
      <c r="Y2585" s="20"/>
      <c r="Z2585" s="20"/>
      <c r="AA2585" s="20"/>
      <c r="AB2585" s="20"/>
    </row>
    <row r="2586" hidden="1">
      <c r="A2586" s="577"/>
      <c r="B2586" s="83"/>
      <c r="C2586" s="478">
        <v>44512.0</v>
      </c>
      <c r="D2586" s="126"/>
      <c r="E2586" s="127"/>
      <c r="F2586" s="127"/>
      <c r="G2586" s="127"/>
      <c r="H2586" s="127"/>
      <c r="I2586" s="127"/>
      <c r="J2586" s="127"/>
      <c r="K2586" s="127"/>
      <c r="L2586" s="349"/>
      <c r="M2586" s="362"/>
      <c r="N2586" s="349"/>
      <c r="O2586" s="349"/>
      <c r="P2586" s="578"/>
      <c r="Q2586" s="20"/>
      <c r="R2586" s="20"/>
      <c r="S2586" s="20"/>
      <c r="T2586" s="20"/>
      <c r="U2586" s="20"/>
      <c r="V2586" s="20"/>
      <c r="W2586" s="20"/>
      <c r="X2586" s="20"/>
      <c r="Y2586" s="20"/>
      <c r="Z2586" s="20"/>
      <c r="AA2586" s="20"/>
      <c r="AB2586" s="20"/>
    </row>
    <row r="2587" hidden="1">
      <c r="A2587" s="577"/>
      <c r="B2587" s="582" t="s">
        <v>8686</v>
      </c>
      <c r="C2587" s="480" t="s">
        <v>52</v>
      </c>
      <c r="D2587" s="126"/>
      <c r="E2587" s="127"/>
      <c r="F2587" s="127"/>
      <c r="G2587" s="127"/>
      <c r="H2587" s="127"/>
      <c r="I2587" s="127"/>
      <c r="J2587" s="127"/>
      <c r="K2587" s="127"/>
      <c r="L2587" s="349"/>
      <c r="M2587" s="362"/>
      <c r="N2587" s="349"/>
      <c r="O2587" s="349"/>
      <c r="P2587" s="578"/>
      <c r="Q2587" s="20"/>
      <c r="R2587" s="20"/>
      <c r="S2587" s="20"/>
      <c r="T2587" s="20"/>
      <c r="U2587" s="20"/>
      <c r="V2587" s="20"/>
      <c r="W2587" s="20"/>
      <c r="X2587" s="20"/>
      <c r="Y2587" s="20"/>
      <c r="Z2587" s="20"/>
      <c r="AA2587" s="20"/>
      <c r="AB2587" s="20"/>
    </row>
    <row r="2588" hidden="1">
      <c r="A2588" s="577"/>
      <c r="B2588" s="99"/>
      <c r="C2588" s="480" t="s">
        <v>52</v>
      </c>
      <c r="D2588" s="306"/>
      <c r="E2588" s="173"/>
      <c r="F2588" s="173"/>
      <c r="G2588" s="308"/>
      <c r="H2588" s="348"/>
      <c r="I2588" s="173"/>
      <c r="J2588" s="173"/>
      <c r="K2588" s="300"/>
      <c r="L2588" s="349"/>
      <c r="M2588" s="362"/>
      <c r="N2588" s="349"/>
      <c r="O2588" s="349"/>
      <c r="P2588" s="578"/>
      <c r="Q2588" s="20"/>
      <c r="R2588" s="20"/>
      <c r="S2588" s="20"/>
      <c r="T2588" s="20"/>
      <c r="U2588" s="20"/>
      <c r="V2588" s="20"/>
      <c r="W2588" s="20"/>
      <c r="X2588" s="20"/>
      <c r="Y2588" s="20"/>
      <c r="Z2588" s="20"/>
      <c r="AA2588" s="20"/>
      <c r="AB2588" s="20"/>
    </row>
    <row r="2589" hidden="1">
      <c r="A2589" s="577"/>
      <c r="B2589" s="99"/>
      <c r="C2589" s="480" t="s">
        <v>52</v>
      </c>
      <c r="D2589" s="586" t="s">
        <v>230</v>
      </c>
      <c r="E2589" s="48" t="s">
        <v>6852</v>
      </c>
      <c r="F2589" s="116" t="s">
        <v>6853</v>
      </c>
      <c r="G2589" s="587">
        <v>0.5833333333333334</v>
      </c>
      <c r="H2589" s="588" t="s">
        <v>8938</v>
      </c>
      <c r="I2589" s="414" t="s">
        <v>11709</v>
      </c>
      <c r="J2589" s="165" t="s">
        <v>6855</v>
      </c>
      <c r="K2589" s="215" t="s">
        <v>11710</v>
      </c>
      <c r="L2589" s="349"/>
      <c r="M2589" s="362"/>
      <c r="N2589" s="349"/>
      <c r="O2589" s="349"/>
      <c r="P2589" s="578"/>
      <c r="Q2589" s="20"/>
      <c r="R2589" s="20"/>
      <c r="S2589" s="20"/>
      <c r="T2589" s="20"/>
      <c r="U2589" s="20"/>
      <c r="V2589" s="20"/>
      <c r="W2589" s="20"/>
      <c r="X2589" s="20"/>
      <c r="Y2589" s="20"/>
      <c r="Z2589" s="20"/>
      <c r="AA2589" s="20"/>
      <c r="AB2589" s="20"/>
    </row>
    <row r="2590" hidden="1">
      <c r="A2590" s="577"/>
      <c r="B2590" s="99"/>
      <c r="C2590" s="480" t="s">
        <v>52</v>
      </c>
      <c r="D2590" s="297" t="s">
        <v>247</v>
      </c>
      <c r="E2590" s="122" t="s">
        <v>10737</v>
      </c>
      <c r="F2590" s="122" t="s">
        <v>10738</v>
      </c>
      <c r="G2590" s="309" t="s">
        <v>8745</v>
      </c>
      <c r="H2590" s="122" t="s">
        <v>10106</v>
      </c>
      <c r="I2590" s="122" t="s">
        <v>11711</v>
      </c>
      <c r="J2590" s="122" t="s">
        <v>11439</v>
      </c>
      <c r="K2590" s="312" t="s">
        <v>11712</v>
      </c>
      <c r="L2590" s="349"/>
      <c r="M2590" s="362"/>
      <c r="N2590" s="349"/>
      <c r="O2590" s="349"/>
      <c r="P2590" s="578"/>
      <c r="Q2590" s="20"/>
      <c r="R2590" s="20"/>
      <c r="S2590" s="20"/>
      <c r="T2590" s="20"/>
      <c r="U2590" s="20"/>
      <c r="V2590" s="20"/>
      <c r="W2590" s="20"/>
      <c r="X2590" s="20"/>
      <c r="Y2590" s="20"/>
      <c r="Z2590" s="20"/>
      <c r="AA2590" s="20"/>
      <c r="AB2590" s="20"/>
    </row>
    <row r="2591" hidden="1">
      <c r="A2591" s="577"/>
      <c r="B2591" s="99"/>
      <c r="C2591" s="480" t="s">
        <v>52</v>
      </c>
      <c r="D2591" s="297" t="s">
        <v>247</v>
      </c>
      <c r="E2591" s="122" t="s">
        <v>5157</v>
      </c>
      <c r="F2591" s="122" t="s">
        <v>5158</v>
      </c>
      <c r="G2591" s="309" t="s">
        <v>8760</v>
      </c>
      <c r="H2591" s="122" t="s">
        <v>11253</v>
      </c>
      <c r="I2591" s="122" t="s">
        <v>11713</v>
      </c>
      <c r="J2591" s="122" t="s">
        <v>5160</v>
      </c>
      <c r="K2591" s="312"/>
      <c r="L2591" s="300" t="s">
        <v>11714</v>
      </c>
      <c r="M2591" s="362"/>
      <c r="N2591" s="349"/>
      <c r="O2591" s="349"/>
      <c r="P2591" s="578"/>
      <c r="Q2591" s="20"/>
      <c r="R2591" s="20"/>
      <c r="S2591" s="20"/>
      <c r="T2591" s="20"/>
      <c r="U2591" s="20"/>
      <c r="V2591" s="20"/>
      <c r="W2591" s="20"/>
      <c r="X2591" s="20"/>
      <c r="Y2591" s="20"/>
      <c r="Z2591" s="20"/>
      <c r="AA2591" s="20"/>
      <c r="AB2591" s="20"/>
    </row>
    <row r="2592" hidden="1">
      <c r="A2592" s="577"/>
      <c r="B2592" s="99"/>
      <c r="C2592" s="480" t="s">
        <v>52</v>
      </c>
      <c r="D2592" s="297" t="s">
        <v>99</v>
      </c>
      <c r="E2592" s="122" t="s">
        <v>6597</v>
      </c>
      <c r="F2592" s="122" t="s">
        <v>6598</v>
      </c>
      <c r="G2592" s="309" t="s">
        <v>8870</v>
      </c>
      <c r="H2592" s="231" t="s">
        <v>11715</v>
      </c>
      <c r="I2592" s="122" t="s">
        <v>11716</v>
      </c>
      <c r="J2592" s="424" t="s">
        <v>6600</v>
      </c>
      <c r="K2592" s="300"/>
      <c r="L2592" s="349"/>
      <c r="M2592" s="362"/>
      <c r="N2592" s="349"/>
      <c r="O2592" s="349"/>
      <c r="P2592" s="578"/>
      <c r="Q2592" s="20"/>
      <c r="R2592" s="20"/>
      <c r="S2592" s="20"/>
      <c r="T2592" s="20"/>
      <c r="U2592" s="20"/>
      <c r="V2592" s="20"/>
      <c r="W2592" s="20"/>
      <c r="X2592" s="20"/>
      <c r="Y2592" s="20"/>
      <c r="Z2592" s="20"/>
      <c r="AA2592" s="20"/>
      <c r="AB2592" s="20"/>
    </row>
    <row r="2593" hidden="1">
      <c r="A2593" s="577"/>
      <c r="B2593" s="108"/>
      <c r="C2593" s="480" t="s">
        <v>52</v>
      </c>
      <c r="D2593" s="306"/>
      <c r="E2593" s="173"/>
      <c r="F2593" s="173"/>
      <c r="G2593" s="308"/>
      <c r="H2593" s="348"/>
      <c r="I2593" s="173"/>
      <c r="J2593" s="173"/>
      <c r="K2593" s="300"/>
      <c r="L2593" s="349"/>
      <c r="M2593" s="362"/>
      <c r="N2593" s="349"/>
      <c r="O2593" s="349"/>
      <c r="P2593" s="578"/>
      <c r="Q2593" s="20"/>
      <c r="R2593" s="20"/>
      <c r="S2593" s="20"/>
      <c r="T2593" s="20"/>
      <c r="U2593" s="20"/>
      <c r="V2593" s="20"/>
      <c r="W2593" s="20"/>
      <c r="X2593" s="20"/>
      <c r="Y2593" s="20"/>
      <c r="Z2593" s="20"/>
      <c r="AA2593" s="20"/>
      <c r="AB2593" s="20"/>
    </row>
    <row r="2594" hidden="1">
      <c r="A2594" s="577"/>
      <c r="B2594" s="479"/>
      <c r="C2594" s="480"/>
      <c r="D2594" s="306"/>
      <c r="E2594" s="173"/>
      <c r="F2594" s="173"/>
      <c r="G2594" s="308"/>
      <c r="H2594" s="348"/>
      <c r="I2594" s="173"/>
      <c r="J2594" s="173"/>
      <c r="K2594" s="300"/>
      <c r="L2594" s="349"/>
      <c r="M2594" s="362"/>
      <c r="N2594" s="349"/>
      <c r="O2594" s="349"/>
      <c r="P2594" s="578"/>
      <c r="Q2594" s="20"/>
      <c r="R2594" s="20"/>
      <c r="S2594" s="20"/>
      <c r="T2594" s="20"/>
      <c r="U2594" s="20"/>
      <c r="V2594" s="20"/>
      <c r="W2594" s="20"/>
      <c r="X2594" s="20"/>
      <c r="Y2594" s="20"/>
      <c r="Z2594" s="20"/>
      <c r="AA2594" s="20"/>
      <c r="AB2594" s="20"/>
    </row>
    <row r="2595" hidden="1">
      <c r="A2595" s="577"/>
      <c r="B2595" s="582" t="s">
        <v>10572</v>
      </c>
      <c r="C2595" s="480"/>
      <c r="D2595" s="306"/>
      <c r="E2595" s="173"/>
      <c r="F2595" s="173"/>
      <c r="G2595" s="308"/>
      <c r="H2595" s="348"/>
      <c r="I2595" s="173"/>
      <c r="J2595" s="173"/>
      <c r="K2595" s="300"/>
      <c r="L2595" s="349"/>
      <c r="M2595" s="362"/>
      <c r="N2595" s="349"/>
      <c r="O2595" s="349"/>
      <c r="P2595" s="578"/>
      <c r="Q2595" s="20"/>
      <c r="R2595" s="20"/>
      <c r="S2595" s="20"/>
      <c r="T2595" s="20"/>
      <c r="U2595" s="20"/>
      <c r="V2595" s="20"/>
      <c r="W2595" s="20"/>
      <c r="X2595" s="20"/>
      <c r="Y2595" s="20"/>
      <c r="Z2595" s="20"/>
      <c r="AA2595" s="20"/>
      <c r="AB2595" s="20"/>
    </row>
    <row r="2596" hidden="1">
      <c r="A2596" s="577"/>
      <c r="B2596" s="99"/>
      <c r="C2596" s="480" t="s">
        <v>69</v>
      </c>
      <c r="D2596" s="306"/>
      <c r="E2596" s="173"/>
      <c r="F2596" s="127"/>
      <c r="G2596" s="249"/>
      <c r="H2596" s="173"/>
      <c r="I2596" s="308"/>
      <c r="J2596" s="348"/>
      <c r="K2596" s="300"/>
      <c r="L2596" s="349"/>
      <c r="M2596" s="362"/>
      <c r="N2596" s="349"/>
      <c r="O2596" s="349"/>
      <c r="P2596" s="578"/>
      <c r="Q2596" s="20"/>
      <c r="R2596" s="20"/>
      <c r="S2596" s="20"/>
      <c r="T2596" s="20"/>
      <c r="U2596" s="20"/>
      <c r="V2596" s="20"/>
      <c r="W2596" s="20"/>
      <c r="X2596" s="20"/>
      <c r="Y2596" s="20"/>
      <c r="Z2596" s="20"/>
      <c r="AA2596" s="20"/>
      <c r="AB2596" s="20"/>
    </row>
    <row r="2597" hidden="1">
      <c r="A2597" s="577"/>
      <c r="B2597" s="99"/>
      <c r="C2597" s="480" t="s">
        <v>69</v>
      </c>
      <c r="D2597" s="297" t="s">
        <v>99</v>
      </c>
      <c r="E2597" s="122" t="s">
        <v>1151</v>
      </c>
      <c r="F2597" s="122" t="s">
        <v>1152</v>
      </c>
      <c r="G2597" s="309" t="s">
        <v>9186</v>
      </c>
      <c r="H2597" s="231" t="s">
        <v>11717</v>
      </c>
      <c r="I2597" s="122" t="s">
        <v>11718</v>
      </c>
      <c r="J2597" s="122" t="s">
        <v>1155</v>
      </c>
      <c r="K2597" s="300" t="s">
        <v>11719</v>
      </c>
      <c r="L2597" s="349"/>
      <c r="M2597" s="362"/>
      <c r="N2597" s="349"/>
      <c r="O2597" s="349"/>
      <c r="P2597" s="578"/>
      <c r="Q2597" s="20"/>
      <c r="R2597" s="20"/>
      <c r="S2597" s="20"/>
      <c r="T2597" s="20"/>
      <c r="U2597" s="20"/>
      <c r="V2597" s="20"/>
      <c r="W2597" s="20"/>
      <c r="X2597" s="20"/>
      <c r="Y2597" s="20"/>
      <c r="Z2597" s="20"/>
      <c r="AA2597" s="20"/>
      <c r="AB2597" s="20"/>
    </row>
    <row r="2598" hidden="1">
      <c r="A2598" s="577"/>
      <c r="B2598" s="99"/>
      <c r="C2598" s="480" t="s">
        <v>69</v>
      </c>
      <c r="D2598" s="297" t="s">
        <v>99</v>
      </c>
      <c r="E2598" s="122" t="s">
        <v>11720</v>
      </c>
      <c r="F2598" s="122" t="s">
        <v>5168</v>
      </c>
      <c r="G2598" s="309" t="s">
        <v>8958</v>
      </c>
      <c r="H2598" s="231" t="s">
        <v>11721</v>
      </c>
      <c r="I2598" s="122" t="s">
        <v>11722</v>
      </c>
      <c r="J2598" s="122" t="s">
        <v>5170</v>
      </c>
      <c r="K2598" s="300"/>
      <c r="L2598" s="349"/>
      <c r="M2598" s="362"/>
      <c r="N2598" s="349"/>
      <c r="O2598" s="349"/>
      <c r="P2598" s="578"/>
      <c r="Q2598" s="20"/>
      <c r="R2598" s="20"/>
      <c r="S2598" s="20"/>
      <c r="T2598" s="20"/>
      <c r="U2598" s="20"/>
      <c r="V2598" s="20"/>
      <c r="W2598" s="20"/>
      <c r="X2598" s="20"/>
      <c r="Y2598" s="20"/>
      <c r="Z2598" s="20"/>
      <c r="AA2598" s="20"/>
      <c r="AB2598" s="20"/>
    </row>
    <row r="2599" hidden="1">
      <c r="A2599" s="577"/>
      <c r="B2599" s="99"/>
      <c r="C2599" s="480" t="s">
        <v>69</v>
      </c>
      <c r="D2599" s="297" t="s">
        <v>99</v>
      </c>
      <c r="E2599" s="122" t="s">
        <v>4695</v>
      </c>
      <c r="F2599" s="122" t="s">
        <v>4696</v>
      </c>
      <c r="G2599" s="309" t="s">
        <v>8912</v>
      </c>
      <c r="H2599" s="231" t="s">
        <v>11717</v>
      </c>
      <c r="I2599" s="122" t="s">
        <v>11723</v>
      </c>
      <c r="J2599" s="122" t="s">
        <v>4698</v>
      </c>
      <c r="K2599" s="312"/>
      <c r="L2599" s="300" t="s">
        <v>11724</v>
      </c>
      <c r="M2599" s="362"/>
      <c r="N2599" s="349"/>
      <c r="O2599" s="349"/>
      <c r="P2599" s="578"/>
      <c r="Q2599" s="20"/>
      <c r="R2599" s="20"/>
      <c r="S2599" s="20"/>
      <c r="T2599" s="20"/>
      <c r="U2599" s="20"/>
      <c r="V2599" s="20"/>
      <c r="W2599" s="20"/>
      <c r="X2599" s="20"/>
      <c r="Y2599" s="20"/>
      <c r="Z2599" s="20"/>
      <c r="AA2599" s="20"/>
      <c r="AB2599" s="20"/>
    </row>
    <row r="2600" hidden="1">
      <c r="A2600" s="577"/>
      <c r="B2600" s="99"/>
      <c r="C2600" s="480" t="s">
        <v>69</v>
      </c>
      <c r="D2600" s="116" t="s">
        <v>68</v>
      </c>
      <c r="E2600" s="48" t="s">
        <v>3783</v>
      </c>
      <c r="F2600" s="48" t="s">
        <v>3784</v>
      </c>
      <c r="G2600" s="409" t="s">
        <v>10439</v>
      </c>
      <c r="H2600" s="414" t="s">
        <v>11725</v>
      </c>
      <c r="I2600" s="116" t="s">
        <v>11726</v>
      </c>
      <c r="J2600" s="116" t="s">
        <v>11727</v>
      </c>
      <c r="K2600" s="300" t="s">
        <v>6967</v>
      </c>
      <c r="L2600" s="349"/>
      <c r="M2600" s="362"/>
      <c r="N2600" s="349"/>
      <c r="O2600" s="349"/>
      <c r="P2600" s="578"/>
      <c r="Q2600" s="20"/>
      <c r="R2600" s="20"/>
      <c r="S2600" s="20"/>
      <c r="T2600" s="20"/>
      <c r="U2600" s="20"/>
      <c r="V2600" s="20"/>
      <c r="W2600" s="20"/>
      <c r="X2600" s="20"/>
      <c r="Y2600" s="20"/>
      <c r="Z2600" s="20"/>
      <c r="AA2600" s="20"/>
      <c r="AB2600" s="20"/>
    </row>
    <row r="2601" hidden="1">
      <c r="A2601" s="577"/>
      <c r="B2601" s="108"/>
      <c r="C2601" s="480"/>
      <c r="D2601" s="306"/>
      <c r="E2601" s="173"/>
      <c r="F2601" s="173"/>
      <c r="G2601" s="308"/>
      <c r="H2601" s="348"/>
      <c r="I2601" s="173"/>
      <c r="J2601" s="173"/>
      <c r="K2601" s="300"/>
      <c r="L2601" s="349"/>
      <c r="M2601" s="362"/>
      <c r="N2601" s="349"/>
      <c r="O2601" s="349"/>
      <c r="P2601" s="578"/>
      <c r="Q2601" s="20"/>
      <c r="R2601" s="20"/>
      <c r="S2601" s="20"/>
      <c r="T2601" s="20"/>
      <c r="U2601" s="20"/>
      <c r="V2601" s="20"/>
      <c r="W2601" s="20"/>
      <c r="X2601" s="20"/>
      <c r="Y2601" s="20"/>
      <c r="Z2601" s="20"/>
      <c r="AA2601" s="20"/>
      <c r="AB2601" s="20"/>
    </row>
    <row r="2602" hidden="1">
      <c r="A2602" s="577"/>
      <c r="B2602" s="479"/>
      <c r="C2602" s="480"/>
      <c r="D2602" s="306"/>
      <c r="E2602" s="173"/>
      <c r="F2602" s="173"/>
      <c r="G2602" s="308"/>
      <c r="H2602" s="348"/>
      <c r="I2602" s="173"/>
      <c r="J2602" s="173"/>
      <c r="K2602" s="300"/>
      <c r="L2602" s="349"/>
      <c r="M2602" s="362"/>
      <c r="N2602" s="349"/>
      <c r="O2602" s="349"/>
      <c r="P2602" s="578"/>
      <c r="Q2602" s="20"/>
      <c r="R2602" s="20"/>
      <c r="S2602" s="20"/>
      <c r="T2602" s="20"/>
      <c r="U2602" s="20"/>
      <c r="V2602" s="20"/>
      <c r="W2602" s="20"/>
      <c r="X2602" s="20"/>
      <c r="Y2602" s="20"/>
      <c r="Z2602" s="20"/>
      <c r="AA2602" s="20"/>
      <c r="AB2602" s="20"/>
    </row>
    <row r="2603" hidden="1">
      <c r="A2603" s="577"/>
      <c r="B2603" s="583" t="s">
        <v>368</v>
      </c>
      <c r="C2603" s="480" t="s">
        <v>371</v>
      </c>
      <c r="D2603" s="306"/>
      <c r="E2603" s="173"/>
      <c r="F2603" s="173"/>
      <c r="G2603" s="308"/>
      <c r="H2603" s="348"/>
      <c r="I2603" s="173"/>
      <c r="J2603" s="173"/>
      <c r="K2603" s="300"/>
      <c r="L2603" s="349"/>
      <c r="M2603" s="362"/>
      <c r="N2603" s="349"/>
      <c r="O2603" s="349"/>
      <c r="P2603" s="578"/>
      <c r="Q2603" s="20"/>
      <c r="R2603" s="20"/>
      <c r="S2603" s="20"/>
      <c r="T2603" s="20"/>
      <c r="U2603" s="20"/>
      <c r="V2603" s="20"/>
      <c r="W2603" s="20"/>
      <c r="X2603" s="20"/>
      <c r="Y2603" s="20"/>
      <c r="Z2603" s="20"/>
      <c r="AA2603" s="20"/>
      <c r="AB2603" s="20"/>
    </row>
    <row r="2604" hidden="1">
      <c r="A2604" s="577"/>
      <c r="B2604" s="99"/>
      <c r="C2604" s="480" t="s">
        <v>371</v>
      </c>
      <c r="D2604" s="306"/>
      <c r="E2604" s="173"/>
      <c r="F2604" s="173"/>
      <c r="G2604" s="308"/>
      <c r="H2604" s="348"/>
      <c r="I2604" s="173"/>
      <c r="J2604" s="173"/>
      <c r="K2604" s="300"/>
      <c r="L2604" s="349"/>
      <c r="M2604" s="362"/>
      <c r="N2604" s="349"/>
      <c r="O2604" s="349"/>
      <c r="P2604" s="578"/>
      <c r="Q2604" s="20"/>
      <c r="R2604" s="20"/>
      <c r="S2604" s="20"/>
      <c r="T2604" s="20"/>
      <c r="U2604" s="20"/>
      <c r="V2604" s="20"/>
      <c r="W2604" s="20"/>
      <c r="X2604" s="20"/>
      <c r="Y2604" s="20"/>
      <c r="Z2604" s="20"/>
      <c r="AA2604" s="20"/>
      <c r="AB2604" s="20"/>
    </row>
    <row r="2605" hidden="1">
      <c r="A2605" s="577"/>
      <c r="B2605" s="99"/>
      <c r="C2605" s="480" t="s">
        <v>371</v>
      </c>
      <c r="D2605" s="306"/>
      <c r="E2605" s="339" t="s">
        <v>10215</v>
      </c>
      <c r="F2605" s="254"/>
      <c r="G2605" s="308"/>
      <c r="H2605" s="348"/>
      <c r="I2605" s="173"/>
      <c r="J2605" s="173"/>
      <c r="K2605" s="300"/>
      <c r="L2605" s="349"/>
      <c r="M2605" s="362"/>
      <c r="N2605" s="349"/>
      <c r="O2605" s="349"/>
      <c r="P2605" s="578"/>
      <c r="Q2605" s="20"/>
      <c r="R2605" s="20"/>
      <c r="S2605" s="20"/>
      <c r="T2605" s="20"/>
      <c r="U2605" s="20"/>
      <c r="V2605" s="20"/>
      <c r="W2605" s="20"/>
      <c r="X2605" s="20"/>
      <c r="Y2605" s="20"/>
      <c r="Z2605" s="20"/>
      <c r="AA2605" s="20"/>
      <c r="AB2605" s="20"/>
    </row>
    <row r="2606" hidden="1">
      <c r="A2606" s="577"/>
      <c r="B2606" s="99"/>
      <c r="C2606" s="480" t="s">
        <v>371</v>
      </c>
      <c r="D2606" s="306"/>
      <c r="E2606" s="255"/>
      <c r="F2606" s="256"/>
      <c r="G2606" s="308"/>
      <c r="H2606" s="348"/>
      <c r="I2606" s="173"/>
      <c r="J2606" s="173"/>
      <c r="K2606" s="300"/>
      <c r="L2606" s="349"/>
      <c r="M2606" s="362"/>
      <c r="N2606" s="349"/>
      <c r="O2606" s="349"/>
      <c r="P2606" s="578"/>
      <c r="Q2606" s="20"/>
      <c r="R2606" s="20"/>
      <c r="S2606" s="20"/>
      <c r="T2606" s="20"/>
      <c r="U2606" s="20"/>
      <c r="V2606" s="20"/>
      <c r="W2606" s="20"/>
      <c r="X2606" s="20"/>
      <c r="Y2606" s="20"/>
      <c r="Z2606" s="20"/>
      <c r="AA2606" s="20"/>
      <c r="AB2606" s="20"/>
    </row>
    <row r="2607" hidden="1">
      <c r="A2607" s="577"/>
      <c r="B2607" s="99"/>
      <c r="C2607" s="480" t="s">
        <v>371</v>
      </c>
      <c r="D2607" s="306"/>
      <c r="E2607" s="257"/>
      <c r="F2607" s="259"/>
      <c r="G2607" s="308"/>
      <c r="H2607" s="348"/>
      <c r="I2607" s="173"/>
      <c r="J2607" s="173"/>
      <c r="K2607" s="300"/>
      <c r="L2607" s="349"/>
      <c r="M2607" s="362"/>
      <c r="N2607" s="349"/>
      <c r="O2607" s="349"/>
      <c r="P2607" s="578"/>
      <c r="Q2607" s="20"/>
      <c r="R2607" s="20"/>
      <c r="S2607" s="20"/>
      <c r="T2607" s="20"/>
      <c r="U2607" s="20"/>
      <c r="V2607" s="20"/>
      <c r="W2607" s="20"/>
      <c r="X2607" s="20"/>
      <c r="Y2607" s="20"/>
      <c r="Z2607" s="20"/>
      <c r="AA2607" s="20"/>
      <c r="AB2607" s="20"/>
    </row>
    <row r="2608" hidden="1">
      <c r="A2608" s="577"/>
      <c r="B2608" s="108"/>
      <c r="C2608" s="480"/>
      <c r="D2608" s="306"/>
      <c r="E2608" s="173"/>
      <c r="F2608" s="173"/>
      <c r="G2608" s="308"/>
      <c r="H2608" s="348"/>
      <c r="I2608" s="173"/>
      <c r="J2608" s="173"/>
      <c r="K2608" s="300"/>
      <c r="L2608" s="349"/>
      <c r="M2608" s="362"/>
      <c r="N2608" s="349"/>
      <c r="O2608" s="349"/>
      <c r="P2608" s="349"/>
      <c r="Q2608" s="265"/>
      <c r="R2608" s="20"/>
      <c r="S2608" s="20"/>
      <c r="T2608" s="20"/>
      <c r="U2608" s="20"/>
      <c r="V2608" s="20"/>
      <c r="W2608" s="20"/>
      <c r="X2608" s="20"/>
      <c r="Y2608" s="20"/>
      <c r="Z2608" s="20"/>
      <c r="AA2608" s="20"/>
      <c r="AB2608" s="20"/>
    </row>
    <row r="2609" hidden="1">
      <c r="A2609" s="577"/>
      <c r="B2609" s="589"/>
      <c r="C2609" s="92"/>
      <c r="D2609" s="306"/>
      <c r="E2609" s="173"/>
      <c r="F2609" s="173"/>
      <c r="G2609" s="308"/>
      <c r="H2609" s="348"/>
      <c r="I2609" s="173"/>
      <c r="J2609" s="173"/>
      <c r="K2609" s="300"/>
      <c r="L2609" s="349"/>
      <c r="M2609" s="362"/>
      <c r="N2609" s="349"/>
      <c r="O2609" s="349"/>
      <c r="P2609" s="349"/>
      <c r="Q2609" s="265"/>
      <c r="R2609" s="20"/>
      <c r="S2609" s="20"/>
      <c r="T2609" s="20"/>
      <c r="U2609" s="20"/>
      <c r="V2609" s="20"/>
      <c r="W2609" s="20"/>
      <c r="X2609" s="20"/>
      <c r="Y2609" s="20"/>
      <c r="Z2609" s="20"/>
      <c r="AA2609" s="20"/>
      <c r="AB2609" s="20"/>
    </row>
    <row r="2610" hidden="1">
      <c r="A2610" s="577"/>
      <c r="B2610" s="83"/>
      <c r="C2610" s="478">
        <v>44515.0</v>
      </c>
      <c r="D2610" s="306"/>
      <c r="E2610" s="173"/>
      <c r="F2610" s="173"/>
      <c r="G2610" s="308"/>
      <c r="H2610" s="348"/>
      <c r="I2610" s="173"/>
      <c r="J2610" s="173"/>
      <c r="K2610" s="300"/>
      <c r="L2610" s="349"/>
      <c r="M2610" s="362"/>
      <c r="N2610" s="349"/>
      <c r="O2610" s="349"/>
      <c r="P2610" s="349"/>
      <c r="Q2610" s="265"/>
      <c r="R2610" s="20"/>
      <c r="S2610" s="20"/>
      <c r="T2610" s="20"/>
      <c r="U2610" s="20"/>
      <c r="V2610" s="20"/>
      <c r="W2610" s="20"/>
      <c r="X2610" s="20"/>
      <c r="Y2610" s="20"/>
      <c r="Z2610" s="20"/>
      <c r="AA2610" s="20"/>
      <c r="AB2610" s="20"/>
    </row>
    <row r="2611" hidden="1">
      <c r="A2611" s="577"/>
      <c r="B2611" s="582" t="s">
        <v>8686</v>
      </c>
      <c r="C2611" s="480" t="s">
        <v>52</v>
      </c>
      <c r="D2611" s="306"/>
      <c r="E2611" s="173"/>
      <c r="F2611" s="173"/>
      <c r="G2611" s="308"/>
      <c r="H2611" s="348"/>
      <c r="I2611" s="173"/>
      <c r="J2611" s="173"/>
      <c r="K2611" s="300"/>
      <c r="L2611" s="349"/>
      <c r="M2611" s="362"/>
      <c r="N2611" s="349"/>
      <c r="O2611" s="349"/>
      <c r="P2611" s="349"/>
      <c r="Q2611" s="265"/>
      <c r="R2611" s="20"/>
      <c r="S2611" s="20"/>
      <c r="T2611" s="20"/>
      <c r="U2611" s="20"/>
      <c r="V2611" s="20"/>
      <c r="W2611" s="20"/>
      <c r="X2611" s="20"/>
      <c r="Y2611" s="20"/>
      <c r="Z2611" s="20"/>
      <c r="AA2611" s="20"/>
      <c r="AB2611" s="20"/>
    </row>
    <row r="2612" hidden="1">
      <c r="A2612" s="577"/>
      <c r="B2612" s="99"/>
      <c r="C2612" s="480" t="s">
        <v>52</v>
      </c>
      <c r="D2612" s="306"/>
      <c r="E2612" s="173"/>
      <c r="F2612" s="173"/>
      <c r="G2612" s="308"/>
      <c r="H2612" s="348"/>
      <c r="I2612" s="173"/>
      <c r="J2612" s="173"/>
      <c r="K2612" s="300"/>
      <c r="L2612" s="349"/>
      <c r="M2612" s="362"/>
      <c r="N2612" s="349"/>
      <c r="O2612" s="349"/>
      <c r="P2612" s="349"/>
      <c r="Q2612" s="265"/>
      <c r="R2612" s="20"/>
      <c r="S2612" s="20"/>
      <c r="T2612" s="20"/>
      <c r="U2612" s="20"/>
      <c r="V2612" s="20"/>
      <c r="W2612" s="20"/>
      <c r="X2612" s="20"/>
      <c r="Y2612" s="20"/>
      <c r="Z2612" s="20"/>
      <c r="AA2612" s="20"/>
      <c r="AB2612" s="20"/>
    </row>
    <row r="2613" hidden="1">
      <c r="A2613" s="577"/>
      <c r="B2613" s="99"/>
      <c r="C2613" s="480" t="s">
        <v>52</v>
      </c>
      <c r="D2613" s="310" t="s">
        <v>99</v>
      </c>
      <c r="E2613" s="48" t="s">
        <v>1795</v>
      </c>
      <c r="F2613" s="48" t="s">
        <v>1796</v>
      </c>
      <c r="G2613" s="409" t="s">
        <v>9410</v>
      </c>
      <c r="H2613" s="414" t="s">
        <v>10389</v>
      </c>
      <c r="I2613" s="116" t="s">
        <v>11728</v>
      </c>
      <c r="J2613" s="48" t="s">
        <v>1798</v>
      </c>
      <c r="K2613" s="300"/>
      <c r="L2613" s="349"/>
      <c r="M2613" s="362"/>
      <c r="N2613" s="349"/>
      <c r="O2613" s="349"/>
      <c r="P2613" s="349"/>
      <c r="Q2613" s="265"/>
      <c r="R2613" s="20"/>
      <c r="S2613" s="20"/>
      <c r="T2613" s="20"/>
      <c r="U2613" s="20"/>
      <c r="V2613" s="20"/>
      <c r="W2613" s="20"/>
      <c r="X2613" s="20"/>
      <c r="Y2613" s="20"/>
      <c r="Z2613" s="20"/>
      <c r="AA2613" s="20"/>
      <c r="AB2613" s="20"/>
    </row>
    <row r="2614" hidden="1">
      <c r="A2614" s="577"/>
      <c r="B2614" s="99"/>
      <c r="C2614" s="480" t="s">
        <v>52</v>
      </c>
      <c r="D2614" s="297" t="s">
        <v>99</v>
      </c>
      <c r="E2614" s="424" t="s">
        <v>2057</v>
      </c>
      <c r="F2614" s="424" t="s">
        <v>2058</v>
      </c>
      <c r="G2614" s="309" t="s">
        <v>9021</v>
      </c>
      <c r="H2614" s="231" t="s">
        <v>11729</v>
      </c>
      <c r="I2614" s="122" t="s">
        <v>11730</v>
      </c>
      <c r="J2614" s="424" t="s">
        <v>2060</v>
      </c>
      <c r="K2614" s="300" t="s">
        <v>11731</v>
      </c>
      <c r="L2614" s="349"/>
      <c r="M2614" s="362"/>
      <c r="N2614" s="349"/>
      <c r="O2614" s="349"/>
      <c r="P2614" s="349"/>
      <c r="Q2614" s="265"/>
      <c r="R2614" s="20"/>
      <c r="S2614" s="20"/>
      <c r="T2614" s="20"/>
      <c r="U2614" s="20"/>
      <c r="V2614" s="20"/>
      <c r="W2614" s="20"/>
      <c r="X2614" s="20"/>
      <c r="Y2614" s="20"/>
      <c r="Z2614" s="20"/>
      <c r="AA2614" s="20"/>
      <c r="AB2614" s="20"/>
    </row>
    <row r="2615" hidden="1">
      <c r="A2615" s="577"/>
      <c r="B2615" s="99"/>
      <c r="C2615" s="480" t="s">
        <v>52</v>
      </c>
      <c r="D2615" s="297" t="s">
        <v>68</v>
      </c>
      <c r="E2615" s="424" t="s">
        <v>2523</v>
      </c>
      <c r="F2615" s="424" t="s">
        <v>2524</v>
      </c>
      <c r="G2615" s="309" t="s">
        <v>8883</v>
      </c>
      <c r="H2615" s="231" t="s">
        <v>10695</v>
      </c>
      <c r="I2615" s="122" t="s">
        <v>11732</v>
      </c>
      <c r="J2615" s="424" t="s">
        <v>11733</v>
      </c>
      <c r="K2615" s="300" t="s">
        <v>11734</v>
      </c>
      <c r="L2615" s="349"/>
      <c r="M2615" s="362"/>
      <c r="N2615" s="349"/>
      <c r="O2615" s="349"/>
      <c r="P2615" s="349"/>
      <c r="Q2615" s="265"/>
      <c r="R2615" s="20"/>
      <c r="S2615" s="20"/>
      <c r="T2615" s="20"/>
      <c r="U2615" s="20"/>
      <c r="V2615" s="20"/>
      <c r="W2615" s="20"/>
      <c r="X2615" s="20"/>
      <c r="Y2615" s="20"/>
      <c r="Z2615" s="20"/>
      <c r="AA2615" s="20"/>
      <c r="AB2615" s="20"/>
    </row>
    <row r="2616" hidden="1">
      <c r="A2616" s="577"/>
      <c r="B2616" s="99"/>
      <c r="C2616" s="480" t="s">
        <v>52</v>
      </c>
      <c r="D2616" s="310" t="s">
        <v>99</v>
      </c>
      <c r="E2616" s="48" t="s">
        <v>5227</v>
      </c>
      <c r="F2616" s="48" t="s">
        <v>5228</v>
      </c>
      <c r="G2616" s="409" t="s">
        <v>8912</v>
      </c>
      <c r="H2616" s="414" t="s">
        <v>11735</v>
      </c>
      <c r="I2616" s="116" t="s">
        <v>11736</v>
      </c>
      <c r="J2616" s="48" t="s">
        <v>5230</v>
      </c>
      <c r="K2616" s="300"/>
      <c r="L2616" s="349"/>
      <c r="M2616" s="362"/>
      <c r="N2616" s="349"/>
      <c r="O2616" s="349"/>
      <c r="P2616" s="349"/>
      <c r="Q2616" s="265"/>
      <c r="R2616" s="20"/>
      <c r="S2616" s="20"/>
      <c r="T2616" s="20"/>
      <c r="U2616" s="20"/>
      <c r="V2616" s="20"/>
      <c r="W2616" s="20"/>
      <c r="X2616" s="20"/>
      <c r="Y2616" s="20"/>
      <c r="Z2616" s="20"/>
      <c r="AA2616" s="20"/>
      <c r="AB2616" s="20"/>
    </row>
    <row r="2617" hidden="1">
      <c r="A2617" s="577"/>
      <c r="B2617" s="108"/>
      <c r="C2617" s="480" t="s">
        <v>52</v>
      </c>
      <c r="D2617" s="306"/>
      <c r="E2617" s="173"/>
      <c r="F2617" s="173"/>
      <c r="G2617" s="308"/>
      <c r="H2617" s="348"/>
      <c r="I2617" s="173"/>
      <c r="J2617" s="173"/>
      <c r="K2617" s="300"/>
      <c r="L2617" s="349"/>
      <c r="M2617" s="362"/>
      <c r="N2617" s="349"/>
      <c r="O2617" s="349"/>
      <c r="P2617" s="349"/>
      <c r="Q2617" s="265"/>
      <c r="R2617" s="20"/>
      <c r="S2617" s="20"/>
      <c r="T2617" s="20"/>
      <c r="U2617" s="20"/>
      <c r="V2617" s="20"/>
      <c r="W2617" s="20"/>
      <c r="X2617" s="20"/>
      <c r="Y2617" s="20"/>
      <c r="Z2617" s="20"/>
      <c r="AA2617" s="20"/>
      <c r="AB2617" s="20"/>
    </row>
    <row r="2618" hidden="1">
      <c r="A2618" s="577"/>
      <c r="B2618" s="479"/>
      <c r="C2618" s="480"/>
      <c r="D2618" s="306"/>
      <c r="E2618" s="173"/>
      <c r="F2618" s="173"/>
      <c r="G2618" s="308"/>
      <c r="H2618" s="348"/>
      <c r="I2618" s="173"/>
      <c r="J2618" s="173"/>
      <c r="K2618" s="300"/>
      <c r="L2618" s="349"/>
      <c r="M2618" s="362"/>
      <c r="N2618" s="349"/>
      <c r="O2618" s="349"/>
      <c r="P2618" s="349"/>
      <c r="Q2618" s="265"/>
      <c r="R2618" s="20"/>
      <c r="S2618" s="20"/>
      <c r="T2618" s="20"/>
      <c r="U2618" s="20"/>
      <c r="V2618" s="20"/>
      <c r="W2618" s="20"/>
      <c r="X2618" s="20"/>
      <c r="Y2618" s="20"/>
      <c r="Z2618" s="20"/>
      <c r="AA2618" s="20"/>
      <c r="AB2618" s="20"/>
    </row>
    <row r="2619" hidden="1">
      <c r="A2619" s="577"/>
      <c r="B2619" s="582" t="s">
        <v>10572</v>
      </c>
      <c r="C2619" s="480"/>
      <c r="D2619" s="306"/>
      <c r="E2619" s="173"/>
      <c r="F2619" s="173"/>
      <c r="G2619" s="308"/>
      <c r="H2619" s="348"/>
      <c r="I2619" s="173"/>
      <c r="J2619" s="173"/>
      <c r="K2619" s="300"/>
      <c r="L2619" s="349"/>
      <c r="M2619" s="362"/>
      <c r="N2619" s="349"/>
      <c r="O2619" s="349"/>
      <c r="P2619" s="349"/>
      <c r="Q2619" s="265"/>
      <c r="R2619" s="20"/>
      <c r="S2619" s="20"/>
      <c r="T2619" s="20"/>
      <c r="U2619" s="20"/>
      <c r="V2619" s="20"/>
      <c r="W2619" s="20"/>
      <c r="X2619" s="20"/>
      <c r="Y2619" s="20"/>
      <c r="Z2619" s="20"/>
      <c r="AA2619" s="20"/>
      <c r="AB2619" s="20"/>
    </row>
    <row r="2620" hidden="1">
      <c r="A2620" s="577"/>
      <c r="B2620" s="99"/>
      <c r="C2620" s="480" t="s">
        <v>69</v>
      </c>
      <c r="D2620" s="306"/>
      <c r="E2620" s="173"/>
      <c r="F2620" s="173"/>
      <c r="G2620" s="308"/>
      <c r="H2620" s="348"/>
      <c r="I2620" s="173"/>
      <c r="J2620" s="173"/>
      <c r="K2620" s="300"/>
      <c r="L2620" s="349"/>
      <c r="M2620" s="362"/>
      <c r="N2620" s="349"/>
      <c r="O2620" s="349"/>
      <c r="P2620" s="349"/>
      <c r="Q2620" s="265"/>
      <c r="R2620" s="20"/>
      <c r="S2620" s="20"/>
      <c r="T2620" s="20"/>
      <c r="U2620" s="20"/>
      <c r="V2620" s="20"/>
      <c r="W2620" s="20"/>
      <c r="X2620" s="20"/>
      <c r="Y2620" s="20"/>
      <c r="Z2620" s="20"/>
      <c r="AA2620" s="20"/>
      <c r="AB2620" s="20"/>
    </row>
    <row r="2621" hidden="1">
      <c r="A2621" s="577"/>
      <c r="B2621" s="99"/>
      <c r="C2621" s="480" t="s">
        <v>69</v>
      </c>
      <c r="D2621" s="306"/>
      <c r="E2621" s="173"/>
      <c r="F2621" s="173"/>
      <c r="G2621" s="308"/>
      <c r="H2621" s="348"/>
      <c r="I2621" s="173"/>
      <c r="J2621" s="173"/>
      <c r="K2621" s="300"/>
      <c r="L2621" s="349"/>
      <c r="M2621" s="362"/>
      <c r="N2621" s="349"/>
      <c r="O2621" s="349"/>
      <c r="P2621" s="349"/>
      <c r="Q2621" s="265"/>
      <c r="R2621" s="20"/>
      <c r="S2621" s="20"/>
      <c r="T2621" s="20"/>
      <c r="U2621" s="20"/>
      <c r="V2621" s="20"/>
      <c r="W2621" s="20"/>
      <c r="X2621" s="20"/>
      <c r="Y2621" s="20"/>
      <c r="Z2621" s="20"/>
      <c r="AA2621" s="20"/>
      <c r="AB2621" s="20"/>
    </row>
    <row r="2622" hidden="1">
      <c r="A2622" s="577"/>
      <c r="B2622" s="99"/>
      <c r="C2622" s="480" t="s">
        <v>69</v>
      </c>
      <c r="D2622" s="469"/>
      <c r="E2622" s="355" t="s">
        <v>11737</v>
      </c>
      <c r="F2622" s="150"/>
      <c r="G2622" s="127"/>
      <c r="H2622" s="127"/>
      <c r="I2622" s="127"/>
      <c r="J2622" s="127"/>
      <c r="K2622" s="127"/>
      <c r="L2622" s="349"/>
      <c r="M2622" s="362"/>
      <c r="N2622" s="349"/>
      <c r="O2622" s="349"/>
      <c r="P2622" s="349"/>
      <c r="Q2622" s="265"/>
      <c r="R2622" s="20"/>
      <c r="S2622" s="20"/>
      <c r="T2622" s="20"/>
      <c r="U2622" s="20"/>
      <c r="V2622" s="20"/>
      <c r="W2622" s="20"/>
      <c r="X2622" s="20"/>
      <c r="Y2622" s="20"/>
      <c r="Z2622" s="20"/>
      <c r="AA2622" s="20"/>
      <c r="AB2622" s="20"/>
    </row>
    <row r="2623" hidden="1">
      <c r="A2623" s="577"/>
      <c r="B2623" s="99"/>
      <c r="C2623" s="480" t="s">
        <v>69</v>
      </c>
      <c r="D2623" s="310" t="s">
        <v>99</v>
      </c>
      <c r="E2623" s="116" t="s">
        <v>1044</v>
      </c>
      <c r="F2623" s="116" t="s">
        <v>1045</v>
      </c>
      <c r="G2623" s="409" t="s">
        <v>8745</v>
      </c>
      <c r="H2623" s="414" t="s">
        <v>11738</v>
      </c>
      <c r="I2623" s="116" t="s">
        <v>11739</v>
      </c>
      <c r="J2623" s="116" t="s">
        <v>1048</v>
      </c>
      <c r="K2623" s="300"/>
      <c r="L2623" s="349"/>
      <c r="M2623" s="362"/>
      <c r="N2623" s="349"/>
      <c r="O2623" s="349"/>
      <c r="P2623" s="349"/>
      <c r="Q2623" s="265"/>
      <c r="R2623" s="20"/>
      <c r="S2623" s="20"/>
      <c r="T2623" s="20"/>
      <c r="U2623" s="20"/>
      <c r="V2623" s="20"/>
      <c r="W2623" s="20"/>
      <c r="X2623" s="20"/>
      <c r="Y2623" s="20"/>
      <c r="Z2623" s="20"/>
      <c r="AA2623" s="20"/>
      <c r="AB2623" s="20"/>
    </row>
    <row r="2624" hidden="1">
      <c r="A2624" s="577"/>
      <c r="B2624" s="99"/>
      <c r="C2624" s="480" t="s">
        <v>69</v>
      </c>
      <c r="D2624" s="310" t="s">
        <v>99</v>
      </c>
      <c r="E2624" s="116" t="s">
        <v>4643</v>
      </c>
      <c r="F2624" s="116" t="s">
        <v>4644</v>
      </c>
      <c r="G2624" s="409" t="s">
        <v>8912</v>
      </c>
      <c r="H2624" s="414" t="s">
        <v>11738</v>
      </c>
      <c r="I2624" s="116" t="s">
        <v>11739</v>
      </c>
      <c r="J2624" s="116" t="s">
        <v>1048</v>
      </c>
      <c r="K2624" s="300"/>
      <c r="L2624" s="349"/>
      <c r="M2624" s="362"/>
      <c r="N2624" s="349"/>
      <c r="O2624" s="349"/>
      <c r="P2624" s="349"/>
      <c r="Q2624" s="265"/>
      <c r="R2624" s="20"/>
      <c r="S2624" s="20"/>
      <c r="T2624" s="20"/>
      <c r="U2624" s="20"/>
      <c r="V2624" s="20"/>
      <c r="W2624" s="20"/>
      <c r="X2624" s="20"/>
      <c r="Y2624" s="20"/>
      <c r="Z2624" s="20"/>
      <c r="AA2624" s="20"/>
      <c r="AB2624" s="20"/>
    </row>
    <row r="2625" hidden="1">
      <c r="A2625" s="577"/>
      <c r="B2625" s="108"/>
      <c r="C2625" s="480"/>
      <c r="D2625" s="306"/>
      <c r="E2625" s="173"/>
      <c r="F2625" s="173"/>
      <c r="G2625" s="308"/>
      <c r="H2625" s="348"/>
      <c r="I2625" s="173"/>
      <c r="J2625" s="173"/>
      <c r="K2625" s="300"/>
      <c r="L2625" s="349"/>
      <c r="M2625" s="362"/>
      <c r="N2625" s="349"/>
      <c r="O2625" s="349"/>
      <c r="P2625" s="349"/>
      <c r="Q2625" s="265"/>
      <c r="R2625" s="20"/>
      <c r="S2625" s="20"/>
      <c r="T2625" s="20"/>
      <c r="U2625" s="20"/>
      <c r="V2625" s="20"/>
      <c r="W2625" s="20"/>
      <c r="X2625" s="20"/>
      <c r="Y2625" s="20"/>
      <c r="Z2625" s="20"/>
      <c r="AA2625" s="20"/>
      <c r="AB2625" s="20"/>
    </row>
    <row r="2626" hidden="1">
      <c r="A2626" s="577"/>
      <c r="B2626" s="479"/>
      <c r="C2626" s="480"/>
      <c r="D2626" s="306"/>
      <c r="E2626" s="173"/>
      <c r="F2626" s="173"/>
      <c r="G2626" s="308"/>
      <c r="H2626" s="348"/>
      <c r="I2626" s="173"/>
      <c r="J2626" s="173"/>
      <c r="K2626" s="300"/>
      <c r="L2626" s="349"/>
      <c r="M2626" s="362"/>
      <c r="N2626" s="349"/>
      <c r="O2626" s="349"/>
      <c r="P2626" s="349"/>
      <c r="Q2626" s="265"/>
      <c r="R2626" s="20"/>
      <c r="S2626" s="20"/>
      <c r="T2626" s="20"/>
      <c r="U2626" s="20"/>
      <c r="V2626" s="20"/>
      <c r="W2626" s="20"/>
      <c r="X2626" s="20"/>
      <c r="Y2626" s="20"/>
      <c r="Z2626" s="20"/>
      <c r="AA2626" s="20"/>
      <c r="AB2626" s="20"/>
    </row>
    <row r="2627" hidden="1">
      <c r="A2627" s="577"/>
      <c r="B2627" s="583" t="s">
        <v>368</v>
      </c>
      <c r="C2627" s="480" t="s">
        <v>371</v>
      </c>
      <c r="D2627" s="306"/>
      <c r="E2627" s="173"/>
      <c r="F2627" s="173"/>
      <c r="G2627" s="308"/>
      <c r="H2627" s="348"/>
      <c r="I2627" s="173"/>
      <c r="J2627" s="173"/>
      <c r="K2627" s="300"/>
      <c r="L2627" s="349"/>
      <c r="M2627" s="362"/>
      <c r="N2627" s="349"/>
      <c r="O2627" s="349"/>
      <c r="P2627" s="349"/>
      <c r="Q2627" s="265"/>
      <c r="R2627" s="20"/>
      <c r="S2627" s="20"/>
      <c r="T2627" s="20"/>
      <c r="U2627" s="20"/>
      <c r="V2627" s="20"/>
      <c r="W2627" s="20"/>
      <c r="X2627" s="20"/>
      <c r="Y2627" s="20"/>
      <c r="Z2627" s="20"/>
      <c r="AA2627" s="20"/>
      <c r="AB2627" s="20"/>
    </row>
    <row r="2628" hidden="1">
      <c r="A2628" s="577"/>
      <c r="B2628" s="99"/>
      <c r="C2628" s="480" t="s">
        <v>371</v>
      </c>
      <c r="D2628" s="306"/>
      <c r="E2628" s="339" t="s">
        <v>10215</v>
      </c>
      <c r="F2628" s="254"/>
      <c r="G2628" s="308"/>
      <c r="H2628" s="348"/>
      <c r="I2628" s="173"/>
      <c r="J2628" s="173"/>
      <c r="K2628" s="300"/>
      <c r="L2628" s="349"/>
      <c r="M2628" s="362"/>
      <c r="N2628" s="349"/>
      <c r="O2628" s="349"/>
      <c r="P2628" s="349"/>
      <c r="Q2628" s="265"/>
      <c r="R2628" s="20"/>
      <c r="S2628" s="20"/>
      <c r="T2628" s="20"/>
      <c r="U2628" s="20"/>
      <c r="V2628" s="20"/>
      <c r="W2628" s="20"/>
      <c r="X2628" s="20"/>
      <c r="Y2628" s="20"/>
      <c r="Z2628" s="20"/>
      <c r="AA2628" s="20"/>
      <c r="AB2628" s="20"/>
    </row>
    <row r="2629" hidden="1">
      <c r="A2629" s="577"/>
      <c r="B2629" s="99"/>
      <c r="C2629" s="480" t="s">
        <v>371</v>
      </c>
      <c r="D2629" s="306"/>
      <c r="E2629" s="255"/>
      <c r="F2629" s="256"/>
      <c r="G2629" s="308"/>
      <c r="H2629" s="348"/>
      <c r="I2629" s="173"/>
      <c r="J2629" s="173"/>
      <c r="K2629" s="300"/>
      <c r="L2629" s="349"/>
      <c r="M2629" s="362"/>
      <c r="N2629" s="349"/>
      <c r="O2629" s="349"/>
      <c r="P2629" s="349"/>
      <c r="Q2629" s="265"/>
      <c r="R2629" s="20"/>
      <c r="S2629" s="20"/>
      <c r="T2629" s="20"/>
      <c r="U2629" s="20"/>
      <c r="V2629" s="20"/>
      <c r="W2629" s="20"/>
      <c r="X2629" s="20"/>
      <c r="Y2629" s="20"/>
      <c r="Z2629" s="20"/>
      <c r="AA2629" s="20"/>
      <c r="AB2629" s="20"/>
    </row>
    <row r="2630" hidden="1">
      <c r="A2630" s="577"/>
      <c r="B2630" s="99"/>
      <c r="C2630" s="480" t="s">
        <v>371</v>
      </c>
      <c r="D2630" s="306"/>
      <c r="E2630" s="257"/>
      <c r="F2630" s="259"/>
      <c r="G2630" s="308"/>
      <c r="H2630" s="348"/>
      <c r="I2630" s="173"/>
      <c r="J2630" s="173"/>
      <c r="K2630" s="300"/>
      <c r="L2630" s="349"/>
      <c r="M2630" s="362"/>
      <c r="N2630" s="349"/>
      <c r="O2630" s="349"/>
      <c r="P2630" s="349"/>
      <c r="Q2630" s="265"/>
      <c r="R2630" s="20"/>
      <c r="S2630" s="20"/>
      <c r="T2630" s="20"/>
      <c r="U2630" s="20"/>
      <c r="V2630" s="20"/>
      <c r="W2630" s="20"/>
      <c r="X2630" s="20"/>
      <c r="Y2630" s="20"/>
      <c r="Z2630" s="20"/>
      <c r="AA2630" s="20"/>
      <c r="AB2630" s="20"/>
    </row>
    <row r="2631" hidden="1">
      <c r="A2631" s="577"/>
      <c r="B2631" s="99"/>
      <c r="C2631" s="480" t="s">
        <v>371</v>
      </c>
      <c r="D2631" s="306"/>
      <c r="E2631" s="173"/>
      <c r="F2631" s="173"/>
      <c r="G2631" s="308"/>
      <c r="H2631" s="348"/>
      <c r="I2631" s="173"/>
      <c r="J2631" s="173"/>
      <c r="K2631" s="300"/>
      <c r="L2631" s="349"/>
      <c r="M2631" s="362"/>
      <c r="N2631" s="349"/>
      <c r="O2631" s="349"/>
      <c r="P2631" s="349"/>
      <c r="Q2631" s="265"/>
      <c r="R2631" s="20"/>
      <c r="S2631" s="20"/>
      <c r="T2631" s="20"/>
      <c r="U2631" s="20"/>
      <c r="V2631" s="20"/>
      <c r="W2631" s="20"/>
      <c r="X2631" s="20"/>
      <c r="Y2631" s="20"/>
      <c r="Z2631" s="20"/>
      <c r="AA2631" s="20"/>
      <c r="AB2631" s="20"/>
    </row>
    <row r="2632" hidden="1">
      <c r="A2632" s="577"/>
      <c r="B2632" s="108"/>
      <c r="C2632" s="480"/>
      <c r="D2632" s="306"/>
      <c r="E2632" s="173"/>
      <c r="F2632" s="173"/>
      <c r="G2632" s="308"/>
      <c r="H2632" s="348"/>
      <c r="I2632" s="173"/>
      <c r="J2632" s="173"/>
      <c r="K2632" s="300"/>
      <c r="L2632" s="349"/>
      <c r="M2632" s="362"/>
      <c r="N2632" s="349"/>
      <c r="O2632" s="349"/>
      <c r="P2632" s="349"/>
      <c r="Q2632" s="265"/>
      <c r="R2632" s="20"/>
      <c r="S2632" s="20"/>
      <c r="T2632" s="20"/>
      <c r="U2632" s="20"/>
      <c r="V2632" s="20"/>
      <c r="W2632" s="20"/>
      <c r="X2632" s="20"/>
      <c r="Y2632" s="20"/>
      <c r="Z2632" s="20"/>
      <c r="AA2632" s="20"/>
      <c r="AB2632" s="20"/>
    </row>
    <row r="2633" hidden="1">
      <c r="A2633" s="577"/>
      <c r="B2633" s="83"/>
      <c r="C2633" s="478">
        <v>44516.0</v>
      </c>
      <c r="D2633" s="306"/>
      <c r="E2633" s="173"/>
      <c r="F2633" s="173"/>
      <c r="G2633" s="308"/>
      <c r="H2633" s="348"/>
      <c r="I2633" s="173"/>
      <c r="J2633" s="173"/>
      <c r="K2633" s="300"/>
      <c r="L2633" s="349"/>
      <c r="M2633" s="362"/>
      <c r="N2633" s="349"/>
      <c r="O2633" s="349"/>
      <c r="P2633" s="349"/>
      <c r="Q2633" s="265"/>
      <c r="R2633" s="20"/>
      <c r="S2633" s="20"/>
      <c r="T2633" s="20"/>
      <c r="U2633" s="20"/>
      <c r="V2633" s="20"/>
      <c r="W2633" s="20"/>
      <c r="X2633" s="20"/>
      <c r="Y2633" s="20"/>
      <c r="Z2633" s="20"/>
      <c r="AA2633" s="20"/>
      <c r="AB2633" s="20"/>
    </row>
    <row r="2634" hidden="1">
      <c r="A2634" s="577"/>
      <c r="B2634" s="582" t="s">
        <v>8686</v>
      </c>
      <c r="C2634" s="480" t="s">
        <v>52</v>
      </c>
      <c r="D2634" s="306"/>
      <c r="E2634" s="173"/>
      <c r="F2634" s="173"/>
      <c r="G2634" s="308"/>
      <c r="H2634" s="348"/>
      <c r="I2634" s="173"/>
      <c r="J2634" s="173"/>
      <c r="K2634" s="300"/>
      <c r="L2634" s="349"/>
      <c r="M2634" s="362"/>
      <c r="N2634" s="349"/>
      <c r="O2634" s="349"/>
      <c r="P2634" s="349"/>
      <c r="Q2634" s="265"/>
      <c r="R2634" s="20"/>
      <c r="S2634" s="20"/>
      <c r="T2634" s="20"/>
      <c r="U2634" s="20"/>
      <c r="V2634" s="20"/>
      <c r="W2634" s="20"/>
      <c r="X2634" s="20"/>
      <c r="Y2634" s="20"/>
      <c r="Z2634" s="20"/>
      <c r="AA2634" s="20"/>
      <c r="AB2634" s="20"/>
    </row>
    <row r="2635" hidden="1">
      <c r="A2635" s="577"/>
      <c r="B2635" s="99"/>
      <c r="C2635" s="480" t="s">
        <v>52</v>
      </c>
      <c r="D2635" s="306"/>
      <c r="E2635" s="173"/>
      <c r="F2635" s="173"/>
      <c r="G2635" s="308"/>
      <c r="H2635" s="348"/>
      <c r="I2635" s="173"/>
      <c r="J2635" s="173"/>
      <c r="K2635" s="300"/>
      <c r="L2635" s="349"/>
      <c r="M2635" s="362"/>
      <c r="N2635" s="349"/>
      <c r="O2635" s="349"/>
      <c r="P2635" s="349"/>
      <c r="Q2635" s="265"/>
      <c r="R2635" s="20"/>
      <c r="S2635" s="20"/>
      <c r="T2635" s="20"/>
      <c r="U2635" s="20"/>
      <c r="V2635" s="20"/>
      <c r="W2635" s="20"/>
      <c r="X2635" s="20"/>
      <c r="Y2635" s="20"/>
      <c r="Z2635" s="20"/>
      <c r="AA2635" s="20"/>
      <c r="AB2635" s="20"/>
    </row>
    <row r="2636" hidden="1">
      <c r="A2636" s="577"/>
      <c r="B2636" s="99"/>
      <c r="C2636" s="480" t="s">
        <v>52</v>
      </c>
      <c r="D2636" s="297" t="s">
        <v>99</v>
      </c>
      <c r="E2636" s="424" t="s">
        <v>4742</v>
      </c>
      <c r="F2636" s="424" t="s">
        <v>4743</v>
      </c>
      <c r="G2636" s="309" t="s">
        <v>9186</v>
      </c>
      <c r="H2636" s="231" t="s">
        <v>11740</v>
      </c>
      <c r="I2636" s="122" t="s">
        <v>11741</v>
      </c>
      <c r="J2636" s="424" t="s">
        <v>4745</v>
      </c>
      <c r="K2636" s="300" t="s">
        <v>11742</v>
      </c>
      <c r="L2636" s="349"/>
      <c r="M2636" s="362"/>
      <c r="N2636" s="349"/>
      <c r="O2636" s="349"/>
      <c r="P2636" s="349"/>
      <c r="Q2636" s="265"/>
      <c r="R2636" s="20"/>
      <c r="S2636" s="20"/>
      <c r="T2636" s="20"/>
      <c r="U2636" s="20"/>
      <c r="V2636" s="20"/>
      <c r="W2636" s="20"/>
      <c r="X2636" s="20"/>
      <c r="Y2636" s="20"/>
      <c r="Z2636" s="20"/>
      <c r="AA2636" s="20"/>
      <c r="AB2636" s="20"/>
    </row>
    <row r="2637" hidden="1">
      <c r="A2637" s="577"/>
      <c r="B2637" s="99"/>
      <c r="C2637" s="480" t="s">
        <v>52</v>
      </c>
      <c r="D2637" s="477" t="s">
        <v>10982</v>
      </c>
      <c r="E2637" s="116" t="s">
        <v>10737</v>
      </c>
      <c r="F2637" s="116" t="s">
        <v>10738</v>
      </c>
      <c r="G2637" s="409" t="s">
        <v>8958</v>
      </c>
      <c r="H2637" s="116" t="s">
        <v>10106</v>
      </c>
      <c r="I2637" s="116" t="s">
        <v>11711</v>
      </c>
      <c r="J2637" s="116" t="s">
        <v>11439</v>
      </c>
      <c r="K2637" s="300"/>
      <c r="L2637" s="349"/>
      <c r="M2637" s="362"/>
      <c r="N2637" s="349"/>
      <c r="O2637" s="349"/>
      <c r="P2637" s="349"/>
      <c r="Q2637" s="265"/>
      <c r="R2637" s="20"/>
      <c r="S2637" s="20"/>
      <c r="T2637" s="20"/>
      <c r="U2637" s="20"/>
      <c r="V2637" s="20"/>
      <c r="W2637" s="20"/>
      <c r="X2637" s="20"/>
      <c r="Y2637" s="20"/>
      <c r="Z2637" s="20"/>
      <c r="AA2637" s="20"/>
      <c r="AB2637" s="20"/>
    </row>
    <row r="2638" hidden="1">
      <c r="A2638" s="577"/>
      <c r="B2638" s="99"/>
      <c r="C2638" s="480" t="s">
        <v>52</v>
      </c>
      <c r="D2638" s="477" t="s">
        <v>10982</v>
      </c>
      <c r="E2638" s="116" t="s">
        <v>5157</v>
      </c>
      <c r="F2638" s="116" t="s">
        <v>5158</v>
      </c>
      <c r="G2638" s="409" t="s">
        <v>8783</v>
      </c>
      <c r="H2638" s="116" t="s">
        <v>11253</v>
      </c>
      <c r="I2638" s="116" t="s">
        <v>11713</v>
      </c>
      <c r="J2638" s="116" t="s">
        <v>5160</v>
      </c>
      <c r="K2638" s="300"/>
      <c r="L2638" s="349"/>
      <c r="M2638" s="362"/>
      <c r="N2638" s="349"/>
      <c r="O2638" s="349"/>
      <c r="P2638" s="349"/>
      <c r="Q2638" s="265"/>
      <c r="R2638" s="20"/>
      <c r="S2638" s="20"/>
      <c r="T2638" s="20"/>
      <c r="U2638" s="20"/>
      <c r="V2638" s="20"/>
      <c r="W2638" s="20"/>
      <c r="X2638" s="20"/>
      <c r="Y2638" s="20"/>
      <c r="Z2638" s="20"/>
      <c r="AA2638" s="20"/>
      <c r="AB2638" s="20"/>
    </row>
    <row r="2639" hidden="1">
      <c r="A2639" s="577"/>
      <c r="B2639" s="99"/>
      <c r="C2639" s="480" t="s">
        <v>52</v>
      </c>
      <c r="D2639" s="310" t="s">
        <v>99</v>
      </c>
      <c r="E2639" s="48" t="s">
        <v>7108</v>
      </c>
      <c r="F2639" s="48" t="s">
        <v>7109</v>
      </c>
      <c r="G2639" s="409" t="s">
        <v>9325</v>
      </c>
      <c r="H2639" s="414" t="s">
        <v>11743</v>
      </c>
      <c r="I2639" s="116" t="s">
        <v>11744</v>
      </c>
      <c r="J2639" s="48" t="s">
        <v>7111</v>
      </c>
      <c r="K2639" s="300"/>
      <c r="L2639" s="349"/>
      <c r="M2639" s="362"/>
      <c r="N2639" s="349"/>
      <c r="O2639" s="349"/>
      <c r="P2639" s="349"/>
      <c r="Q2639" s="265"/>
      <c r="R2639" s="20"/>
      <c r="S2639" s="20"/>
      <c r="T2639" s="20"/>
      <c r="U2639" s="20"/>
      <c r="V2639" s="20"/>
      <c r="W2639" s="20"/>
      <c r="X2639" s="20"/>
      <c r="Y2639" s="20"/>
      <c r="Z2639" s="20"/>
      <c r="AA2639" s="20"/>
      <c r="AB2639" s="20"/>
    </row>
    <row r="2640" hidden="1">
      <c r="A2640" s="577"/>
      <c r="B2640" s="108"/>
      <c r="C2640" s="480" t="s">
        <v>52</v>
      </c>
      <c r="D2640" s="306"/>
      <c r="E2640" s="173"/>
      <c r="F2640" s="173"/>
      <c r="G2640" s="308"/>
      <c r="H2640" s="348"/>
      <c r="I2640" s="173"/>
      <c r="J2640" s="173"/>
      <c r="K2640" s="300"/>
      <c r="L2640" s="349"/>
      <c r="M2640" s="362"/>
      <c r="N2640" s="349"/>
      <c r="O2640" s="349"/>
      <c r="P2640" s="349"/>
      <c r="Q2640" s="265"/>
      <c r="R2640" s="20"/>
      <c r="S2640" s="20"/>
      <c r="T2640" s="20"/>
      <c r="U2640" s="20"/>
      <c r="V2640" s="20"/>
      <c r="W2640" s="20"/>
      <c r="X2640" s="20"/>
      <c r="Y2640" s="20"/>
      <c r="Z2640" s="20"/>
      <c r="AA2640" s="20"/>
      <c r="AB2640" s="20"/>
    </row>
    <row r="2641" hidden="1">
      <c r="A2641" s="577"/>
      <c r="B2641" s="479"/>
      <c r="C2641" s="480"/>
      <c r="D2641" s="306"/>
      <c r="E2641" s="173"/>
      <c r="F2641" s="173"/>
      <c r="G2641" s="308"/>
      <c r="H2641" s="348"/>
      <c r="I2641" s="173"/>
      <c r="J2641" s="173"/>
      <c r="K2641" s="300"/>
      <c r="L2641" s="349"/>
      <c r="M2641" s="362"/>
      <c r="N2641" s="349"/>
      <c r="O2641" s="349"/>
      <c r="P2641" s="349"/>
      <c r="Q2641" s="265"/>
      <c r="R2641" s="20"/>
      <c r="S2641" s="20"/>
      <c r="T2641" s="20"/>
      <c r="U2641" s="20"/>
      <c r="V2641" s="20"/>
      <c r="W2641" s="20"/>
      <c r="X2641" s="20"/>
      <c r="Y2641" s="20"/>
      <c r="Z2641" s="20"/>
      <c r="AA2641" s="20"/>
      <c r="AB2641" s="20"/>
    </row>
    <row r="2642" hidden="1">
      <c r="A2642" s="577"/>
      <c r="B2642" s="582" t="s">
        <v>10572</v>
      </c>
      <c r="C2642" s="480"/>
      <c r="D2642" s="306"/>
      <c r="E2642" s="173"/>
      <c r="F2642" s="173"/>
      <c r="G2642" s="308"/>
      <c r="H2642" s="348"/>
      <c r="I2642" s="173"/>
      <c r="J2642" s="173"/>
      <c r="K2642" s="300"/>
      <c r="L2642" s="349"/>
      <c r="M2642" s="362"/>
      <c r="N2642" s="349"/>
      <c r="O2642" s="349"/>
      <c r="P2642" s="349"/>
      <c r="Q2642" s="265"/>
      <c r="R2642" s="20"/>
      <c r="S2642" s="20"/>
      <c r="T2642" s="20"/>
      <c r="U2642" s="20"/>
      <c r="V2642" s="20"/>
      <c r="W2642" s="20"/>
      <c r="X2642" s="20"/>
      <c r="Y2642" s="20"/>
      <c r="Z2642" s="20"/>
      <c r="AA2642" s="20"/>
      <c r="AB2642" s="20"/>
    </row>
    <row r="2643" hidden="1">
      <c r="A2643" s="577"/>
      <c r="B2643" s="99"/>
      <c r="C2643" s="480" t="s">
        <v>69</v>
      </c>
      <c r="D2643" s="306"/>
      <c r="E2643" s="173"/>
      <c r="F2643" s="173"/>
      <c r="G2643" s="308"/>
      <c r="H2643" s="348"/>
      <c r="I2643" s="173"/>
      <c r="J2643" s="173"/>
      <c r="K2643" s="300"/>
      <c r="L2643" s="349"/>
      <c r="M2643" s="362"/>
      <c r="N2643" s="349"/>
      <c r="O2643" s="349"/>
      <c r="P2643" s="349"/>
      <c r="Q2643" s="265"/>
      <c r="R2643" s="20"/>
      <c r="S2643" s="20"/>
      <c r="T2643" s="20"/>
      <c r="U2643" s="20"/>
      <c r="V2643" s="20"/>
      <c r="W2643" s="20"/>
      <c r="X2643" s="20"/>
      <c r="Y2643" s="20"/>
      <c r="Z2643" s="20"/>
      <c r="AA2643" s="20"/>
      <c r="AB2643" s="20"/>
    </row>
    <row r="2644" hidden="1">
      <c r="A2644" s="577"/>
      <c r="B2644" s="99"/>
      <c r="C2644" s="480" t="s">
        <v>69</v>
      </c>
      <c r="D2644" s="306"/>
      <c r="E2644" s="339" t="s">
        <v>10215</v>
      </c>
      <c r="F2644" s="254"/>
      <c r="G2644" s="308"/>
      <c r="H2644" s="348"/>
      <c r="I2644" s="173"/>
      <c r="J2644" s="173"/>
      <c r="K2644" s="300"/>
      <c r="L2644" s="349"/>
      <c r="M2644" s="362"/>
      <c r="N2644" s="349"/>
      <c r="O2644" s="349"/>
      <c r="P2644" s="349"/>
      <c r="Q2644" s="265"/>
      <c r="R2644" s="20"/>
      <c r="S2644" s="20"/>
      <c r="T2644" s="20"/>
      <c r="U2644" s="20"/>
      <c r="V2644" s="20"/>
      <c r="W2644" s="20"/>
      <c r="X2644" s="20"/>
      <c r="Y2644" s="20"/>
      <c r="Z2644" s="20"/>
      <c r="AA2644" s="20"/>
      <c r="AB2644" s="20"/>
    </row>
    <row r="2645" hidden="1">
      <c r="A2645" s="577"/>
      <c r="B2645" s="99"/>
      <c r="C2645" s="480" t="s">
        <v>69</v>
      </c>
      <c r="D2645" s="306"/>
      <c r="E2645" s="255"/>
      <c r="F2645" s="256"/>
      <c r="G2645" s="308"/>
      <c r="H2645" s="348"/>
      <c r="I2645" s="173"/>
      <c r="J2645" s="173"/>
      <c r="K2645" s="300"/>
      <c r="L2645" s="349"/>
      <c r="M2645" s="362"/>
      <c r="N2645" s="349"/>
      <c r="O2645" s="349"/>
      <c r="P2645" s="349"/>
      <c r="Q2645" s="265"/>
      <c r="R2645" s="20"/>
      <c r="S2645" s="20"/>
      <c r="T2645" s="20"/>
      <c r="U2645" s="20"/>
      <c r="V2645" s="20"/>
      <c r="W2645" s="20"/>
      <c r="X2645" s="20"/>
      <c r="Y2645" s="20"/>
      <c r="Z2645" s="20"/>
      <c r="AA2645" s="20"/>
      <c r="AB2645" s="20"/>
    </row>
    <row r="2646" hidden="1">
      <c r="A2646" s="577"/>
      <c r="B2646" s="99"/>
      <c r="C2646" s="480" t="s">
        <v>69</v>
      </c>
      <c r="D2646" s="306"/>
      <c r="E2646" s="257"/>
      <c r="F2646" s="259"/>
      <c r="G2646" s="308"/>
      <c r="H2646" s="348"/>
      <c r="I2646" s="173"/>
      <c r="J2646" s="173"/>
      <c r="K2646" s="300"/>
      <c r="L2646" s="349"/>
      <c r="M2646" s="362"/>
      <c r="N2646" s="578"/>
      <c r="O2646" s="578"/>
      <c r="P2646" s="578"/>
      <c r="Q2646" s="20"/>
      <c r="R2646" s="20"/>
      <c r="S2646" s="20"/>
      <c r="T2646" s="20"/>
      <c r="U2646" s="20"/>
      <c r="V2646" s="20"/>
      <c r="W2646" s="20"/>
      <c r="X2646" s="20"/>
      <c r="Y2646" s="20"/>
      <c r="Z2646" s="20"/>
      <c r="AA2646" s="20"/>
      <c r="AB2646" s="20"/>
    </row>
    <row r="2647" hidden="1">
      <c r="A2647" s="577"/>
      <c r="B2647" s="99"/>
      <c r="C2647" s="480" t="s">
        <v>69</v>
      </c>
      <c r="D2647" s="306"/>
      <c r="E2647" s="173"/>
      <c r="F2647" s="173"/>
      <c r="G2647" s="308"/>
      <c r="H2647" s="348"/>
      <c r="I2647" s="173"/>
      <c r="J2647" s="173"/>
      <c r="K2647" s="300"/>
      <c r="L2647" s="349"/>
      <c r="M2647" s="362"/>
      <c r="N2647" s="578"/>
      <c r="O2647" s="578"/>
      <c r="P2647" s="578"/>
      <c r="Q2647" s="20"/>
      <c r="R2647" s="20"/>
      <c r="S2647" s="20"/>
      <c r="T2647" s="20"/>
      <c r="U2647" s="20"/>
      <c r="V2647" s="20"/>
      <c r="W2647" s="20"/>
      <c r="X2647" s="20"/>
      <c r="Y2647" s="20"/>
      <c r="Z2647" s="20"/>
      <c r="AA2647" s="20"/>
      <c r="AB2647" s="20"/>
    </row>
    <row r="2648" hidden="1">
      <c r="A2648" s="577"/>
      <c r="B2648" s="108"/>
      <c r="C2648" s="480"/>
      <c r="D2648" s="306"/>
      <c r="E2648" s="173"/>
      <c r="F2648" s="173"/>
      <c r="G2648" s="308"/>
      <c r="H2648" s="348"/>
      <c r="I2648" s="173"/>
      <c r="J2648" s="173"/>
      <c r="K2648" s="300"/>
      <c r="L2648" s="349"/>
      <c r="M2648" s="362"/>
      <c r="N2648" s="578"/>
      <c r="O2648" s="578"/>
      <c r="P2648" s="578"/>
      <c r="Q2648" s="20"/>
      <c r="R2648" s="20"/>
      <c r="S2648" s="20"/>
      <c r="T2648" s="20"/>
      <c r="U2648" s="20"/>
      <c r="V2648" s="20"/>
      <c r="W2648" s="20"/>
      <c r="X2648" s="20"/>
      <c r="Y2648" s="20"/>
      <c r="Z2648" s="20"/>
      <c r="AA2648" s="20"/>
      <c r="AB2648" s="20"/>
    </row>
    <row r="2649" hidden="1">
      <c r="A2649" s="577"/>
      <c r="B2649" s="479"/>
      <c r="C2649" s="480"/>
      <c r="D2649" s="306"/>
      <c r="E2649" s="173"/>
      <c r="F2649" s="173"/>
      <c r="G2649" s="308"/>
      <c r="H2649" s="348"/>
      <c r="I2649" s="173"/>
      <c r="J2649" s="173"/>
      <c r="K2649" s="300"/>
      <c r="L2649" s="349"/>
      <c r="M2649" s="362"/>
      <c r="N2649" s="578"/>
      <c r="O2649" s="578"/>
      <c r="P2649" s="578"/>
      <c r="Q2649" s="20"/>
      <c r="R2649" s="20"/>
      <c r="S2649" s="20"/>
      <c r="T2649" s="20"/>
      <c r="U2649" s="20"/>
      <c r="V2649" s="20"/>
      <c r="W2649" s="20"/>
      <c r="X2649" s="20"/>
      <c r="Y2649" s="20"/>
      <c r="Z2649" s="20"/>
      <c r="AA2649" s="20"/>
      <c r="AB2649" s="20"/>
    </row>
    <row r="2650" hidden="1">
      <c r="A2650" s="577"/>
      <c r="B2650" s="583" t="s">
        <v>368</v>
      </c>
      <c r="C2650" s="480" t="s">
        <v>371</v>
      </c>
      <c r="D2650" s="306"/>
      <c r="E2650" s="173"/>
      <c r="F2650" s="173"/>
      <c r="G2650" s="308"/>
      <c r="H2650" s="348"/>
      <c r="I2650" s="173"/>
      <c r="J2650" s="173"/>
      <c r="K2650" s="300"/>
      <c r="L2650" s="349"/>
      <c r="M2650" s="362"/>
      <c r="N2650" s="578"/>
      <c r="O2650" s="578"/>
      <c r="P2650" s="578"/>
      <c r="Q2650" s="20"/>
      <c r="R2650" s="20"/>
      <c r="S2650" s="20"/>
      <c r="T2650" s="20"/>
      <c r="U2650" s="20"/>
      <c r="V2650" s="20"/>
      <c r="W2650" s="20"/>
      <c r="X2650" s="20"/>
      <c r="Y2650" s="20"/>
      <c r="Z2650" s="20"/>
      <c r="AA2650" s="20"/>
      <c r="AB2650" s="20"/>
    </row>
    <row r="2651" hidden="1">
      <c r="A2651" s="577"/>
      <c r="B2651" s="99"/>
      <c r="C2651" s="480" t="s">
        <v>371</v>
      </c>
      <c r="D2651" s="306"/>
      <c r="E2651" s="173"/>
      <c r="F2651" s="173"/>
      <c r="G2651" s="308"/>
      <c r="H2651" s="348"/>
      <c r="I2651" s="173"/>
      <c r="J2651" s="173"/>
      <c r="K2651" s="300"/>
      <c r="L2651" s="349"/>
      <c r="M2651" s="362"/>
      <c r="N2651" s="578"/>
      <c r="O2651" s="578"/>
      <c r="P2651" s="578"/>
      <c r="Q2651" s="20"/>
      <c r="R2651" s="20"/>
      <c r="S2651" s="20"/>
      <c r="T2651" s="20"/>
      <c r="U2651" s="20"/>
      <c r="V2651" s="20"/>
      <c r="W2651" s="20"/>
      <c r="X2651" s="20"/>
      <c r="Y2651" s="20"/>
      <c r="Z2651" s="20"/>
      <c r="AA2651" s="20"/>
      <c r="AB2651" s="20"/>
    </row>
    <row r="2652" hidden="1">
      <c r="A2652" s="577"/>
      <c r="B2652" s="99"/>
      <c r="C2652" s="480" t="s">
        <v>371</v>
      </c>
      <c r="D2652" s="306"/>
      <c r="E2652" s="339" t="s">
        <v>10215</v>
      </c>
      <c r="F2652" s="254"/>
      <c r="G2652" s="308"/>
      <c r="H2652" s="348"/>
      <c r="I2652" s="173"/>
      <c r="J2652" s="173"/>
      <c r="K2652" s="300"/>
      <c r="L2652" s="349"/>
      <c r="M2652" s="362"/>
      <c r="N2652" s="578"/>
      <c r="O2652" s="578"/>
      <c r="P2652" s="578"/>
      <c r="Q2652" s="20"/>
      <c r="R2652" s="20"/>
      <c r="S2652" s="20"/>
      <c r="T2652" s="20"/>
      <c r="U2652" s="20"/>
      <c r="V2652" s="20"/>
      <c r="W2652" s="20"/>
      <c r="X2652" s="20"/>
      <c r="Y2652" s="20"/>
      <c r="Z2652" s="20"/>
      <c r="AA2652" s="20"/>
      <c r="AB2652" s="20"/>
    </row>
    <row r="2653" hidden="1">
      <c r="A2653" s="577"/>
      <c r="B2653" s="99"/>
      <c r="C2653" s="480" t="s">
        <v>371</v>
      </c>
      <c r="D2653" s="306"/>
      <c r="E2653" s="255"/>
      <c r="F2653" s="256"/>
      <c r="G2653" s="308"/>
      <c r="H2653" s="348"/>
      <c r="I2653" s="173"/>
      <c r="J2653" s="173"/>
      <c r="K2653" s="300"/>
      <c r="L2653" s="349"/>
      <c r="M2653" s="362"/>
      <c r="N2653" s="578"/>
      <c r="O2653" s="578"/>
      <c r="P2653" s="578"/>
      <c r="Q2653" s="20"/>
      <c r="R2653" s="20"/>
      <c r="S2653" s="20"/>
      <c r="T2653" s="20"/>
      <c r="U2653" s="20"/>
      <c r="V2653" s="20"/>
      <c r="W2653" s="20"/>
      <c r="X2653" s="20"/>
      <c r="Y2653" s="20"/>
      <c r="Z2653" s="20"/>
      <c r="AA2653" s="20"/>
      <c r="AB2653" s="20"/>
    </row>
    <row r="2654" hidden="1">
      <c r="A2654" s="577"/>
      <c r="B2654" s="99"/>
      <c r="C2654" s="480" t="s">
        <v>371</v>
      </c>
      <c r="D2654" s="306"/>
      <c r="E2654" s="257"/>
      <c r="F2654" s="259"/>
      <c r="G2654" s="308"/>
      <c r="H2654" s="348"/>
      <c r="I2654" s="173"/>
      <c r="J2654" s="173"/>
      <c r="K2654" s="300"/>
      <c r="L2654" s="349"/>
      <c r="M2654" s="362"/>
      <c r="N2654" s="578"/>
      <c r="O2654" s="578"/>
      <c r="P2654" s="578"/>
      <c r="Q2654" s="20"/>
      <c r="R2654" s="20"/>
      <c r="S2654" s="20"/>
      <c r="T2654" s="20"/>
      <c r="U2654" s="20"/>
      <c r="V2654" s="20"/>
      <c r="W2654" s="20"/>
      <c r="X2654" s="20"/>
      <c r="Y2654" s="20"/>
      <c r="Z2654" s="20"/>
      <c r="AA2654" s="20"/>
      <c r="AB2654" s="20"/>
    </row>
    <row r="2655" hidden="1">
      <c r="A2655" s="577"/>
      <c r="B2655" s="108"/>
      <c r="C2655" s="480"/>
      <c r="D2655" s="306"/>
      <c r="E2655" s="173"/>
      <c r="F2655" s="173"/>
      <c r="G2655" s="308"/>
      <c r="H2655" s="348"/>
      <c r="I2655" s="173"/>
      <c r="J2655" s="173"/>
      <c r="K2655" s="300"/>
      <c r="L2655" s="349"/>
      <c r="M2655" s="362"/>
      <c r="N2655" s="578"/>
      <c r="O2655" s="578"/>
      <c r="P2655" s="578"/>
      <c r="Q2655" s="20"/>
      <c r="R2655" s="20"/>
      <c r="S2655" s="20"/>
      <c r="T2655" s="20"/>
      <c r="U2655" s="20"/>
      <c r="V2655" s="20"/>
      <c r="W2655" s="20"/>
      <c r="X2655" s="20"/>
      <c r="Y2655" s="20"/>
      <c r="Z2655" s="20"/>
      <c r="AA2655" s="20"/>
      <c r="AB2655" s="20"/>
    </row>
    <row r="2656" hidden="1">
      <c r="A2656" s="577"/>
      <c r="B2656" s="83"/>
      <c r="C2656" s="478">
        <v>44517.0</v>
      </c>
      <c r="D2656" s="306"/>
      <c r="E2656" s="173"/>
      <c r="F2656" s="173"/>
      <c r="G2656" s="308"/>
      <c r="H2656" s="348"/>
      <c r="I2656" s="173"/>
      <c r="J2656" s="173"/>
      <c r="K2656" s="300"/>
      <c r="L2656" s="349"/>
      <c r="M2656" s="362"/>
      <c r="N2656" s="578"/>
      <c r="O2656" s="578"/>
      <c r="P2656" s="578"/>
      <c r="Q2656" s="20"/>
      <c r="R2656" s="20"/>
      <c r="S2656" s="20"/>
      <c r="T2656" s="20"/>
      <c r="U2656" s="20"/>
      <c r="V2656" s="20"/>
      <c r="W2656" s="20"/>
      <c r="X2656" s="20"/>
      <c r="Y2656" s="20"/>
      <c r="Z2656" s="20"/>
      <c r="AA2656" s="20"/>
      <c r="AB2656" s="20"/>
    </row>
    <row r="2657" hidden="1">
      <c r="A2657" s="577"/>
      <c r="B2657" s="582" t="s">
        <v>8686</v>
      </c>
      <c r="C2657" s="480" t="s">
        <v>52</v>
      </c>
      <c r="D2657" s="306"/>
      <c r="E2657" s="173"/>
      <c r="F2657" s="173"/>
      <c r="G2657" s="308"/>
      <c r="H2657" s="348"/>
      <c r="I2657" s="173"/>
      <c r="J2657" s="173"/>
      <c r="K2657" s="300"/>
      <c r="L2657" s="349"/>
      <c r="M2657" s="362"/>
      <c r="N2657" s="578"/>
      <c r="O2657" s="578"/>
      <c r="P2657" s="578"/>
      <c r="Q2657" s="20"/>
      <c r="R2657" s="20"/>
      <c r="S2657" s="20"/>
      <c r="T2657" s="20"/>
      <c r="U2657" s="20"/>
      <c r="V2657" s="20"/>
      <c r="W2657" s="20"/>
      <c r="X2657" s="20"/>
      <c r="Y2657" s="20"/>
      <c r="Z2657" s="20"/>
      <c r="AA2657" s="20"/>
      <c r="AB2657" s="20"/>
    </row>
    <row r="2658" hidden="1">
      <c r="A2658" s="577"/>
      <c r="B2658" s="99"/>
      <c r="C2658" s="480" t="s">
        <v>52</v>
      </c>
      <c r="D2658" s="297" t="s">
        <v>99</v>
      </c>
      <c r="E2658" s="122" t="s">
        <v>11745</v>
      </c>
      <c r="F2658" s="122" t="s">
        <v>11746</v>
      </c>
      <c r="G2658" s="309" t="s">
        <v>9505</v>
      </c>
      <c r="H2658" s="590" t="s">
        <v>11747</v>
      </c>
      <c r="I2658" s="122" t="s">
        <v>11748</v>
      </c>
      <c r="J2658" s="591" t="s">
        <v>11749</v>
      </c>
      <c r="K2658" s="300" t="s">
        <v>11750</v>
      </c>
      <c r="L2658" s="349"/>
      <c r="M2658" s="362"/>
      <c r="N2658" s="578"/>
      <c r="O2658" s="578"/>
      <c r="P2658" s="578"/>
      <c r="Q2658" s="20"/>
      <c r="R2658" s="20"/>
      <c r="S2658" s="20"/>
      <c r="T2658" s="20"/>
      <c r="U2658" s="20"/>
      <c r="V2658" s="20"/>
      <c r="W2658" s="20"/>
      <c r="X2658" s="20"/>
      <c r="Y2658" s="20"/>
      <c r="Z2658" s="20"/>
      <c r="AA2658" s="20"/>
      <c r="AB2658" s="20"/>
    </row>
    <row r="2659" hidden="1">
      <c r="A2659" s="577"/>
      <c r="B2659" s="99"/>
      <c r="C2659" s="480" t="s">
        <v>52</v>
      </c>
      <c r="D2659" s="310" t="s">
        <v>131</v>
      </c>
      <c r="E2659" s="48" t="s">
        <v>11751</v>
      </c>
      <c r="F2659" s="48" t="s">
        <v>11752</v>
      </c>
      <c r="G2659" s="409" t="s">
        <v>8927</v>
      </c>
      <c r="H2659" s="414" t="s">
        <v>11753</v>
      </c>
      <c r="I2659" s="116" t="s">
        <v>11754</v>
      </c>
      <c r="J2659" s="116" t="s">
        <v>10545</v>
      </c>
      <c r="K2659" s="300"/>
      <c r="L2659" s="349"/>
      <c r="M2659" s="362"/>
      <c r="N2659" s="578"/>
      <c r="O2659" s="578"/>
      <c r="P2659" s="578"/>
      <c r="Q2659" s="20"/>
      <c r="R2659" s="20"/>
      <c r="S2659" s="20"/>
      <c r="T2659" s="20"/>
      <c r="U2659" s="20"/>
      <c r="V2659" s="20"/>
      <c r="W2659" s="20"/>
      <c r="X2659" s="20"/>
      <c r="Y2659" s="20"/>
      <c r="Z2659" s="20"/>
      <c r="AA2659" s="20"/>
      <c r="AB2659" s="20"/>
    </row>
    <row r="2660" hidden="1">
      <c r="A2660" s="577"/>
      <c r="B2660" s="99"/>
      <c r="C2660" s="480" t="s">
        <v>52</v>
      </c>
      <c r="D2660" s="592" t="s">
        <v>131</v>
      </c>
      <c r="E2660" s="527" t="s">
        <v>7302</v>
      </c>
      <c r="F2660" s="527" t="s">
        <v>7303</v>
      </c>
      <c r="G2660" s="528" t="s">
        <v>9021</v>
      </c>
      <c r="H2660" s="529" t="s">
        <v>11755</v>
      </c>
      <c r="I2660" s="593" t="s">
        <v>11756</v>
      </c>
      <c r="J2660" s="594" t="s">
        <v>7305</v>
      </c>
      <c r="K2660" s="300"/>
      <c r="L2660" s="349"/>
      <c r="M2660" s="362"/>
      <c r="N2660" s="578"/>
      <c r="O2660" s="578"/>
      <c r="P2660" s="578"/>
      <c r="Q2660" s="20"/>
      <c r="R2660" s="20"/>
      <c r="S2660" s="20"/>
      <c r="T2660" s="20"/>
      <c r="U2660" s="20"/>
      <c r="V2660" s="20"/>
      <c r="W2660" s="20"/>
      <c r="X2660" s="20"/>
      <c r="Y2660" s="20"/>
      <c r="Z2660" s="20"/>
      <c r="AA2660" s="20"/>
      <c r="AB2660" s="20"/>
    </row>
    <row r="2661" hidden="1">
      <c r="A2661" s="577"/>
      <c r="B2661" s="99"/>
      <c r="C2661" s="480" t="s">
        <v>52</v>
      </c>
      <c r="D2661" s="310" t="s">
        <v>131</v>
      </c>
      <c r="E2661" s="48" t="s">
        <v>8321</v>
      </c>
      <c r="F2661" s="48" t="s">
        <v>8322</v>
      </c>
      <c r="G2661" s="409" t="s">
        <v>8697</v>
      </c>
      <c r="H2661" s="414" t="s">
        <v>10831</v>
      </c>
      <c r="I2661" s="116" t="s">
        <v>11757</v>
      </c>
      <c r="J2661" s="116" t="s">
        <v>8324</v>
      </c>
      <c r="K2661" s="300"/>
      <c r="L2661" s="300" t="s">
        <v>4330</v>
      </c>
      <c r="M2661" s="362"/>
      <c r="N2661" s="578"/>
      <c r="O2661" s="578"/>
      <c r="P2661" s="578"/>
      <c r="Q2661" s="20"/>
      <c r="R2661" s="20"/>
      <c r="S2661" s="20"/>
      <c r="T2661" s="20"/>
      <c r="U2661" s="20"/>
      <c r="V2661" s="20"/>
      <c r="W2661" s="20"/>
      <c r="X2661" s="20"/>
      <c r="Y2661" s="20"/>
      <c r="Z2661" s="20"/>
      <c r="AA2661" s="20"/>
      <c r="AB2661" s="20"/>
    </row>
    <row r="2662" hidden="1">
      <c r="A2662" s="577"/>
      <c r="B2662" s="99"/>
      <c r="C2662" s="480" t="s">
        <v>52</v>
      </c>
      <c r="D2662" s="306"/>
      <c r="E2662" s="173"/>
      <c r="F2662" s="173"/>
      <c r="G2662" s="308"/>
      <c r="H2662" s="348"/>
      <c r="I2662" s="173"/>
      <c r="J2662" s="173"/>
      <c r="K2662" s="300"/>
      <c r="L2662" s="349"/>
      <c r="M2662" s="362"/>
      <c r="N2662" s="578"/>
      <c r="O2662" s="578"/>
      <c r="P2662" s="578"/>
      <c r="Q2662" s="20"/>
      <c r="R2662" s="20"/>
      <c r="S2662" s="20"/>
      <c r="T2662" s="20"/>
      <c r="U2662" s="20"/>
      <c r="V2662" s="20"/>
      <c r="W2662" s="20"/>
      <c r="X2662" s="20"/>
      <c r="Y2662" s="20"/>
      <c r="Z2662" s="20"/>
      <c r="AA2662" s="20"/>
      <c r="AB2662" s="20"/>
    </row>
    <row r="2663" hidden="1">
      <c r="A2663" s="577"/>
      <c r="B2663" s="108"/>
      <c r="C2663" s="480" t="s">
        <v>52</v>
      </c>
      <c r="D2663" s="306"/>
      <c r="E2663" s="173"/>
      <c r="F2663" s="173"/>
      <c r="G2663" s="308"/>
      <c r="H2663" s="348"/>
      <c r="I2663" s="173"/>
      <c r="J2663" s="173"/>
      <c r="K2663" s="300"/>
      <c r="L2663" s="349"/>
      <c r="M2663" s="362"/>
      <c r="N2663" s="578"/>
      <c r="O2663" s="578"/>
      <c r="P2663" s="578"/>
      <c r="Q2663" s="20"/>
      <c r="R2663" s="20"/>
      <c r="S2663" s="20"/>
      <c r="T2663" s="20"/>
      <c r="U2663" s="20"/>
      <c r="V2663" s="20"/>
      <c r="W2663" s="20"/>
      <c r="X2663" s="20"/>
      <c r="Y2663" s="20"/>
      <c r="Z2663" s="20"/>
      <c r="AA2663" s="20"/>
      <c r="AB2663" s="20"/>
    </row>
    <row r="2664" hidden="1">
      <c r="A2664" s="577"/>
      <c r="B2664" s="479"/>
      <c r="C2664" s="480"/>
      <c r="D2664" s="306"/>
      <c r="E2664" s="173"/>
      <c r="F2664" s="173"/>
      <c r="G2664" s="308"/>
      <c r="H2664" s="348"/>
      <c r="I2664" s="173"/>
      <c r="J2664" s="173"/>
      <c r="K2664" s="300"/>
      <c r="L2664" s="349"/>
      <c r="M2664" s="362"/>
      <c r="N2664" s="578"/>
      <c r="O2664" s="578"/>
      <c r="P2664" s="578"/>
      <c r="Q2664" s="20"/>
      <c r="R2664" s="20"/>
      <c r="S2664" s="20"/>
      <c r="T2664" s="20"/>
      <c r="U2664" s="20"/>
      <c r="V2664" s="20"/>
      <c r="W2664" s="20"/>
      <c r="X2664" s="20"/>
      <c r="Y2664" s="20"/>
      <c r="Z2664" s="20"/>
      <c r="AA2664" s="20"/>
      <c r="AB2664" s="20"/>
    </row>
    <row r="2665" hidden="1">
      <c r="A2665" s="577"/>
      <c r="B2665" s="582" t="s">
        <v>10572</v>
      </c>
      <c r="C2665" s="480"/>
      <c r="D2665" s="310" t="s">
        <v>131</v>
      </c>
      <c r="E2665" s="48" t="s">
        <v>4260</v>
      </c>
      <c r="F2665" s="48" t="s">
        <v>4261</v>
      </c>
      <c r="G2665" s="409" t="s">
        <v>9410</v>
      </c>
      <c r="H2665" s="414" t="s">
        <v>10017</v>
      </c>
      <c r="I2665" s="116" t="s">
        <v>11758</v>
      </c>
      <c r="J2665" s="48" t="s">
        <v>3755</v>
      </c>
      <c r="K2665" s="300" t="s">
        <v>4330</v>
      </c>
      <c r="L2665" s="349"/>
      <c r="M2665" s="362"/>
      <c r="N2665" s="578"/>
      <c r="O2665" s="578"/>
      <c r="P2665" s="578"/>
      <c r="Q2665" s="20"/>
      <c r="R2665" s="20"/>
      <c r="S2665" s="20"/>
      <c r="T2665" s="20"/>
      <c r="U2665" s="20"/>
      <c r="V2665" s="20"/>
      <c r="W2665" s="20"/>
      <c r="X2665" s="20"/>
      <c r="Y2665" s="20"/>
      <c r="Z2665" s="20"/>
      <c r="AA2665" s="20"/>
      <c r="AB2665" s="20"/>
    </row>
    <row r="2666" hidden="1">
      <c r="A2666" s="577"/>
      <c r="B2666" s="99"/>
      <c r="C2666" s="480" t="s">
        <v>69</v>
      </c>
      <c r="D2666" s="297" t="s">
        <v>51</v>
      </c>
      <c r="E2666" s="122" t="s">
        <v>665</v>
      </c>
      <c r="F2666" s="122" t="s">
        <v>666</v>
      </c>
      <c r="G2666" s="309" t="s">
        <v>9186</v>
      </c>
      <c r="H2666" s="231" t="s">
        <v>11759</v>
      </c>
      <c r="I2666" s="122" t="s">
        <v>11760</v>
      </c>
      <c r="J2666" s="122" t="s">
        <v>668</v>
      </c>
      <c r="K2666" s="542" t="s">
        <v>11761</v>
      </c>
      <c r="L2666" s="547"/>
      <c r="M2666" s="595"/>
      <c r="N2666" s="578"/>
      <c r="O2666" s="578"/>
      <c r="P2666" s="578"/>
      <c r="Q2666" s="20"/>
      <c r="R2666" s="20"/>
      <c r="S2666" s="20"/>
      <c r="T2666" s="20"/>
      <c r="U2666" s="20"/>
      <c r="V2666" s="20"/>
      <c r="W2666" s="20"/>
      <c r="X2666" s="20"/>
      <c r="Y2666" s="20"/>
      <c r="Z2666" s="20"/>
      <c r="AA2666" s="20"/>
      <c r="AB2666" s="20"/>
    </row>
    <row r="2667" hidden="1">
      <c r="A2667" s="577"/>
      <c r="B2667" s="99"/>
      <c r="C2667" s="480" t="s">
        <v>69</v>
      </c>
      <c r="D2667" s="596" t="s">
        <v>230</v>
      </c>
      <c r="E2667" s="593" t="s">
        <v>6277</v>
      </c>
      <c r="F2667" s="593" t="s">
        <v>6278</v>
      </c>
      <c r="G2667" s="528" t="s">
        <v>8707</v>
      </c>
      <c r="H2667" s="529" t="s">
        <v>10180</v>
      </c>
      <c r="I2667" s="527" t="s">
        <v>11762</v>
      </c>
      <c r="J2667" s="597" t="s">
        <v>6280</v>
      </c>
      <c r="K2667" s="300"/>
      <c r="L2667" s="349"/>
      <c r="M2667" s="362"/>
      <c r="N2667" s="578"/>
      <c r="O2667" s="578"/>
      <c r="P2667" s="578"/>
      <c r="Q2667" s="20"/>
      <c r="R2667" s="20"/>
      <c r="S2667" s="20"/>
      <c r="T2667" s="20"/>
      <c r="U2667" s="20"/>
      <c r="V2667" s="20"/>
      <c r="W2667" s="20"/>
      <c r="X2667" s="20"/>
      <c r="Y2667" s="20"/>
      <c r="Z2667" s="20"/>
      <c r="AA2667" s="20"/>
      <c r="AB2667" s="20"/>
    </row>
    <row r="2668" hidden="1">
      <c r="A2668" s="577"/>
      <c r="B2668" s="99"/>
      <c r="C2668" s="480" t="s">
        <v>69</v>
      </c>
      <c r="D2668" s="310" t="s">
        <v>51</v>
      </c>
      <c r="E2668" s="116" t="s">
        <v>11763</v>
      </c>
      <c r="F2668" s="116" t="s">
        <v>11764</v>
      </c>
      <c r="G2668" s="409" t="s">
        <v>8958</v>
      </c>
      <c r="H2668" s="414" t="s">
        <v>11765</v>
      </c>
      <c r="I2668" s="116" t="s">
        <v>11766</v>
      </c>
      <c r="J2668" s="116" t="s">
        <v>11767</v>
      </c>
      <c r="K2668" s="300"/>
      <c r="L2668" s="349"/>
      <c r="M2668" s="362"/>
      <c r="N2668" s="578"/>
      <c r="O2668" s="578"/>
      <c r="P2668" s="578"/>
      <c r="Q2668" s="20"/>
      <c r="R2668" s="20"/>
      <c r="S2668" s="20"/>
      <c r="T2668" s="20"/>
      <c r="U2668" s="20"/>
      <c r="V2668" s="20"/>
      <c r="W2668" s="20"/>
      <c r="X2668" s="20"/>
      <c r="Y2668" s="20"/>
      <c r="Z2668" s="20"/>
      <c r="AA2668" s="20"/>
      <c r="AB2668" s="20"/>
    </row>
    <row r="2669" hidden="1">
      <c r="A2669" s="577"/>
      <c r="B2669" s="99"/>
      <c r="C2669" s="480" t="s">
        <v>69</v>
      </c>
      <c r="D2669" s="598"/>
      <c r="E2669" s="502"/>
      <c r="F2669" s="502"/>
      <c r="G2669" s="599"/>
      <c r="H2669" s="600"/>
      <c r="I2669" s="601"/>
      <c r="J2669" s="602"/>
      <c r="K2669" s="300"/>
      <c r="L2669" s="349"/>
      <c r="M2669" s="362"/>
      <c r="N2669" s="578"/>
      <c r="O2669" s="578"/>
      <c r="P2669" s="578"/>
      <c r="Q2669" s="20"/>
      <c r="R2669" s="20"/>
      <c r="S2669" s="20"/>
      <c r="T2669" s="20"/>
      <c r="U2669" s="20"/>
      <c r="V2669" s="20"/>
      <c r="W2669" s="20"/>
      <c r="X2669" s="20"/>
      <c r="Y2669" s="20"/>
      <c r="Z2669" s="20"/>
      <c r="AA2669" s="20"/>
      <c r="AB2669" s="20"/>
    </row>
    <row r="2670" hidden="1">
      <c r="A2670" s="577"/>
      <c r="B2670" s="99"/>
      <c r="C2670" s="480" t="s">
        <v>69</v>
      </c>
      <c r="D2670" s="306"/>
      <c r="E2670" s="173"/>
      <c r="F2670" s="173"/>
      <c r="G2670" s="308"/>
      <c r="H2670" s="348"/>
      <c r="I2670" s="173"/>
      <c r="J2670" s="173"/>
      <c r="K2670" s="300"/>
      <c r="L2670" s="349"/>
      <c r="M2670" s="362"/>
      <c r="N2670" s="578"/>
      <c r="O2670" s="578"/>
      <c r="P2670" s="578"/>
      <c r="Q2670" s="20"/>
      <c r="R2670" s="20"/>
      <c r="S2670" s="20"/>
      <c r="T2670" s="20"/>
      <c r="U2670" s="20"/>
      <c r="V2670" s="20"/>
      <c r="W2670" s="20"/>
      <c r="X2670" s="20"/>
      <c r="Y2670" s="20"/>
      <c r="Z2670" s="20"/>
      <c r="AA2670" s="20"/>
      <c r="AB2670" s="20"/>
    </row>
    <row r="2671" hidden="1">
      <c r="A2671" s="577"/>
      <c r="B2671" s="99"/>
      <c r="C2671" s="480" t="s">
        <v>69</v>
      </c>
      <c r="D2671" s="306"/>
      <c r="E2671" s="173"/>
      <c r="F2671" s="173"/>
      <c r="G2671" s="308"/>
      <c r="H2671" s="348"/>
      <c r="I2671" s="173"/>
      <c r="J2671" s="173"/>
      <c r="K2671" s="300"/>
      <c r="L2671" s="349"/>
      <c r="M2671" s="362"/>
      <c r="N2671" s="578"/>
      <c r="O2671" s="578"/>
      <c r="P2671" s="578"/>
      <c r="Q2671" s="20"/>
      <c r="R2671" s="20"/>
      <c r="S2671" s="20"/>
      <c r="T2671" s="20"/>
      <c r="U2671" s="20"/>
      <c r="V2671" s="20"/>
      <c r="W2671" s="20"/>
      <c r="X2671" s="20"/>
      <c r="Y2671" s="20"/>
      <c r="Z2671" s="20"/>
      <c r="AA2671" s="20"/>
      <c r="AB2671" s="20"/>
    </row>
    <row r="2672" hidden="1">
      <c r="A2672" s="577"/>
      <c r="B2672" s="108"/>
      <c r="C2672" s="480"/>
      <c r="D2672" s="306"/>
      <c r="E2672" s="173"/>
      <c r="F2672" s="173"/>
      <c r="G2672" s="308"/>
      <c r="H2672" s="348"/>
      <c r="I2672" s="173"/>
      <c r="J2672" s="173"/>
      <c r="K2672" s="300"/>
      <c r="L2672" s="349"/>
      <c r="M2672" s="362"/>
      <c r="N2672" s="578"/>
      <c r="O2672" s="578"/>
      <c r="P2672" s="578"/>
      <c r="Q2672" s="20"/>
      <c r="R2672" s="20"/>
      <c r="S2672" s="20"/>
      <c r="T2672" s="20"/>
      <c r="U2672" s="20"/>
      <c r="V2672" s="20"/>
      <c r="W2672" s="20"/>
      <c r="X2672" s="20"/>
      <c r="Y2672" s="20"/>
      <c r="Z2672" s="20"/>
      <c r="AA2672" s="20"/>
      <c r="AB2672" s="20"/>
    </row>
    <row r="2673" hidden="1">
      <c r="A2673" s="577"/>
      <c r="B2673" s="479"/>
      <c r="C2673" s="480"/>
      <c r="D2673" s="306"/>
      <c r="E2673" s="173"/>
      <c r="F2673" s="173"/>
      <c r="G2673" s="308"/>
      <c r="H2673" s="348"/>
      <c r="I2673" s="173"/>
      <c r="J2673" s="173"/>
      <c r="K2673" s="300"/>
      <c r="L2673" s="349"/>
      <c r="M2673" s="362"/>
      <c r="N2673" s="578"/>
      <c r="O2673" s="578"/>
      <c r="P2673" s="578"/>
      <c r="Q2673" s="20"/>
      <c r="R2673" s="20"/>
      <c r="S2673" s="20"/>
      <c r="T2673" s="20"/>
      <c r="U2673" s="20"/>
      <c r="V2673" s="20"/>
      <c r="W2673" s="20"/>
      <c r="X2673" s="20"/>
      <c r="Y2673" s="20"/>
      <c r="Z2673" s="20"/>
      <c r="AA2673" s="20"/>
      <c r="AB2673" s="20"/>
    </row>
    <row r="2674" hidden="1">
      <c r="A2674" s="577"/>
      <c r="B2674" s="583" t="s">
        <v>368</v>
      </c>
      <c r="C2674" s="480" t="s">
        <v>371</v>
      </c>
      <c r="D2674" s="306"/>
      <c r="E2674" s="173"/>
      <c r="F2674" s="173"/>
      <c r="G2674" s="308"/>
      <c r="H2674" s="348"/>
      <c r="I2674" s="173"/>
      <c r="J2674" s="173"/>
      <c r="K2674" s="300"/>
      <c r="L2674" s="349"/>
      <c r="M2674" s="362"/>
      <c r="N2674" s="578"/>
      <c r="O2674" s="578"/>
      <c r="P2674" s="578"/>
      <c r="Q2674" s="20"/>
      <c r="R2674" s="20"/>
      <c r="S2674" s="20"/>
      <c r="T2674" s="20"/>
      <c r="U2674" s="20"/>
      <c r="V2674" s="20"/>
      <c r="W2674" s="20"/>
      <c r="X2674" s="20"/>
      <c r="Y2674" s="20"/>
      <c r="Z2674" s="20"/>
      <c r="AA2674" s="20"/>
      <c r="AB2674" s="20"/>
    </row>
    <row r="2675" hidden="1">
      <c r="A2675" s="577"/>
      <c r="B2675" s="99"/>
      <c r="C2675" s="480" t="s">
        <v>371</v>
      </c>
      <c r="D2675" s="306"/>
      <c r="E2675" s="339" t="s">
        <v>10215</v>
      </c>
      <c r="F2675" s="254"/>
      <c r="G2675" s="308"/>
      <c r="H2675" s="348"/>
      <c r="I2675" s="173"/>
      <c r="J2675" s="173"/>
      <c r="K2675" s="300"/>
      <c r="L2675" s="349"/>
      <c r="M2675" s="362"/>
      <c r="N2675" s="578"/>
      <c r="O2675" s="578"/>
      <c r="P2675" s="578"/>
      <c r="Q2675" s="20"/>
      <c r="R2675" s="20"/>
      <c r="S2675" s="20"/>
      <c r="T2675" s="20"/>
      <c r="U2675" s="20"/>
      <c r="V2675" s="20"/>
      <c r="W2675" s="20"/>
      <c r="X2675" s="20"/>
      <c r="Y2675" s="20"/>
      <c r="Z2675" s="20"/>
      <c r="AA2675" s="20"/>
      <c r="AB2675" s="20"/>
    </row>
    <row r="2676" hidden="1">
      <c r="A2676" s="577"/>
      <c r="B2676" s="99"/>
      <c r="C2676" s="480" t="s">
        <v>371</v>
      </c>
      <c r="D2676" s="306"/>
      <c r="E2676" s="255"/>
      <c r="F2676" s="256"/>
      <c r="G2676" s="308"/>
      <c r="H2676" s="348"/>
      <c r="I2676" s="173"/>
      <c r="J2676" s="173"/>
      <c r="K2676" s="300"/>
      <c r="L2676" s="349"/>
      <c r="M2676" s="362"/>
      <c r="N2676" s="578"/>
      <c r="O2676" s="578"/>
      <c r="P2676" s="578"/>
      <c r="Q2676" s="20"/>
      <c r="R2676" s="20"/>
      <c r="S2676" s="20"/>
      <c r="T2676" s="20"/>
      <c r="U2676" s="20"/>
      <c r="V2676" s="20"/>
      <c r="W2676" s="20"/>
      <c r="X2676" s="20"/>
      <c r="Y2676" s="20"/>
      <c r="Z2676" s="20"/>
      <c r="AA2676" s="20"/>
      <c r="AB2676" s="20"/>
    </row>
    <row r="2677" hidden="1">
      <c r="A2677" s="577"/>
      <c r="B2677" s="99"/>
      <c r="C2677" s="480" t="s">
        <v>371</v>
      </c>
      <c r="D2677" s="306"/>
      <c r="E2677" s="257"/>
      <c r="F2677" s="259"/>
      <c r="G2677" s="308"/>
      <c r="H2677" s="348"/>
      <c r="I2677" s="173"/>
      <c r="J2677" s="173"/>
      <c r="K2677" s="300"/>
      <c r="L2677" s="349"/>
      <c r="M2677" s="362"/>
      <c r="N2677" s="578"/>
      <c r="O2677" s="578"/>
      <c r="P2677" s="578"/>
      <c r="Q2677" s="20"/>
      <c r="R2677" s="20"/>
      <c r="S2677" s="20"/>
      <c r="T2677" s="20"/>
      <c r="U2677" s="20"/>
      <c r="V2677" s="20"/>
      <c r="W2677" s="20"/>
      <c r="X2677" s="20"/>
      <c r="Y2677" s="20"/>
      <c r="Z2677" s="20"/>
      <c r="AA2677" s="20"/>
      <c r="AB2677" s="20"/>
    </row>
    <row r="2678" hidden="1">
      <c r="A2678" s="577"/>
      <c r="B2678" s="99"/>
      <c r="C2678" s="480" t="s">
        <v>371</v>
      </c>
      <c r="D2678" s="306"/>
      <c r="E2678" s="173"/>
      <c r="F2678" s="173"/>
      <c r="G2678" s="308"/>
      <c r="H2678" s="348"/>
      <c r="I2678" s="173"/>
      <c r="J2678" s="173"/>
      <c r="K2678" s="300"/>
      <c r="L2678" s="349"/>
      <c r="M2678" s="362"/>
      <c r="N2678" s="578"/>
      <c r="O2678" s="578"/>
      <c r="P2678" s="578"/>
      <c r="Q2678" s="20"/>
      <c r="R2678" s="20"/>
      <c r="S2678" s="20"/>
      <c r="T2678" s="20"/>
      <c r="U2678" s="20"/>
      <c r="V2678" s="20"/>
      <c r="W2678" s="20"/>
      <c r="X2678" s="20"/>
      <c r="Y2678" s="20"/>
      <c r="Z2678" s="20"/>
      <c r="AA2678" s="20"/>
      <c r="AB2678" s="20"/>
    </row>
    <row r="2679" hidden="1">
      <c r="A2679" s="577"/>
      <c r="B2679" s="108"/>
      <c r="C2679" s="480"/>
      <c r="D2679" s="306"/>
      <c r="E2679" s="173"/>
      <c r="F2679" s="173"/>
      <c r="G2679" s="308"/>
      <c r="H2679" s="348"/>
      <c r="I2679" s="173"/>
      <c r="J2679" s="173"/>
      <c r="K2679" s="300"/>
      <c r="L2679" s="349"/>
      <c r="M2679" s="362"/>
      <c r="N2679" s="578"/>
      <c r="O2679" s="578"/>
      <c r="P2679" s="578"/>
      <c r="Q2679" s="20"/>
      <c r="R2679" s="20"/>
      <c r="S2679" s="20"/>
      <c r="T2679" s="20"/>
      <c r="U2679" s="20"/>
      <c r="V2679" s="20"/>
      <c r="W2679" s="20"/>
      <c r="X2679" s="20"/>
      <c r="Y2679" s="20"/>
      <c r="Z2679" s="20"/>
      <c r="AA2679" s="20"/>
      <c r="AB2679" s="20"/>
    </row>
    <row r="2680" hidden="1">
      <c r="A2680" s="577"/>
      <c r="B2680" s="83"/>
      <c r="C2680" s="478">
        <v>44518.0</v>
      </c>
      <c r="D2680" s="306"/>
      <c r="E2680" s="173"/>
      <c r="F2680" s="173"/>
      <c r="G2680" s="308"/>
      <c r="H2680" s="348"/>
      <c r="I2680" s="173"/>
      <c r="J2680" s="173"/>
      <c r="K2680" s="300"/>
      <c r="L2680" s="349"/>
      <c r="M2680" s="362"/>
      <c r="N2680" s="578"/>
      <c r="O2680" s="578"/>
      <c r="P2680" s="578"/>
      <c r="Q2680" s="20"/>
      <c r="R2680" s="20"/>
      <c r="S2680" s="20"/>
      <c r="T2680" s="20"/>
      <c r="U2680" s="20"/>
      <c r="V2680" s="20"/>
      <c r="W2680" s="20"/>
      <c r="X2680" s="20"/>
      <c r="Y2680" s="20"/>
      <c r="Z2680" s="20"/>
      <c r="AA2680" s="20"/>
      <c r="AB2680" s="20"/>
    </row>
    <row r="2681" hidden="1">
      <c r="A2681" s="577"/>
      <c r="B2681" s="582" t="s">
        <v>8686</v>
      </c>
      <c r="C2681" s="480" t="s">
        <v>52</v>
      </c>
      <c r="D2681" s="306"/>
      <c r="E2681" s="173"/>
      <c r="F2681" s="173"/>
      <c r="G2681" s="308"/>
      <c r="H2681" s="348"/>
      <c r="I2681" s="173"/>
      <c r="J2681" s="173"/>
      <c r="K2681" s="300"/>
      <c r="L2681" s="349"/>
      <c r="M2681" s="362"/>
      <c r="N2681" s="578"/>
      <c r="O2681" s="578"/>
      <c r="P2681" s="578"/>
      <c r="Q2681" s="20"/>
      <c r="R2681" s="20"/>
      <c r="S2681" s="20"/>
      <c r="T2681" s="20"/>
      <c r="U2681" s="20"/>
      <c r="V2681" s="20"/>
      <c r="W2681" s="20"/>
      <c r="X2681" s="20"/>
      <c r="Y2681" s="20"/>
      <c r="Z2681" s="20"/>
      <c r="AA2681" s="20"/>
      <c r="AB2681" s="20"/>
    </row>
    <row r="2682" hidden="1">
      <c r="A2682" s="577"/>
      <c r="B2682" s="99"/>
      <c r="C2682" s="480" t="s">
        <v>52</v>
      </c>
      <c r="D2682" s="297" t="s">
        <v>99</v>
      </c>
      <c r="E2682" s="424" t="s">
        <v>4819</v>
      </c>
      <c r="F2682" s="424" t="s">
        <v>4820</v>
      </c>
      <c r="G2682" s="309" t="s">
        <v>8927</v>
      </c>
      <c r="H2682" s="231" t="s">
        <v>11768</v>
      </c>
      <c r="I2682" s="122" t="s">
        <v>11769</v>
      </c>
      <c r="J2682" s="424" t="s">
        <v>4822</v>
      </c>
      <c r="K2682" s="300" t="s">
        <v>11770</v>
      </c>
      <c r="L2682" s="349"/>
      <c r="M2682" s="362"/>
      <c r="N2682" s="578"/>
      <c r="O2682" s="578"/>
      <c r="P2682" s="578"/>
      <c r="Q2682" s="20"/>
      <c r="R2682" s="20"/>
      <c r="S2682" s="20"/>
      <c r="T2682" s="20"/>
      <c r="U2682" s="20"/>
      <c r="V2682" s="20"/>
      <c r="W2682" s="20"/>
      <c r="X2682" s="20"/>
      <c r="Y2682" s="20"/>
      <c r="Z2682" s="20"/>
      <c r="AA2682" s="20"/>
      <c r="AB2682" s="20"/>
    </row>
    <row r="2683" hidden="1">
      <c r="A2683" s="577"/>
      <c r="B2683" s="99"/>
      <c r="C2683" s="480" t="s">
        <v>52</v>
      </c>
      <c r="D2683" s="297" t="s">
        <v>99</v>
      </c>
      <c r="E2683" s="424" t="s">
        <v>3580</v>
      </c>
      <c r="F2683" s="424" t="s">
        <v>3581</v>
      </c>
      <c r="G2683" s="309" t="s">
        <v>9186</v>
      </c>
      <c r="H2683" s="231" t="s">
        <v>11771</v>
      </c>
      <c r="I2683" s="122" t="s">
        <v>11772</v>
      </c>
      <c r="J2683" s="424" t="s">
        <v>3583</v>
      </c>
      <c r="K2683" s="300" t="s">
        <v>11773</v>
      </c>
      <c r="L2683" s="349"/>
      <c r="M2683" s="362"/>
      <c r="N2683" s="578"/>
      <c r="O2683" s="578"/>
      <c r="P2683" s="578"/>
      <c r="Q2683" s="20"/>
      <c r="R2683" s="20"/>
      <c r="S2683" s="20"/>
      <c r="T2683" s="20"/>
      <c r="U2683" s="20"/>
      <c r="V2683" s="20"/>
      <c r="W2683" s="20"/>
      <c r="X2683" s="20"/>
      <c r="Y2683" s="20"/>
      <c r="Z2683" s="20"/>
      <c r="AA2683" s="20"/>
      <c r="AB2683" s="20"/>
    </row>
    <row r="2684" hidden="1">
      <c r="A2684" s="577"/>
      <c r="B2684" s="99"/>
      <c r="C2684" s="480" t="s">
        <v>52</v>
      </c>
      <c r="D2684" s="267" t="s">
        <v>99</v>
      </c>
      <c r="E2684" s="11" t="s">
        <v>5208</v>
      </c>
      <c r="F2684" s="11" t="s">
        <v>5209</v>
      </c>
      <c r="G2684" s="308" t="s">
        <v>8755</v>
      </c>
      <c r="H2684" s="348" t="s">
        <v>11774</v>
      </c>
      <c r="I2684" s="603" t="s">
        <v>11775</v>
      </c>
      <c r="J2684" s="11" t="s">
        <v>5211</v>
      </c>
      <c r="K2684" s="300"/>
      <c r="L2684" s="349"/>
      <c r="M2684" s="362"/>
      <c r="N2684" s="578"/>
      <c r="O2684" s="578"/>
      <c r="P2684" s="578"/>
      <c r="Q2684" s="20"/>
      <c r="R2684" s="20"/>
      <c r="S2684" s="20"/>
      <c r="T2684" s="20"/>
      <c r="U2684" s="20"/>
      <c r="V2684" s="20"/>
      <c r="W2684" s="20"/>
      <c r="X2684" s="20"/>
      <c r="Y2684" s="20"/>
      <c r="Z2684" s="20"/>
      <c r="AA2684" s="20"/>
      <c r="AB2684" s="20"/>
    </row>
    <row r="2685" hidden="1">
      <c r="A2685" s="577"/>
      <c r="B2685" s="99"/>
      <c r="C2685" s="480" t="s">
        <v>52</v>
      </c>
      <c r="D2685" s="297" t="s">
        <v>99</v>
      </c>
      <c r="E2685" s="424" t="s">
        <v>925</v>
      </c>
      <c r="F2685" s="122" t="s">
        <v>11776</v>
      </c>
      <c r="G2685" s="309" t="s">
        <v>8783</v>
      </c>
      <c r="H2685" s="231" t="s">
        <v>11771</v>
      </c>
      <c r="I2685" s="122" t="s">
        <v>11777</v>
      </c>
      <c r="J2685" s="424" t="s">
        <v>321</v>
      </c>
      <c r="K2685" s="300" t="s">
        <v>11778</v>
      </c>
      <c r="L2685" s="349"/>
      <c r="M2685" s="362"/>
      <c r="N2685" s="578"/>
      <c r="O2685" s="578"/>
      <c r="P2685" s="578"/>
      <c r="Q2685" s="20"/>
      <c r="R2685" s="20"/>
      <c r="S2685" s="20"/>
      <c r="T2685" s="20"/>
      <c r="U2685" s="20"/>
      <c r="V2685" s="20"/>
      <c r="W2685" s="20"/>
      <c r="X2685" s="20"/>
      <c r="Y2685" s="20"/>
      <c r="Z2685" s="20"/>
      <c r="AA2685" s="20"/>
      <c r="AB2685" s="20"/>
    </row>
    <row r="2686" hidden="1">
      <c r="A2686" s="577"/>
      <c r="B2686" s="99"/>
      <c r="C2686" s="480" t="s">
        <v>52</v>
      </c>
      <c r="D2686" s="306"/>
      <c r="E2686" s="173"/>
      <c r="F2686" s="173"/>
      <c r="G2686" s="308"/>
      <c r="H2686" s="348"/>
      <c r="I2686" s="173"/>
      <c r="J2686" s="173"/>
      <c r="K2686" s="300"/>
      <c r="L2686" s="349"/>
      <c r="M2686" s="362"/>
      <c r="N2686" s="578"/>
      <c r="O2686" s="578"/>
      <c r="P2686" s="578"/>
      <c r="Q2686" s="20"/>
      <c r="R2686" s="20"/>
      <c r="S2686" s="20"/>
      <c r="T2686" s="20"/>
      <c r="U2686" s="20"/>
      <c r="V2686" s="20"/>
      <c r="W2686" s="20"/>
      <c r="X2686" s="20"/>
      <c r="Y2686" s="20"/>
      <c r="Z2686" s="20"/>
      <c r="AA2686" s="20"/>
      <c r="AB2686" s="20"/>
    </row>
    <row r="2687" hidden="1">
      <c r="A2687" s="577"/>
      <c r="B2687" s="108"/>
      <c r="C2687" s="480" t="s">
        <v>52</v>
      </c>
      <c r="D2687" s="306"/>
      <c r="E2687" s="173"/>
      <c r="F2687" s="173"/>
      <c r="G2687" s="308"/>
      <c r="H2687" s="348"/>
      <c r="I2687" s="173"/>
      <c r="J2687" s="173"/>
      <c r="K2687" s="300"/>
      <c r="L2687" s="349"/>
      <c r="M2687" s="362"/>
      <c r="N2687" s="578"/>
      <c r="O2687" s="578"/>
      <c r="P2687" s="578"/>
      <c r="Q2687" s="20"/>
      <c r="R2687" s="20"/>
      <c r="S2687" s="20"/>
      <c r="T2687" s="20"/>
      <c r="U2687" s="20"/>
      <c r="V2687" s="20"/>
      <c r="W2687" s="20"/>
      <c r="X2687" s="20"/>
      <c r="Y2687" s="20"/>
      <c r="Z2687" s="20"/>
      <c r="AA2687" s="20"/>
      <c r="AB2687" s="20"/>
    </row>
    <row r="2688" hidden="1">
      <c r="A2688" s="577"/>
      <c r="B2688" s="479"/>
      <c r="C2688" s="480"/>
      <c r="D2688" s="306"/>
      <c r="E2688" s="173"/>
      <c r="F2688" s="173"/>
      <c r="G2688" s="308"/>
      <c r="H2688" s="348"/>
      <c r="I2688" s="173"/>
      <c r="J2688" s="173"/>
      <c r="K2688" s="300"/>
      <c r="L2688" s="349"/>
      <c r="M2688" s="362"/>
      <c r="N2688" s="578"/>
      <c r="O2688" s="578"/>
      <c r="P2688" s="578"/>
      <c r="Q2688" s="20"/>
      <c r="R2688" s="20"/>
      <c r="S2688" s="20"/>
      <c r="T2688" s="20"/>
      <c r="U2688" s="20"/>
      <c r="V2688" s="20"/>
      <c r="W2688" s="20"/>
      <c r="X2688" s="20"/>
      <c r="Y2688" s="20"/>
      <c r="Z2688" s="20"/>
      <c r="AA2688" s="20"/>
      <c r="AB2688" s="20"/>
    </row>
    <row r="2689" hidden="1">
      <c r="A2689" s="577"/>
      <c r="B2689" s="582" t="s">
        <v>10572</v>
      </c>
      <c r="C2689" s="480"/>
      <c r="D2689" s="306"/>
      <c r="E2689" s="173"/>
      <c r="F2689" s="173"/>
      <c r="G2689" s="308"/>
      <c r="H2689" s="348"/>
      <c r="I2689" s="173"/>
      <c r="J2689" s="173"/>
      <c r="K2689" s="300"/>
      <c r="L2689" s="349"/>
      <c r="M2689" s="362"/>
      <c r="N2689" s="578"/>
      <c r="O2689" s="578"/>
      <c r="P2689" s="578"/>
      <c r="Q2689" s="20"/>
      <c r="R2689" s="20"/>
      <c r="S2689" s="20"/>
      <c r="T2689" s="20"/>
      <c r="U2689" s="20"/>
      <c r="V2689" s="20"/>
      <c r="W2689" s="20"/>
      <c r="X2689" s="20"/>
      <c r="Y2689" s="20"/>
      <c r="Z2689" s="20"/>
      <c r="AA2689" s="20"/>
      <c r="AB2689" s="20"/>
    </row>
    <row r="2690" hidden="1">
      <c r="A2690" s="577"/>
      <c r="B2690" s="99"/>
      <c r="C2690" s="480" t="s">
        <v>69</v>
      </c>
      <c r="D2690" s="306"/>
      <c r="E2690" s="173"/>
      <c r="F2690" s="173"/>
      <c r="G2690" s="308"/>
      <c r="H2690" s="348"/>
      <c r="I2690" s="173"/>
      <c r="J2690" s="173"/>
      <c r="K2690" s="300"/>
      <c r="L2690" s="349"/>
      <c r="M2690" s="362"/>
      <c r="N2690" s="578"/>
      <c r="O2690" s="578"/>
      <c r="P2690" s="578"/>
      <c r="Q2690" s="20"/>
      <c r="R2690" s="20"/>
      <c r="S2690" s="20"/>
      <c r="T2690" s="20"/>
      <c r="U2690" s="20"/>
      <c r="V2690" s="20"/>
      <c r="W2690" s="20"/>
      <c r="X2690" s="20"/>
      <c r="Y2690" s="20"/>
      <c r="Z2690" s="20"/>
      <c r="AA2690" s="20"/>
      <c r="AB2690" s="20"/>
    </row>
    <row r="2691" hidden="1">
      <c r="A2691" s="577"/>
      <c r="B2691" s="99"/>
      <c r="C2691" s="480" t="s">
        <v>69</v>
      </c>
      <c r="D2691" s="505" t="s">
        <v>247</v>
      </c>
      <c r="E2691" s="509" t="s">
        <v>8090</v>
      </c>
      <c r="F2691" s="509" t="s">
        <v>8091</v>
      </c>
      <c r="G2691" s="507" t="s">
        <v>9186</v>
      </c>
      <c r="H2691" s="604" t="s">
        <v>10217</v>
      </c>
      <c r="I2691" s="604" t="s">
        <v>11779</v>
      </c>
      <c r="J2691" s="509" t="s">
        <v>8093</v>
      </c>
      <c r="K2691" s="300" t="s">
        <v>11780</v>
      </c>
      <c r="L2691" s="349"/>
      <c r="M2691" s="362"/>
      <c r="N2691" s="578"/>
      <c r="O2691" s="578"/>
      <c r="P2691" s="578"/>
      <c r="Q2691" s="20"/>
      <c r="R2691" s="20"/>
      <c r="S2691" s="20"/>
      <c r="T2691" s="20"/>
      <c r="U2691" s="20"/>
      <c r="V2691" s="20"/>
      <c r="W2691" s="20"/>
      <c r="X2691" s="20"/>
      <c r="Y2691" s="20"/>
      <c r="Z2691" s="20"/>
      <c r="AA2691" s="20"/>
      <c r="AB2691" s="20"/>
    </row>
    <row r="2692" hidden="1">
      <c r="A2692" s="577"/>
      <c r="B2692" s="99"/>
      <c r="C2692" s="480" t="s">
        <v>69</v>
      </c>
      <c r="D2692" s="505" t="s">
        <v>247</v>
      </c>
      <c r="E2692" s="509" t="s">
        <v>4164</v>
      </c>
      <c r="F2692" s="506" t="s">
        <v>4165</v>
      </c>
      <c r="G2692" s="507" t="s">
        <v>8958</v>
      </c>
      <c r="H2692" s="605" t="s">
        <v>9953</v>
      </c>
      <c r="I2692" s="604" t="s">
        <v>11781</v>
      </c>
      <c r="J2692" s="506" t="s">
        <v>4167</v>
      </c>
      <c r="K2692" s="300" t="s">
        <v>11780</v>
      </c>
      <c r="L2692" s="349"/>
      <c r="M2692" s="362"/>
      <c r="N2692" s="578"/>
      <c r="O2692" s="578"/>
      <c r="P2692" s="578"/>
      <c r="Q2692" s="20"/>
      <c r="R2692" s="20"/>
      <c r="S2692" s="20"/>
      <c r="T2692" s="20"/>
      <c r="U2692" s="20"/>
      <c r="V2692" s="20"/>
      <c r="W2692" s="20"/>
      <c r="X2692" s="20"/>
      <c r="Y2692" s="20"/>
      <c r="Z2692" s="20"/>
      <c r="AA2692" s="20"/>
      <c r="AB2692" s="20"/>
    </row>
    <row r="2693" hidden="1">
      <c r="A2693" s="577"/>
      <c r="B2693" s="99"/>
      <c r="C2693" s="480" t="s">
        <v>69</v>
      </c>
      <c r="D2693" s="505" t="s">
        <v>247</v>
      </c>
      <c r="E2693" s="509" t="s">
        <v>4752</v>
      </c>
      <c r="F2693" s="509" t="s">
        <v>4753</v>
      </c>
      <c r="G2693" s="606">
        <v>0.6666666666666666</v>
      </c>
      <c r="H2693" s="509" t="s">
        <v>8946</v>
      </c>
      <c r="I2693" s="607" t="s">
        <v>11782</v>
      </c>
      <c r="J2693" s="509" t="s">
        <v>4755</v>
      </c>
      <c r="K2693" s="300" t="s">
        <v>11780</v>
      </c>
      <c r="L2693" s="349"/>
      <c r="M2693" s="362"/>
      <c r="N2693" s="578"/>
      <c r="O2693" s="578"/>
      <c r="P2693" s="578"/>
      <c r="Q2693" s="20"/>
      <c r="R2693" s="20"/>
      <c r="S2693" s="20"/>
      <c r="T2693" s="20"/>
      <c r="U2693" s="20"/>
      <c r="V2693" s="20"/>
      <c r="W2693" s="20"/>
      <c r="X2693" s="20"/>
      <c r="Y2693" s="20"/>
      <c r="Z2693" s="20"/>
      <c r="AA2693" s="20"/>
      <c r="AB2693" s="20"/>
    </row>
    <row r="2694" hidden="1">
      <c r="A2694" s="577"/>
      <c r="B2694" s="99"/>
      <c r="C2694" s="480" t="s">
        <v>69</v>
      </c>
      <c r="D2694" s="505" t="s">
        <v>247</v>
      </c>
      <c r="E2694" s="506" t="s">
        <v>1759</v>
      </c>
      <c r="F2694" s="509" t="s">
        <v>1760</v>
      </c>
      <c r="G2694" s="507" t="s">
        <v>8912</v>
      </c>
      <c r="H2694" s="605" t="s">
        <v>9826</v>
      </c>
      <c r="I2694" s="604" t="s">
        <v>11783</v>
      </c>
      <c r="J2694" s="506" t="s">
        <v>1762</v>
      </c>
      <c r="K2694" s="300" t="s">
        <v>11780</v>
      </c>
      <c r="L2694" s="349"/>
      <c r="M2694" s="362"/>
      <c r="N2694" s="578"/>
      <c r="O2694" s="578"/>
      <c r="P2694" s="578"/>
      <c r="Q2694" s="20"/>
      <c r="R2694" s="20"/>
      <c r="S2694" s="20"/>
      <c r="T2694" s="20"/>
      <c r="U2694" s="20"/>
      <c r="V2694" s="20"/>
      <c r="W2694" s="20"/>
      <c r="X2694" s="20"/>
      <c r="Y2694" s="20"/>
      <c r="Z2694" s="20"/>
      <c r="AA2694" s="20"/>
      <c r="AB2694" s="20"/>
    </row>
    <row r="2695" hidden="1">
      <c r="A2695" s="577"/>
      <c r="B2695" s="108"/>
      <c r="C2695" s="480"/>
      <c r="D2695" s="306"/>
      <c r="E2695" s="173"/>
      <c r="F2695" s="173"/>
      <c r="G2695" s="308"/>
      <c r="H2695" s="348"/>
      <c r="I2695" s="173"/>
      <c r="J2695" s="173"/>
      <c r="K2695" s="300"/>
      <c r="L2695" s="349"/>
      <c r="M2695" s="362"/>
      <c r="N2695" s="578"/>
      <c r="O2695" s="578"/>
      <c r="P2695" s="578"/>
      <c r="Q2695" s="20"/>
      <c r="R2695" s="20"/>
      <c r="S2695" s="20"/>
      <c r="T2695" s="20"/>
      <c r="U2695" s="20"/>
      <c r="V2695" s="20"/>
      <c r="W2695" s="20"/>
      <c r="X2695" s="20"/>
      <c r="Y2695" s="20"/>
      <c r="Z2695" s="20"/>
      <c r="AA2695" s="20"/>
      <c r="AB2695" s="20"/>
    </row>
    <row r="2696" hidden="1">
      <c r="A2696" s="577"/>
      <c r="B2696" s="479"/>
      <c r="C2696" s="480"/>
      <c r="D2696" s="306"/>
      <c r="E2696" s="173"/>
      <c r="F2696" s="173"/>
      <c r="G2696" s="308"/>
      <c r="H2696" s="348"/>
      <c r="I2696" s="173"/>
      <c r="J2696" s="173"/>
      <c r="K2696" s="300"/>
      <c r="L2696" s="349"/>
      <c r="M2696" s="362"/>
      <c r="N2696" s="578"/>
      <c r="O2696" s="578"/>
      <c r="P2696" s="578"/>
      <c r="Q2696" s="20"/>
      <c r="R2696" s="20"/>
      <c r="S2696" s="20"/>
      <c r="T2696" s="20"/>
      <c r="U2696" s="20"/>
      <c r="V2696" s="20"/>
      <c r="W2696" s="20"/>
      <c r="X2696" s="20"/>
      <c r="Y2696" s="20"/>
      <c r="Z2696" s="20"/>
      <c r="AA2696" s="20"/>
      <c r="AB2696" s="20"/>
    </row>
    <row r="2697" hidden="1">
      <c r="A2697" s="577"/>
      <c r="B2697" s="583" t="s">
        <v>368</v>
      </c>
      <c r="C2697" s="480" t="s">
        <v>371</v>
      </c>
      <c r="D2697" s="306"/>
      <c r="E2697" s="173"/>
      <c r="F2697" s="173"/>
      <c r="G2697" s="308"/>
      <c r="H2697" s="348"/>
      <c r="I2697" s="173"/>
      <c r="J2697" s="173"/>
      <c r="K2697" s="300"/>
      <c r="L2697" s="349"/>
      <c r="M2697" s="362"/>
      <c r="N2697" s="578"/>
      <c r="O2697" s="578"/>
      <c r="P2697" s="578"/>
      <c r="Q2697" s="20"/>
      <c r="R2697" s="20"/>
      <c r="S2697" s="20"/>
      <c r="T2697" s="20"/>
      <c r="U2697" s="20"/>
      <c r="V2697" s="20"/>
      <c r="W2697" s="20"/>
      <c r="X2697" s="20"/>
      <c r="Y2697" s="20"/>
      <c r="Z2697" s="20"/>
      <c r="AA2697" s="20"/>
      <c r="AB2697" s="20"/>
    </row>
    <row r="2698" hidden="1">
      <c r="A2698" s="577"/>
      <c r="B2698" s="99"/>
      <c r="C2698" s="480" t="s">
        <v>371</v>
      </c>
      <c r="D2698" s="306"/>
      <c r="E2698" s="173"/>
      <c r="F2698" s="173"/>
      <c r="G2698" s="308"/>
      <c r="H2698" s="348"/>
      <c r="I2698" s="173"/>
      <c r="J2698" s="173"/>
      <c r="K2698" s="300"/>
      <c r="L2698" s="349"/>
      <c r="M2698" s="362"/>
      <c r="N2698" s="578"/>
      <c r="O2698" s="578"/>
      <c r="P2698" s="578"/>
      <c r="Q2698" s="20"/>
      <c r="R2698" s="20"/>
      <c r="S2698" s="20"/>
      <c r="T2698" s="20"/>
      <c r="U2698" s="20"/>
      <c r="V2698" s="20"/>
      <c r="W2698" s="20"/>
      <c r="X2698" s="20"/>
      <c r="Y2698" s="20"/>
      <c r="Z2698" s="20"/>
      <c r="AA2698" s="20"/>
      <c r="AB2698" s="20"/>
    </row>
    <row r="2699" hidden="1">
      <c r="A2699" s="577"/>
      <c r="B2699" s="99"/>
      <c r="C2699" s="480" t="s">
        <v>371</v>
      </c>
      <c r="D2699" s="306"/>
      <c r="E2699" s="339" t="s">
        <v>10215</v>
      </c>
      <c r="F2699" s="254"/>
      <c r="G2699" s="308"/>
      <c r="H2699" s="348"/>
      <c r="I2699" s="173"/>
      <c r="J2699" s="173"/>
      <c r="K2699" s="300"/>
      <c r="L2699" s="349"/>
      <c r="M2699" s="362"/>
      <c r="N2699" s="578"/>
      <c r="O2699" s="578"/>
      <c r="P2699" s="578"/>
      <c r="Q2699" s="20"/>
      <c r="R2699" s="20"/>
      <c r="S2699" s="20"/>
      <c r="T2699" s="20"/>
      <c r="U2699" s="20"/>
      <c r="V2699" s="20"/>
      <c r="W2699" s="20"/>
      <c r="X2699" s="20"/>
      <c r="Y2699" s="20"/>
      <c r="Z2699" s="20"/>
      <c r="AA2699" s="20"/>
      <c r="AB2699" s="20"/>
    </row>
    <row r="2700" hidden="1">
      <c r="A2700" s="577"/>
      <c r="B2700" s="99"/>
      <c r="C2700" s="480" t="s">
        <v>371</v>
      </c>
      <c r="D2700" s="306"/>
      <c r="E2700" s="255"/>
      <c r="F2700" s="256"/>
      <c r="G2700" s="308"/>
      <c r="H2700" s="348"/>
      <c r="I2700" s="173"/>
      <c r="J2700" s="173"/>
      <c r="K2700" s="300"/>
      <c r="L2700" s="349"/>
      <c r="M2700" s="362"/>
      <c r="N2700" s="578"/>
      <c r="O2700" s="578"/>
      <c r="P2700" s="578"/>
      <c r="Q2700" s="20"/>
      <c r="R2700" s="20"/>
      <c r="S2700" s="20"/>
      <c r="T2700" s="20"/>
      <c r="U2700" s="20"/>
      <c r="V2700" s="20"/>
      <c r="W2700" s="20"/>
      <c r="X2700" s="20"/>
      <c r="Y2700" s="20"/>
      <c r="Z2700" s="20"/>
      <c r="AA2700" s="20"/>
      <c r="AB2700" s="20"/>
    </row>
    <row r="2701" hidden="1">
      <c r="A2701" s="577"/>
      <c r="B2701" s="99"/>
      <c r="C2701" s="480" t="s">
        <v>371</v>
      </c>
      <c r="D2701" s="306"/>
      <c r="E2701" s="257"/>
      <c r="F2701" s="259"/>
      <c r="G2701" s="308"/>
      <c r="H2701" s="348"/>
      <c r="I2701" s="173"/>
      <c r="J2701" s="173"/>
      <c r="K2701" s="300"/>
      <c r="L2701" s="349"/>
      <c r="M2701" s="362"/>
      <c r="N2701" s="578"/>
      <c r="O2701" s="578"/>
      <c r="P2701" s="578"/>
      <c r="Q2701" s="20"/>
      <c r="R2701" s="20"/>
      <c r="S2701" s="20"/>
      <c r="T2701" s="20"/>
      <c r="U2701" s="20"/>
      <c r="V2701" s="20"/>
      <c r="W2701" s="20"/>
      <c r="X2701" s="20"/>
      <c r="Y2701" s="20"/>
      <c r="Z2701" s="20"/>
      <c r="AA2701" s="20"/>
      <c r="AB2701" s="20"/>
    </row>
    <row r="2702" hidden="1">
      <c r="A2702" s="577"/>
      <c r="B2702" s="108"/>
      <c r="C2702" s="480"/>
      <c r="D2702" s="306"/>
      <c r="E2702" s="173"/>
      <c r="F2702" s="173"/>
      <c r="G2702" s="308"/>
      <c r="H2702" s="348"/>
      <c r="I2702" s="173"/>
      <c r="J2702" s="173"/>
      <c r="K2702" s="300"/>
      <c r="L2702" s="349"/>
      <c r="M2702" s="362"/>
      <c r="N2702" s="578"/>
      <c r="O2702" s="578"/>
      <c r="P2702" s="578"/>
      <c r="Q2702" s="20"/>
      <c r="R2702" s="20"/>
      <c r="S2702" s="20"/>
      <c r="T2702" s="20"/>
      <c r="U2702" s="20"/>
      <c r="V2702" s="20"/>
      <c r="W2702" s="20"/>
      <c r="X2702" s="20"/>
      <c r="Y2702" s="20"/>
      <c r="Z2702" s="20"/>
      <c r="AA2702" s="20"/>
      <c r="AB2702" s="20"/>
    </row>
    <row r="2703" hidden="1">
      <c r="A2703" s="577"/>
      <c r="B2703" s="83"/>
      <c r="C2703" s="478">
        <v>44519.0</v>
      </c>
      <c r="D2703" s="306"/>
      <c r="E2703" s="173"/>
      <c r="F2703" s="173"/>
      <c r="G2703" s="308"/>
      <c r="H2703" s="348"/>
      <c r="I2703" s="173"/>
      <c r="J2703" s="173"/>
      <c r="K2703" s="300"/>
      <c r="L2703" s="349"/>
      <c r="M2703" s="362"/>
      <c r="N2703" s="578"/>
      <c r="O2703" s="578"/>
      <c r="P2703" s="578"/>
      <c r="Q2703" s="20"/>
      <c r="R2703" s="20"/>
      <c r="S2703" s="20"/>
      <c r="T2703" s="20"/>
      <c r="U2703" s="20"/>
      <c r="V2703" s="20"/>
      <c r="W2703" s="20"/>
      <c r="X2703" s="20"/>
      <c r="Y2703" s="20"/>
      <c r="Z2703" s="20"/>
      <c r="AA2703" s="20"/>
      <c r="AB2703" s="20"/>
    </row>
    <row r="2704" hidden="1">
      <c r="A2704" s="577"/>
      <c r="B2704" s="582" t="s">
        <v>8686</v>
      </c>
      <c r="C2704" s="480" t="s">
        <v>52</v>
      </c>
      <c r="D2704" s="306"/>
      <c r="E2704" s="173"/>
      <c r="F2704" s="173"/>
      <c r="G2704" s="308"/>
      <c r="H2704" s="348"/>
      <c r="I2704" s="173"/>
      <c r="J2704" s="173"/>
      <c r="K2704" s="300"/>
      <c r="L2704" s="349"/>
      <c r="M2704" s="362"/>
      <c r="N2704" s="578"/>
      <c r="O2704" s="578"/>
      <c r="P2704" s="578"/>
      <c r="Q2704" s="20"/>
      <c r="R2704" s="20"/>
      <c r="S2704" s="20"/>
      <c r="T2704" s="20"/>
      <c r="U2704" s="20"/>
      <c r="V2704" s="20"/>
      <c r="W2704" s="20"/>
      <c r="X2704" s="20"/>
      <c r="Y2704" s="20"/>
      <c r="Z2704" s="20"/>
      <c r="AA2704" s="20"/>
      <c r="AB2704" s="20"/>
    </row>
    <row r="2705" hidden="1">
      <c r="A2705" s="577"/>
      <c r="B2705" s="99"/>
      <c r="C2705" s="480" t="s">
        <v>52</v>
      </c>
      <c r="D2705" s="306"/>
      <c r="E2705" s="173"/>
      <c r="F2705" s="173"/>
      <c r="G2705" s="308"/>
      <c r="H2705" s="348"/>
      <c r="I2705" s="173"/>
      <c r="J2705" s="173"/>
      <c r="K2705" s="300"/>
      <c r="L2705" s="349"/>
      <c r="M2705" s="362"/>
      <c r="N2705" s="578"/>
      <c r="O2705" s="578"/>
      <c r="P2705" s="578"/>
      <c r="Q2705" s="20"/>
      <c r="R2705" s="20"/>
      <c r="S2705" s="20"/>
      <c r="T2705" s="20"/>
      <c r="U2705" s="20"/>
      <c r="V2705" s="20"/>
      <c r="W2705" s="20"/>
      <c r="X2705" s="20"/>
      <c r="Y2705" s="20"/>
      <c r="Z2705" s="20"/>
      <c r="AA2705" s="20"/>
      <c r="AB2705" s="20"/>
    </row>
    <row r="2706" hidden="1">
      <c r="A2706" s="577"/>
      <c r="B2706" s="99"/>
      <c r="C2706" s="480" t="s">
        <v>52</v>
      </c>
      <c r="D2706" s="310" t="s">
        <v>99</v>
      </c>
      <c r="E2706" s="48" t="s">
        <v>8321</v>
      </c>
      <c r="F2706" s="48" t="s">
        <v>8322</v>
      </c>
      <c r="G2706" s="409" t="s">
        <v>9410</v>
      </c>
      <c r="H2706" s="414" t="s">
        <v>11784</v>
      </c>
      <c r="I2706" s="116" t="s">
        <v>11785</v>
      </c>
      <c r="J2706" s="48" t="s">
        <v>8324</v>
      </c>
      <c r="K2706" s="300"/>
      <c r="L2706" s="349"/>
      <c r="M2706" s="362"/>
      <c r="N2706" s="578"/>
      <c r="O2706" s="578"/>
      <c r="P2706" s="578"/>
      <c r="Q2706" s="20"/>
      <c r="R2706" s="20"/>
      <c r="S2706" s="20"/>
      <c r="T2706" s="20"/>
      <c r="U2706" s="20"/>
      <c r="V2706" s="20"/>
      <c r="W2706" s="20"/>
      <c r="X2706" s="20"/>
      <c r="Y2706" s="20"/>
      <c r="Z2706" s="20"/>
      <c r="AA2706" s="20"/>
      <c r="AB2706" s="20"/>
    </row>
    <row r="2707" hidden="1">
      <c r="A2707" s="577"/>
      <c r="B2707" s="99"/>
      <c r="C2707" s="480" t="s">
        <v>52</v>
      </c>
      <c r="D2707" s="297" t="s">
        <v>99</v>
      </c>
      <c r="E2707" s="424" t="s">
        <v>1466</v>
      </c>
      <c r="F2707" s="424" t="s">
        <v>1467</v>
      </c>
      <c r="G2707" s="309" t="s">
        <v>8755</v>
      </c>
      <c r="H2707" s="231" t="s">
        <v>11786</v>
      </c>
      <c r="I2707" s="122" t="s">
        <v>11787</v>
      </c>
      <c r="J2707" s="424" t="s">
        <v>1469</v>
      </c>
      <c r="K2707" s="300" t="s">
        <v>11788</v>
      </c>
      <c r="L2707" s="349"/>
      <c r="M2707" s="362"/>
      <c r="N2707" s="578"/>
      <c r="O2707" s="578"/>
      <c r="P2707" s="578"/>
      <c r="Q2707" s="20"/>
      <c r="R2707" s="20"/>
      <c r="S2707" s="20"/>
      <c r="T2707" s="20"/>
      <c r="U2707" s="20"/>
      <c r="V2707" s="20"/>
      <c r="W2707" s="20"/>
      <c r="X2707" s="20"/>
      <c r="Y2707" s="20"/>
      <c r="Z2707" s="20"/>
      <c r="AA2707" s="20"/>
      <c r="AB2707" s="20"/>
    </row>
    <row r="2708" hidden="1">
      <c r="A2708" s="577"/>
      <c r="B2708" s="99"/>
      <c r="C2708" s="480" t="s">
        <v>52</v>
      </c>
      <c r="D2708" s="310" t="s">
        <v>99</v>
      </c>
      <c r="E2708" s="48" t="s">
        <v>3766</v>
      </c>
      <c r="F2708" s="48" t="s">
        <v>3767</v>
      </c>
      <c r="G2708" s="409" t="s">
        <v>8745</v>
      </c>
      <c r="H2708" s="414" t="s">
        <v>11789</v>
      </c>
      <c r="I2708" s="116" t="s">
        <v>11790</v>
      </c>
      <c r="J2708" s="48" t="s">
        <v>3769</v>
      </c>
      <c r="K2708" s="300"/>
      <c r="L2708" s="349"/>
      <c r="M2708" s="362"/>
      <c r="N2708" s="578"/>
      <c r="O2708" s="578"/>
      <c r="P2708" s="578"/>
      <c r="Q2708" s="20"/>
      <c r="R2708" s="20"/>
      <c r="S2708" s="20"/>
      <c r="T2708" s="20"/>
      <c r="U2708" s="20"/>
      <c r="V2708" s="20"/>
      <c r="W2708" s="20"/>
      <c r="X2708" s="20"/>
      <c r="Y2708" s="20"/>
      <c r="Z2708" s="20"/>
      <c r="AA2708" s="20"/>
      <c r="AB2708" s="20"/>
    </row>
    <row r="2709" hidden="1">
      <c r="A2709" s="577"/>
      <c r="B2709" s="99"/>
      <c r="C2709" s="480" t="s">
        <v>52</v>
      </c>
      <c r="D2709" s="297" t="s">
        <v>99</v>
      </c>
      <c r="E2709" s="424" t="s">
        <v>11791</v>
      </c>
      <c r="F2709" s="424" t="s">
        <v>11792</v>
      </c>
      <c r="G2709" s="309" t="s">
        <v>8912</v>
      </c>
      <c r="H2709" s="231" t="s">
        <v>11793</v>
      </c>
      <c r="I2709" s="122" t="s">
        <v>11794</v>
      </c>
      <c r="J2709" s="424" t="s">
        <v>11795</v>
      </c>
      <c r="K2709" s="300" t="s">
        <v>11796</v>
      </c>
      <c r="L2709" s="349"/>
      <c r="M2709" s="362"/>
      <c r="N2709" s="578"/>
      <c r="O2709" s="578"/>
      <c r="P2709" s="578"/>
      <c r="Q2709" s="20"/>
      <c r="R2709" s="20"/>
      <c r="S2709" s="20"/>
      <c r="T2709" s="20"/>
      <c r="U2709" s="20"/>
      <c r="V2709" s="20"/>
      <c r="W2709" s="20"/>
      <c r="X2709" s="20"/>
      <c r="Y2709" s="20"/>
      <c r="Z2709" s="20"/>
      <c r="AA2709" s="20"/>
      <c r="AB2709" s="20"/>
    </row>
    <row r="2710" hidden="1">
      <c r="A2710" s="577"/>
      <c r="B2710" s="108"/>
      <c r="C2710" s="480" t="s">
        <v>52</v>
      </c>
      <c r="D2710" s="306"/>
      <c r="E2710" s="173"/>
      <c r="F2710" s="173"/>
      <c r="G2710" s="308"/>
      <c r="H2710" s="348"/>
      <c r="I2710" s="173"/>
      <c r="J2710" s="173"/>
      <c r="K2710" s="300"/>
      <c r="L2710" s="349"/>
      <c r="M2710" s="362"/>
      <c r="N2710" s="578"/>
      <c r="O2710" s="578"/>
      <c r="P2710" s="578"/>
      <c r="Q2710" s="20"/>
      <c r="R2710" s="20"/>
      <c r="S2710" s="20"/>
      <c r="T2710" s="20"/>
      <c r="U2710" s="20"/>
      <c r="V2710" s="20"/>
      <c r="W2710" s="20"/>
      <c r="X2710" s="20"/>
      <c r="Y2710" s="20"/>
      <c r="Z2710" s="20"/>
      <c r="AA2710" s="20"/>
      <c r="AB2710" s="20"/>
    </row>
    <row r="2711" hidden="1">
      <c r="A2711" s="577"/>
      <c r="B2711" s="479"/>
      <c r="C2711" s="480"/>
      <c r="D2711" s="306"/>
      <c r="E2711" s="173"/>
      <c r="F2711" s="173"/>
      <c r="G2711" s="308"/>
      <c r="H2711" s="348"/>
      <c r="I2711" s="173"/>
      <c r="J2711" s="173"/>
      <c r="K2711" s="300"/>
      <c r="L2711" s="349"/>
      <c r="M2711" s="362"/>
      <c r="N2711" s="578"/>
      <c r="O2711" s="578"/>
      <c r="P2711" s="578"/>
      <c r="Q2711" s="20"/>
      <c r="R2711" s="20"/>
      <c r="S2711" s="20"/>
      <c r="T2711" s="20"/>
      <c r="U2711" s="20"/>
      <c r="V2711" s="20"/>
      <c r="W2711" s="20"/>
      <c r="X2711" s="20"/>
      <c r="Y2711" s="20"/>
      <c r="Z2711" s="20"/>
      <c r="AA2711" s="20"/>
      <c r="AB2711" s="20"/>
    </row>
    <row r="2712" hidden="1">
      <c r="A2712" s="577"/>
      <c r="B2712" s="582" t="s">
        <v>10572</v>
      </c>
      <c r="C2712" s="480"/>
      <c r="D2712" s="306"/>
      <c r="E2712" s="173"/>
      <c r="F2712" s="173"/>
      <c r="G2712" s="308"/>
      <c r="H2712" s="348"/>
      <c r="I2712" s="173"/>
      <c r="J2712" s="173"/>
      <c r="K2712" s="300"/>
      <c r="L2712" s="349"/>
      <c r="M2712" s="362"/>
      <c r="N2712" s="578"/>
      <c r="O2712" s="578"/>
      <c r="P2712" s="578"/>
      <c r="Q2712" s="20"/>
      <c r="R2712" s="20"/>
      <c r="S2712" s="20"/>
      <c r="T2712" s="20"/>
      <c r="U2712" s="20"/>
      <c r="V2712" s="20"/>
      <c r="W2712" s="20"/>
      <c r="X2712" s="20"/>
      <c r="Y2712" s="20"/>
      <c r="Z2712" s="20"/>
      <c r="AA2712" s="20"/>
      <c r="AB2712" s="20"/>
    </row>
    <row r="2713" hidden="1">
      <c r="A2713" s="577"/>
      <c r="B2713" s="99"/>
      <c r="C2713" s="480" t="s">
        <v>69</v>
      </c>
      <c r="D2713" s="306"/>
      <c r="E2713" s="173"/>
      <c r="F2713" s="173"/>
      <c r="G2713" s="308"/>
      <c r="H2713" s="348"/>
      <c r="I2713" s="173"/>
      <c r="J2713" s="173"/>
      <c r="K2713" s="300"/>
      <c r="L2713" s="349"/>
      <c r="M2713" s="362"/>
      <c r="N2713" s="578"/>
      <c r="O2713" s="578"/>
      <c r="P2713" s="578"/>
      <c r="Q2713" s="20"/>
      <c r="R2713" s="20"/>
      <c r="S2713" s="20"/>
      <c r="T2713" s="20"/>
      <c r="U2713" s="20"/>
      <c r="V2713" s="20"/>
      <c r="W2713" s="20"/>
      <c r="X2713" s="20"/>
      <c r="Y2713" s="20"/>
      <c r="Z2713" s="20"/>
      <c r="AA2713" s="20"/>
      <c r="AB2713" s="20"/>
    </row>
    <row r="2714" hidden="1">
      <c r="A2714" s="577"/>
      <c r="B2714" s="99"/>
      <c r="C2714" s="480" t="s">
        <v>69</v>
      </c>
      <c r="D2714" s="306"/>
      <c r="E2714" s="339" t="s">
        <v>10215</v>
      </c>
      <c r="F2714" s="254"/>
      <c r="G2714" s="308"/>
      <c r="H2714" s="348"/>
      <c r="I2714" s="173"/>
      <c r="J2714" s="173"/>
      <c r="K2714" s="300"/>
      <c r="L2714" s="349"/>
      <c r="M2714" s="362"/>
      <c r="N2714" s="578"/>
      <c r="O2714" s="578"/>
      <c r="P2714" s="578"/>
      <c r="Q2714" s="20"/>
      <c r="R2714" s="20"/>
      <c r="S2714" s="20"/>
      <c r="T2714" s="20"/>
      <c r="U2714" s="20"/>
      <c r="V2714" s="20"/>
      <c r="W2714" s="20"/>
      <c r="X2714" s="20"/>
      <c r="Y2714" s="20"/>
      <c r="Z2714" s="20"/>
      <c r="AA2714" s="20"/>
      <c r="AB2714" s="20"/>
    </row>
    <row r="2715" hidden="1">
      <c r="A2715" s="577"/>
      <c r="B2715" s="99"/>
      <c r="C2715" s="480" t="s">
        <v>69</v>
      </c>
      <c r="D2715" s="306"/>
      <c r="E2715" s="255"/>
      <c r="F2715" s="256"/>
      <c r="G2715" s="308"/>
      <c r="H2715" s="348"/>
      <c r="I2715" s="173"/>
      <c r="J2715" s="173"/>
      <c r="K2715" s="300"/>
      <c r="L2715" s="349"/>
      <c r="M2715" s="362"/>
      <c r="N2715" s="578"/>
      <c r="O2715" s="578"/>
      <c r="P2715" s="578"/>
      <c r="Q2715" s="20"/>
      <c r="R2715" s="20"/>
      <c r="S2715" s="20"/>
      <c r="T2715" s="20"/>
      <c r="U2715" s="20"/>
      <c r="V2715" s="20"/>
      <c r="W2715" s="20"/>
      <c r="X2715" s="20"/>
      <c r="Y2715" s="20"/>
      <c r="Z2715" s="20"/>
      <c r="AA2715" s="20"/>
      <c r="AB2715" s="20"/>
    </row>
    <row r="2716" hidden="1">
      <c r="A2716" s="577"/>
      <c r="B2716" s="99"/>
      <c r="C2716" s="480" t="s">
        <v>69</v>
      </c>
      <c r="D2716" s="306"/>
      <c r="E2716" s="257"/>
      <c r="F2716" s="259"/>
      <c r="G2716" s="308"/>
      <c r="H2716" s="348"/>
      <c r="I2716" s="173"/>
      <c r="J2716" s="173"/>
      <c r="K2716" s="300"/>
      <c r="L2716" s="349"/>
      <c r="M2716" s="362"/>
      <c r="N2716" s="578"/>
      <c r="O2716" s="578"/>
      <c r="P2716" s="578"/>
      <c r="Q2716" s="20"/>
      <c r="R2716" s="20"/>
      <c r="S2716" s="20"/>
      <c r="T2716" s="20"/>
      <c r="U2716" s="20"/>
      <c r="V2716" s="20"/>
      <c r="W2716" s="20"/>
      <c r="X2716" s="20"/>
      <c r="Y2716" s="20"/>
      <c r="Z2716" s="20"/>
      <c r="AA2716" s="20"/>
      <c r="AB2716" s="20"/>
    </row>
    <row r="2717" hidden="1">
      <c r="A2717" s="577"/>
      <c r="B2717" s="99"/>
      <c r="C2717" s="480" t="s">
        <v>69</v>
      </c>
      <c r="D2717" s="306"/>
      <c r="E2717" s="173"/>
      <c r="F2717" s="173"/>
      <c r="G2717" s="308"/>
      <c r="H2717" s="348"/>
      <c r="I2717" s="173"/>
      <c r="J2717" s="173"/>
      <c r="K2717" s="300"/>
      <c r="L2717" s="349"/>
      <c r="M2717" s="362"/>
      <c r="N2717" s="578"/>
      <c r="O2717" s="578"/>
      <c r="P2717" s="578"/>
      <c r="Q2717" s="20"/>
      <c r="R2717" s="20"/>
      <c r="S2717" s="20"/>
      <c r="T2717" s="20"/>
      <c r="U2717" s="20"/>
      <c r="V2717" s="20"/>
      <c r="W2717" s="20"/>
      <c r="X2717" s="20"/>
      <c r="Y2717" s="20"/>
      <c r="Z2717" s="20"/>
      <c r="AA2717" s="20"/>
      <c r="AB2717" s="20"/>
    </row>
    <row r="2718" hidden="1">
      <c r="A2718" s="577"/>
      <c r="B2718" s="108"/>
      <c r="C2718" s="480"/>
      <c r="D2718" s="306"/>
      <c r="E2718" s="173"/>
      <c r="F2718" s="173"/>
      <c r="G2718" s="308"/>
      <c r="H2718" s="348"/>
      <c r="I2718" s="173"/>
      <c r="J2718" s="173"/>
      <c r="K2718" s="300"/>
      <c r="L2718" s="349"/>
      <c r="M2718" s="362"/>
      <c r="N2718" s="578"/>
      <c r="O2718" s="578"/>
      <c r="P2718" s="578"/>
      <c r="Q2718" s="20"/>
      <c r="R2718" s="20"/>
      <c r="S2718" s="20"/>
      <c r="T2718" s="20"/>
      <c r="U2718" s="20"/>
      <c r="V2718" s="20"/>
      <c r="W2718" s="20"/>
      <c r="X2718" s="20"/>
      <c r="Y2718" s="20"/>
      <c r="Z2718" s="20"/>
      <c r="AA2718" s="20"/>
      <c r="AB2718" s="20"/>
    </row>
    <row r="2719" hidden="1">
      <c r="A2719" s="577"/>
      <c r="B2719" s="479"/>
      <c r="C2719" s="480"/>
      <c r="D2719" s="306"/>
      <c r="E2719" s="173"/>
      <c r="F2719" s="173"/>
      <c r="G2719" s="308"/>
      <c r="H2719" s="348"/>
      <c r="I2719" s="173"/>
      <c r="J2719" s="173"/>
      <c r="K2719" s="300"/>
      <c r="L2719" s="349"/>
      <c r="M2719" s="362"/>
      <c r="N2719" s="578"/>
      <c r="O2719" s="578"/>
      <c r="P2719" s="578"/>
      <c r="Q2719" s="20"/>
      <c r="R2719" s="20"/>
      <c r="S2719" s="20"/>
      <c r="T2719" s="20"/>
      <c r="U2719" s="20"/>
      <c r="V2719" s="20"/>
      <c r="W2719" s="20"/>
      <c r="X2719" s="20"/>
      <c r="Y2719" s="20"/>
      <c r="Z2719" s="20"/>
      <c r="AA2719" s="20"/>
      <c r="AB2719" s="20"/>
    </row>
    <row r="2720" hidden="1">
      <c r="A2720" s="577"/>
      <c r="B2720" s="583" t="s">
        <v>368</v>
      </c>
      <c r="C2720" s="480" t="s">
        <v>371</v>
      </c>
      <c r="D2720" s="306"/>
      <c r="E2720" s="173"/>
      <c r="F2720" s="173"/>
      <c r="G2720" s="308"/>
      <c r="H2720" s="348"/>
      <c r="I2720" s="173"/>
      <c r="J2720" s="173"/>
      <c r="K2720" s="300"/>
      <c r="L2720" s="349"/>
      <c r="M2720" s="362"/>
      <c r="N2720" s="578"/>
      <c r="O2720" s="578"/>
      <c r="P2720" s="578"/>
      <c r="Q2720" s="20"/>
      <c r="R2720" s="20"/>
      <c r="S2720" s="20"/>
      <c r="T2720" s="20"/>
      <c r="U2720" s="20"/>
      <c r="V2720" s="20"/>
      <c r="W2720" s="20"/>
      <c r="X2720" s="20"/>
      <c r="Y2720" s="20"/>
      <c r="Z2720" s="20"/>
      <c r="AA2720" s="20"/>
      <c r="AB2720" s="20"/>
    </row>
    <row r="2721" hidden="1">
      <c r="A2721" s="577"/>
      <c r="B2721" s="99"/>
      <c r="C2721" s="480" t="s">
        <v>371</v>
      </c>
      <c r="D2721" s="306"/>
      <c r="E2721" s="339" t="s">
        <v>10215</v>
      </c>
      <c r="F2721" s="254"/>
      <c r="G2721" s="308"/>
      <c r="H2721" s="348"/>
      <c r="I2721" s="173"/>
      <c r="J2721" s="173"/>
      <c r="K2721" s="300"/>
      <c r="L2721" s="349"/>
      <c r="M2721" s="362"/>
      <c r="N2721" s="578"/>
      <c r="O2721" s="578"/>
      <c r="P2721" s="578"/>
      <c r="Q2721" s="20"/>
      <c r="R2721" s="20"/>
      <c r="S2721" s="20"/>
      <c r="T2721" s="20"/>
      <c r="U2721" s="20"/>
      <c r="V2721" s="20"/>
      <c r="W2721" s="20"/>
      <c r="X2721" s="20"/>
      <c r="Y2721" s="20"/>
      <c r="Z2721" s="20"/>
      <c r="AA2721" s="20"/>
      <c r="AB2721" s="20"/>
    </row>
    <row r="2722" hidden="1">
      <c r="A2722" s="577"/>
      <c r="B2722" s="99"/>
      <c r="C2722" s="480" t="s">
        <v>371</v>
      </c>
      <c r="D2722" s="306"/>
      <c r="E2722" s="255"/>
      <c r="F2722" s="256"/>
      <c r="G2722" s="308"/>
      <c r="H2722" s="348"/>
      <c r="I2722" s="173"/>
      <c r="J2722" s="173"/>
      <c r="K2722" s="300"/>
      <c r="L2722" s="349"/>
      <c r="M2722" s="362"/>
      <c r="N2722" s="578"/>
      <c r="O2722" s="578"/>
      <c r="P2722" s="578"/>
      <c r="Q2722" s="20"/>
      <c r="R2722" s="20"/>
      <c r="S2722" s="20"/>
      <c r="T2722" s="20"/>
      <c r="U2722" s="20"/>
      <c r="V2722" s="20"/>
      <c r="W2722" s="20"/>
      <c r="X2722" s="20"/>
      <c r="Y2722" s="20"/>
      <c r="Z2722" s="20"/>
      <c r="AA2722" s="20"/>
      <c r="AB2722" s="20"/>
    </row>
    <row r="2723" hidden="1">
      <c r="A2723" s="577"/>
      <c r="B2723" s="99"/>
      <c r="C2723" s="480" t="s">
        <v>371</v>
      </c>
      <c r="D2723" s="306"/>
      <c r="E2723" s="257"/>
      <c r="F2723" s="259"/>
      <c r="G2723" s="308"/>
      <c r="H2723" s="348"/>
      <c r="I2723" s="173"/>
      <c r="J2723" s="173"/>
      <c r="K2723" s="300"/>
      <c r="L2723" s="349"/>
      <c r="M2723" s="362"/>
      <c r="N2723" s="578"/>
      <c r="O2723" s="578"/>
      <c r="P2723" s="578"/>
      <c r="Q2723" s="20"/>
      <c r="R2723" s="20"/>
      <c r="S2723" s="20"/>
      <c r="T2723" s="20"/>
      <c r="U2723" s="20"/>
      <c r="V2723" s="20"/>
      <c r="W2723" s="20"/>
      <c r="X2723" s="20"/>
      <c r="Y2723" s="20"/>
      <c r="Z2723" s="20"/>
      <c r="AA2723" s="20"/>
      <c r="AB2723" s="20"/>
    </row>
    <row r="2724" hidden="1">
      <c r="A2724" s="577"/>
      <c r="B2724" s="99"/>
      <c r="C2724" s="480" t="s">
        <v>371</v>
      </c>
      <c r="D2724" s="306"/>
      <c r="E2724" s="173"/>
      <c r="F2724" s="173"/>
      <c r="G2724" s="308"/>
      <c r="H2724" s="348"/>
      <c r="I2724" s="173"/>
      <c r="J2724" s="173"/>
      <c r="K2724" s="300"/>
      <c r="L2724" s="349"/>
      <c r="M2724" s="362"/>
      <c r="N2724" s="578"/>
      <c r="O2724" s="578"/>
      <c r="P2724" s="578"/>
      <c r="Q2724" s="20"/>
      <c r="R2724" s="20"/>
      <c r="S2724" s="20"/>
      <c r="T2724" s="20"/>
      <c r="U2724" s="20"/>
      <c r="V2724" s="20"/>
      <c r="W2724" s="20"/>
      <c r="X2724" s="20"/>
      <c r="Y2724" s="20"/>
      <c r="Z2724" s="20"/>
      <c r="AA2724" s="20"/>
      <c r="AB2724" s="20"/>
    </row>
    <row r="2725" hidden="1">
      <c r="A2725" s="577"/>
      <c r="B2725" s="108"/>
      <c r="C2725" s="480"/>
      <c r="D2725" s="306"/>
      <c r="E2725" s="173"/>
      <c r="F2725" s="173"/>
      <c r="G2725" s="308"/>
      <c r="H2725" s="348"/>
      <c r="I2725" s="173"/>
      <c r="J2725" s="173"/>
      <c r="K2725" s="300"/>
      <c r="L2725" s="349"/>
      <c r="M2725" s="362"/>
      <c r="N2725" s="578"/>
      <c r="O2725" s="578"/>
      <c r="P2725" s="578"/>
      <c r="Q2725" s="20"/>
      <c r="R2725" s="20"/>
      <c r="S2725" s="20"/>
      <c r="T2725" s="20"/>
      <c r="U2725" s="20"/>
      <c r="V2725" s="20"/>
      <c r="W2725" s="20"/>
      <c r="X2725" s="20"/>
      <c r="Y2725" s="20"/>
      <c r="Z2725" s="20"/>
      <c r="AA2725" s="20"/>
      <c r="AB2725" s="20"/>
    </row>
    <row r="2726" hidden="1">
      <c r="A2726" s="577"/>
      <c r="B2726" s="83"/>
      <c r="C2726" s="608"/>
      <c r="D2726" s="306"/>
      <c r="E2726" s="173"/>
      <c r="F2726" s="173"/>
      <c r="G2726" s="308"/>
      <c r="H2726" s="348"/>
      <c r="I2726" s="173"/>
      <c r="J2726" s="173"/>
      <c r="K2726" s="300"/>
      <c r="L2726" s="349"/>
      <c r="M2726" s="362"/>
      <c r="N2726" s="578"/>
      <c r="O2726" s="578"/>
      <c r="P2726" s="578"/>
      <c r="Q2726" s="20"/>
      <c r="R2726" s="20"/>
      <c r="S2726" s="20"/>
      <c r="T2726" s="20"/>
      <c r="U2726" s="20"/>
      <c r="V2726" s="20"/>
      <c r="W2726" s="20"/>
      <c r="X2726" s="20"/>
      <c r="Y2726" s="20"/>
      <c r="Z2726" s="20"/>
      <c r="AA2726" s="20"/>
      <c r="AB2726" s="20"/>
    </row>
    <row r="2727" hidden="1">
      <c r="A2727" s="577"/>
      <c r="B2727" s="83"/>
      <c r="C2727" s="478">
        <v>44522.0</v>
      </c>
      <c r="D2727" s="306"/>
      <c r="E2727" s="173"/>
      <c r="F2727" s="173"/>
      <c r="G2727" s="308"/>
      <c r="H2727" s="348"/>
      <c r="I2727" s="173"/>
      <c r="J2727" s="173"/>
      <c r="K2727" s="300"/>
      <c r="L2727" s="349"/>
      <c r="M2727" s="362"/>
      <c r="N2727" s="349"/>
      <c r="O2727" s="578"/>
      <c r="P2727" s="578"/>
      <c r="Q2727" s="20"/>
      <c r="R2727" s="20"/>
      <c r="S2727" s="20"/>
      <c r="T2727" s="20"/>
      <c r="U2727" s="20"/>
      <c r="V2727" s="20"/>
      <c r="W2727" s="20"/>
      <c r="X2727" s="20"/>
      <c r="Y2727" s="20"/>
      <c r="Z2727" s="20"/>
      <c r="AA2727" s="20"/>
      <c r="AB2727" s="20"/>
    </row>
    <row r="2728" hidden="1">
      <c r="A2728" s="577"/>
      <c r="B2728" s="582" t="s">
        <v>8686</v>
      </c>
      <c r="C2728" s="480" t="s">
        <v>52</v>
      </c>
      <c r="D2728" s="306"/>
      <c r="E2728" s="173"/>
      <c r="F2728" s="173"/>
      <c r="G2728" s="308"/>
      <c r="H2728" s="348"/>
      <c r="I2728" s="173"/>
      <c r="J2728" s="173"/>
      <c r="K2728" s="300"/>
      <c r="L2728" s="349"/>
      <c r="M2728" s="362"/>
      <c r="N2728" s="349"/>
      <c r="O2728" s="578"/>
      <c r="P2728" s="578"/>
      <c r="Q2728" s="20"/>
      <c r="R2728" s="20"/>
      <c r="S2728" s="20"/>
      <c r="T2728" s="20"/>
      <c r="U2728" s="20"/>
      <c r="V2728" s="20"/>
      <c r="W2728" s="20"/>
      <c r="X2728" s="20"/>
      <c r="Y2728" s="20"/>
      <c r="Z2728" s="20"/>
      <c r="AA2728" s="20"/>
      <c r="AB2728" s="20"/>
    </row>
    <row r="2729" hidden="1">
      <c r="A2729" s="577"/>
      <c r="B2729" s="99"/>
      <c r="C2729" s="480" t="s">
        <v>52</v>
      </c>
      <c r="D2729" s="310" t="s">
        <v>123</v>
      </c>
      <c r="E2729" s="116" t="s">
        <v>6454</v>
      </c>
      <c r="F2729" s="116" t="s">
        <v>6455</v>
      </c>
      <c r="G2729" s="409" t="s">
        <v>9410</v>
      </c>
      <c r="H2729" s="414" t="s">
        <v>10061</v>
      </c>
      <c r="I2729" s="116" t="s">
        <v>11797</v>
      </c>
      <c r="J2729" s="48" t="s">
        <v>6457</v>
      </c>
      <c r="K2729" s="300"/>
      <c r="L2729" s="349"/>
      <c r="M2729" s="362"/>
      <c r="N2729" s="349"/>
      <c r="O2729" s="578"/>
      <c r="P2729" s="578"/>
      <c r="Q2729" s="20"/>
      <c r="R2729" s="20"/>
      <c r="S2729" s="20"/>
      <c r="T2729" s="20"/>
      <c r="U2729" s="20"/>
      <c r="V2729" s="20"/>
      <c r="W2729" s="20"/>
      <c r="X2729" s="20"/>
      <c r="Y2729" s="20"/>
      <c r="Z2729" s="20"/>
      <c r="AA2729" s="20"/>
      <c r="AB2729" s="20"/>
    </row>
    <row r="2730" hidden="1">
      <c r="A2730" s="577"/>
      <c r="B2730" s="99"/>
      <c r="C2730" s="480" t="s">
        <v>52</v>
      </c>
      <c r="D2730" s="297" t="s">
        <v>99</v>
      </c>
      <c r="E2730" s="122" t="s">
        <v>2746</v>
      </c>
      <c r="F2730" s="122" t="s">
        <v>2747</v>
      </c>
      <c r="G2730" s="230">
        <v>0.5625</v>
      </c>
      <c r="H2730" s="231" t="s">
        <v>11798</v>
      </c>
      <c r="I2730" s="231" t="s">
        <v>11799</v>
      </c>
      <c r="J2730" s="424" t="s">
        <v>2749</v>
      </c>
      <c r="K2730" s="300" t="s">
        <v>11800</v>
      </c>
      <c r="L2730" s="349"/>
      <c r="M2730" s="362"/>
      <c r="N2730" s="349"/>
      <c r="O2730" s="578"/>
      <c r="P2730" s="578"/>
      <c r="Q2730" s="20"/>
      <c r="R2730" s="20"/>
      <c r="S2730" s="20"/>
      <c r="T2730" s="20"/>
      <c r="U2730" s="20"/>
      <c r="V2730" s="20"/>
      <c r="W2730" s="20"/>
      <c r="X2730" s="20"/>
      <c r="Y2730" s="20"/>
      <c r="Z2730" s="20"/>
      <c r="AA2730" s="20"/>
      <c r="AB2730" s="20"/>
    </row>
    <row r="2731" hidden="1">
      <c r="A2731" s="577"/>
      <c r="B2731" s="99"/>
      <c r="C2731" s="480" t="s">
        <v>52</v>
      </c>
      <c r="D2731" s="297" t="s">
        <v>99</v>
      </c>
      <c r="E2731" s="122" t="s">
        <v>4897</v>
      </c>
      <c r="F2731" s="122" t="s">
        <v>4898</v>
      </c>
      <c r="G2731" s="309" t="s">
        <v>8958</v>
      </c>
      <c r="H2731" s="231" t="s">
        <v>8884</v>
      </c>
      <c r="I2731" s="122" t="s">
        <v>11656</v>
      </c>
      <c r="J2731" s="424" t="s">
        <v>170</v>
      </c>
      <c r="K2731" s="300" t="s">
        <v>11801</v>
      </c>
      <c r="L2731" s="349"/>
      <c r="M2731" s="362"/>
      <c r="N2731" s="349"/>
      <c r="O2731" s="578"/>
      <c r="P2731" s="578"/>
      <c r="Q2731" s="20"/>
      <c r="R2731" s="20"/>
      <c r="S2731" s="20"/>
      <c r="T2731" s="20"/>
      <c r="U2731" s="20"/>
      <c r="V2731" s="20"/>
      <c r="W2731" s="20"/>
      <c r="X2731" s="20"/>
      <c r="Y2731" s="20"/>
      <c r="Z2731" s="20"/>
      <c r="AA2731" s="20"/>
      <c r="AB2731" s="20"/>
    </row>
    <row r="2732" hidden="1">
      <c r="A2732" s="577"/>
      <c r="B2732" s="99"/>
      <c r="C2732" s="480" t="s">
        <v>52</v>
      </c>
      <c r="D2732" s="310" t="s">
        <v>247</v>
      </c>
      <c r="E2732" s="116" t="s">
        <v>7123</v>
      </c>
      <c r="F2732" s="116" t="s">
        <v>7124</v>
      </c>
      <c r="G2732" s="409" t="s">
        <v>9325</v>
      </c>
      <c r="H2732" s="414" t="s">
        <v>11659</v>
      </c>
      <c r="I2732" s="116" t="s">
        <v>11660</v>
      </c>
      <c r="J2732" s="48" t="s">
        <v>11661</v>
      </c>
      <c r="K2732" s="300"/>
      <c r="L2732" s="349"/>
      <c r="M2732" s="362"/>
      <c r="N2732" s="349"/>
      <c r="O2732" s="578"/>
      <c r="P2732" s="578"/>
      <c r="Q2732" s="20"/>
      <c r="R2732" s="20"/>
      <c r="S2732" s="20"/>
      <c r="T2732" s="20"/>
      <c r="U2732" s="20"/>
      <c r="V2732" s="20"/>
      <c r="W2732" s="20"/>
      <c r="X2732" s="20"/>
      <c r="Y2732" s="20"/>
      <c r="Z2732" s="20"/>
      <c r="AA2732" s="20"/>
      <c r="AB2732" s="20"/>
    </row>
    <row r="2733" hidden="1">
      <c r="A2733" s="577"/>
      <c r="B2733" s="99"/>
      <c r="C2733" s="480" t="s">
        <v>52</v>
      </c>
      <c r="D2733" s="310" t="s">
        <v>51</v>
      </c>
      <c r="E2733" s="48" t="s">
        <v>5458</v>
      </c>
      <c r="F2733" s="48" t="s">
        <v>5459</v>
      </c>
      <c r="G2733" s="409" t="s">
        <v>9325</v>
      </c>
      <c r="H2733" s="414" t="s">
        <v>11659</v>
      </c>
      <c r="I2733" s="116" t="s">
        <v>11660</v>
      </c>
      <c r="J2733" s="116" t="s">
        <v>11661</v>
      </c>
      <c r="K2733" s="300"/>
      <c r="L2733" s="349"/>
      <c r="M2733" s="362"/>
      <c r="N2733" s="349"/>
      <c r="O2733" s="578"/>
      <c r="P2733" s="578"/>
      <c r="Q2733" s="20"/>
      <c r="R2733" s="20"/>
      <c r="S2733" s="20"/>
      <c r="T2733" s="20"/>
      <c r="U2733" s="20"/>
      <c r="V2733" s="20"/>
      <c r="W2733" s="20"/>
      <c r="X2733" s="20"/>
      <c r="Y2733" s="20"/>
      <c r="Z2733" s="20"/>
      <c r="AA2733" s="20"/>
      <c r="AB2733" s="20"/>
    </row>
    <row r="2734" hidden="1">
      <c r="A2734" s="577"/>
      <c r="B2734" s="108"/>
      <c r="C2734" s="480" t="s">
        <v>52</v>
      </c>
      <c r="D2734" s="310" t="s">
        <v>51</v>
      </c>
      <c r="E2734" s="48" t="s">
        <v>4986</v>
      </c>
      <c r="F2734" s="48" t="s">
        <v>4987</v>
      </c>
      <c r="G2734" s="409" t="s">
        <v>9325</v>
      </c>
      <c r="H2734" s="414" t="s">
        <v>11659</v>
      </c>
      <c r="I2734" s="116" t="s">
        <v>11660</v>
      </c>
      <c r="J2734" s="116" t="s">
        <v>11661</v>
      </c>
      <c r="K2734" s="300"/>
      <c r="L2734" s="349"/>
      <c r="M2734" s="362"/>
      <c r="N2734" s="349"/>
      <c r="O2734" s="578"/>
      <c r="P2734" s="578"/>
      <c r="Q2734" s="20"/>
      <c r="R2734" s="20"/>
      <c r="S2734" s="20"/>
      <c r="T2734" s="20"/>
      <c r="U2734" s="20"/>
      <c r="V2734" s="20"/>
      <c r="W2734" s="20"/>
      <c r="X2734" s="20"/>
      <c r="Y2734" s="20"/>
      <c r="Z2734" s="20"/>
      <c r="AA2734" s="20"/>
      <c r="AB2734" s="20"/>
    </row>
    <row r="2735" hidden="1">
      <c r="A2735" s="577"/>
      <c r="B2735" s="479"/>
      <c r="C2735" s="480"/>
      <c r="D2735" s="306"/>
      <c r="E2735" s="173"/>
      <c r="F2735" s="173"/>
      <c r="G2735" s="308"/>
      <c r="H2735" s="348"/>
      <c r="I2735" s="173"/>
      <c r="J2735" s="173"/>
      <c r="K2735" s="300"/>
      <c r="L2735" s="349"/>
      <c r="M2735" s="362"/>
      <c r="N2735" s="349"/>
      <c r="O2735" s="578"/>
      <c r="P2735" s="578"/>
      <c r="Q2735" s="20"/>
      <c r="R2735" s="20"/>
      <c r="S2735" s="20"/>
      <c r="T2735" s="20"/>
      <c r="U2735" s="20"/>
      <c r="V2735" s="20"/>
      <c r="W2735" s="20"/>
      <c r="X2735" s="20"/>
      <c r="Y2735" s="20"/>
      <c r="Z2735" s="20"/>
      <c r="AA2735" s="20"/>
      <c r="AB2735" s="20"/>
    </row>
    <row r="2736" hidden="1">
      <c r="A2736" s="577"/>
      <c r="B2736" s="582" t="s">
        <v>10572</v>
      </c>
      <c r="C2736" s="480"/>
      <c r="D2736" s="306"/>
      <c r="E2736" s="173"/>
      <c r="F2736" s="173"/>
      <c r="G2736" s="308"/>
      <c r="H2736" s="348"/>
      <c r="I2736" s="173"/>
      <c r="J2736" s="173"/>
      <c r="K2736" s="300"/>
      <c r="L2736" s="349"/>
      <c r="M2736" s="362"/>
      <c r="N2736" s="349"/>
      <c r="O2736" s="578"/>
      <c r="P2736" s="578"/>
      <c r="Q2736" s="20"/>
      <c r="R2736" s="20"/>
      <c r="S2736" s="20"/>
      <c r="T2736" s="20"/>
      <c r="U2736" s="20"/>
      <c r="V2736" s="20"/>
      <c r="W2736" s="20"/>
      <c r="X2736" s="20"/>
      <c r="Y2736" s="20"/>
      <c r="Z2736" s="20"/>
      <c r="AA2736" s="20"/>
      <c r="AB2736" s="20"/>
    </row>
    <row r="2737" hidden="1">
      <c r="A2737" s="577"/>
      <c r="B2737" s="99"/>
      <c r="C2737" s="480" t="s">
        <v>69</v>
      </c>
      <c r="D2737" s="306"/>
      <c r="E2737" s="370" t="s">
        <v>11802</v>
      </c>
      <c r="F2737" s="173"/>
      <c r="G2737" s="308"/>
      <c r="H2737" s="348"/>
      <c r="I2737" s="173"/>
      <c r="J2737" s="173"/>
      <c r="K2737" s="300"/>
      <c r="L2737" s="349"/>
      <c r="M2737" s="362"/>
      <c r="N2737" s="349"/>
      <c r="O2737" s="578"/>
      <c r="P2737" s="578"/>
      <c r="Q2737" s="20"/>
      <c r="R2737" s="20"/>
      <c r="S2737" s="20"/>
      <c r="T2737" s="20"/>
      <c r="U2737" s="20"/>
      <c r="V2737" s="20"/>
      <c r="W2737" s="20"/>
      <c r="X2737" s="20"/>
      <c r="Y2737" s="20"/>
      <c r="Z2737" s="20"/>
      <c r="AA2737" s="20"/>
      <c r="AB2737" s="20"/>
    </row>
    <row r="2738" hidden="1">
      <c r="A2738" s="577"/>
      <c r="B2738" s="99"/>
      <c r="C2738" s="480" t="s">
        <v>69</v>
      </c>
      <c r="D2738" s="306"/>
      <c r="E2738" s="173"/>
      <c r="F2738" s="173"/>
      <c r="G2738" s="308"/>
      <c r="H2738" s="348"/>
      <c r="I2738" s="173"/>
      <c r="J2738" s="173"/>
      <c r="K2738" s="300"/>
      <c r="L2738" s="349"/>
      <c r="M2738" s="362"/>
      <c r="N2738" s="349"/>
      <c r="O2738" s="578"/>
      <c r="P2738" s="578"/>
      <c r="Q2738" s="20"/>
      <c r="R2738" s="20"/>
      <c r="S2738" s="20"/>
      <c r="T2738" s="20"/>
      <c r="U2738" s="20"/>
      <c r="V2738" s="20"/>
      <c r="W2738" s="20"/>
      <c r="X2738" s="20"/>
      <c r="Y2738" s="20"/>
      <c r="Z2738" s="20"/>
      <c r="AA2738" s="20"/>
      <c r="AB2738" s="20"/>
    </row>
    <row r="2739" hidden="1">
      <c r="A2739" s="577"/>
      <c r="B2739" s="99"/>
      <c r="C2739" s="480" t="s">
        <v>69</v>
      </c>
      <c r="D2739" s="306"/>
      <c r="E2739" s="173"/>
      <c r="F2739" s="173"/>
      <c r="G2739" s="308"/>
      <c r="H2739" s="348"/>
      <c r="I2739" s="173"/>
      <c r="J2739" s="173"/>
      <c r="K2739" s="300"/>
      <c r="L2739" s="349"/>
      <c r="M2739" s="362"/>
      <c r="N2739" s="349"/>
      <c r="O2739" s="578"/>
      <c r="P2739" s="578"/>
      <c r="Q2739" s="20"/>
      <c r="R2739" s="20"/>
      <c r="S2739" s="20"/>
      <c r="T2739" s="20"/>
      <c r="U2739" s="20"/>
      <c r="V2739" s="20"/>
      <c r="W2739" s="20"/>
      <c r="X2739" s="20"/>
      <c r="Y2739" s="20"/>
      <c r="Z2739" s="20"/>
      <c r="AA2739" s="20"/>
      <c r="AB2739" s="20"/>
    </row>
    <row r="2740" hidden="1">
      <c r="A2740" s="577"/>
      <c r="B2740" s="99"/>
      <c r="C2740" s="480" t="s">
        <v>69</v>
      </c>
      <c r="D2740" s="306"/>
      <c r="E2740" s="173"/>
      <c r="F2740" s="173"/>
      <c r="G2740" s="308"/>
      <c r="H2740" s="348"/>
      <c r="I2740" s="173"/>
      <c r="J2740" s="173"/>
      <c r="K2740" s="300"/>
      <c r="L2740" s="349"/>
      <c r="M2740" s="362"/>
      <c r="N2740" s="349"/>
      <c r="O2740" s="578"/>
      <c r="P2740" s="578"/>
      <c r="Q2740" s="20"/>
      <c r="R2740" s="20"/>
      <c r="S2740" s="20"/>
      <c r="T2740" s="20"/>
      <c r="U2740" s="20"/>
      <c r="V2740" s="20"/>
      <c r="W2740" s="20"/>
      <c r="X2740" s="20"/>
      <c r="Y2740" s="20"/>
      <c r="Z2740" s="20"/>
      <c r="AA2740" s="20"/>
      <c r="AB2740" s="20"/>
    </row>
    <row r="2741" hidden="1">
      <c r="A2741" s="577"/>
      <c r="B2741" s="99"/>
      <c r="C2741" s="480" t="s">
        <v>69</v>
      </c>
      <c r="D2741" s="306"/>
      <c r="E2741" s="173"/>
      <c r="F2741" s="173"/>
      <c r="G2741" s="308"/>
      <c r="H2741" s="348"/>
      <c r="I2741" s="173"/>
      <c r="J2741" s="173"/>
      <c r="K2741" s="300"/>
      <c r="L2741" s="349"/>
      <c r="M2741" s="362"/>
      <c r="N2741" s="349"/>
      <c r="O2741" s="578"/>
      <c r="P2741" s="578"/>
      <c r="Q2741" s="20"/>
      <c r="R2741" s="20"/>
      <c r="S2741" s="20"/>
      <c r="T2741" s="20"/>
      <c r="U2741" s="20"/>
      <c r="V2741" s="20"/>
      <c r="W2741" s="20"/>
      <c r="X2741" s="20"/>
      <c r="Y2741" s="20"/>
      <c r="Z2741" s="20"/>
      <c r="AA2741" s="20"/>
      <c r="AB2741" s="20"/>
    </row>
    <row r="2742" hidden="1">
      <c r="A2742" s="577"/>
      <c r="B2742" s="108"/>
      <c r="C2742" s="480"/>
      <c r="D2742" s="306"/>
      <c r="E2742" s="173"/>
      <c r="F2742" s="173"/>
      <c r="G2742" s="308"/>
      <c r="H2742" s="348"/>
      <c r="I2742" s="173"/>
      <c r="J2742" s="173"/>
      <c r="K2742" s="300"/>
      <c r="L2742" s="349"/>
      <c r="M2742" s="362"/>
      <c r="N2742" s="349"/>
      <c r="O2742" s="578"/>
      <c r="P2742" s="578"/>
      <c r="Q2742" s="20"/>
      <c r="R2742" s="20"/>
      <c r="S2742" s="20"/>
      <c r="T2742" s="20"/>
      <c r="U2742" s="20"/>
      <c r="V2742" s="20"/>
      <c r="W2742" s="20"/>
      <c r="X2742" s="20"/>
      <c r="Y2742" s="20"/>
      <c r="Z2742" s="20"/>
      <c r="AA2742" s="20"/>
      <c r="AB2742" s="20"/>
    </row>
    <row r="2743" hidden="1">
      <c r="A2743" s="577"/>
      <c r="B2743" s="479"/>
      <c r="C2743" s="480"/>
      <c r="D2743" s="306"/>
      <c r="E2743" s="173"/>
      <c r="F2743" s="173"/>
      <c r="G2743" s="308"/>
      <c r="H2743" s="348"/>
      <c r="I2743" s="173"/>
      <c r="J2743" s="173"/>
      <c r="K2743" s="300"/>
      <c r="L2743" s="349"/>
      <c r="M2743" s="362"/>
      <c r="N2743" s="349"/>
      <c r="O2743" s="578"/>
      <c r="P2743" s="578"/>
      <c r="Q2743" s="20"/>
      <c r="R2743" s="20"/>
      <c r="S2743" s="20"/>
      <c r="T2743" s="20"/>
      <c r="U2743" s="20"/>
      <c r="V2743" s="20"/>
      <c r="W2743" s="20"/>
      <c r="X2743" s="20"/>
      <c r="Y2743" s="20"/>
      <c r="Z2743" s="20"/>
      <c r="AA2743" s="20"/>
      <c r="AB2743" s="20"/>
    </row>
    <row r="2744" hidden="1">
      <c r="A2744" s="577"/>
      <c r="B2744" s="583" t="s">
        <v>368</v>
      </c>
      <c r="C2744" s="480" t="s">
        <v>371</v>
      </c>
      <c r="D2744" s="306"/>
      <c r="E2744" s="173"/>
      <c r="F2744" s="173"/>
      <c r="G2744" s="308"/>
      <c r="H2744" s="348"/>
      <c r="I2744" s="173"/>
      <c r="J2744" s="173"/>
      <c r="K2744" s="300"/>
      <c r="L2744" s="349"/>
      <c r="M2744" s="362"/>
      <c r="N2744" s="349"/>
      <c r="O2744" s="578"/>
      <c r="P2744" s="578"/>
      <c r="Q2744" s="20"/>
      <c r="R2744" s="20"/>
      <c r="S2744" s="20"/>
      <c r="T2744" s="20"/>
      <c r="U2744" s="20"/>
      <c r="V2744" s="20"/>
      <c r="W2744" s="20"/>
      <c r="X2744" s="20"/>
      <c r="Y2744" s="20"/>
      <c r="Z2744" s="20"/>
      <c r="AA2744" s="20"/>
      <c r="AB2744" s="20"/>
    </row>
    <row r="2745" hidden="1">
      <c r="A2745" s="577"/>
      <c r="B2745" s="99"/>
      <c r="C2745" s="480" t="s">
        <v>371</v>
      </c>
      <c r="D2745" s="267" t="s">
        <v>99</v>
      </c>
      <c r="E2745" s="101" t="s">
        <v>11803</v>
      </c>
      <c r="F2745" s="101" t="s">
        <v>11804</v>
      </c>
      <c r="G2745" s="308" t="s">
        <v>9410</v>
      </c>
      <c r="H2745" s="348" t="s">
        <v>11805</v>
      </c>
      <c r="I2745" s="173" t="s">
        <v>11806</v>
      </c>
      <c r="J2745" s="101" t="s">
        <v>11807</v>
      </c>
      <c r="K2745" s="300" t="s">
        <v>11808</v>
      </c>
      <c r="L2745" s="349"/>
      <c r="M2745" s="362"/>
      <c r="N2745" s="349"/>
      <c r="O2745" s="578"/>
      <c r="P2745" s="578"/>
      <c r="Q2745" s="20"/>
      <c r="R2745" s="20"/>
      <c r="S2745" s="20"/>
      <c r="T2745" s="20"/>
      <c r="U2745" s="20"/>
      <c r="V2745" s="20"/>
      <c r="W2745" s="20"/>
      <c r="X2745" s="20"/>
      <c r="Y2745" s="20"/>
      <c r="Z2745" s="20"/>
      <c r="AA2745" s="20"/>
      <c r="AB2745" s="20"/>
    </row>
    <row r="2746" hidden="1">
      <c r="A2746" s="577"/>
      <c r="B2746" s="99"/>
      <c r="C2746" s="480" t="s">
        <v>371</v>
      </c>
      <c r="D2746" s="310" t="s">
        <v>230</v>
      </c>
      <c r="E2746" s="116" t="s">
        <v>11446</v>
      </c>
      <c r="F2746" s="116" t="s">
        <v>11447</v>
      </c>
      <c r="G2746" s="409" t="s">
        <v>9222</v>
      </c>
      <c r="H2746" s="609" t="s">
        <v>8756</v>
      </c>
      <c r="I2746" s="116" t="s">
        <v>11809</v>
      </c>
      <c r="J2746" s="494" t="s">
        <v>11449</v>
      </c>
      <c r="K2746" s="300"/>
      <c r="L2746" s="349"/>
      <c r="M2746" s="362"/>
      <c r="N2746" s="349"/>
      <c r="O2746" s="578"/>
      <c r="P2746" s="578"/>
      <c r="Q2746" s="20"/>
      <c r="R2746" s="20"/>
      <c r="S2746" s="20"/>
      <c r="T2746" s="20"/>
      <c r="U2746" s="20"/>
      <c r="V2746" s="20"/>
      <c r="W2746" s="20"/>
      <c r="X2746" s="20"/>
      <c r="Y2746" s="20"/>
      <c r="Z2746" s="20"/>
      <c r="AA2746" s="20"/>
      <c r="AB2746" s="20"/>
    </row>
    <row r="2747" hidden="1">
      <c r="A2747" s="577"/>
      <c r="B2747" s="99"/>
      <c r="C2747" s="480" t="s">
        <v>371</v>
      </c>
      <c r="D2747" s="297" t="s">
        <v>99</v>
      </c>
      <c r="E2747" s="122" t="s">
        <v>417</v>
      </c>
      <c r="F2747" s="122" t="s">
        <v>418</v>
      </c>
      <c r="G2747" s="309" t="s">
        <v>8958</v>
      </c>
      <c r="H2747" s="231" t="s">
        <v>11810</v>
      </c>
      <c r="I2747" s="122" t="s">
        <v>11811</v>
      </c>
      <c r="J2747" s="122" t="s">
        <v>422</v>
      </c>
      <c r="K2747" s="300" t="s">
        <v>11812</v>
      </c>
      <c r="L2747" s="349"/>
      <c r="M2747" s="362"/>
      <c r="N2747" s="349"/>
      <c r="O2747" s="578"/>
      <c r="P2747" s="578"/>
      <c r="Q2747" s="20"/>
      <c r="R2747" s="20"/>
      <c r="S2747" s="20"/>
      <c r="T2747" s="20"/>
      <c r="U2747" s="20"/>
      <c r="V2747" s="20"/>
      <c r="W2747" s="20"/>
      <c r="X2747" s="20"/>
      <c r="Y2747" s="20"/>
      <c r="Z2747" s="20"/>
      <c r="AA2747" s="20"/>
      <c r="AB2747" s="20"/>
    </row>
    <row r="2748" hidden="1">
      <c r="A2748" s="577"/>
      <c r="B2748" s="99"/>
      <c r="C2748" s="480" t="s">
        <v>371</v>
      </c>
      <c r="D2748" s="297" t="s">
        <v>99</v>
      </c>
      <c r="E2748" s="122" t="s">
        <v>11813</v>
      </c>
      <c r="F2748" s="122" t="s">
        <v>11814</v>
      </c>
      <c r="G2748" s="309" t="s">
        <v>8912</v>
      </c>
      <c r="H2748" s="231" t="s">
        <v>11815</v>
      </c>
      <c r="I2748" s="122" t="s">
        <v>11816</v>
      </c>
      <c r="J2748" s="122" t="s">
        <v>11817</v>
      </c>
      <c r="K2748" s="300" t="s">
        <v>11818</v>
      </c>
      <c r="L2748" s="349"/>
      <c r="M2748" s="362"/>
      <c r="N2748" s="349"/>
      <c r="O2748" s="578"/>
      <c r="P2748" s="578"/>
      <c r="Q2748" s="20"/>
      <c r="R2748" s="20"/>
      <c r="S2748" s="20"/>
      <c r="T2748" s="20"/>
      <c r="U2748" s="20"/>
      <c r="V2748" s="20"/>
      <c r="W2748" s="20"/>
      <c r="X2748" s="20"/>
      <c r="Y2748" s="20"/>
      <c r="Z2748" s="20"/>
      <c r="AA2748" s="20"/>
      <c r="AB2748" s="20"/>
    </row>
    <row r="2749" hidden="1">
      <c r="A2749" s="577"/>
      <c r="B2749" s="99"/>
      <c r="C2749" s="480" t="s">
        <v>371</v>
      </c>
      <c r="D2749" s="306"/>
      <c r="E2749" s="173"/>
      <c r="F2749" s="173"/>
      <c r="G2749" s="308"/>
      <c r="H2749" s="348"/>
      <c r="I2749" s="173"/>
      <c r="J2749" s="173"/>
      <c r="K2749" s="300"/>
      <c r="L2749" s="349"/>
      <c r="M2749" s="362"/>
      <c r="N2749" s="349"/>
      <c r="O2749" s="578"/>
      <c r="P2749" s="578"/>
      <c r="Q2749" s="20"/>
      <c r="R2749" s="20"/>
      <c r="S2749" s="20"/>
      <c r="T2749" s="20"/>
      <c r="U2749" s="20"/>
      <c r="V2749" s="20"/>
      <c r="W2749" s="20"/>
      <c r="X2749" s="20"/>
      <c r="Y2749" s="20"/>
      <c r="Z2749" s="20"/>
      <c r="AA2749" s="20"/>
      <c r="AB2749" s="20"/>
    </row>
    <row r="2750" hidden="1">
      <c r="A2750" s="577"/>
      <c r="B2750" s="108"/>
      <c r="C2750" s="480"/>
      <c r="D2750" s="306"/>
      <c r="E2750" s="173"/>
      <c r="F2750" s="173"/>
      <c r="G2750" s="308"/>
      <c r="H2750" s="348"/>
      <c r="I2750" s="173"/>
      <c r="J2750" s="173"/>
      <c r="K2750" s="300"/>
      <c r="L2750" s="349"/>
      <c r="M2750" s="362"/>
      <c r="N2750" s="349"/>
      <c r="O2750" s="578"/>
      <c r="P2750" s="578"/>
      <c r="Q2750" s="20"/>
      <c r="R2750" s="20"/>
      <c r="S2750" s="20"/>
      <c r="T2750" s="20"/>
      <c r="U2750" s="20"/>
      <c r="V2750" s="20"/>
      <c r="W2750" s="20"/>
      <c r="X2750" s="20"/>
      <c r="Y2750" s="20"/>
      <c r="Z2750" s="20"/>
      <c r="AA2750" s="20"/>
      <c r="AB2750" s="20"/>
    </row>
    <row r="2751" hidden="1">
      <c r="A2751" s="577"/>
      <c r="B2751" s="83"/>
      <c r="C2751" s="478"/>
      <c r="D2751" s="306"/>
      <c r="E2751" s="173"/>
      <c r="F2751" s="173"/>
      <c r="G2751" s="308"/>
      <c r="H2751" s="348"/>
      <c r="I2751" s="173"/>
      <c r="J2751" s="173"/>
      <c r="K2751" s="300"/>
      <c r="L2751" s="349"/>
      <c r="M2751" s="362"/>
      <c r="N2751" s="349"/>
      <c r="O2751" s="578"/>
      <c r="P2751" s="578"/>
      <c r="Q2751" s="20"/>
      <c r="R2751" s="20"/>
      <c r="S2751" s="20"/>
      <c r="T2751" s="20"/>
      <c r="U2751" s="20"/>
      <c r="V2751" s="20"/>
      <c r="W2751" s="20"/>
      <c r="X2751" s="20"/>
      <c r="Y2751" s="20"/>
      <c r="Z2751" s="20"/>
      <c r="AA2751" s="20"/>
      <c r="AB2751" s="20"/>
    </row>
    <row r="2752" hidden="1">
      <c r="A2752" s="577"/>
      <c r="B2752" s="83"/>
      <c r="C2752" s="478">
        <v>44523.0</v>
      </c>
      <c r="D2752" s="306"/>
      <c r="E2752" s="173"/>
      <c r="F2752" s="173"/>
      <c r="G2752" s="308"/>
      <c r="H2752" s="348"/>
      <c r="I2752" s="173"/>
      <c r="J2752" s="173"/>
      <c r="K2752" s="300"/>
      <c r="L2752" s="349"/>
      <c r="M2752" s="362"/>
      <c r="N2752" s="349"/>
      <c r="O2752" s="578"/>
      <c r="P2752" s="578"/>
      <c r="Q2752" s="20"/>
      <c r="R2752" s="20"/>
      <c r="S2752" s="20"/>
      <c r="T2752" s="20"/>
      <c r="U2752" s="20"/>
      <c r="V2752" s="20"/>
      <c r="W2752" s="20"/>
      <c r="X2752" s="20"/>
      <c r="Y2752" s="20"/>
      <c r="Z2752" s="20"/>
      <c r="AA2752" s="20"/>
      <c r="AB2752" s="20"/>
    </row>
    <row r="2753" hidden="1">
      <c r="A2753" s="577"/>
      <c r="B2753" s="582" t="s">
        <v>8686</v>
      </c>
      <c r="C2753" s="480" t="s">
        <v>52</v>
      </c>
      <c r="D2753" s="306"/>
      <c r="E2753" s="216"/>
      <c r="F2753" s="173"/>
      <c r="G2753" s="308"/>
      <c r="H2753" s="348"/>
      <c r="I2753" s="173"/>
      <c r="J2753" s="173"/>
      <c r="K2753" s="300"/>
      <c r="L2753" s="349"/>
      <c r="M2753" s="362"/>
      <c r="N2753" s="349"/>
      <c r="O2753" s="578"/>
      <c r="P2753" s="578"/>
      <c r="Q2753" s="20"/>
      <c r="R2753" s="20"/>
      <c r="S2753" s="20"/>
      <c r="T2753" s="20"/>
      <c r="U2753" s="20"/>
      <c r="V2753" s="20"/>
      <c r="W2753" s="20"/>
      <c r="X2753" s="20"/>
      <c r="Y2753" s="20"/>
      <c r="Z2753" s="20"/>
      <c r="AA2753" s="20"/>
      <c r="AB2753" s="20"/>
    </row>
    <row r="2754" hidden="1">
      <c r="A2754" s="577"/>
      <c r="B2754" s="99"/>
      <c r="C2754" s="480" t="s">
        <v>52</v>
      </c>
      <c r="D2754" s="306"/>
      <c r="E2754" s="173"/>
      <c r="F2754" s="173"/>
      <c r="G2754" s="308"/>
      <c r="H2754" s="348"/>
      <c r="I2754" s="173"/>
      <c r="J2754" s="173"/>
      <c r="K2754" s="300"/>
      <c r="L2754" s="349"/>
      <c r="M2754" s="362"/>
      <c r="N2754" s="349"/>
      <c r="O2754" s="578"/>
      <c r="P2754" s="578"/>
      <c r="Q2754" s="20"/>
      <c r="R2754" s="20"/>
      <c r="S2754" s="20"/>
      <c r="T2754" s="20"/>
      <c r="U2754" s="20"/>
      <c r="V2754" s="20"/>
      <c r="W2754" s="20"/>
      <c r="X2754" s="20"/>
      <c r="Y2754" s="20"/>
      <c r="Z2754" s="20"/>
      <c r="AA2754" s="20"/>
      <c r="AB2754" s="20"/>
    </row>
    <row r="2755" hidden="1">
      <c r="A2755" s="577"/>
      <c r="B2755" s="99"/>
      <c r="C2755" s="480" t="s">
        <v>52</v>
      </c>
      <c r="D2755" s="310" t="s">
        <v>51</v>
      </c>
      <c r="E2755" s="48" t="s">
        <v>769</v>
      </c>
      <c r="F2755" s="48" t="s">
        <v>770</v>
      </c>
      <c r="G2755" s="409" t="s">
        <v>9186</v>
      </c>
      <c r="H2755" s="414" t="s">
        <v>9858</v>
      </c>
      <c r="I2755" s="116" t="s">
        <v>11819</v>
      </c>
      <c r="J2755" s="48" t="s">
        <v>773</v>
      </c>
      <c r="K2755" s="300"/>
      <c r="L2755" s="349"/>
      <c r="M2755" s="362"/>
      <c r="N2755" s="349"/>
      <c r="O2755" s="578"/>
      <c r="P2755" s="578"/>
      <c r="Q2755" s="20"/>
      <c r="R2755" s="20"/>
      <c r="S2755" s="20"/>
      <c r="T2755" s="20"/>
      <c r="U2755" s="20"/>
      <c r="V2755" s="20"/>
      <c r="W2755" s="20"/>
      <c r="X2755" s="20"/>
      <c r="Y2755" s="20"/>
      <c r="Z2755" s="20"/>
      <c r="AA2755" s="20"/>
      <c r="AB2755" s="20"/>
    </row>
    <row r="2756" hidden="1">
      <c r="A2756" s="577"/>
      <c r="B2756" s="99"/>
      <c r="C2756" s="480" t="s">
        <v>52</v>
      </c>
      <c r="D2756" s="297" t="s">
        <v>99</v>
      </c>
      <c r="E2756" s="424" t="s">
        <v>1466</v>
      </c>
      <c r="F2756" s="424" t="s">
        <v>1467</v>
      </c>
      <c r="G2756" s="309" t="s">
        <v>8755</v>
      </c>
      <c r="H2756" s="231" t="s">
        <v>11786</v>
      </c>
      <c r="I2756" s="122" t="s">
        <v>11787</v>
      </c>
      <c r="J2756" s="424" t="s">
        <v>1469</v>
      </c>
      <c r="K2756" s="542" t="s">
        <v>11820</v>
      </c>
      <c r="L2756" s="349"/>
      <c r="M2756" s="362"/>
      <c r="N2756" s="349"/>
      <c r="O2756" s="578"/>
      <c r="P2756" s="578"/>
      <c r="Q2756" s="20"/>
      <c r="R2756" s="20"/>
      <c r="S2756" s="20"/>
      <c r="T2756" s="20"/>
      <c r="U2756" s="20"/>
      <c r="V2756" s="20"/>
      <c r="W2756" s="20"/>
      <c r="X2756" s="20"/>
      <c r="Y2756" s="20"/>
      <c r="Z2756" s="20"/>
      <c r="AA2756" s="20"/>
      <c r="AB2756" s="20"/>
    </row>
    <row r="2757" hidden="1">
      <c r="A2757" s="577"/>
      <c r="B2757" s="99"/>
      <c r="C2757" s="480" t="s">
        <v>52</v>
      </c>
      <c r="D2757" s="297" t="s">
        <v>51</v>
      </c>
      <c r="E2757" s="424" t="s">
        <v>1357</v>
      </c>
      <c r="F2757" s="424" t="s">
        <v>1358</v>
      </c>
      <c r="G2757" s="309" t="s">
        <v>8883</v>
      </c>
      <c r="H2757" s="231" t="s">
        <v>9779</v>
      </c>
      <c r="I2757" s="122" t="s">
        <v>10239</v>
      </c>
      <c r="J2757" s="424" t="s">
        <v>1360</v>
      </c>
      <c r="K2757" s="300" t="s">
        <v>11821</v>
      </c>
      <c r="L2757" s="349"/>
      <c r="M2757" s="362"/>
      <c r="N2757" s="349"/>
      <c r="O2757" s="578"/>
      <c r="P2757" s="578"/>
      <c r="Q2757" s="20"/>
      <c r="R2757" s="20"/>
      <c r="S2757" s="20"/>
      <c r="T2757" s="20"/>
      <c r="U2757" s="20"/>
      <c r="V2757" s="20"/>
      <c r="W2757" s="20"/>
      <c r="X2757" s="20"/>
      <c r="Y2757" s="20"/>
      <c r="Z2757" s="20"/>
      <c r="AA2757" s="20"/>
      <c r="AB2757" s="20"/>
    </row>
    <row r="2758" hidden="1">
      <c r="A2758" s="577"/>
      <c r="B2758" s="99"/>
      <c r="C2758" s="480" t="s">
        <v>52</v>
      </c>
      <c r="D2758" s="297" t="s">
        <v>247</v>
      </c>
      <c r="E2758" s="424" t="s">
        <v>3311</v>
      </c>
      <c r="F2758" s="424" t="s">
        <v>3312</v>
      </c>
      <c r="G2758" s="309" t="s">
        <v>8912</v>
      </c>
      <c r="H2758" s="231" t="s">
        <v>11253</v>
      </c>
      <c r="I2758" s="122" t="s">
        <v>11822</v>
      </c>
      <c r="J2758" s="122" t="s">
        <v>3314</v>
      </c>
      <c r="K2758" s="542" t="s">
        <v>11820</v>
      </c>
      <c r="L2758" s="349"/>
      <c r="M2758" s="362"/>
      <c r="N2758" s="349"/>
      <c r="O2758" s="578"/>
      <c r="P2758" s="578"/>
      <c r="Q2758" s="20"/>
      <c r="R2758" s="20"/>
      <c r="S2758" s="20"/>
      <c r="T2758" s="20"/>
      <c r="U2758" s="20"/>
      <c r="V2758" s="20"/>
      <c r="W2758" s="20"/>
      <c r="X2758" s="20"/>
      <c r="Y2758" s="20"/>
      <c r="Z2758" s="20"/>
      <c r="AA2758" s="20"/>
      <c r="AB2758" s="20"/>
    </row>
    <row r="2759" hidden="1">
      <c r="A2759" s="577"/>
      <c r="B2759" s="108"/>
      <c r="C2759" s="480" t="s">
        <v>52</v>
      </c>
      <c r="D2759" s="306"/>
      <c r="E2759" s="173"/>
      <c r="F2759" s="173"/>
      <c r="G2759" s="308"/>
      <c r="H2759" s="348"/>
      <c r="I2759" s="173"/>
      <c r="J2759" s="173"/>
      <c r="K2759" s="300"/>
      <c r="L2759" s="349"/>
      <c r="M2759" s="362"/>
      <c r="N2759" s="349"/>
      <c r="O2759" s="578"/>
      <c r="P2759" s="578"/>
      <c r="Q2759" s="20"/>
      <c r="R2759" s="20"/>
      <c r="S2759" s="20"/>
      <c r="T2759" s="20"/>
      <c r="U2759" s="20"/>
      <c r="V2759" s="20"/>
      <c r="W2759" s="20"/>
      <c r="X2759" s="20"/>
      <c r="Y2759" s="20"/>
      <c r="Z2759" s="20"/>
      <c r="AA2759" s="20"/>
      <c r="AB2759" s="20"/>
    </row>
    <row r="2760" hidden="1">
      <c r="A2760" s="577"/>
      <c r="B2760" s="479"/>
      <c r="C2760" s="480"/>
      <c r="D2760" s="306"/>
      <c r="E2760" s="173"/>
      <c r="F2760" s="173"/>
      <c r="G2760" s="308"/>
      <c r="H2760" s="348"/>
      <c r="I2760" s="173"/>
      <c r="J2760" s="173"/>
      <c r="K2760" s="300"/>
      <c r="L2760" s="349"/>
      <c r="M2760" s="362"/>
      <c r="N2760" s="349"/>
      <c r="O2760" s="578"/>
      <c r="P2760" s="578"/>
      <c r="Q2760" s="20"/>
      <c r="R2760" s="20"/>
      <c r="S2760" s="20"/>
      <c r="T2760" s="20"/>
      <c r="U2760" s="20"/>
      <c r="V2760" s="20"/>
      <c r="W2760" s="20"/>
      <c r="X2760" s="20"/>
      <c r="Y2760" s="20"/>
      <c r="Z2760" s="20"/>
      <c r="AA2760" s="20"/>
      <c r="AB2760" s="20"/>
    </row>
    <row r="2761" hidden="1">
      <c r="A2761" s="577"/>
      <c r="B2761" s="582" t="s">
        <v>10572</v>
      </c>
      <c r="C2761" s="480"/>
      <c r="D2761" s="306"/>
      <c r="E2761" s="173"/>
      <c r="F2761" s="173"/>
      <c r="G2761" s="308"/>
      <c r="H2761" s="348"/>
      <c r="I2761" s="173"/>
      <c r="J2761" s="173"/>
      <c r="K2761" s="300"/>
      <c r="L2761" s="349"/>
      <c r="M2761" s="362"/>
      <c r="N2761" s="349"/>
      <c r="O2761" s="578"/>
      <c r="P2761" s="578"/>
      <c r="Q2761" s="20"/>
      <c r="R2761" s="20"/>
      <c r="S2761" s="20"/>
      <c r="T2761" s="20"/>
      <c r="U2761" s="20"/>
      <c r="V2761" s="20"/>
      <c r="W2761" s="20"/>
      <c r="X2761" s="20"/>
      <c r="Y2761" s="20"/>
      <c r="Z2761" s="20"/>
      <c r="AA2761" s="20"/>
      <c r="AB2761" s="20"/>
    </row>
    <row r="2762" hidden="1">
      <c r="A2762" s="577"/>
      <c r="B2762" s="99"/>
      <c r="C2762" s="480" t="s">
        <v>69</v>
      </c>
      <c r="D2762" s="310" t="s">
        <v>247</v>
      </c>
      <c r="E2762" s="116" t="s">
        <v>8090</v>
      </c>
      <c r="F2762" s="116" t="s">
        <v>8091</v>
      </c>
      <c r="G2762" s="409" t="s">
        <v>9186</v>
      </c>
      <c r="H2762" s="610" t="s">
        <v>10217</v>
      </c>
      <c r="I2762" s="610" t="s">
        <v>11779</v>
      </c>
      <c r="J2762" s="116" t="s">
        <v>8093</v>
      </c>
      <c r="K2762" s="300"/>
      <c r="L2762" s="349"/>
      <c r="M2762" s="362"/>
      <c r="N2762" s="349"/>
      <c r="O2762" s="578"/>
      <c r="P2762" s="578"/>
      <c r="Q2762" s="20"/>
      <c r="R2762" s="20"/>
      <c r="S2762" s="20"/>
      <c r="T2762" s="20"/>
      <c r="U2762" s="20"/>
      <c r="V2762" s="20"/>
      <c r="W2762" s="20"/>
      <c r="X2762" s="20"/>
      <c r="Y2762" s="20"/>
      <c r="Z2762" s="20"/>
      <c r="AA2762" s="20"/>
      <c r="AB2762" s="20"/>
    </row>
    <row r="2763" hidden="1">
      <c r="A2763" s="577"/>
      <c r="B2763" s="99"/>
      <c r="C2763" s="480" t="s">
        <v>69</v>
      </c>
      <c r="D2763" s="310" t="s">
        <v>247</v>
      </c>
      <c r="E2763" s="116" t="s">
        <v>4164</v>
      </c>
      <c r="F2763" s="48" t="s">
        <v>4165</v>
      </c>
      <c r="G2763" s="409" t="s">
        <v>8958</v>
      </c>
      <c r="H2763" s="611" t="s">
        <v>9953</v>
      </c>
      <c r="I2763" s="610" t="s">
        <v>11781</v>
      </c>
      <c r="J2763" s="48" t="s">
        <v>4167</v>
      </c>
      <c r="K2763" s="300"/>
      <c r="L2763" s="349"/>
      <c r="M2763" s="362"/>
      <c r="N2763" s="349"/>
      <c r="O2763" s="578"/>
      <c r="P2763" s="578"/>
      <c r="Q2763" s="20"/>
      <c r="R2763" s="20"/>
      <c r="S2763" s="20"/>
      <c r="T2763" s="20"/>
      <c r="U2763" s="20"/>
      <c r="V2763" s="20"/>
      <c r="W2763" s="20"/>
      <c r="X2763" s="20"/>
      <c r="Y2763" s="20"/>
      <c r="Z2763" s="20"/>
      <c r="AA2763" s="20"/>
      <c r="AB2763" s="20"/>
    </row>
    <row r="2764" hidden="1">
      <c r="A2764" s="577"/>
      <c r="B2764" s="99"/>
      <c r="C2764" s="480" t="s">
        <v>69</v>
      </c>
      <c r="D2764" s="297" t="s">
        <v>247</v>
      </c>
      <c r="E2764" s="122" t="s">
        <v>4752</v>
      </c>
      <c r="F2764" s="122" t="s">
        <v>4753</v>
      </c>
      <c r="G2764" s="612">
        <v>0.6666666666666666</v>
      </c>
      <c r="H2764" s="122" t="s">
        <v>8946</v>
      </c>
      <c r="I2764" s="495" t="s">
        <v>11782</v>
      </c>
      <c r="J2764" s="122" t="s">
        <v>4755</v>
      </c>
      <c r="K2764" s="300" t="s">
        <v>11823</v>
      </c>
      <c r="L2764" s="349"/>
      <c r="M2764" s="362"/>
      <c r="N2764" s="349"/>
      <c r="O2764" s="578"/>
      <c r="P2764" s="578"/>
      <c r="Q2764" s="20"/>
      <c r="R2764" s="20"/>
      <c r="S2764" s="20"/>
      <c r="T2764" s="20"/>
      <c r="U2764" s="20"/>
      <c r="V2764" s="20"/>
      <c r="W2764" s="20"/>
      <c r="X2764" s="20"/>
      <c r="Y2764" s="20"/>
      <c r="Z2764" s="20"/>
      <c r="AA2764" s="20"/>
      <c r="AB2764" s="20"/>
    </row>
    <row r="2765" hidden="1">
      <c r="A2765" s="577"/>
      <c r="B2765" s="99"/>
      <c r="C2765" s="480" t="s">
        <v>69</v>
      </c>
      <c r="D2765" s="297" t="s">
        <v>247</v>
      </c>
      <c r="E2765" s="424" t="s">
        <v>1759</v>
      </c>
      <c r="F2765" s="122" t="s">
        <v>1760</v>
      </c>
      <c r="G2765" s="309" t="s">
        <v>8912</v>
      </c>
      <c r="H2765" s="613" t="s">
        <v>9826</v>
      </c>
      <c r="I2765" s="614" t="s">
        <v>11783</v>
      </c>
      <c r="J2765" s="424" t="s">
        <v>1762</v>
      </c>
      <c r="K2765" s="300"/>
      <c r="L2765" s="349"/>
      <c r="M2765" s="362"/>
      <c r="N2765" s="349"/>
      <c r="O2765" s="578"/>
      <c r="P2765" s="578"/>
      <c r="Q2765" s="20"/>
      <c r="R2765" s="20"/>
      <c r="S2765" s="20"/>
      <c r="T2765" s="20"/>
      <c r="U2765" s="20"/>
      <c r="V2765" s="20"/>
      <c r="W2765" s="20"/>
      <c r="X2765" s="20"/>
      <c r="Y2765" s="20"/>
      <c r="Z2765" s="20"/>
      <c r="AA2765" s="20"/>
      <c r="AB2765" s="20"/>
    </row>
    <row r="2766" hidden="1">
      <c r="A2766" s="577"/>
      <c r="B2766" s="99"/>
      <c r="C2766" s="480" t="s">
        <v>69</v>
      </c>
      <c r="D2766" s="306"/>
      <c r="E2766" s="173"/>
      <c r="F2766" s="173"/>
      <c r="G2766" s="308"/>
      <c r="H2766" s="348"/>
      <c r="I2766" s="173"/>
      <c r="J2766" s="173"/>
      <c r="K2766" s="300"/>
      <c r="L2766" s="349"/>
      <c r="M2766" s="362"/>
      <c r="N2766" s="349"/>
      <c r="O2766" s="578"/>
      <c r="P2766" s="578"/>
      <c r="Q2766" s="20"/>
      <c r="R2766" s="20"/>
      <c r="S2766" s="20"/>
      <c r="T2766" s="20"/>
      <c r="U2766" s="20"/>
      <c r="V2766" s="20"/>
      <c r="W2766" s="20"/>
      <c r="X2766" s="20"/>
      <c r="Y2766" s="20"/>
      <c r="Z2766" s="20"/>
      <c r="AA2766" s="20"/>
      <c r="AB2766" s="20"/>
    </row>
    <row r="2767" hidden="1">
      <c r="A2767" s="577"/>
      <c r="B2767" s="108"/>
      <c r="C2767" s="480"/>
      <c r="D2767" s="306"/>
      <c r="E2767" s="173"/>
      <c r="F2767" s="173"/>
      <c r="G2767" s="308"/>
      <c r="H2767" s="348"/>
      <c r="I2767" s="173"/>
      <c r="J2767" s="173"/>
      <c r="K2767" s="300"/>
      <c r="L2767" s="349"/>
      <c r="M2767" s="362"/>
      <c r="N2767" s="349"/>
      <c r="O2767" s="578"/>
      <c r="P2767" s="578"/>
      <c r="Q2767" s="20"/>
      <c r="R2767" s="20"/>
      <c r="S2767" s="20"/>
      <c r="T2767" s="20"/>
      <c r="U2767" s="20"/>
      <c r="V2767" s="20"/>
      <c r="W2767" s="20"/>
      <c r="X2767" s="20"/>
      <c r="Y2767" s="20"/>
      <c r="Z2767" s="20"/>
      <c r="AA2767" s="20"/>
      <c r="AB2767" s="20"/>
    </row>
    <row r="2768" hidden="1">
      <c r="A2768" s="577"/>
      <c r="B2768" s="479"/>
      <c r="C2768" s="480"/>
      <c r="D2768" s="306"/>
      <c r="E2768" s="216"/>
      <c r="F2768" s="173"/>
      <c r="G2768" s="308"/>
      <c r="H2768" s="348"/>
      <c r="I2768" s="173"/>
      <c r="J2768" s="173"/>
      <c r="K2768" s="300"/>
      <c r="L2768" s="349"/>
      <c r="M2768" s="362"/>
      <c r="N2768" s="349"/>
      <c r="O2768" s="578"/>
      <c r="P2768" s="578"/>
      <c r="Q2768" s="20"/>
      <c r="R2768" s="20"/>
      <c r="S2768" s="20"/>
      <c r="T2768" s="20"/>
      <c r="U2768" s="20"/>
      <c r="V2768" s="20"/>
      <c r="W2768" s="20"/>
      <c r="X2768" s="20"/>
      <c r="Y2768" s="20"/>
      <c r="Z2768" s="20"/>
      <c r="AA2768" s="20"/>
      <c r="AB2768" s="20"/>
    </row>
    <row r="2769" hidden="1">
      <c r="A2769" s="577"/>
      <c r="B2769" s="583" t="s">
        <v>368</v>
      </c>
      <c r="C2769" s="480" t="s">
        <v>371</v>
      </c>
      <c r="D2769" s="306"/>
      <c r="E2769" s="173"/>
      <c r="F2769" s="173"/>
      <c r="G2769" s="308"/>
      <c r="H2769" s="348"/>
      <c r="I2769" s="173"/>
      <c r="J2769" s="173"/>
      <c r="K2769" s="300"/>
      <c r="L2769" s="349"/>
      <c r="M2769" s="362"/>
      <c r="N2769" s="349"/>
      <c r="O2769" s="578"/>
      <c r="P2769" s="578"/>
      <c r="Q2769" s="20"/>
      <c r="R2769" s="20"/>
      <c r="S2769" s="20"/>
      <c r="T2769" s="20"/>
      <c r="U2769" s="20"/>
      <c r="V2769" s="20"/>
      <c r="W2769" s="20"/>
      <c r="X2769" s="20"/>
      <c r="Y2769" s="20"/>
      <c r="Z2769" s="20"/>
      <c r="AA2769" s="20"/>
      <c r="AB2769" s="20"/>
    </row>
    <row r="2770" hidden="1">
      <c r="A2770" s="577"/>
      <c r="B2770" s="99"/>
      <c r="C2770" s="480" t="s">
        <v>371</v>
      </c>
      <c r="D2770" s="306"/>
      <c r="E2770" s="339" t="s">
        <v>10215</v>
      </c>
      <c r="F2770" s="254"/>
      <c r="G2770" s="308"/>
      <c r="H2770" s="348"/>
      <c r="I2770" s="173"/>
      <c r="J2770" s="173"/>
      <c r="K2770" s="300"/>
      <c r="L2770" s="349"/>
      <c r="M2770" s="362"/>
      <c r="N2770" s="349"/>
      <c r="O2770" s="578"/>
      <c r="P2770" s="578"/>
      <c r="Q2770" s="20"/>
      <c r="R2770" s="20"/>
      <c r="S2770" s="20"/>
      <c r="T2770" s="20"/>
      <c r="U2770" s="20"/>
      <c r="V2770" s="20"/>
      <c r="W2770" s="20"/>
      <c r="X2770" s="20"/>
      <c r="Y2770" s="20"/>
      <c r="Z2770" s="20"/>
      <c r="AA2770" s="20"/>
      <c r="AB2770" s="20"/>
    </row>
    <row r="2771" hidden="1">
      <c r="A2771" s="577"/>
      <c r="B2771" s="99"/>
      <c r="C2771" s="480" t="s">
        <v>371</v>
      </c>
      <c r="D2771" s="306"/>
      <c r="E2771" s="255"/>
      <c r="F2771" s="256"/>
      <c r="G2771" s="308"/>
      <c r="H2771" s="348"/>
      <c r="I2771" s="173"/>
      <c r="J2771" s="173"/>
      <c r="K2771" s="300"/>
      <c r="L2771" s="349"/>
      <c r="M2771" s="362"/>
      <c r="N2771" s="349"/>
      <c r="O2771" s="578"/>
      <c r="P2771" s="578"/>
      <c r="Q2771" s="20"/>
      <c r="R2771" s="20"/>
      <c r="S2771" s="20"/>
      <c r="T2771" s="20"/>
      <c r="U2771" s="20"/>
      <c r="V2771" s="20"/>
      <c r="W2771" s="20"/>
      <c r="X2771" s="20"/>
      <c r="Y2771" s="20"/>
      <c r="Z2771" s="20"/>
      <c r="AA2771" s="20"/>
      <c r="AB2771" s="20"/>
    </row>
    <row r="2772" hidden="1">
      <c r="A2772" s="577"/>
      <c r="B2772" s="99"/>
      <c r="C2772" s="480" t="s">
        <v>371</v>
      </c>
      <c r="D2772" s="306"/>
      <c r="E2772" s="257"/>
      <c r="F2772" s="259"/>
      <c r="G2772" s="308"/>
      <c r="H2772" s="348"/>
      <c r="I2772" s="173"/>
      <c r="J2772" s="173"/>
      <c r="K2772" s="300"/>
      <c r="L2772" s="349"/>
      <c r="M2772" s="362"/>
      <c r="N2772" s="349"/>
      <c r="O2772" s="578"/>
      <c r="P2772" s="578"/>
      <c r="Q2772" s="20"/>
      <c r="R2772" s="20"/>
      <c r="S2772" s="20"/>
      <c r="T2772" s="20"/>
      <c r="U2772" s="20"/>
      <c r="V2772" s="20"/>
      <c r="W2772" s="20"/>
      <c r="X2772" s="20"/>
      <c r="Y2772" s="20"/>
      <c r="Z2772" s="20"/>
      <c r="AA2772" s="20"/>
      <c r="AB2772" s="20"/>
    </row>
    <row r="2773" hidden="1">
      <c r="A2773" s="577"/>
      <c r="B2773" s="99"/>
      <c r="C2773" s="480" t="s">
        <v>371</v>
      </c>
      <c r="D2773" s="306"/>
      <c r="E2773" s="173"/>
      <c r="F2773" s="173"/>
      <c r="G2773" s="308"/>
      <c r="H2773" s="348"/>
      <c r="I2773" s="173"/>
      <c r="J2773" s="173"/>
      <c r="K2773" s="300"/>
      <c r="L2773" s="349"/>
      <c r="M2773" s="362"/>
      <c r="N2773" s="349"/>
      <c r="O2773" s="578"/>
      <c r="P2773" s="578"/>
      <c r="Q2773" s="20"/>
      <c r="R2773" s="20"/>
      <c r="S2773" s="20"/>
      <c r="T2773" s="20"/>
      <c r="U2773" s="20"/>
      <c r="V2773" s="20"/>
      <c r="W2773" s="20"/>
      <c r="X2773" s="20"/>
      <c r="Y2773" s="20"/>
      <c r="Z2773" s="20"/>
      <c r="AA2773" s="20"/>
      <c r="AB2773" s="20"/>
    </row>
    <row r="2774" hidden="1">
      <c r="A2774" s="577"/>
      <c r="B2774" s="108"/>
      <c r="C2774" s="480"/>
      <c r="D2774" s="306"/>
      <c r="E2774" s="173"/>
      <c r="F2774" s="173"/>
      <c r="G2774" s="308"/>
      <c r="H2774" s="348"/>
      <c r="I2774" s="173"/>
      <c r="J2774" s="173"/>
      <c r="K2774" s="300"/>
      <c r="L2774" s="349"/>
      <c r="M2774" s="362"/>
      <c r="N2774" s="349"/>
      <c r="O2774" s="578"/>
      <c r="P2774" s="578"/>
      <c r="Q2774" s="20"/>
      <c r="R2774" s="20"/>
      <c r="S2774" s="20"/>
      <c r="T2774" s="20"/>
      <c r="U2774" s="20"/>
      <c r="V2774" s="20"/>
      <c r="W2774" s="20"/>
      <c r="X2774" s="20"/>
      <c r="Y2774" s="20"/>
      <c r="Z2774" s="20"/>
      <c r="AA2774" s="20"/>
      <c r="AB2774" s="20"/>
    </row>
    <row r="2775" hidden="1">
      <c r="A2775" s="577"/>
      <c r="B2775" s="83"/>
      <c r="C2775" s="478">
        <v>44524.0</v>
      </c>
      <c r="D2775" s="306"/>
      <c r="E2775" s="173"/>
      <c r="F2775" s="173"/>
      <c r="G2775" s="308"/>
      <c r="H2775" s="348"/>
      <c r="I2775" s="173"/>
      <c r="J2775" s="173"/>
      <c r="K2775" s="300"/>
      <c r="L2775" s="349"/>
      <c r="M2775" s="362"/>
      <c r="N2775" s="349"/>
      <c r="O2775" s="578"/>
      <c r="P2775" s="578"/>
      <c r="Q2775" s="20"/>
      <c r="R2775" s="20"/>
      <c r="S2775" s="20"/>
      <c r="T2775" s="20"/>
      <c r="U2775" s="20"/>
      <c r="V2775" s="20"/>
      <c r="W2775" s="20"/>
      <c r="X2775" s="20"/>
      <c r="Y2775" s="20"/>
      <c r="Z2775" s="20"/>
      <c r="AA2775" s="20"/>
      <c r="AB2775" s="20"/>
    </row>
    <row r="2776" hidden="1">
      <c r="A2776" s="577"/>
      <c r="B2776" s="582" t="s">
        <v>8686</v>
      </c>
      <c r="C2776" s="480" t="s">
        <v>52</v>
      </c>
      <c r="D2776" s="306"/>
      <c r="E2776" s="173"/>
      <c r="F2776" s="173"/>
      <c r="G2776" s="308"/>
      <c r="H2776" s="348"/>
      <c r="I2776" s="173"/>
      <c r="J2776" s="173"/>
      <c r="K2776" s="300"/>
      <c r="L2776" s="349"/>
      <c r="M2776" s="362"/>
      <c r="N2776" s="349"/>
      <c r="O2776" s="578"/>
      <c r="P2776" s="578"/>
      <c r="Q2776" s="20"/>
      <c r="R2776" s="20"/>
      <c r="S2776" s="20"/>
      <c r="T2776" s="20"/>
      <c r="U2776" s="20"/>
      <c r="V2776" s="20"/>
      <c r="W2776" s="20"/>
      <c r="X2776" s="20"/>
      <c r="Y2776" s="20"/>
      <c r="Z2776" s="20"/>
      <c r="AA2776" s="20"/>
      <c r="AB2776" s="20"/>
    </row>
    <row r="2777" hidden="1">
      <c r="A2777" s="577"/>
      <c r="B2777" s="99"/>
      <c r="C2777" s="480" t="s">
        <v>52</v>
      </c>
      <c r="D2777" s="48" t="s">
        <v>247</v>
      </c>
      <c r="E2777" s="48" t="s">
        <v>6158</v>
      </c>
      <c r="F2777" s="48" t="s">
        <v>6159</v>
      </c>
      <c r="G2777" s="409" t="s">
        <v>8927</v>
      </c>
      <c r="H2777" s="414" t="s">
        <v>10217</v>
      </c>
      <c r="I2777" s="116" t="s">
        <v>11824</v>
      </c>
      <c r="J2777" s="116" t="s">
        <v>6161</v>
      </c>
      <c r="K2777" s="300"/>
      <c r="L2777" s="349"/>
      <c r="M2777" s="362"/>
      <c r="N2777" s="349"/>
      <c r="O2777" s="578"/>
      <c r="P2777" s="578"/>
      <c r="Q2777" s="20"/>
      <c r="R2777" s="20"/>
      <c r="S2777" s="20"/>
      <c r="T2777" s="20"/>
      <c r="U2777" s="20"/>
      <c r="V2777" s="20"/>
      <c r="W2777" s="20"/>
      <c r="X2777" s="20"/>
      <c r="Y2777" s="20"/>
      <c r="Z2777" s="20"/>
      <c r="AA2777" s="20"/>
      <c r="AB2777" s="20"/>
    </row>
    <row r="2778" hidden="1">
      <c r="A2778" s="577"/>
      <c r="B2778" s="99"/>
      <c r="C2778" s="480" t="s">
        <v>52</v>
      </c>
      <c r="D2778" s="310" t="s">
        <v>51</v>
      </c>
      <c r="E2778" s="48" t="s">
        <v>6509</v>
      </c>
      <c r="F2778" s="48" t="s">
        <v>6510</v>
      </c>
      <c r="G2778" s="409" t="s">
        <v>9186</v>
      </c>
      <c r="H2778" s="116" t="s">
        <v>9438</v>
      </c>
      <c r="I2778" s="116" t="s">
        <v>11825</v>
      </c>
      <c r="J2778" s="116" t="s">
        <v>6512</v>
      </c>
      <c r="K2778" s="300"/>
      <c r="L2778" s="349"/>
      <c r="M2778" s="362"/>
      <c r="N2778" s="349"/>
      <c r="O2778" s="578"/>
      <c r="P2778" s="578"/>
      <c r="Q2778" s="20"/>
      <c r="R2778" s="20"/>
      <c r="S2778" s="20"/>
      <c r="T2778" s="20"/>
      <c r="U2778" s="20"/>
      <c r="V2778" s="20"/>
      <c r="W2778" s="20"/>
      <c r="X2778" s="20"/>
      <c r="Y2778" s="20"/>
      <c r="Z2778" s="20"/>
      <c r="AA2778" s="20"/>
      <c r="AB2778" s="20"/>
    </row>
    <row r="2779" hidden="1">
      <c r="A2779" s="577"/>
      <c r="B2779" s="99"/>
      <c r="C2779" s="480" t="s">
        <v>52</v>
      </c>
      <c r="D2779" s="310" t="s">
        <v>99</v>
      </c>
      <c r="E2779" s="116" t="s">
        <v>11826</v>
      </c>
      <c r="F2779" s="116" t="s">
        <v>11827</v>
      </c>
      <c r="G2779" s="409" t="s">
        <v>8958</v>
      </c>
      <c r="H2779" s="414" t="s">
        <v>11461</v>
      </c>
      <c r="I2779" s="116" t="s">
        <v>11828</v>
      </c>
      <c r="J2779" s="615" t="s">
        <v>11829</v>
      </c>
      <c r="K2779" s="300"/>
      <c r="L2779" s="349"/>
      <c r="M2779" s="362"/>
      <c r="N2779" s="349"/>
      <c r="O2779" s="578"/>
      <c r="P2779" s="578"/>
      <c r="Q2779" s="20"/>
      <c r="R2779" s="20"/>
      <c r="S2779" s="20"/>
      <c r="T2779" s="20"/>
      <c r="U2779" s="20"/>
      <c r="V2779" s="20"/>
      <c r="W2779" s="20"/>
      <c r="X2779" s="20"/>
      <c r="Y2779" s="20"/>
      <c r="Z2779" s="20"/>
      <c r="AA2779" s="20"/>
      <c r="AB2779" s="20"/>
    </row>
    <row r="2780" hidden="1">
      <c r="A2780" s="577"/>
      <c r="B2780" s="99"/>
      <c r="C2780" s="480" t="s">
        <v>52</v>
      </c>
      <c r="D2780" s="310" t="s">
        <v>247</v>
      </c>
      <c r="E2780" s="48" t="s">
        <v>5122</v>
      </c>
      <c r="F2780" s="48" t="s">
        <v>5123</v>
      </c>
      <c r="G2780" s="409" t="s">
        <v>8912</v>
      </c>
      <c r="H2780" s="414" t="s">
        <v>9438</v>
      </c>
      <c r="I2780" s="116" t="s">
        <v>11830</v>
      </c>
      <c r="J2780" s="116" t="s">
        <v>5125</v>
      </c>
      <c r="K2780" s="300"/>
      <c r="L2780" s="349"/>
      <c r="M2780" s="362"/>
      <c r="N2780" s="349"/>
      <c r="O2780" s="578"/>
      <c r="P2780" s="578"/>
      <c r="Q2780" s="20"/>
      <c r="R2780" s="20"/>
      <c r="S2780" s="20"/>
      <c r="T2780" s="20"/>
      <c r="U2780" s="20"/>
      <c r="V2780" s="20"/>
      <c r="W2780" s="20"/>
      <c r="X2780" s="20"/>
      <c r="Y2780" s="20"/>
      <c r="Z2780" s="20"/>
      <c r="AA2780" s="20"/>
      <c r="AB2780" s="20"/>
    </row>
    <row r="2781" hidden="1">
      <c r="A2781" s="577"/>
      <c r="B2781" s="99"/>
      <c r="C2781" s="480" t="s">
        <v>52</v>
      </c>
      <c r="D2781" s="306"/>
      <c r="E2781" s="173"/>
      <c r="F2781" s="173"/>
      <c r="G2781" s="308"/>
      <c r="H2781" s="348"/>
      <c r="I2781" s="173"/>
      <c r="J2781" s="173"/>
      <c r="K2781" s="300"/>
      <c r="L2781" s="349"/>
      <c r="M2781" s="362"/>
      <c r="N2781" s="349"/>
      <c r="O2781" s="578"/>
      <c r="P2781" s="578"/>
      <c r="Q2781" s="20"/>
      <c r="R2781" s="20"/>
      <c r="S2781" s="20"/>
      <c r="T2781" s="20"/>
      <c r="U2781" s="20"/>
      <c r="V2781" s="20"/>
      <c r="W2781" s="20"/>
      <c r="X2781" s="20"/>
      <c r="Y2781" s="20"/>
      <c r="Z2781" s="20"/>
      <c r="AA2781" s="20"/>
      <c r="AB2781" s="20"/>
    </row>
    <row r="2782" hidden="1">
      <c r="A2782" s="577"/>
      <c r="B2782" s="108"/>
      <c r="C2782" s="480" t="s">
        <v>52</v>
      </c>
      <c r="D2782" s="306"/>
      <c r="E2782" s="173"/>
      <c r="F2782" s="173"/>
      <c r="G2782" s="308"/>
      <c r="H2782" s="348"/>
      <c r="I2782" s="173"/>
      <c r="J2782" s="173"/>
      <c r="K2782" s="300"/>
      <c r="L2782" s="349"/>
      <c r="M2782" s="362"/>
      <c r="N2782" s="349"/>
      <c r="O2782" s="578"/>
      <c r="P2782" s="578"/>
      <c r="Q2782" s="20"/>
      <c r="R2782" s="20"/>
      <c r="S2782" s="20"/>
      <c r="T2782" s="20"/>
      <c r="U2782" s="20"/>
      <c r="V2782" s="20"/>
      <c r="W2782" s="20"/>
      <c r="X2782" s="20"/>
      <c r="Y2782" s="20"/>
      <c r="Z2782" s="20"/>
      <c r="AA2782" s="20"/>
      <c r="AB2782" s="20"/>
    </row>
    <row r="2783" hidden="1">
      <c r="A2783" s="577"/>
      <c r="B2783" s="479"/>
      <c r="C2783" s="480"/>
      <c r="D2783" s="306"/>
      <c r="E2783" s="173"/>
      <c r="F2783" s="173"/>
      <c r="G2783" s="308"/>
      <c r="H2783" s="348"/>
      <c r="I2783" s="173"/>
      <c r="J2783" s="173"/>
      <c r="K2783" s="300"/>
      <c r="L2783" s="349"/>
      <c r="M2783" s="362"/>
      <c r="N2783" s="349"/>
      <c r="O2783" s="578"/>
      <c r="P2783" s="578"/>
      <c r="Q2783" s="20"/>
      <c r="R2783" s="20"/>
      <c r="S2783" s="20"/>
      <c r="T2783" s="20"/>
      <c r="U2783" s="20"/>
      <c r="V2783" s="20"/>
      <c r="W2783" s="20"/>
      <c r="X2783" s="20"/>
      <c r="Y2783" s="20"/>
      <c r="Z2783" s="20"/>
      <c r="AA2783" s="20"/>
      <c r="AB2783" s="20"/>
    </row>
    <row r="2784" hidden="1">
      <c r="A2784" s="577"/>
      <c r="B2784" s="582" t="s">
        <v>10572</v>
      </c>
      <c r="C2784" s="480"/>
      <c r="D2784" s="310" t="s">
        <v>51</v>
      </c>
      <c r="E2784" s="116" t="s">
        <v>8090</v>
      </c>
      <c r="F2784" s="116" t="s">
        <v>8091</v>
      </c>
      <c r="G2784" s="409" t="s">
        <v>10693</v>
      </c>
      <c r="H2784" s="610" t="s">
        <v>10217</v>
      </c>
      <c r="I2784" s="610" t="s">
        <v>11779</v>
      </c>
      <c r="J2784" s="116" t="s">
        <v>8093</v>
      </c>
      <c r="K2784" s="300"/>
      <c r="L2784" s="349"/>
      <c r="M2784" s="362"/>
      <c r="N2784" s="349"/>
      <c r="O2784" s="578"/>
      <c r="P2784" s="578"/>
      <c r="Q2784" s="20"/>
      <c r="R2784" s="20"/>
      <c r="S2784" s="20"/>
      <c r="T2784" s="20"/>
      <c r="U2784" s="20"/>
      <c r="V2784" s="20"/>
      <c r="W2784" s="20"/>
      <c r="X2784" s="20"/>
      <c r="Y2784" s="20"/>
      <c r="Z2784" s="20"/>
      <c r="AA2784" s="20"/>
      <c r="AB2784" s="20"/>
    </row>
    <row r="2785" hidden="1">
      <c r="A2785" s="577"/>
      <c r="B2785" s="99"/>
      <c r="C2785" s="480" t="s">
        <v>69</v>
      </c>
      <c r="D2785" s="310" t="s">
        <v>51</v>
      </c>
      <c r="E2785" s="116" t="s">
        <v>4752</v>
      </c>
      <c r="F2785" s="116" t="s">
        <v>4753</v>
      </c>
      <c r="G2785" s="616">
        <v>0.5416666666666666</v>
      </c>
      <c r="H2785" s="116" t="s">
        <v>8946</v>
      </c>
      <c r="I2785" s="494" t="s">
        <v>11782</v>
      </c>
      <c r="J2785" s="116" t="s">
        <v>4755</v>
      </c>
      <c r="K2785" s="542"/>
      <c r="L2785" s="349"/>
      <c r="M2785" s="362"/>
      <c r="N2785" s="349"/>
      <c r="O2785" s="578"/>
      <c r="P2785" s="578"/>
      <c r="Q2785" s="20"/>
      <c r="R2785" s="20"/>
      <c r="S2785" s="20"/>
      <c r="T2785" s="20"/>
      <c r="U2785" s="20"/>
      <c r="V2785" s="20"/>
      <c r="W2785" s="20"/>
      <c r="X2785" s="20"/>
      <c r="Y2785" s="20"/>
      <c r="Z2785" s="20"/>
      <c r="AA2785" s="20"/>
      <c r="AB2785" s="20"/>
    </row>
    <row r="2786" hidden="1">
      <c r="A2786" s="577"/>
      <c r="B2786" s="99"/>
      <c r="C2786" s="480" t="s">
        <v>69</v>
      </c>
      <c r="D2786" s="310" t="s">
        <v>99</v>
      </c>
      <c r="E2786" s="48" t="s">
        <v>6554</v>
      </c>
      <c r="F2786" s="48" t="s">
        <v>6555</v>
      </c>
      <c r="G2786" s="617">
        <v>0.625</v>
      </c>
      <c r="H2786" s="414" t="s">
        <v>11579</v>
      </c>
      <c r="I2786" s="116" t="s">
        <v>11831</v>
      </c>
      <c r="J2786" s="48" t="s">
        <v>6556</v>
      </c>
      <c r="K2786" s="300"/>
      <c r="L2786" s="349"/>
      <c r="M2786" s="362"/>
      <c r="N2786" s="349"/>
      <c r="O2786" s="578"/>
      <c r="P2786" s="578"/>
      <c r="Q2786" s="20"/>
      <c r="R2786" s="20"/>
      <c r="S2786" s="20"/>
      <c r="T2786" s="20"/>
      <c r="U2786" s="20"/>
      <c r="V2786" s="20"/>
      <c r="W2786" s="20"/>
      <c r="X2786" s="20"/>
      <c r="Y2786" s="20"/>
      <c r="Z2786" s="20"/>
      <c r="AA2786" s="20"/>
      <c r="AB2786" s="20"/>
    </row>
    <row r="2787" hidden="1">
      <c r="A2787" s="577"/>
      <c r="B2787" s="99"/>
      <c r="C2787" s="480" t="s">
        <v>69</v>
      </c>
      <c r="D2787" s="297" t="s">
        <v>99</v>
      </c>
      <c r="E2787" s="424" t="s">
        <v>11832</v>
      </c>
      <c r="F2787" s="424" t="s">
        <v>9479</v>
      </c>
      <c r="G2787" s="618">
        <v>0.6875</v>
      </c>
      <c r="H2787" s="231" t="s">
        <v>11721</v>
      </c>
      <c r="I2787" s="122" t="s">
        <v>11833</v>
      </c>
      <c r="J2787" s="424" t="s">
        <v>11834</v>
      </c>
      <c r="K2787" s="300" t="s">
        <v>11835</v>
      </c>
      <c r="L2787" s="349"/>
      <c r="M2787" s="362"/>
      <c r="N2787" s="349"/>
      <c r="O2787" s="578"/>
      <c r="P2787" s="578"/>
      <c r="Q2787" s="20"/>
      <c r="R2787" s="20"/>
      <c r="S2787" s="20"/>
      <c r="T2787" s="20"/>
      <c r="U2787" s="20"/>
      <c r="V2787" s="20"/>
      <c r="W2787" s="20"/>
      <c r="X2787" s="20"/>
      <c r="Y2787" s="20"/>
      <c r="Z2787" s="20"/>
      <c r="AA2787" s="20"/>
      <c r="AB2787" s="20"/>
    </row>
    <row r="2788" hidden="1">
      <c r="A2788" s="577"/>
      <c r="B2788" s="99"/>
      <c r="C2788" s="480" t="s">
        <v>69</v>
      </c>
      <c r="D2788" s="310" t="s">
        <v>99</v>
      </c>
      <c r="E2788" s="48" t="s">
        <v>11836</v>
      </c>
      <c r="F2788" s="48" t="s">
        <v>11837</v>
      </c>
      <c r="G2788" s="409" t="s">
        <v>8760</v>
      </c>
      <c r="H2788" s="414" t="s">
        <v>11838</v>
      </c>
      <c r="I2788" s="116" t="s">
        <v>11839</v>
      </c>
      <c r="J2788" s="48" t="s">
        <v>2536</v>
      </c>
      <c r="K2788" s="300"/>
      <c r="L2788" s="349"/>
      <c r="M2788" s="362"/>
      <c r="N2788" s="349"/>
      <c r="O2788" s="578"/>
      <c r="P2788" s="578"/>
      <c r="Q2788" s="20"/>
      <c r="R2788" s="20"/>
      <c r="S2788" s="20"/>
      <c r="T2788" s="20"/>
      <c r="U2788" s="20"/>
      <c r="V2788" s="20"/>
      <c r="W2788" s="20"/>
      <c r="X2788" s="20"/>
      <c r="Y2788" s="20"/>
      <c r="Z2788" s="20"/>
      <c r="AA2788" s="20"/>
      <c r="AB2788" s="20"/>
    </row>
    <row r="2789" hidden="1">
      <c r="A2789" s="577"/>
      <c r="B2789" s="108"/>
      <c r="C2789" s="480"/>
      <c r="D2789" s="306"/>
      <c r="E2789" s="173"/>
      <c r="F2789" s="173"/>
      <c r="G2789" s="308"/>
      <c r="H2789" s="348"/>
      <c r="I2789" s="173"/>
      <c r="J2789" s="173"/>
      <c r="K2789" s="300"/>
      <c r="L2789" s="349"/>
      <c r="M2789" s="362"/>
      <c r="N2789" s="349"/>
      <c r="O2789" s="578"/>
      <c r="P2789" s="578"/>
      <c r="Q2789" s="20"/>
      <c r="R2789" s="20"/>
      <c r="S2789" s="20"/>
      <c r="T2789" s="20"/>
      <c r="U2789" s="20"/>
      <c r="V2789" s="20"/>
      <c r="W2789" s="20"/>
      <c r="X2789" s="20"/>
      <c r="Y2789" s="20"/>
      <c r="Z2789" s="20"/>
      <c r="AA2789" s="20"/>
      <c r="AB2789" s="20"/>
    </row>
    <row r="2790" hidden="1">
      <c r="A2790" s="577"/>
      <c r="B2790" s="479"/>
      <c r="C2790" s="480"/>
      <c r="D2790" s="306"/>
      <c r="E2790" s="173"/>
      <c r="F2790" s="173"/>
      <c r="G2790" s="308"/>
      <c r="H2790" s="348"/>
      <c r="I2790" s="173"/>
      <c r="J2790" s="173"/>
      <c r="K2790" s="300"/>
      <c r="L2790" s="349"/>
      <c r="M2790" s="362"/>
      <c r="N2790" s="349"/>
      <c r="O2790" s="578"/>
      <c r="P2790" s="578"/>
      <c r="Q2790" s="20"/>
      <c r="R2790" s="20"/>
      <c r="S2790" s="20"/>
      <c r="T2790" s="20"/>
      <c r="U2790" s="20"/>
      <c r="V2790" s="20"/>
      <c r="W2790" s="20"/>
      <c r="X2790" s="20"/>
      <c r="Y2790" s="20"/>
      <c r="Z2790" s="20"/>
      <c r="AA2790" s="20"/>
      <c r="AB2790" s="20"/>
    </row>
    <row r="2791" hidden="1">
      <c r="A2791" s="577"/>
      <c r="B2791" s="583" t="s">
        <v>368</v>
      </c>
      <c r="C2791" s="480" t="s">
        <v>371</v>
      </c>
      <c r="D2791" s="297" t="s">
        <v>247</v>
      </c>
      <c r="E2791" s="424" t="s">
        <v>4857</v>
      </c>
      <c r="F2791" s="424" t="s">
        <v>4858</v>
      </c>
      <c r="G2791" s="309" t="s">
        <v>8927</v>
      </c>
      <c r="H2791" s="231" t="s">
        <v>11840</v>
      </c>
      <c r="I2791" s="424" t="s">
        <v>11841</v>
      </c>
      <c r="J2791" s="424" t="s">
        <v>4861</v>
      </c>
      <c r="K2791" s="300" t="s">
        <v>11668</v>
      </c>
      <c r="L2791" s="349"/>
      <c r="M2791" s="362"/>
      <c r="N2791" s="349"/>
      <c r="O2791" s="578"/>
      <c r="P2791" s="578"/>
      <c r="Q2791" s="20"/>
      <c r="R2791" s="20"/>
      <c r="S2791" s="20"/>
      <c r="T2791" s="20"/>
      <c r="U2791" s="20"/>
      <c r="V2791" s="20"/>
      <c r="W2791" s="20"/>
      <c r="X2791" s="20"/>
      <c r="Y2791" s="20"/>
      <c r="Z2791" s="20"/>
      <c r="AA2791" s="20"/>
      <c r="AB2791" s="20"/>
    </row>
    <row r="2792" hidden="1">
      <c r="A2792" s="577"/>
      <c r="B2792" s="99"/>
      <c r="C2792" s="480" t="s">
        <v>371</v>
      </c>
      <c r="D2792" s="297" t="s">
        <v>123</v>
      </c>
      <c r="E2792" s="424" t="s">
        <v>11842</v>
      </c>
      <c r="F2792" s="424" t="s">
        <v>4149</v>
      </c>
      <c r="G2792" s="309" t="s">
        <v>9021</v>
      </c>
      <c r="H2792" s="231" t="s">
        <v>8798</v>
      </c>
      <c r="I2792" s="424" t="s">
        <v>11843</v>
      </c>
      <c r="J2792" s="424" t="s">
        <v>4151</v>
      </c>
      <c r="K2792" s="300" t="s">
        <v>11668</v>
      </c>
      <c r="L2792" s="349"/>
      <c r="M2792" s="362"/>
      <c r="N2792" s="349"/>
      <c r="O2792" s="578"/>
      <c r="P2792" s="578"/>
      <c r="Q2792" s="20"/>
      <c r="R2792" s="20"/>
      <c r="S2792" s="20"/>
      <c r="T2792" s="20"/>
      <c r="U2792" s="20"/>
      <c r="V2792" s="20"/>
      <c r="W2792" s="20"/>
      <c r="X2792" s="20"/>
      <c r="Y2792" s="20"/>
      <c r="Z2792" s="20"/>
      <c r="AA2792" s="20"/>
      <c r="AB2792" s="20"/>
    </row>
    <row r="2793" hidden="1">
      <c r="A2793" s="577"/>
      <c r="B2793" s="99"/>
      <c r="C2793" s="480" t="s">
        <v>371</v>
      </c>
      <c r="D2793" s="297" t="s">
        <v>247</v>
      </c>
      <c r="E2793" s="424" t="s">
        <v>679</v>
      </c>
      <c r="F2793" s="424" t="s">
        <v>680</v>
      </c>
      <c r="G2793" s="309" t="s">
        <v>8745</v>
      </c>
      <c r="H2793" s="231" t="s">
        <v>8756</v>
      </c>
      <c r="I2793" s="122" t="s">
        <v>11844</v>
      </c>
      <c r="J2793" s="424" t="s">
        <v>683</v>
      </c>
      <c r="K2793" s="300" t="s">
        <v>11668</v>
      </c>
      <c r="L2793" s="349"/>
      <c r="M2793" s="362"/>
      <c r="N2793" s="349"/>
      <c r="O2793" s="578"/>
      <c r="P2793" s="578"/>
      <c r="Q2793" s="20"/>
      <c r="R2793" s="20"/>
      <c r="S2793" s="20"/>
      <c r="T2793" s="20"/>
      <c r="U2793" s="20"/>
      <c r="V2793" s="20"/>
      <c r="W2793" s="20"/>
      <c r="X2793" s="20"/>
      <c r="Y2793" s="20"/>
      <c r="Z2793" s="20"/>
      <c r="AA2793" s="20"/>
      <c r="AB2793" s="20"/>
    </row>
    <row r="2794" hidden="1">
      <c r="A2794" s="577"/>
      <c r="B2794" s="99"/>
      <c r="C2794" s="480" t="s">
        <v>371</v>
      </c>
      <c r="D2794" s="309" t="s">
        <v>68</v>
      </c>
      <c r="E2794" s="424" t="s">
        <v>11845</v>
      </c>
      <c r="F2794" s="424" t="s">
        <v>1817</v>
      </c>
      <c r="G2794" s="309" t="s">
        <v>9325</v>
      </c>
      <c r="H2794" s="231" t="s">
        <v>11846</v>
      </c>
      <c r="I2794" s="122" t="s">
        <v>11847</v>
      </c>
      <c r="J2794" s="424" t="s">
        <v>1819</v>
      </c>
      <c r="K2794" s="300" t="s">
        <v>11668</v>
      </c>
      <c r="L2794" s="349"/>
      <c r="M2794" s="362"/>
      <c r="N2794" s="349"/>
      <c r="O2794" s="578"/>
      <c r="P2794" s="578"/>
      <c r="Q2794" s="20"/>
      <c r="R2794" s="20"/>
      <c r="S2794" s="20"/>
      <c r="T2794" s="20"/>
      <c r="U2794" s="20"/>
      <c r="V2794" s="20"/>
      <c r="W2794" s="20"/>
      <c r="X2794" s="20"/>
      <c r="Y2794" s="20"/>
      <c r="Z2794" s="20"/>
      <c r="AA2794" s="20"/>
      <c r="AB2794" s="20"/>
    </row>
    <row r="2795" hidden="1">
      <c r="A2795" s="577"/>
      <c r="B2795" s="99"/>
      <c r="C2795" s="480" t="s">
        <v>371</v>
      </c>
      <c r="D2795" s="306"/>
      <c r="E2795" s="173"/>
      <c r="F2795" s="173"/>
      <c r="G2795" s="308"/>
      <c r="H2795" s="348"/>
      <c r="I2795" s="173"/>
      <c r="J2795" s="173"/>
      <c r="K2795" s="300"/>
      <c r="L2795" s="349"/>
      <c r="M2795" s="362"/>
      <c r="N2795" s="349"/>
      <c r="O2795" s="578"/>
      <c r="P2795" s="578"/>
      <c r="Q2795" s="20"/>
      <c r="R2795" s="20"/>
      <c r="S2795" s="20"/>
      <c r="T2795" s="20"/>
      <c r="U2795" s="20"/>
      <c r="V2795" s="20"/>
      <c r="W2795" s="20"/>
      <c r="X2795" s="20"/>
      <c r="Y2795" s="20"/>
      <c r="Z2795" s="20"/>
      <c r="AA2795" s="20"/>
      <c r="AB2795" s="20"/>
    </row>
    <row r="2796" hidden="1">
      <c r="A2796" s="577"/>
      <c r="B2796" s="108"/>
      <c r="C2796" s="480"/>
      <c r="D2796" s="306"/>
      <c r="E2796" s="173"/>
      <c r="F2796" s="173"/>
      <c r="G2796" s="308"/>
      <c r="H2796" s="348"/>
      <c r="I2796" s="173"/>
      <c r="J2796" s="173"/>
      <c r="K2796" s="300"/>
      <c r="L2796" s="349"/>
      <c r="M2796" s="362"/>
      <c r="N2796" s="349"/>
      <c r="O2796" s="578"/>
      <c r="P2796" s="578"/>
      <c r="Q2796" s="20"/>
      <c r="R2796" s="20"/>
      <c r="S2796" s="20"/>
      <c r="T2796" s="20"/>
      <c r="U2796" s="20"/>
      <c r="V2796" s="20"/>
      <c r="W2796" s="20"/>
      <c r="X2796" s="20"/>
      <c r="Y2796" s="20"/>
      <c r="Z2796" s="20"/>
      <c r="AA2796" s="20"/>
      <c r="AB2796" s="20"/>
    </row>
    <row r="2797" hidden="1">
      <c r="A2797" s="577"/>
      <c r="B2797" s="83"/>
      <c r="C2797" s="478">
        <v>44525.0</v>
      </c>
      <c r="D2797" s="306"/>
      <c r="E2797" s="173"/>
      <c r="F2797" s="173"/>
      <c r="G2797" s="308"/>
      <c r="H2797" s="348"/>
      <c r="I2797" s="173"/>
      <c r="J2797" s="173"/>
      <c r="K2797" s="300"/>
      <c r="L2797" s="349"/>
      <c r="M2797" s="362"/>
      <c r="N2797" s="349"/>
      <c r="O2797" s="578"/>
      <c r="P2797" s="578"/>
      <c r="Q2797" s="20"/>
      <c r="R2797" s="20"/>
      <c r="S2797" s="20"/>
      <c r="T2797" s="20"/>
      <c r="U2797" s="20"/>
      <c r="V2797" s="20"/>
      <c r="W2797" s="20"/>
      <c r="X2797" s="20"/>
      <c r="Y2797" s="20"/>
      <c r="Z2797" s="20"/>
      <c r="AA2797" s="20"/>
      <c r="AB2797" s="20"/>
    </row>
    <row r="2798" hidden="1">
      <c r="A2798" s="577"/>
      <c r="B2798" s="582" t="s">
        <v>8686</v>
      </c>
      <c r="C2798" s="480" t="s">
        <v>52</v>
      </c>
      <c r="D2798" s="306"/>
      <c r="E2798" s="173"/>
      <c r="F2798" s="173"/>
      <c r="G2798" s="308"/>
      <c r="H2798" s="348"/>
      <c r="I2798" s="173"/>
      <c r="J2798" s="173"/>
      <c r="K2798" s="300"/>
      <c r="L2798" s="349"/>
      <c r="M2798" s="362"/>
      <c r="N2798" s="349"/>
      <c r="O2798" s="578"/>
      <c r="P2798" s="578"/>
      <c r="Q2798" s="20"/>
      <c r="R2798" s="20"/>
      <c r="S2798" s="20"/>
      <c r="T2798" s="20"/>
      <c r="U2798" s="20"/>
      <c r="V2798" s="20"/>
      <c r="W2798" s="20"/>
      <c r="X2798" s="20"/>
      <c r="Y2798" s="20"/>
      <c r="Z2798" s="20"/>
      <c r="AA2798" s="20"/>
      <c r="AB2798" s="20"/>
    </row>
    <row r="2799" hidden="1">
      <c r="A2799" s="577"/>
      <c r="B2799" s="99"/>
      <c r="C2799" s="480" t="s">
        <v>52</v>
      </c>
      <c r="D2799" s="310" t="s">
        <v>51</v>
      </c>
      <c r="E2799" s="116" t="s">
        <v>2746</v>
      </c>
      <c r="F2799" s="116" t="s">
        <v>2747</v>
      </c>
      <c r="G2799" s="587">
        <v>0.5208333333333334</v>
      </c>
      <c r="H2799" s="414" t="s">
        <v>11798</v>
      </c>
      <c r="I2799" s="414" t="s">
        <v>11799</v>
      </c>
      <c r="J2799" s="48" t="s">
        <v>2749</v>
      </c>
      <c r="K2799" s="300"/>
      <c r="L2799" s="349"/>
      <c r="M2799" s="362"/>
      <c r="N2799" s="349"/>
      <c r="O2799" s="578"/>
      <c r="P2799" s="578"/>
      <c r="Q2799" s="20"/>
      <c r="R2799" s="20"/>
      <c r="S2799" s="20"/>
      <c r="T2799" s="20"/>
      <c r="U2799" s="20"/>
      <c r="V2799" s="20"/>
      <c r="W2799" s="20"/>
      <c r="X2799" s="20"/>
      <c r="Y2799" s="20"/>
      <c r="Z2799" s="20"/>
      <c r="AA2799" s="20"/>
      <c r="AB2799" s="20"/>
    </row>
    <row r="2800" hidden="1">
      <c r="A2800" s="577"/>
      <c r="B2800" s="99"/>
      <c r="C2800" s="480" t="s">
        <v>52</v>
      </c>
      <c r="D2800" s="116" t="s">
        <v>68</v>
      </c>
      <c r="E2800" s="48" t="s">
        <v>11848</v>
      </c>
      <c r="F2800" s="48" t="s">
        <v>11849</v>
      </c>
      <c r="G2800" s="409" t="s">
        <v>8755</v>
      </c>
      <c r="H2800" s="414" t="s">
        <v>8938</v>
      </c>
      <c r="I2800" s="116" t="s">
        <v>11850</v>
      </c>
      <c r="J2800" s="48" t="s">
        <v>11851</v>
      </c>
      <c r="K2800" s="300"/>
      <c r="L2800" s="349"/>
      <c r="M2800" s="362"/>
      <c r="N2800" s="349"/>
      <c r="O2800" s="578"/>
      <c r="P2800" s="578"/>
      <c r="Q2800" s="20"/>
      <c r="R2800" s="20"/>
      <c r="S2800" s="20"/>
      <c r="T2800" s="20"/>
      <c r="U2800" s="20"/>
      <c r="V2800" s="20"/>
      <c r="W2800" s="20"/>
      <c r="X2800" s="20"/>
      <c r="Y2800" s="20"/>
      <c r="Z2800" s="20"/>
      <c r="AA2800" s="20"/>
      <c r="AB2800" s="20"/>
    </row>
    <row r="2801" hidden="1">
      <c r="A2801" s="577"/>
      <c r="B2801" s="99"/>
      <c r="C2801" s="480" t="s">
        <v>52</v>
      </c>
      <c r="D2801" s="122" t="s">
        <v>68</v>
      </c>
      <c r="E2801" s="424" t="s">
        <v>11791</v>
      </c>
      <c r="F2801" s="424" t="s">
        <v>11792</v>
      </c>
      <c r="G2801" s="309" t="s">
        <v>8783</v>
      </c>
      <c r="H2801" s="231" t="s">
        <v>11852</v>
      </c>
      <c r="I2801" s="122" t="s">
        <v>11853</v>
      </c>
      <c r="J2801" s="424" t="s">
        <v>11795</v>
      </c>
      <c r="K2801" s="300" t="s">
        <v>11854</v>
      </c>
      <c r="L2801" s="349"/>
      <c r="M2801" s="362"/>
      <c r="N2801" s="349"/>
      <c r="O2801" s="578"/>
      <c r="P2801" s="578"/>
      <c r="Q2801" s="20"/>
      <c r="R2801" s="20"/>
      <c r="S2801" s="20"/>
      <c r="T2801" s="20"/>
      <c r="U2801" s="20"/>
      <c r="V2801" s="20"/>
      <c r="W2801" s="20"/>
      <c r="X2801" s="20"/>
      <c r="Y2801" s="20"/>
      <c r="Z2801" s="20"/>
      <c r="AA2801" s="20"/>
      <c r="AB2801" s="20"/>
    </row>
    <row r="2802" hidden="1">
      <c r="A2802" s="577"/>
      <c r="B2802" s="99"/>
      <c r="C2802" s="480" t="s">
        <v>52</v>
      </c>
      <c r="D2802" s="116" t="s">
        <v>68</v>
      </c>
      <c r="E2802" s="48" t="s">
        <v>11855</v>
      </c>
      <c r="F2802" s="48" t="s">
        <v>11856</v>
      </c>
      <c r="G2802" s="409" t="s">
        <v>8870</v>
      </c>
      <c r="H2802" s="414" t="s">
        <v>8818</v>
      </c>
      <c r="I2802" s="116" t="s">
        <v>11857</v>
      </c>
      <c r="J2802" s="48" t="s">
        <v>11858</v>
      </c>
      <c r="K2802" s="300"/>
      <c r="L2802" s="349"/>
      <c r="M2802" s="362"/>
      <c r="N2802" s="349"/>
      <c r="O2802" s="578"/>
      <c r="P2802" s="578"/>
      <c r="Q2802" s="20"/>
      <c r="R2802" s="20"/>
      <c r="S2802" s="20"/>
      <c r="T2802" s="20"/>
      <c r="U2802" s="20"/>
      <c r="V2802" s="20"/>
      <c r="W2802" s="20"/>
      <c r="X2802" s="20"/>
      <c r="Y2802" s="20"/>
      <c r="Z2802" s="20"/>
      <c r="AA2802" s="20"/>
      <c r="AB2802" s="20"/>
    </row>
    <row r="2803" hidden="1">
      <c r="A2803" s="577"/>
      <c r="B2803" s="99"/>
      <c r="C2803" s="480" t="s">
        <v>52</v>
      </c>
      <c r="D2803" s="306"/>
      <c r="E2803" s="173"/>
      <c r="F2803" s="173"/>
      <c r="G2803" s="308"/>
      <c r="H2803" s="348"/>
      <c r="I2803" s="173"/>
      <c r="J2803" s="173"/>
      <c r="K2803" s="300"/>
      <c r="L2803" s="349"/>
      <c r="M2803" s="362"/>
      <c r="N2803" s="349"/>
      <c r="O2803" s="578"/>
      <c r="P2803" s="578"/>
      <c r="Q2803" s="20"/>
      <c r="R2803" s="20"/>
      <c r="S2803" s="20"/>
      <c r="T2803" s="20"/>
      <c r="U2803" s="20"/>
      <c r="V2803" s="20"/>
      <c r="W2803" s="20"/>
      <c r="X2803" s="20"/>
      <c r="Y2803" s="20"/>
      <c r="Z2803" s="20"/>
      <c r="AA2803" s="20"/>
      <c r="AB2803" s="20"/>
    </row>
    <row r="2804" hidden="1">
      <c r="A2804" s="577"/>
      <c r="B2804" s="108"/>
      <c r="C2804" s="480" t="s">
        <v>52</v>
      </c>
      <c r="D2804" s="306"/>
      <c r="E2804" s="173"/>
      <c r="F2804" s="173"/>
      <c r="G2804" s="308"/>
      <c r="H2804" s="348"/>
      <c r="I2804" s="173"/>
      <c r="J2804" s="173"/>
      <c r="K2804" s="300"/>
      <c r="L2804" s="349"/>
      <c r="M2804" s="362"/>
      <c r="N2804" s="349"/>
      <c r="O2804" s="578"/>
      <c r="P2804" s="578"/>
      <c r="Q2804" s="20"/>
      <c r="R2804" s="20"/>
      <c r="S2804" s="20"/>
      <c r="T2804" s="20"/>
      <c r="U2804" s="20"/>
      <c r="V2804" s="20"/>
      <c r="W2804" s="20"/>
      <c r="X2804" s="20"/>
      <c r="Y2804" s="20"/>
      <c r="Z2804" s="20"/>
      <c r="AA2804" s="20"/>
      <c r="AB2804" s="20"/>
    </row>
    <row r="2805" hidden="1">
      <c r="A2805" s="577"/>
      <c r="B2805" s="479"/>
      <c r="C2805" s="480"/>
      <c r="D2805" s="306"/>
      <c r="E2805" s="173"/>
      <c r="F2805" s="173"/>
      <c r="G2805" s="308"/>
      <c r="H2805" s="348"/>
      <c r="I2805" s="173"/>
      <c r="J2805" s="173"/>
      <c r="K2805" s="300"/>
      <c r="L2805" s="349"/>
      <c r="M2805" s="362"/>
      <c r="N2805" s="349"/>
      <c r="O2805" s="578"/>
      <c r="P2805" s="578"/>
      <c r="Q2805" s="20"/>
      <c r="R2805" s="20"/>
      <c r="S2805" s="20"/>
      <c r="T2805" s="20"/>
      <c r="U2805" s="20"/>
      <c r="V2805" s="20"/>
      <c r="W2805" s="20"/>
      <c r="X2805" s="20"/>
      <c r="Y2805" s="20"/>
      <c r="Z2805" s="20"/>
      <c r="AA2805" s="20"/>
      <c r="AB2805" s="20"/>
    </row>
    <row r="2806" hidden="1">
      <c r="A2806" s="577"/>
      <c r="B2806" s="582" t="s">
        <v>10572</v>
      </c>
      <c r="C2806" s="480"/>
      <c r="D2806" s="306"/>
      <c r="E2806" s="173"/>
      <c r="F2806" s="173"/>
      <c r="G2806" s="308"/>
      <c r="H2806" s="348"/>
      <c r="I2806" s="173"/>
      <c r="J2806" s="173"/>
      <c r="K2806" s="300"/>
      <c r="L2806" s="349"/>
      <c r="M2806" s="362"/>
      <c r="N2806" s="349"/>
      <c r="O2806" s="578"/>
      <c r="P2806" s="578"/>
      <c r="Q2806" s="20"/>
      <c r="R2806" s="20"/>
      <c r="S2806" s="20"/>
      <c r="T2806" s="20"/>
      <c r="U2806" s="20"/>
      <c r="V2806" s="20"/>
      <c r="W2806" s="20"/>
      <c r="X2806" s="20"/>
      <c r="Y2806" s="20"/>
      <c r="Z2806" s="20"/>
      <c r="AA2806" s="20"/>
      <c r="AB2806" s="20"/>
    </row>
    <row r="2807" hidden="1">
      <c r="A2807" s="577"/>
      <c r="B2807" s="99"/>
      <c r="C2807" s="480" t="s">
        <v>69</v>
      </c>
      <c r="D2807" s="297" t="s">
        <v>99</v>
      </c>
      <c r="E2807" s="424" t="s">
        <v>10300</v>
      </c>
      <c r="F2807" s="424" t="s">
        <v>10301</v>
      </c>
      <c r="G2807" s="309" t="s">
        <v>10076</v>
      </c>
      <c r="H2807" s="231" t="s">
        <v>11461</v>
      </c>
      <c r="I2807" s="122" t="s">
        <v>11859</v>
      </c>
      <c r="J2807" s="424" t="s">
        <v>11860</v>
      </c>
      <c r="K2807" s="300" t="s">
        <v>11861</v>
      </c>
      <c r="L2807" s="349"/>
      <c r="M2807" s="362"/>
      <c r="N2807" s="349"/>
      <c r="O2807" s="578"/>
      <c r="P2807" s="578"/>
      <c r="Q2807" s="20"/>
      <c r="R2807" s="20"/>
      <c r="S2807" s="20"/>
      <c r="T2807" s="20"/>
      <c r="U2807" s="20"/>
      <c r="V2807" s="20"/>
      <c r="W2807" s="20"/>
      <c r="X2807" s="20"/>
      <c r="Y2807" s="20"/>
      <c r="Z2807" s="20"/>
      <c r="AA2807" s="20"/>
      <c r="AB2807" s="20"/>
    </row>
    <row r="2808" hidden="1">
      <c r="A2808" s="577"/>
      <c r="B2808" s="99"/>
      <c r="C2808" s="480" t="s">
        <v>69</v>
      </c>
      <c r="D2808" s="310" t="s">
        <v>99</v>
      </c>
      <c r="E2808" s="48" t="s">
        <v>2830</v>
      </c>
      <c r="F2808" s="48" t="s">
        <v>2831</v>
      </c>
      <c r="G2808" s="409" t="s">
        <v>9222</v>
      </c>
      <c r="H2808" s="414" t="s">
        <v>11862</v>
      </c>
      <c r="I2808" s="116" t="s">
        <v>11863</v>
      </c>
      <c r="J2808" s="48" t="s">
        <v>2833</v>
      </c>
      <c r="K2808" s="300"/>
      <c r="L2808" s="349"/>
      <c r="M2808" s="362"/>
      <c r="N2808" s="349"/>
      <c r="O2808" s="578"/>
      <c r="P2808" s="578"/>
      <c r="Q2808" s="20"/>
      <c r="R2808" s="20"/>
      <c r="S2808" s="20"/>
      <c r="T2808" s="20"/>
      <c r="U2808" s="20"/>
      <c r="V2808" s="20"/>
      <c r="W2808" s="20"/>
      <c r="X2808" s="20"/>
      <c r="Y2808" s="20"/>
      <c r="Z2808" s="20"/>
      <c r="AA2808" s="20"/>
      <c r="AB2808" s="20"/>
    </row>
    <row r="2809" hidden="1">
      <c r="A2809" s="577"/>
      <c r="B2809" s="99"/>
      <c r="C2809" s="480" t="s">
        <v>69</v>
      </c>
      <c r="D2809" s="297" t="s">
        <v>99</v>
      </c>
      <c r="E2809" s="424" t="s">
        <v>3793</v>
      </c>
      <c r="F2809" s="424" t="s">
        <v>3794</v>
      </c>
      <c r="G2809" s="309" t="s">
        <v>8958</v>
      </c>
      <c r="H2809" s="231" t="s">
        <v>11864</v>
      </c>
      <c r="I2809" s="122" t="s">
        <v>11865</v>
      </c>
      <c r="J2809" s="424" t="s">
        <v>11866</v>
      </c>
      <c r="K2809" s="300" t="s">
        <v>11867</v>
      </c>
      <c r="L2809" s="349"/>
      <c r="M2809" s="362"/>
      <c r="N2809" s="349"/>
      <c r="O2809" s="578"/>
      <c r="P2809" s="578"/>
      <c r="Q2809" s="20"/>
      <c r="R2809" s="20"/>
      <c r="S2809" s="20"/>
      <c r="T2809" s="20"/>
      <c r="U2809" s="20"/>
      <c r="V2809" s="20"/>
      <c r="W2809" s="20"/>
      <c r="X2809" s="20"/>
      <c r="Y2809" s="20"/>
      <c r="Z2809" s="20"/>
      <c r="AA2809" s="20"/>
      <c r="AB2809" s="20"/>
    </row>
    <row r="2810" hidden="1">
      <c r="A2810" s="577"/>
      <c r="B2810" s="99"/>
      <c r="C2810" s="480" t="s">
        <v>69</v>
      </c>
      <c r="D2810" s="297" t="s">
        <v>99</v>
      </c>
      <c r="E2810" s="424" t="s">
        <v>5039</v>
      </c>
      <c r="F2810" s="424" t="s">
        <v>5040</v>
      </c>
      <c r="G2810" s="309" t="s">
        <v>8912</v>
      </c>
      <c r="H2810" s="231" t="s">
        <v>11868</v>
      </c>
      <c r="I2810" s="122" t="s">
        <v>11869</v>
      </c>
      <c r="J2810" s="424" t="s">
        <v>5042</v>
      </c>
      <c r="K2810" s="300" t="s">
        <v>11870</v>
      </c>
      <c r="L2810" s="349"/>
      <c r="M2810" s="362"/>
      <c r="N2810" s="349"/>
      <c r="O2810" s="578"/>
      <c r="P2810" s="578"/>
      <c r="Q2810" s="20"/>
      <c r="R2810" s="20"/>
      <c r="S2810" s="20"/>
      <c r="T2810" s="20"/>
      <c r="U2810" s="20"/>
      <c r="V2810" s="20"/>
      <c r="W2810" s="20"/>
      <c r="X2810" s="20"/>
      <c r="Y2810" s="20"/>
      <c r="Z2810" s="20"/>
      <c r="AA2810" s="20"/>
      <c r="AB2810" s="20"/>
    </row>
    <row r="2811" hidden="1">
      <c r="A2811" s="577"/>
      <c r="B2811" s="99"/>
      <c r="C2811" s="480" t="s">
        <v>69</v>
      </c>
      <c r="D2811" s="297" t="s">
        <v>51</v>
      </c>
      <c r="E2811" s="424" t="s">
        <v>1759</v>
      </c>
      <c r="F2811" s="122" t="s">
        <v>1760</v>
      </c>
      <c r="G2811" s="309" t="s">
        <v>9325</v>
      </c>
      <c r="H2811" s="613" t="s">
        <v>9826</v>
      </c>
      <c r="I2811" s="614" t="s">
        <v>11783</v>
      </c>
      <c r="J2811" s="424" t="s">
        <v>1762</v>
      </c>
      <c r="K2811" s="300" t="s">
        <v>11871</v>
      </c>
      <c r="L2811" s="349"/>
      <c r="M2811" s="362"/>
      <c r="N2811" s="349"/>
      <c r="O2811" s="578"/>
      <c r="P2811" s="578"/>
      <c r="Q2811" s="20"/>
      <c r="R2811" s="20"/>
      <c r="S2811" s="20"/>
      <c r="T2811" s="20"/>
      <c r="U2811" s="20"/>
      <c r="V2811" s="20"/>
      <c r="W2811" s="20"/>
      <c r="X2811" s="20"/>
      <c r="Y2811" s="20"/>
      <c r="Z2811" s="20"/>
      <c r="AA2811" s="20"/>
      <c r="AB2811" s="20"/>
    </row>
    <row r="2812" hidden="1">
      <c r="A2812" s="577"/>
      <c r="B2812" s="108"/>
      <c r="C2812" s="480"/>
      <c r="D2812" s="310" t="s">
        <v>51</v>
      </c>
      <c r="E2812" s="116" t="s">
        <v>4164</v>
      </c>
      <c r="F2812" s="48" t="s">
        <v>4165</v>
      </c>
      <c r="G2812" s="409" t="s">
        <v>11325</v>
      </c>
      <c r="H2812" s="611" t="s">
        <v>9953</v>
      </c>
      <c r="I2812" s="610" t="s">
        <v>11781</v>
      </c>
      <c r="J2812" s="48" t="s">
        <v>4167</v>
      </c>
      <c r="K2812" s="300" t="s">
        <v>11872</v>
      </c>
      <c r="L2812" s="349"/>
      <c r="M2812" s="362"/>
      <c r="N2812" s="349"/>
      <c r="O2812" s="578"/>
      <c r="P2812" s="578"/>
      <c r="Q2812" s="20"/>
      <c r="R2812" s="20"/>
      <c r="S2812" s="20"/>
      <c r="T2812" s="20"/>
      <c r="U2812" s="20"/>
      <c r="V2812" s="20"/>
      <c r="W2812" s="20"/>
      <c r="X2812" s="20"/>
      <c r="Y2812" s="20"/>
      <c r="Z2812" s="20"/>
      <c r="AA2812" s="20"/>
      <c r="AB2812" s="20"/>
    </row>
    <row r="2813" hidden="1">
      <c r="A2813" s="577"/>
      <c r="B2813" s="479"/>
      <c r="C2813" s="480"/>
      <c r="D2813" s="306"/>
      <c r="E2813" s="173"/>
      <c r="F2813" s="173"/>
      <c r="G2813" s="308"/>
      <c r="H2813" s="348"/>
      <c r="I2813" s="173"/>
      <c r="J2813" s="173"/>
      <c r="K2813" s="300"/>
      <c r="L2813" s="349"/>
      <c r="M2813" s="362"/>
      <c r="N2813" s="349"/>
      <c r="O2813" s="578"/>
      <c r="P2813" s="578"/>
      <c r="Q2813" s="20"/>
      <c r="R2813" s="20"/>
      <c r="S2813" s="20"/>
      <c r="T2813" s="20"/>
      <c r="U2813" s="20"/>
      <c r="V2813" s="20"/>
      <c r="W2813" s="20"/>
      <c r="X2813" s="20"/>
      <c r="Y2813" s="20"/>
      <c r="Z2813" s="20"/>
      <c r="AA2813" s="20"/>
      <c r="AB2813" s="20"/>
    </row>
    <row r="2814" hidden="1">
      <c r="A2814" s="577"/>
      <c r="B2814" s="583" t="s">
        <v>368</v>
      </c>
      <c r="C2814" s="480" t="s">
        <v>371</v>
      </c>
      <c r="D2814" s="306"/>
      <c r="E2814" s="173"/>
      <c r="F2814" s="173"/>
      <c r="G2814" s="308"/>
      <c r="H2814" s="348"/>
      <c r="I2814" s="173"/>
      <c r="J2814" s="173"/>
      <c r="K2814" s="300"/>
      <c r="L2814" s="349"/>
      <c r="M2814" s="362"/>
      <c r="N2814" s="349"/>
      <c r="O2814" s="578"/>
      <c r="P2814" s="578"/>
      <c r="Q2814" s="20"/>
      <c r="R2814" s="20"/>
      <c r="S2814" s="20"/>
      <c r="T2814" s="20"/>
      <c r="U2814" s="20"/>
      <c r="V2814" s="20"/>
      <c r="W2814" s="20"/>
      <c r="X2814" s="20"/>
      <c r="Y2814" s="20"/>
      <c r="Z2814" s="20"/>
      <c r="AA2814" s="20"/>
      <c r="AB2814" s="20"/>
    </row>
    <row r="2815" hidden="1">
      <c r="A2815" s="577"/>
      <c r="B2815" s="99"/>
      <c r="C2815" s="480" t="s">
        <v>371</v>
      </c>
      <c r="D2815" s="306"/>
      <c r="E2815" s="173"/>
      <c r="F2815" s="173"/>
      <c r="G2815" s="308"/>
      <c r="H2815" s="348"/>
      <c r="I2815" s="173"/>
      <c r="J2815" s="173"/>
      <c r="K2815" s="300"/>
      <c r="L2815" s="349"/>
      <c r="M2815" s="362"/>
      <c r="N2815" s="349"/>
      <c r="O2815" s="578"/>
      <c r="P2815" s="578"/>
      <c r="Q2815" s="20"/>
      <c r="R2815" s="20"/>
      <c r="S2815" s="20"/>
      <c r="T2815" s="20"/>
      <c r="U2815" s="20"/>
      <c r="V2815" s="20"/>
      <c r="W2815" s="20"/>
      <c r="X2815" s="20"/>
      <c r="Y2815" s="20"/>
      <c r="Z2815" s="20"/>
      <c r="AA2815" s="20"/>
      <c r="AB2815" s="20"/>
    </row>
    <row r="2816" hidden="1">
      <c r="A2816" s="577"/>
      <c r="B2816" s="99"/>
      <c r="C2816" s="480" t="s">
        <v>371</v>
      </c>
      <c r="D2816" s="306"/>
      <c r="E2816" s="339" t="s">
        <v>10215</v>
      </c>
      <c r="F2816" s="254"/>
      <c r="G2816" s="308"/>
      <c r="H2816" s="348"/>
      <c r="I2816" s="173"/>
      <c r="J2816" s="173"/>
      <c r="K2816" s="300"/>
      <c r="L2816" s="349"/>
      <c r="M2816" s="362"/>
      <c r="N2816" s="349"/>
      <c r="O2816" s="578"/>
      <c r="P2816" s="578"/>
      <c r="Q2816" s="20"/>
      <c r="R2816" s="20"/>
      <c r="S2816" s="20"/>
      <c r="T2816" s="20"/>
      <c r="U2816" s="20"/>
      <c r="V2816" s="20"/>
      <c r="W2816" s="20"/>
      <c r="X2816" s="20"/>
      <c r="Y2816" s="20"/>
      <c r="Z2816" s="20"/>
      <c r="AA2816" s="20"/>
      <c r="AB2816" s="20"/>
    </row>
    <row r="2817" hidden="1">
      <c r="A2817" s="577"/>
      <c r="B2817" s="99"/>
      <c r="C2817" s="480" t="s">
        <v>371</v>
      </c>
      <c r="D2817" s="306"/>
      <c r="E2817" s="255"/>
      <c r="F2817" s="256"/>
      <c r="G2817" s="308"/>
      <c r="H2817" s="348"/>
      <c r="I2817" s="173"/>
      <c r="J2817" s="173"/>
      <c r="K2817" s="300"/>
      <c r="L2817" s="349"/>
      <c r="M2817" s="362"/>
      <c r="N2817" s="349"/>
      <c r="O2817" s="578"/>
      <c r="P2817" s="578"/>
      <c r="Q2817" s="20"/>
      <c r="R2817" s="20"/>
      <c r="S2817" s="20"/>
      <c r="T2817" s="20"/>
      <c r="U2817" s="20"/>
      <c r="V2817" s="20"/>
      <c r="W2817" s="20"/>
      <c r="X2817" s="20"/>
      <c r="Y2817" s="20"/>
      <c r="Z2817" s="20"/>
      <c r="AA2817" s="20"/>
      <c r="AB2817" s="20"/>
    </row>
    <row r="2818" hidden="1">
      <c r="A2818" s="577"/>
      <c r="B2818" s="99"/>
      <c r="C2818" s="480" t="s">
        <v>371</v>
      </c>
      <c r="D2818" s="306"/>
      <c r="E2818" s="257"/>
      <c r="F2818" s="259"/>
      <c r="G2818" s="308"/>
      <c r="H2818" s="348"/>
      <c r="I2818" s="173"/>
      <c r="J2818" s="173"/>
      <c r="K2818" s="300"/>
      <c r="L2818" s="349"/>
      <c r="M2818" s="362"/>
      <c r="N2818" s="349"/>
      <c r="O2818" s="578"/>
      <c r="P2818" s="578"/>
      <c r="Q2818" s="20"/>
      <c r="R2818" s="20"/>
      <c r="S2818" s="20"/>
      <c r="T2818" s="20"/>
      <c r="U2818" s="20"/>
      <c r="V2818" s="20"/>
      <c r="W2818" s="20"/>
      <c r="X2818" s="20"/>
      <c r="Y2818" s="20"/>
      <c r="Z2818" s="20"/>
      <c r="AA2818" s="20"/>
      <c r="AB2818" s="20"/>
    </row>
    <row r="2819" hidden="1">
      <c r="A2819" s="577"/>
      <c r="B2819" s="108"/>
      <c r="C2819" s="480"/>
      <c r="D2819" s="306"/>
      <c r="E2819" s="173"/>
      <c r="F2819" s="173"/>
      <c r="G2819" s="308"/>
      <c r="H2819" s="348"/>
      <c r="I2819" s="173"/>
      <c r="J2819" s="173"/>
      <c r="K2819" s="300"/>
      <c r="L2819" s="349"/>
      <c r="M2819" s="362"/>
      <c r="N2819" s="349"/>
      <c r="O2819" s="578"/>
      <c r="P2819" s="578"/>
      <c r="Q2819" s="20"/>
      <c r="R2819" s="20"/>
      <c r="S2819" s="20"/>
      <c r="T2819" s="20"/>
      <c r="U2819" s="20"/>
      <c r="V2819" s="20"/>
      <c r="W2819" s="20"/>
      <c r="X2819" s="20"/>
      <c r="Y2819" s="20"/>
      <c r="Z2819" s="20"/>
      <c r="AA2819" s="20"/>
      <c r="AB2819" s="20"/>
    </row>
    <row r="2820" hidden="1">
      <c r="A2820" s="577"/>
      <c r="B2820" s="83"/>
      <c r="C2820" s="478">
        <v>44526.0</v>
      </c>
      <c r="D2820" s="306"/>
      <c r="E2820" s="173"/>
      <c r="F2820" s="173"/>
      <c r="G2820" s="308"/>
      <c r="H2820" s="348"/>
      <c r="I2820" s="173"/>
      <c r="J2820" s="173"/>
      <c r="K2820" s="300"/>
      <c r="L2820" s="349"/>
      <c r="M2820" s="362"/>
      <c r="N2820" s="349"/>
      <c r="O2820" s="578"/>
      <c r="P2820" s="578"/>
      <c r="Q2820" s="20"/>
      <c r="R2820" s="20"/>
      <c r="S2820" s="20"/>
      <c r="T2820" s="20"/>
      <c r="U2820" s="20"/>
      <c r="V2820" s="20"/>
      <c r="W2820" s="20"/>
      <c r="X2820" s="20"/>
      <c r="Y2820" s="20"/>
      <c r="Z2820" s="20"/>
      <c r="AA2820" s="20"/>
      <c r="AB2820" s="20"/>
    </row>
    <row r="2821" hidden="1">
      <c r="A2821" s="577"/>
      <c r="B2821" s="582" t="s">
        <v>8686</v>
      </c>
      <c r="C2821" s="480" t="s">
        <v>52</v>
      </c>
      <c r="D2821" s="306"/>
      <c r="E2821" s="173"/>
      <c r="F2821" s="173"/>
      <c r="G2821" s="308"/>
      <c r="H2821" s="348"/>
      <c r="I2821" s="173"/>
      <c r="J2821" s="173"/>
      <c r="K2821" s="300"/>
      <c r="L2821" s="349"/>
      <c r="M2821" s="362"/>
      <c r="N2821" s="349"/>
      <c r="O2821" s="578"/>
      <c r="P2821" s="578"/>
      <c r="Q2821" s="20"/>
      <c r="R2821" s="20"/>
      <c r="S2821" s="20"/>
      <c r="T2821" s="20"/>
      <c r="U2821" s="20"/>
      <c r="V2821" s="20"/>
      <c r="W2821" s="20"/>
      <c r="X2821" s="20"/>
      <c r="Y2821" s="20"/>
      <c r="Z2821" s="20"/>
      <c r="AA2821" s="20"/>
      <c r="AB2821" s="20"/>
    </row>
    <row r="2822" hidden="1">
      <c r="A2822" s="577"/>
      <c r="B2822" s="99"/>
      <c r="C2822" s="480" t="s">
        <v>52</v>
      </c>
      <c r="D2822" s="116" t="s">
        <v>11873</v>
      </c>
      <c r="E2822" s="48" t="s">
        <v>2231</v>
      </c>
      <c r="F2822" s="48" t="s">
        <v>2232</v>
      </c>
      <c r="G2822" s="409" t="s">
        <v>9021</v>
      </c>
      <c r="H2822" s="414" t="s">
        <v>11874</v>
      </c>
      <c r="I2822" s="48" t="s">
        <v>11875</v>
      </c>
      <c r="J2822" s="48" t="s">
        <v>2235</v>
      </c>
      <c r="K2822" s="300"/>
      <c r="L2822" s="349"/>
      <c r="M2822" s="362"/>
      <c r="N2822" s="349"/>
      <c r="O2822" s="578"/>
      <c r="P2822" s="578"/>
      <c r="Q2822" s="20"/>
      <c r="R2822" s="20"/>
      <c r="S2822" s="20"/>
      <c r="T2822" s="20"/>
      <c r="U2822" s="20"/>
      <c r="V2822" s="20"/>
      <c r="W2822" s="20"/>
      <c r="X2822" s="20"/>
      <c r="Y2822" s="20"/>
      <c r="Z2822" s="20"/>
      <c r="AA2822" s="20"/>
      <c r="AB2822" s="20"/>
    </row>
    <row r="2823" hidden="1">
      <c r="A2823" s="577"/>
      <c r="B2823" s="99"/>
      <c r="C2823" s="480" t="s">
        <v>52</v>
      </c>
      <c r="D2823" s="122" t="s">
        <v>11873</v>
      </c>
      <c r="E2823" s="424" t="s">
        <v>1466</v>
      </c>
      <c r="F2823" s="424" t="s">
        <v>1467</v>
      </c>
      <c r="G2823" s="309" t="s">
        <v>8883</v>
      </c>
      <c r="H2823" s="231" t="s">
        <v>11786</v>
      </c>
      <c r="I2823" s="122" t="s">
        <v>11787</v>
      </c>
      <c r="J2823" s="424" t="s">
        <v>1469</v>
      </c>
      <c r="K2823" s="300" t="s">
        <v>11876</v>
      </c>
      <c r="L2823" s="349"/>
      <c r="M2823" s="362"/>
      <c r="N2823" s="349"/>
      <c r="O2823" s="578"/>
      <c r="P2823" s="578"/>
      <c r="Q2823" s="20"/>
      <c r="R2823" s="20"/>
      <c r="S2823" s="20"/>
      <c r="T2823" s="20"/>
      <c r="U2823" s="20"/>
      <c r="V2823" s="20"/>
      <c r="W2823" s="20"/>
      <c r="X2823" s="20"/>
      <c r="Y2823" s="20"/>
      <c r="Z2823" s="20"/>
      <c r="AA2823" s="20"/>
      <c r="AB2823" s="20"/>
    </row>
    <row r="2824" hidden="1">
      <c r="A2824" s="577"/>
      <c r="B2824" s="99"/>
      <c r="C2824" s="480" t="s">
        <v>52</v>
      </c>
      <c r="D2824" s="122" t="s">
        <v>11873</v>
      </c>
      <c r="E2824" s="424" t="s">
        <v>1357</v>
      </c>
      <c r="F2824" s="424" t="s">
        <v>1358</v>
      </c>
      <c r="G2824" s="144" t="s">
        <v>8783</v>
      </c>
      <c r="H2824" s="137" t="s">
        <v>9779</v>
      </c>
      <c r="I2824" s="122" t="s">
        <v>10239</v>
      </c>
      <c r="J2824" s="424" t="s">
        <v>1360</v>
      </c>
      <c r="K2824" s="300" t="s">
        <v>11877</v>
      </c>
      <c r="L2824" s="349"/>
      <c r="M2824" s="362"/>
      <c r="N2824" s="349"/>
      <c r="O2824" s="578"/>
      <c r="P2824" s="578"/>
      <c r="Q2824" s="20"/>
      <c r="R2824" s="20"/>
      <c r="S2824" s="20"/>
      <c r="T2824" s="20"/>
      <c r="U2824" s="20"/>
      <c r="V2824" s="20"/>
      <c r="W2824" s="20"/>
      <c r="X2824" s="20"/>
      <c r="Y2824" s="20"/>
      <c r="Z2824" s="20"/>
      <c r="AA2824" s="20"/>
      <c r="AB2824" s="20"/>
    </row>
    <row r="2825" hidden="1">
      <c r="A2825" s="577"/>
      <c r="B2825" s="99"/>
      <c r="C2825" s="480" t="s">
        <v>52</v>
      </c>
      <c r="D2825" s="122" t="s">
        <v>11873</v>
      </c>
      <c r="E2825" s="424" t="s">
        <v>3311</v>
      </c>
      <c r="F2825" s="424" t="s">
        <v>3312</v>
      </c>
      <c r="G2825" s="309" t="s">
        <v>9325</v>
      </c>
      <c r="H2825" s="231" t="s">
        <v>11253</v>
      </c>
      <c r="I2825" s="122" t="s">
        <v>11822</v>
      </c>
      <c r="J2825" s="122" t="s">
        <v>3314</v>
      </c>
      <c r="K2825" s="300" t="s">
        <v>11878</v>
      </c>
      <c r="L2825" s="349"/>
      <c r="M2825" s="362"/>
      <c r="N2825" s="349"/>
      <c r="O2825" s="578"/>
      <c r="P2825" s="578"/>
      <c r="Q2825" s="20"/>
      <c r="R2825" s="20"/>
      <c r="S2825" s="20"/>
      <c r="T2825" s="20"/>
      <c r="U2825" s="20"/>
      <c r="V2825" s="20"/>
      <c r="W2825" s="20"/>
      <c r="X2825" s="20"/>
      <c r="Y2825" s="20"/>
      <c r="Z2825" s="20"/>
      <c r="AA2825" s="20"/>
      <c r="AB2825" s="20"/>
    </row>
    <row r="2826" hidden="1">
      <c r="A2826" s="577"/>
      <c r="B2826" s="99"/>
      <c r="C2826" s="480" t="s">
        <v>52</v>
      </c>
      <c r="D2826" s="306"/>
      <c r="E2826" s="173"/>
      <c r="F2826" s="173"/>
      <c r="G2826" s="308"/>
      <c r="H2826" s="348"/>
      <c r="I2826" s="173"/>
      <c r="J2826" s="173"/>
      <c r="K2826" s="300"/>
      <c r="L2826" s="349"/>
      <c r="M2826" s="362"/>
      <c r="N2826" s="349"/>
      <c r="O2826" s="578"/>
      <c r="P2826" s="578"/>
      <c r="Q2826" s="20"/>
      <c r="R2826" s="20"/>
      <c r="S2826" s="20"/>
      <c r="T2826" s="20"/>
      <c r="U2826" s="20"/>
      <c r="V2826" s="20"/>
      <c r="W2826" s="20"/>
      <c r="X2826" s="20"/>
      <c r="Y2826" s="20"/>
      <c r="Z2826" s="20"/>
      <c r="AA2826" s="20"/>
      <c r="AB2826" s="20"/>
    </row>
    <row r="2827" hidden="1">
      <c r="A2827" s="577"/>
      <c r="B2827" s="108"/>
      <c r="C2827" s="480" t="s">
        <v>52</v>
      </c>
      <c r="D2827" s="306"/>
      <c r="E2827" s="173"/>
      <c r="F2827" s="173"/>
      <c r="G2827" s="308"/>
      <c r="H2827" s="348"/>
      <c r="I2827" s="173"/>
      <c r="J2827" s="173"/>
      <c r="K2827" s="300"/>
      <c r="L2827" s="349"/>
      <c r="M2827" s="362"/>
      <c r="N2827" s="349"/>
      <c r="O2827" s="578"/>
      <c r="P2827" s="578"/>
      <c r="Q2827" s="20"/>
      <c r="R2827" s="20"/>
      <c r="S2827" s="20"/>
      <c r="T2827" s="20"/>
      <c r="U2827" s="20"/>
      <c r="V2827" s="20"/>
      <c r="W2827" s="20"/>
      <c r="X2827" s="20"/>
      <c r="Y2827" s="20"/>
      <c r="Z2827" s="20"/>
      <c r="AA2827" s="20"/>
      <c r="AB2827" s="20"/>
    </row>
    <row r="2828" hidden="1">
      <c r="A2828" s="577"/>
      <c r="B2828" s="479"/>
      <c r="C2828" s="480"/>
      <c r="D2828" s="306"/>
      <c r="E2828" s="173"/>
      <c r="F2828" s="173"/>
      <c r="G2828" s="308"/>
      <c r="H2828" s="348"/>
      <c r="I2828" s="173"/>
      <c r="J2828" s="173"/>
      <c r="K2828" s="300"/>
      <c r="L2828" s="349"/>
      <c r="M2828" s="362"/>
      <c r="N2828" s="349"/>
      <c r="O2828" s="578"/>
      <c r="P2828" s="578"/>
      <c r="Q2828" s="20"/>
      <c r="R2828" s="20"/>
      <c r="S2828" s="20"/>
      <c r="T2828" s="20"/>
      <c r="U2828" s="20"/>
      <c r="V2828" s="20"/>
      <c r="W2828" s="20"/>
      <c r="X2828" s="20"/>
      <c r="Y2828" s="20"/>
      <c r="Z2828" s="20"/>
      <c r="AA2828" s="20"/>
      <c r="AB2828" s="20"/>
    </row>
    <row r="2829" hidden="1">
      <c r="A2829" s="577"/>
      <c r="B2829" s="582" t="s">
        <v>10572</v>
      </c>
      <c r="C2829" s="480"/>
      <c r="D2829" s="306"/>
      <c r="E2829" s="173"/>
      <c r="F2829" s="173"/>
      <c r="G2829" s="308"/>
      <c r="H2829" s="348"/>
      <c r="I2829" s="173"/>
      <c r="J2829" s="173"/>
      <c r="K2829" s="300"/>
      <c r="L2829" s="349"/>
      <c r="M2829" s="362"/>
      <c r="N2829" s="349"/>
      <c r="O2829" s="578"/>
      <c r="P2829" s="578"/>
      <c r="Q2829" s="20"/>
      <c r="R2829" s="20"/>
      <c r="S2829" s="20"/>
      <c r="T2829" s="20"/>
      <c r="U2829" s="20"/>
      <c r="V2829" s="20"/>
      <c r="W2829" s="20"/>
      <c r="X2829" s="20"/>
      <c r="Y2829" s="20"/>
      <c r="Z2829" s="20"/>
      <c r="AA2829" s="20"/>
      <c r="AB2829" s="20"/>
    </row>
    <row r="2830" hidden="1">
      <c r="A2830" s="577"/>
      <c r="B2830" s="99"/>
      <c r="C2830" s="480" t="s">
        <v>69</v>
      </c>
      <c r="D2830" s="306"/>
      <c r="E2830" s="381" t="s">
        <v>11879</v>
      </c>
      <c r="F2830" s="150"/>
      <c r="G2830" s="308"/>
      <c r="H2830" s="348"/>
      <c r="I2830" s="173"/>
      <c r="J2830" s="173"/>
      <c r="K2830" s="300"/>
      <c r="L2830" s="349"/>
      <c r="M2830" s="362"/>
      <c r="N2830" s="349"/>
      <c r="O2830" s="578"/>
      <c r="P2830" s="578"/>
      <c r="Q2830" s="20"/>
      <c r="R2830" s="20"/>
      <c r="S2830" s="20"/>
      <c r="T2830" s="20"/>
      <c r="U2830" s="20"/>
      <c r="V2830" s="20"/>
      <c r="W2830" s="20"/>
      <c r="X2830" s="20"/>
      <c r="Y2830" s="20"/>
      <c r="Z2830" s="20"/>
      <c r="AA2830" s="20"/>
      <c r="AB2830" s="20"/>
    </row>
    <row r="2831" hidden="1">
      <c r="A2831" s="577"/>
      <c r="B2831" s="99"/>
      <c r="C2831" s="480" t="s">
        <v>69</v>
      </c>
      <c r="D2831" s="310" t="s">
        <v>51</v>
      </c>
      <c r="E2831" s="48" t="s">
        <v>1759</v>
      </c>
      <c r="F2831" s="116" t="s">
        <v>1760</v>
      </c>
      <c r="G2831" s="409" t="s">
        <v>9410</v>
      </c>
      <c r="H2831" s="611" t="s">
        <v>9826</v>
      </c>
      <c r="I2831" s="610" t="s">
        <v>11783</v>
      </c>
      <c r="J2831" s="48" t="s">
        <v>1762</v>
      </c>
      <c r="K2831" s="300"/>
      <c r="L2831" s="349"/>
      <c r="M2831" s="362"/>
      <c r="N2831" s="349"/>
      <c r="O2831" s="578"/>
      <c r="P2831" s="578"/>
      <c r="Q2831" s="20"/>
      <c r="R2831" s="20"/>
      <c r="S2831" s="20"/>
      <c r="T2831" s="20"/>
      <c r="U2831" s="20"/>
      <c r="V2831" s="20"/>
      <c r="W2831" s="20"/>
      <c r="X2831" s="20"/>
      <c r="Y2831" s="20"/>
      <c r="Z2831" s="20"/>
      <c r="AA2831" s="20"/>
      <c r="AB2831" s="20"/>
    </row>
    <row r="2832" hidden="1">
      <c r="A2832" s="577"/>
      <c r="B2832" s="99"/>
      <c r="C2832" s="480" t="s">
        <v>69</v>
      </c>
      <c r="D2832" s="310" t="s">
        <v>51</v>
      </c>
      <c r="E2832" s="48" t="s">
        <v>5039</v>
      </c>
      <c r="F2832" s="48" t="s">
        <v>5040</v>
      </c>
      <c r="G2832" s="409" t="s">
        <v>11325</v>
      </c>
      <c r="H2832" s="414" t="s">
        <v>11868</v>
      </c>
      <c r="I2832" s="116" t="s">
        <v>11869</v>
      </c>
      <c r="J2832" s="48" t="s">
        <v>5042</v>
      </c>
      <c r="K2832" s="300"/>
      <c r="L2832" s="349"/>
      <c r="M2832" s="362"/>
      <c r="N2832" s="349"/>
      <c r="O2832" s="578"/>
      <c r="P2832" s="578"/>
      <c r="Q2832" s="20"/>
      <c r="R2832" s="20"/>
      <c r="S2832" s="20"/>
      <c r="T2832" s="20"/>
      <c r="U2832" s="20"/>
      <c r="V2832" s="20"/>
      <c r="W2832" s="20"/>
      <c r="X2832" s="20"/>
      <c r="Y2832" s="20"/>
      <c r="Z2832" s="20"/>
      <c r="AA2832" s="20"/>
      <c r="AB2832" s="20"/>
    </row>
    <row r="2833" hidden="1">
      <c r="A2833" s="577"/>
      <c r="B2833" s="99"/>
      <c r="C2833" s="480" t="s">
        <v>69</v>
      </c>
      <c r="D2833" s="310" t="s">
        <v>51</v>
      </c>
      <c r="E2833" s="48" t="s">
        <v>5314</v>
      </c>
      <c r="F2833" s="48" t="s">
        <v>5315</v>
      </c>
      <c r="G2833" s="409" t="s">
        <v>11325</v>
      </c>
      <c r="H2833" s="414" t="s">
        <v>11868</v>
      </c>
      <c r="I2833" s="116" t="s">
        <v>11869</v>
      </c>
      <c r="J2833" s="116" t="s">
        <v>5042</v>
      </c>
      <c r="K2833" s="300"/>
      <c r="L2833" s="349"/>
      <c r="M2833" s="362"/>
      <c r="N2833" s="349"/>
      <c r="O2833" s="578"/>
      <c r="P2833" s="578"/>
      <c r="Q2833" s="20"/>
      <c r="R2833" s="20"/>
      <c r="S2833" s="20"/>
      <c r="T2833" s="20"/>
      <c r="U2833" s="20"/>
      <c r="V2833" s="20"/>
      <c r="W2833" s="20"/>
      <c r="X2833" s="20"/>
      <c r="Y2833" s="20"/>
      <c r="Z2833" s="20"/>
      <c r="AA2833" s="20"/>
      <c r="AB2833" s="20"/>
    </row>
    <row r="2834" hidden="1">
      <c r="A2834" s="577"/>
      <c r="B2834" s="99"/>
      <c r="C2834" s="480" t="s">
        <v>69</v>
      </c>
      <c r="D2834" s="306"/>
      <c r="E2834" s="173"/>
      <c r="F2834" s="173"/>
      <c r="G2834" s="308"/>
      <c r="H2834" s="348"/>
      <c r="I2834" s="173"/>
      <c r="J2834" s="173"/>
      <c r="K2834" s="300"/>
      <c r="L2834" s="349"/>
      <c r="M2834" s="362"/>
      <c r="N2834" s="349"/>
      <c r="O2834" s="578"/>
      <c r="P2834" s="578"/>
      <c r="Q2834" s="20"/>
      <c r="R2834" s="20"/>
      <c r="S2834" s="20"/>
      <c r="T2834" s="20"/>
      <c r="U2834" s="20"/>
      <c r="V2834" s="20"/>
      <c r="W2834" s="20"/>
      <c r="X2834" s="20"/>
      <c r="Y2834" s="20"/>
      <c r="Z2834" s="20"/>
      <c r="AA2834" s="20"/>
      <c r="AB2834" s="20"/>
    </row>
    <row r="2835" hidden="1">
      <c r="A2835" s="577"/>
      <c r="B2835" s="108"/>
      <c r="C2835" s="480"/>
      <c r="D2835" s="306"/>
      <c r="E2835" s="173"/>
      <c r="F2835" s="173"/>
      <c r="G2835" s="308"/>
      <c r="H2835" s="348"/>
      <c r="I2835" s="173"/>
      <c r="J2835" s="173"/>
      <c r="K2835" s="300"/>
      <c r="L2835" s="349"/>
      <c r="M2835" s="362"/>
      <c r="N2835" s="349"/>
      <c r="O2835" s="578"/>
      <c r="P2835" s="578"/>
      <c r="Q2835" s="20"/>
      <c r="R2835" s="20"/>
      <c r="S2835" s="20"/>
      <c r="T2835" s="20"/>
      <c r="U2835" s="20"/>
      <c r="V2835" s="20"/>
      <c r="W2835" s="20"/>
      <c r="X2835" s="20"/>
      <c r="Y2835" s="20"/>
      <c r="Z2835" s="20"/>
      <c r="AA2835" s="20"/>
      <c r="AB2835" s="20"/>
    </row>
    <row r="2836" hidden="1">
      <c r="A2836" s="577"/>
      <c r="B2836" s="479"/>
      <c r="C2836" s="480"/>
      <c r="D2836" s="306"/>
      <c r="E2836" s="173"/>
      <c r="F2836" s="173"/>
      <c r="G2836" s="308"/>
      <c r="H2836" s="348"/>
      <c r="I2836" s="173"/>
      <c r="J2836" s="173"/>
      <c r="K2836" s="300"/>
      <c r="L2836" s="349"/>
      <c r="M2836" s="362"/>
      <c r="N2836" s="349"/>
      <c r="O2836" s="578"/>
      <c r="P2836" s="578"/>
      <c r="Q2836" s="20"/>
      <c r="R2836" s="20"/>
      <c r="S2836" s="20"/>
      <c r="T2836" s="20"/>
      <c r="U2836" s="20"/>
      <c r="V2836" s="20"/>
      <c r="W2836" s="20"/>
      <c r="X2836" s="20"/>
      <c r="Y2836" s="20"/>
      <c r="Z2836" s="20"/>
      <c r="AA2836" s="20"/>
      <c r="AB2836" s="20"/>
    </row>
    <row r="2837" hidden="1">
      <c r="A2837" s="577"/>
      <c r="B2837" s="583" t="s">
        <v>368</v>
      </c>
      <c r="C2837" s="480" t="s">
        <v>371</v>
      </c>
      <c r="D2837" s="306"/>
      <c r="E2837" s="173"/>
      <c r="F2837" s="173"/>
      <c r="G2837" s="308"/>
      <c r="H2837" s="348"/>
      <c r="I2837" s="173"/>
      <c r="J2837" s="173"/>
      <c r="K2837" s="300"/>
      <c r="L2837" s="349"/>
      <c r="M2837" s="362"/>
      <c r="N2837" s="349"/>
      <c r="O2837" s="578"/>
      <c r="P2837" s="578"/>
      <c r="Q2837" s="20"/>
      <c r="R2837" s="20"/>
      <c r="S2837" s="20"/>
      <c r="T2837" s="20"/>
      <c r="U2837" s="20"/>
      <c r="V2837" s="20"/>
      <c r="W2837" s="20"/>
      <c r="X2837" s="20"/>
      <c r="Y2837" s="20"/>
      <c r="Z2837" s="20"/>
      <c r="AA2837" s="20"/>
      <c r="AB2837" s="20"/>
    </row>
    <row r="2838" hidden="1">
      <c r="A2838" s="577"/>
      <c r="B2838" s="99"/>
      <c r="C2838" s="480" t="s">
        <v>371</v>
      </c>
      <c r="D2838" s="306"/>
      <c r="E2838" s="339" t="s">
        <v>10215</v>
      </c>
      <c r="F2838" s="254"/>
      <c r="G2838" s="308"/>
      <c r="H2838" s="348"/>
      <c r="I2838" s="173"/>
      <c r="J2838" s="173"/>
      <c r="K2838" s="300"/>
      <c r="L2838" s="349"/>
      <c r="M2838" s="362"/>
      <c r="N2838" s="349"/>
      <c r="O2838" s="578"/>
      <c r="P2838" s="578"/>
      <c r="Q2838" s="20"/>
      <c r="R2838" s="20"/>
      <c r="S2838" s="20"/>
      <c r="T2838" s="20"/>
      <c r="U2838" s="20"/>
      <c r="V2838" s="20"/>
      <c r="W2838" s="20"/>
      <c r="X2838" s="20"/>
      <c r="Y2838" s="20"/>
      <c r="Z2838" s="20"/>
      <c r="AA2838" s="20"/>
      <c r="AB2838" s="20"/>
    </row>
    <row r="2839" hidden="1">
      <c r="A2839" s="577"/>
      <c r="B2839" s="99"/>
      <c r="C2839" s="480" t="s">
        <v>371</v>
      </c>
      <c r="D2839" s="306"/>
      <c r="E2839" s="255"/>
      <c r="F2839" s="256"/>
      <c r="G2839" s="308"/>
      <c r="H2839" s="348"/>
      <c r="I2839" s="173"/>
      <c r="J2839" s="173"/>
      <c r="K2839" s="300"/>
      <c r="L2839" s="349"/>
      <c r="M2839" s="362"/>
      <c r="N2839" s="349"/>
      <c r="O2839" s="578"/>
      <c r="P2839" s="578"/>
      <c r="Q2839" s="20"/>
      <c r="R2839" s="20"/>
      <c r="S2839" s="20"/>
      <c r="T2839" s="20"/>
      <c r="U2839" s="20"/>
      <c r="V2839" s="20"/>
      <c r="W2839" s="20"/>
      <c r="X2839" s="20"/>
      <c r="Y2839" s="20"/>
      <c r="Z2839" s="20"/>
      <c r="AA2839" s="20"/>
      <c r="AB2839" s="20"/>
    </row>
    <row r="2840" hidden="1">
      <c r="A2840" s="577"/>
      <c r="B2840" s="99"/>
      <c r="C2840" s="480" t="s">
        <v>371</v>
      </c>
      <c r="D2840" s="306"/>
      <c r="E2840" s="257"/>
      <c r="F2840" s="259"/>
      <c r="G2840" s="308"/>
      <c r="H2840" s="348"/>
      <c r="I2840" s="173"/>
      <c r="J2840" s="173"/>
      <c r="K2840" s="300"/>
      <c r="L2840" s="349"/>
      <c r="M2840" s="362"/>
      <c r="N2840" s="349"/>
      <c r="O2840" s="578"/>
      <c r="P2840" s="578"/>
      <c r="Q2840" s="20"/>
      <c r="R2840" s="20"/>
      <c r="S2840" s="20"/>
      <c r="T2840" s="20"/>
      <c r="U2840" s="20"/>
      <c r="V2840" s="20"/>
      <c r="W2840" s="20"/>
      <c r="X2840" s="20"/>
      <c r="Y2840" s="20"/>
      <c r="Z2840" s="20"/>
      <c r="AA2840" s="20"/>
      <c r="AB2840" s="20"/>
    </row>
    <row r="2841" hidden="1">
      <c r="A2841" s="577"/>
      <c r="B2841" s="99"/>
      <c r="C2841" s="480" t="s">
        <v>371</v>
      </c>
      <c r="D2841" s="306"/>
      <c r="E2841" s="173"/>
      <c r="F2841" s="173"/>
      <c r="G2841" s="308"/>
      <c r="H2841" s="348"/>
      <c r="I2841" s="173"/>
      <c r="J2841" s="173"/>
      <c r="K2841" s="300"/>
      <c r="L2841" s="349"/>
      <c r="M2841" s="362"/>
      <c r="N2841" s="349"/>
      <c r="O2841" s="578"/>
      <c r="P2841" s="578"/>
      <c r="Q2841" s="20"/>
      <c r="R2841" s="20"/>
      <c r="S2841" s="20"/>
      <c r="T2841" s="20"/>
      <c r="U2841" s="20"/>
      <c r="V2841" s="20"/>
      <c r="W2841" s="20"/>
      <c r="X2841" s="20"/>
      <c r="Y2841" s="20"/>
      <c r="Z2841" s="20"/>
      <c r="AA2841" s="20"/>
      <c r="AB2841" s="20"/>
    </row>
    <row r="2842" hidden="1">
      <c r="A2842" s="577"/>
      <c r="B2842" s="108"/>
      <c r="C2842" s="480"/>
      <c r="D2842" s="306"/>
      <c r="E2842" s="173"/>
      <c r="F2842" s="173"/>
      <c r="G2842" s="308"/>
      <c r="H2842" s="348"/>
      <c r="I2842" s="173"/>
      <c r="J2842" s="173"/>
      <c r="K2842" s="300"/>
      <c r="L2842" s="349"/>
      <c r="M2842" s="362"/>
      <c r="N2842" s="349"/>
      <c r="O2842" s="578"/>
      <c r="P2842" s="578"/>
      <c r="Q2842" s="20"/>
      <c r="R2842" s="20"/>
      <c r="S2842" s="20"/>
      <c r="T2842" s="20"/>
      <c r="U2842" s="20"/>
      <c r="V2842" s="20"/>
      <c r="W2842" s="20"/>
      <c r="X2842" s="20"/>
      <c r="Y2842" s="20"/>
      <c r="Z2842" s="20"/>
      <c r="AA2842" s="20"/>
      <c r="AB2842" s="20"/>
    </row>
    <row r="2843" hidden="1">
      <c r="A2843" s="577"/>
      <c r="B2843" s="83"/>
      <c r="C2843" s="478">
        <v>44529.0</v>
      </c>
      <c r="D2843" s="306"/>
      <c r="E2843" s="173"/>
      <c r="F2843" s="173"/>
      <c r="G2843" s="308"/>
      <c r="H2843" s="348"/>
      <c r="I2843" s="173"/>
      <c r="J2843" s="173"/>
      <c r="K2843" s="300"/>
      <c r="L2843" s="349"/>
      <c r="M2843" s="362"/>
      <c r="N2843" s="349"/>
      <c r="O2843" s="578"/>
      <c r="P2843" s="578"/>
      <c r="Q2843" s="20"/>
      <c r="R2843" s="20"/>
      <c r="S2843" s="20"/>
      <c r="T2843" s="20"/>
      <c r="U2843" s="20"/>
      <c r="V2843" s="20"/>
      <c r="W2843" s="20"/>
      <c r="X2843" s="20"/>
      <c r="Y2843" s="20"/>
      <c r="Z2843" s="20"/>
      <c r="AA2843" s="20"/>
      <c r="AB2843" s="20"/>
    </row>
    <row r="2844" hidden="1">
      <c r="A2844" s="577"/>
      <c r="B2844" s="582" t="s">
        <v>8686</v>
      </c>
      <c r="C2844" s="480" t="s">
        <v>52</v>
      </c>
      <c r="D2844" s="306"/>
      <c r="E2844" s="173"/>
      <c r="F2844" s="173"/>
      <c r="G2844" s="308"/>
      <c r="H2844" s="348"/>
      <c r="I2844" s="173"/>
      <c r="J2844" s="173"/>
      <c r="K2844" s="45"/>
      <c r="L2844" s="578"/>
      <c r="M2844" s="619"/>
      <c r="N2844" s="578"/>
      <c r="O2844" s="578"/>
      <c r="P2844" s="578"/>
      <c r="Q2844" s="20"/>
      <c r="R2844" s="20"/>
      <c r="S2844" s="20"/>
      <c r="T2844" s="20"/>
      <c r="U2844" s="20"/>
      <c r="V2844" s="20"/>
      <c r="W2844" s="20"/>
      <c r="X2844" s="20"/>
      <c r="Y2844" s="20"/>
      <c r="Z2844" s="20"/>
      <c r="AA2844" s="20"/>
      <c r="AB2844" s="20"/>
    </row>
    <row r="2845" hidden="1">
      <c r="A2845" s="577"/>
      <c r="B2845" s="99"/>
      <c r="C2845" s="480" t="s">
        <v>52</v>
      </c>
      <c r="D2845" s="306"/>
      <c r="E2845" s="370" t="s">
        <v>11521</v>
      </c>
      <c r="F2845" s="173"/>
      <c r="G2845" s="308"/>
      <c r="H2845" s="348"/>
      <c r="I2845" s="173"/>
      <c r="J2845" s="173"/>
      <c r="K2845" s="45"/>
      <c r="L2845" s="578"/>
      <c r="M2845" s="619"/>
      <c r="N2845" s="578"/>
      <c r="O2845" s="578"/>
      <c r="P2845" s="578"/>
      <c r="Q2845" s="20"/>
      <c r="R2845" s="20"/>
      <c r="S2845" s="20"/>
      <c r="T2845" s="20"/>
      <c r="U2845" s="20"/>
      <c r="V2845" s="20"/>
      <c r="W2845" s="20"/>
      <c r="X2845" s="20"/>
      <c r="Y2845" s="20"/>
      <c r="Z2845" s="20"/>
      <c r="AA2845" s="20"/>
      <c r="AB2845" s="20"/>
    </row>
    <row r="2846" hidden="1">
      <c r="A2846" s="577"/>
      <c r="B2846" s="99"/>
      <c r="C2846" s="480" t="s">
        <v>52</v>
      </c>
      <c r="D2846" s="310" t="s">
        <v>51</v>
      </c>
      <c r="E2846" s="48" t="s">
        <v>7969</v>
      </c>
      <c r="F2846" s="48" t="s">
        <v>7970</v>
      </c>
      <c r="G2846" s="409" t="s">
        <v>9222</v>
      </c>
      <c r="H2846" s="48" t="s">
        <v>9438</v>
      </c>
      <c r="I2846" s="116" t="s">
        <v>11880</v>
      </c>
      <c r="J2846" s="48" t="s">
        <v>7972</v>
      </c>
      <c r="K2846" s="45"/>
      <c r="L2846" s="578"/>
      <c r="M2846" s="619"/>
      <c r="N2846" s="578"/>
      <c r="O2846" s="578"/>
      <c r="P2846" s="578"/>
      <c r="Q2846" s="20"/>
      <c r="R2846" s="20"/>
      <c r="S2846" s="20"/>
      <c r="T2846" s="20"/>
      <c r="U2846" s="20"/>
      <c r="V2846" s="20"/>
      <c r="W2846" s="20"/>
      <c r="X2846" s="20"/>
      <c r="Y2846" s="20"/>
      <c r="Z2846" s="20"/>
      <c r="AA2846" s="20"/>
      <c r="AB2846" s="20"/>
    </row>
    <row r="2847" hidden="1">
      <c r="A2847" s="577"/>
      <c r="B2847" s="99"/>
      <c r="C2847" s="480" t="s">
        <v>52</v>
      </c>
      <c r="D2847" s="310" t="s">
        <v>51</v>
      </c>
      <c r="E2847" s="48" t="s">
        <v>6509</v>
      </c>
      <c r="F2847" s="48" t="s">
        <v>6510</v>
      </c>
      <c r="G2847" s="409" t="s">
        <v>8958</v>
      </c>
      <c r="H2847" s="48" t="s">
        <v>9438</v>
      </c>
      <c r="I2847" s="48" t="s">
        <v>11825</v>
      </c>
      <c r="J2847" s="48" t="s">
        <v>6512</v>
      </c>
      <c r="K2847" s="45"/>
      <c r="L2847" s="578"/>
      <c r="M2847" s="619"/>
      <c r="N2847" s="578"/>
      <c r="O2847" s="578"/>
      <c r="P2847" s="578"/>
      <c r="Q2847" s="20"/>
      <c r="R2847" s="20"/>
      <c r="S2847" s="20"/>
      <c r="T2847" s="20"/>
      <c r="U2847" s="20"/>
      <c r="V2847" s="20"/>
      <c r="W2847" s="20"/>
      <c r="X2847" s="20"/>
      <c r="Y2847" s="20"/>
      <c r="Z2847" s="20"/>
      <c r="AA2847" s="20"/>
      <c r="AB2847" s="20"/>
    </row>
    <row r="2848" hidden="1">
      <c r="A2848" s="577"/>
      <c r="B2848" s="99"/>
      <c r="C2848" s="480" t="s">
        <v>52</v>
      </c>
      <c r="D2848" s="297" t="s">
        <v>51</v>
      </c>
      <c r="E2848" s="424" t="s">
        <v>455</v>
      </c>
      <c r="F2848" s="424" t="s">
        <v>456</v>
      </c>
      <c r="G2848" s="309" t="s">
        <v>8912</v>
      </c>
      <c r="H2848" s="231" t="s">
        <v>11605</v>
      </c>
      <c r="I2848" s="122" t="s">
        <v>11881</v>
      </c>
      <c r="J2848" s="424" t="s">
        <v>459</v>
      </c>
      <c r="K2848" s="45" t="s">
        <v>11882</v>
      </c>
      <c r="L2848" s="578"/>
      <c r="M2848" s="619"/>
      <c r="N2848" s="578"/>
      <c r="O2848" s="578"/>
      <c r="P2848" s="578"/>
      <c r="Q2848" s="20"/>
      <c r="R2848" s="20"/>
      <c r="S2848" s="20"/>
      <c r="T2848" s="20"/>
      <c r="U2848" s="20"/>
      <c r="V2848" s="20"/>
      <c r="W2848" s="20"/>
      <c r="X2848" s="20"/>
      <c r="Y2848" s="20"/>
      <c r="Z2848" s="20"/>
      <c r="AA2848" s="20"/>
      <c r="AB2848" s="20"/>
    </row>
    <row r="2849" hidden="1">
      <c r="A2849" s="577"/>
      <c r="B2849" s="99"/>
      <c r="C2849" s="480" t="s">
        <v>52</v>
      </c>
      <c r="D2849" s="297" t="s">
        <v>51</v>
      </c>
      <c r="E2849" s="424" t="s">
        <v>7979</v>
      </c>
      <c r="F2849" s="424" t="s">
        <v>7980</v>
      </c>
      <c r="G2849" s="309" t="s">
        <v>8870</v>
      </c>
      <c r="H2849" s="231" t="s">
        <v>9610</v>
      </c>
      <c r="I2849" s="122" t="s">
        <v>11883</v>
      </c>
      <c r="J2849" s="424" t="s">
        <v>7982</v>
      </c>
      <c r="K2849" s="45" t="s">
        <v>11882</v>
      </c>
      <c r="L2849" s="578"/>
      <c r="M2849" s="619"/>
      <c r="N2849" s="578"/>
      <c r="O2849" s="578"/>
      <c r="P2849" s="578"/>
      <c r="Q2849" s="20"/>
      <c r="R2849" s="20"/>
      <c r="S2849" s="20"/>
      <c r="T2849" s="20"/>
      <c r="U2849" s="20"/>
      <c r="V2849" s="20"/>
      <c r="W2849" s="20"/>
      <c r="X2849" s="20"/>
      <c r="Y2849" s="20"/>
      <c r="Z2849" s="20"/>
      <c r="AA2849" s="20"/>
      <c r="AB2849" s="20"/>
    </row>
    <row r="2850" hidden="1">
      <c r="A2850" s="577"/>
      <c r="B2850" s="108"/>
      <c r="C2850" s="480" t="s">
        <v>52</v>
      </c>
      <c r="D2850" s="306"/>
      <c r="E2850" s="173"/>
      <c r="F2850" s="173"/>
      <c r="G2850" s="308"/>
      <c r="H2850" s="348"/>
      <c r="I2850" s="173"/>
      <c r="J2850" s="173"/>
      <c r="K2850" s="45"/>
      <c r="L2850" s="578"/>
      <c r="M2850" s="619"/>
      <c r="N2850" s="578"/>
      <c r="O2850" s="578"/>
      <c r="P2850" s="578"/>
      <c r="Q2850" s="20"/>
      <c r="R2850" s="20"/>
      <c r="S2850" s="20"/>
      <c r="T2850" s="20"/>
      <c r="U2850" s="20"/>
      <c r="V2850" s="20"/>
      <c r="W2850" s="20"/>
      <c r="X2850" s="20"/>
      <c r="Y2850" s="20"/>
      <c r="Z2850" s="20"/>
      <c r="AA2850" s="20"/>
      <c r="AB2850" s="20"/>
    </row>
    <row r="2851" hidden="1">
      <c r="A2851" s="577"/>
      <c r="B2851" s="479"/>
      <c r="C2851" s="480"/>
      <c r="D2851" s="306"/>
      <c r="E2851" s="173"/>
      <c r="F2851" s="173"/>
      <c r="G2851" s="308"/>
      <c r="H2851" s="348"/>
      <c r="I2851" s="173"/>
      <c r="J2851" s="173"/>
      <c r="K2851" s="45"/>
      <c r="L2851" s="578"/>
      <c r="M2851" s="619"/>
      <c r="N2851" s="578"/>
      <c r="O2851" s="578"/>
      <c r="P2851" s="578"/>
      <c r="Q2851" s="20"/>
      <c r="R2851" s="20"/>
      <c r="S2851" s="20"/>
      <c r="T2851" s="20"/>
      <c r="U2851" s="20"/>
      <c r="V2851" s="20"/>
      <c r="W2851" s="20"/>
      <c r="X2851" s="20"/>
      <c r="Y2851" s="20"/>
      <c r="Z2851" s="20"/>
      <c r="AA2851" s="20"/>
      <c r="AB2851" s="20"/>
    </row>
    <row r="2852" hidden="1">
      <c r="A2852" s="577"/>
      <c r="B2852" s="582" t="s">
        <v>10572</v>
      </c>
      <c r="C2852" s="480"/>
      <c r="D2852" s="306"/>
      <c r="E2852" s="173"/>
      <c r="F2852" s="173"/>
      <c r="G2852" s="308"/>
      <c r="H2852" s="348"/>
      <c r="I2852" s="173"/>
      <c r="J2852" s="173"/>
      <c r="K2852" s="45"/>
      <c r="L2852" s="578"/>
      <c r="M2852" s="619"/>
      <c r="N2852" s="578"/>
      <c r="O2852" s="578"/>
      <c r="P2852" s="578"/>
      <c r="Q2852" s="20"/>
      <c r="R2852" s="20"/>
      <c r="S2852" s="20"/>
      <c r="T2852" s="20"/>
      <c r="U2852" s="20"/>
      <c r="V2852" s="20"/>
      <c r="W2852" s="20"/>
      <c r="X2852" s="20"/>
      <c r="Y2852" s="20"/>
      <c r="Z2852" s="20"/>
      <c r="AA2852" s="20"/>
      <c r="AB2852" s="20"/>
    </row>
    <row r="2853" hidden="1">
      <c r="A2853" s="577"/>
      <c r="B2853" s="99"/>
      <c r="C2853" s="480" t="s">
        <v>69</v>
      </c>
      <c r="D2853" s="306"/>
      <c r="E2853" s="339" t="s">
        <v>10215</v>
      </c>
      <c r="F2853" s="254"/>
      <c r="G2853" s="308"/>
      <c r="H2853" s="348"/>
      <c r="I2853" s="173"/>
      <c r="J2853" s="173"/>
      <c r="K2853" s="45"/>
      <c r="L2853" s="578"/>
      <c r="M2853" s="619"/>
      <c r="N2853" s="578"/>
      <c r="O2853" s="578"/>
      <c r="P2853" s="578"/>
      <c r="Q2853" s="20"/>
      <c r="R2853" s="20"/>
      <c r="S2853" s="20"/>
      <c r="T2853" s="20"/>
      <c r="U2853" s="20"/>
      <c r="V2853" s="20"/>
      <c r="W2853" s="20"/>
      <c r="X2853" s="20"/>
      <c r="Y2853" s="20"/>
      <c r="Z2853" s="20"/>
      <c r="AA2853" s="20"/>
      <c r="AB2853" s="20"/>
    </row>
    <row r="2854" hidden="1">
      <c r="A2854" s="577"/>
      <c r="B2854" s="99"/>
      <c r="C2854" s="480" t="s">
        <v>69</v>
      </c>
      <c r="D2854" s="306"/>
      <c r="E2854" s="255"/>
      <c r="F2854" s="256"/>
      <c r="G2854" s="308"/>
      <c r="H2854" s="348"/>
      <c r="I2854" s="173"/>
      <c r="J2854" s="173"/>
      <c r="K2854" s="45"/>
      <c r="L2854" s="578"/>
      <c r="M2854" s="619"/>
      <c r="N2854" s="578"/>
      <c r="O2854" s="578"/>
      <c r="P2854" s="578"/>
      <c r="Q2854" s="20"/>
      <c r="R2854" s="20"/>
      <c r="S2854" s="20"/>
      <c r="T2854" s="20"/>
      <c r="U2854" s="20"/>
      <c r="V2854" s="20"/>
      <c r="W2854" s="20"/>
      <c r="X2854" s="20"/>
      <c r="Y2854" s="20"/>
      <c r="Z2854" s="20"/>
      <c r="AA2854" s="20"/>
      <c r="AB2854" s="20"/>
    </row>
    <row r="2855" hidden="1">
      <c r="A2855" s="577"/>
      <c r="B2855" s="99"/>
      <c r="C2855" s="480" t="s">
        <v>69</v>
      </c>
      <c r="D2855" s="306"/>
      <c r="E2855" s="257"/>
      <c r="F2855" s="259"/>
      <c r="G2855" s="308"/>
      <c r="H2855" s="348"/>
      <c r="I2855" s="173"/>
      <c r="J2855" s="173"/>
      <c r="K2855" s="45"/>
      <c r="L2855" s="578"/>
      <c r="M2855" s="619"/>
      <c r="N2855" s="578"/>
      <c r="O2855" s="578"/>
      <c r="P2855" s="578"/>
      <c r="Q2855" s="20"/>
      <c r="R2855" s="20"/>
      <c r="S2855" s="20"/>
      <c r="T2855" s="20"/>
      <c r="U2855" s="20"/>
      <c r="V2855" s="20"/>
      <c r="W2855" s="20"/>
      <c r="X2855" s="20"/>
      <c r="Y2855" s="20"/>
      <c r="Z2855" s="20"/>
      <c r="AA2855" s="20"/>
      <c r="AB2855" s="20"/>
    </row>
    <row r="2856" hidden="1">
      <c r="A2856" s="577"/>
      <c r="B2856" s="99"/>
      <c r="C2856" s="480" t="s">
        <v>69</v>
      </c>
      <c r="D2856" s="306"/>
      <c r="E2856" s="173"/>
      <c r="F2856" s="173"/>
      <c r="G2856" s="308"/>
      <c r="H2856" s="348"/>
      <c r="I2856" s="173"/>
      <c r="J2856" s="173"/>
      <c r="K2856" s="45"/>
      <c r="L2856" s="578"/>
      <c r="M2856" s="619"/>
      <c r="N2856" s="578"/>
      <c r="O2856" s="578"/>
      <c r="P2856" s="578"/>
      <c r="Q2856" s="20"/>
      <c r="R2856" s="20"/>
      <c r="S2856" s="20"/>
      <c r="T2856" s="20"/>
      <c r="U2856" s="20"/>
      <c r="V2856" s="20"/>
      <c r="W2856" s="20"/>
      <c r="X2856" s="20"/>
      <c r="Y2856" s="20"/>
      <c r="Z2856" s="20"/>
      <c r="AA2856" s="20"/>
      <c r="AB2856" s="20"/>
    </row>
    <row r="2857" hidden="1">
      <c r="A2857" s="577"/>
      <c r="B2857" s="99"/>
      <c r="C2857" s="480" t="s">
        <v>69</v>
      </c>
      <c r="D2857" s="306"/>
      <c r="E2857" s="173"/>
      <c r="F2857" s="173"/>
      <c r="G2857" s="308"/>
      <c r="H2857" s="348"/>
      <c r="I2857" s="173"/>
      <c r="J2857" s="173"/>
      <c r="K2857" s="45"/>
      <c r="L2857" s="578"/>
      <c r="M2857" s="619"/>
      <c r="N2857" s="578"/>
      <c r="O2857" s="578"/>
      <c r="P2857" s="578"/>
      <c r="Q2857" s="20"/>
      <c r="R2857" s="20"/>
      <c r="S2857" s="20"/>
      <c r="T2857" s="20"/>
      <c r="U2857" s="20"/>
      <c r="V2857" s="20"/>
      <c r="W2857" s="20"/>
      <c r="X2857" s="20"/>
      <c r="Y2857" s="20"/>
      <c r="Z2857" s="20"/>
      <c r="AA2857" s="20"/>
      <c r="AB2857" s="20"/>
    </row>
    <row r="2858" hidden="1">
      <c r="A2858" s="577"/>
      <c r="B2858" s="108"/>
      <c r="C2858" s="480"/>
      <c r="D2858" s="306"/>
      <c r="E2858" s="173"/>
      <c r="F2858" s="173"/>
      <c r="G2858" s="308"/>
      <c r="H2858" s="348"/>
      <c r="I2858" s="173"/>
      <c r="J2858" s="173"/>
      <c r="K2858" s="45"/>
      <c r="L2858" s="578"/>
      <c r="M2858" s="619"/>
      <c r="N2858" s="578"/>
      <c r="O2858" s="578"/>
      <c r="P2858" s="578"/>
      <c r="Q2858" s="20"/>
      <c r="R2858" s="20"/>
      <c r="S2858" s="20"/>
      <c r="T2858" s="20"/>
      <c r="U2858" s="20"/>
      <c r="V2858" s="20"/>
      <c r="W2858" s="20"/>
      <c r="X2858" s="20"/>
      <c r="Y2858" s="20"/>
      <c r="Z2858" s="20"/>
      <c r="AA2858" s="20"/>
      <c r="AB2858" s="20"/>
    </row>
    <row r="2859" hidden="1">
      <c r="A2859" s="577"/>
      <c r="B2859" s="479"/>
      <c r="C2859" s="480"/>
      <c r="D2859" s="306"/>
      <c r="E2859" s="173"/>
      <c r="F2859" s="173"/>
      <c r="G2859" s="308"/>
      <c r="H2859" s="348"/>
      <c r="I2859" s="173"/>
      <c r="J2859" s="173"/>
      <c r="K2859" s="45"/>
      <c r="L2859" s="578"/>
      <c r="M2859" s="619"/>
      <c r="N2859" s="578"/>
      <c r="O2859" s="578"/>
      <c r="P2859" s="578"/>
      <c r="Q2859" s="20"/>
      <c r="R2859" s="20"/>
      <c r="S2859" s="20"/>
      <c r="T2859" s="20"/>
      <c r="U2859" s="20"/>
      <c r="V2859" s="20"/>
      <c r="W2859" s="20"/>
      <c r="X2859" s="20"/>
      <c r="Y2859" s="20"/>
      <c r="Z2859" s="20"/>
      <c r="AA2859" s="20"/>
      <c r="AB2859" s="20"/>
    </row>
    <row r="2860" hidden="1">
      <c r="A2860" s="577"/>
      <c r="B2860" s="583" t="s">
        <v>368</v>
      </c>
      <c r="C2860" s="480" t="s">
        <v>371</v>
      </c>
      <c r="D2860" s="306"/>
      <c r="E2860" s="173"/>
      <c r="F2860" s="173"/>
      <c r="G2860" s="308"/>
      <c r="H2860" s="348"/>
      <c r="I2860" s="173"/>
      <c r="J2860" s="173"/>
      <c r="K2860" s="45"/>
      <c r="L2860" s="578"/>
      <c r="M2860" s="619"/>
      <c r="N2860" s="578"/>
      <c r="O2860" s="578"/>
      <c r="P2860" s="578"/>
      <c r="Q2860" s="20"/>
      <c r="R2860" s="20"/>
      <c r="S2860" s="20"/>
      <c r="T2860" s="20"/>
      <c r="U2860" s="20"/>
      <c r="V2860" s="20"/>
      <c r="W2860" s="20"/>
      <c r="X2860" s="20"/>
      <c r="Y2860" s="20"/>
      <c r="Z2860" s="20"/>
      <c r="AA2860" s="20"/>
      <c r="AB2860" s="20"/>
    </row>
    <row r="2861" hidden="1">
      <c r="A2861" s="577"/>
      <c r="B2861" s="99"/>
      <c r="C2861" s="480" t="s">
        <v>371</v>
      </c>
      <c r="D2861" s="306"/>
      <c r="E2861" s="339" t="s">
        <v>10215</v>
      </c>
      <c r="F2861" s="254"/>
      <c r="G2861" s="308"/>
      <c r="H2861" s="348"/>
      <c r="I2861" s="173"/>
      <c r="J2861" s="173"/>
      <c r="K2861" s="45"/>
      <c r="L2861" s="578"/>
      <c r="M2861" s="619"/>
      <c r="N2861" s="578"/>
      <c r="O2861" s="578"/>
      <c r="P2861" s="578"/>
      <c r="Q2861" s="20"/>
      <c r="R2861" s="20"/>
      <c r="S2861" s="20"/>
      <c r="T2861" s="20"/>
      <c r="U2861" s="20"/>
      <c r="V2861" s="20"/>
      <c r="W2861" s="20"/>
      <c r="X2861" s="20"/>
      <c r="Y2861" s="20"/>
      <c r="Z2861" s="20"/>
      <c r="AA2861" s="20"/>
      <c r="AB2861" s="20"/>
    </row>
    <row r="2862" hidden="1">
      <c r="A2862" s="577"/>
      <c r="B2862" s="99"/>
      <c r="C2862" s="480" t="s">
        <v>371</v>
      </c>
      <c r="D2862" s="306"/>
      <c r="E2862" s="255"/>
      <c r="F2862" s="256"/>
      <c r="G2862" s="308"/>
      <c r="H2862" s="348"/>
      <c r="I2862" s="173"/>
      <c r="J2862" s="173"/>
      <c r="K2862" s="45"/>
      <c r="L2862" s="578"/>
      <c r="M2862" s="619"/>
      <c r="N2862" s="578"/>
      <c r="O2862" s="578"/>
      <c r="P2862" s="578"/>
      <c r="Q2862" s="20"/>
      <c r="R2862" s="20"/>
      <c r="S2862" s="20"/>
      <c r="T2862" s="20"/>
      <c r="U2862" s="20"/>
      <c r="V2862" s="20"/>
      <c r="W2862" s="20"/>
      <c r="X2862" s="20"/>
      <c r="Y2862" s="20"/>
      <c r="Z2862" s="20"/>
      <c r="AA2862" s="20"/>
      <c r="AB2862" s="20"/>
    </row>
    <row r="2863" hidden="1">
      <c r="A2863" s="577"/>
      <c r="B2863" s="99"/>
      <c r="C2863" s="480" t="s">
        <v>371</v>
      </c>
      <c r="D2863" s="306"/>
      <c r="E2863" s="257"/>
      <c r="F2863" s="259"/>
      <c r="G2863" s="308"/>
      <c r="H2863" s="348"/>
      <c r="I2863" s="173"/>
      <c r="J2863" s="173"/>
      <c r="K2863" s="45"/>
      <c r="L2863" s="578"/>
      <c r="M2863" s="619"/>
      <c r="N2863" s="578"/>
      <c r="O2863" s="578"/>
      <c r="P2863" s="578"/>
      <c r="Q2863" s="20"/>
      <c r="R2863" s="20"/>
      <c r="S2863" s="20"/>
      <c r="T2863" s="20"/>
      <c r="U2863" s="20"/>
      <c r="V2863" s="20"/>
      <c r="W2863" s="20"/>
      <c r="X2863" s="20"/>
      <c r="Y2863" s="20"/>
      <c r="Z2863" s="20"/>
      <c r="AA2863" s="20"/>
      <c r="AB2863" s="20"/>
    </row>
    <row r="2864" hidden="1">
      <c r="A2864" s="577"/>
      <c r="B2864" s="99"/>
      <c r="C2864" s="480" t="s">
        <v>371</v>
      </c>
      <c r="D2864" s="306"/>
      <c r="E2864" s="173"/>
      <c r="F2864" s="173"/>
      <c r="G2864" s="308"/>
      <c r="H2864" s="348"/>
      <c r="I2864" s="173"/>
      <c r="J2864" s="173"/>
      <c r="K2864" s="45"/>
      <c r="L2864" s="578"/>
      <c r="M2864" s="619"/>
      <c r="N2864" s="578"/>
      <c r="O2864" s="578"/>
      <c r="P2864" s="578"/>
      <c r="Q2864" s="20"/>
      <c r="R2864" s="20"/>
      <c r="S2864" s="20"/>
      <c r="T2864" s="20"/>
      <c r="U2864" s="20"/>
      <c r="V2864" s="20"/>
      <c r="W2864" s="20"/>
      <c r="X2864" s="20"/>
      <c r="Y2864" s="20"/>
      <c r="Z2864" s="20"/>
      <c r="AA2864" s="20"/>
      <c r="AB2864" s="20"/>
    </row>
    <row r="2865" hidden="1">
      <c r="A2865" s="577"/>
      <c r="B2865" s="108"/>
      <c r="C2865" s="480"/>
      <c r="D2865" s="306"/>
      <c r="E2865" s="173"/>
      <c r="F2865" s="173"/>
      <c r="G2865" s="308"/>
      <c r="H2865" s="348"/>
      <c r="I2865" s="173"/>
      <c r="J2865" s="173"/>
      <c r="K2865" s="45"/>
      <c r="L2865" s="578"/>
      <c r="M2865" s="619"/>
      <c r="N2865" s="578"/>
      <c r="O2865" s="578"/>
      <c r="P2865" s="578"/>
      <c r="Q2865" s="20"/>
      <c r="R2865" s="20"/>
      <c r="S2865" s="20"/>
      <c r="T2865" s="20"/>
      <c r="U2865" s="20"/>
      <c r="V2865" s="20"/>
      <c r="W2865" s="20"/>
      <c r="X2865" s="20"/>
      <c r="Y2865" s="20"/>
      <c r="Z2865" s="20"/>
      <c r="AA2865" s="20"/>
      <c r="AB2865" s="20"/>
    </row>
    <row r="2866" hidden="1">
      <c r="A2866" s="577"/>
      <c r="B2866" s="83"/>
      <c r="C2866" s="478">
        <v>44530.0</v>
      </c>
      <c r="D2866" s="306"/>
      <c r="E2866" s="173"/>
      <c r="F2866" s="173"/>
      <c r="G2866" s="308"/>
      <c r="H2866" s="348"/>
      <c r="I2866" s="173"/>
      <c r="J2866" s="173"/>
      <c r="K2866" s="45"/>
      <c r="L2866" s="578"/>
      <c r="M2866" s="619"/>
      <c r="N2866" s="578"/>
      <c r="O2866" s="578"/>
      <c r="P2866" s="578"/>
      <c r="Q2866" s="20"/>
      <c r="R2866" s="20"/>
      <c r="S2866" s="20"/>
      <c r="T2866" s="20"/>
      <c r="U2866" s="20"/>
      <c r="V2866" s="20"/>
      <c r="W2866" s="20"/>
      <c r="X2866" s="20"/>
      <c r="Y2866" s="20"/>
      <c r="Z2866" s="20"/>
      <c r="AA2866" s="20"/>
      <c r="AB2866" s="20"/>
    </row>
    <row r="2867" hidden="1">
      <c r="A2867" s="577"/>
      <c r="B2867" s="582" t="s">
        <v>8686</v>
      </c>
      <c r="C2867" s="480" t="s">
        <v>52</v>
      </c>
      <c r="D2867" s="306"/>
      <c r="E2867" s="370" t="s">
        <v>11521</v>
      </c>
      <c r="F2867" s="173"/>
      <c r="G2867" s="308"/>
      <c r="H2867" s="348"/>
      <c r="I2867" s="173"/>
      <c r="J2867" s="173"/>
      <c r="K2867" s="45"/>
      <c r="L2867" s="578"/>
      <c r="M2867" s="619"/>
      <c r="N2867" s="578"/>
      <c r="O2867" s="578"/>
      <c r="P2867" s="578"/>
      <c r="Q2867" s="20"/>
      <c r="R2867" s="20"/>
      <c r="S2867" s="20"/>
      <c r="T2867" s="20"/>
      <c r="U2867" s="20"/>
      <c r="V2867" s="20"/>
      <c r="W2867" s="20"/>
      <c r="X2867" s="20"/>
      <c r="Y2867" s="20"/>
      <c r="Z2867" s="20"/>
      <c r="AA2867" s="20"/>
      <c r="AB2867" s="20"/>
    </row>
    <row r="2868" hidden="1">
      <c r="A2868" s="577"/>
      <c r="B2868" s="99"/>
      <c r="C2868" s="480" t="s">
        <v>52</v>
      </c>
      <c r="D2868" s="306"/>
      <c r="E2868" s="173"/>
      <c r="F2868" s="173"/>
      <c r="G2868" s="308"/>
      <c r="H2868" s="348"/>
      <c r="I2868" s="173"/>
      <c r="J2868" s="173"/>
      <c r="K2868" s="45"/>
      <c r="L2868" s="578"/>
      <c r="M2868" s="619"/>
      <c r="N2868" s="578"/>
      <c r="O2868" s="578"/>
      <c r="P2868" s="578"/>
      <c r="Q2868" s="20"/>
      <c r="R2868" s="20"/>
      <c r="S2868" s="20"/>
      <c r="T2868" s="20"/>
      <c r="U2868" s="20"/>
      <c r="V2868" s="20"/>
      <c r="W2868" s="20"/>
      <c r="X2868" s="20"/>
      <c r="Y2868" s="20"/>
      <c r="Z2868" s="20"/>
      <c r="AA2868" s="20"/>
      <c r="AB2868" s="20"/>
    </row>
    <row r="2869" hidden="1">
      <c r="A2869" s="577"/>
      <c r="B2869" s="99"/>
      <c r="C2869" s="480" t="s">
        <v>52</v>
      </c>
      <c r="D2869" s="306"/>
      <c r="E2869" s="173"/>
      <c r="F2869" s="173"/>
      <c r="G2869" s="308"/>
      <c r="H2869" s="348"/>
      <c r="I2869" s="173"/>
      <c r="J2869" s="173"/>
      <c r="K2869" s="45"/>
      <c r="L2869" s="578"/>
      <c r="M2869" s="619"/>
      <c r="N2869" s="578"/>
      <c r="O2869" s="578"/>
      <c r="P2869" s="578"/>
      <c r="Q2869" s="20"/>
      <c r="R2869" s="20"/>
      <c r="S2869" s="20"/>
      <c r="T2869" s="20"/>
      <c r="U2869" s="20"/>
      <c r="V2869" s="20"/>
      <c r="W2869" s="20"/>
      <c r="X2869" s="20"/>
      <c r="Y2869" s="20"/>
      <c r="Z2869" s="20"/>
      <c r="AA2869" s="20"/>
      <c r="AB2869" s="20"/>
    </row>
    <row r="2870" hidden="1">
      <c r="A2870" s="577"/>
      <c r="B2870" s="99"/>
      <c r="C2870" s="480" t="s">
        <v>52</v>
      </c>
      <c r="D2870" s="297" t="s">
        <v>68</v>
      </c>
      <c r="E2870" s="424" t="s">
        <v>1466</v>
      </c>
      <c r="F2870" s="424" t="s">
        <v>1467</v>
      </c>
      <c r="G2870" s="309" t="s">
        <v>9222</v>
      </c>
      <c r="H2870" s="231" t="s">
        <v>11786</v>
      </c>
      <c r="I2870" s="122" t="s">
        <v>11787</v>
      </c>
      <c r="J2870" s="424" t="s">
        <v>1469</v>
      </c>
      <c r="K2870" s="39" t="s">
        <v>11884</v>
      </c>
      <c r="L2870" s="578"/>
      <c r="M2870" s="619"/>
      <c r="N2870" s="578"/>
      <c r="O2870" s="578"/>
      <c r="P2870" s="578"/>
      <c r="Q2870" s="20"/>
      <c r="R2870" s="20"/>
      <c r="S2870" s="20"/>
      <c r="T2870" s="20"/>
      <c r="U2870" s="20"/>
      <c r="V2870" s="20"/>
      <c r="W2870" s="20"/>
      <c r="X2870" s="20"/>
      <c r="Y2870" s="20"/>
      <c r="Z2870" s="20"/>
      <c r="AA2870" s="20"/>
      <c r="AB2870" s="20"/>
    </row>
    <row r="2871" hidden="1">
      <c r="A2871" s="577"/>
      <c r="B2871" s="99"/>
      <c r="C2871" s="480" t="s">
        <v>52</v>
      </c>
      <c r="D2871" s="116" t="s">
        <v>11873</v>
      </c>
      <c r="E2871" s="48" t="s">
        <v>1357</v>
      </c>
      <c r="F2871" s="48" t="s">
        <v>1358</v>
      </c>
      <c r="G2871" s="311" t="s">
        <v>8958</v>
      </c>
      <c r="H2871" s="118" t="s">
        <v>9779</v>
      </c>
      <c r="I2871" s="116" t="s">
        <v>10239</v>
      </c>
      <c r="J2871" s="48" t="s">
        <v>1360</v>
      </c>
      <c r="K2871" s="300"/>
      <c r="L2871" s="349"/>
      <c r="M2871" s="362"/>
      <c r="N2871" s="349"/>
      <c r="O2871" s="349"/>
      <c r="P2871" s="578"/>
      <c r="Q2871" s="20"/>
      <c r="R2871" s="20"/>
      <c r="S2871" s="20"/>
      <c r="T2871" s="20"/>
      <c r="U2871" s="20"/>
      <c r="V2871" s="20"/>
      <c r="W2871" s="20"/>
      <c r="X2871" s="20"/>
      <c r="Y2871" s="20"/>
      <c r="Z2871" s="20"/>
      <c r="AA2871" s="20"/>
      <c r="AB2871" s="20"/>
    </row>
    <row r="2872" hidden="1">
      <c r="A2872" s="577"/>
      <c r="B2872" s="99"/>
      <c r="C2872" s="480" t="s">
        <v>52</v>
      </c>
      <c r="D2872" s="29" t="s">
        <v>99</v>
      </c>
      <c r="E2872" s="48" t="s">
        <v>5172</v>
      </c>
      <c r="F2872" s="48" t="s">
        <v>5173</v>
      </c>
      <c r="G2872" s="409" t="s">
        <v>8912</v>
      </c>
      <c r="H2872" s="414" t="s">
        <v>11469</v>
      </c>
      <c r="I2872" s="48">
        <v>2.425031636E9</v>
      </c>
      <c r="J2872" s="48" t="s">
        <v>887</v>
      </c>
      <c r="K2872" s="300" t="s">
        <v>11885</v>
      </c>
      <c r="L2872" s="349"/>
      <c r="M2872" s="362"/>
      <c r="N2872" s="349"/>
      <c r="O2872" s="349"/>
      <c r="P2872" s="578"/>
      <c r="Q2872" s="20"/>
      <c r="R2872" s="20"/>
      <c r="S2872" s="20"/>
      <c r="T2872" s="20"/>
      <c r="U2872" s="20"/>
      <c r="V2872" s="20"/>
      <c r="W2872" s="20"/>
      <c r="X2872" s="20"/>
      <c r="Y2872" s="20"/>
      <c r="Z2872" s="20"/>
      <c r="AA2872" s="20"/>
      <c r="AB2872" s="20"/>
    </row>
    <row r="2873" hidden="1">
      <c r="A2873" s="577"/>
      <c r="B2873" s="108"/>
      <c r="C2873" s="480" t="s">
        <v>52</v>
      </c>
      <c r="D2873" s="29" t="s">
        <v>99</v>
      </c>
      <c r="E2873" s="48" t="s">
        <v>6277</v>
      </c>
      <c r="F2873" s="48" t="s">
        <v>6278</v>
      </c>
      <c r="G2873" s="409" t="s">
        <v>9325</v>
      </c>
      <c r="H2873" s="414" t="s">
        <v>11886</v>
      </c>
      <c r="I2873" s="116" t="s">
        <v>11887</v>
      </c>
      <c r="J2873" s="48" t="s">
        <v>6280</v>
      </c>
      <c r="K2873" s="300"/>
      <c r="L2873" s="349"/>
      <c r="M2873" s="362"/>
      <c r="N2873" s="349"/>
      <c r="O2873" s="349"/>
      <c r="P2873" s="578"/>
      <c r="Q2873" s="20"/>
      <c r="R2873" s="20"/>
      <c r="S2873" s="20"/>
      <c r="T2873" s="20"/>
      <c r="U2873" s="20"/>
      <c r="V2873" s="20"/>
      <c r="W2873" s="20"/>
      <c r="X2873" s="20"/>
      <c r="Y2873" s="20"/>
      <c r="Z2873" s="20"/>
      <c r="AA2873" s="20"/>
      <c r="AB2873" s="20"/>
    </row>
    <row r="2874" hidden="1">
      <c r="A2874" s="577"/>
      <c r="B2874" s="479"/>
      <c r="C2874" s="480"/>
      <c r="D2874" s="306"/>
      <c r="E2874" s="173"/>
      <c r="F2874" s="173"/>
      <c r="G2874" s="308"/>
      <c r="H2874" s="348"/>
      <c r="I2874" s="173"/>
      <c r="J2874" s="173"/>
      <c r="K2874" s="300"/>
      <c r="L2874" s="349"/>
      <c r="M2874" s="362"/>
      <c r="N2874" s="349"/>
      <c r="O2874" s="349"/>
      <c r="P2874" s="578"/>
      <c r="Q2874" s="20"/>
      <c r="R2874" s="20"/>
      <c r="S2874" s="20"/>
      <c r="T2874" s="20"/>
      <c r="U2874" s="20"/>
      <c r="V2874" s="20"/>
      <c r="W2874" s="20"/>
      <c r="X2874" s="20"/>
      <c r="Y2874" s="20"/>
      <c r="Z2874" s="20"/>
      <c r="AA2874" s="20"/>
      <c r="AB2874" s="20"/>
    </row>
    <row r="2875" hidden="1">
      <c r="A2875" s="577"/>
      <c r="B2875" s="582" t="s">
        <v>10572</v>
      </c>
      <c r="C2875" s="480"/>
      <c r="D2875" s="306"/>
      <c r="E2875" s="173"/>
      <c r="F2875" s="173"/>
      <c r="G2875" s="308"/>
      <c r="H2875" s="348"/>
      <c r="I2875" s="173"/>
      <c r="J2875" s="173"/>
      <c r="K2875" s="300"/>
      <c r="L2875" s="349"/>
      <c r="M2875" s="362"/>
      <c r="N2875" s="349"/>
      <c r="O2875" s="349"/>
      <c r="P2875" s="578"/>
      <c r="Q2875" s="20"/>
      <c r="R2875" s="20"/>
      <c r="S2875" s="20"/>
      <c r="T2875" s="20"/>
      <c r="U2875" s="20"/>
      <c r="V2875" s="20"/>
      <c r="W2875" s="20"/>
      <c r="X2875" s="20"/>
      <c r="Y2875" s="20"/>
      <c r="Z2875" s="20"/>
      <c r="AA2875" s="20"/>
      <c r="AB2875" s="20"/>
    </row>
    <row r="2876" hidden="1">
      <c r="A2876" s="577"/>
      <c r="B2876" s="99"/>
      <c r="C2876" s="480" t="s">
        <v>69</v>
      </c>
      <c r="D2876" s="306"/>
      <c r="E2876" s="339" t="s">
        <v>10215</v>
      </c>
      <c r="F2876" s="254"/>
      <c r="G2876" s="308"/>
      <c r="H2876" s="348"/>
      <c r="I2876" s="173"/>
      <c r="J2876" s="173"/>
      <c r="K2876" s="300"/>
      <c r="L2876" s="349"/>
      <c r="M2876" s="362"/>
      <c r="N2876" s="349"/>
      <c r="O2876" s="349"/>
      <c r="P2876" s="578"/>
      <c r="Q2876" s="20"/>
      <c r="R2876" s="20"/>
      <c r="S2876" s="20"/>
      <c r="T2876" s="20"/>
      <c r="U2876" s="20"/>
      <c r="V2876" s="20"/>
      <c r="W2876" s="20"/>
      <c r="X2876" s="20"/>
      <c r="Y2876" s="20"/>
      <c r="Z2876" s="20"/>
      <c r="AA2876" s="20"/>
      <c r="AB2876" s="20"/>
    </row>
    <row r="2877" hidden="1">
      <c r="A2877" s="577"/>
      <c r="B2877" s="99"/>
      <c r="C2877" s="480" t="s">
        <v>69</v>
      </c>
      <c r="D2877" s="306"/>
      <c r="E2877" s="255"/>
      <c r="F2877" s="256"/>
      <c r="G2877" s="308"/>
      <c r="H2877" s="348"/>
      <c r="I2877" s="173"/>
      <c r="J2877" s="173"/>
      <c r="K2877" s="300"/>
      <c r="L2877" s="349"/>
      <c r="M2877" s="362"/>
      <c r="N2877" s="349"/>
      <c r="O2877" s="349"/>
      <c r="P2877" s="578"/>
      <c r="Q2877" s="20"/>
      <c r="R2877" s="20"/>
      <c r="S2877" s="20"/>
      <c r="T2877" s="20"/>
      <c r="U2877" s="20"/>
      <c r="V2877" s="20"/>
      <c r="W2877" s="20"/>
      <c r="X2877" s="20"/>
      <c r="Y2877" s="20"/>
      <c r="Z2877" s="20"/>
      <c r="AA2877" s="20"/>
      <c r="AB2877" s="20"/>
    </row>
    <row r="2878" hidden="1">
      <c r="A2878" s="577"/>
      <c r="B2878" s="99"/>
      <c r="C2878" s="480" t="s">
        <v>69</v>
      </c>
      <c r="D2878" s="306"/>
      <c r="E2878" s="257"/>
      <c r="F2878" s="259"/>
      <c r="G2878" s="308"/>
      <c r="H2878" s="348"/>
      <c r="I2878" s="173"/>
      <c r="J2878" s="173"/>
      <c r="K2878" s="300"/>
      <c r="L2878" s="349"/>
      <c r="M2878" s="362"/>
      <c r="N2878" s="349"/>
      <c r="O2878" s="349"/>
      <c r="P2878" s="578"/>
      <c r="Q2878" s="20"/>
      <c r="R2878" s="20"/>
      <c r="S2878" s="20"/>
      <c r="T2878" s="20"/>
      <c r="U2878" s="20"/>
      <c r="V2878" s="20"/>
      <c r="W2878" s="20"/>
      <c r="X2878" s="20"/>
      <c r="Y2878" s="20"/>
      <c r="Z2878" s="20"/>
      <c r="AA2878" s="20"/>
      <c r="AB2878" s="20"/>
    </row>
    <row r="2879" hidden="1">
      <c r="A2879" s="577"/>
      <c r="B2879" s="99"/>
      <c r="C2879" s="480" t="s">
        <v>69</v>
      </c>
      <c r="D2879" s="306"/>
      <c r="E2879" s="173"/>
      <c r="F2879" s="173"/>
      <c r="G2879" s="308"/>
      <c r="H2879" s="348"/>
      <c r="I2879" s="173"/>
      <c r="J2879" s="173"/>
      <c r="K2879" s="300"/>
      <c r="L2879" s="349"/>
      <c r="M2879" s="362"/>
      <c r="N2879" s="349"/>
      <c r="O2879" s="349"/>
      <c r="P2879" s="578"/>
      <c r="Q2879" s="20"/>
      <c r="R2879" s="20"/>
      <c r="S2879" s="20"/>
      <c r="T2879" s="20"/>
      <c r="U2879" s="20"/>
      <c r="V2879" s="20"/>
      <c r="W2879" s="20"/>
      <c r="X2879" s="20"/>
      <c r="Y2879" s="20"/>
      <c r="Z2879" s="20"/>
      <c r="AA2879" s="20"/>
      <c r="AB2879" s="20"/>
    </row>
    <row r="2880" hidden="1">
      <c r="A2880" s="577"/>
      <c r="B2880" s="99"/>
      <c r="C2880" s="480" t="s">
        <v>69</v>
      </c>
      <c r="D2880" s="306"/>
      <c r="E2880" s="173"/>
      <c r="F2880" s="173"/>
      <c r="G2880" s="308"/>
      <c r="H2880" s="348"/>
      <c r="I2880" s="173"/>
      <c r="J2880" s="173"/>
      <c r="K2880" s="300"/>
      <c r="L2880" s="349"/>
      <c r="M2880" s="362"/>
      <c r="N2880" s="349"/>
      <c r="O2880" s="349"/>
      <c r="P2880" s="578"/>
      <c r="Q2880" s="20"/>
      <c r="R2880" s="20"/>
      <c r="S2880" s="20"/>
      <c r="T2880" s="20"/>
      <c r="U2880" s="20"/>
      <c r="V2880" s="20"/>
      <c r="W2880" s="20"/>
      <c r="X2880" s="20"/>
      <c r="Y2880" s="20"/>
      <c r="Z2880" s="20"/>
      <c r="AA2880" s="20"/>
      <c r="AB2880" s="20"/>
    </row>
    <row r="2881" hidden="1">
      <c r="A2881" s="577"/>
      <c r="B2881" s="108"/>
      <c r="C2881" s="480"/>
      <c r="D2881" s="306"/>
      <c r="E2881" s="173"/>
      <c r="F2881" s="173"/>
      <c r="G2881" s="308"/>
      <c r="H2881" s="348"/>
      <c r="I2881" s="173"/>
      <c r="J2881" s="173"/>
      <c r="K2881" s="300"/>
      <c r="L2881" s="349"/>
      <c r="M2881" s="362"/>
      <c r="N2881" s="349"/>
      <c r="O2881" s="349"/>
      <c r="P2881" s="578"/>
      <c r="Q2881" s="20"/>
      <c r="R2881" s="20"/>
      <c r="S2881" s="20"/>
      <c r="T2881" s="20"/>
      <c r="U2881" s="20"/>
      <c r="V2881" s="20"/>
      <c r="W2881" s="20"/>
      <c r="X2881" s="20"/>
      <c r="Y2881" s="20"/>
      <c r="Z2881" s="20"/>
      <c r="AA2881" s="20"/>
      <c r="AB2881" s="20"/>
    </row>
    <row r="2882" hidden="1">
      <c r="A2882" s="577"/>
      <c r="B2882" s="479"/>
      <c r="C2882" s="480"/>
      <c r="D2882" s="306"/>
      <c r="E2882" s="173"/>
      <c r="F2882" s="173"/>
      <c r="G2882" s="308"/>
      <c r="H2882" s="348"/>
      <c r="I2882" s="173"/>
      <c r="J2882" s="173"/>
      <c r="K2882" s="300"/>
      <c r="L2882" s="349"/>
      <c r="M2882" s="362"/>
      <c r="N2882" s="349"/>
      <c r="O2882" s="349"/>
      <c r="P2882" s="578"/>
      <c r="Q2882" s="20"/>
      <c r="R2882" s="20"/>
      <c r="S2882" s="20"/>
      <c r="T2882" s="20"/>
      <c r="U2882" s="20"/>
      <c r="V2882" s="20"/>
      <c r="W2882" s="20"/>
      <c r="X2882" s="20"/>
      <c r="Y2882" s="20"/>
      <c r="Z2882" s="20"/>
      <c r="AA2882" s="20"/>
      <c r="AB2882" s="20"/>
    </row>
    <row r="2883" hidden="1">
      <c r="A2883" s="577"/>
      <c r="B2883" s="583" t="s">
        <v>368</v>
      </c>
      <c r="C2883" s="480" t="s">
        <v>371</v>
      </c>
      <c r="D2883" s="306"/>
      <c r="E2883" s="173"/>
      <c r="F2883" s="173"/>
      <c r="G2883" s="308"/>
      <c r="H2883" s="348"/>
      <c r="I2883" s="173"/>
      <c r="J2883" s="173"/>
      <c r="K2883" s="300"/>
      <c r="L2883" s="349"/>
      <c r="M2883" s="362"/>
      <c r="N2883" s="349"/>
      <c r="O2883" s="349"/>
      <c r="P2883" s="578"/>
      <c r="Q2883" s="20"/>
      <c r="R2883" s="20"/>
      <c r="S2883" s="20"/>
      <c r="T2883" s="20"/>
      <c r="U2883" s="20"/>
      <c r="V2883" s="20"/>
      <c r="W2883" s="20"/>
      <c r="X2883" s="20"/>
      <c r="Y2883" s="20"/>
      <c r="Z2883" s="20"/>
      <c r="AA2883" s="20"/>
      <c r="AB2883" s="20"/>
    </row>
    <row r="2884" hidden="1">
      <c r="A2884" s="577"/>
      <c r="B2884" s="99"/>
      <c r="C2884" s="480" t="s">
        <v>371</v>
      </c>
      <c r="D2884" s="306"/>
      <c r="E2884" s="620"/>
      <c r="F2884" s="620"/>
      <c r="G2884" s="308"/>
      <c r="H2884" s="348"/>
      <c r="I2884" s="173"/>
      <c r="J2884" s="173"/>
      <c r="K2884" s="300"/>
      <c r="L2884" s="349"/>
      <c r="M2884" s="362"/>
      <c r="N2884" s="349"/>
      <c r="O2884" s="349"/>
      <c r="P2884" s="578"/>
      <c r="Q2884" s="20"/>
      <c r="R2884" s="20"/>
      <c r="S2884" s="20"/>
      <c r="T2884" s="20"/>
      <c r="U2884" s="20"/>
      <c r="V2884" s="20"/>
      <c r="W2884" s="20"/>
      <c r="X2884" s="20"/>
      <c r="Y2884" s="20"/>
      <c r="Z2884" s="20"/>
      <c r="AA2884" s="20"/>
      <c r="AB2884" s="20"/>
    </row>
    <row r="2885" hidden="1">
      <c r="A2885" s="577"/>
      <c r="B2885" s="99"/>
      <c r="C2885" s="480" t="s">
        <v>371</v>
      </c>
      <c r="D2885" s="306"/>
      <c r="E2885" s="339" t="s">
        <v>10215</v>
      </c>
      <c r="F2885" s="254"/>
      <c r="G2885" s="308"/>
      <c r="H2885" s="348"/>
      <c r="I2885" s="173"/>
      <c r="J2885" s="173"/>
      <c r="K2885" s="300"/>
      <c r="L2885" s="349"/>
      <c r="M2885" s="362"/>
      <c r="N2885" s="349"/>
      <c r="O2885" s="349"/>
      <c r="P2885" s="578"/>
      <c r="Q2885" s="20"/>
      <c r="R2885" s="20"/>
      <c r="S2885" s="20"/>
      <c r="T2885" s="20"/>
      <c r="U2885" s="20"/>
      <c r="V2885" s="20"/>
      <c r="W2885" s="20"/>
      <c r="X2885" s="20"/>
      <c r="Y2885" s="20"/>
      <c r="Z2885" s="20"/>
      <c r="AA2885" s="20"/>
      <c r="AB2885" s="20"/>
    </row>
    <row r="2886" hidden="1">
      <c r="A2886" s="577"/>
      <c r="B2886" s="99"/>
      <c r="C2886" s="480" t="s">
        <v>371</v>
      </c>
      <c r="D2886" s="306"/>
      <c r="E2886" s="255"/>
      <c r="F2886" s="256"/>
      <c r="G2886" s="308"/>
      <c r="H2886" s="348"/>
      <c r="I2886" s="173"/>
      <c r="J2886" s="173"/>
      <c r="K2886" s="300"/>
      <c r="L2886" s="349"/>
      <c r="M2886" s="362"/>
      <c r="N2886" s="349"/>
      <c r="O2886" s="349"/>
      <c r="P2886" s="578"/>
      <c r="Q2886" s="20"/>
      <c r="R2886" s="20"/>
      <c r="S2886" s="20"/>
      <c r="T2886" s="20"/>
      <c r="U2886" s="20"/>
      <c r="V2886" s="20"/>
      <c r="W2886" s="20"/>
      <c r="X2886" s="20"/>
      <c r="Y2886" s="20"/>
      <c r="Z2886" s="20"/>
      <c r="AA2886" s="20"/>
      <c r="AB2886" s="20"/>
    </row>
    <row r="2887" hidden="1">
      <c r="A2887" s="577"/>
      <c r="B2887" s="99"/>
      <c r="C2887" s="480" t="s">
        <v>371</v>
      </c>
      <c r="D2887" s="306"/>
      <c r="E2887" s="257"/>
      <c r="F2887" s="259"/>
      <c r="G2887" s="308"/>
      <c r="H2887" s="348"/>
      <c r="I2887" s="173"/>
      <c r="J2887" s="173"/>
      <c r="K2887" s="300"/>
      <c r="L2887" s="349"/>
      <c r="M2887" s="362"/>
      <c r="N2887" s="349"/>
      <c r="O2887" s="349"/>
      <c r="P2887" s="578"/>
      <c r="Q2887" s="20"/>
      <c r="R2887" s="20"/>
      <c r="S2887" s="20"/>
      <c r="T2887" s="20"/>
      <c r="U2887" s="20"/>
      <c r="V2887" s="20"/>
      <c r="W2887" s="20"/>
      <c r="X2887" s="20"/>
      <c r="Y2887" s="20"/>
      <c r="Z2887" s="20"/>
      <c r="AA2887" s="20"/>
      <c r="AB2887" s="20"/>
    </row>
    <row r="2888" hidden="1">
      <c r="A2888" s="577"/>
      <c r="B2888" s="108"/>
      <c r="C2888" s="480"/>
      <c r="D2888" s="306"/>
      <c r="E2888" s="173"/>
      <c r="F2888" s="173"/>
      <c r="G2888" s="308"/>
      <c r="H2888" s="348"/>
      <c r="I2888" s="173"/>
      <c r="J2888" s="173"/>
      <c r="K2888" s="300"/>
      <c r="L2888" s="349"/>
      <c r="M2888" s="362"/>
      <c r="N2888" s="349"/>
      <c r="O2888" s="349"/>
      <c r="P2888" s="578"/>
      <c r="Q2888" s="20"/>
      <c r="R2888" s="20"/>
      <c r="S2888" s="20"/>
      <c r="T2888" s="20"/>
      <c r="U2888" s="20"/>
      <c r="V2888" s="20"/>
      <c r="W2888" s="20"/>
      <c r="X2888" s="20"/>
      <c r="Y2888" s="20"/>
      <c r="Z2888" s="20"/>
      <c r="AA2888" s="20"/>
      <c r="AB2888" s="20"/>
    </row>
    <row r="2889" hidden="1">
      <c r="A2889" s="577"/>
      <c r="B2889" s="83"/>
      <c r="C2889" s="478">
        <v>44531.0</v>
      </c>
      <c r="D2889" s="306"/>
      <c r="E2889" s="173"/>
      <c r="F2889" s="173"/>
      <c r="G2889" s="308"/>
      <c r="H2889" s="348"/>
      <c r="I2889" s="173"/>
      <c r="J2889" s="173"/>
      <c r="K2889" s="300"/>
      <c r="L2889" s="349"/>
      <c r="M2889" s="362"/>
      <c r="N2889" s="349"/>
      <c r="O2889" s="349"/>
      <c r="P2889" s="578"/>
      <c r="Q2889" s="20"/>
      <c r="R2889" s="20"/>
      <c r="S2889" s="20"/>
      <c r="T2889" s="20"/>
      <c r="U2889" s="20"/>
      <c r="V2889" s="20"/>
      <c r="W2889" s="20"/>
      <c r="X2889" s="20"/>
      <c r="Y2889" s="20"/>
      <c r="Z2889" s="20"/>
      <c r="AA2889" s="20"/>
      <c r="AB2889" s="20"/>
    </row>
    <row r="2890" hidden="1">
      <c r="A2890" s="577"/>
      <c r="B2890" s="582" t="s">
        <v>8686</v>
      </c>
      <c r="C2890" s="480" t="s">
        <v>52</v>
      </c>
      <c r="D2890" s="306"/>
      <c r="E2890" s="370" t="s">
        <v>11521</v>
      </c>
      <c r="F2890" s="173"/>
      <c r="G2890" s="308"/>
      <c r="H2890" s="348"/>
      <c r="I2890" s="173"/>
      <c r="J2890" s="173"/>
      <c r="K2890" s="300"/>
      <c r="L2890" s="349"/>
      <c r="M2890" s="362"/>
      <c r="N2890" s="349"/>
      <c r="O2890" s="349"/>
      <c r="P2890" s="578"/>
      <c r="Q2890" s="20"/>
      <c r="R2890" s="20"/>
      <c r="S2890" s="20"/>
      <c r="T2890" s="20"/>
      <c r="U2890" s="20"/>
      <c r="V2890" s="20"/>
      <c r="W2890" s="20"/>
      <c r="X2890" s="20"/>
      <c r="Y2890" s="20"/>
      <c r="Z2890" s="20"/>
      <c r="AA2890" s="20"/>
      <c r="AB2890" s="20"/>
    </row>
    <row r="2891" hidden="1">
      <c r="A2891" s="577"/>
      <c r="B2891" s="99"/>
      <c r="C2891" s="480" t="s">
        <v>52</v>
      </c>
      <c r="D2891" s="306"/>
      <c r="E2891" s="173"/>
      <c r="F2891" s="173"/>
      <c r="G2891" s="308"/>
      <c r="H2891" s="348"/>
      <c r="I2891" s="173"/>
      <c r="J2891" s="173"/>
      <c r="K2891" s="300"/>
      <c r="L2891" s="349"/>
      <c r="M2891" s="362"/>
      <c r="N2891" s="349"/>
      <c r="O2891" s="349"/>
      <c r="P2891" s="578"/>
      <c r="Q2891" s="20"/>
      <c r="R2891" s="20"/>
      <c r="S2891" s="20"/>
      <c r="T2891" s="20"/>
      <c r="U2891" s="20"/>
      <c r="V2891" s="20"/>
      <c r="W2891" s="20"/>
      <c r="X2891" s="20"/>
      <c r="Y2891" s="20"/>
      <c r="Z2891" s="20"/>
      <c r="AA2891" s="20"/>
      <c r="AB2891" s="20"/>
    </row>
    <row r="2892" hidden="1">
      <c r="A2892" s="577"/>
      <c r="B2892" s="99"/>
      <c r="C2892" s="480" t="s">
        <v>52</v>
      </c>
      <c r="D2892" s="29" t="s">
        <v>99</v>
      </c>
      <c r="E2892" s="48" t="s">
        <v>4646</v>
      </c>
      <c r="F2892" s="48" t="s">
        <v>4647</v>
      </c>
      <c r="G2892" s="409" t="s">
        <v>9410</v>
      </c>
      <c r="H2892" s="414" t="s">
        <v>11888</v>
      </c>
      <c r="I2892" s="116" t="s">
        <v>11889</v>
      </c>
      <c r="J2892" s="48" t="s">
        <v>4649</v>
      </c>
      <c r="K2892" s="300"/>
      <c r="L2892" s="349"/>
      <c r="M2892" s="362"/>
      <c r="N2892" s="349"/>
      <c r="O2892" s="349"/>
      <c r="P2892" s="578"/>
      <c r="Q2892" s="20"/>
      <c r="R2892" s="20"/>
      <c r="S2892" s="20"/>
      <c r="T2892" s="20"/>
      <c r="U2892" s="20"/>
      <c r="V2892" s="20"/>
      <c r="W2892" s="20"/>
      <c r="X2892" s="20"/>
      <c r="Y2892" s="20"/>
      <c r="Z2892" s="20"/>
      <c r="AA2892" s="20"/>
      <c r="AB2892" s="20"/>
    </row>
    <row r="2893" hidden="1">
      <c r="A2893" s="577"/>
      <c r="B2893" s="99"/>
      <c r="C2893" s="480" t="s">
        <v>52</v>
      </c>
      <c r="D2893" s="496" t="s">
        <v>99</v>
      </c>
      <c r="E2893" s="424" t="s">
        <v>1234</v>
      </c>
      <c r="F2893" s="424" t="s">
        <v>1235</v>
      </c>
      <c r="G2893" s="309" t="s">
        <v>9021</v>
      </c>
      <c r="H2893" s="231" t="s">
        <v>11890</v>
      </c>
      <c r="I2893" s="122" t="s">
        <v>11891</v>
      </c>
      <c r="J2893" s="424" t="s">
        <v>1237</v>
      </c>
      <c r="K2893" s="300" t="s">
        <v>11892</v>
      </c>
      <c r="L2893" s="349"/>
      <c r="M2893" s="362"/>
      <c r="N2893" s="349"/>
      <c r="O2893" s="349"/>
      <c r="P2893" s="578"/>
      <c r="Q2893" s="20"/>
      <c r="R2893" s="20"/>
      <c r="S2893" s="20"/>
      <c r="T2893" s="20"/>
      <c r="U2893" s="20"/>
      <c r="V2893" s="20"/>
      <c r="W2893" s="20"/>
      <c r="X2893" s="20"/>
      <c r="Y2893" s="20"/>
      <c r="Z2893" s="20"/>
      <c r="AA2893" s="20"/>
      <c r="AB2893" s="20"/>
    </row>
    <row r="2894" hidden="1">
      <c r="A2894" s="577"/>
      <c r="B2894" s="99"/>
      <c r="C2894" s="480" t="s">
        <v>52</v>
      </c>
      <c r="D2894" s="496" t="s">
        <v>99</v>
      </c>
      <c r="E2894" s="424" t="s">
        <v>2210</v>
      </c>
      <c r="F2894" s="424" t="s">
        <v>2211</v>
      </c>
      <c r="G2894" s="309" t="s">
        <v>8745</v>
      </c>
      <c r="H2894" s="231" t="s">
        <v>11893</v>
      </c>
      <c r="I2894" s="122" t="s">
        <v>11894</v>
      </c>
      <c r="J2894" s="122" t="s">
        <v>2209</v>
      </c>
      <c r="K2894" s="300" t="s">
        <v>11895</v>
      </c>
      <c r="L2894" s="349"/>
      <c r="M2894" s="362"/>
      <c r="N2894" s="349"/>
      <c r="O2894" s="349"/>
      <c r="P2894" s="578"/>
      <c r="Q2894" s="20"/>
      <c r="R2894" s="20"/>
      <c r="S2894" s="20"/>
      <c r="T2894" s="20"/>
      <c r="U2894" s="20"/>
      <c r="V2894" s="20"/>
      <c r="W2894" s="20"/>
      <c r="X2894" s="20"/>
      <c r="Y2894" s="20"/>
      <c r="Z2894" s="20"/>
      <c r="AA2894" s="20"/>
      <c r="AB2894" s="20"/>
    </row>
    <row r="2895" hidden="1">
      <c r="A2895" s="577"/>
      <c r="B2895" s="99"/>
      <c r="C2895" s="480" t="s">
        <v>52</v>
      </c>
      <c r="D2895" s="29" t="s">
        <v>99</v>
      </c>
      <c r="E2895" s="48" t="s">
        <v>3761</v>
      </c>
      <c r="F2895" s="48" t="s">
        <v>3762</v>
      </c>
      <c r="G2895" s="409" t="s">
        <v>9325</v>
      </c>
      <c r="H2895" s="414" t="s">
        <v>11896</v>
      </c>
      <c r="I2895" s="116" t="s">
        <v>11897</v>
      </c>
      <c r="J2895" s="48" t="s">
        <v>11898</v>
      </c>
      <c r="K2895" s="300"/>
      <c r="L2895" s="349"/>
      <c r="M2895" s="362"/>
      <c r="N2895" s="349"/>
      <c r="O2895" s="349"/>
      <c r="P2895" s="578"/>
      <c r="Q2895" s="20"/>
      <c r="R2895" s="20"/>
      <c r="S2895" s="20"/>
      <c r="T2895" s="20"/>
      <c r="U2895" s="20"/>
      <c r="V2895" s="20"/>
      <c r="W2895" s="20"/>
      <c r="X2895" s="20"/>
      <c r="Y2895" s="20"/>
      <c r="Z2895" s="20"/>
      <c r="AA2895" s="20"/>
      <c r="AB2895" s="20"/>
    </row>
    <row r="2896" hidden="1">
      <c r="A2896" s="577"/>
      <c r="B2896" s="108"/>
      <c r="C2896" s="480" t="s">
        <v>52</v>
      </c>
      <c r="D2896" s="306"/>
      <c r="E2896" s="173"/>
      <c r="F2896" s="173"/>
      <c r="G2896" s="308"/>
      <c r="H2896" s="348"/>
      <c r="I2896" s="173"/>
      <c r="J2896" s="173"/>
      <c r="K2896" s="300"/>
      <c r="L2896" s="349"/>
      <c r="M2896" s="362"/>
      <c r="N2896" s="349"/>
      <c r="O2896" s="349"/>
      <c r="P2896" s="578"/>
      <c r="Q2896" s="20"/>
      <c r="R2896" s="20"/>
      <c r="S2896" s="20"/>
      <c r="T2896" s="20"/>
      <c r="U2896" s="20"/>
      <c r="V2896" s="20"/>
      <c r="W2896" s="20"/>
      <c r="X2896" s="20"/>
      <c r="Y2896" s="20"/>
      <c r="Z2896" s="20"/>
      <c r="AA2896" s="20"/>
      <c r="AB2896" s="20"/>
    </row>
    <row r="2897" hidden="1">
      <c r="A2897" s="577"/>
      <c r="B2897" s="479"/>
      <c r="C2897" s="480"/>
      <c r="D2897" s="306"/>
      <c r="E2897" s="173"/>
      <c r="F2897" s="173"/>
      <c r="G2897" s="308"/>
      <c r="H2897" s="348"/>
      <c r="I2897" s="173"/>
      <c r="J2897" s="173"/>
      <c r="K2897" s="300"/>
      <c r="L2897" s="349"/>
      <c r="M2897" s="362"/>
      <c r="N2897" s="349"/>
      <c r="O2897" s="349"/>
      <c r="P2897" s="578"/>
      <c r="Q2897" s="20"/>
      <c r="R2897" s="20"/>
      <c r="S2897" s="20"/>
      <c r="T2897" s="20"/>
      <c r="U2897" s="20"/>
      <c r="V2897" s="20"/>
      <c r="W2897" s="20"/>
      <c r="X2897" s="20"/>
      <c r="Y2897" s="20"/>
      <c r="Z2897" s="20"/>
      <c r="AA2897" s="20"/>
      <c r="AB2897" s="20"/>
    </row>
    <row r="2898" hidden="1">
      <c r="A2898" s="577"/>
      <c r="B2898" s="582" t="s">
        <v>10572</v>
      </c>
      <c r="C2898" s="480"/>
      <c r="D2898" s="306"/>
      <c r="E2898" s="173"/>
      <c r="F2898" s="173"/>
      <c r="G2898" s="308"/>
      <c r="H2898" s="348"/>
      <c r="I2898" s="173"/>
      <c r="J2898" s="173"/>
      <c r="K2898" s="300"/>
      <c r="L2898" s="349"/>
      <c r="M2898" s="362"/>
      <c r="N2898" s="349"/>
      <c r="O2898" s="349"/>
      <c r="P2898" s="578"/>
      <c r="Q2898" s="20"/>
      <c r="R2898" s="20"/>
      <c r="S2898" s="20"/>
      <c r="T2898" s="20"/>
      <c r="U2898" s="20"/>
      <c r="V2898" s="20"/>
      <c r="W2898" s="20"/>
      <c r="X2898" s="20"/>
      <c r="Y2898" s="20"/>
      <c r="Z2898" s="20"/>
      <c r="AA2898" s="20"/>
      <c r="AB2898" s="20"/>
    </row>
    <row r="2899" hidden="1">
      <c r="A2899" s="577"/>
      <c r="B2899" s="99"/>
      <c r="C2899" s="480" t="s">
        <v>69</v>
      </c>
      <c r="D2899" s="306"/>
      <c r="E2899" s="339" t="s">
        <v>10215</v>
      </c>
      <c r="F2899" s="254"/>
      <c r="G2899" s="308"/>
      <c r="H2899" s="348"/>
      <c r="I2899" s="173"/>
      <c r="J2899" s="173"/>
      <c r="K2899" s="300"/>
      <c r="L2899" s="349"/>
      <c r="M2899" s="362"/>
      <c r="N2899" s="349"/>
      <c r="O2899" s="349"/>
      <c r="P2899" s="578"/>
      <c r="Q2899" s="20"/>
      <c r="R2899" s="20"/>
      <c r="S2899" s="20"/>
      <c r="T2899" s="20"/>
      <c r="U2899" s="20"/>
      <c r="V2899" s="20"/>
      <c r="W2899" s="20"/>
      <c r="X2899" s="20"/>
      <c r="Y2899" s="20"/>
      <c r="Z2899" s="20"/>
      <c r="AA2899" s="20"/>
      <c r="AB2899" s="20"/>
    </row>
    <row r="2900" hidden="1">
      <c r="A2900" s="577"/>
      <c r="B2900" s="99"/>
      <c r="C2900" s="480" t="s">
        <v>69</v>
      </c>
      <c r="D2900" s="306"/>
      <c r="E2900" s="255"/>
      <c r="F2900" s="256"/>
      <c r="G2900" s="308"/>
      <c r="H2900" s="348"/>
      <c r="I2900" s="173"/>
      <c r="J2900" s="173"/>
      <c r="K2900" s="300"/>
      <c r="L2900" s="349"/>
      <c r="M2900" s="362"/>
      <c r="N2900" s="349"/>
      <c r="O2900" s="349"/>
      <c r="P2900" s="578"/>
      <c r="Q2900" s="20"/>
      <c r="R2900" s="20"/>
      <c r="S2900" s="20"/>
      <c r="T2900" s="20"/>
      <c r="U2900" s="20"/>
      <c r="V2900" s="20"/>
      <c r="W2900" s="20"/>
      <c r="X2900" s="20"/>
      <c r="Y2900" s="20"/>
      <c r="Z2900" s="20"/>
      <c r="AA2900" s="20"/>
      <c r="AB2900" s="20"/>
    </row>
    <row r="2901" hidden="1">
      <c r="A2901" s="577"/>
      <c r="B2901" s="99"/>
      <c r="C2901" s="480" t="s">
        <v>69</v>
      </c>
      <c r="D2901" s="306"/>
      <c r="E2901" s="257"/>
      <c r="F2901" s="259"/>
      <c r="G2901" s="308"/>
      <c r="H2901" s="348"/>
      <c r="I2901" s="173"/>
      <c r="J2901" s="173"/>
      <c r="K2901" s="300"/>
      <c r="L2901" s="349"/>
      <c r="M2901" s="362"/>
      <c r="N2901" s="349"/>
      <c r="O2901" s="349"/>
      <c r="P2901" s="578"/>
      <c r="Q2901" s="20"/>
      <c r="R2901" s="20"/>
      <c r="S2901" s="20"/>
      <c r="T2901" s="20"/>
      <c r="U2901" s="20"/>
      <c r="V2901" s="20"/>
      <c r="W2901" s="20"/>
      <c r="X2901" s="20"/>
      <c r="Y2901" s="20"/>
      <c r="Z2901" s="20"/>
      <c r="AA2901" s="20"/>
      <c r="AB2901" s="20"/>
    </row>
    <row r="2902" hidden="1">
      <c r="A2902" s="577"/>
      <c r="B2902" s="99"/>
      <c r="C2902" s="480" t="s">
        <v>69</v>
      </c>
      <c r="D2902" s="306"/>
      <c r="E2902" s="173"/>
      <c r="F2902" s="173"/>
      <c r="G2902" s="308"/>
      <c r="H2902" s="348"/>
      <c r="I2902" s="173"/>
      <c r="J2902" s="173"/>
      <c r="K2902" s="300"/>
      <c r="L2902" s="349"/>
      <c r="M2902" s="362"/>
      <c r="N2902" s="349"/>
      <c r="O2902" s="349"/>
      <c r="P2902" s="578"/>
      <c r="Q2902" s="20"/>
      <c r="R2902" s="20"/>
      <c r="S2902" s="20"/>
      <c r="T2902" s="20"/>
      <c r="U2902" s="20"/>
      <c r="V2902" s="20"/>
      <c r="W2902" s="20"/>
      <c r="X2902" s="20"/>
      <c r="Y2902" s="20"/>
      <c r="Z2902" s="20"/>
      <c r="AA2902" s="20"/>
      <c r="AB2902" s="20"/>
    </row>
    <row r="2903" hidden="1">
      <c r="A2903" s="577"/>
      <c r="B2903" s="99"/>
      <c r="C2903" s="480" t="s">
        <v>69</v>
      </c>
      <c r="D2903" s="306"/>
      <c r="E2903" s="173"/>
      <c r="F2903" s="173"/>
      <c r="G2903" s="308"/>
      <c r="H2903" s="348"/>
      <c r="I2903" s="173"/>
      <c r="J2903" s="173"/>
      <c r="K2903" s="300"/>
      <c r="L2903" s="349"/>
      <c r="M2903" s="362"/>
      <c r="N2903" s="349"/>
      <c r="O2903" s="349"/>
      <c r="P2903" s="578"/>
      <c r="Q2903" s="20"/>
      <c r="R2903" s="20"/>
      <c r="S2903" s="20"/>
      <c r="T2903" s="20"/>
      <c r="U2903" s="20"/>
      <c r="V2903" s="20"/>
      <c r="W2903" s="20"/>
      <c r="X2903" s="20"/>
      <c r="Y2903" s="20"/>
      <c r="Z2903" s="20"/>
      <c r="AA2903" s="20"/>
      <c r="AB2903" s="20"/>
    </row>
    <row r="2904" hidden="1">
      <c r="A2904" s="577"/>
      <c r="B2904" s="108"/>
      <c r="C2904" s="480"/>
      <c r="D2904" s="306"/>
      <c r="E2904" s="173"/>
      <c r="F2904" s="173"/>
      <c r="G2904" s="308"/>
      <c r="H2904" s="348"/>
      <c r="I2904" s="173"/>
      <c r="J2904" s="173"/>
      <c r="K2904" s="300"/>
      <c r="L2904" s="349"/>
      <c r="M2904" s="362"/>
      <c r="N2904" s="349"/>
      <c r="O2904" s="349"/>
      <c r="P2904" s="578"/>
      <c r="Q2904" s="20"/>
      <c r="R2904" s="20"/>
      <c r="S2904" s="20"/>
      <c r="T2904" s="20"/>
      <c r="U2904" s="20"/>
      <c r="V2904" s="20"/>
      <c r="W2904" s="20"/>
      <c r="X2904" s="20"/>
      <c r="Y2904" s="20"/>
      <c r="Z2904" s="20"/>
      <c r="AA2904" s="20"/>
      <c r="AB2904" s="20"/>
    </row>
    <row r="2905" hidden="1">
      <c r="A2905" s="577"/>
      <c r="B2905" s="479"/>
      <c r="C2905" s="480"/>
      <c r="D2905" s="306"/>
      <c r="E2905" s="173"/>
      <c r="F2905" s="173"/>
      <c r="G2905" s="308"/>
      <c r="H2905" s="348"/>
      <c r="I2905" s="173"/>
      <c r="J2905" s="173"/>
      <c r="K2905" s="300"/>
      <c r="L2905" s="349"/>
      <c r="M2905" s="362"/>
      <c r="N2905" s="349"/>
      <c r="O2905" s="349"/>
      <c r="P2905" s="578"/>
      <c r="Q2905" s="20"/>
      <c r="R2905" s="20"/>
      <c r="S2905" s="20"/>
      <c r="T2905" s="20"/>
      <c r="U2905" s="20"/>
      <c r="V2905" s="20"/>
      <c r="W2905" s="20"/>
      <c r="X2905" s="20"/>
      <c r="Y2905" s="20"/>
      <c r="Z2905" s="20"/>
      <c r="AA2905" s="20"/>
      <c r="AB2905" s="20"/>
    </row>
    <row r="2906" hidden="1">
      <c r="A2906" s="577"/>
      <c r="B2906" s="583" t="s">
        <v>368</v>
      </c>
      <c r="C2906" s="480" t="s">
        <v>371</v>
      </c>
      <c r="D2906" s="306"/>
      <c r="E2906" s="173"/>
      <c r="F2906" s="173"/>
      <c r="G2906" s="308"/>
      <c r="H2906" s="348"/>
      <c r="I2906" s="173"/>
      <c r="J2906" s="173"/>
      <c r="K2906" s="300"/>
      <c r="L2906" s="349"/>
      <c r="M2906" s="362"/>
      <c r="N2906" s="349"/>
      <c r="O2906" s="349"/>
      <c r="P2906" s="578"/>
      <c r="Q2906" s="20"/>
      <c r="R2906" s="20"/>
      <c r="S2906" s="20"/>
      <c r="T2906" s="20"/>
      <c r="U2906" s="20"/>
      <c r="V2906" s="20"/>
      <c r="W2906" s="20"/>
      <c r="X2906" s="20"/>
      <c r="Y2906" s="20"/>
      <c r="Z2906" s="20"/>
      <c r="AA2906" s="20"/>
      <c r="AB2906" s="20"/>
    </row>
    <row r="2907" hidden="1">
      <c r="A2907" s="577"/>
      <c r="B2907" s="99"/>
      <c r="C2907" s="480" t="s">
        <v>371</v>
      </c>
      <c r="D2907" s="306"/>
      <c r="E2907" s="173"/>
      <c r="F2907" s="173"/>
      <c r="G2907" s="308"/>
      <c r="H2907" s="348"/>
      <c r="I2907" s="173"/>
      <c r="J2907" s="173"/>
      <c r="K2907" s="300"/>
      <c r="L2907" s="349"/>
      <c r="M2907" s="362"/>
      <c r="N2907" s="349"/>
      <c r="O2907" s="349"/>
      <c r="P2907" s="578"/>
      <c r="Q2907" s="20"/>
      <c r="R2907" s="20"/>
      <c r="S2907" s="20"/>
      <c r="T2907" s="20"/>
      <c r="U2907" s="20"/>
      <c r="V2907" s="20"/>
      <c r="W2907" s="20"/>
      <c r="X2907" s="20"/>
      <c r="Y2907" s="20"/>
      <c r="Z2907" s="20"/>
      <c r="AA2907" s="20"/>
      <c r="AB2907" s="20"/>
    </row>
    <row r="2908" hidden="1">
      <c r="A2908" s="577"/>
      <c r="B2908" s="99"/>
      <c r="C2908" s="480" t="s">
        <v>371</v>
      </c>
      <c r="D2908" s="306"/>
      <c r="E2908" s="339" t="s">
        <v>10215</v>
      </c>
      <c r="F2908" s="254"/>
      <c r="G2908" s="308"/>
      <c r="H2908" s="348"/>
      <c r="I2908" s="173"/>
      <c r="J2908" s="173"/>
      <c r="K2908" s="300"/>
      <c r="L2908" s="349"/>
      <c r="M2908" s="362"/>
      <c r="N2908" s="349"/>
      <c r="O2908" s="349"/>
      <c r="P2908" s="578"/>
      <c r="Q2908" s="20"/>
      <c r="R2908" s="20"/>
      <c r="S2908" s="20"/>
      <c r="T2908" s="20"/>
      <c r="U2908" s="20"/>
      <c r="V2908" s="20"/>
      <c r="W2908" s="20"/>
      <c r="X2908" s="20"/>
      <c r="Y2908" s="20"/>
      <c r="Z2908" s="20"/>
      <c r="AA2908" s="20"/>
      <c r="AB2908" s="20"/>
    </row>
    <row r="2909" hidden="1">
      <c r="A2909" s="577"/>
      <c r="B2909" s="99"/>
      <c r="C2909" s="480" t="s">
        <v>371</v>
      </c>
      <c r="D2909" s="306"/>
      <c r="E2909" s="255"/>
      <c r="F2909" s="256"/>
      <c r="G2909" s="308"/>
      <c r="H2909" s="348"/>
      <c r="I2909" s="173"/>
      <c r="J2909" s="173"/>
      <c r="K2909" s="300"/>
      <c r="L2909" s="349"/>
      <c r="M2909" s="362"/>
      <c r="N2909" s="349"/>
      <c r="O2909" s="349"/>
      <c r="P2909" s="578"/>
      <c r="Q2909" s="20"/>
      <c r="R2909" s="20"/>
      <c r="S2909" s="20"/>
      <c r="T2909" s="20"/>
      <c r="U2909" s="20"/>
      <c r="V2909" s="20"/>
      <c r="W2909" s="20"/>
      <c r="X2909" s="20"/>
      <c r="Y2909" s="20"/>
      <c r="Z2909" s="20"/>
      <c r="AA2909" s="20"/>
      <c r="AB2909" s="20"/>
    </row>
    <row r="2910" hidden="1">
      <c r="A2910" s="577"/>
      <c r="B2910" s="99"/>
      <c r="C2910" s="480" t="s">
        <v>371</v>
      </c>
      <c r="D2910" s="306"/>
      <c r="E2910" s="257"/>
      <c r="F2910" s="259"/>
      <c r="G2910" s="308"/>
      <c r="H2910" s="348"/>
      <c r="I2910" s="173"/>
      <c r="J2910" s="173"/>
      <c r="K2910" s="300"/>
      <c r="L2910" s="349"/>
      <c r="M2910" s="362"/>
      <c r="N2910" s="349"/>
      <c r="O2910" s="349"/>
      <c r="P2910" s="578"/>
      <c r="Q2910" s="20"/>
      <c r="R2910" s="20"/>
      <c r="S2910" s="20"/>
      <c r="T2910" s="20"/>
      <c r="U2910" s="20"/>
      <c r="V2910" s="20"/>
      <c r="W2910" s="20"/>
      <c r="X2910" s="20"/>
      <c r="Y2910" s="20"/>
      <c r="Z2910" s="20"/>
      <c r="AA2910" s="20"/>
      <c r="AB2910" s="20"/>
    </row>
    <row r="2911" hidden="1">
      <c r="A2911" s="577"/>
      <c r="B2911" s="108"/>
      <c r="C2911" s="480"/>
      <c r="D2911" s="306"/>
      <c r="E2911" s="173"/>
      <c r="F2911" s="173"/>
      <c r="G2911" s="308"/>
      <c r="H2911" s="348"/>
      <c r="I2911" s="173"/>
      <c r="J2911" s="173"/>
      <c r="K2911" s="300"/>
      <c r="L2911" s="349"/>
      <c r="M2911" s="362"/>
      <c r="N2911" s="349"/>
      <c r="O2911" s="349"/>
      <c r="P2911" s="578"/>
      <c r="Q2911" s="20"/>
      <c r="R2911" s="20"/>
      <c r="S2911" s="20"/>
      <c r="T2911" s="20"/>
      <c r="U2911" s="20"/>
      <c r="V2911" s="20"/>
      <c r="W2911" s="20"/>
      <c r="X2911" s="20"/>
      <c r="Y2911" s="20"/>
      <c r="Z2911" s="20"/>
      <c r="AA2911" s="20"/>
      <c r="AB2911" s="20"/>
    </row>
    <row r="2912" hidden="1">
      <c r="A2912" s="577"/>
      <c r="B2912" s="83"/>
      <c r="C2912" s="478">
        <v>44533.0</v>
      </c>
      <c r="D2912" s="306"/>
      <c r="E2912" s="173"/>
      <c r="F2912" s="173"/>
      <c r="G2912" s="308"/>
      <c r="H2912" s="348"/>
      <c r="I2912" s="173"/>
      <c r="J2912" s="173"/>
      <c r="K2912" s="300"/>
      <c r="L2912" s="349"/>
      <c r="M2912" s="362"/>
      <c r="N2912" s="349"/>
      <c r="O2912" s="349"/>
      <c r="P2912" s="578"/>
      <c r="Q2912" s="20"/>
      <c r="R2912" s="20"/>
      <c r="S2912" s="20"/>
      <c r="T2912" s="20"/>
      <c r="U2912" s="20"/>
      <c r="V2912" s="20"/>
      <c r="W2912" s="20"/>
      <c r="X2912" s="20"/>
      <c r="Y2912" s="20"/>
      <c r="Z2912" s="20"/>
      <c r="AA2912" s="20"/>
      <c r="AB2912" s="20"/>
    </row>
    <row r="2913" hidden="1">
      <c r="A2913" s="577"/>
      <c r="B2913" s="582" t="s">
        <v>8686</v>
      </c>
      <c r="C2913" s="500" t="s">
        <v>52</v>
      </c>
      <c r="D2913" s="306"/>
      <c r="E2913" s="370" t="s">
        <v>11521</v>
      </c>
      <c r="F2913" s="173"/>
      <c r="G2913" s="308"/>
      <c r="H2913" s="348"/>
      <c r="I2913" s="173"/>
      <c r="J2913" s="173"/>
      <c r="K2913" s="300"/>
      <c r="L2913" s="349"/>
      <c r="M2913" s="362"/>
      <c r="N2913" s="349"/>
      <c r="O2913" s="349"/>
      <c r="P2913" s="578"/>
      <c r="Q2913" s="20"/>
      <c r="R2913" s="20"/>
      <c r="S2913" s="20"/>
      <c r="T2913" s="20"/>
      <c r="U2913" s="20"/>
      <c r="V2913" s="20"/>
      <c r="W2913" s="20"/>
      <c r="X2913" s="20"/>
      <c r="Y2913" s="20"/>
      <c r="Z2913" s="20"/>
      <c r="AA2913" s="20"/>
      <c r="AB2913" s="20"/>
    </row>
    <row r="2914" hidden="1">
      <c r="A2914" s="577"/>
      <c r="B2914" s="99"/>
      <c r="C2914" s="480" t="s">
        <v>52</v>
      </c>
      <c r="D2914" s="306"/>
      <c r="E2914" s="549"/>
      <c r="F2914" s="549"/>
      <c r="G2914" s="550"/>
      <c r="H2914" s="548"/>
      <c r="I2914" s="216"/>
      <c r="J2914" s="549"/>
      <c r="K2914" s="300"/>
      <c r="L2914" s="349"/>
      <c r="M2914" s="362"/>
      <c r="N2914" s="349"/>
      <c r="O2914" s="349"/>
      <c r="P2914" s="578"/>
      <c r="Q2914" s="20"/>
      <c r="R2914" s="20"/>
      <c r="S2914" s="20"/>
      <c r="T2914" s="20"/>
      <c r="U2914" s="20"/>
      <c r="V2914" s="20"/>
      <c r="W2914" s="20"/>
      <c r="X2914" s="20"/>
      <c r="Y2914" s="20"/>
      <c r="Z2914" s="20"/>
      <c r="AA2914" s="20"/>
      <c r="AB2914" s="20"/>
    </row>
    <row r="2915" hidden="1">
      <c r="A2915" s="577"/>
      <c r="B2915" s="99"/>
      <c r="C2915" s="480" t="s">
        <v>52</v>
      </c>
      <c r="D2915" s="306"/>
      <c r="E2915" s="173"/>
      <c r="F2915" s="173"/>
      <c r="G2915" s="308"/>
      <c r="H2915" s="348"/>
      <c r="I2915" s="173"/>
      <c r="J2915" s="173"/>
      <c r="K2915" s="300"/>
      <c r="L2915" s="349"/>
      <c r="M2915" s="362"/>
      <c r="N2915" s="349"/>
      <c r="O2915" s="349"/>
      <c r="P2915" s="578"/>
      <c r="Q2915" s="20"/>
      <c r="R2915" s="20"/>
      <c r="S2915" s="20"/>
      <c r="T2915" s="20"/>
      <c r="U2915" s="20"/>
      <c r="V2915" s="20"/>
      <c r="W2915" s="20"/>
      <c r="X2915" s="20"/>
      <c r="Y2915" s="20"/>
      <c r="Z2915" s="20"/>
      <c r="AA2915" s="20"/>
      <c r="AB2915" s="20"/>
    </row>
    <row r="2916" hidden="1">
      <c r="A2916" s="577"/>
      <c r="B2916" s="99"/>
      <c r="C2916" s="480" t="s">
        <v>52</v>
      </c>
      <c r="D2916" s="496" t="s">
        <v>99</v>
      </c>
      <c r="E2916" s="424" t="s">
        <v>7826</v>
      </c>
      <c r="F2916" s="424" t="s">
        <v>7827</v>
      </c>
      <c r="G2916" s="309" t="s">
        <v>9021</v>
      </c>
      <c r="H2916" s="231" t="s">
        <v>11890</v>
      </c>
      <c r="I2916" s="122" t="s">
        <v>11899</v>
      </c>
      <c r="J2916" s="424" t="s">
        <v>7829</v>
      </c>
      <c r="K2916" s="300" t="s">
        <v>11900</v>
      </c>
      <c r="L2916" s="349"/>
      <c r="M2916" s="362"/>
      <c r="N2916" s="349"/>
      <c r="O2916" s="349"/>
      <c r="P2916" s="578"/>
      <c r="Q2916" s="20"/>
      <c r="R2916" s="20"/>
      <c r="S2916" s="20"/>
      <c r="T2916" s="20"/>
      <c r="U2916" s="20"/>
      <c r="V2916" s="20"/>
      <c r="W2916" s="20"/>
      <c r="X2916" s="20"/>
      <c r="Y2916" s="20"/>
      <c r="Z2916" s="20"/>
      <c r="AA2916" s="20"/>
      <c r="AB2916" s="20"/>
    </row>
    <row r="2917" hidden="1">
      <c r="A2917" s="577"/>
      <c r="B2917" s="99"/>
      <c r="C2917" s="480" t="s">
        <v>52</v>
      </c>
      <c r="D2917" s="496" t="s">
        <v>99</v>
      </c>
      <c r="E2917" s="424" t="s">
        <v>7979</v>
      </c>
      <c r="F2917" s="424" t="s">
        <v>7980</v>
      </c>
      <c r="G2917" s="309" t="s">
        <v>8745</v>
      </c>
      <c r="H2917" s="231" t="s">
        <v>9610</v>
      </c>
      <c r="I2917" s="122" t="s">
        <v>11883</v>
      </c>
      <c r="J2917" s="424" t="s">
        <v>7982</v>
      </c>
      <c r="K2917" s="300" t="s">
        <v>11900</v>
      </c>
      <c r="L2917" s="349"/>
      <c r="M2917" s="362"/>
      <c r="N2917" s="349"/>
      <c r="O2917" s="349"/>
      <c r="P2917" s="578"/>
      <c r="Q2917" s="20"/>
      <c r="R2917" s="20"/>
      <c r="S2917" s="20"/>
      <c r="T2917" s="20"/>
      <c r="U2917" s="20"/>
      <c r="V2917" s="20"/>
      <c r="W2917" s="20"/>
      <c r="X2917" s="20"/>
      <c r="Y2917" s="20"/>
      <c r="Z2917" s="20"/>
      <c r="AA2917" s="20"/>
      <c r="AB2917" s="20"/>
    </row>
    <row r="2918" hidden="1">
      <c r="A2918" s="577"/>
      <c r="B2918" s="99"/>
      <c r="C2918" s="480" t="s">
        <v>52</v>
      </c>
      <c r="D2918" s="310" t="s">
        <v>51</v>
      </c>
      <c r="E2918" s="48" t="s">
        <v>455</v>
      </c>
      <c r="F2918" s="48" t="s">
        <v>456</v>
      </c>
      <c r="G2918" s="409" t="s">
        <v>8912</v>
      </c>
      <c r="H2918" s="414" t="s">
        <v>11605</v>
      </c>
      <c r="I2918" s="116" t="s">
        <v>11881</v>
      </c>
      <c r="J2918" s="48" t="s">
        <v>459</v>
      </c>
      <c r="K2918" s="300"/>
      <c r="L2918" s="349"/>
      <c r="M2918" s="362"/>
      <c r="N2918" s="349"/>
      <c r="O2918" s="349"/>
      <c r="P2918" s="578"/>
      <c r="Q2918" s="20"/>
      <c r="R2918" s="20"/>
      <c r="S2918" s="20"/>
      <c r="T2918" s="20"/>
      <c r="U2918" s="20"/>
      <c r="V2918" s="20"/>
      <c r="W2918" s="20"/>
      <c r="X2918" s="20"/>
      <c r="Y2918" s="20"/>
      <c r="Z2918" s="20"/>
      <c r="AA2918" s="20"/>
      <c r="AB2918" s="20"/>
    </row>
    <row r="2919" hidden="1">
      <c r="A2919" s="577"/>
      <c r="B2919" s="108"/>
      <c r="C2919" s="480" t="s">
        <v>52</v>
      </c>
      <c r="D2919" s="306"/>
      <c r="E2919" s="173"/>
      <c r="F2919" s="173"/>
      <c r="G2919" s="308"/>
      <c r="H2919" s="348"/>
      <c r="I2919" s="173"/>
      <c r="J2919" s="173"/>
      <c r="K2919" s="300"/>
      <c r="L2919" s="349"/>
      <c r="M2919" s="362"/>
      <c r="N2919" s="349"/>
      <c r="O2919" s="349"/>
      <c r="P2919" s="578"/>
      <c r="Q2919" s="20"/>
      <c r="R2919" s="20"/>
      <c r="S2919" s="20"/>
      <c r="T2919" s="20"/>
      <c r="U2919" s="20"/>
      <c r="V2919" s="20"/>
      <c r="W2919" s="20"/>
      <c r="X2919" s="20"/>
      <c r="Y2919" s="20"/>
      <c r="Z2919" s="20"/>
      <c r="AA2919" s="20"/>
      <c r="AB2919" s="20"/>
    </row>
    <row r="2920" hidden="1">
      <c r="A2920" s="577"/>
      <c r="B2920" s="479"/>
      <c r="C2920" s="480"/>
      <c r="D2920" s="306"/>
      <c r="E2920" s="173"/>
      <c r="F2920" s="173"/>
      <c r="G2920" s="308"/>
      <c r="H2920" s="348"/>
      <c r="I2920" s="173"/>
      <c r="J2920" s="173"/>
      <c r="K2920" s="300"/>
      <c r="L2920" s="349"/>
      <c r="M2920" s="362"/>
      <c r="N2920" s="349"/>
      <c r="O2920" s="349"/>
      <c r="P2920" s="578"/>
      <c r="Q2920" s="20"/>
      <c r="R2920" s="20"/>
      <c r="S2920" s="20"/>
      <c r="T2920" s="20"/>
      <c r="U2920" s="20"/>
      <c r="V2920" s="20"/>
      <c r="W2920" s="20"/>
      <c r="X2920" s="20"/>
      <c r="Y2920" s="20"/>
      <c r="Z2920" s="20"/>
      <c r="AA2920" s="20"/>
      <c r="AB2920" s="20"/>
    </row>
    <row r="2921" hidden="1">
      <c r="A2921" s="577"/>
      <c r="B2921" s="582" t="s">
        <v>10572</v>
      </c>
      <c r="C2921" s="480"/>
      <c r="D2921" s="306"/>
      <c r="E2921" s="173"/>
      <c r="F2921" s="173"/>
      <c r="G2921" s="308"/>
      <c r="H2921" s="348"/>
      <c r="I2921" s="173"/>
      <c r="J2921" s="173"/>
      <c r="K2921" s="300"/>
      <c r="L2921" s="349"/>
      <c r="M2921" s="362"/>
      <c r="N2921" s="349"/>
      <c r="O2921" s="349"/>
      <c r="P2921" s="578"/>
      <c r="Q2921" s="20"/>
      <c r="R2921" s="20"/>
      <c r="S2921" s="20"/>
      <c r="T2921" s="20"/>
      <c r="U2921" s="20"/>
      <c r="V2921" s="20"/>
      <c r="W2921" s="20"/>
      <c r="X2921" s="20"/>
      <c r="Y2921" s="20"/>
      <c r="Z2921" s="20"/>
      <c r="AA2921" s="20"/>
      <c r="AB2921" s="20"/>
    </row>
    <row r="2922" hidden="1">
      <c r="A2922" s="577"/>
      <c r="B2922" s="99"/>
      <c r="C2922" s="480" t="s">
        <v>69</v>
      </c>
      <c r="D2922" s="306"/>
      <c r="E2922" s="370" t="s">
        <v>11521</v>
      </c>
      <c r="F2922" s="173"/>
      <c r="G2922" s="308"/>
      <c r="H2922" s="348"/>
      <c r="I2922" s="173"/>
      <c r="J2922" s="173"/>
      <c r="K2922" s="542"/>
      <c r="L2922" s="349"/>
      <c r="M2922" s="362"/>
      <c r="N2922" s="349"/>
      <c r="O2922" s="349"/>
      <c r="P2922" s="578"/>
      <c r="Q2922" s="20"/>
      <c r="R2922" s="20"/>
      <c r="S2922" s="20"/>
      <c r="T2922" s="20"/>
      <c r="U2922" s="20"/>
      <c r="V2922" s="20"/>
      <c r="W2922" s="20"/>
      <c r="X2922" s="20"/>
      <c r="Y2922" s="20"/>
      <c r="Z2922" s="20"/>
      <c r="AA2922" s="20"/>
      <c r="AB2922" s="20"/>
    </row>
    <row r="2923" hidden="1">
      <c r="A2923" s="577"/>
      <c r="B2923" s="99"/>
      <c r="C2923" s="480" t="s">
        <v>69</v>
      </c>
      <c r="D2923" s="297" t="s">
        <v>51</v>
      </c>
      <c r="E2923" s="424" t="s">
        <v>11791</v>
      </c>
      <c r="F2923" s="424" t="s">
        <v>11792</v>
      </c>
      <c r="G2923" s="309" t="s">
        <v>9410</v>
      </c>
      <c r="H2923" s="231" t="s">
        <v>11852</v>
      </c>
      <c r="I2923" s="122" t="s">
        <v>11853</v>
      </c>
      <c r="J2923" s="424" t="s">
        <v>11795</v>
      </c>
      <c r="K2923" s="300" t="s">
        <v>11901</v>
      </c>
      <c r="M2923" s="362"/>
      <c r="N2923" s="349"/>
      <c r="O2923" s="349"/>
      <c r="P2923" s="578"/>
      <c r="Q2923" s="20"/>
      <c r="R2923" s="20"/>
      <c r="S2923" s="20"/>
      <c r="T2923" s="20"/>
      <c r="U2923" s="20"/>
      <c r="V2923" s="20"/>
      <c r="W2923" s="20"/>
      <c r="X2923" s="20"/>
      <c r="Y2923" s="20"/>
      <c r="Z2923" s="20"/>
      <c r="AA2923" s="20"/>
      <c r="AB2923" s="20"/>
    </row>
    <row r="2924" hidden="1">
      <c r="A2924" s="577"/>
      <c r="B2924" s="99"/>
      <c r="C2924" s="480" t="s">
        <v>69</v>
      </c>
      <c r="D2924" s="496" t="s">
        <v>99</v>
      </c>
      <c r="E2924" s="424" t="s">
        <v>7421</v>
      </c>
      <c r="F2924" s="424" t="s">
        <v>7422</v>
      </c>
      <c r="G2924" s="309" t="s">
        <v>9021</v>
      </c>
      <c r="H2924" s="231" t="s">
        <v>11469</v>
      </c>
      <c r="I2924" s="122" t="s">
        <v>11902</v>
      </c>
      <c r="J2924" s="424" t="s">
        <v>3319</v>
      </c>
      <c r="K2924" s="542" t="s">
        <v>11903</v>
      </c>
      <c r="L2924" s="349"/>
      <c r="M2924" s="362"/>
      <c r="N2924" s="349"/>
      <c r="O2924" s="349"/>
      <c r="P2924" s="578"/>
      <c r="Q2924" s="20"/>
      <c r="R2924" s="20"/>
      <c r="S2924" s="20"/>
      <c r="T2924" s="20"/>
      <c r="U2924" s="20"/>
      <c r="V2924" s="20"/>
      <c r="W2924" s="20"/>
      <c r="X2924" s="20"/>
      <c r="Y2924" s="20"/>
      <c r="Z2924" s="20"/>
      <c r="AA2924" s="20"/>
      <c r="AB2924" s="20"/>
    </row>
    <row r="2925" hidden="1">
      <c r="A2925" s="577"/>
      <c r="B2925" s="99"/>
      <c r="C2925" s="480" t="s">
        <v>69</v>
      </c>
      <c r="D2925" s="29" t="s">
        <v>99</v>
      </c>
      <c r="E2925" s="48" t="s">
        <v>8242</v>
      </c>
      <c r="F2925" s="48" t="s">
        <v>8243</v>
      </c>
      <c r="G2925" s="409" t="s">
        <v>8745</v>
      </c>
      <c r="H2925" s="414" t="s">
        <v>11469</v>
      </c>
      <c r="I2925" s="116" t="s">
        <v>11904</v>
      </c>
      <c r="J2925" s="48" t="s">
        <v>8245</v>
      </c>
      <c r="K2925" s="542"/>
      <c r="L2925" s="349"/>
      <c r="M2925" s="362"/>
      <c r="N2925" s="349"/>
      <c r="O2925" s="349"/>
      <c r="P2925" s="578"/>
      <c r="Q2925" s="20"/>
      <c r="R2925" s="20"/>
      <c r="S2925" s="20"/>
      <c r="T2925" s="20"/>
      <c r="U2925" s="20"/>
      <c r="V2925" s="20"/>
      <c r="W2925" s="20"/>
      <c r="X2925" s="20"/>
      <c r="Y2925" s="20"/>
      <c r="Z2925" s="20"/>
      <c r="AA2925" s="20"/>
      <c r="AB2925" s="20"/>
    </row>
    <row r="2926" hidden="1">
      <c r="A2926" s="577"/>
      <c r="B2926" s="99"/>
      <c r="C2926" s="480" t="s">
        <v>69</v>
      </c>
      <c r="D2926" s="496" t="s">
        <v>99</v>
      </c>
      <c r="E2926" s="424" t="s">
        <v>11905</v>
      </c>
      <c r="F2926" s="424" t="s">
        <v>11906</v>
      </c>
      <c r="G2926" s="309" t="s">
        <v>9325</v>
      </c>
      <c r="H2926" s="231" t="s">
        <v>11907</v>
      </c>
      <c r="I2926" s="122" t="s">
        <v>11908</v>
      </c>
      <c r="J2926" s="424" t="s">
        <v>11909</v>
      </c>
      <c r="K2926" s="542" t="s">
        <v>11910</v>
      </c>
      <c r="L2926" s="349"/>
      <c r="M2926" s="362"/>
      <c r="N2926" s="349"/>
      <c r="O2926" s="349"/>
      <c r="P2926" s="578"/>
      <c r="Q2926" s="20"/>
      <c r="R2926" s="20"/>
      <c r="S2926" s="20"/>
      <c r="T2926" s="20"/>
      <c r="U2926" s="20"/>
      <c r="V2926" s="20"/>
      <c r="W2926" s="20"/>
      <c r="X2926" s="20"/>
      <c r="Y2926" s="20"/>
      <c r="Z2926" s="20"/>
      <c r="AA2926" s="20"/>
      <c r="AB2926" s="20"/>
    </row>
    <row r="2927" hidden="1">
      <c r="A2927" s="577"/>
      <c r="B2927" s="108"/>
      <c r="C2927" s="480"/>
      <c r="D2927" s="306"/>
      <c r="E2927" s="173"/>
      <c r="F2927" s="173"/>
      <c r="G2927" s="308"/>
      <c r="H2927" s="348"/>
      <c r="I2927" s="173"/>
      <c r="J2927" s="173"/>
      <c r="K2927" s="300"/>
      <c r="L2927" s="349"/>
      <c r="M2927" s="362"/>
      <c r="N2927" s="349"/>
      <c r="O2927" s="349"/>
      <c r="P2927" s="578"/>
      <c r="Q2927" s="20"/>
      <c r="R2927" s="20"/>
      <c r="S2927" s="20"/>
      <c r="T2927" s="20"/>
      <c r="U2927" s="20"/>
      <c r="V2927" s="20"/>
      <c r="W2927" s="20"/>
      <c r="X2927" s="20"/>
      <c r="Y2927" s="20"/>
      <c r="Z2927" s="20"/>
      <c r="AA2927" s="20"/>
      <c r="AB2927" s="20"/>
    </row>
    <row r="2928" hidden="1">
      <c r="A2928" s="577"/>
      <c r="B2928" s="479"/>
      <c r="C2928" s="480"/>
      <c r="D2928" s="306"/>
      <c r="E2928" s="173"/>
      <c r="F2928" s="173"/>
      <c r="G2928" s="308"/>
      <c r="H2928" s="348"/>
      <c r="I2928" s="173"/>
      <c r="J2928" s="173"/>
      <c r="K2928" s="300"/>
      <c r="L2928" s="349"/>
      <c r="M2928" s="362"/>
      <c r="N2928" s="349"/>
      <c r="O2928" s="349"/>
      <c r="P2928" s="578"/>
      <c r="Q2928" s="20"/>
      <c r="R2928" s="20"/>
      <c r="S2928" s="20"/>
      <c r="T2928" s="20"/>
      <c r="U2928" s="20"/>
      <c r="V2928" s="20"/>
      <c r="W2928" s="20"/>
      <c r="X2928" s="20"/>
      <c r="Y2928" s="20"/>
      <c r="Z2928" s="20"/>
      <c r="AA2928" s="20"/>
      <c r="AB2928" s="20"/>
    </row>
    <row r="2929" hidden="1">
      <c r="A2929" s="577"/>
      <c r="B2929" s="583" t="s">
        <v>368</v>
      </c>
      <c r="C2929" s="480" t="s">
        <v>371</v>
      </c>
      <c r="D2929" s="306"/>
      <c r="E2929" s="173"/>
      <c r="F2929" s="173"/>
      <c r="G2929" s="308"/>
      <c r="H2929" s="348"/>
      <c r="I2929" s="173"/>
      <c r="J2929" s="173"/>
      <c r="K2929" s="300"/>
      <c r="L2929" s="349"/>
      <c r="M2929" s="362"/>
      <c r="N2929" s="349"/>
      <c r="O2929" s="349"/>
      <c r="P2929" s="578"/>
      <c r="Q2929" s="20"/>
      <c r="R2929" s="20"/>
      <c r="S2929" s="20"/>
      <c r="T2929" s="20"/>
      <c r="U2929" s="20"/>
      <c r="V2929" s="20"/>
      <c r="W2929" s="20"/>
      <c r="X2929" s="20"/>
      <c r="Y2929" s="20"/>
      <c r="Z2929" s="20"/>
      <c r="AA2929" s="20"/>
      <c r="AB2929" s="20"/>
    </row>
    <row r="2930" hidden="1">
      <c r="A2930" s="577"/>
      <c r="B2930" s="99"/>
      <c r="C2930" s="480" t="s">
        <v>371</v>
      </c>
      <c r="D2930" s="306"/>
      <c r="E2930" s="173"/>
      <c r="F2930" s="173"/>
      <c r="G2930" s="308"/>
      <c r="H2930" s="348"/>
      <c r="I2930" s="173"/>
      <c r="J2930" s="173"/>
      <c r="K2930" s="300"/>
      <c r="L2930" s="349"/>
      <c r="M2930" s="362"/>
      <c r="N2930" s="349"/>
      <c r="O2930" s="349"/>
      <c r="P2930" s="578"/>
      <c r="Q2930" s="20"/>
      <c r="R2930" s="20"/>
      <c r="S2930" s="20"/>
      <c r="T2930" s="20"/>
      <c r="U2930" s="20"/>
      <c r="V2930" s="20"/>
      <c r="W2930" s="20"/>
      <c r="X2930" s="20"/>
      <c r="Y2930" s="20"/>
      <c r="Z2930" s="20"/>
      <c r="AA2930" s="20"/>
      <c r="AB2930" s="20"/>
    </row>
    <row r="2931" hidden="1">
      <c r="A2931" s="577"/>
      <c r="B2931" s="99"/>
      <c r="C2931" s="480" t="s">
        <v>371</v>
      </c>
      <c r="D2931" s="306"/>
      <c r="E2931" s="339" t="s">
        <v>10215</v>
      </c>
      <c r="F2931" s="254"/>
      <c r="G2931" s="308"/>
      <c r="H2931" s="348"/>
      <c r="I2931" s="173"/>
      <c r="J2931" s="173"/>
      <c r="K2931" s="300"/>
      <c r="L2931" s="349"/>
      <c r="M2931" s="362"/>
      <c r="N2931" s="349"/>
      <c r="O2931" s="349"/>
      <c r="P2931" s="578"/>
      <c r="Q2931" s="20"/>
      <c r="R2931" s="20"/>
      <c r="S2931" s="20"/>
      <c r="T2931" s="20"/>
      <c r="U2931" s="20"/>
      <c r="V2931" s="20"/>
      <c r="W2931" s="20"/>
      <c r="X2931" s="20"/>
      <c r="Y2931" s="20"/>
      <c r="Z2931" s="20"/>
      <c r="AA2931" s="20"/>
      <c r="AB2931" s="20"/>
    </row>
    <row r="2932" hidden="1">
      <c r="A2932" s="577"/>
      <c r="B2932" s="99"/>
      <c r="C2932" s="480" t="s">
        <v>371</v>
      </c>
      <c r="D2932" s="306"/>
      <c r="E2932" s="255"/>
      <c r="F2932" s="256"/>
      <c r="G2932" s="308"/>
      <c r="H2932" s="348"/>
      <c r="I2932" s="173"/>
      <c r="J2932" s="173"/>
      <c r="K2932" s="300"/>
      <c r="L2932" s="349"/>
      <c r="M2932" s="362"/>
      <c r="N2932" s="349"/>
      <c r="O2932" s="349"/>
      <c r="P2932" s="578"/>
      <c r="Q2932" s="20"/>
      <c r="R2932" s="20"/>
      <c r="S2932" s="20"/>
      <c r="T2932" s="20"/>
      <c r="U2932" s="20"/>
      <c r="V2932" s="20"/>
      <c r="W2932" s="20"/>
      <c r="X2932" s="20"/>
      <c r="Y2932" s="20"/>
      <c r="Z2932" s="20"/>
      <c r="AA2932" s="20"/>
      <c r="AB2932" s="20"/>
    </row>
    <row r="2933" hidden="1">
      <c r="A2933" s="577"/>
      <c r="B2933" s="99"/>
      <c r="C2933" s="480" t="s">
        <v>371</v>
      </c>
      <c r="D2933" s="306"/>
      <c r="E2933" s="257"/>
      <c r="F2933" s="259"/>
      <c r="G2933" s="308"/>
      <c r="H2933" s="348"/>
      <c r="I2933" s="173"/>
      <c r="J2933" s="173"/>
      <c r="K2933" s="300"/>
      <c r="L2933" s="349"/>
      <c r="M2933" s="362"/>
      <c r="N2933" s="349"/>
      <c r="O2933" s="349"/>
      <c r="P2933" s="578"/>
      <c r="Q2933" s="20"/>
      <c r="R2933" s="20"/>
      <c r="S2933" s="20"/>
      <c r="T2933" s="20"/>
      <c r="U2933" s="20"/>
      <c r="V2933" s="20"/>
      <c r="W2933" s="20"/>
      <c r="X2933" s="20"/>
      <c r="Y2933" s="20"/>
      <c r="Z2933" s="20"/>
      <c r="AA2933" s="20"/>
      <c r="AB2933" s="20"/>
    </row>
    <row r="2934" hidden="1">
      <c r="A2934" s="577"/>
      <c r="B2934" s="108"/>
      <c r="C2934" s="480"/>
      <c r="D2934" s="306"/>
      <c r="E2934" s="173"/>
      <c r="F2934" s="173"/>
      <c r="G2934" s="308"/>
      <c r="H2934" s="348"/>
      <c r="I2934" s="173"/>
      <c r="J2934" s="173"/>
      <c r="K2934" s="300"/>
      <c r="L2934" s="349"/>
      <c r="M2934" s="362"/>
      <c r="N2934" s="349"/>
      <c r="O2934" s="349"/>
      <c r="P2934" s="578"/>
      <c r="Q2934" s="20"/>
      <c r="R2934" s="20"/>
      <c r="S2934" s="20"/>
      <c r="T2934" s="20"/>
      <c r="U2934" s="20"/>
      <c r="V2934" s="20"/>
      <c r="W2934" s="20"/>
      <c r="X2934" s="20"/>
      <c r="Y2934" s="20"/>
      <c r="Z2934" s="20"/>
      <c r="AA2934" s="20"/>
      <c r="AB2934" s="20"/>
    </row>
    <row r="2935" hidden="1">
      <c r="A2935" s="577"/>
      <c r="B2935" s="83"/>
      <c r="C2935" s="478">
        <v>44536.0</v>
      </c>
      <c r="D2935" s="306"/>
      <c r="E2935" s="173"/>
      <c r="F2935" s="173"/>
      <c r="G2935" s="308"/>
      <c r="H2935" s="348"/>
      <c r="I2935" s="173"/>
      <c r="J2935" s="173"/>
      <c r="K2935" s="45"/>
      <c r="L2935" s="349"/>
      <c r="M2935" s="362"/>
      <c r="N2935" s="349"/>
      <c r="O2935" s="349"/>
      <c r="P2935" s="578"/>
      <c r="Q2935" s="20"/>
      <c r="R2935" s="20"/>
      <c r="S2935" s="20"/>
      <c r="T2935" s="20"/>
      <c r="U2935" s="20"/>
      <c r="V2935" s="20"/>
      <c r="W2935" s="20"/>
      <c r="X2935" s="20"/>
      <c r="Y2935" s="20"/>
      <c r="Z2935" s="20"/>
      <c r="AA2935" s="20"/>
      <c r="AB2935" s="20"/>
    </row>
    <row r="2936" hidden="1">
      <c r="A2936" s="577"/>
      <c r="B2936" s="582" t="s">
        <v>8686</v>
      </c>
      <c r="C2936" s="500" t="s">
        <v>52</v>
      </c>
      <c r="D2936" s="306"/>
      <c r="E2936" s="381" t="s">
        <v>11911</v>
      </c>
      <c r="F2936" s="150"/>
      <c r="G2936" s="308"/>
      <c r="H2936" s="348"/>
      <c r="I2936" s="173"/>
      <c r="J2936" s="173"/>
      <c r="K2936" s="300"/>
      <c r="L2936" s="349"/>
      <c r="M2936" s="362"/>
      <c r="N2936" s="349"/>
      <c r="O2936" s="349"/>
      <c r="P2936" s="578"/>
      <c r="Q2936" s="20"/>
      <c r="R2936" s="20"/>
      <c r="S2936" s="20"/>
      <c r="T2936" s="20"/>
      <c r="U2936" s="20"/>
      <c r="V2936" s="20"/>
      <c r="W2936" s="20"/>
      <c r="X2936" s="20"/>
      <c r="Y2936" s="20"/>
      <c r="Z2936" s="20"/>
      <c r="AA2936" s="20"/>
      <c r="AB2936" s="20"/>
    </row>
    <row r="2937" hidden="1">
      <c r="A2937" s="577"/>
      <c r="B2937" s="99"/>
      <c r="C2937" s="480" t="s">
        <v>52</v>
      </c>
      <c r="D2937" s="306"/>
      <c r="E2937" s="173"/>
      <c r="F2937" s="173"/>
      <c r="G2937" s="308"/>
      <c r="H2937" s="348"/>
      <c r="I2937" s="173"/>
      <c r="J2937" s="173"/>
      <c r="K2937" s="300"/>
      <c r="L2937" s="349"/>
      <c r="M2937" s="362"/>
      <c r="N2937" s="349"/>
      <c r="O2937" s="349"/>
      <c r="P2937" s="578"/>
      <c r="Q2937" s="20"/>
      <c r="R2937" s="20"/>
      <c r="S2937" s="20"/>
      <c r="T2937" s="20"/>
      <c r="U2937" s="20"/>
      <c r="V2937" s="20"/>
      <c r="W2937" s="20"/>
      <c r="X2937" s="20"/>
      <c r="Y2937" s="20"/>
      <c r="Z2937" s="20"/>
      <c r="AA2937" s="20"/>
      <c r="AB2937" s="20"/>
    </row>
    <row r="2938" hidden="1">
      <c r="A2938" s="577"/>
      <c r="B2938" s="99"/>
      <c r="C2938" s="480" t="s">
        <v>52</v>
      </c>
      <c r="D2938" s="496" t="s">
        <v>99</v>
      </c>
      <c r="E2938" s="424" t="s">
        <v>8339</v>
      </c>
      <c r="F2938" s="424" t="s">
        <v>8340</v>
      </c>
      <c r="G2938" s="309" t="s">
        <v>9186</v>
      </c>
      <c r="H2938" s="231" t="s">
        <v>11912</v>
      </c>
      <c r="I2938" s="122" t="s">
        <v>11913</v>
      </c>
      <c r="J2938" s="424" t="s">
        <v>8342</v>
      </c>
      <c r="K2938" s="300" t="s">
        <v>11914</v>
      </c>
      <c r="M2938" s="362"/>
      <c r="N2938" s="349"/>
      <c r="O2938" s="349"/>
      <c r="P2938" s="578"/>
      <c r="Q2938" s="20"/>
      <c r="R2938" s="20"/>
      <c r="S2938" s="20"/>
      <c r="T2938" s="20"/>
      <c r="U2938" s="20"/>
      <c r="V2938" s="20"/>
      <c r="W2938" s="20"/>
      <c r="X2938" s="20"/>
      <c r="Y2938" s="20"/>
      <c r="Z2938" s="20"/>
      <c r="AA2938" s="20"/>
      <c r="AB2938" s="20"/>
    </row>
    <row r="2939" hidden="1">
      <c r="A2939" s="577"/>
      <c r="B2939" s="99"/>
      <c r="C2939" s="480" t="s">
        <v>52</v>
      </c>
      <c r="D2939" s="122" t="s">
        <v>68</v>
      </c>
      <c r="E2939" s="122" t="s">
        <v>2919</v>
      </c>
      <c r="F2939" s="122" t="s">
        <v>2920</v>
      </c>
      <c r="G2939" s="309" t="s">
        <v>8958</v>
      </c>
      <c r="H2939" s="231" t="s">
        <v>9961</v>
      </c>
      <c r="I2939" s="122" t="s">
        <v>11915</v>
      </c>
      <c r="J2939" s="122" t="s">
        <v>2922</v>
      </c>
      <c r="K2939" s="300" t="s">
        <v>11916</v>
      </c>
      <c r="L2939" s="349"/>
      <c r="M2939" s="362"/>
      <c r="N2939" s="349"/>
      <c r="O2939" s="349"/>
      <c r="P2939" s="578"/>
      <c r="Q2939" s="20"/>
      <c r="R2939" s="20"/>
      <c r="S2939" s="20"/>
      <c r="T2939" s="20"/>
      <c r="U2939" s="20"/>
      <c r="V2939" s="20"/>
      <c r="W2939" s="20"/>
      <c r="X2939" s="20"/>
      <c r="Y2939" s="20"/>
      <c r="Z2939" s="20"/>
      <c r="AA2939" s="20"/>
      <c r="AB2939" s="20"/>
    </row>
    <row r="2940" hidden="1">
      <c r="A2940" s="577"/>
      <c r="B2940" s="99"/>
      <c r="C2940" s="480" t="s">
        <v>52</v>
      </c>
      <c r="D2940" s="310" t="s">
        <v>247</v>
      </c>
      <c r="E2940" s="116" t="s">
        <v>1528</v>
      </c>
      <c r="F2940" s="116" t="s">
        <v>1529</v>
      </c>
      <c r="G2940" s="409" t="s">
        <v>8912</v>
      </c>
      <c r="H2940" s="116" t="s">
        <v>8840</v>
      </c>
      <c r="I2940" s="621" t="s">
        <v>11917</v>
      </c>
      <c r="J2940" s="116" t="s">
        <v>1531</v>
      </c>
      <c r="K2940" s="300"/>
      <c r="L2940" s="349"/>
      <c r="M2940" s="362"/>
      <c r="N2940" s="349"/>
      <c r="O2940" s="349"/>
      <c r="P2940" s="578"/>
      <c r="Q2940" s="20"/>
      <c r="R2940" s="20"/>
      <c r="S2940" s="20"/>
      <c r="T2940" s="20"/>
      <c r="U2940" s="20"/>
      <c r="V2940" s="20"/>
      <c r="W2940" s="20"/>
      <c r="X2940" s="20"/>
      <c r="Y2940" s="20"/>
      <c r="Z2940" s="20"/>
      <c r="AA2940" s="20"/>
      <c r="AB2940" s="20"/>
    </row>
    <row r="2941" hidden="1">
      <c r="A2941" s="577"/>
      <c r="B2941" s="99"/>
      <c r="C2941" s="480" t="s">
        <v>52</v>
      </c>
      <c r="D2941" s="306"/>
      <c r="E2941" s="173"/>
      <c r="F2941" s="173"/>
      <c r="G2941" s="308"/>
      <c r="H2941" s="348"/>
      <c r="I2941" s="173"/>
      <c r="J2941" s="173"/>
      <c r="K2941" s="300"/>
      <c r="L2941" s="349"/>
      <c r="M2941" s="362"/>
      <c r="N2941" s="349"/>
      <c r="O2941" s="349"/>
      <c r="P2941" s="578"/>
      <c r="Q2941" s="20"/>
      <c r="R2941" s="20"/>
      <c r="S2941" s="20"/>
      <c r="T2941" s="20"/>
      <c r="U2941" s="20"/>
      <c r="V2941" s="20"/>
      <c r="W2941" s="20"/>
      <c r="X2941" s="20"/>
      <c r="Y2941" s="20"/>
      <c r="Z2941" s="20"/>
      <c r="AA2941" s="20"/>
      <c r="AB2941" s="20"/>
    </row>
    <row r="2942" hidden="1">
      <c r="A2942" s="577"/>
      <c r="B2942" s="108"/>
      <c r="C2942" s="480" t="s">
        <v>52</v>
      </c>
      <c r="D2942" s="306"/>
      <c r="E2942" s="173"/>
      <c r="F2942" s="173"/>
      <c r="G2942" s="308"/>
      <c r="H2942" s="348"/>
      <c r="I2942" s="173"/>
      <c r="J2942" s="173"/>
      <c r="K2942" s="300"/>
      <c r="L2942" s="349"/>
      <c r="M2942" s="362"/>
      <c r="N2942" s="349"/>
      <c r="O2942" s="349"/>
      <c r="P2942" s="578"/>
      <c r="Q2942" s="20"/>
      <c r="R2942" s="20"/>
      <c r="S2942" s="20"/>
      <c r="T2942" s="20"/>
      <c r="U2942" s="20"/>
      <c r="V2942" s="20"/>
      <c r="W2942" s="20"/>
      <c r="X2942" s="20"/>
      <c r="Y2942" s="20"/>
      <c r="Z2942" s="20"/>
      <c r="AA2942" s="20"/>
      <c r="AB2942" s="20"/>
    </row>
    <row r="2943" hidden="1">
      <c r="A2943" s="577"/>
      <c r="B2943" s="479"/>
      <c r="C2943" s="480"/>
      <c r="D2943" s="306"/>
      <c r="E2943" s="173"/>
      <c r="F2943" s="173"/>
      <c r="G2943" s="308"/>
      <c r="H2943" s="348"/>
      <c r="I2943" s="173"/>
      <c r="J2943" s="173"/>
      <c r="K2943" s="300"/>
      <c r="L2943" s="349"/>
      <c r="M2943" s="362"/>
      <c r="N2943" s="349"/>
      <c r="O2943" s="349"/>
      <c r="P2943" s="578"/>
      <c r="Q2943" s="20"/>
      <c r="R2943" s="20"/>
      <c r="S2943" s="20"/>
      <c r="T2943" s="20"/>
      <c r="U2943" s="20"/>
      <c r="V2943" s="20"/>
      <c r="W2943" s="20"/>
      <c r="X2943" s="20"/>
      <c r="Y2943" s="20"/>
      <c r="Z2943" s="20"/>
      <c r="AA2943" s="20"/>
      <c r="AB2943" s="20"/>
    </row>
    <row r="2944" hidden="1">
      <c r="A2944" s="577"/>
      <c r="B2944" s="582" t="s">
        <v>10572</v>
      </c>
      <c r="C2944" s="480"/>
      <c r="D2944" s="306"/>
      <c r="E2944" s="173"/>
      <c r="F2944" s="173"/>
      <c r="G2944" s="308"/>
      <c r="H2944" s="348"/>
      <c r="I2944" s="173"/>
      <c r="J2944" s="173"/>
      <c r="K2944" s="300"/>
      <c r="L2944" s="349"/>
      <c r="M2944" s="362"/>
      <c r="N2944" s="349"/>
      <c r="O2944" s="349"/>
      <c r="P2944" s="578"/>
      <c r="Q2944" s="20"/>
      <c r="R2944" s="20"/>
      <c r="S2944" s="20"/>
      <c r="T2944" s="20"/>
      <c r="U2944" s="20"/>
      <c r="V2944" s="20"/>
      <c r="W2944" s="20"/>
      <c r="X2944" s="20"/>
      <c r="Y2944" s="20"/>
      <c r="Z2944" s="20"/>
      <c r="AA2944" s="20"/>
      <c r="AB2944" s="20"/>
    </row>
    <row r="2945" hidden="1">
      <c r="A2945" s="577"/>
      <c r="B2945" s="99"/>
      <c r="C2945" s="480" t="s">
        <v>69</v>
      </c>
      <c r="D2945" s="306"/>
      <c r="E2945" s="173"/>
      <c r="F2945" s="173"/>
      <c r="G2945" s="308"/>
      <c r="H2945" s="348"/>
      <c r="I2945" s="173"/>
      <c r="J2945" s="173"/>
      <c r="K2945" s="300"/>
      <c r="L2945" s="349"/>
      <c r="M2945" s="362"/>
      <c r="N2945" s="349"/>
      <c r="O2945" s="349"/>
      <c r="P2945" s="578"/>
      <c r="Q2945" s="20"/>
      <c r="R2945" s="20"/>
      <c r="S2945" s="20"/>
      <c r="T2945" s="20"/>
      <c r="U2945" s="20"/>
      <c r="V2945" s="20"/>
      <c r="W2945" s="20"/>
      <c r="X2945" s="20"/>
      <c r="Y2945" s="20"/>
      <c r="Z2945" s="20"/>
      <c r="AA2945" s="20"/>
      <c r="AB2945" s="20"/>
    </row>
    <row r="2946" hidden="1">
      <c r="A2946" s="577"/>
      <c r="B2946" s="99"/>
      <c r="C2946" s="480" t="s">
        <v>69</v>
      </c>
      <c r="D2946" s="306"/>
      <c r="E2946" s="173"/>
      <c r="F2946" s="173"/>
      <c r="G2946" s="308"/>
      <c r="H2946" s="348"/>
      <c r="I2946" s="173"/>
      <c r="J2946" s="173"/>
      <c r="K2946" s="300"/>
      <c r="L2946" s="349"/>
      <c r="M2946" s="362"/>
      <c r="N2946" s="349"/>
      <c r="O2946" s="349"/>
      <c r="P2946" s="578"/>
      <c r="Q2946" s="20"/>
      <c r="R2946" s="20"/>
      <c r="S2946" s="20"/>
      <c r="T2946" s="20"/>
      <c r="U2946" s="20"/>
      <c r="V2946" s="20"/>
      <c r="W2946" s="20"/>
      <c r="X2946" s="20"/>
      <c r="Y2946" s="20"/>
      <c r="Z2946" s="20"/>
      <c r="AA2946" s="20"/>
      <c r="AB2946" s="20"/>
    </row>
    <row r="2947" hidden="1">
      <c r="A2947" s="577"/>
      <c r="B2947" s="99"/>
      <c r="C2947" s="480" t="s">
        <v>69</v>
      </c>
      <c r="D2947" s="122" t="s">
        <v>68</v>
      </c>
      <c r="E2947" s="122" t="s">
        <v>11918</v>
      </c>
      <c r="F2947" s="122" t="s">
        <v>11919</v>
      </c>
      <c r="G2947" s="309" t="s">
        <v>9021</v>
      </c>
      <c r="H2947" s="231" t="s">
        <v>8970</v>
      </c>
      <c r="I2947" s="424" t="s">
        <v>11920</v>
      </c>
      <c r="J2947" s="424" t="s">
        <v>11921</v>
      </c>
      <c r="K2947" s="300" t="s">
        <v>11922</v>
      </c>
      <c r="L2947" s="349"/>
      <c r="M2947" s="362"/>
      <c r="N2947" s="349"/>
      <c r="O2947" s="349"/>
      <c r="P2947" s="578"/>
      <c r="Q2947" s="20"/>
      <c r="R2947" s="20"/>
      <c r="S2947" s="20"/>
      <c r="T2947" s="20"/>
      <c r="U2947" s="20"/>
      <c r="V2947" s="20"/>
      <c r="W2947" s="20"/>
      <c r="X2947" s="20"/>
      <c r="Y2947" s="20"/>
      <c r="Z2947" s="20"/>
      <c r="AA2947" s="20"/>
      <c r="AB2947" s="20"/>
    </row>
    <row r="2948" hidden="1">
      <c r="A2948" s="577"/>
      <c r="B2948" s="99"/>
      <c r="C2948" s="480"/>
      <c r="D2948" s="29" t="s">
        <v>51</v>
      </c>
      <c r="E2948" s="48" t="s">
        <v>508</v>
      </c>
      <c r="F2948" s="48" t="s">
        <v>509</v>
      </c>
      <c r="G2948" s="409" t="s">
        <v>8958</v>
      </c>
      <c r="H2948" s="414" t="s">
        <v>11204</v>
      </c>
      <c r="I2948" s="48" t="s">
        <v>11923</v>
      </c>
      <c r="J2948" s="48" t="s">
        <v>511</v>
      </c>
      <c r="K2948" s="300"/>
      <c r="L2948" s="349"/>
      <c r="M2948" s="362"/>
      <c r="N2948" s="349"/>
      <c r="O2948" s="349"/>
      <c r="P2948" s="578"/>
      <c r="Q2948" s="20"/>
      <c r="R2948" s="20"/>
      <c r="S2948" s="20"/>
      <c r="T2948" s="20"/>
      <c r="U2948" s="20"/>
      <c r="V2948" s="20"/>
      <c r="W2948" s="20"/>
      <c r="X2948" s="20"/>
      <c r="Y2948" s="20"/>
      <c r="Z2948" s="20"/>
      <c r="AA2948" s="20"/>
      <c r="AB2948" s="20"/>
    </row>
    <row r="2949" hidden="1">
      <c r="A2949" s="577"/>
      <c r="B2949" s="99"/>
      <c r="C2949" s="480" t="s">
        <v>69</v>
      </c>
      <c r="D2949" s="29" t="s">
        <v>99</v>
      </c>
      <c r="E2949" s="116" t="s">
        <v>11905</v>
      </c>
      <c r="F2949" s="116" t="s">
        <v>11906</v>
      </c>
      <c r="G2949" s="409" t="s">
        <v>8697</v>
      </c>
      <c r="H2949" s="414" t="s">
        <v>11907</v>
      </c>
      <c r="I2949" s="116" t="s">
        <v>11908</v>
      </c>
      <c r="J2949" s="116" t="s">
        <v>11909</v>
      </c>
      <c r="K2949" s="300"/>
      <c r="L2949" s="349"/>
      <c r="M2949" s="362"/>
      <c r="N2949" s="349"/>
      <c r="O2949" s="349"/>
      <c r="P2949" s="578"/>
      <c r="Q2949" s="20"/>
      <c r="R2949" s="20"/>
      <c r="S2949" s="20"/>
      <c r="T2949" s="20"/>
      <c r="U2949" s="20"/>
      <c r="V2949" s="20"/>
      <c r="W2949" s="20"/>
      <c r="X2949" s="20"/>
      <c r="Y2949" s="20"/>
      <c r="Z2949" s="20"/>
      <c r="AA2949" s="20"/>
      <c r="AB2949" s="20"/>
    </row>
    <row r="2950" hidden="1">
      <c r="A2950" s="577"/>
      <c r="B2950" s="99"/>
      <c r="C2950" s="480" t="s">
        <v>69</v>
      </c>
      <c r="D2950" s="622" t="s">
        <v>104</v>
      </c>
      <c r="E2950" s="424" t="s">
        <v>282</v>
      </c>
      <c r="F2950" s="424" t="s">
        <v>283</v>
      </c>
      <c r="G2950" s="309" t="s">
        <v>9325</v>
      </c>
      <c r="H2950" s="231" t="s">
        <v>8818</v>
      </c>
      <c r="I2950" s="122" t="s">
        <v>11924</v>
      </c>
      <c r="J2950" s="424" t="s">
        <v>286</v>
      </c>
      <c r="K2950" s="300" t="s">
        <v>11925</v>
      </c>
      <c r="L2950" s="349"/>
      <c r="M2950" s="362"/>
      <c r="N2950" s="349"/>
      <c r="O2950" s="349"/>
      <c r="P2950" s="578"/>
      <c r="Q2950" s="20"/>
      <c r="R2950" s="20"/>
      <c r="S2950" s="20"/>
      <c r="T2950" s="20"/>
      <c r="U2950" s="20"/>
      <c r="V2950" s="20"/>
      <c r="W2950" s="20"/>
      <c r="X2950" s="20"/>
      <c r="Y2950" s="20"/>
      <c r="Z2950" s="20"/>
      <c r="AA2950" s="20"/>
      <c r="AB2950" s="20"/>
    </row>
    <row r="2951" hidden="1">
      <c r="A2951" s="577"/>
      <c r="B2951" s="108"/>
      <c r="C2951" s="480"/>
      <c r="D2951" s="306"/>
      <c r="E2951" s="173"/>
      <c r="F2951" s="173"/>
      <c r="G2951" s="308"/>
      <c r="H2951" s="348"/>
      <c r="I2951" s="173"/>
      <c r="J2951" s="173"/>
      <c r="K2951" s="300"/>
      <c r="L2951" s="349"/>
      <c r="M2951" s="362"/>
      <c r="N2951" s="349"/>
      <c r="O2951" s="349"/>
      <c r="P2951" s="578"/>
      <c r="Q2951" s="20"/>
      <c r="R2951" s="20"/>
      <c r="S2951" s="20"/>
      <c r="T2951" s="20"/>
      <c r="U2951" s="20"/>
      <c r="V2951" s="20"/>
      <c r="W2951" s="20"/>
      <c r="X2951" s="20"/>
      <c r="Y2951" s="20"/>
      <c r="Z2951" s="20"/>
      <c r="AA2951" s="20"/>
      <c r="AB2951" s="20"/>
    </row>
    <row r="2952" hidden="1">
      <c r="A2952" s="577"/>
      <c r="B2952" s="479"/>
      <c r="C2952" s="480"/>
      <c r="D2952" s="306"/>
      <c r="E2952" s="173"/>
      <c r="F2952" s="173"/>
      <c r="G2952" s="308"/>
      <c r="H2952" s="348"/>
      <c r="I2952" s="173"/>
      <c r="J2952" s="173"/>
      <c r="K2952" s="300"/>
      <c r="L2952" s="349"/>
      <c r="M2952" s="362"/>
      <c r="N2952" s="349"/>
      <c r="O2952" s="349"/>
      <c r="P2952" s="578"/>
      <c r="Q2952" s="20"/>
      <c r="R2952" s="20"/>
      <c r="S2952" s="20"/>
      <c r="T2952" s="20"/>
      <c r="U2952" s="20"/>
      <c r="V2952" s="20"/>
      <c r="W2952" s="20"/>
      <c r="X2952" s="20"/>
      <c r="Y2952" s="20"/>
      <c r="Z2952" s="20"/>
      <c r="AA2952" s="20"/>
      <c r="AB2952" s="20"/>
    </row>
    <row r="2953" hidden="1">
      <c r="A2953" s="577"/>
      <c r="B2953" s="583" t="s">
        <v>368</v>
      </c>
      <c r="C2953" s="480" t="s">
        <v>371</v>
      </c>
      <c r="D2953" s="306"/>
      <c r="E2953" s="339" t="s">
        <v>10215</v>
      </c>
      <c r="F2953" s="254"/>
      <c r="G2953" s="308"/>
      <c r="H2953" s="348"/>
      <c r="I2953" s="173"/>
      <c r="J2953" s="173"/>
      <c r="K2953" s="300"/>
      <c r="L2953" s="349"/>
      <c r="M2953" s="362"/>
      <c r="N2953" s="349"/>
      <c r="O2953" s="349"/>
      <c r="P2953" s="578"/>
      <c r="Q2953" s="20"/>
      <c r="R2953" s="20"/>
      <c r="S2953" s="20"/>
      <c r="T2953" s="20"/>
      <c r="U2953" s="20"/>
      <c r="V2953" s="20"/>
      <c r="W2953" s="20"/>
      <c r="X2953" s="20"/>
      <c r="Y2953" s="20"/>
      <c r="Z2953" s="20"/>
      <c r="AA2953" s="20"/>
      <c r="AB2953" s="20"/>
    </row>
    <row r="2954" hidden="1">
      <c r="A2954" s="577"/>
      <c r="B2954" s="99"/>
      <c r="C2954" s="480" t="s">
        <v>371</v>
      </c>
      <c r="D2954" s="306"/>
      <c r="E2954" s="255"/>
      <c r="F2954" s="256"/>
      <c r="G2954" s="308"/>
      <c r="H2954" s="348"/>
      <c r="I2954" s="173"/>
      <c r="J2954" s="173"/>
      <c r="K2954" s="300"/>
      <c r="L2954" s="349"/>
      <c r="M2954" s="362"/>
      <c r="N2954" s="349"/>
      <c r="O2954" s="349"/>
      <c r="P2954" s="578"/>
      <c r="Q2954" s="20"/>
      <c r="R2954" s="20"/>
      <c r="S2954" s="20"/>
      <c r="T2954" s="20"/>
      <c r="U2954" s="20"/>
      <c r="V2954" s="20"/>
      <c r="W2954" s="20"/>
      <c r="X2954" s="20"/>
      <c r="Y2954" s="20"/>
      <c r="Z2954" s="20"/>
      <c r="AA2954" s="20"/>
      <c r="AB2954" s="20"/>
    </row>
    <row r="2955" hidden="1">
      <c r="A2955" s="577"/>
      <c r="B2955" s="99"/>
      <c r="C2955" s="480" t="s">
        <v>371</v>
      </c>
      <c r="D2955" s="306"/>
      <c r="E2955" s="257"/>
      <c r="F2955" s="259"/>
      <c r="G2955" s="308"/>
      <c r="H2955" s="348"/>
      <c r="I2955" s="173"/>
      <c r="J2955" s="173"/>
      <c r="K2955" s="300"/>
      <c r="L2955" s="349"/>
      <c r="M2955" s="362"/>
      <c r="N2955" s="349"/>
      <c r="O2955" s="349"/>
      <c r="P2955" s="578"/>
      <c r="Q2955" s="20"/>
      <c r="R2955" s="20"/>
      <c r="S2955" s="20"/>
      <c r="T2955" s="20"/>
      <c r="U2955" s="20"/>
      <c r="V2955" s="20"/>
      <c r="W2955" s="20"/>
      <c r="X2955" s="20"/>
      <c r="Y2955" s="20"/>
      <c r="Z2955" s="20"/>
      <c r="AA2955" s="20"/>
      <c r="AB2955" s="20"/>
    </row>
    <row r="2956" hidden="1">
      <c r="A2956" s="577"/>
      <c r="B2956" s="99"/>
      <c r="C2956" s="480" t="s">
        <v>371</v>
      </c>
      <c r="D2956" s="306"/>
      <c r="E2956" s="173"/>
      <c r="F2956" s="173"/>
      <c r="G2956" s="308"/>
      <c r="H2956" s="348"/>
      <c r="I2956" s="173"/>
      <c r="J2956" s="173"/>
      <c r="K2956" s="300"/>
      <c r="L2956" s="349"/>
      <c r="M2956" s="362"/>
      <c r="N2956" s="349"/>
      <c r="O2956" s="349"/>
      <c r="P2956" s="578"/>
      <c r="Q2956" s="20"/>
      <c r="R2956" s="20"/>
      <c r="S2956" s="20"/>
      <c r="T2956" s="20"/>
      <c r="U2956" s="20"/>
      <c r="V2956" s="20"/>
      <c r="W2956" s="20"/>
      <c r="X2956" s="20"/>
      <c r="Y2956" s="20"/>
      <c r="Z2956" s="20"/>
      <c r="AA2956" s="20"/>
      <c r="AB2956" s="20"/>
    </row>
    <row r="2957" hidden="1">
      <c r="A2957" s="577"/>
      <c r="B2957" s="99"/>
      <c r="C2957" s="480" t="s">
        <v>371</v>
      </c>
      <c r="D2957" s="306"/>
      <c r="E2957" s="173"/>
      <c r="F2957" s="173"/>
      <c r="G2957" s="308"/>
      <c r="H2957" s="348"/>
      <c r="I2957" s="173"/>
      <c r="J2957" s="173"/>
      <c r="K2957" s="300"/>
      <c r="L2957" s="349"/>
      <c r="M2957" s="362"/>
      <c r="N2957" s="349"/>
      <c r="O2957" s="349"/>
      <c r="P2957" s="578"/>
      <c r="Q2957" s="20"/>
      <c r="R2957" s="20"/>
      <c r="S2957" s="20"/>
      <c r="T2957" s="20"/>
      <c r="U2957" s="20"/>
      <c r="V2957" s="20"/>
      <c r="W2957" s="20"/>
      <c r="X2957" s="20"/>
      <c r="Y2957" s="20"/>
      <c r="Z2957" s="20"/>
      <c r="AA2957" s="20"/>
      <c r="AB2957" s="20"/>
    </row>
    <row r="2958" hidden="1">
      <c r="A2958" s="577"/>
      <c r="B2958" s="108"/>
      <c r="C2958" s="480"/>
      <c r="D2958" s="306"/>
      <c r="E2958" s="173"/>
      <c r="F2958" s="173"/>
      <c r="G2958" s="308"/>
      <c r="H2958" s="348"/>
      <c r="I2958" s="173"/>
      <c r="J2958" s="173"/>
      <c r="K2958" s="300"/>
      <c r="L2958" s="349"/>
      <c r="M2958" s="362"/>
      <c r="N2958" s="349"/>
      <c r="O2958" s="349"/>
      <c r="P2958" s="578"/>
      <c r="Q2958" s="20"/>
      <c r="R2958" s="20"/>
      <c r="S2958" s="20"/>
      <c r="T2958" s="20"/>
      <c r="U2958" s="20"/>
      <c r="V2958" s="20"/>
      <c r="W2958" s="20"/>
      <c r="X2958" s="20"/>
      <c r="Y2958" s="20"/>
      <c r="Z2958" s="20"/>
      <c r="AA2958" s="20"/>
      <c r="AB2958" s="20"/>
    </row>
    <row r="2959" hidden="1">
      <c r="A2959" s="577"/>
      <c r="B2959" s="83"/>
      <c r="C2959" s="478">
        <v>44537.0</v>
      </c>
      <c r="D2959" s="306"/>
      <c r="E2959" s="173"/>
      <c r="F2959" s="173"/>
      <c r="G2959" s="308"/>
      <c r="H2959" s="348"/>
      <c r="I2959" s="173"/>
      <c r="J2959" s="173"/>
      <c r="K2959" s="300"/>
      <c r="L2959" s="349"/>
      <c r="M2959" s="362"/>
      <c r="N2959" s="349"/>
      <c r="O2959" s="349"/>
      <c r="P2959" s="578"/>
      <c r="Q2959" s="20"/>
      <c r="R2959" s="20"/>
      <c r="S2959" s="20"/>
      <c r="T2959" s="20"/>
      <c r="U2959" s="20"/>
      <c r="V2959" s="20"/>
      <c r="W2959" s="20"/>
      <c r="X2959" s="20"/>
      <c r="Y2959" s="20"/>
      <c r="Z2959" s="20"/>
      <c r="AA2959" s="20"/>
      <c r="AB2959" s="20"/>
    </row>
    <row r="2960" hidden="1">
      <c r="A2960" s="577"/>
      <c r="B2960" s="582" t="s">
        <v>8686</v>
      </c>
      <c r="C2960" s="500" t="s">
        <v>52</v>
      </c>
      <c r="D2960" s="306"/>
      <c r="E2960" s="173"/>
      <c r="F2960" s="173"/>
      <c r="G2960" s="308"/>
      <c r="H2960" s="348"/>
      <c r="I2960" s="173"/>
      <c r="J2960" s="173"/>
      <c r="K2960" s="300"/>
      <c r="L2960" s="349"/>
      <c r="M2960" s="362"/>
      <c r="N2960" s="349"/>
      <c r="O2960" s="349"/>
      <c r="P2960" s="578"/>
      <c r="Q2960" s="20"/>
      <c r="R2960" s="20"/>
      <c r="S2960" s="20"/>
      <c r="T2960" s="20"/>
      <c r="U2960" s="20"/>
      <c r="V2960" s="20"/>
      <c r="W2960" s="20"/>
      <c r="X2960" s="20"/>
      <c r="Y2960" s="20"/>
      <c r="Z2960" s="20"/>
      <c r="AA2960" s="20"/>
      <c r="AB2960" s="20"/>
    </row>
    <row r="2961" hidden="1">
      <c r="A2961" s="577"/>
      <c r="B2961" s="99"/>
      <c r="C2961" s="480" t="s">
        <v>52</v>
      </c>
      <c r="D2961" s="496" t="s">
        <v>104</v>
      </c>
      <c r="E2961" s="424" t="s">
        <v>700</v>
      </c>
      <c r="F2961" s="424" t="s">
        <v>701</v>
      </c>
      <c r="G2961" s="309" t="s">
        <v>9410</v>
      </c>
      <c r="H2961" s="231" t="s">
        <v>8859</v>
      </c>
      <c r="I2961" s="122" t="s">
        <v>11926</v>
      </c>
      <c r="J2961" s="424" t="s">
        <v>702</v>
      </c>
      <c r="K2961" s="300" t="s">
        <v>11927</v>
      </c>
      <c r="L2961" s="349"/>
      <c r="M2961" s="362"/>
      <c r="N2961" s="349"/>
      <c r="O2961" s="349"/>
      <c r="P2961" s="578"/>
      <c r="Q2961" s="20"/>
      <c r="R2961" s="20"/>
      <c r="S2961" s="20"/>
      <c r="T2961" s="20"/>
      <c r="U2961" s="20"/>
      <c r="V2961" s="20"/>
      <c r="W2961" s="20"/>
      <c r="X2961" s="20"/>
      <c r="Y2961" s="20"/>
      <c r="Z2961" s="20"/>
      <c r="AA2961" s="20"/>
      <c r="AB2961" s="20"/>
    </row>
    <row r="2962" hidden="1">
      <c r="A2962" s="577"/>
      <c r="B2962" s="99"/>
      <c r="C2962" s="480" t="s">
        <v>52</v>
      </c>
      <c r="D2962" s="496" t="s">
        <v>99</v>
      </c>
      <c r="E2962" s="424" t="s">
        <v>7826</v>
      </c>
      <c r="F2962" s="424" t="s">
        <v>7827</v>
      </c>
      <c r="G2962" s="309" t="s">
        <v>9021</v>
      </c>
      <c r="H2962" s="231" t="s">
        <v>11890</v>
      </c>
      <c r="I2962" s="122" t="s">
        <v>11899</v>
      </c>
      <c r="J2962" s="424" t="s">
        <v>7829</v>
      </c>
      <c r="K2962" s="300" t="s">
        <v>11927</v>
      </c>
      <c r="L2962" s="349"/>
      <c r="M2962" s="362"/>
      <c r="N2962" s="349"/>
      <c r="O2962" s="349"/>
      <c r="P2962" s="578"/>
      <c r="Q2962" s="20"/>
      <c r="R2962" s="20"/>
      <c r="S2962" s="20"/>
      <c r="T2962" s="20"/>
      <c r="U2962" s="20"/>
      <c r="V2962" s="20"/>
      <c r="W2962" s="20"/>
      <c r="X2962" s="20"/>
      <c r="Y2962" s="20"/>
      <c r="Z2962" s="20"/>
      <c r="AA2962" s="20"/>
      <c r="AB2962" s="20"/>
    </row>
    <row r="2963" hidden="1">
      <c r="A2963" s="577"/>
      <c r="B2963" s="99"/>
      <c r="C2963" s="480" t="s">
        <v>52</v>
      </c>
      <c r="D2963" s="496" t="s">
        <v>99</v>
      </c>
      <c r="E2963" s="424" t="s">
        <v>7979</v>
      </c>
      <c r="F2963" s="424" t="s">
        <v>7980</v>
      </c>
      <c r="G2963" s="309" t="s">
        <v>8745</v>
      </c>
      <c r="H2963" s="231" t="s">
        <v>9610</v>
      </c>
      <c r="I2963" s="122" t="s">
        <v>11883</v>
      </c>
      <c r="J2963" s="424" t="s">
        <v>7982</v>
      </c>
      <c r="K2963" s="300">
        <v>5.428122124E9</v>
      </c>
      <c r="L2963" s="300" t="s">
        <v>11928</v>
      </c>
      <c r="M2963" s="362"/>
      <c r="N2963" s="349"/>
      <c r="O2963" s="349"/>
      <c r="P2963" s="578"/>
      <c r="Q2963" s="20"/>
      <c r="R2963" s="20"/>
      <c r="S2963" s="20"/>
      <c r="T2963" s="20"/>
      <c r="U2963" s="20"/>
      <c r="V2963" s="20"/>
      <c r="W2963" s="20"/>
      <c r="X2963" s="20"/>
      <c r="Y2963" s="20"/>
      <c r="Z2963" s="20"/>
      <c r="AA2963" s="20"/>
      <c r="AB2963" s="20"/>
    </row>
    <row r="2964" hidden="1">
      <c r="A2964" s="577"/>
      <c r="B2964" s="99"/>
      <c r="C2964" s="480" t="s">
        <v>52</v>
      </c>
      <c r="D2964" s="29" t="s">
        <v>104</v>
      </c>
      <c r="E2964" s="48" t="s">
        <v>7605</v>
      </c>
      <c r="F2964" s="48" t="s">
        <v>7606</v>
      </c>
      <c r="G2964" s="409" t="s">
        <v>9325</v>
      </c>
      <c r="H2964" s="414" t="s">
        <v>8690</v>
      </c>
      <c r="I2964" s="48" t="s">
        <v>11929</v>
      </c>
      <c r="J2964" s="48" t="s">
        <v>7608</v>
      </c>
      <c r="K2964" s="300"/>
      <c r="L2964" s="349"/>
      <c r="M2964" s="362"/>
      <c r="N2964" s="349"/>
      <c r="O2964" s="349"/>
      <c r="P2964" s="578"/>
      <c r="Q2964" s="20"/>
      <c r="R2964" s="20"/>
      <c r="S2964" s="20"/>
      <c r="T2964" s="20"/>
      <c r="U2964" s="20"/>
      <c r="V2964" s="20"/>
      <c r="W2964" s="20"/>
      <c r="X2964" s="20"/>
      <c r="Y2964" s="20"/>
      <c r="Z2964" s="20"/>
      <c r="AA2964" s="20"/>
      <c r="AB2964" s="20"/>
    </row>
    <row r="2965" hidden="1">
      <c r="A2965" s="577"/>
      <c r="B2965" s="99"/>
      <c r="C2965" s="480" t="s">
        <v>52</v>
      </c>
      <c r="D2965" s="306"/>
      <c r="E2965" s="173"/>
      <c r="F2965" s="173"/>
      <c r="G2965" s="308"/>
      <c r="H2965" s="348"/>
      <c r="I2965" s="173"/>
      <c r="J2965" s="173"/>
      <c r="K2965" s="300"/>
      <c r="L2965" s="349"/>
      <c r="M2965" s="362"/>
      <c r="N2965" s="349"/>
      <c r="O2965" s="349"/>
      <c r="P2965" s="578"/>
      <c r="Q2965" s="20"/>
      <c r="R2965" s="20"/>
      <c r="S2965" s="20"/>
      <c r="T2965" s="20"/>
      <c r="U2965" s="20"/>
      <c r="V2965" s="20"/>
      <c r="W2965" s="20"/>
      <c r="X2965" s="20"/>
      <c r="Y2965" s="20"/>
      <c r="Z2965" s="20"/>
      <c r="AA2965" s="20"/>
      <c r="AB2965" s="20"/>
    </row>
    <row r="2966" hidden="1">
      <c r="A2966" s="577"/>
      <c r="B2966" s="108"/>
      <c r="C2966" s="480" t="s">
        <v>52</v>
      </c>
      <c r="D2966" s="306"/>
      <c r="E2966" s="173"/>
      <c r="F2966" s="173"/>
      <c r="G2966" s="308"/>
      <c r="H2966" s="348"/>
      <c r="I2966" s="173"/>
      <c r="J2966" s="173"/>
      <c r="K2966" s="300"/>
      <c r="L2966" s="349"/>
      <c r="M2966" s="362"/>
      <c r="N2966" s="349"/>
      <c r="O2966" s="349"/>
      <c r="P2966" s="578"/>
      <c r="Q2966" s="20"/>
      <c r="R2966" s="20"/>
      <c r="S2966" s="20"/>
      <c r="T2966" s="20"/>
      <c r="U2966" s="20"/>
      <c r="V2966" s="20"/>
      <c r="W2966" s="20"/>
      <c r="X2966" s="20"/>
      <c r="Y2966" s="20"/>
      <c r="Z2966" s="20"/>
      <c r="AA2966" s="20"/>
      <c r="AB2966" s="20"/>
    </row>
    <row r="2967" hidden="1">
      <c r="A2967" s="577"/>
      <c r="B2967" s="479"/>
      <c r="C2967" s="480"/>
      <c r="D2967" s="306"/>
      <c r="E2967" s="173"/>
      <c r="F2967" s="173"/>
      <c r="G2967" s="308"/>
      <c r="H2967" s="348"/>
      <c r="I2967" s="173"/>
      <c r="J2967" s="173"/>
      <c r="K2967" s="300"/>
      <c r="L2967" s="349"/>
      <c r="M2967" s="362"/>
      <c r="N2967" s="349"/>
      <c r="O2967" s="349"/>
      <c r="P2967" s="578"/>
      <c r="Q2967" s="20"/>
      <c r="R2967" s="20"/>
      <c r="S2967" s="20"/>
      <c r="T2967" s="20"/>
      <c r="U2967" s="20"/>
      <c r="V2967" s="20"/>
      <c r="W2967" s="20"/>
      <c r="X2967" s="20"/>
      <c r="Y2967" s="20"/>
      <c r="Z2967" s="20"/>
      <c r="AA2967" s="20"/>
      <c r="AB2967" s="20"/>
    </row>
    <row r="2968" hidden="1">
      <c r="A2968" s="577"/>
      <c r="B2968" s="582" t="s">
        <v>10572</v>
      </c>
      <c r="C2968" s="480"/>
      <c r="D2968" s="306"/>
      <c r="E2968" s="173"/>
      <c r="F2968" s="173"/>
      <c r="G2968" s="308"/>
      <c r="H2968" s="348"/>
      <c r="I2968" s="173"/>
      <c r="J2968" s="173"/>
      <c r="K2968" s="300"/>
      <c r="L2968" s="349"/>
      <c r="M2968" s="362"/>
      <c r="N2968" s="349"/>
      <c r="O2968" s="349"/>
      <c r="P2968" s="578"/>
      <c r="Q2968" s="20"/>
      <c r="R2968" s="20"/>
      <c r="S2968" s="20"/>
      <c r="T2968" s="20"/>
      <c r="U2968" s="20"/>
      <c r="V2968" s="20"/>
      <c r="W2968" s="20"/>
      <c r="X2968" s="20"/>
      <c r="Y2968" s="20"/>
      <c r="Z2968" s="20"/>
      <c r="AA2968" s="20"/>
      <c r="AB2968" s="20"/>
    </row>
    <row r="2969" hidden="1">
      <c r="A2969" s="577"/>
      <c r="B2969" s="99"/>
      <c r="C2969" s="480" t="s">
        <v>69</v>
      </c>
      <c r="D2969" s="306"/>
      <c r="E2969" s="173"/>
      <c r="F2969" s="173"/>
      <c r="G2969" s="308"/>
      <c r="H2969" s="348"/>
      <c r="I2969" s="173"/>
      <c r="J2969" s="173"/>
      <c r="K2969" s="300"/>
      <c r="L2969" s="349"/>
      <c r="M2969" s="362"/>
      <c r="N2969" s="349"/>
      <c r="O2969" s="349"/>
      <c r="P2969" s="578"/>
      <c r="Q2969" s="20"/>
      <c r="R2969" s="20"/>
      <c r="S2969" s="20"/>
      <c r="T2969" s="20"/>
      <c r="U2969" s="20"/>
      <c r="V2969" s="20"/>
      <c r="W2969" s="20"/>
      <c r="X2969" s="20"/>
      <c r="Y2969" s="20"/>
      <c r="Z2969" s="20"/>
      <c r="AA2969" s="20"/>
      <c r="AB2969" s="20"/>
    </row>
    <row r="2970" hidden="1">
      <c r="A2970" s="577"/>
      <c r="B2970" s="99"/>
      <c r="C2970" s="480" t="s">
        <v>69</v>
      </c>
      <c r="D2970" s="306"/>
      <c r="E2970" s="339" t="s">
        <v>10215</v>
      </c>
      <c r="F2970" s="254"/>
      <c r="G2970" s="308"/>
      <c r="H2970" s="348"/>
      <c r="I2970" s="173"/>
      <c r="J2970" s="173"/>
      <c r="K2970" s="300"/>
      <c r="L2970" s="349"/>
      <c r="M2970" s="362"/>
      <c r="N2970" s="349"/>
      <c r="O2970" s="349"/>
      <c r="P2970" s="578"/>
      <c r="Q2970" s="20"/>
      <c r="R2970" s="20"/>
      <c r="S2970" s="20"/>
      <c r="T2970" s="20"/>
      <c r="U2970" s="20"/>
      <c r="V2970" s="20"/>
      <c r="W2970" s="20"/>
      <c r="X2970" s="20"/>
      <c r="Y2970" s="20"/>
      <c r="Z2970" s="20"/>
      <c r="AA2970" s="20"/>
      <c r="AB2970" s="20"/>
    </row>
    <row r="2971" hidden="1">
      <c r="A2971" s="577"/>
      <c r="B2971" s="99"/>
      <c r="C2971" s="480" t="s">
        <v>69</v>
      </c>
      <c r="D2971" s="306"/>
      <c r="E2971" s="255"/>
      <c r="F2971" s="256"/>
      <c r="G2971" s="308"/>
      <c r="H2971" s="348"/>
      <c r="I2971" s="173"/>
      <c r="J2971" s="173"/>
      <c r="K2971" s="300"/>
      <c r="L2971" s="349"/>
      <c r="M2971" s="362"/>
      <c r="N2971" s="349"/>
      <c r="O2971" s="349"/>
      <c r="P2971" s="578"/>
      <c r="Q2971" s="20"/>
      <c r="R2971" s="20"/>
      <c r="S2971" s="20"/>
      <c r="T2971" s="20"/>
      <c r="U2971" s="20"/>
      <c r="V2971" s="20"/>
      <c r="W2971" s="20"/>
      <c r="X2971" s="20"/>
      <c r="Y2971" s="20"/>
      <c r="Z2971" s="20"/>
      <c r="AA2971" s="20"/>
      <c r="AB2971" s="20"/>
    </row>
    <row r="2972" hidden="1">
      <c r="A2972" s="577"/>
      <c r="B2972" s="99"/>
      <c r="C2972" s="480" t="s">
        <v>69</v>
      </c>
      <c r="D2972" s="306"/>
      <c r="E2972" s="257"/>
      <c r="F2972" s="259"/>
      <c r="G2972" s="308"/>
      <c r="H2972" s="348"/>
      <c r="I2972" s="173"/>
      <c r="J2972" s="173"/>
      <c r="K2972" s="300"/>
      <c r="L2972" s="349"/>
      <c r="M2972" s="362"/>
      <c r="N2972" s="349"/>
      <c r="O2972" s="349"/>
      <c r="P2972" s="578"/>
      <c r="Q2972" s="20"/>
      <c r="R2972" s="20"/>
      <c r="S2972" s="20"/>
      <c r="T2972" s="20"/>
      <c r="U2972" s="20"/>
      <c r="V2972" s="20"/>
      <c r="W2972" s="20"/>
      <c r="X2972" s="20"/>
      <c r="Y2972" s="20"/>
      <c r="Z2972" s="20"/>
      <c r="AA2972" s="20"/>
      <c r="AB2972" s="20"/>
    </row>
    <row r="2973" hidden="1">
      <c r="A2973" s="577"/>
      <c r="B2973" s="99"/>
      <c r="C2973" s="480" t="s">
        <v>69</v>
      </c>
      <c r="D2973" s="306"/>
      <c r="E2973" s="173"/>
      <c r="F2973" s="173"/>
      <c r="G2973" s="308"/>
      <c r="H2973" s="348"/>
      <c r="I2973" s="173"/>
      <c r="J2973" s="173"/>
      <c r="K2973" s="45"/>
      <c r="L2973" s="578"/>
      <c r="M2973" s="619"/>
      <c r="N2973" s="578"/>
      <c r="O2973" s="578"/>
      <c r="P2973" s="578"/>
      <c r="Q2973" s="20"/>
      <c r="R2973" s="20"/>
      <c r="S2973" s="20"/>
      <c r="T2973" s="20"/>
      <c r="U2973" s="20"/>
      <c r="V2973" s="20"/>
      <c r="W2973" s="20"/>
      <c r="X2973" s="20"/>
      <c r="Y2973" s="20"/>
      <c r="Z2973" s="20"/>
      <c r="AA2973" s="20"/>
      <c r="AB2973" s="20"/>
    </row>
    <row r="2974" hidden="1">
      <c r="A2974" s="577"/>
      <c r="B2974" s="108"/>
      <c r="C2974" s="480"/>
      <c r="D2974" s="306"/>
      <c r="E2974" s="173"/>
      <c r="F2974" s="173"/>
      <c r="G2974" s="308"/>
      <c r="H2974" s="348"/>
      <c r="I2974" s="173"/>
      <c r="J2974" s="173"/>
      <c r="K2974" s="45"/>
      <c r="L2974" s="578"/>
      <c r="M2974" s="619"/>
      <c r="N2974" s="578"/>
      <c r="O2974" s="578"/>
      <c r="P2974" s="578"/>
      <c r="Q2974" s="20"/>
      <c r="R2974" s="20"/>
      <c r="S2974" s="20"/>
      <c r="T2974" s="20"/>
      <c r="U2974" s="20"/>
      <c r="V2974" s="20"/>
      <c r="W2974" s="20"/>
      <c r="X2974" s="20"/>
      <c r="Y2974" s="20"/>
      <c r="Z2974" s="20"/>
      <c r="AA2974" s="20"/>
      <c r="AB2974" s="20"/>
    </row>
    <row r="2975" hidden="1">
      <c r="A2975" s="577"/>
      <c r="B2975" s="479"/>
      <c r="C2975" s="480"/>
      <c r="D2975" s="306"/>
      <c r="E2975" s="339" t="s">
        <v>10215</v>
      </c>
      <c r="F2975" s="254"/>
      <c r="G2975" s="308"/>
      <c r="H2975" s="348"/>
      <c r="I2975" s="173"/>
      <c r="J2975" s="173"/>
      <c r="K2975" s="45"/>
      <c r="L2975" s="578"/>
      <c r="M2975" s="619"/>
      <c r="N2975" s="578"/>
      <c r="O2975" s="578"/>
      <c r="P2975" s="578"/>
      <c r="Q2975" s="20"/>
      <c r="R2975" s="20"/>
      <c r="S2975" s="20"/>
      <c r="T2975" s="20"/>
      <c r="U2975" s="20"/>
      <c r="V2975" s="20"/>
      <c r="W2975" s="20"/>
      <c r="X2975" s="20"/>
      <c r="Y2975" s="20"/>
      <c r="Z2975" s="20"/>
      <c r="AA2975" s="20"/>
      <c r="AB2975" s="20"/>
    </row>
    <row r="2976" hidden="1">
      <c r="A2976" s="577"/>
      <c r="B2976" s="583" t="s">
        <v>368</v>
      </c>
      <c r="C2976" s="480" t="s">
        <v>371</v>
      </c>
      <c r="D2976" s="306"/>
      <c r="E2976" s="255"/>
      <c r="F2976" s="256"/>
      <c r="G2976" s="308"/>
      <c r="H2976" s="348"/>
      <c r="I2976" s="173"/>
      <c r="J2976" s="173"/>
      <c r="K2976" s="45"/>
      <c r="L2976" s="578"/>
      <c r="M2976" s="619"/>
      <c r="N2976" s="578"/>
      <c r="O2976" s="578"/>
      <c r="P2976" s="578"/>
      <c r="Q2976" s="20"/>
      <c r="R2976" s="20"/>
      <c r="S2976" s="20"/>
      <c r="T2976" s="20"/>
      <c r="U2976" s="20"/>
      <c r="V2976" s="20"/>
      <c r="W2976" s="20"/>
      <c r="X2976" s="20"/>
      <c r="Y2976" s="20"/>
      <c r="Z2976" s="20"/>
      <c r="AA2976" s="20"/>
      <c r="AB2976" s="20"/>
    </row>
    <row r="2977" hidden="1">
      <c r="A2977" s="577"/>
      <c r="B2977" s="99"/>
      <c r="C2977" s="480" t="s">
        <v>371</v>
      </c>
      <c r="D2977" s="306"/>
      <c r="E2977" s="257"/>
      <c r="F2977" s="259"/>
      <c r="G2977" s="308"/>
      <c r="H2977" s="348"/>
      <c r="I2977" s="173"/>
      <c r="J2977" s="173"/>
      <c r="K2977" s="45"/>
      <c r="L2977" s="578"/>
      <c r="M2977" s="619"/>
      <c r="N2977" s="578"/>
      <c r="O2977" s="578"/>
      <c r="P2977" s="578"/>
      <c r="Q2977" s="20"/>
      <c r="R2977" s="20"/>
      <c r="S2977" s="20"/>
      <c r="T2977" s="20"/>
      <c r="U2977" s="20"/>
      <c r="V2977" s="20"/>
      <c r="W2977" s="20"/>
      <c r="X2977" s="20"/>
      <c r="Y2977" s="20"/>
      <c r="Z2977" s="20"/>
      <c r="AA2977" s="20"/>
      <c r="AB2977" s="20"/>
    </row>
    <row r="2978" hidden="1">
      <c r="A2978" s="577"/>
      <c r="B2978" s="99"/>
      <c r="C2978" s="480" t="s">
        <v>371</v>
      </c>
      <c r="D2978" s="306"/>
      <c r="E2978" s="173"/>
      <c r="F2978" s="173"/>
      <c r="G2978" s="308"/>
      <c r="H2978" s="348"/>
      <c r="I2978" s="173"/>
      <c r="J2978" s="173"/>
      <c r="K2978" s="45"/>
      <c r="L2978" s="578"/>
      <c r="M2978" s="619"/>
      <c r="N2978" s="578"/>
      <c r="O2978" s="578"/>
      <c r="P2978" s="578"/>
      <c r="Q2978" s="20"/>
      <c r="R2978" s="20"/>
      <c r="S2978" s="20"/>
      <c r="T2978" s="20"/>
      <c r="U2978" s="20"/>
      <c r="V2978" s="20"/>
      <c r="W2978" s="20"/>
      <c r="X2978" s="20"/>
      <c r="Y2978" s="20"/>
      <c r="Z2978" s="20"/>
      <c r="AA2978" s="20"/>
      <c r="AB2978" s="20"/>
    </row>
    <row r="2979" hidden="1">
      <c r="A2979" s="577"/>
      <c r="B2979" s="99"/>
      <c r="C2979" s="480" t="s">
        <v>371</v>
      </c>
      <c r="D2979" s="306"/>
      <c r="E2979" s="173"/>
      <c r="F2979" s="173"/>
      <c r="G2979" s="308"/>
      <c r="H2979" s="348"/>
      <c r="I2979" s="173"/>
      <c r="J2979" s="173"/>
      <c r="K2979" s="45"/>
      <c r="L2979" s="578"/>
      <c r="M2979" s="619"/>
      <c r="N2979" s="578"/>
      <c r="O2979" s="578"/>
      <c r="P2979" s="578"/>
      <c r="Q2979" s="20"/>
      <c r="R2979" s="20"/>
      <c r="S2979" s="20"/>
      <c r="T2979" s="20"/>
      <c r="U2979" s="20"/>
      <c r="V2979" s="20"/>
      <c r="W2979" s="20"/>
      <c r="X2979" s="20"/>
      <c r="Y2979" s="20"/>
      <c r="Z2979" s="20"/>
      <c r="AA2979" s="20"/>
      <c r="AB2979" s="20"/>
    </row>
    <row r="2980" hidden="1">
      <c r="A2980" s="577"/>
      <c r="B2980" s="99"/>
      <c r="C2980" s="480" t="s">
        <v>371</v>
      </c>
      <c r="D2980" s="306"/>
      <c r="E2980" s="173"/>
      <c r="F2980" s="173"/>
      <c r="G2980" s="308"/>
      <c r="H2980" s="348"/>
      <c r="I2980" s="173"/>
      <c r="J2980" s="173"/>
      <c r="K2980" s="45"/>
      <c r="L2980" s="578"/>
      <c r="M2980" s="619"/>
      <c r="N2980" s="578"/>
      <c r="O2980" s="578"/>
      <c r="P2980" s="578"/>
      <c r="Q2980" s="20"/>
      <c r="R2980" s="20"/>
      <c r="S2980" s="20"/>
      <c r="T2980" s="20"/>
      <c r="U2980" s="20"/>
      <c r="V2980" s="20"/>
      <c r="W2980" s="20"/>
      <c r="X2980" s="20"/>
      <c r="Y2980" s="20"/>
      <c r="Z2980" s="20"/>
      <c r="AA2980" s="20"/>
      <c r="AB2980" s="20"/>
    </row>
    <row r="2981" hidden="1">
      <c r="A2981" s="577"/>
      <c r="B2981" s="108"/>
      <c r="C2981" s="480"/>
      <c r="D2981" s="306"/>
      <c r="E2981" s="173"/>
      <c r="F2981" s="173"/>
      <c r="G2981" s="308"/>
      <c r="H2981" s="348"/>
      <c r="I2981" s="173"/>
      <c r="J2981" s="173"/>
      <c r="K2981" s="45"/>
      <c r="L2981" s="578"/>
      <c r="M2981" s="619"/>
      <c r="N2981" s="578"/>
      <c r="O2981" s="578"/>
      <c r="P2981" s="578"/>
      <c r="Q2981" s="20"/>
      <c r="R2981" s="20"/>
      <c r="S2981" s="20"/>
      <c r="T2981" s="20"/>
      <c r="U2981" s="20"/>
      <c r="V2981" s="20"/>
      <c r="W2981" s="20"/>
      <c r="X2981" s="20"/>
      <c r="Y2981" s="20"/>
      <c r="Z2981" s="20"/>
      <c r="AA2981" s="20"/>
      <c r="AB2981" s="20"/>
    </row>
    <row r="2982" hidden="1">
      <c r="A2982" s="577"/>
      <c r="B2982" s="83"/>
      <c r="C2982" s="478">
        <v>44538.0</v>
      </c>
      <c r="D2982" s="306"/>
      <c r="E2982" s="173"/>
      <c r="F2982" s="173"/>
      <c r="G2982" s="308"/>
      <c r="H2982" s="348"/>
      <c r="I2982" s="173"/>
      <c r="J2982" s="173"/>
      <c r="K2982" s="45"/>
      <c r="L2982" s="578"/>
      <c r="M2982" s="619"/>
      <c r="N2982" s="578"/>
      <c r="O2982" s="578"/>
      <c r="P2982" s="578"/>
      <c r="Q2982" s="20"/>
      <c r="R2982" s="20"/>
      <c r="S2982" s="20"/>
      <c r="T2982" s="20"/>
      <c r="U2982" s="20"/>
      <c r="V2982" s="20"/>
      <c r="W2982" s="20"/>
      <c r="X2982" s="20"/>
      <c r="Y2982" s="20"/>
      <c r="Z2982" s="20"/>
      <c r="AA2982" s="20"/>
      <c r="AB2982" s="20"/>
    </row>
    <row r="2983" hidden="1">
      <c r="A2983" s="577"/>
      <c r="B2983" s="582" t="s">
        <v>8686</v>
      </c>
      <c r="C2983" s="500" t="s">
        <v>52</v>
      </c>
      <c r="D2983" s="306"/>
      <c r="E2983" s="173"/>
      <c r="F2983" s="173"/>
      <c r="G2983" s="308"/>
      <c r="H2983" s="127"/>
      <c r="I2983" s="101"/>
      <c r="J2983" s="173"/>
      <c r="K2983" s="300"/>
      <c r="L2983" s="349"/>
      <c r="M2983" s="362"/>
      <c r="N2983" s="349"/>
      <c r="O2983" s="349"/>
      <c r="P2983" s="349"/>
      <c r="Q2983" s="265"/>
      <c r="R2983" s="265"/>
      <c r="S2983" s="265"/>
      <c r="T2983" s="265"/>
      <c r="U2983" s="265"/>
      <c r="V2983" s="265"/>
      <c r="W2983" s="265"/>
      <c r="X2983" s="265"/>
      <c r="Y2983" s="20"/>
      <c r="Z2983" s="20"/>
      <c r="AA2983" s="20"/>
      <c r="AB2983" s="20"/>
    </row>
    <row r="2984" hidden="1">
      <c r="A2984" s="577"/>
      <c r="B2984" s="99"/>
      <c r="C2984" s="480" t="s">
        <v>52</v>
      </c>
      <c r="D2984" s="306"/>
      <c r="E2984" s="173"/>
      <c r="F2984" s="173"/>
      <c r="G2984" s="308"/>
      <c r="H2984" s="348"/>
      <c r="I2984" s="173"/>
      <c r="J2984" s="173"/>
      <c r="K2984" s="300"/>
      <c r="L2984" s="349"/>
      <c r="M2984" s="362"/>
      <c r="N2984" s="349"/>
      <c r="O2984" s="349"/>
      <c r="P2984" s="349"/>
      <c r="Q2984" s="265"/>
      <c r="R2984" s="265"/>
      <c r="S2984" s="265"/>
      <c r="T2984" s="265"/>
      <c r="U2984" s="265"/>
      <c r="V2984" s="265"/>
      <c r="W2984" s="265"/>
      <c r="X2984" s="265"/>
      <c r="Y2984" s="20"/>
      <c r="Z2984" s="20"/>
      <c r="AA2984" s="20"/>
      <c r="AB2984" s="20"/>
    </row>
    <row r="2985" hidden="1">
      <c r="A2985" s="577"/>
      <c r="B2985" s="99"/>
      <c r="C2985" s="480" t="s">
        <v>52</v>
      </c>
      <c r="D2985" s="310" t="s">
        <v>247</v>
      </c>
      <c r="E2985" s="48" t="s">
        <v>5256</v>
      </c>
      <c r="F2985" s="116" t="s">
        <v>5257</v>
      </c>
      <c r="G2985" s="409" t="s">
        <v>8958</v>
      </c>
      <c r="H2985" s="116" t="s">
        <v>8714</v>
      </c>
      <c r="I2985" s="116" t="s">
        <v>11930</v>
      </c>
      <c r="J2985" s="116" t="s">
        <v>321</v>
      </c>
      <c r="K2985" s="300"/>
      <c r="L2985" s="349"/>
      <c r="M2985" s="362"/>
      <c r="N2985" s="349"/>
      <c r="O2985" s="349"/>
      <c r="P2985" s="349"/>
      <c r="Q2985" s="265"/>
      <c r="R2985" s="265"/>
      <c r="S2985" s="265"/>
      <c r="T2985" s="265"/>
      <c r="U2985" s="265"/>
      <c r="V2985" s="265"/>
      <c r="W2985" s="265"/>
      <c r="X2985" s="265"/>
      <c r="Y2985" s="20"/>
      <c r="Z2985" s="20"/>
      <c r="AA2985" s="20"/>
      <c r="AB2985" s="20"/>
    </row>
    <row r="2986" hidden="1">
      <c r="A2986" s="577"/>
      <c r="B2986" s="99"/>
      <c r="C2986" s="480" t="s">
        <v>52</v>
      </c>
      <c r="D2986" s="310" t="s">
        <v>247</v>
      </c>
      <c r="E2986" s="116" t="s">
        <v>317</v>
      </c>
      <c r="F2986" s="48" t="s">
        <v>318</v>
      </c>
      <c r="G2986" s="409" t="s">
        <v>8958</v>
      </c>
      <c r="H2986" s="116" t="s">
        <v>8714</v>
      </c>
      <c r="I2986" s="116" t="s">
        <v>11930</v>
      </c>
      <c r="J2986" s="116" t="s">
        <v>321</v>
      </c>
      <c r="K2986" s="300"/>
      <c r="L2986" s="349"/>
      <c r="M2986" s="362"/>
      <c r="N2986" s="349"/>
      <c r="O2986" s="349"/>
      <c r="P2986" s="349"/>
      <c r="Q2986" s="265"/>
      <c r="R2986" s="265"/>
      <c r="S2986" s="265"/>
      <c r="T2986" s="265"/>
      <c r="U2986" s="265"/>
      <c r="V2986" s="265"/>
      <c r="W2986" s="265"/>
      <c r="X2986" s="265"/>
      <c r="Y2986" s="20"/>
      <c r="Z2986" s="20"/>
      <c r="AA2986" s="20"/>
      <c r="AB2986" s="20"/>
    </row>
    <row r="2987" hidden="1">
      <c r="A2987" s="577"/>
      <c r="B2987" s="99"/>
      <c r="C2987" s="480" t="s">
        <v>52</v>
      </c>
      <c r="D2987" s="297" t="s">
        <v>247</v>
      </c>
      <c r="E2987" s="122" t="s">
        <v>7293</v>
      </c>
      <c r="F2987" s="122" t="s">
        <v>7294</v>
      </c>
      <c r="G2987" s="309" t="s">
        <v>8912</v>
      </c>
      <c r="H2987" s="231" t="s">
        <v>10130</v>
      </c>
      <c r="I2987" s="122" t="s">
        <v>11931</v>
      </c>
      <c r="J2987" s="122" t="s">
        <v>7296</v>
      </c>
      <c r="K2987" s="300" t="s">
        <v>11932</v>
      </c>
      <c r="L2987" s="349"/>
      <c r="M2987" s="362"/>
      <c r="N2987" s="349"/>
      <c r="O2987" s="349"/>
      <c r="P2987" s="349"/>
      <c r="Q2987" s="265"/>
      <c r="R2987" s="265"/>
      <c r="S2987" s="265"/>
      <c r="T2987" s="265"/>
      <c r="U2987" s="265"/>
      <c r="V2987" s="265"/>
      <c r="W2987" s="265"/>
      <c r="X2987" s="265"/>
      <c r="Y2987" s="20"/>
      <c r="Z2987" s="20"/>
      <c r="AA2987" s="20"/>
      <c r="AB2987" s="20"/>
    </row>
    <row r="2988" hidden="1">
      <c r="A2988" s="577"/>
      <c r="B2988" s="99"/>
      <c r="C2988" s="480" t="s">
        <v>52</v>
      </c>
      <c r="D2988" s="306"/>
      <c r="E2988" s="173"/>
      <c r="F2988" s="173"/>
      <c r="G2988" s="308"/>
      <c r="H2988" s="348"/>
      <c r="I2988" s="173"/>
      <c r="J2988" s="173"/>
      <c r="K2988" s="300"/>
      <c r="L2988" s="349"/>
      <c r="M2988" s="362"/>
      <c r="N2988" s="349"/>
      <c r="O2988" s="349"/>
      <c r="P2988" s="349"/>
      <c r="Q2988" s="265"/>
      <c r="R2988" s="265"/>
      <c r="S2988" s="265"/>
      <c r="T2988" s="265"/>
      <c r="U2988" s="265"/>
      <c r="V2988" s="265"/>
      <c r="W2988" s="265"/>
      <c r="X2988" s="265"/>
      <c r="Y2988" s="20"/>
      <c r="Z2988" s="20"/>
      <c r="AA2988" s="20"/>
      <c r="AB2988" s="20"/>
    </row>
    <row r="2989" hidden="1">
      <c r="A2989" s="577"/>
      <c r="B2989" s="108"/>
      <c r="C2989" s="480" t="s">
        <v>52</v>
      </c>
      <c r="D2989" s="306"/>
      <c r="E2989" s="173"/>
      <c r="F2989" s="173"/>
      <c r="G2989" s="308"/>
      <c r="H2989" s="348"/>
      <c r="I2989" s="173"/>
      <c r="J2989" s="173"/>
      <c r="K2989" s="300"/>
      <c r="L2989" s="349"/>
      <c r="M2989" s="362"/>
      <c r="N2989" s="349"/>
      <c r="O2989" s="349"/>
      <c r="P2989" s="349"/>
      <c r="Q2989" s="265"/>
      <c r="R2989" s="265"/>
      <c r="S2989" s="265"/>
      <c r="T2989" s="265"/>
      <c r="U2989" s="265"/>
      <c r="V2989" s="265"/>
      <c r="W2989" s="265"/>
      <c r="X2989" s="265"/>
      <c r="Y2989" s="20"/>
      <c r="Z2989" s="20"/>
      <c r="AA2989" s="20"/>
      <c r="AB2989" s="20"/>
    </row>
    <row r="2990" hidden="1">
      <c r="A2990" s="577"/>
      <c r="B2990" s="479"/>
      <c r="C2990" s="480"/>
      <c r="D2990" s="306"/>
      <c r="E2990" s="173"/>
      <c r="F2990" s="173"/>
      <c r="G2990" s="308"/>
      <c r="H2990" s="348"/>
      <c r="I2990" s="173"/>
      <c r="J2990" s="173"/>
      <c r="K2990" s="300"/>
      <c r="L2990" s="349"/>
      <c r="M2990" s="362"/>
      <c r="N2990" s="349"/>
      <c r="O2990" s="349"/>
      <c r="P2990" s="349"/>
      <c r="Q2990" s="265"/>
      <c r="R2990" s="265"/>
      <c r="S2990" s="265"/>
      <c r="T2990" s="265"/>
      <c r="U2990" s="265"/>
      <c r="V2990" s="265"/>
      <c r="W2990" s="265"/>
      <c r="X2990" s="265"/>
      <c r="Y2990" s="20"/>
      <c r="Z2990" s="20"/>
      <c r="AA2990" s="20"/>
      <c r="AB2990" s="20"/>
    </row>
    <row r="2991" hidden="1">
      <c r="A2991" s="577"/>
      <c r="B2991" s="582" t="s">
        <v>10572</v>
      </c>
      <c r="C2991" s="480"/>
      <c r="D2991" s="306"/>
      <c r="E2991" s="173"/>
      <c r="F2991" s="173"/>
      <c r="G2991" s="308"/>
      <c r="H2991" s="348"/>
      <c r="I2991" s="173"/>
      <c r="J2991" s="173"/>
      <c r="K2991" s="300"/>
      <c r="L2991" s="349"/>
      <c r="M2991" s="362"/>
      <c r="N2991" s="349"/>
      <c r="O2991" s="349"/>
      <c r="P2991" s="349"/>
      <c r="Q2991" s="265"/>
      <c r="R2991" s="265"/>
      <c r="S2991" s="265"/>
      <c r="T2991" s="265"/>
      <c r="U2991" s="265"/>
      <c r="V2991" s="265"/>
      <c r="W2991" s="265"/>
      <c r="X2991" s="265"/>
      <c r="Y2991" s="20"/>
      <c r="Z2991" s="20"/>
      <c r="AA2991" s="20"/>
      <c r="AB2991" s="20"/>
    </row>
    <row r="2992" hidden="1">
      <c r="A2992" s="577"/>
      <c r="B2992" s="99"/>
      <c r="C2992" s="480" t="s">
        <v>69</v>
      </c>
      <c r="D2992" s="306"/>
      <c r="E2992" s="264" t="s">
        <v>4681</v>
      </c>
      <c r="F2992" s="150"/>
      <c r="G2992" s="308"/>
      <c r="H2992" s="348"/>
      <c r="I2992" s="173"/>
      <c r="J2992" s="173"/>
      <c r="K2992" s="300"/>
      <c r="L2992" s="349"/>
      <c r="M2992" s="362"/>
      <c r="N2992" s="349"/>
      <c r="O2992" s="349"/>
      <c r="P2992" s="349"/>
      <c r="Q2992" s="265"/>
      <c r="R2992" s="265"/>
      <c r="S2992" s="265"/>
      <c r="T2992" s="265"/>
      <c r="U2992" s="265"/>
      <c r="V2992" s="265"/>
      <c r="W2992" s="265"/>
      <c r="X2992" s="265"/>
      <c r="Y2992" s="20"/>
      <c r="Z2992" s="20"/>
      <c r="AA2992" s="20"/>
      <c r="AB2992" s="20"/>
    </row>
    <row r="2993" hidden="1">
      <c r="A2993" s="577"/>
      <c r="B2993" s="99"/>
      <c r="C2993" s="480" t="s">
        <v>69</v>
      </c>
      <c r="D2993" s="306"/>
      <c r="E2993" s="173"/>
      <c r="F2993" s="173"/>
      <c r="G2993" s="308"/>
      <c r="H2993" s="348"/>
      <c r="I2993" s="173"/>
      <c r="J2993" s="173"/>
      <c r="K2993" s="300"/>
      <c r="L2993" s="349"/>
      <c r="M2993" s="362"/>
      <c r="N2993" s="349"/>
      <c r="O2993" s="349"/>
      <c r="P2993" s="349"/>
      <c r="Q2993" s="265"/>
      <c r="R2993" s="265"/>
      <c r="S2993" s="265"/>
      <c r="T2993" s="265"/>
      <c r="U2993" s="265"/>
      <c r="V2993" s="265"/>
      <c r="W2993" s="265"/>
      <c r="X2993" s="265"/>
      <c r="Y2993" s="20"/>
      <c r="Z2993" s="20"/>
      <c r="AA2993" s="20"/>
      <c r="AB2993" s="20"/>
    </row>
    <row r="2994" hidden="1">
      <c r="A2994" s="577"/>
      <c r="B2994" s="99"/>
      <c r="C2994" s="480" t="s">
        <v>69</v>
      </c>
      <c r="D2994" s="306"/>
      <c r="E2994" s="339" t="s">
        <v>10215</v>
      </c>
      <c r="F2994" s="254"/>
      <c r="G2994" s="308"/>
      <c r="H2994" s="348"/>
      <c r="I2994" s="173"/>
      <c r="J2994" s="173"/>
      <c r="K2994" s="300"/>
      <c r="L2994" s="349"/>
      <c r="M2994" s="362"/>
      <c r="N2994" s="349"/>
      <c r="O2994" s="349"/>
      <c r="P2994" s="349"/>
      <c r="Q2994" s="265"/>
      <c r="R2994" s="265"/>
      <c r="S2994" s="265"/>
      <c r="T2994" s="265"/>
      <c r="U2994" s="265"/>
      <c r="V2994" s="265"/>
      <c r="W2994" s="265"/>
      <c r="X2994" s="265"/>
      <c r="Y2994" s="20"/>
      <c r="Z2994" s="20"/>
      <c r="AA2994" s="20"/>
      <c r="AB2994" s="20"/>
    </row>
    <row r="2995" hidden="1">
      <c r="A2995" s="577"/>
      <c r="B2995" s="99"/>
      <c r="C2995" s="480" t="s">
        <v>69</v>
      </c>
      <c r="D2995" s="306"/>
      <c r="E2995" s="255"/>
      <c r="F2995" s="256"/>
      <c r="G2995" s="308"/>
      <c r="H2995" s="348"/>
      <c r="I2995" s="173"/>
      <c r="J2995" s="173"/>
      <c r="K2995" s="300"/>
      <c r="L2995" s="349"/>
      <c r="M2995" s="362"/>
      <c r="N2995" s="349"/>
      <c r="O2995" s="349"/>
      <c r="P2995" s="349"/>
      <c r="Q2995" s="265"/>
      <c r="R2995" s="265"/>
      <c r="S2995" s="265"/>
      <c r="T2995" s="265"/>
      <c r="U2995" s="265"/>
      <c r="V2995" s="265"/>
      <c r="W2995" s="265"/>
      <c r="X2995" s="265"/>
      <c r="Y2995" s="20"/>
      <c r="Z2995" s="20"/>
      <c r="AA2995" s="20"/>
      <c r="AB2995" s="20"/>
    </row>
    <row r="2996" hidden="1">
      <c r="A2996" s="577"/>
      <c r="B2996" s="99"/>
      <c r="C2996" s="480" t="s">
        <v>69</v>
      </c>
      <c r="D2996" s="306"/>
      <c r="E2996" s="257"/>
      <c r="F2996" s="259"/>
      <c r="G2996" s="308"/>
      <c r="H2996" s="348"/>
      <c r="I2996" s="173"/>
      <c r="J2996" s="173"/>
      <c r="K2996" s="300"/>
      <c r="L2996" s="349"/>
      <c r="M2996" s="362"/>
      <c r="N2996" s="349"/>
      <c r="O2996" s="349"/>
      <c r="P2996" s="349"/>
      <c r="Q2996" s="265"/>
      <c r="R2996" s="265"/>
      <c r="S2996" s="265"/>
      <c r="T2996" s="265"/>
      <c r="U2996" s="265"/>
      <c r="V2996" s="265"/>
      <c r="W2996" s="265"/>
      <c r="X2996" s="265"/>
      <c r="Y2996" s="20"/>
      <c r="Z2996" s="20"/>
      <c r="AA2996" s="20"/>
      <c r="AB2996" s="20"/>
    </row>
    <row r="2997" hidden="1">
      <c r="A2997" s="577"/>
      <c r="B2997" s="108"/>
      <c r="C2997" s="480"/>
      <c r="D2997" s="306"/>
      <c r="E2997" s="173"/>
      <c r="F2997" s="173"/>
      <c r="G2997" s="308"/>
      <c r="H2997" s="348"/>
      <c r="I2997" s="173"/>
      <c r="J2997" s="173"/>
      <c r="K2997" s="300"/>
      <c r="L2997" s="349"/>
      <c r="M2997" s="362"/>
      <c r="N2997" s="349"/>
      <c r="O2997" s="349"/>
      <c r="P2997" s="349"/>
      <c r="Q2997" s="265"/>
      <c r="R2997" s="265"/>
      <c r="S2997" s="265"/>
      <c r="T2997" s="265"/>
      <c r="U2997" s="265"/>
      <c r="V2997" s="265"/>
      <c r="W2997" s="265"/>
      <c r="X2997" s="265"/>
      <c r="Y2997" s="20"/>
      <c r="Z2997" s="20"/>
      <c r="AA2997" s="20"/>
      <c r="AB2997" s="20"/>
    </row>
    <row r="2998" hidden="1">
      <c r="A2998" s="577"/>
      <c r="B2998" s="479"/>
      <c r="C2998" s="480"/>
      <c r="D2998" s="306"/>
      <c r="E2998" s="173"/>
      <c r="F2998" s="173"/>
      <c r="G2998" s="308"/>
      <c r="H2998" s="348"/>
      <c r="I2998" s="173"/>
      <c r="J2998" s="173"/>
      <c r="K2998" s="300"/>
      <c r="L2998" s="349"/>
      <c r="M2998" s="362"/>
      <c r="N2998" s="349"/>
      <c r="O2998" s="349"/>
      <c r="P2998" s="349"/>
      <c r="Q2998" s="265"/>
      <c r="R2998" s="265"/>
      <c r="S2998" s="265"/>
      <c r="T2998" s="265"/>
      <c r="U2998" s="265"/>
      <c r="V2998" s="265"/>
      <c r="W2998" s="265"/>
      <c r="X2998" s="265"/>
      <c r="Y2998" s="20"/>
      <c r="Z2998" s="20"/>
      <c r="AA2998" s="20"/>
      <c r="AB2998" s="20"/>
    </row>
    <row r="2999" hidden="1">
      <c r="A2999" s="577"/>
      <c r="B2999" s="583" t="s">
        <v>368</v>
      </c>
      <c r="C2999" s="480" t="s">
        <v>371</v>
      </c>
      <c r="D2999" s="306"/>
      <c r="E2999" s="370" t="s">
        <v>11933</v>
      </c>
      <c r="F2999" s="173"/>
      <c r="G2999" s="308"/>
      <c r="H2999" s="348"/>
      <c r="I2999" s="173"/>
      <c r="J2999" s="173"/>
      <c r="K2999" s="300"/>
      <c r="L2999" s="349"/>
      <c r="M2999" s="362"/>
      <c r="N2999" s="349"/>
      <c r="O2999" s="349"/>
      <c r="P2999" s="349"/>
      <c r="Q2999" s="265"/>
      <c r="R2999" s="265"/>
      <c r="S2999" s="265"/>
      <c r="T2999" s="265"/>
      <c r="U2999" s="265"/>
      <c r="V2999" s="265"/>
      <c r="W2999" s="265"/>
      <c r="X2999" s="265"/>
      <c r="Y2999" s="20"/>
      <c r="Z2999" s="20"/>
      <c r="AA2999" s="20"/>
      <c r="AB2999" s="20"/>
    </row>
    <row r="3000" hidden="1">
      <c r="A3000" s="577"/>
      <c r="B3000" s="99"/>
      <c r="C3000" s="480" t="s">
        <v>371</v>
      </c>
      <c r="D3000" s="306"/>
      <c r="E3000" s="173"/>
      <c r="F3000" s="173"/>
      <c r="G3000" s="308"/>
      <c r="H3000" s="348"/>
      <c r="I3000" s="173"/>
      <c r="J3000" s="173"/>
      <c r="K3000" s="300"/>
      <c r="L3000" s="349"/>
      <c r="M3000" s="362"/>
      <c r="N3000" s="349"/>
      <c r="O3000" s="349"/>
      <c r="P3000" s="349"/>
      <c r="Q3000" s="265"/>
      <c r="R3000" s="265"/>
      <c r="S3000" s="265"/>
      <c r="T3000" s="265"/>
      <c r="U3000" s="265"/>
      <c r="V3000" s="265"/>
      <c r="W3000" s="265"/>
      <c r="X3000" s="265"/>
      <c r="Y3000" s="20"/>
      <c r="Z3000" s="20"/>
      <c r="AA3000" s="20"/>
      <c r="AB3000" s="20"/>
    </row>
    <row r="3001" hidden="1">
      <c r="A3001" s="577"/>
      <c r="B3001" s="99"/>
      <c r="C3001" s="480" t="s">
        <v>371</v>
      </c>
      <c r="D3001" s="306"/>
      <c r="E3001" s="173"/>
      <c r="F3001" s="173"/>
      <c r="G3001" s="308"/>
      <c r="H3001" s="348"/>
      <c r="I3001" s="173"/>
      <c r="J3001" s="173"/>
      <c r="K3001" s="300"/>
      <c r="L3001" s="349"/>
      <c r="M3001" s="362"/>
      <c r="N3001" s="349"/>
      <c r="O3001" s="349"/>
      <c r="P3001" s="349"/>
      <c r="Q3001" s="265"/>
      <c r="R3001" s="265"/>
      <c r="S3001" s="265"/>
      <c r="T3001" s="265"/>
      <c r="U3001" s="265"/>
      <c r="V3001" s="265"/>
      <c r="W3001" s="265"/>
      <c r="X3001" s="265"/>
      <c r="Y3001" s="20"/>
      <c r="Z3001" s="20"/>
      <c r="AA3001" s="20"/>
      <c r="AB3001" s="20"/>
    </row>
    <row r="3002" hidden="1">
      <c r="A3002" s="577"/>
      <c r="B3002" s="99"/>
      <c r="C3002" s="480" t="s">
        <v>371</v>
      </c>
      <c r="D3002" s="306"/>
      <c r="E3002" s="173"/>
      <c r="F3002" s="173"/>
      <c r="G3002" s="308"/>
      <c r="H3002" s="348"/>
      <c r="I3002" s="173"/>
      <c r="J3002" s="173"/>
      <c r="K3002" s="300"/>
      <c r="L3002" s="349"/>
      <c r="M3002" s="362"/>
      <c r="N3002" s="349"/>
      <c r="O3002" s="349"/>
      <c r="P3002" s="349"/>
      <c r="Q3002" s="265"/>
      <c r="R3002" s="265"/>
      <c r="S3002" s="265"/>
      <c r="T3002" s="265"/>
      <c r="U3002" s="265"/>
      <c r="V3002" s="265"/>
      <c r="W3002" s="265"/>
      <c r="X3002" s="265"/>
      <c r="Y3002" s="20"/>
      <c r="Z3002" s="20"/>
      <c r="AA3002" s="20"/>
      <c r="AB3002" s="20"/>
    </row>
    <row r="3003" hidden="1">
      <c r="A3003" s="577"/>
      <c r="B3003" s="99"/>
      <c r="C3003" s="480" t="s">
        <v>371</v>
      </c>
      <c r="D3003" s="306"/>
      <c r="E3003" s="173"/>
      <c r="F3003" s="173"/>
      <c r="G3003" s="308"/>
      <c r="H3003" s="348"/>
      <c r="I3003" s="173"/>
      <c r="J3003" s="173"/>
      <c r="K3003" s="300"/>
      <c r="L3003" s="349"/>
      <c r="M3003" s="362"/>
      <c r="N3003" s="349"/>
      <c r="O3003" s="349"/>
      <c r="P3003" s="349"/>
      <c r="Q3003" s="265"/>
      <c r="R3003" s="265"/>
      <c r="S3003" s="265"/>
      <c r="T3003" s="265"/>
      <c r="U3003" s="265"/>
      <c r="V3003" s="265"/>
      <c r="W3003" s="265"/>
      <c r="X3003" s="265"/>
      <c r="Y3003" s="20"/>
      <c r="Z3003" s="20"/>
      <c r="AA3003" s="20"/>
      <c r="AB3003" s="20"/>
    </row>
    <row r="3004" hidden="1">
      <c r="A3004" s="577"/>
      <c r="B3004" s="108"/>
      <c r="C3004" s="480"/>
      <c r="D3004" s="306"/>
      <c r="E3004" s="173"/>
      <c r="F3004" s="173"/>
      <c r="G3004" s="308"/>
      <c r="H3004" s="348"/>
      <c r="I3004" s="173"/>
      <c r="J3004" s="173"/>
      <c r="K3004" s="300"/>
      <c r="L3004" s="349"/>
      <c r="M3004" s="362"/>
      <c r="N3004" s="349"/>
      <c r="O3004" s="349"/>
      <c r="P3004" s="578"/>
      <c r="Q3004" s="20"/>
      <c r="R3004" s="20"/>
      <c r="S3004" s="20"/>
      <c r="T3004" s="20"/>
      <c r="U3004" s="20"/>
      <c r="V3004" s="20"/>
      <c r="W3004" s="20"/>
      <c r="X3004" s="20"/>
      <c r="Y3004" s="20"/>
      <c r="Z3004" s="20"/>
      <c r="AA3004" s="20"/>
      <c r="AB3004" s="20"/>
    </row>
    <row r="3005" hidden="1">
      <c r="A3005" s="577"/>
      <c r="B3005" s="83"/>
      <c r="C3005" s="478">
        <v>44539.0</v>
      </c>
      <c r="D3005" s="306"/>
      <c r="E3005" s="173"/>
      <c r="F3005" s="173"/>
      <c r="G3005" s="308"/>
      <c r="H3005" s="348"/>
      <c r="I3005" s="173"/>
      <c r="J3005" s="173"/>
      <c r="K3005" s="300"/>
      <c r="L3005" s="349"/>
      <c r="M3005" s="362"/>
      <c r="N3005" s="349"/>
      <c r="O3005" s="349"/>
      <c r="P3005" s="578"/>
      <c r="Q3005" s="20"/>
      <c r="R3005" s="20"/>
      <c r="S3005" s="20"/>
      <c r="T3005" s="20"/>
      <c r="U3005" s="20"/>
      <c r="V3005" s="20"/>
      <c r="W3005" s="20"/>
      <c r="X3005" s="20"/>
      <c r="Y3005" s="20"/>
      <c r="Z3005" s="20"/>
      <c r="AA3005" s="20"/>
      <c r="AB3005" s="20"/>
    </row>
    <row r="3006" hidden="1">
      <c r="A3006" s="577"/>
      <c r="B3006" s="582" t="s">
        <v>8686</v>
      </c>
      <c r="C3006" s="500" t="s">
        <v>52</v>
      </c>
      <c r="D3006" s="306"/>
      <c r="E3006" s="173"/>
      <c r="F3006" s="173"/>
      <c r="G3006" s="308"/>
      <c r="H3006" s="348"/>
      <c r="I3006" s="173"/>
      <c r="J3006" s="173"/>
      <c r="K3006" s="300"/>
      <c r="L3006" s="349"/>
      <c r="M3006" s="362"/>
      <c r="N3006" s="349"/>
      <c r="O3006" s="349"/>
      <c r="P3006" s="578"/>
      <c r="Q3006" s="20"/>
      <c r="R3006" s="20"/>
      <c r="S3006" s="20"/>
      <c r="T3006" s="20"/>
      <c r="U3006" s="20"/>
      <c r="V3006" s="20"/>
      <c r="W3006" s="20"/>
      <c r="X3006" s="20"/>
      <c r="Y3006" s="20"/>
      <c r="Z3006" s="20"/>
      <c r="AA3006" s="20"/>
      <c r="AB3006" s="20"/>
    </row>
    <row r="3007" hidden="1">
      <c r="A3007" s="577"/>
      <c r="B3007" s="99"/>
      <c r="C3007" s="480" t="s">
        <v>52</v>
      </c>
      <c r="D3007" s="306"/>
      <c r="E3007" s="173"/>
      <c r="F3007" s="173"/>
      <c r="G3007" s="308"/>
      <c r="H3007" s="348"/>
      <c r="I3007" s="173"/>
      <c r="J3007" s="173"/>
      <c r="K3007" s="300"/>
      <c r="L3007" s="349"/>
      <c r="M3007" s="362"/>
      <c r="N3007" s="349"/>
      <c r="O3007" s="349"/>
      <c r="P3007" s="578"/>
      <c r="Q3007" s="20"/>
      <c r="R3007" s="20"/>
      <c r="S3007" s="20"/>
      <c r="T3007" s="20"/>
      <c r="U3007" s="20"/>
      <c r="V3007" s="20"/>
      <c r="W3007" s="20"/>
      <c r="X3007" s="20"/>
      <c r="Y3007" s="20"/>
      <c r="Z3007" s="20"/>
      <c r="AA3007" s="20"/>
      <c r="AB3007" s="20"/>
    </row>
    <row r="3008" hidden="1">
      <c r="A3008" s="577"/>
      <c r="B3008" s="99"/>
      <c r="C3008" s="480" t="s">
        <v>52</v>
      </c>
      <c r="D3008" s="493" t="s">
        <v>115</v>
      </c>
      <c r="E3008" s="122" t="s">
        <v>2057</v>
      </c>
      <c r="F3008" s="122" t="s">
        <v>2058</v>
      </c>
      <c r="G3008" s="309" t="s">
        <v>9222</v>
      </c>
      <c r="H3008" s="231" t="s">
        <v>9456</v>
      </c>
      <c r="I3008" s="122" t="s">
        <v>11934</v>
      </c>
      <c r="J3008" s="122" t="s">
        <v>2060</v>
      </c>
      <c r="K3008" s="300"/>
      <c r="L3008" s="349"/>
      <c r="M3008" s="362"/>
      <c r="N3008" s="349"/>
      <c r="O3008" s="349"/>
      <c r="P3008" s="578"/>
      <c r="Q3008" s="20"/>
      <c r="R3008" s="20"/>
      <c r="S3008" s="20"/>
      <c r="T3008" s="20"/>
      <c r="U3008" s="20"/>
      <c r="V3008" s="20"/>
      <c r="W3008" s="20"/>
      <c r="X3008" s="20"/>
      <c r="Y3008" s="20"/>
      <c r="Z3008" s="20"/>
      <c r="AA3008" s="20"/>
      <c r="AB3008" s="20"/>
    </row>
    <row r="3009" hidden="1">
      <c r="A3009" s="577"/>
      <c r="B3009" s="99"/>
      <c r="C3009" s="480" t="s">
        <v>52</v>
      </c>
      <c r="D3009" s="621" t="s">
        <v>115</v>
      </c>
      <c r="E3009" s="116" t="s">
        <v>2206</v>
      </c>
      <c r="F3009" s="116" t="s">
        <v>2207</v>
      </c>
      <c r="G3009" s="409" t="s">
        <v>8755</v>
      </c>
      <c r="H3009" s="414" t="s">
        <v>9417</v>
      </c>
      <c r="I3009" s="116" t="s">
        <v>11894</v>
      </c>
      <c r="J3009" s="116" t="s">
        <v>2209</v>
      </c>
      <c r="K3009" s="300"/>
      <c r="L3009" s="349"/>
      <c r="M3009" s="362"/>
      <c r="N3009" s="349"/>
      <c r="O3009" s="349"/>
      <c r="P3009" s="578"/>
      <c r="Q3009" s="20"/>
      <c r="R3009" s="20"/>
      <c r="S3009" s="20"/>
      <c r="T3009" s="20"/>
      <c r="U3009" s="20"/>
      <c r="V3009" s="20"/>
      <c r="W3009" s="20"/>
      <c r="X3009" s="20"/>
      <c r="Y3009" s="20"/>
      <c r="Z3009" s="20"/>
      <c r="AA3009" s="20"/>
      <c r="AB3009" s="20"/>
    </row>
    <row r="3010" hidden="1">
      <c r="A3010" s="577"/>
      <c r="B3010" s="99"/>
      <c r="C3010" s="480" t="s">
        <v>52</v>
      </c>
      <c r="D3010" s="621" t="s">
        <v>115</v>
      </c>
      <c r="E3010" s="116" t="s">
        <v>2210</v>
      </c>
      <c r="F3010" s="116" t="s">
        <v>2211</v>
      </c>
      <c r="G3010" s="409" t="s">
        <v>8755</v>
      </c>
      <c r="H3010" s="414" t="s">
        <v>9417</v>
      </c>
      <c r="I3010" s="116" t="s">
        <v>11894</v>
      </c>
      <c r="J3010" s="116" t="s">
        <v>2209</v>
      </c>
      <c r="K3010" s="300"/>
      <c r="L3010" s="349"/>
      <c r="M3010" s="362"/>
      <c r="N3010" s="349"/>
      <c r="O3010" s="349"/>
      <c r="P3010" s="578"/>
      <c r="Q3010" s="20"/>
      <c r="R3010" s="20"/>
      <c r="S3010" s="20"/>
      <c r="T3010" s="20"/>
      <c r="U3010" s="20"/>
      <c r="V3010" s="20"/>
      <c r="W3010" s="20"/>
      <c r="X3010" s="20"/>
      <c r="Y3010" s="20"/>
      <c r="Z3010" s="20"/>
      <c r="AA3010" s="20"/>
      <c r="AB3010" s="20"/>
    </row>
    <row r="3011" hidden="1">
      <c r="A3011" s="577"/>
      <c r="B3011" s="99"/>
      <c r="C3011" s="480" t="s">
        <v>52</v>
      </c>
      <c r="D3011" s="621" t="s">
        <v>115</v>
      </c>
      <c r="E3011" s="116" t="s">
        <v>1234</v>
      </c>
      <c r="F3011" s="116" t="s">
        <v>1235</v>
      </c>
      <c r="G3011" s="409" t="s">
        <v>8745</v>
      </c>
      <c r="H3011" s="414" t="s">
        <v>8946</v>
      </c>
      <c r="I3011" s="116" t="s">
        <v>11935</v>
      </c>
      <c r="J3011" s="116" t="s">
        <v>1237</v>
      </c>
      <c r="K3011" s="300"/>
      <c r="L3011" s="349"/>
      <c r="M3011" s="362"/>
      <c r="N3011" s="349"/>
      <c r="O3011" s="349"/>
      <c r="P3011" s="578"/>
      <c r="Q3011" s="20"/>
      <c r="R3011" s="20"/>
      <c r="S3011" s="20"/>
      <c r="T3011" s="20"/>
      <c r="U3011" s="20"/>
      <c r="V3011" s="20"/>
      <c r="W3011" s="20"/>
      <c r="X3011" s="20"/>
      <c r="Y3011" s="20"/>
      <c r="Z3011" s="20"/>
      <c r="AA3011" s="20"/>
      <c r="AB3011" s="20"/>
    </row>
    <row r="3012" hidden="1">
      <c r="A3012" s="577"/>
      <c r="B3012" s="99"/>
      <c r="C3012" s="480" t="s">
        <v>52</v>
      </c>
      <c r="D3012" s="621" t="s">
        <v>115</v>
      </c>
      <c r="E3012" s="116" t="s">
        <v>2197</v>
      </c>
      <c r="F3012" s="116" t="s">
        <v>2198</v>
      </c>
      <c r="G3012" s="409" t="s">
        <v>8760</v>
      </c>
      <c r="H3012" s="414" t="s">
        <v>10006</v>
      </c>
      <c r="I3012" s="116" t="s">
        <v>11936</v>
      </c>
      <c r="J3012" s="116" t="s">
        <v>2200</v>
      </c>
      <c r="K3012" s="300"/>
      <c r="L3012" s="349"/>
      <c r="M3012" s="362"/>
      <c r="N3012" s="349"/>
      <c r="O3012" s="349"/>
      <c r="P3012" s="578"/>
      <c r="Q3012" s="20"/>
      <c r="R3012" s="20"/>
      <c r="S3012" s="20"/>
      <c r="T3012" s="20"/>
      <c r="U3012" s="20"/>
      <c r="V3012" s="20"/>
      <c r="W3012" s="20"/>
      <c r="X3012" s="20"/>
      <c r="Y3012" s="20"/>
      <c r="Z3012" s="20"/>
      <c r="AA3012" s="20"/>
      <c r="AB3012" s="20"/>
    </row>
    <row r="3013" hidden="1">
      <c r="A3013" s="577"/>
      <c r="B3013" s="99"/>
      <c r="C3013" s="480" t="s">
        <v>52</v>
      </c>
      <c r="D3013" s="306"/>
      <c r="E3013" s="173"/>
      <c r="F3013" s="173"/>
      <c r="G3013" s="308"/>
      <c r="H3013" s="348"/>
      <c r="I3013" s="173"/>
      <c r="J3013" s="173"/>
      <c r="K3013" s="300"/>
      <c r="L3013" s="349"/>
      <c r="M3013" s="362"/>
      <c r="N3013" s="349"/>
      <c r="O3013" s="349"/>
      <c r="P3013" s="578"/>
      <c r="Q3013" s="20"/>
      <c r="R3013" s="20"/>
      <c r="S3013" s="20"/>
      <c r="T3013" s="20"/>
      <c r="U3013" s="20"/>
      <c r="V3013" s="20"/>
      <c r="W3013" s="20"/>
      <c r="X3013" s="20"/>
      <c r="Y3013" s="20"/>
      <c r="Z3013" s="20"/>
      <c r="AA3013" s="20"/>
      <c r="AB3013" s="20"/>
    </row>
    <row r="3014" hidden="1">
      <c r="A3014" s="577"/>
      <c r="B3014" s="108"/>
      <c r="C3014" s="480" t="s">
        <v>52</v>
      </c>
      <c r="D3014" s="306"/>
      <c r="E3014" s="173"/>
      <c r="F3014" s="173"/>
      <c r="G3014" s="308"/>
      <c r="H3014" s="348"/>
      <c r="I3014" s="173"/>
      <c r="J3014" s="173"/>
      <c r="K3014" s="300"/>
      <c r="L3014" s="349"/>
      <c r="M3014" s="362"/>
      <c r="N3014" s="349"/>
      <c r="O3014" s="349"/>
      <c r="P3014" s="578"/>
      <c r="Q3014" s="20"/>
      <c r="R3014" s="20"/>
      <c r="S3014" s="20"/>
      <c r="T3014" s="20"/>
      <c r="U3014" s="20"/>
      <c r="V3014" s="20"/>
      <c r="W3014" s="20"/>
      <c r="X3014" s="20"/>
      <c r="Y3014" s="20"/>
      <c r="Z3014" s="20"/>
      <c r="AA3014" s="20"/>
      <c r="AB3014" s="20"/>
    </row>
    <row r="3015" hidden="1">
      <c r="A3015" s="577"/>
      <c r="B3015" s="479"/>
      <c r="C3015" s="480"/>
      <c r="D3015" s="306"/>
      <c r="E3015" s="173"/>
      <c r="F3015" s="173"/>
      <c r="G3015" s="308"/>
      <c r="H3015" s="348"/>
      <c r="I3015" s="173"/>
      <c r="J3015" s="173"/>
      <c r="K3015" s="300"/>
      <c r="L3015" s="349"/>
      <c r="M3015" s="362"/>
      <c r="N3015" s="349"/>
      <c r="O3015" s="349"/>
      <c r="P3015" s="578"/>
      <c r="Q3015" s="20"/>
      <c r="R3015" s="20"/>
      <c r="S3015" s="20"/>
      <c r="T3015" s="20"/>
      <c r="U3015" s="20"/>
      <c r="V3015" s="20"/>
      <c r="W3015" s="20"/>
      <c r="X3015" s="20"/>
      <c r="Y3015" s="20"/>
      <c r="Z3015" s="20"/>
      <c r="AA3015" s="20"/>
      <c r="AB3015" s="20"/>
    </row>
    <row r="3016" hidden="1">
      <c r="A3016" s="577"/>
      <c r="B3016" s="582" t="s">
        <v>10572</v>
      </c>
      <c r="C3016" s="480"/>
      <c r="D3016" s="409" t="s">
        <v>10982</v>
      </c>
      <c r="E3016" s="116" t="s">
        <v>5723</v>
      </c>
      <c r="F3016" s="116" t="s">
        <v>5724</v>
      </c>
      <c r="G3016" s="409" t="s">
        <v>8707</v>
      </c>
      <c r="H3016" s="414" t="s">
        <v>10419</v>
      </c>
      <c r="I3016" s="116" t="s">
        <v>11937</v>
      </c>
      <c r="J3016" s="116" t="s">
        <v>5726</v>
      </c>
      <c r="K3016" s="300"/>
      <c r="L3016" s="349"/>
      <c r="M3016" s="362"/>
      <c r="N3016" s="349"/>
      <c r="O3016" s="349"/>
      <c r="P3016" s="578"/>
      <c r="Q3016" s="20"/>
      <c r="R3016" s="20"/>
      <c r="S3016" s="20"/>
      <c r="T3016" s="20"/>
      <c r="U3016" s="20"/>
      <c r="V3016" s="20"/>
      <c r="W3016" s="20"/>
      <c r="X3016" s="20"/>
      <c r="Y3016" s="20"/>
      <c r="Z3016" s="20"/>
      <c r="AA3016" s="20"/>
      <c r="AB3016" s="20"/>
    </row>
    <row r="3017" hidden="1">
      <c r="A3017" s="577"/>
      <c r="B3017" s="99"/>
      <c r="C3017" s="480" t="s">
        <v>69</v>
      </c>
      <c r="D3017" s="409" t="s">
        <v>10982</v>
      </c>
      <c r="E3017" s="116" t="s">
        <v>4709</v>
      </c>
      <c r="F3017" s="116" t="s">
        <v>4710</v>
      </c>
      <c r="G3017" s="409" t="s">
        <v>8697</v>
      </c>
      <c r="H3017" s="414" t="s">
        <v>11938</v>
      </c>
      <c r="I3017" s="116" t="s">
        <v>11939</v>
      </c>
      <c r="J3017" s="116" t="s">
        <v>4221</v>
      </c>
      <c r="K3017" s="300"/>
      <c r="L3017" s="349"/>
      <c r="M3017" s="362"/>
      <c r="N3017" s="349"/>
      <c r="O3017" s="349"/>
      <c r="P3017" s="578"/>
      <c r="Q3017" s="20"/>
      <c r="R3017" s="20"/>
      <c r="S3017" s="20"/>
      <c r="T3017" s="20"/>
      <c r="U3017" s="20"/>
      <c r="V3017" s="20"/>
      <c r="W3017" s="20"/>
      <c r="X3017" s="20"/>
      <c r="Y3017" s="20"/>
      <c r="Z3017" s="20"/>
      <c r="AA3017" s="20"/>
      <c r="AB3017" s="20"/>
    </row>
    <row r="3018" hidden="1">
      <c r="A3018" s="577"/>
      <c r="B3018" s="99"/>
      <c r="C3018" s="480" t="s">
        <v>69</v>
      </c>
      <c r="D3018" s="29" t="s">
        <v>68</v>
      </c>
      <c r="E3018" s="48" t="s">
        <v>61</v>
      </c>
      <c r="F3018" s="48" t="s">
        <v>62</v>
      </c>
      <c r="G3018" s="409" t="s">
        <v>9325</v>
      </c>
      <c r="H3018" s="414" t="s">
        <v>10180</v>
      </c>
      <c r="I3018" s="116" t="s">
        <v>11940</v>
      </c>
      <c r="J3018" s="48" t="s">
        <v>11941</v>
      </c>
      <c r="K3018" s="300"/>
      <c r="L3018" s="349"/>
      <c r="M3018" s="362"/>
      <c r="N3018" s="349"/>
      <c r="O3018" s="349"/>
      <c r="P3018" s="578"/>
      <c r="Q3018" s="20"/>
      <c r="R3018" s="20"/>
      <c r="S3018" s="20"/>
      <c r="T3018" s="20"/>
      <c r="U3018" s="20"/>
      <c r="V3018" s="20"/>
      <c r="W3018" s="20"/>
      <c r="X3018" s="20"/>
      <c r="Y3018" s="20"/>
      <c r="Z3018" s="20"/>
      <c r="AA3018" s="20"/>
      <c r="AB3018" s="20"/>
    </row>
    <row r="3019" hidden="1">
      <c r="A3019" s="577"/>
      <c r="B3019" s="99"/>
      <c r="C3019" s="480" t="s">
        <v>69</v>
      </c>
      <c r="D3019" s="29" t="s">
        <v>68</v>
      </c>
      <c r="E3019" s="48" t="s">
        <v>2671</v>
      </c>
      <c r="F3019" s="48" t="s">
        <v>2672</v>
      </c>
      <c r="G3019" s="409" t="s">
        <v>9325</v>
      </c>
      <c r="H3019" s="414" t="s">
        <v>10180</v>
      </c>
      <c r="I3019" s="116" t="s">
        <v>11940</v>
      </c>
      <c r="J3019" s="48" t="s">
        <v>11941</v>
      </c>
      <c r="K3019" s="300"/>
      <c r="L3019" s="349"/>
      <c r="M3019" s="362"/>
      <c r="N3019" s="349"/>
      <c r="O3019" s="349"/>
      <c r="P3019" s="578"/>
      <c r="Q3019" s="20"/>
      <c r="R3019" s="20"/>
      <c r="S3019" s="20"/>
      <c r="T3019" s="20"/>
      <c r="U3019" s="20"/>
      <c r="V3019" s="20"/>
      <c r="W3019" s="20"/>
      <c r="X3019" s="20"/>
      <c r="Y3019" s="20"/>
      <c r="Z3019" s="20"/>
      <c r="AA3019" s="20"/>
      <c r="AB3019" s="20"/>
    </row>
    <row r="3020" hidden="1">
      <c r="A3020" s="577"/>
      <c r="B3020" s="99"/>
      <c r="C3020" s="480" t="s">
        <v>69</v>
      </c>
      <c r="D3020" s="309" t="s">
        <v>10982</v>
      </c>
      <c r="E3020" s="122" t="s">
        <v>1274</v>
      </c>
      <c r="F3020" s="122" t="s">
        <v>1275</v>
      </c>
      <c r="G3020" s="309" t="s">
        <v>9276</v>
      </c>
      <c r="H3020" s="231" t="s">
        <v>11942</v>
      </c>
      <c r="I3020" s="122" t="s">
        <v>11943</v>
      </c>
      <c r="J3020" s="122" t="s">
        <v>11944</v>
      </c>
      <c r="K3020" s="300" t="s">
        <v>11945</v>
      </c>
      <c r="L3020" s="349"/>
      <c r="M3020" s="362"/>
      <c r="N3020" s="349"/>
      <c r="O3020" s="349"/>
      <c r="P3020" s="578"/>
      <c r="Q3020" s="20"/>
      <c r="R3020" s="20"/>
      <c r="S3020" s="20"/>
      <c r="T3020" s="20"/>
      <c r="U3020" s="20"/>
      <c r="V3020" s="20"/>
      <c r="W3020" s="20"/>
      <c r="X3020" s="20"/>
      <c r="Y3020" s="20"/>
      <c r="Z3020" s="20"/>
      <c r="AA3020" s="20"/>
      <c r="AB3020" s="20"/>
    </row>
    <row r="3021" hidden="1">
      <c r="A3021" s="577"/>
      <c r="B3021" s="108"/>
      <c r="C3021" s="480"/>
      <c r="D3021" s="493" t="s">
        <v>104</v>
      </c>
      <c r="E3021" s="122" t="s">
        <v>1603</v>
      </c>
      <c r="F3021" s="122" t="s">
        <v>1604</v>
      </c>
      <c r="G3021" s="309" t="s">
        <v>10488</v>
      </c>
      <c r="H3021" s="231" t="s">
        <v>11946</v>
      </c>
      <c r="I3021" s="122" t="s">
        <v>11947</v>
      </c>
      <c r="J3021" s="122" t="s">
        <v>1606</v>
      </c>
      <c r="K3021" s="542"/>
      <c r="L3021" s="349"/>
      <c r="M3021" s="362"/>
      <c r="N3021" s="349"/>
      <c r="O3021" s="349"/>
      <c r="P3021" s="578"/>
      <c r="Q3021" s="20"/>
      <c r="R3021" s="20"/>
      <c r="S3021" s="20"/>
      <c r="T3021" s="20"/>
      <c r="U3021" s="20"/>
      <c r="V3021" s="20"/>
      <c r="W3021" s="20"/>
      <c r="X3021" s="20"/>
      <c r="Y3021" s="20"/>
      <c r="Z3021" s="20"/>
      <c r="AA3021" s="20"/>
      <c r="AB3021" s="20"/>
    </row>
    <row r="3022" hidden="1">
      <c r="A3022" s="577"/>
      <c r="B3022" s="479"/>
      <c r="C3022" s="480"/>
      <c r="D3022" s="306"/>
      <c r="E3022" s="173"/>
      <c r="F3022" s="173"/>
      <c r="G3022" s="308"/>
      <c r="H3022" s="348"/>
      <c r="I3022" s="173"/>
      <c r="J3022" s="173"/>
      <c r="K3022" s="300"/>
      <c r="L3022" s="349"/>
      <c r="M3022" s="362"/>
      <c r="N3022" s="349"/>
      <c r="O3022" s="349"/>
      <c r="P3022" s="578"/>
      <c r="Q3022" s="20"/>
      <c r="R3022" s="20"/>
      <c r="S3022" s="20"/>
      <c r="T3022" s="20"/>
      <c r="U3022" s="20"/>
      <c r="V3022" s="20"/>
      <c r="W3022" s="20"/>
      <c r="X3022" s="20"/>
      <c r="Y3022" s="20"/>
      <c r="Z3022" s="20"/>
      <c r="AA3022" s="20"/>
      <c r="AB3022" s="20"/>
    </row>
    <row r="3023" hidden="1">
      <c r="A3023" s="577"/>
      <c r="B3023" s="583" t="s">
        <v>368</v>
      </c>
      <c r="C3023" s="480" t="s">
        <v>371</v>
      </c>
      <c r="D3023" s="306"/>
      <c r="E3023" s="216"/>
      <c r="F3023" s="173"/>
      <c r="G3023" s="308"/>
      <c r="H3023" s="348"/>
      <c r="I3023" s="173"/>
      <c r="J3023" s="173"/>
      <c r="K3023" s="300"/>
      <c r="L3023" s="349"/>
      <c r="M3023" s="362"/>
      <c r="N3023" s="349"/>
      <c r="O3023" s="349"/>
      <c r="P3023" s="578"/>
      <c r="Q3023" s="20"/>
      <c r="R3023" s="20"/>
      <c r="S3023" s="20"/>
      <c r="T3023" s="20"/>
      <c r="U3023" s="20"/>
      <c r="V3023" s="20"/>
      <c r="W3023" s="20"/>
      <c r="X3023" s="20"/>
      <c r="Y3023" s="20"/>
      <c r="Z3023" s="20"/>
      <c r="AA3023" s="20"/>
      <c r="AB3023" s="20"/>
    </row>
    <row r="3024" hidden="1">
      <c r="A3024" s="577"/>
      <c r="B3024" s="99"/>
      <c r="C3024" s="480" t="s">
        <v>371</v>
      </c>
      <c r="D3024" s="306"/>
      <c r="E3024" s="173"/>
      <c r="F3024" s="173"/>
      <c r="G3024" s="308"/>
      <c r="H3024" s="348"/>
      <c r="I3024" s="173"/>
      <c r="J3024" s="173"/>
      <c r="K3024" s="300"/>
      <c r="L3024" s="349"/>
      <c r="M3024" s="362"/>
      <c r="N3024" s="349"/>
      <c r="O3024" s="349"/>
      <c r="P3024" s="578"/>
      <c r="Q3024" s="20"/>
      <c r="R3024" s="20"/>
      <c r="S3024" s="20"/>
      <c r="T3024" s="20"/>
      <c r="U3024" s="20"/>
      <c r="V3024" s="20"/>
      <c r="W3024" s="20"/>
      <c r="X3024" s="20"/>
      <c r="Y3024" s="20"/>
      <c r="Z3024" s="20"/>
      <c r="AA3024" s="20"/>
      <c r="AB3024" s="20"/>
    </row>
    <row r="3025" hidden="1">
      <c r="A3025" s="577"/>
      <c r="B3025" s="99"/>
      <c r="C3025" s="480" t="s">
        <v>371</v>
      </c>
      <c r="D3025" s="306"/>
      <c r="E3025" s="173"/>
      <c r="F3025" s="173"/>
      <c r="G3025" s="308"/>
      <c r="H3025" s="348"/>
      <c r="I3025" s="173"/>
      <c r="J3025" s="173"/>
      <c r="K3025" s="300"/>
      <c r="L3025" s="349"/>
      <c r="M3025" s="362"/>
      <c r="N3025" s="349"/>
      <c r="O3025" s="349"/>
      <c r="P3025" s="578"/>
      <c r="Q3025" s="20"/>
      <c r="R3025" s="20"/>
      <c r="S3025" s="20"/>
      <c r="T3025" s="20"/>
      <c r="U3025" s="20"/>
      <c r="V3025" s="20"/>
      <c r="W3025" s="20"/>
      <c r="X3025" s="20"/>
      <c r="Y3025" s="20"/>
      <c r="Z3025" s="20"/>
      <c r="AA3025" s="20"/>
      <c r="AB3025" s="20"/>
    </row>
    <row r="3026" hidden="1">
      <c r="A3026" s="577"/>
      <c r="B3026" s="99"/>
      <c r="C3026" s="480" t="s">
        <v>371</v>
      </c>
      <c r="D3026" s="306"/>
      <c r="E3026" s="339" t="s">
        <v>10215</v>
      </c>
      <c r="F3026" s="254"/>
      <c r="G3026" s="308"/>
      <c r="H3026" s="348"/>
      <c r="I3026" s="173"/>
      <c r="J3026" s="173"/>
      <c r="K3026" s="300"/>
      <c r="L3026" s="349"/>
      <c r="M3026" s="362"/>
      <c r="N3026" s="349"/>
      <c r="O3026" s="349"/>
      <c r="P3026" s="578"/>
      <c r="Q3026" s="20"/>
      <c r="R3026" s="20"/>
      <c r="S3026" s="20"/>
      <c r="T3026" s="20"/>
      <c r="U3026" s="20"/>
      <c r="V3026" s="20"/>
      <c r="W3026" s="20"/>
      <c r="X3026" s="20"/>
      <c r="Y3026" s="20"/>
      <c r="Z3026" s="20"/>
      <c r="AA3026" s="20"/>
      <c r="AB3026" s="20"/>
    </row>
    <row r="3027" hidden="1">
      <c r="A3027" s="577"/>
      <c r="B3027" s="99"/>
      <c r="C3027" s="480" t="s">
        <v>371</v>
      </c>
      <c r="D3027" s="306"/>
      <c r="E3027" s="255"/>
      <c r="F3027" s="256"/>
      <c r="G3027" s="308"/>
      <c r="H3027" s="348"/>
      <c r="I3027" s="173"/>
      <c r="J3027" s="173"/>
      <c r="K3027" s="300"/>
      <c r="L3027" s="349"/>
      <c r="M3027" s="362"/>
      <c r="N3027" s="349"/>
      <c r="O3027" s="349"/>
      <c r="P3027" s="578"/>
      <c r="Q3027" s="20"/>
      <c r="R3027" s="20"/>
      <c r="S3027" s="20"/>
      <c r="T3027" s="20"/>
      <c r="U3027" s="20"/>
      <c r="V3027" s="20"/>
      <c r="W3027" s="20"/>
      <c r="X3027" s="20"/>
      <c r="Y3027" s="20"/>
      <c r="Z3027" s="20"/>
      <c r="AA3027" s="20"/>
      <c r="AB3027" s="20"/>
    </row>
    <row r="3028" hidden="1">
      <c r="A3028" s="577"/>
      <c r="B3028" s="108"/>
      <c r="C3028" s="480"/>
      <c r="D3028" s="306"/>
      <c r="E3028" s="257"/>
      <c r="F3028" s="259"/>
      <c r="G3028" s="308"/>
      <c r="H3028" s="348"/>
      <c r="I3028" s="173"/>
      <c r="J3028" s="173"/>
      <c r="K3028" s="300"/>
      <c r="L3028" s="349"/>
      <c r="M3028" s="362"/>
      <c r="N3028" s="349"/>
      <c r="O3028" s="349"/>
      <c r="P3028" s="578"/>
      <c r="Q3028" s="20"/>
      <c r="R3028" s="20"/>
      <c r="S3028" s="20"/>
      <c r="T3028" s="20"/>
      <c r="U3028" s="20"/>
      <c r="V3028" s="20"/>
      <c r="W3028" s="20"/>
      <c r="X3028" s="20"/>
      <c r="Y3028" s="20"/>
      <c r="Z3028" s="20"/>
      <c r="AA3028" s="20"/>
      <c r="AB3028" s="20"/>
    </row>
    <row r="3029" hidden="1">
      <c r="A3029" s="577"/>
      <c r="B3029" s="83"/>
      <c r="C3029" s="478">
        <v>44540.0</v>
      </c>
      <c r="D3029" s="306"/>
      <c r="E3029" s="173"/>
      <c r="F3029" s="173"/>
      <c r="G3029" s="308"/>
      <c r="H3029" s="348"/>
      <c r="I3029" s="173"/>
      <c r="J3029" s="173"/>
      <c r="K3029" s="300"/>
      <c r="L3029" s="349"/>
      <c r="M3029" s="362"/>
      <c r="N3029" s="349"/>
      <c r="O3029" s="349"/>
      <c r="P3029" s="578"/>
      <c r="Q3029" s="20"/>
      <c r="R3029" s="20"/>
      <c r="S3029" s="20"/>
      <c r="T3029" s="20"/>
      <c r="U3029" s="20"/>
      <c r="V3029" s="20"/>
      <c r="W3029" s="20"/>
      <c r="X3029" s="20"/>
      <c r="Y3029" s="20"/>
      <c r="Z3029" s="20"/>
      <c r="AA3029" s="20"/>
      <c r="AB3029" s="20"/>
    </row>
    <row r="3030" hidden="1">
      <c r="A3030" s="577"/>
      <c r="B3030" s="582" t="s">
        <v>8686</v>
      </c>
      <c r="C3030" s="500" t="s">
        <v>52</v>
      </c>
      <c r="D3030" s="306"/>
      <c r="E3030" s="173"/>
      <c r="F3030" s="173"/>
      <c r="G3030" s="308"/>
      <c r="H3030" s="348"/>
      <c r="I3030" s="173"/>
      <c r="J3030" s="173"/>
      <c r="K3030" s="300"/>
      <c r="L3030" s="349"/>
      <c r="M3030" s="362"/>
      <c r="N3030" s="349"/>
      <c r="O3030" s="349"/>
      <c r="P3030" s="578"/>
      <c r="Q3030" s="20"/>
      <c r="R3030" s="20"/>
      <c r="S3030" s="20"/>
      <c r="T3030" s="20"/>
      <c r="U3030" s="20"/>
      <c r="V3030" s="20"/>
      <c r="W3030" s="20"/>
      <c r="X3030" s="20"/>
      <c r="Y3030" s="20"/>
      <c r="Z3030" s="20"/>
      <c r="AA3030" s="20"/>
      <c r="AB3030" s="20"/>
    </row>
    <row r="3031" hidden="1">
      <c r="A3031" s="577"/>
      <c r="B3031" s="99"/>
      <c r="C3031" s="480" t="s">
        <v>52</v>
      </c>
      <c r="D3031" s="496" t="s">
        <v>99</v>
      </c>
      <c r="E3031" s="424" t="s">
        <v>2825</v>
      </c>
      <c r="F3031" s="424" t="s">
        <v>2826</v>
      </c>
      <c r="G3031" s="309" t="s">
        <v>9440</v>
      </c>
      <c r="H3031" s="231" t="s">
        <v>11655</v>
      </c>
      <c r="I3031" s="122" t="s">
        <v>11948</v>
      </c>
      <c r="J3031" s="424" t="s">
        <v>2828</v>
      </c>
      <c r="K3031" s="300" t="s">
        <v>11949</v>
      </c>
      <c r="L3031" s="349"/>
      <c r="M3031" s="362"/>
      <c r="N3031" s="349"/>
      <c r="O3031" s="349"/>
      <c r="P3031" s="578"/>
      <c r="Q3031" s="20"/>
      <c r="R3031" s="20"/>
      <c r="S3031" s="20"/>
      <c r="T3031" s="20"/>
      <c r="U3031" s="20"/>
      <c r="V3031" s="20"/>
      <c r="W3031" s="20"/>
      <c r="X3031" s="20"/>
      <c r="Y3031" s="20"/>
      <c r="Z3031" s="20"/>
      <c r="AA3031" s="20"/>
      <c r="AB3031" s="20"/>
    </row>
    <row r="3032" hidden="1">
      <c r="A3032" s="577"/>
      <c r="B3032" s="99"/>
      <c r="C3032" s="480" t="s">
        <v>52</v>
      </c>
      <c r="D3032" s="29" t="s">
        <v>99</v>
      </c>
      <c r="E3032" s="48" t="s">
        <v>1289</v>
      </c>
      <c r="F3032" s="48" t="s">
        <v>1290</v>
      </c>
      <c r="G3032" s="409" t="s">
        <v>9186</v>
      </c>
      <c r="H3032" s="414" t="s">
        <v>11950</v>
      </c>
      <c r="I3032" s="116" t="s">
        <v>11951</v>
      </c>
      <c r="J3032" s="48" t="s">
        <v>1292</v>
      </c>
      <c r="K3032" s="300"/>
      <c r="L3032" s="349"/>
      <c r="M3032" s="362"/>
      <c r="N3032" s="349"/>
      <c r="O3032" s="349"/>
      <c r="P3032" s="578"/>
      <c r="Q3032" s="20"/>
      <c r="R3032" s="20"/>
      <c r="S3032" s="20"/>
      <c r="T3032" s="20"/>
      <c r="U3032" s="20"/>
      <c r="V3032" s="20"/>
      <c r="W3032" s="20"/>
      <c r="X3032" s="20"/>
      <c r="Y3032" s="20"/>
      <c r="Z3032" s="20"/>
      <c r="AA3032" s="20"/>
      <c r="AB3032" s="20"/>
    </row>
    <row r="3033" hidden="1">
      <c r="A3033" s="577"/>
      <c r="B3033" s="99"/>
      <c r="C3033" s="480" t="s">
        <v>52</v>
      </c>
      <c r="D3033" s="29" t="s">
        <v>99</v>
      </c>
      <c r="E3033" s="48" t="s">
        <v>3038</v>
      </c>
      <c r="F3033" s="48" t="s">
        <v>3039</v>
      </c>
      <c r="G3033" s="409" t="s">
        <v>8883</v>
      </c>
      <c r="H3033" s="414" t="s">
        <v>11952</v>
      </c>
      <c r="I3033" s="116" t="s">
        <v>11953</v>
      </c>
      <c r="J3033" s="48" t="s">
        <v>11954</v>
      </c>
      <c r="K3033" s="300"/>
      <c r="L3033" s="349"/>
      <c r="M3033" s="362"/>
      <c r="N3033" s="349"/>
      <c r="O3033" s="349"/>
      <c r="P3033" s="578"/>
      <c r="Q3033" s="20"/>
      <c r="R3033" s="20"/>
      <c r="S3033" s="20"/>
      <c r="T3033" s="20"/>
      <c r="U3033" s="20"/>
      <c r="V3033" s="20"/>
      <c r="W3033" s="20"/>
      <c r="X3033" s="20"/>
      <c r="Y3033" s="20"/>
      <c r="Z3033" s="20"/>
      <c r="AA3033" s="20"/>
      <c r="AB3033" s="20"/>
    </row>
    <row r="3034" hidden="1">
      <c r="A3034" s="577"/>
      <c r="B3034" s="99"/>
      <c r="C3034" s="480" t="s">
        <v>52</v>
      </c>
      <c r="D3034" s="29" t="s">
        <v>99</v>
      </c>
      <c r="E3034" s="48" t="s">
        <v>5666</v>
      </c>
      <c r="F3034" s="48" t="s">
        <v>5667</v>
      </c>
      <c r="G3034" s="409" t="s">
        <v>8912</v>
      </c>
      <c r="H3034" s="414" t="s">
        <v>11469</v>
      </c>
      <c r="I3034" s="116" t="s">
        <v>11955</v>
      </c>
      <c r="J3034" s="48" t="s">
        <v>5669</v>
      </c>
      <c r="K3034" s="300"/>
      <c r="L3034" s="349"/>
      <c r="M3034" s="362"/>
      <c r="N3034" s="349"/>
      <c r="O3034" s="349"/>
      <c r="P3034" s="578"/>
      <c r="Q3034" s="20"/>
      <c r="R3034" s="20"/>
      <c r="S3034" s="20"/>
      <c r="T3034" s="20"/>
      <c r="U3034" s="20"/>
      <c r="V3034" s="20"/>
      <c r="W3034" s="20"/>
      <c r="X3034" s="20"/>
      <c r="Y3034" s="20"/>
      <c r="Z3034" s="20"/>
      <c r="AA3034" s="20"/>
      <c r="AB3034" s="20"/>
    </row>
    <row r="3035" hidden="1">
      <c r="A3035" s="577"/>
      <c r="B3035" s="99"/>
      <c r="C3035" s="480" t="s">
        <v>52</v>
      </c>
      <c r="D3035" s="306"/>
      <c r="E3035" s="173"/>
      <c r="F3035" s="173"/>
      <c r="G3035" s="308"/>
      <c r="H3035" s="348"/>
      <c r="I3035" s="173"/>
      <c r="J3035" s="173"/>
      <c r="K3035" s="300"/>
      <c r="L3035" s="349"/>
      <c r="M3035" s="362"/>
      <c r="N3035" s="349"/>
      <c r="O3035" s="349"/>
      <c r="P3035" s="578"/>
      <c r="Q3035" s="20"/>
      <c r="R3035" s="20"/>
      <c r="S3035" s="20"/>
      <c r="T3035" s="20"/>
      <c r="U3035" s="20"/>
      <c r="V3035" s="20"/>
      <c r="W3035" s="20"/>
      <c r="X3035" s="20"/>
      <c r="Y3035" s="20"/>
      <c r="Z3035" s="20"/>
      <c r="AA3035" s="20"/>
      <c r="AB3035" s="20"/>
    </row>
    <row r="3036" hidden="1">
      <c r="A3036" s="577"/>
      <c r="B3036" s="108"/>
      <c r="C3036" s="480" t="s">
        <v>52</v>
      </c>
      <c r="D3036" s="306"/>
      <c r="E3036" s="173"/>
      <c r="F3036" s="173"/>
      <c r="G3036" s="308"/>
      <c r="H3036" s="348"/>
      <c r="I3036" s="173"/>
      <c r="J3036" s="173"/>
      <c r="K3036" s="300"/>
      <c r="L3036" s="349"/>
      <c r="M3036" s="362"/>
      <c r="N3036" s="349"/>
      <c r="O3036" s="349"/>
      <c r="P3036" s="578"/>
      <c r="Q3036" s="20"/>
      <c r="R3036" s="20"/>
      <c r="S3036" s="20"/>
      <c r="T3036" s="20"/>
      <c r="U3036" s="20"/>
      <c r="V3036" s="20"/>
      <c r="W3036" s="20"/>
      <c r="X3036" s="20"/>
      <c r="Y3036" s="20"/>
      <c r="Z3036" s="20"/>
      <c r="AA3036" s="20"/>
      <c r="AB3036" s="20"/>
    </row>
    <row r="3037" hidden="1">
      <c r="A3037" s="577"/>
      <c r="B3037" s="479"/>
      <c r="C3037" s="480"/>
      <c r="D3037" s="306"/>
      <c r="E3037" s="173"/>
      <c r="F3037" s="173"/>
      <c r="G3037" s="308"/>
      <c r="H3037" s="348"/>
      <c r="I3037" s="173"/>
      <c r="J3037" s="173"/>
      <c r="K3037" s="300"/>
      <c r="L3037" s="349"/>
      <c r="M3037" s="362"/>
      <c r="N3037" s="349"/>
      <c r="O3037" s="349"/>
      <c r="P3037" s="578"/>
      <c r="Q3037" s="20"/>
      <c r="R3037" s="20"/>
      <c r="S3037" s="20"/>
      <c r="T3037" s="20"/>
      <c r="U3037" s="20"/>
      <c r="V3037" s="20"/>
      <c r="W3037" s="20"/>
      <c r="X3037" s="20"/>
      <c r="Y3037" s="20"/>
      <c r="Z3037" s="20"/>
      <c r="AA3037" s="20"/>
      <c r="AB3037" s="20"/>
    </row>
    <row r="3038" hidden="1">
      <c r="A3038" s="577"/>
      <c r="B3038" s="582" t="s">
        <v>10572</v>
      </c>
      <c r="C3038" s="480"/>
      <c r="D3038" s="306"/>
      <c r="E3038" s="173"/>
      <c r="F3038" s="173"/>
      <c r="G3038" s="308"/>
      <c r="H3038" s="348"/>
      <c r="I3038" s="173"/>
      <c r="J3038" s="173"/>
      <c r="K3038" s="300"/>
      <c r="L3038" s="349"/>
      <c r="M3038" s="362"/>
      <c r="N3038" s="349"/>
      <c r="O3038" s="349"/>
      <c r="P3038" s="578"/>
      <c r="Q3038" s="20"/>
      <c r="R3038" s="20"/>
      <c r="S3038" s="20"/>
      <c r="T3038" s="20"/>
      <c r="U3038" s="20"/>
      <c r="V3038" s="20"/>
      <c r="W3038" s="20"/>
      <c r="X3038" s="20"/>
      <c r="Y3038" s="20"/>
      <c r="Z3038" s="20"/>
      <c r="AA3038" s="20"/>
      <c r="AB3038" s="20"/>
    </row>
    <row r="3039" hidden="1">
      <c r="A3039" s="577"/>
      <c r="B3039" s="99"/>
      <c r="C3039" s="480" t="s">
        <v>69</v>
      </c>
      <c r="D3039" s="306"/>
      <c r="E3039" s="173"/>
      <c r="F3039" s="173"/>
      <c r="G3039" s="308"/>
      <c r="H3039" s="348"/>
      <c r="I3039" s="173"/>
      <c r="J3039" s="173"/>
      <c r="K3039" s="300"/>
      <c r="L3039" s="349"/>
      <c r="M3039" s="362"/>
      <c r="N3039" s="349"/>
      <c r="O3039" s="349"/>
      <c r="P3039" s="578"/>
      <c r="Q3039" s="20"/>
      <c r="R3039" s="20"/>
      <c r="S3039" s="20"/>
      <c r="T3039" s="20"/>
      <c r="U3039" s="20"/>
      <c r="V3039" s="20"/>
      <c r="W3039" s="20"/>
      <c r="X3039" s="20"/>
      <c r="Y3039" s="20"/>
      <c r="Z3039" s="20"/>
      <c r="AA3039" s="20"/>
      <c r="AB3039" s="20"/>
    </row>
    <row r="3040" hidden="1">
      <c r="A3040" s="577"/>
      <c r="B3040" s="99"/>
      <c r="C3040" s="480" t="s">
        <v>69</v>
      </c>
      <c r="D3040" s="306"/>
      <c r="E3040" s="339" t="s">
        <v>10215</v>
      </c>
      <c r="F3040" s="254"/>
      <c r="G3040" s="308"/>
      <c r="H3040" s="348"/>
      <c r="I3040" s="173"/>
      <c r="J3040" s="173"/>
      <c r="K3040" s="300"/>
      <c r="L3040" s="349"/>
      <c r="M3040" s="362"/>
      <c r="N3040" s="349"/>
      <c r="O3040" s="349"/>
      <c r="P3040" s="578"/>
      <c r="Q3040" s="20"/>
      <c r="R3040" s="20"/>
      <c r="S3040" s="20"/>
      <c r="T3040" s="20"/>
      <c r="U3040" s="20"/>
      <c r="V3040" s="20"/>
      <c r="W3040" s="20"/>
      <c r="X3040" s="20"/>
      <c r="Y3040" s="20"/>
      <c r="Z3040" s="20"/>
      <c r="AA3040" s="20"/>
      <c r="AB3040" s="20"/>
    </row>
    <row r="3041" hidden="1">
      <c r="A3041" s="577"/>
      <c r="B3041" s="99"/>
      <c r="C3041" s="480" t="s">
        <v>69</v>
      </c>
      <c r="D3041" s="306"/>
      <c r="E3041" s="255"/>
      <c r="F3041" s="256"/>
      <c r="G3041" s="308"/>
      <c r="H3041" s="348"/>
      <c r="I3041" s="173"/>
      <c r="J3041" s="173"/>
      <c r="K3041" s="300"/>
      <c r="L3041" s="349"/>
      <c r="M3041" s="362"/>
      <c r="N3041" s="349"/>
      <c r="O3041" s="349"/>
      <c r="P3041" s="578"/>
      <c r="Q3041" s="20"/>
      <c r="R3041" s="20"/>
      <c r="S3041" s="20"/>
      <c r="T3041" s="20"/>
      <c r="U3041" s="20"/>
      <c r="V3041" s="20"/>
      <c r="W3041" s="20"/>
      <c r="X3041" s="20"/>
      <c r="Y3041" s="20"/>
      <c r="Z3041" s="20"/>
      <c r="AA3041" s="20"/>
      <c r="AB3041" s="20"/>
    </row>
    <row r="3042" hidden="1">
      <c r="A3042" s="577"/>
      <c r="B3042" s="99"/>
      <c r="C3042" s="480" t="s">
        <v>69</v>
      </c>
      <c r="D3042" s="306"/>
      <c r="E3042" s="257"/>
      <c r="F3042" s="259"/>
      <c r="G3042" s="308"/>
      <c r="H3042" s="348"/>
      <c r="I3042" s="173"/>
      <c r="J3042" s="173"/>
      <c r="K3042" s="300"/>
      <c r="L3042" s="349"/>
      <c r="M3042" s="362"/>
      <c r="N3042" s="349"/>
      <c r="O3042" s="349"/>
      <c r="P3042" s="578"/>
      <c r="Q3042" s="20"/>
      <c r="R3042" s="20"/>
      <c r="S3042" s="20"/>
      <c r="T3042" s="20"/>
      <c r="U3042" s="20"/>
      <c r="V3042" s="20"/>
      <c r="W3042" s="20"/>
      <c r="X3042" s="20"/>
      <c r="Y3042" s="20"/>
      <c r="Z3042" s="20"/>
      <c r="AA3042" s="20"/>
      <c r="AB3042" s="20"/>
    </row>
    <row r="3043" hidden="1">
      <c r="A3043" s="577"/>
      <c r="B3043" s="99"/>
      <c r="C3043" s="480" t="s">
        <v>69</v>
      </c>
      <c r="D3043" s="306"/>
      <c r="E3043" s="173"/>
      <c r="F3043" s="173"/>
      <c r="G3043" s="308"/>
      <c r="H3043" s="348"/>
      <c r="I3043" s="173"/>
      <c r="J3043" s="173"/>
      <c r="K3043" s="300"/>
      <c r="L3043" s="349"/>
      <c r="M3043" s="362"/>
      <c r="N3043" s="349"/>
      <c r="O3043" s="349"/>
      <c r="P3043" s="578"/>
      <c r="Q3043" s="20"/>
      <c r="R3043" s="20"/>
      <c r="S3043" s="20"/>
      <c r="T3043" s="20"/>
      <c r="U3043" s="20"/>
      <c r="V3043" s="20"/>
      <c r="W3043" s="20"/>
      <c r="X3043" s="20"/>
      <c r="Y3043" s="20"/>
      <c r="Z3043" s="20"/>
      <c r="AA3043" s="20"/>
      <c r="AB3043" s="20"/>
    </row>
    <row r="3044" hidden="1">
      <c r="A3044" s="577"/>
      <c r="B3044" s="108"/>
      <c r="C3044" s="480"/>
      <c r="D3044" s="306"/>
      <c r="E3044" s="173"/>
      <c r="F3044" s="173"/>
      <c r="G3044" s="308"/>
      <c r="H3044" s="348"/>
      <c r="I3044" s="173"/>
      <c r="J3044" s="173"/>
      <c r="K3044" s="300"/>
      <c r="L3044" s="349"/>
      <c r="M3044" s="362"/>
      <c r="N3044" s="349"/>
      <c r="O3044" s="349"/>
      <c r="P3044" s="578"/>
      <c r="Q3044" s="20"/>
      <c r="R3044" s="20"/>
      <c r="S3044" s="20"/>
      <c r="T3044" s="20"/>
      <c r="U3044" s="20"/>
      <c r="V3044" s="20"/>
      <c r="W3044" s="20"/>
      <c r="X3044" s="20"/>
      <c r="Y3044" s="20"/>
      <c r="Z3044" s="20"/>
      <c r="AA3044" s="20"/>
      <c r="AB3044" s="20"/>
    </row>
    <row r="3045" hidden="1">
      <c r="A3045" s="577"/>
      <c r="B3045" s="479"/>
      <c r="C3045" s="480"/>
      <c r="D3045" s="306"/>
      <c r="E3045" s="173"/>
      <c r="F3045" s="173"/>
      <c r="G3045" s="308"/>
      <c r="H3045" s="348"/>
      <c r="I3045" s="173"/>
      <c r="J3045" s="173"/>
      <c r="K3045" s="300"/>
      <c r="L3045" s="349"/>
      <c r="M3045" s="362"/>
      <c r="N3045" s="349"/>
      <c r="O3045" s="349"/>
      <c r="P3045" s="578"/>
      <c r="Q3045" s="20"/>
      <c r="R3045" s="20"/>
      <c r="S3045" s="20"/>
      <c r="T3045" s="20"/>
      <c r="U3045" s="20"/>
      <c r="V3045" s="20"/>
      <c r="W3045" s="20"/>
      <c r="X3045" s="20"/>
      <c r="Y3045" s="20"/>
      <c r="Z3045" s="20"/>
      <c r="AA3045" s="20"/>
      <c r="AB3045" s="20"/>
    </row>
    <row r="3046" hidden="1">
      <c r="A3046" s="577"/>
      <c r="B3046" s="583" t="s">
        <v>368</v>
      </c>
      <c r="C3046" s="480" t="s">
        <v>371</v>
      </c>
      <c r="D3046" s="306"/>
      <c r="E3046" s="339" t="s">
        <v>10215</v>
      </c>
      <c r="F3046" s="254"/>
      <c r="G3046" s="308"/>
      <c r="H3046" s="348"/>
      <c r="I3046" s="173"/>
      <c r="J3046" s="173"/>
      <c r="K3046" s="300"/>
      <c r="L3046" s="349"/>
      <c r="M3046" s="362"/>
      <c r="N3046" s="349"/>
      <c r="O3046" s="349"/>
      <c r="P3046" s="578"/>
      <c r="Q3046" s="20"/>
      <c r="R3046" s="20"/>
      <c r="S3046" s="20"/>
      <c r="T3046" s="20"/>
      <c r="U3046" s="20"/>
      <c r="V3046" s="20"/>
      <c r="W3046" s="20"/>
      <c r="X3046" s="20"/>
      <c r="Y3046" s="20"/>
      <c r="Z3046" s="20"/>
      <c r="AA3046" s="20"/>
      <c r="AB3046" s="20"/>
    </row>
    <row r="3047" hidden="1">
      <c r="A3047" s="577"/>
      <c r="B3047" s="99"/>
      <c r="C3047" s="480" t="s">
        <v>371</v>
      </c>
      <c r="D3047" s="306"/>
      <c r="E3047" s="255"/>
      <c r="F3047" s="256"/>
      <c r="G3047" s="308"/>
      <c r="H3047" s="348"/>
      <c r="I3047" s="173"/>
      <c r="J3047" s="173"/>
      <c r="K3047" s="300"/>
      <c r="L3047" s="349"/>
      <c r="M3047" s="362"/>
      <c r="N3047" s="349"/>
      <c r="O3047" s="349"/>
      <c r="P3047" s="578"/>
      <c r="Q3047" s="20"/>
      <c r="R3047" s="20"/>
      <c r="S3047" s="20"/>
      <c r="T3047" s="20"/>
      <c r="U3047" s="20"/>
      <c r="V3047" s="20"/>
      <c r="W3047" s="20"/>
      <c r="X3047" s="20"/>
      <c r="Y3047" s="20"/>
      <c r="Z3047" s="20"/>
      <c r="AA3047" s="20"/>
      <c r="AB3047" s="20"/>
    </row>
    <row r="3048" hidden="1">
      <c r="A3048" s="577"/>
      <c r="B3048" s="99"/>
      <c r="C3048" s="480" t="s">
        <v>371</v>
      </c>
      <c r="D3048" s="306"/>
      <c r="E3048" s="257"/>
      <c r="F3048" s="259"/>
      <c r="G3048" s="308"/>
      <c r="H3048" s="348"/>
      <c r="I3048" s="173"/>
      <c r="J3048" s="173"/>
      <c r="K3048" s="300"/>
      <c r="L3048" s="349"/>
      <c r="M3048" s="362"/>
      <c r="N3048" s="349"/>
      <c r="O3048" s="349"/>
      <c r="P3048" s="578"/>
      <c r="Q3048" s="20"/>
      <c r="R3048" s="20"/>
      <c r="S3048" s="20"/>
      <c r="T3048" s="20"/>
      <c r="U3048" s="20"/>
      <c r="V3048" s="20"/>
      <c r="W3048" s="20"/>
      <c r="X3048" s="20"/>
      <c r="Y3048" s="20"/>
      <c r="Z3048" s="20"/>
      <c r="AA3048" s="20"/>
      <c r="AB3048" s="20"/>
    </row>
    <row r="3049" hidden="1">
      <c r="A3049" s="577"/>
      <c r="B3049" s="99"/>
      <c r="C3049" s="480" t="s">
        <v>371</v>
      </c>
      <c r="D3049" s="306"/>
      <c r="E3049" s="173"/>
      <c r="F3049" s="173"/>
      <c r="G3049" s="308"/>
      <c r="H3049" s="348"/>
      <c r="I3049" s="173"/>
      <c r="J3049" s="173"/>
      <c r="K3049" s="300"/>
      <c r="L3049" s="349"/>
      <c r="M3049" s="362"/>
      <c r="N3049" s="349"/>
      <c r="O3049" s="349"/>
      <c r="P3049" s="578"/>
      <c r="Q3049" s="20"/>
      <c r="R3049" s="20"/>
      <c r="S3049" s="20"/>
      <c r="T3049" s="20"/>
      <c r="U3049" s="20"/>
      <c r="V3049" s="20"/>
      <c r="W3049" s="20"/>
      <c r="X3049" s="20"/>
      <c r="Y3049" s="20"/>
      <c r="Z3049" s="20"/>
      <c r="AA3049" s="20"/>
      <c r="AB3049" s="20"/>
    </row>
    <row r="3050" hidden="1">
      <c r="A3050" s="577"/>
      <c r="B3050" s="99"/>
      <c r="C3050" s="480" t="s">
        <v>371</v>
      </c>
      <c r="D3050" s="306"/>
      <c r="E3050" s="173"/>
      <c r="F3050" s="173"/>
      <c r="G3050" s="308"/>
      <c r="H3050" s="348"/>
      <c r="I3050" s="173"/>
      <c r="J3050" s="173"/>
      <c r="K3050" s="300"/>
      <c r="L3050" s="349"/>
      <c r="M3050" s="362"/>
      <c r="N3050" s="349"/>
      <c r="O3050" s="349"/>
      <c r="P3050" s="578"/>
      <c r="Q3050" s="20"/>
      <c r="R3050" s="20"/>
      <c r="S3050" s="20"/>
      <c r="T3050" s="20"/>
      <c r="U3050" s="20"/>
      <c r="V3050" s="20"/>
      <c r="W3050" s="20"/>
      <c r="X3050" s="20"/>
      <c r="Y3050" s="20"/>
      <c r="Z3050" s="20"/>
      <c r="AA3050" s="20"/>
      <c r="AB3050" s="20"/>
    </row>
    <row r="3051" hidden="1">
      <c r="A3051" s="577"/>
      <c r="B3051" s="108"/>
      <c r="C3051" s="480"/>
      <c r="D3051" s="306"/>
      <c r="E3051" s="173"/>
      <c r="F3051" s="173"/>
      <c r="G3051" s="308"/>
      <c r="H3051" s="348"/>
      <c r="I3051" s="173"/>
      <c r="J3051" s="173"/>
      <c r="K3051" s="300"/>
      <c r="L3051" s="349"/>
      <c r="M3051" s="362"/>
      <c r="N3051" s="349"/>
      <c r="O3051" s="349"/>
      <c r="P3051" s="578"/>
      <c r="Q3051" s="20"/>
      <c r="R3051" s="20"/>
      <c r="S3051" s="20"/>
      <c r="T3051" s="20"/>
      <c r="U3051" s="20"/>
      <c r="V3051" s="20"/>
      <c r="W3051" s="20"/>
      <c r="X3051" s="20"/>
      <c r="Y3051" s="20"/>
      <c r="Z3051" s="20"/>
      <c r="AA3051" s="20"/>
      <c r="AB3051" s="20"/>
    </row>
    <row r="3052" hidden="1">
      <c r="A3052" s="577"/>
      <c r="B3052" s="83"/>
      <c r="C3052" s="478">
        <v>44543.0</v>
      </c>
      <c r="D3052" s="306"/>
      <c r="E3052" s="173"/>
      <c r="F3052" s="173"/>
      <c r="G3052" s="308"/>
      <c r="H3052" s="348"/>
      <c r="I3052" s="173"/>
      <c r="J3052" s="173"/>
      <c r="K3052" s="45"/>
      <c r="L3052" s="578"/>
      <c r="M3052" s="619"/>
      <c r="N3052" s="578"/>
      <c r="O3052" s="578"/>
      <c r="P3052" s="578"/>
      <c r="Q3052" s="20"/>
      <c r="R3052" s="20"/>
      <c r="S3052" s="20"/>
      <c r="T3052" s="20"/>
      <c r="U3052" s="20"/>
      <c r="V3052" s="20"/>
      <c r="W3052" s="20"/>
      <c r="X3052" s="20"/>
      <c r="Y3052" s="20"/>
      <c r="Z3052" s="20"/>
      <c r="AA3052" s="20"/>
      <c r="AB3052" s="20"/>
    </row>
    <row r="3053" hidden="1">
      <c r="A3053" s="577"/>
      <c r="B3053" s="582" t="s">
        <v>8686</v>
      </c>
      <c r="C3053" s="500" t="s">
        <v>52</v>
      </c>
      <c r="D3053" s="306"/>
      <c r="E3053" s="173"/>
      <c r="F3053" s="173"/>
      <c r="G3053" s="308"/>
      <c r="H3053" s="348"/>
      <c r="I3053" s="173"/>
      <c r="J3053" s="173"/>
      <c r="K3053" s="45"/>
      <c r="L3053" s="578"/>
      <c r="M3053" s="619"/>
      <c r="N3053" s="578"/>
      <c r="O3053" s="578"/>
      <c r="P3053" s="578"/>
      <c r="Q3053" s="20"/>
      <c r="R3053" s="20"/>
      <c r="S3053" s="20"/>
      <c r="T3053" s="20"/>
      <c r="U3053" s="20"/>
      <c r="V3053" s="20"/>
      <c r="W3053" s="20"/>
      <c r="X3053" s="20"/>
      <c r="Y3053" s="20"/>
      <c r="Z3053" s="20"/>
      <c r="AA3053" s="20"/>
      <c r="AB3053" s="20"/>
    </row>
    <row r="3054" hidden="1">
      <c r="A3054" s="577"/>
      <c r="B3054" s="99"/>
      <c r="C3054" s="480" t="s">
        <v>52</v>
      </c>
      <c r="D3054" s="423" t="s">
        <v>104</v>
      </c>
      <c r="E3054" s="116" t="s">
        <v>11956</v>
      </c>
      <c r="F3054" s="116" t="s">
        <v>11957</v>
      </c>
      <c r="G3054" s="409" t="s">
        <v>8927</v>
      </c>
      <c r="H3054" s="414" t="s">
        <v>11958</v>
      </c>
      <c r="I3054" s="116">
        <v>5.556342754E9</v>
      </c>
      <c r="J3054" s="116" t="s">
        <v>11959</v>
      </c>
      <c r="K3054" s="45"/>
      <c r="L3054" s="578"/>
      <c r="M3054" s="619"/>
      <c r="N3054" s="578"/>
      <c r="O3054" s="578"/>
      <c r="P3054" s="578"/>
      <c r="Q3054" s="20"/>
      <c r="R3054" s="20"/>
      <c r="S3054" s="20"/>
      <c r="T3054" s="20"/>
      <c r="U3054" s="20"/>
      <c r="V3054" s="20"/>
      <c r="W3054" s="20"/>
      <c r="X3054" s="20"/>
      <c r="Y3054" s="20"/>
      <c r="Z3054" s="20"/>
      <c r="AA3054" s="20"/>
      <c r="AB3054" s="20"/>
    </row>
    <row r="3055" hidden="1">
      <c r="A3055" s="577"/>
      <c r="B3055" s="99"/>
      <c r="C3055" s="480" t="s">
        <v>52</v>
      </c>
      <c r="D3055" s="621" t="s">
        <v>99</v>
      </c>
      <c r="E3055" s="116" t="s">
        <v>5878</v>
      </c>
      <c r="F3055" s="116" t="s">
        <v>5879</v>
      </c>
      <c r="G3055" s="409" t="s">
        <v>9186</v>
      </c>
      <c r="H3055" s="414" t="s">
        <v>11960</v>
      </c>
      <c r="I3055" s="116" t="s">
        <v>11961</v>
      </c>
      <c r="J3055" s="116" t="s">
        <v>5881</v>
      </c>
      <c r="K3055" s="45"/>
      <c r="L3055" s="578"/>
      <c r="M3055" s="619"/>
      <c r="N3055" s="578"/>
      <c r="O3055" s="578"/>
      <c r="P3055" s="578"/>
      <c r="Q3055" s="20"/>
      <c r="R3055" s="20"/>
      <c r="S3055" s="20"/>
      <c r="T3055" s="20"/>
      <c r="U3055" s="20"/>
      <c r="V3055" s="20"/>
      <c r="W3055" s="20"/>
      <c r="X3055" s="20"/>
      <c r="Y3055" s="20"/>
      <c r="Z3055" s="20"/>
      <c r="AA3055" s="20"/>
      <c r="AB3055" s="20"/>
    </row>
    <row r="3056" hidden="1">
      <c r="A3056" s="577"/>
      <c r="B3056" s="99"/>
      <c r="C3056" s="480" t="s">
        <v>52</v>
      </c>
      <c r="D3056" s="621" t="s">
        <v>99</v>
      </c>
      <c r="E3056" s="116" t="s">
        <v>8274</v>
      </c>
      <c r="F3056" s="116" t="s">
        <v>8275</v>
      </c>
      <c r="G3056" s="409" t="s">
        <v>11962</v>
      </c>
      <c r="H3056" s="414" t="s">
        <v>11963</v>
      </c>
      <c r="I3056" s="116" t="s">
        <v>11964</v>
      </c>
      <c r="J3056" s="116" t="s">
        <v>8277</v>
      </c>
      <c r="K3056" s="45" t="s">
        <v>2212</v>
      </c>
      <c r="L3056" s="578"/>
      <c r="M3056" s="619"/>
      <c r="N3056" s="578"/>
      <c r="O3056" s="578"/>
      <c r="P3056" s="578"/>
      <c r="Q3056" s="20"/>
      <c r="R3056" s="20"/>
      <c r="S3056" s="20"/>
      <c r="T3056" s="20"/>
      <c r="U3056" s="20"/>
      <c r="V3056" s="20"/>
      <c r="W3056" s="20"/>
      <c r="X3056" s="20"/>
      <c r="Y3056" s="20"/>
      <c r="Z3056" s="20"/>
      <c r="AA3056" s="20"/>
      <c r="AB3056" s="20"/>
    </row>
    <row r="3057" hidden="1">
      <c r="A3057" s="577"/>
      <c r="B3057" s="99"/>
      <c r="C3057" s="480" t="s">
        <v>52</v>
      </c>
      <c r="D3057" s="493" t="s">
        <v>99</v>
      </c>
      <c r="E3057" s="122" t="s">
        <v>5558</v>
      </c>
      <c r="F3057" s="122" t="s">
        <v>5559</v>
      </c>
      <c r="G3057" s="309" t="s">
        <v>8745</v>
      </c>
      <c r="H3057" s="231" t="s">
        <v>11965</v>
      </c>
      <c r="I3057" s="122" t="s">
        <v>11966</v>
      </c>
      <c r="J3057" s="122" t="s">
        <v>5561</v>
      </c>
      <c r="K3057" s="45" t="s">
        <v>11967</v>
      </c>
      <c r="L3057" s="578"/>
      <c r="M3057" s="619"/>
      <c r="N3057" s="578"/>
      <c r="O3057" s="578"/>
      <c r="P3057" s="578"/>
      <c r="Q3057" s="20"/>
      <c r="R3057" s="20"/>
      <c r="S3057" s="20"/>
      <c r="T3057" s="20"/>
      <c r="U3057" s="20"/>
      <c r="V3057" s="20"/>
      <c r="W3057" s="20"/>
      <c r="X3057" s="20"/>
      <c r="Y3057" s="20"/>
      <c r="Z3057" s="20"/>
      <c r="AA3057" s="20"/>
      <c r="AB3057" s="20"/>
    </row>
    <row r="3058" hidden="1">
      <c r="A3058" s="577"/>
      <c r="B3058" s="99"/>
      <c r="C3058" s="480" t="s">
        <v>52</v>
      </c>
      <c r="D3058" s="306"/>
      <c r="E3058" s="173"/>
      <c r="F3058" s="173"/>
      <c r="G3058" s="308"/>
      <c r="H3058" s="348"/>
      <c r="I3058" s="173"/>
      <c r="J3058" s="173"/>
      <c r="K3058" s="45"/>
      <c r="L3058" s="578"/>
      <c r="M3058" s="619"/>
      <c r="N3058" s="578"/>
      <c r="O3058" s="578"/>
      <c r="P3058" s="578"/>
      <c r="Q3058" s="20"/>
      <c r="R3058" s="20"/>
      <c r="S3058" s="20"/>
      <c r="T3058" s="20"/>
      <c r="U3058" s="20"/>
      <c r="V3058" s="20"/>
      <c r="W3058" s="20"/>
      <c r="X3058" s="20"/>
      <c r="Y3058" s="20"/>
      <c r="Z3058" s="20"/>
      <c r="AA3058" s="20"/>
      <c r="AB3058" s="20"/>
    </row>
    <row r="3059" hidden="1">
      <c r="A3059" s="577"/>
      <c r="B3059" s="108"/>
      <c r="C3059" s="480" t="s">
        <v>52</v>
      </c>
      <c r="D3059" s="306"/>
      <c r="E3059" s="173"/>
      <c r="F3059" s="173"/>
      <c r="G3059" s="308"/>
      <c r="H3059" s="348"/>
      <c r="I3059" s="173"/>
      <c r="J3059" s="173"/>
      <c r="K3059" s="45"/>
      <c r="L3059" s="578"/>
      <c r="M3059" s="619"/>
      <c r="N3059" s="578"/>
      <c r="O3059" s="578"/>
      <c r="P3059" s="578"/>
      <c r="Q3059" s="20"/>
      <c r="R3059" s="20"/>
      <c r="S3059" s="20"/>
      <c r="T3059" s="20"/>
      <c r="U3059" s="20"/>
      <c r="V3059" s="20"/>
      <c r="W3059" s="20"/>
      <c r="X3059" s="20"/>
      <c r="Y3059" s="20"/>
      <c r="Z3059" s="20"/>
      <c r="AA3059" s="20"/>
      <c r="AB3059" s="20"/>
    </row>
    <row r="3060" hidden="1">
      <c r="A3060" s="577"/>
      <c r="B3060" s="479"/>
      <c r="C3060" s="480"/>
      <c r="D3060" s="306"/>
      <c r="E3060" s="173"/>
      <c r="F3060" s="173"/>
      <c r="G3060" s="308"/>
      <c r="H3060" s="348"/>
      <c r="I3060" s="173"/>
      <c r="J3060" s="173"/>
      <c r="K3060" s="45"/>
      <c r="L3060" s="578"/>
      <c r="M3060" s="619"/>
      <c r="N3060" s="578"/>
      <c r="O3060" s="578"/>
      <c r="P3060" s="578"/>
      <c r="Q3060" s="20"/>
      <c r="R3060" s="20"/>
      <c r="S3060" s="20"/>
      <c r="T3060" s="20"/>
      <c r="U3060" s="20"/>
      <c r="V3060" s="20"/>
      <c r="W3060" s="20"/>
      <c r="X3060" s="20"/>
      <c r="Y3060" s="20"/>
      <c r="Z3060" s="20"/>
      <c r="AA3060" s="20"/>
      <c r="AB3060" s="20"/>
    </row>
    <row r="3061" hidden="1">
      <c r="A3061" s="577"/>
      <c r="B3061" s="582" t="s">
        <v>10572</v>
      </c>
      <c r="C3061" s="480"/>
      <c r="D3061" s="306"/>
      <c r="E3061" s="173"/>
      <c r="F3061" s="173"/>
      <c r="G3061" s="308"/>
      <c r="H3061" s="348"/>
      <c r="I3061" s="173"/>
      <c r="J3061" s="173"/>
      <c r="K3061" s="45"/>
      <c r="L3061" s="578"/>
      <c r="M3061" s="619"/>
      <c r="N3061" s="578"/>
      <c r="O3061" s="578"/>
      <c r="P3061" s="578"/>
      <c r="Q3061" s="20"/>
      <c r="R3061" s="20"/>
      <c r="S3061" s="20"/>
      <c r="T3061" s="20"/>
      <c r="U3061" s="20"/>
      <c r="V3061" s="20"/>
      <c r="W3061" s="20"/>
      <c r="X3061" s="20"/>
      <c r="Y3061" s="20"/>
      <c r="Z3061" s="20"/>
      <c r="AA3061" s="20"/>
      <c r="AB3061" s="20"/>
    </row>
    <row r="3062" hidden="1">
      <c r="A3062" s="577"/>
      <c r="B3062" s="99"/>
      <c r="C3062" s="480" t="s">
        <v>69</v>
      </c>
      <c r="D3062" s="306"/>
      <c r="E3062" s="339" t="s">
        <v>10215</v>
      </c>
      <c r="F3062" s="254"/>
      <c r="G3062" s="308"/>
      <c r="H3062" s="348"/>
      <c r="I3062" s="173"/>
      <c r="J3062" s="173"/>
      <c r="K3062" s="45"/>
      <c r="L3062" s="578"/>
      <c r="M3062" s="619"/>
      <c r="N3062" s="578"/>
      <c r="O3062" s="578"/>
      <c r="P3062" s="578"/>
      <c r="Q3062" s="20"/>
      <c r="R3062" s="20"/>
      <c r="S3062" s="20"/>
      <c r="T3062" s="20"/>
      <c r="U3062" s="20"/>
      <c r="V3062" s="20"/>
      <c r="W3062" s="20"/>
      <c r="X3062" s="20"/>
      <c r="Y3062" s="20"/>
      <c r="Z3062" s="20"/>
      <c r="AA3062" s="20"/>
      <c r="AB3062" s="20"/>
    </row>
    <row r="3063" hidden="1">
      <c r="A3063" s="577"/>
      <c r="B3063" s="99"/>
      <c r="C3063" s="480" t="s">
        <v>69</v>
      </c>
      <c r="D3063" s="306"/>
      <c r="E3063" s="255"/>
      <c r="F3063" s="256"/>
      <c r="G3063" s="308"/>
      <c r="H3063" s="348"/>
      <c r="I3063" s="173"/>
      <c r="J3063" s="173"/>
      <c r="K3063" s="45"/>
      <c r="L3063" s="578"/>
      <c r="M3063" s="619"/>
      <c r="N3063" s="578"/>
      <c r="O3063" s="578"/>
      <c r="P3063" s="578"/>
      <c r="Q3063" s="20"/>
      <c r="R3063" s="20"/>
      <c r="S3063" s="20"/>
      <c r="T3063" s="20"/>
      <c r="U3063" s="20"/>
      <c r="V3063" s="20"/>
      <c r="W3063" s="20"/>
      <c r="X3063" s="20"/>
      <c r="Y3063" s="20"/>
      <c r="Z3063" s="20"/>
      <c r="AA3063" s="20"/>
      <c r="AB3063" s="20"/>
    </row>
    <row r="3064" hidden="1">
      <c r="A3064" s="577"/>
      <c r="B3064" s="99"/>
      <c r="C3064" s="480" t="s">
        <v>69</v>
      </c>
      <c r="D3064" s="306"/>
      <c r="E3064" s="257"/>
      <c r="F3064" s="259"/>
      <c r="G3064" s="308"/>
      <c r="H3064" s="348"/>
      <c r="I3064" s="173"/>
      <c r="J3064" s="173"/>
      <c r="K3064" s="45"/>
      <c r="L3064" s="578"/>
      <c r="M3064" s="619"/>
      <c r="N3064" s="578"/>
      <c r="O3064" s="578"/>
      <c r="P3064" s="578"/>
      <c r="Q3064" s="20"/>
      <c r="R3064" s="20"/>
      <c r="S3064" s="20"/>
      <c r="T3064" s="20"/>
      <c r="U3064" s="20"/>
      <c r="V3064" s="20"/>
      <c r="W3064" s="20"/>
      <c r="X3064" s="20"/>
      <c r="Y3064" s="20"/>
      <c r="Z3064" s="20"/>
      <c r="AA3064" s="20"/>
      <c r="AB3064" s="20"/>
    </row>
    <row r="3065" hidden="1">
      <c r="A3065" s="577"/>
      <c r="B3065" s="99"/>
      <c r="C3065" s="480" t="s">
        <v>69</v>
      </c>
      <c r="D3065" s="306"/>
      <c r="E3065" s="173"/>
      <c r="F3065" s="173"/>
      <c r="G3065" s="308"/>
      <c r="H3065" s="348"/>
      <c r="I3065" s="173"/>
      <c r="J3065" s="173"/>
      <c r="K3065" s="45"/>
      <c r="L3065" s="578"/>
      <c r="M3065" s="619"/>
      <c r="N3065" s="578"/>
      <c r="O3065" s="578"/>
      <c r="P3065" s="578"/>
      <c r="Q3065" s="20"/>
      <c r="R3065" s="20"/>
      <c r="S3065" s="20"/>
      <c r="T3065" s="20"/>
      <c r="U3065" s="20"/>
      <c r="V3065" s="20"/>
      <c r="W3065" s="20"/>
      <c r="X3065" s="20"/>
      <c r="Y3065" s="20"/>
      <c r="Z3065" s="20"/>
      <c r="AA3065" s="20"/>
      <c r="AB3065" s="20"/>
    </row>
    <row r="3066" hidden="1">
      <c r="A3066" s="577"/>
      <c r="B3066" s="99"/>
      <c r="C3066" s="480" t="s">
        <v>69</v>
      </c>
      <c r="D3066" s="306"/>
      <c r="E3066" s="173"/>
      <c r="F3066" s="173"/>
      <c r="G3066" s="308"/>
      <c r="H3066" s="348"/>
      <c r="I3066" s="173"/>
      <c r="J3066" s="173"/>
      <c r="K3066" s="45"/>
      <c r="L3066" s="578"/>
      <c r="M3066" s="619"/>
      <c r="N3066" s="578"/>
      <c r="O3066" s="578"/>
      <c r="P3066" s="578"/>
      <c r="Q3066" s="20"/>
      <c r="R3066" s="20"/>
      <c r="S3066" s="20"/>
      <c r="T3066" s="20"/>
      <c r="U3066" s="20"/>
      <c r="V3066" s="20"/>
      <c r="W3066" s="20"/>
      <c r="X3066" s="20"/>
      <c r="Y3066" s="20"/>
      <c r="Z3066" s="20"/>
      <c r="AA3066" s="20"/>
      <c r="AB3066" s="20"/>
    </row>
    <row r="3067" hidden="1">
      <c r="A3067" s="577"/>
      <c r="B3067" s="108"/>
      <c r="C3067" s="480"/>
      <c r="D3067" s="306"/>
      <c r="E3067" s="173"/>
      <c r="F3067" s="173"/>
      <c r="G3067" s="308"/>
      <c r="H3067" s="348"/>
      <c r="I3067" s="173"/>
      <c r="J3067" s="173"/>
      <c r="K3067" s="45"/>
      <c r="L3067" s="578"/>
      <c r="M3067" s="619"/>
      <c r="N3067" s="578"/>
      <c r="O3067" s="578"/>
      <c r="P3067" s="578"/>
      <c r="Q3067" s="20"/>
      <c r="R3067" s="20"/>
      <c r="S3067" s="20"/>
      <c r="T3067" s="20"/>
      <c r="U3067" s="20"/>
      <c r="V3067" s="20"/>
      <c r="W3067" s="20"/>
      <c r="X3067" s="20"/>
      <c r="Y3067" s="20"/>
      <c r="Z3067" s="20"/>
      <c r="AA3067" s="20"/>
      <c r="AB3067" s="20"/>
    </row>
    <row r="3068" hidden="1">
      <c r="A3068" s="577"/>
      <c r="B3068" s="479"/>
      <c r="C3068" s="480"/>
      <c r="D3068" s="306"/>
      <c r="E3068" s="173"/>
      <c r="F3068" s="173"/>
      <c r="G3068" s="308"/>
      <c r="H3068" s="348"/>
      <c r="I3068" s="173"/>
      <c r="J3068" s="173"/>
      <c r="K3068" s="45"/>
      <c r="L3068" s="578"/>
      <c r="M3068" s="619"/>
      <c r="N3068" s="578"/>
      <c r="O3068" s="578"/>
      <c r="P3068" s="578"/>
      <c r="Q3068" s="20"/>
      <c r="R3068" s="20"/>
      <c r="S3068" s="20"/>
      <c r="T3068" s="20"/>
      <c r="U3068" s="20"/>
      <c r="V3068" s="20"/>
      <c r="W3068" s="20"/>
      <c r="X3068" s="20"/>
      <c r="Y3068" s="20"/>
      <c r="Z3068" s="20"/>
      <c r="AA3068" s="20"/>
      <c r="AB3068" s="20"/>
    </row>
    <row r="3069" hidden="1">
      <c r="A3069" s="577"/>
      <c r="B3069" s="583" t="s">
        <v>368</v>
      </c>
      <c r="C3069" s="480" t="s">
        <v>371</v>
      </c>
      <c r="D3069" s="306"/>
      <c r="E3069" s="173"/>
      <c r="F3069" s="173"/>
      <c r="G3069" s="308"/>
      <c r="H3069" s="348"/>
      <c r="I3069" s="173"/>
      <c r="J3069" s="173"/>
      <c r="K3069" s="45"/>
      <c r="L3069" s="578"/>
      <c r="M3069" s="619"/>
      <c r="N3069" s="578"/>
      <c r="O3069" s="578"/>
      <c r="P3069" s="578"/>
      <c r="Q3069" s="20"/>
      <c r="R3069" s="20"/>
      <c r="S3069" s="20"/>
      <c r="T3069" s="20"/>
      <c r="U3069" s="20"/>
      <c r="V3069" s="20"/>
      <c r="W3069" s="20"/>
      <c r="X3069" s="20"/>
      <c r="Y3069" s="20"/>
      <c r="Z3069" s="20"/>
      <c r="AA3069" s="20"/>
      <c r="AB3069" s="20"/>
    </row>
    <row r="3070" hidden="1">
      <c r="A3070" s="577"/>
      <c r="B3070" s="99"/>
      <c r="C3070" s="480" t="s">
        <v>371</v>
      </c>
      <c r="D3070" s="306"/>
      <c r="E3070" s="339" t="s">
        <v>10215</v>
      </c>
      <c r="F3070" s="254"/>
      <c r="G3070" s="308"/>
      <c r="H3070" s="348"/>
      <c r="I3070" s="173"/>
      <c r="J3070" s="173"/>
      <c r="K3070" s="45"/>
      <c r="L3070" s="578"/>
      <c r="M3070" s="619"/>
      <c r="N3070" s="578"/>
      <c r="O3070" s="578"/>
      <c r="P3070" s="578"/>
      <c r="Q3070" s="20"/>
      <c r="R3070" s="20"/>
      <c r="S3070" s="20"/>
      <c r="T3070" s="20"/>
      <c r="U3070" s="20"/>
      <c r="V3070" s="20"/>
      <c r="W3070" s="20"/>
      <c r="X3070" s="20"/>
      <c r="Y3070" s="20"/>
      <c r="Z3070" s="20"/>
      <c r="AA3070" s="20"/>
      <c r="AB3070" s="20"/>
    </row>
    <row r="3071" hidden="1">
      <c r="A3071" s="577"/>
      <c r="B3071" s="99"/>
      <c r="C3071" s="480" t="s">
        <v>371</v>
      </c>
      <c r="D3071" s="306"/>
      <c r="E3071" s="255"/>
      <c r="F3071" s="256"/>
      <c r="G3071" s="308"/>
      <c r="H3071" s="348"/>
      <c r="I3071" s="173"/>
      <c r="J3071" s="173"/>
      <c r="K3071" s="45"/>
      <c r="L3071" s="578"/>
      <c r="M3071" s="619"/>
      <c r="N3071" s="578"/>
      <c r="O3071" s="578"/>
      <c r="P3071" s="578"/>
      <c r="Q3071" s="20"/>
      <c r="R3071" s="20"/>
      <c r="S3071" s="20"/>
      <c r="T3071" s="20"/>
      <c r="U3071" s="20"/>
      <c r="V3071" s="20"/>
      <c r="W3071" s="20"/>
      <c r="X3071" s="20"/>
      <c r="Y3071" s="20"/>
      <c r="Z3071" s="20"/>
      <c r="AA3071" s="20"/>
      <c r="AB3071" s="20"/>
    </row>
    <row r="3072" hidden="1">
      <c r="A3072" s="577"/>
      <c r="B3072" s="99"/>
      <c r="C3072" s="480" t="s">
        <v>371</v>
      </c>
      <c r="D3072" s="306"/>
      <c r="E3072" s="257"/>
      <c r="F3072" s="259"/>
      <c r="G3072" s="308"/>
      <c r="H3072" s="348"/>
      <c r="I3072" s="173"/>
      <c r="J3072" s="173"/>
      <c r="K3072" s="45"/>
      <c r="L3072" s="578"/>
      <c r="M3072" s="619"/>
      <c r="N3072" s="578"/>
      <c r="O3072" s="578"/>
      <c r="P3072" s="578"/>
      <c r="Q3072" s="20"/>
      <c r="R3072" s="20"/>
      <c r="S3072" s="20"/>
      <c r="T3072" s="20"/>
      <c r="U3072" s="20"/>
      <c r="V3072" s="20"/>
      <c r="W3072" s="20"/>
      <c r="X3072" s="20"/>
      <c r="Y3072" s="20"/>
      <c r="Z3072" s="20"/>
      <c r="AA3072" s="20"/>
      <c r="AB3072" s="20"/>
    </row>
    <row r="3073" hidden="1">
      <c r="A3073" s="577"/>
      <c r="B3073" s="99"/>
      <c r="C3073" s="480" t="s">
        <v>371</v>
      </c>
      <c r="D3073" s="306"/>
      <c r="E3073" s="173"/>
      <c r="F3073" s="173"/>
      <c r="G3073" s="308"/>
      <c r="H3073" s="348"/>
      <c r="I3073" s="173"/>
      <c r="J3073" s="173"/>
      <c r="K3073" s="45"/>
      <c r="L3073" s="578"/>
      <c r="M3073" s="619"/>
      <c r="N3073" s="578"/>
      <c r="O3073" s="578"/>
      <c r="P3073" s="578"/>
      <c r="Q3073" s="20"/>
      <c r="R3073" s="20"/>
      <c r="S3073" s="20"/>
      <c r="T3073" s="20"/>
      <c r="U3073" s="20"/>
      <c r="V3073" s="20"/>
      <c r="W3073" s="20"/>
      <c r="X3073" s="20"/>
      <c r="Y3073" s="20"/>
      <c r="Z3073" s="20"/>
      <c r="AA3073" s="20"/>
      <c r="AB3073" s="20"/>
    </row>
    <row r="3074" hidden="1">
      <c r="A3074" s="577"/>
      <c r="B3074" s="108"/>
      <c r="C3074" s="480"/>
      <c r="D3074" s="306"/>
      <c r="E3074" s="173"/>
      <c r="F3074" s="173"/>
      <c r="G3074" s="308"/>
      <c r="H3074" s="348"/>
      <c r="I3074" s="173"/>
      <c r="J3074" s="173"/>
      <c r="K3074" s="45"/>
      <c r="L3074" s="578"/>
      <c r="M3074" s="619"/>
      <c r="N3074" s="578"/>
      <c r="O3074" s="578"/>
      <c r="P3074" s="578"/>
      <c r="Q3074" s="20"/>
      <c r="R3074" s="20"/>
      <c r="S3074" s="20"/>
      <c r="T3074" s="20"/>
      <c r="U3074" s="20"/>
      <c r="V3074" s="20"/>
      <c r="W3074" s="20"/>
      <c r="X3074" s="20"/>
      <c r="Y3074" s="20"/>
      <c r="Z3074" s="20"/>
      <c r="AA3074" s="20"/>
      <c r="AB3074" s="20"/>
    </row>
    <row r="3075" hidden="1">
      <c r="A3075" s="577"/>
      <c r="B3075" s="83"/>
      <c r="C3075" s="478">
        <v>44544.0</v>
      </c>
      <c r="D3075" s="306"/>
      <c r="E3075" s="173"/>
      <c r="F3075" s="173"/>
      <c r="G3075" s="308"/>
      <c r="H3075" s="348"/>
      <c r="I3075" s="173"/>
      <c r="J3075" s="173"/>
      <c r="K3075" s="45"/>
      <c r="L3075" s="578"/>
      <c r="M3075" s="619"/>
      <c r="N3075" s="578"/>
      <c r="O3075" s="578"/>
      <c r="P3075" s="578"/>
      <c r="Q3075" s="20"/>
      <c r="R3075" s="20"/>
      <c r="S3075" s="20"/>
      <c r="T3075" s="20"/>
      <c r="U3075" s="20"/>
      <c r="V3075" s="20"/>
      <c r="W3075" s="20"/>
      <c r="X3075" s="20"/>
      <c r="Y3075" s="20"/>
      <c r="Z3075" s="20"/>
      <c r="AA3075" s="20"/>
      <c r="AB3075" s="20"/>
    </row>
    <row r="3076" hidden="1">
      <c r="A3076" s="577"/>
      <c r="B3076" s="582" t="s">
        <v>8686</v>
      </c>
      <c r="C3076" s="500" t="s">
        <v>52</v>
      </c>
      <c r="D3076" s="306"/>
      <c r="E3076" s="173"/>
      <c r="F3076" s="173"/>
      <c r="G3076" s="308"/>
      <c r="H3076" s="348"/>
      <c r="I3076" s="173"/>
      <c r="J3076" s="173"/>
      <c r="K3076" s="45"/>
      <c r="L3076" s="578"/>
      <c r="M3076" s="619"/>
      <c r="N3076" s="578"/>
      <c r="O3076" s="578"/>
      <c r="P3076" s="578"/>
      <c r="Q3076" s="20"/>
      <c r="R3076" s="20"/>
      <c r="S3076" s="20"/>
      <c r="T3076" s="20"/>
      <c r="U3076" s="20"/>
      <c r="V3076" s="20"/>
      <c r="W3076" s="20"/>
      <c r="X3076" s="20"/>
      <c r="Y3076" s="20"/>
      <c r="Z3076" s="20"/>
      <c r="AA3076" s="20"/>
      <c r="AB3076" s="20"/>
    </row>
    <row r="3077" hidden="1">
      <c r="A3077" s="577"/>
      <c r="B3077" s="99"/>
      <c r="C3077" s="480" t="s">
        <v>52</v>
      </c>
      <c r="D3077" s="47"/>
      <c r="E3077" s="173"/>
      <c r="F3077" s="173"/>
      <c r="G3077" s="308"/>
      <c r="H3077" s="348"/>
      <c r="I3077" s="173"/>
      <c r="J3077" s="173"/>
      <c r="K3077" s="45"/>
      <c r="L3077" s="578"/>
      <c r="M3077" s="619"/>
      <c r="N3077" s="578"/>
      <c r="O3077" s="578"/>
      <c r="P3077" s="578"/>
      <c r="Q3077" s="20"/>
      <c r="R3077" s="20"/>
      <c r="S3077" s="20"/>
      <c r="T3077" s="20"/>
      <c r="U3077" s="20"/>
      <c r="V3077" s="20"/>
      <c r="W3077" s="20"/>
      <c r="X3077" s="20"/>
      <c r="Y3077" s="20"/>
      <c r="Z3077" s="20"/>
      <c r="AA3077" s="20"/>
      <c r="AB3077" s="20"/>
    </row>
    <row r="3078" hidden="1">
      <c r="A3078" s="577"/>
      <c r="B3078" s="99"/>
      <c r="C3078" s="480" t="s">
        <v>52</v>
      </c>
      <c r="D3078" s="310" t="s">
        <v>247</v>
      </c>
      <c r="E3078" s="116" t="s">
        <v>7293</v>
      </c>
      <c r="F3078" s="116" t="s">
        <v>7294</v>
      </c>
      <c r="G3078" s="409" t="s">
        <v>9186</v>
      </c>
      <c r="H3078" s="414" t="s">
        <v>10130</v>
      </c>
      <c r="I3078" s="116" t="s">
        <v>11931</v>
      </c>
      <c r="J3078" s="116" t="s">
        <v>7296</v>
      </c>
      <c r="K3078" s="216"/>
      <c r="L3078" s="578"/>
      <c r="M3078" s="619"/>
      <c r="N3078" s="578"/>
      <c r="O3078" s="578"/>
      <c r="P3078" s="578"/>
      <c r="Q3078" s="20"/>
      <c r="R3078" s="20"/>
      <c r="S3078" s="20"/>
      <c r="T3078" s="20"/>
      <c r="U3078" s="20"/>
      <c r="V3078" s="20"/>
      <c r="W3078" s="20"/>
      <c r="X3078" s="20"/>
      <c r="Y3078" s="20"/>
      <c r="Z3078" s="20"/>
      <c r="AA3078" s="20"/>
      <c r="AB3078" s="20"/>
    </row>
    <row r="3079" hidden="1">
      <c r="A3079" s="577"/>
      <c r="B3079" s="99"/>
      <c r="C3079" s="500" t="s">
        <v>52</v>
      </c>
      <c r="D3079" s="493" t="s">
        <v>230</v>
      </c>
      <c r="E3079" s="424" t="s">
        <v>6037</v>
      </c>
      <c r="F3079" s="424" t="s">
        <v>6038</v>
      </c>
      <c r="G3079" s="309" t="s">
        <v>8707</v>
      </c>
      <c r="H3079" s="558" t="s">
        <v>11280</v>
      </c>
      <c r="I3079" s="122" t="s">
        <v>11968</v>
      </c>
      <c r="J3079" s="152" t="s">
        <v>6040</v>
      </c>
      <c r="K3079" s="45" t="s">
        <v>11969</v>
      </c>
      <c r="L3079" s="578"/>
      <c r="M3079" s="619"/>
      <c r="N3079" s="578"/>
      <c r="O3079" s="578"/>
      <c r="P3079" s="578"/>
      <c r="Q3079" s="20"/>
      <c r="R3079" s="20"/>
      <c r="S3079" s="20"/>
      <c r="T3079" s="20"/>
      <c r="U3079" s="20"/>
      <c r="V3079" s="20"/>
      <c r="W3079" s="20"/>
      <c r="X3079" s="20"/>
      <c r="Y3079" s="20"/>
      <c r="Z3079" s="20"/>
      <c r="AA3079" s="20"/>
      <c r="AB3079" s="20"/>
    </row>
    <row r="3080" hidden="1">
      <c r="A3080" s="577"/>
      <c r="B3080" s="99"/>
      <c r="C3080" s="480" t="s">
        <v>52</v>
      </c>
      <c r="D3080" s="621" t="s">
        <v>99</v>
      </c>
      <c r="E3080" s="116" t="s">
        <v>6522</v>
      </c>
      <c r="F3080" s="116" t="s">
        <v>6523</v>
      </c>
      <c r="G3080" s="409" t="s">
        <v>8958</v>
      </c>
      <c r="H3080" s="414" t="s">
        <v>11970</v>
      </c>
      <c r="I3080" s="116" t="s">
        <v>11971</v>
      </c>
      <c r="J3080" s="116" t="s">
        <v>6525</v>
      </c>
      <c r="K3080" s="45"/>
      <c r="L3080" s="578"/>
      <c r="M3080" s="619"/>
      <c r="N3080" s="578"/>
      <c r="O3080" s="578"/>
      <c r="P3080" s="578"/>
      <c r="Q3080" s="20"/>
      <c r="R3080" s="20"/>
      <c r="S3080" s="20"/>
      <c r="T3080" s="20"/>
      <c r="U3080" s="20"/>
      <c r="V3080" s="20"/>
      <c r="W3080" s="20"/>
      <c r="X3080" s="20"/>
      <c r="Y3080" s="20"/>
      <c r="Z3080" s="20"/>
      <c r="AA3080" s="20"/>
      <c r="AB3080" s="20"/>
    </row>
    <row r="3081" hidden="1">
      <c r="A3081" s="577"/>
      <c r="B3081" s="99"/>
      <c r="C3081" s="480" t="s">
        <v>52</v>
      </c>
      <c r="D3081" s="621" t="s">
        <v>230</v>
      </c>
      <c r="E3081" s="116" t="s">
        <v>3207</v>
      </c>
      <c r="F3081" s="116" t="s">
        <v>3208</v>
      </c>
      <c r="G3081" s="409" t="s">
        <v>8912</v>
      </c>
      <c r="H3081" s="623" t="s">
        <v>10097</v>
      </c>
      <c r="I3081" s="116" t="s">
        <v>11972</v>
      </c>
      <c r="J3081" s="165" t="s">
        <v>3210</v>
      </c>
      <c r="K3081" s="45"/>
      <c r="L3081" s="578"/>
      <c r="M3081" s="619"/>
      <c r="N3081" s="578"/>
      <c r="O3081" s="578"/>
      <c r="P3081" s="578"/>
      <c r="Q3081" s="20"/>
      <c r="R3081" s="20"/>
      <c r="S3081" s="20"/>
      <c r="T3081" s="20"/>
      <c r="U3081" s="20"/>
      <c r="V3081" s="20"/>
      <c r="W3081" s="20"/>
      <c r="X3081" s="20"/>
      <c r="Y3081" s="20"/>
      <c r="Z3081" s="20"/>
      <c r="AA3081" s="20"/>
      <c r="AB3081" s="20"/>
    </row>
    <row r="3082" hidden="1">
      <c r="A3082" s="577"/>
      <c r="B3082" s="99"/>
      <c r="C3082" s="480" t="s">
        <v>52</v>
      </c>
      <c r="D3082" s="306"/>
      <c r="E3082" s="173"/>
      <c r="F3082" s="173"/>
      <c r="G3082" s="308"/>
      <c r="H3082" s="348"/>
      <c r="I3082" s="173"/>
      <c r="J3082" s="173"/>
      <c r="K3082" s="45"/>
      <c r="L3082" s="578"/>
      <c r="M3082" s="619"/>
      <c r="N3082" s="578"/>
      <c r="O3082" s="578"/>
      <c r="P3082" s="578"/>
      <c r="Q3082" s="20"/>
      <c r="R3082" s="20"/>
      <c r="S3082" s="20"/>
      <c r="T3082" s="20"/>
      <c r="U3082" s="20"/>
      <c r="V3082" s="20"/>
      <c r="W3082" s="20"/>
      <c r="X3082" s="20"/>
      <c r="Y3082" s="20"/>
      <c r="Z3082" s="20"/>
      <c r="AA3082" s="20"/>
      <c r="AB3082" s="20"/>
    </row>
    <row r="3083" hidden="1">
      <c r="A3083" s="577"/>
      <c r="B3083" s="108"/>
      <c r="C3083" s="480" t="s">
        <v>52</v>
      </c>
      <c r="D3083" s="306"/>
      <c r="E3083" s="173"/>
      <c r="F3083" s="173"/>
      <c r="G3083" s="308"/>
      <c r="H3083" s="348"/>
      <c r="I3083" s="173"/>
      <c r="J3083" s="173"/>
      <c r="K3083" s="45"/>
      <c r="L3083" s="578"/>
      <c r="M3083" s="619"/>
      <c r="N3083" s="578"/>
      <c r="O3083" s="578"/>
      <c r="P3083" s="578"/>
      <c r="Q3083" s="20"/>
      <c r="R3083" s="20"/>
      <c r="S3083" s="20"/>
      <c r="T3083" s="20"/>
      <c r="U3083" s="20"/>
      <c r="V3083" s="20"/>
      <c r="W3083" s="20"/>
      <c r="X3083" s="20"/>
      <c r="Y3083" s="20"/>
      <c r="Z3083" s="20"/>
      <c r="AA3083" s="20"/>
      <c r="AB3083" s="20"/>
    </row>
    <row r="3084" hidden="1">
      <c r="A3084" s="577"/>
      <c r="B3084" s="479"/>
      <c r="C3084" s="480"/>
      <c r="D3084" s="306"/>
      <c r="E3084" s="173"/>
      <c r="F3084" s="173"/>
      <c r="G3084" s="308"/>
      <c r="H3084" s="348"/>
      <c r="I3084" s="173"/>
      <c r="J3084" s="173"/>
      <c r="K3084" s="45"/>
      <c r="L3084" s="578"/>
      <c r="M3084" s="619"/>
      <c r="N3084" s="578"/>
      <c r="O3084" s="578"/>
      <c r="P3084" s="578"/>
      <c r="Q3084" s="20"/>
      <c r="R3084" s="20"/>
      <c r="S3084" s="20"/>
      <c r="T3084" s="20"/>
      <c r="U3084" s="20"/>
      <c r="V3084" s="20"/>
      <c r="W3084" s="20"/>
      <c r="X3084" s="20"/>
      <c r="Y3084" s="20"/>
      <c r="Z3084" s="20"/>
      <c r="AA3084" s="20"/>
      <c r="AB3084" s="20"/>
    </row>
    <row r="3085" hidden="1">
      <c r="A3085" s="577"/>
      <c r="B3085" s="582" t="s">
        <v>10572</v>
      </c>
      <c r="C3085" s="480"/>
      <c r="D3085" s="306"/>
      <c r="E3085" s="173"/>
      <c r="F3085" s="173"/>
      <c r="G3085" s="308"/>
      <c r="H3085" s="348"/>
      <c r="I3085" s="173"/>
      <c r="J3085" s="173"/>
      <c r="K3085" s="45"/>
      <c r="L3085" s="578"/>
      <c r="M3085" s="619"/>
      <c r="N3085" s="578"/>
      <c r="O3085" s="578"/>
      <c r="P3085" s="578"/>
      <c r="Q3085" s="20"/>
      <c r="R3085" s="20"/>
      <c r="S3085" s="20"/>
      <c r="T3085" s="20"/>
      <c r="U3085" s="20"/>
      <c r="V3085" s="20"/>
      <c r="W3085" s="20"/>
      <c r="X3085" s="20"/>
      <c r="Y3085" s="20"/>
      <c r="Z3085" s="20"/>
      <c r="AA3085" s="20"/>
      <c r="AB3085" s="20"/>
    </row>
    <row r="3086" hidden="1">
      <c r="A3086" s="577"/>
      <c r="B3086" s="99"/>
      <c r="C3086" s="480" t="s">
        <v>69</v>
      </c>
      <c r="D3086" s="306"/>
      <c r="E3086" s="173"/>
      <c r="F3086" s="173"/>
      <c r="G3086" s="308"/>
      <c r="H3086" s="348"/>
      <c r="I3086" s="173"/>
      <c r="J3086" s="173"/>
      <c r="K3086" s="45"/>
      <c r="L3086" s="578"/>
      <c r="M3086" s="619"/>
      <c r="N3086" s="578"/>
      <c r="O3086" s="578"/>
      <c r="P3086" s="578"/>
      <c r="Q3086" s="20"/>
      <c r="R3086" s="20"/>
      <c r="S3086" s="20"/>
      <c r="T3086" s="20"/>
      <c r="U3086" s="20"/>
      <c r="V3086" s="20"/>
      <c r="W3086" s="20"/>
      <c r="X3086" s="20"/>
      <c r="Y3086" s="20"/>
      <c r="Z3086" s="20"/>
      <c r="AA3086" s="20"/>
      <c r="AB3086" s="20"/>
    </row>
    <row r="3087" hidden="1">
      <c r="A3087" s="577"/>
      <c r="B3087" s="99"/>
      <c r="C3087" s="480" t="s">
        <v>69</v>
      </c>
      <c r="D3087" s="306"/>
      <c r="E3087" s="173"/>
      <c r="F3087" s="173"/>
      <c r="G3087" s="308"/>
      <c r="H3087" s="348"/>
      <c r="I3087" s="173"/>
      <c r="J3087" s="173"/>
      <c r="K3087" s="45"/>
      <c r="L3087" s="578"/>
      <c r="M3087" s="619"/>
      <c r="N3087" s="578"/>
      <c r="O3087" s="578"/>
      <c r="P3087" s="578"/>
      <c r="Q3087" s="20"/>
      <c r="R3087" s="20"/>
      <c r="S3087" s="20"/>
      <c r="T3087" s="20"/>
      <c r="U3087" s="20"/>
      <c r="V3087" s="20"/>
      <c r="W3087" s="20"/>
      <c r="X3087" s="20"/>
      <c r="Y3087" s="20"/>
      <c r="Z3087" s="20"/>
      <c r="AA3087" s="20"/>
      <c r="AB3087" s="20"/>
    </row>
    <row r="3088" hidden="1">
      <c r="A3088" s="577"/>
      <c r="B3088" s="99"/>
      <c r="C3088" s="480" t="s">
        <v>69</v>
      </c>
      <c r="D3088" s="493" t="s">
        <v>99</v>
      </c>
      <c r="E3088" s="122" t="s">
        <v>3738</v>
      </c>
      <c r="F3088" s="122" t="s">
        <v>3739</v>
      </c>
      <c r="G3088" s="309" t="s">
        <v>9021</v>
      </c>
      <c r="H3088" s="231" t="s">
        <v>11618</v>
      </c>
      <c r="I3088" s="122" t="s">
        <v>11973</v>
      </c>
      <c r="J3088" s="122" t="s">
        <v>3741</v>
      </c>
      <c r="K3088" s="45" t="s">
        <v>11974</v>
      </c>
      <c r="L3088" s="578"/>
      <c r="M3088" s="619"/>
      <c r="N3088" s="578"/>
      <c r="O3088" s="578"/>
      <c r="P3088" s="578"/>
      <c r="Q3088" s="20"/>
      <c r="R3088" s="20"/>
      <c r="S3088" s="20"/>
      <c r="T3088" s="20"/>
      <c r="U3088" s="20"/>
      <c r="V3088" s="20"/>
      <c r="W3088" s="20"/>
      <c r="X3088" s="20"/>
      <c r="Y3088" s="20"/>
      <c r="Z3088" s="20"/>
      <c r="AA3088" s="20"/>
      <c r="AB3088" s="20"/>
    </row>
    <row r="3089" hidden="1">
      <c r="A3089" s="577"/>
      <c r="B3089" s="99"/>
      <c r="C3089" s="480" t="s">
        <v>69</v>
      </c>
      <c r="D3089" s="493" t="s">
        <v>99</v>
      </c>
      <c r="E3089" s="122" t="s">
        <v>10877</v>
      </c>
      <c r="F3089" s="122" t="s">
        <v>10878</v>
      </c>
      <c r="G3089" s="418" t="s">
        <v>8697</v>
      </c>
      <c r="H3089" s="352" t="s">
        <v>10879</v>
      </c>
      <c r="I3089" s="231" t="s">
        <v>10880</v>
      </c>
      <c r="J3089" s="122" t="s">
        <v>5026</v>
      </c>
      <c r="K3089" s="39" t="s">
        <v>11975</v>
      </c>
      <c r="L3089" s="578"/>
      <c r="M3089" s="619"/>
      <c r="N3089" s="578"/>
      <c r="O3089" s="578"/>
      <c r="P3089" s="578"/>
      <c r="Q3089" s="20"/>
      <c r="R3089" s="20"/>
      <c r="S3089" s="20"/>
      <c r="T3089" s="20"/>
      <c r="U3089" s="20"/>
      <c r="V3089" s="20"/>
      <c r="W3089" s="20"/>
      <c r="X3089" s="20"/>
      <c r="Y3089" s="20"/>
      <c r="Z3089" s="20"/>
      <c r="AA3089" s="20"/>
      <c r="AB3089" s="20"/>
    </row>
    <row r="3090" hidden="1">
      <c r="A3090" s="577"/>
      <c r="B3090" s="99"/>
      <c r="C3090" s="480" t="s">
        <v>69</v>
      </c>
      <c r="D3090" s="493" t="s">
        <v>99</v>
      </c>
      <c r="E3090" s="122" t="s">
        <v>4709</v>
      </c>
      <c r="F3090" s="122" t="s">
        <v>4710</v>
      </c>
      <c r="G3090" s="309" t="s">
        <v>8697</v>
      </c>
      <c r="H3090" s="231" t="s">
        <v>11938</v>
      </c>
      <c r="I3090" s="122" t="s">
        <v>11939</v>
      </c>
      <c r="J3090" s="122" t="s">
        <v>4221</v>
      </c>
      <c r="K3090" s="45" t="s">
        <v>11976</v>
      </c>
      <c r="L3090" s="578"/>
      <c r="M3090" s="619"/>
      <c r="N3090" s="578"/>
      <c r="O3090" s="578"/>
      <c r="P3090" s="578"/>
      <c r="Q3090" s="20"/>
      <c r="R3090" s="20"/>
      <c r="S3090" s="20"/>
      <c r="T3090" s="20"/>
      <c r="U3090" s="20"/>
      <c r="V3090" s="20"/>
      <c r="W3090" s="20"/>
      <c r="X3090" s="20"/>
      <c r="Y3090" s="20"/>
      <c r="Z3090" s="20"/>
      <c r="AA3090" s="20"/>
      <c r="AB3090" s="20"/>
    </row>
    <row r="3091" hidden="1">
      <c r="A3091" s="577"/>
      <c r="B3091" s="99"/>
      <c r="C3091" s="480" t="s">
        <v>69</v>
      </c>
      <c r="D3091" s="621" t="s">
        <v>104</v>
      </c>
      <c r="E3091" s="116" t="s">
        <v>1603</v>
      </c>
      <c r="F3091" s="116" t="s">
        <v>1604</v>
      </c>
      <c r="G3091" s="409" t="s">
        <v>9047</v>
      </c>
      <c r="H3091" s="414" t="s">
        <v>11946</v>
      </c>
      <c r="I3091" s="116" t="s">
        <v>11947</v>
      </c>
      <c r="J3091" s="116" t="s">
        <v>1606</v>
      </c>
      <c r="K3091" s="45"/>
      <c r="L3091" s="578"/>
      <c r="M3091" s="619"/>
      <c r="N3091" s="578"/>
      <c r="O3091" s="578"/>
      <c r="P3091" s="578"/>
      <c r="Q3091" s="20"/>
      <c r="R3091" s="20"/>
      <c r="S3091" s="20"/>
      <c r="T3091" s="20"/>
      <c r="U3091" s="20"/>
      <c r="V3091" s="20"/>
      <c r="W3091" s="20"/>
      <c r="X3091" s="20"/>
      <c r="Y3091" s="20"/>
      <c r="Z3091" s="20"/>
      <c r="AA3091" s="20"/>
      <c r="AB3091" s="20"/>
    </row>
    <row r="3092" hidden="1">
      <c r="A3092" s="577"/>
      <c r="B3092" s="108"/>
      <c r="C3092" s="480"/>
      <c r="D3092" s="127"/>
      <c r="E3092" s="127"/>
      <c r="F3092" s="127"/>
      <c r="G3092" s="127"/>
      <c r="H3092" s="127"/>
      <c r="I3092" s="127"/>
      <c r="J3092" s="127"/>
      <c r="K3092" s="300"/>
      <c r="L3092" s="578"/>
      <c r="M3092" s="619"/>
      <c r="N3092" s="578"/>
      <c r="O3092" s="578"/>
      <c r="P3092" s="578"/>
      <c r="Q3092" s="20"/>
      <c r="R3092" s="20"/>
      <c r="S3092" s="20"/>
      <c r="T3092" s="20"/>
      <c r="U3092" s="20"/>
      <c r="V3092" s="20"/>
      <c r="W3092" s="20"/>
      <c r="X3092" s="20"/>
      <c r="Y3092" s="20"/>
      <c r="Z3092" s="20"/>
      <c r="AA3092" s="20"/>
      <c r="AB3092" s="20"/>
    </row>
    <row r="3093" hidden="1">
      <c r="A3093" s="577"/>
      <c r="B3093" s="479"/>
      <c r="C3093" s="480"/>
      <c r="D3093" s="306"/>
      <c r="E3093" s="173"/>
      <c r="F3093" s="173"/>
      <c r="G3093" s="308"/>
      <c r="H3093" s="348"/>
      <c r="I3093" s="173"/>
      <c r="J3093" s="173"/>
      <c r="K3093" s="45"/>
      <c r="L3093" s="578"/>
      <c r="M3093" s="619"/>
      <c r="N3093" s="578"/>
      <c r="O3093" s="578"/>
      <c r="P3093" s="578"/>
      <c r="Q3093" s="20"/>
      <c r="R3093" s="20"/>
      <c r="S3093" s="20"/>
      <c r="T3093" s="20"/>
      <c r="U3093" s="20"/>
      <c r="V3093" s="20"/>
      <c r="W3093" s="20"/>
      <c r="X3093" s="20"/>
      <c r="Y3093" s="20"/>
      <c r="Z3093" s="20"/>
      <c r="AA3093" s="20"/>
      <c r="AB3093" s="20"/>
    </row>
    <row r="3094" hidden="1">
      <c r="A3094" s="577"/>
      <c r="B3094" s="583" t="s">
        <v>368</v>
      </c>
      <c r="C3094" s="480" t="s">
        <v>371</v>
      </c>
      <c r="D3094" s="306"/>
      <c r="E3094" s="173"/>
      <c r="F3094" s="173"/>
      <c r="G3094" s="308"/>
      <c r="H3094" s="348"/>
      <c r="I3094" s="173"/>
      <c r="J3094" s="173"/>
      <c r="K3094" s="45"/>
      <c r="L3094" s="578"/>
      <c r="M3094" s="619"/>
      <c r="N3094" s="578"/>
      <c r="O3094" s="578"/>
      <c r="P3094" s="578"/>
      <c r="Q3094" s="20"/>
      <c r="R3094" s="20"/>
      <c r="S3094" s="20"/>
      <c r="T3094" s="20"/>
      <c r="U3094" s="20"/>
      <c r="V3094" s="20"/>
      <c r="W3094" s="20"/>
      <c r="X3094" s="20"/>
      <c r="Y3094" s="20"/>
      <c r="Z3094" s="20"/>
      <c r="AA3094" s="20"/>
      <c r="AB3094" s="20"/>
    </row>
    <row r="3095" hidden="1">
      <c r="A3095" s="577"/>
      <c r="B3095" s="99"/>
      <c r="C3095" s="480" t="s">
        <v>371</v>
      </c>
      <c r="D3095" s="306"/>
      <c r="E3095" s="339" t="s">
        <v>10215</v>
      </c>
      <c r="F3095" s="254"/>
      <c r="G3095" s="308"/>
      <c r="H3095" s="348"/>
      <c r="I3095" s="173"/>
      <c r="J3095" s="173"/>
      <c r="K3095" s="45"/>
      <c r="L3095" s="578"/>
      <c r="M3095" s="619"/>
      <c r="N3095" s="578"/>
      <c r="O3095" s="578"/>
      <c r="P3095" s="578"/>
      <c r="Q3095" s="20"/>
      <c r="R3095" s="20"/>
      <c r="S3095" s="20"/>
      <c r="T3095" s="20"/>
      <c r="U3095" s="20"/>
      <c r="V3095" s="20"/>
      <c r="W3095" s="20"/>
      <c r="X3095" s="20"/>
      <c r="Y3095" s="20"/>
      <c r="Z3095" s="20"/>
      <c r="AA3095" s="20"/>
      <c r="AB3095" s="20"/>
    </row>
    <row r="3096" hidden="1">
      <c r="A3096" s="577"/>
      <c r="B3096" s="99"/>
      <c r="C3096" s="480" t="s">
        <v>371</v>
      </c>
      <c r="D3096" s="306"/>
      <c r="E3096" s="255"/>
      <c r="F3096" s="256"/>
      <c r="G3096" s="308"/>
      <c r="H3096" s="348"/>
      <c r="I3096" s="173"/>
      <c r="J3096" s="173"/>
      <c r="K3096" s="45"/>
      <c r="L3096" s="578"/>
      <c r="M3096" s="619"/>
      <c r="N3096" s="578"/>
      <c r="O3096" s="578"/>
      <c r="P3096" s="578"/>
      <c r="Q3096" s="20"/>
      <c r="R3096" s="20"/>
      <c r="S3096" s="20"/>
      <c r="T3096" s="20"/>
      <c r="U3096" s="20"/>
      <c r="V3096" s="20"/>
      <c r="W3096" s="20"/>
      <c r="X3096" s="20"/>
      <c r="Y3096" s="20"/>
      <c r="Z3096" s="20"/>
      <c r="AA3096" s="20"/>
      <c r="AB3096" s="20"/>
    </row>
    <row r="3097" hidden="1">
      <c r="A3097" s="577"/>
      <c r="B3097" s="99"/>
      <c r="C3097" s="480" t="s">
        <v>371</v>
      </c>
      <c r="D3097" s="306"/>
      <c r="E3097" s="257"/>
      <c r="F3097" s="259"/>
      <c r="G3097" s="624"/>
      <c r="H3097" s="625"/>
      <c r="I3097" s="66"/>
      <c r="J3097" s="66"/>
      <c r="K3097" s="45"/>
      <c r="L3097" s="578"/>
      <c r="M3097" s="619"/>
      <c r="N3097" s="578"/>
      <c r="O3097" s="578"/>
      <c r="P3097" s="578"/>
      <c r="Q3097" s="20"/>
      <c r="R3097" s="20"/>
      <c r="S3097" s="20"/>
      <c r="T3097" s="20"/>
      <c r="U3097" s="20"/>
      <c r="V3097" s="20"/>
      <c r="W3097" s="20"/>
      <c r="X3097" s="20"/>
      <c r="Y3097" s="20"/>
      <c r="Z3097" s="20"/>
      <c r="AA3097" s="20"/>
      <c r="AB3097" s="20"/>
    </row>
    <row r="3098" hidden="1">
      <c r="A3098" s="577"/>
      <c r="B3098" s="99"/>
      <c r="C3098" s="480" t="s">
        <v>371</v>
      </c>
      <c r="D3098" s="306"/>
      <c r="E3098" s="173"/>
      <c r="F3098" s="173"/>
      <c r="G3098" s="308"/>
      <c r="H3098" s="348"/>
      <c r="I3098" s="173"/>
      <c r="J3098" s="173"/>
      <c r="K3098" s="300"/>
      <c r="L3098" s="349"/>
      <c r="M3098" s="619"/>
      <c r="N3098" s="578"/>
      <c r="O3098" s="578"/>
      <c r="P3098" s="578"/>
      <c r="Q3098" s="20"/>
      <c r="R3098" s="20"/>
      <c r="S3098" s="20"/>
      <c r="T3098" s="20"/>
      <c r="U3098" s="20"/>
      <c r="V3098" s="20"/>
      <c r="W3098" s="20"/>
      <c r="X3098" s="20"/>
      <c r="Y3098" s="20"/>
      <c r="Z3098" s="20"/>
      <c r="AA3098" s="20"/>
      <c r="AB3098" s="20"/>
    </row>
    <row r="3099" hidden="1">
      <c r="A3099" s="577"/>
      <c r="B3099" s="108"/>
      <c r="C3099" s="480"/>
      <c r="D3099" s="306"/>
      <c r="E3099" s="173"/>
      <c r="F3099" s="173"/>
      <c r="G3099" s="308"/>
      <c r="H3099" s="348"/>
      <c r="I3099" s="173"/>
      <c r="J3099" s="173"/>
      <c r="K3099" s="300"/>
      <c r="L3099" s="349"/>
      <c r="M3099" s="619"/>
      <c r="N3099" s="578"/>
      <c r="O3099" s="578"/>
      <c r="P3099" s="578"/>
      <c r="Q3099" s="20"/>
      <c r="R3099" s="20"/>
      <c r="S3099" s="20"/>
      <c r="T3099" s="20"/>
      <c r="U3099" s="20"/>
      <c r="V3099" s="20"/>
      <c r="W3099" s="20"/>
      <c r="X3099" s="20"/>
      <c r="Y3099" s="20"/>
      <c r="Z3099" s="20"/>
      <c r="AA3099" s="20"/>
      <c r="AB3099" s="20"/>
    </row>
    <row r="3100" hidden="1">
      <c r="A3100" s="577"/>
      <c r="B3100" s="83"/>
      <c r="C3100" s="478">
        <v>44545.0</v>
      </c>
      <c r="D3100" s="306"/>
      <c r="E3100" s="173"/>
      <c r="F3100" s="173"/>
      <c r="G3100" s="308"/>
      <c r="H3100" s="348"/>
      <c r="I3100" s="173"/>
      <c r="J3100" s="173"/>
      <c r="K3100" s="300"/>
      <c r="L3100" s="349"/>
      <c r="M3100" s="619"/>
      <c r="N3100" s="578"/>
      <c r="O3100" s="578"/>
      <c r="P3100" s="578"/>
      <c r="Q3100" s="20"/>
      <c r="R3100" s="20"/>
      <c r="S3100" s="20"/>
      <c r="T3100" s="20"/>
      <c r="U3100" s="20"/>
      <c r="V3100" s="20"/>
      <c r="W3100" s="20"/>
      <c r="X3100" s="20"/>
      <c r="Y3100" s="20"/>
      <c r="Z3100" s="20"/>
      <c r="AA3100" s="20"/>
      <c r="AB3100" s="20"/>
    </row>
    <row r="3101" hidden="1">
      <c r="A3101" s="577"/>
      <c r="B3101" s="582" t="s">
        <v>8686</v>
      </c>
      <c r="C3101" s="500" t="s">
        <v>52</v>
      </c>
      <c r="D3101" s="306"/>
      <c r="E3101" s="173"/>
      <c r="F3101" s="173"/>
      <c r="G3101" s="308"/>
      <c r="H3101" s="348"/>
      <c r="I3101" s="173"/>
      <c r="J3101" s="173"/>
      <c r="K3101" s="300"/>
      <c r="L3101" s="349"/>
      <c r="M3101" s="619"/>
      <c r="N3101" s="578"/>
      <c r="O3101" s="578"/>
      <c r="P3101" s="578"/>
      <c r="Q3101" s="20"/>
      <c r="R3101" s="20"/>
      <c r="S3101" s="20"/>
      <c r="T3101" s="20"/>
      <c r="U3101" s="20"/>
      <c r="V3101" s="20"/>
      <c r="W3101" s="20"/>
      <c r="X3101" s="20"/>
      <c r="Y3101" s="20"/>
      <c r="Z3101" s="20"/>
      <c r="AA3101" s="20"/>
      <c r="AB3101" s="20"/>
    </row>
    <row r="3102" hidden="1">
      <c r="A3102" s="577"/>
      <c r="B3102" s="99"/>
      <c r="C3102" s="480" t="s">
        <v>52</v>
      </c>
      <c r="D3102" s="306"/>
      <c r="E3102" s="173"/>
      <c r="F3102" s="173"/>
      <c r="G3102" s="308"/>
      <c r="H3102" s="348"/>
      <c r="I3102" s="173"/>
      <c r="J3102" s="173"/>
      <c r="K3102" s="300"/>
      <c r="L3102" s="349"/>
      <c r="M3102" s="619"/>
      <c r="N3102" s="578"/>
      <c r="O3102" s="578"/>
      <c r="P3102" s="578"/>
      <c r="Q3102" s="20"/>
      <c r="R3102" s="20"/>
      <c r="S3102" s="20"/>
      <c r="T3102" s="20"/>
      <c r="U3102" s="20"/>
      <c r="V3102" s="20"/>
      <c r="W3102" s="20"/>
      <c r="X3102" s="20"/>
      <c r="Y3102" s="20"/>
      <c r="Z3102" s="20"/>
      <c r="AA3102" s="20"/>
      <c r="AB3102" s="20"/>
    </row>
    <row r="3103" hidden="1">
      <c r="A3103" s="577"/>
      <c r="B3103" s="99"/>
      <c r="C3103" s="480" t="s">
        <v>52</v>
      </c>
      <c r="D3103" s="621" t="s">
        <v>99</v>
      </c>
      <c r="E3103" s="48" t="s">
        <v>6954</v>
      </c>
      <c r="F3103" s="48" t="s">
        <v>6955</v>
      </c>
      <c r="G3103" s="409" t="s">
        <v>9505</v>
      </c>
      <c r="H3103" s="414" t="s">
        <v>11977</v>
      </c>
      <c r="I3103" s="116" t="s">
        <v>11978</v>
      </c>
      <c r="J3103" s="48" t="s">
        <v>6957</v>
      </c>
      <c r="K3103" s="300"/>
      <c r="L3103" s="349"/>
      <c r="M3103" s="619"/>
      <c r="N3103" s="578"/>
      <c r="O3103" s="578"/>
      <c r="P3103" s="578"/>
      <c r="Q3103" s="20"/>
      <c r="R3103" s="20"/>
      <c r="S3103" s="20"/>
      <c r="T3103" s="20"/>
      <c r="U3103" s="20"/>
      <c r="V3103" s="20"/>
      <c r="W3103" s="20"/>
      <c r="X3103" s="20"/>
      <c r="Y3103" s="20"/>
      <c r="Z3103" s="20"/>
      <c r="AA3103" s="20"/>
      <c r="AB3103" s="20"/>
    </row>
    <row r="3104" hidden="1">
      <c r="A3104" s="577"/>
      <c r="B3104" s="99"/>
      <c r="C3104" s="480" t="s">
        <v>52</v>
      </c>
      <c r="D3104" s="621" t="s">
        <v>99</v>
      </c>
      <c r="E3104" s="48" t="s">
        <v>6209</v>
      </c>
      <c r="F3104" s="48" t="s">
        <v>6210</v>
      </c>
      <c r="G3104" s="409" t="s">
        <v>9186</v>
      </c>
      <c r="H3104" s="414" t="s">
        <v>11979</v>
      </c>
      <c r="I3104" s="116" t="s">
        <v>11980</v>
      </c>
      <c r="J3104" s="48" t="s">
        <v>6213</v>
      </c>
      <c r="K3104" s="300"/>
      <c r="L3104" s="349"/>
      <c r="M3104" s="619"/>
      <c r="N3104" s="578"/>
      <c r="O3104" s="578"/>
      <c r="P3104" s="578"/>
      <c r="Q3104" s="20"/>
      <c r="R3104" s="20"/>
      <c r="S3104" s="20"/>
      <c r="T3104" s="20"/>
      <c r="U3104" s="20"/>
      <c r="V3104" s="20"/>
      <c r="W3104" s="20"/>
      <c r="X3104" s="20"/>
      <c r="Y3104" s="20"/>
      <c r="Z3104" s="20"/>
      <c r="AA3104" s="20"/>
      <c r="AB3104" s="20"/>
    </row>
    <row r="3105" hidden="1">
      <c r="A3105" s="577"/>
      <c r="B3105" s="99"/>
      <c r="C3105" s="480" t="s">
        <v>52</v>
      </c>
      <c r="D3105" s="297" t="s">
        <v>51</v>
      </c>
      <c r="E3105" s="122" t="s">
        <v>3167</v>
      </c>
      <c r="F3105" s="122" t="s">
        <v>3168</v>
      </c>
      <c r="G3105" s="309" t="s">
        <v>8958</v>
      </c>
      <c r="H3105" s="231" t="s">
        <v>10073</v>
      </c>
      <c r="I3105" s="122" t="s">
        <v>11981</v>
      </c>
      <c r="J3105" s="122" t="s">
        <v>11982</v>
      </c>
      <c r="K3105" s="300" t="s">
        <v>11983</v>
      </c>
      <c r="L3105" s="300" t="s">
        <v>11984</v>
      </c>
      <c r="M3105" s="619"/>
      <c r="N3105" s="578"/>
      <c r="O3105" s="578"/>
      <c r="P3105" s="578"/>
      <c r="Q3105" s="20"/>
      <c r="R3105" s="20"/>
      <c r="S3105" s="20"/>
      <c r="T3105" s="20"/>
      <c r="U3105" s="20"/>
      <c r="V3105" s="20"/>
      <c r="W3105" s="20"/>
      <c r="X3105" s="20"/>
      <c r="Y3105" s="20"/>
      <c r="Z3105" s="20"/>
      <c r="AA3105" s="20"/>
      <c r="AB3105" s="20"/>
    </row>
    <row r="3106" hidden="1">
      <c r="A3106" s="577"/>
      <c r="B3106" s="99"/>
      <c r="C3106" s="480" t="s">
        <v>52</v>
      </c>
      <c r="D3106" s="621" t="s">
        <v>99</v>
      </c>
      <c r="E3106" s="48" t="s">
        <v>4157</v>
      </c>
      <c r="F3106" s="48" t="s">
        <v>4158</v>
      </c>
      <c r="G3106" s="409" t="s">
        <v>8783</v>
      </c>
      <c r="H3106" s="414" t="s">
        <v>11965</v>
      </c>
      <c r="I3106" s="116" t="s">
        <v>11985</v>
      </c>
      <c r="J3106" s="48" t="s">
        <v>4155</v>
      </c>
      <c r="K3106" s="300"/>
      <c r="L3106" s="349"/>
      <c r="M3106" s="619"/>
      <c r="N3106" s="578"/>
      <c r="O3106" s="578"/>
      <c r="P3106" s="578"/>
      <c r="Q3106" s="20"/>
      <c r="R3106" s="20"/>
      <c r="S3106" s="20"/>
      <c r="T3106" s="20"/>
      <c r="U3106" s="20"/>
      <c r="V3106" s="20"/>
      <c r="W3106" s="20"/>
      <c r="X3106" s="20"/>
      <c r="Y3106" s="20"/>
      <c r="Z3106" s="20"/>
      <c r="AA3106" s="20"/>
      <c r="AB3106" s="20"/>
    </row>
    <row r="3107" hidden="1">
      <c r="A3107" s="577"/>
      <c r="B3107" s="99"/>
      <c r="C3107" s="480"/>
      <c r="D3107" s="621" t="s">
        <v>51</v>
      </c>
      <c r="E3107" s="48" t="s">
        <v>4152</v>
      </c>
      <c r="F3107" s="48" t="s">
        <v>4153</v>
      </c>
      <c r="G3107" s="409" t="s">
        <v>8783</v>
      </c>
      <c r="H3107" s="414" t="s">
        <v>11965</v>
      </c>
      <c r="I3107" s="116" t="s">
        <v>11985</v>
      </c>
      <c r="J3107" s="48" t="s">
        <v>4155</v>
      </c>
      <c r="K3107" s="300"/>
      <c r="L3107" s="349"/>
      <c r="M3107" s="619"/>
      <c r="N3107" s="578"/>
      <c r="O3107" s="578"/>
      <c r="P3107" s="578"/>
      <c r="Q3107" s="20"/>
      <c r="R3107" s="20"/>
      <c r="S3107" s="20"/>
      <c r="T3107" s="20"/>
      <c r="U3107" s="20"/>
      <c r="V3107" s="20"/>
      <c r="W3107" s="20"/>
      <c r="X3107" s="20"/>
      <c r="Y3107" s="20"/>
      <c r="Z3107" s="20"/>
      <c r="AA3107" s="20"/>
      <c r="AB3107" s="20"/>
    </row>
    <row r="3108" hidden="1">
      <c r="A3108" s="577"/>
      <c r="B3108" s="108"/>
      <c r="C3108" s="480" t="s">
        <v>52</v>
      </c>
      <c r="D3108" s="621" t="s">
        <v>99</v>
      </c>
      <c r="E3108" s="116" t="s">
        <v>5558</v>
      </c>
      <c r="F3108" s="116" t="s">
        <v>5559</v>
      </c>
      <c r="G3108" s="409" t="s">
        <v>8870</v>
      </c>
      <c r="H3108" s="414" t="s">
        <v>11965</v>
      </c>
      <c r="I3108" s="116" t="s">
        <v>11966</v>
      </c>
      <c r="J3108" s="116" t="s">
        <v>5561</v>
      </c>
      <c r="K3108" s="300"/>
      <c r="L3108" s="349"/>
      <c r="M3108" s="619"/>
      <c r="N3108" s="578"/>
      <c r="O3108" s="578"/>
      <c r="P3108" s="578"/>
      <c r="Q3108" s="20"/>
      <c r="R3108" s="20"/>
      <c r="S3108" s="20"/>
      <c r="T3108" s="20"/>
      <c r="U3108" s="20"/>
      <c r="V3108" s="20"/>
      <c r="W3108" s="20"/>
      <c r="X3108" s="20"/>
      <c r="Y3108" s="20"/>
      <c r="Z3108" s="20"/>
      <c r="AA3108" s="20"/>
      <c r="AB3108" s="20"/>
    </row>
    <row r="3109" hidden="1">
      <c r="A3109" s="577"/>
      <c r="B3109" s="479"/>
      <c r="C3109" s="480"/>
      <c r="D3109" s="306"/>
      <c r="E3109" s="173"/>
      <c r="F3109" s="173"/>
      <c r="G3109" s="308"/>
      <c r="H3109" s="348"/>
      <c r="I3109" s="173"/>
      <c r="J3109" s="173"/>
      <c r="K3109" s="300"/>
      <c r="L3109" s="349"/>
      <c r="M3109" s="619"/>
      <c r="N3109" s="578"/>
      <c r="O3109" s="578"/>
      <c r="P3109" s="578"/>
      <c r="Q3109" s="20"/>
      <c r="R3109" s="20"/>
      <c r="S3109" s="20"/>
      <c r="T3109" s="20"/>
      <c r="U3109" s="20"/>
      <c r="V3109" s="20"/>
      <c r="W3109" s="20"/>
      <c r="X3109" s="20"/>
      <c r="Y3109" s="20"/>
      <c r="Z3109" s="20"/>
      <c r="AA3109" s="20"/>
      <c r="AB3109" s="20"/>
    </row>
    <row r="3110" hidden="1">
      <c r="A3110" s="577"/>
      <c r="B3110" s="582" t="s">
        <v>10572</v>
      </c>
      <c r="C3110" s="480"/>
      <c r="D3110" s="306"/>
      <c r="E3110" s="173"/>
      <c r="F3110" s="173"/>
      <c r="G3110" s="308"/>
      <c r="H3110" s="348"/>
      <c r="I3110" s="173"/>
      <c r="J3110" s="173"/>
      <c r="K3110" s="300"/>
      <c r="L3110" s="349"/>
      <c r="M3110" s="619"/>
      <c r="N3110" s="578"/>
      <c r="O3110" s="578"/>
      <c r="P3110" s="578"/>
      <c r="Q3110" s="20"/>
      <c r="R3110" s="20"/>
      <c r="S3110" s="20"/>
      <c r="T3110" s="20"/>
      <c r="U3110" s="20"/>
      <c r="V3110" s="20"/>
      <c r="W3110" s="20"/>
      <c r="X3110" s="20"/>
      <c r="Y3110" s="20"/>
      <c r="Z3110" s="20"/>
      <c r="AA3110" s="20"/>
      <c r="AB3110" s="20"/>
    </row>
    <row r="3111" hidden="1">
      <c r="A3111" s="577"/>
      <c r="B3111" s="99"/>
      <c r="C3111" s="480" t="s">
        <v>69</v>
      </c>
      <c r="D3111" s="493" t="s">
        <v>99</v>
      </c>
      <c r="E3111" s="424" t="s">
        <v>5148</v>
      </c>
      <c r="F3111" s="424" t="s">
        <v>5149</v>
      </c>
      <c r="G3111" s="309" t="s">
        <v>9410</v>
      </c>
      <c r="H3111" s="231" t="s">
        <v>11986</v>
      </c>
      <c r="I3111" s="122" t="s">
        <v>11987</v>
      </c>
      <c r="J3111" s="424" t="s">
        <v>5151</v>
      </c>
      <c r="K3111" s="300" t="s">
        <v>11248</v>
      </c>
      <c r="L3111" s="349"/>
      <c r="M3111" s="619"/>
      <c r="N3111" s="578"/>
      <c r="O3111" s="578"/>
      <c r="P3111" s="578"/>
      <c r="Q3111" s="20"/>
      <c r="R3111" s="20"/>
      <c r="S3111" s="20"/>
      <c r="T3111" s="20"/>
      <c r="U3111" s="20"/>
      <c r="V3111" s="20"/>
      <c r="W3111" s="20"/>
      <c r="X3111" s="20"/>
      <c r="Y3111" s="20"/>
      <c r="Z3111" s="20"/>
      <c r="AA3111" s="20"/>
      <c r="AB3111" s="20"/>
    </row>
    <row r="3112" hidden="1">
      <c r="A3112" s="577"/>
      <c r="B3112" s="99"/>
      <c r="C3112" s="480" t="s">
        <v>69</v>
      </c>
      <c r="D3112" s="621" t="s">
        <v>99</v>
      </c>
      <c r="E3112" s="48" t="s">
        <v>6823</v>
      </c>
      <c r="F3112" s="48" t="s">
        <v>6824</v>
      </c>
      <c r="G3112" s="409" t="s">
        <v>9222</v>
      </c>
      <c r="H3112" s="414" t="s">
        <v>11988</v>
      </c>
      <c r="I3112" s="116" t="s">
        <v>11989</v>
      </c>
      <c r="J3112" s="48" t="s">
        <v>6826</v>
      </c>
      <c r="K3112" s="300"/>
      <c r="L3112" s="349"/>
      <c r="M3112" s="619"/>
      <c r="N3112" s="578"/>
      <c r="O3112" s="578"/>
      <c r="P3112" s="578"/>
      <c r="Q3112" s="20"/>
      <c r="R3112" s="20"/>
      <c r="S3112" s="20"/>
      <c r="T3112" s="20"/>
      <c r="U3112" s="20"/>
      <c r="V3112" s="20"/>
      <c r="W3112" s="20"/>
      <c r="X3112" s="20"/>
      <c r="Y3112" s="20"/>
      <c r="Z3112" s="20"/>
      <c r="AA3112" s="20"/>
      <c r="AB3112" s="20"/>
    </row>
    <row r="3113" hidden="1">
      <c r="A3113" s="577"/>
      <c r="B3113" s="99"/>
      <c r="C3113" s="480" t="s">
        <v>69</v>
      </c>
      <c r="D3113" s="621" t="s">
        <v>99</v>
      </c>
      <c r="E3113" s="48" t="s">
        <v>3830</v>
      </c>
      <c r="F3113" s="48" t="s">
        <v>3831</v>
      </c>
      <c r="G3113" s="409" t="s">
        <v>8958</v>
      </c>
      <c r="H3113" s="414" t="s">
        <v>11990</v>
      </c>
      <c r="I3113" s="116" t="s">
        <v>8996</v>
      </c>
      <c r="J3113" s="48" t="s">
        <v>3833</v>
      </c>
      <c r="K3113" s="300"/>
      <c r="L3113" s="349"/>
      <c r="M3113" s="619"/>
      <c r="N3113" s="578"/>
      <c r="O3113" s="578"/>
      <c r="P3113" s="578"/>
      <c r="Q3113" s="20"/>
      <c r="R3113" s="20"/>
      <c r="S3113" s="20"/>
      <c r="T3113" s="20"/>
      <c r="U3113" s="20"/>
      <c r="V3113" s="20"/>
      <c r="W3113" s="20"/>
      <c r="X3113" s="20"/>
      <c r="Y3113" s="20"/>
      <c r="Z3113" s="20"/>
      <c r="AA3113" s="20"/>
      <c r="AB3113" s="20"/>
    </row>
    <row r="3114" hidden="1">
      <c r="A3114" s="577"/>
      <c r="B3114" s="99"/>
      <c r="C3114" s="480" t="s">
        <v>69</v>
      </c>
      <c r="D3114" s="493" t="s">
        <v>99</v>
      </c>
      <c r="E3114" s="424" t="s">
        <v>1418</v>
      </c>
      <c r="F3114" s="424" t="s">
        <v>1419</v>
      </c>
      <c r="G3114" s="309" t="s">
        <v>8783</v>
      </c>
      <c r="H3114" s="626" t="s">
        <v>11991</v>
      </c>
      <c r="I3114" s="122" t="s">
        <v>11992</v>
      </c>
      <c r="J3114" s="424" t="s">
        <v>1421</v>
      </c>
      <c r="K3114" s="300" t="s">
        <v>11993</v>
      </c>
      <c r="L3114" s="349"/>
      <c r="M3114" s="619"/>
      <c r="N3114" s="578"/>
      <c r="O3114" s="578"/>
      <c r="P3114" s="578"/>
      <c r="Q3114" s="20"/>
      <c r="R3114" s="20"/>
      <c r="S3114" s="20"/>
      <c r="T3114" s="20"/>
      <c r="U3114" s="20"/>
      <c r="V3114" s="20"/>
      <c r="W3114" s="20"/>
      <c r="X3114" s="20"/>
      <c r="Y3114" s="20"/>
      <c r="Z3114" s="20"/>
      <c r="AA3114" s="20"/>
      <c r="AB3114" s="20"/>
    </row>
    <row r="3115" hidden="1">
      <c r="A3115" s="577"/>
      <c r="B3115" s="99"/>
      <c r="C3115" s="480" t="s">
        <v>69</v>
      </c>
      <c r="D3115" s="306"/>
      <c r="E3115" s="173"/>
      <c r="F3115" s="173"/>
      <c r="G3115" s="308"/>
      <c r="H3115" s="348"/>
      <c r="I3115" s="173"/>
      <c r="J3115" s="173"/>
      <c r="K3115" s="300"/>
      <c r="L3115" s="349"/>
      <c r="M3115" s="619"/>
      <c r="N3115" s="578"/>
      <c r="O3115" s="578"/>
      <c r="P3115" s="578"/>
      <c r="Q3115" s="20"/>
      <c r="R3115" s="20"/>
      <c r="S3115" s="20"/>
      <c r="T3115" s="20"/>
      <c r="U3115" s="20"/>
      <c r="V3115" s="20"/>
      <c r="W3115" s="20"/>
      <c r="X3115" s="20"/>
      <c r="Y3115" s="20"/>
      <c r="Z3115" s="20"/>
      <c r="AA3115" s="20"/>
      <c r="AB3115" s="20"/>
    </row>
    <row r="3116" hidden="1">
      <c r="A3116" s="577"/>
      <c r="B3116" s="108"/>
      <c r="C3116" s="480"/>
      <c r="D3116" s="306"/>
      <c r="E3116" s="173"/>
      <c r="F3116" s="173"/>
      <c r="G3116" s="308"/>
      <c r="H3116" s="348"/>
      <c r="I3116" s="173"/>
      <c r="J3116" s="173"/>
      <c r="K3116" s="300"/>
      <c r="L3116" s="349"/>
      <c r="M3116" s="619"/>
      <c r="N3116" s="578"/>
      <c r="O3116" s="578"/>
      <c r="P3116" s="578"/>
      <c r="Q3116" s="20"/>
      <c r="R3116" s="20"/>
      <c r="S3116" s="20"/>
      <c r="T3116" s="20"/>
      <c r="U3116" s="20"/>
      <c r="V3116" s="20"/>
      <c r="W3116" s="20"/>
      <c r="X3116" s="20"/>
      <c r="Y3116" s="20"/>
      <c r="Z3116" s="20"/>
      <c r="AA3116" s="20"/>
      <c r="AB3116" s="20"/>
    </row>
    <row r="3117" hidden="1">
      <c r="A3117" s="577"/>
      <c r="B3117" s="479"/>
      <c r="C3117" s="480"/>
      <c r="D3117" s="306"/>
      <c r="E3117" s="173"/>
      <c r="F3117" s="173"/>
      <c r="G3117" s="308"/>
      <c r="H3117" s="348"/>
      <c r="I3117" s="173"/>
      <c r="J3117" s="173"/>
      <c r="K3117" s="300"/>
      <c r="L3117" s="349"/>
      <c r="M3117" s="619"/>
      <c r="N3117" s="578"/>
      <c r="O3117" s="578"/>
      <c r="P3117" s="578"/>
      <c r="Q3117" s="20"/>
      <c r="R3117" s="20"/>
      <c r="S3117" s="20"/>
      <c r="T3117" s="20"/>
      <c r="U3117" s="20"/>
      <c r="V3117" s="20"/>
      <c r="W3117" s="20"/>
      <c r="X3117" s="20"/>
      <c r="Y3117" s="20"/>
      <c r="Z3117" s="20"/>
      <c r="AA3117" s="20"/>
      <c r="AB3117" s="20"/>
    </row>
    <row r="3118" hidden="1">
      <c r="A3118" s="577"/>
      <c r="B3118" s="583" t="s">
        <v>368</v>
      </c>
      <c r="C3118" s="480" t="s">
        <v>371</v>
      </c>
      <c r="D3118" s="306"/>
      <c r="E3118" s="339" t="s">
        <v>10215</v>
      </c>
      <c r="F3118" s="254"/>
      <c r="G3118" s="308"/>
      <c r="H3118" s="348"/>
      <c r="I3118" s="173"/>
      <c r="J3118" s="173"/>
      <c r="K3118" s="300"/>
      <c r="L3118" s="349"/>
      <c r="M3118" s="619"/>
      <c r="N3118" s="578"/>
      <c r="O3118" s="578"/>
      <c r="P3118" s="578"/>
      <c r="Q3118" s="20"/>
      <c r="R3118" s="20"/>
      <c r="S3118" s="20"/>
      <c r="T3118" s="20"/>
      <c r="U3118" s="20"/>
      <c r="V3118" s="20"/>
      <c r="W3118" s="20"/>
      <c r="X3118" s="20"/>
      <c r="Y3118" s="20"/>
      <c r="Z3118" s="20"/>
      <c r="AA3118" s="20"/>
      <c r="AB3118" s="20"/>
    </row>
    <row r="3119" hidden="1">
      <c r="A3119" s="577"/>
      <c r="B3119" s="99"/>
      <c r="C3119" s="480" t="s">
        <v>371</v>
      </c>
      <c r="D3119" s="306"/>
      <c r="E3119" s="255"/>
      <c r="F3119" s="256"/>
      <c r="G3119" s="308"/>
      <c r="H3119" s="348"/>
      <c r="I3119" s="173"/>
      <c r="J3119" s="173"/>
      <c r="K3119" s="300"/>
      <c r="L3119" s="349"/>
      <c r="M3119" s="619"/>
      <c r="N3119" s="578"/>
      <c r="O3119" s="578"/>
      <c r="P3119" s="578"/>
      <c r="Q3119" s="20"/>
      <c r="R3119" s="20"/>
      <c r="S3119" s="20"/>
      <c r="T3119" s="20"/>
      <c r="U3119" s="20"/>
      <c r="V3119" s="20"/>
      <c r="W3119" s="20"/>
      <c r="X3119" s="20"/>
      <c r="Y3119" s="20"/>
      <c r="Z3119" s="20"/>
      <c r="AA3119" s="20"/>
      <c r="AB3119" s="20"/>
    </row>
    <row r="3120" hidden="1">
      <c r="A3120" s="577"/>
      <c r="B3120" s="99"/>
      <c r="C3120" s="480" t="s">
        <v>371</v>
      </c>
      <c r="D3120" s="306"/>
      <c r="E3120" s="257"/>
      <c r="F3120" s="259"/>
      <c r="G3120" s="308"/>
      <c r="H3120" s="348"/>
      <c r="I3120" s="173"/>
      <c r="J3120" s="173"/>
      <c r="K3120" s="300"/>
      <c r="L3120" s="349"/>
      <c r="M3120" s="619"/>
      <c r="N3120" s="578"/>
      <c r="O3120" s="578"/>
      <c r="P3120" s="578"/>
      <c r="Q3120" s="20"/>
      <c r="R3120" s="20"/>
      <c r="S3120" s="20"/>
      <c r="T3120" s="20"/>
      <c r="U3120" s="20"/>
      <c r="V3120" s="20"/>
      <c r="W3120" s="20"/>
      <c r="X3120" s="20"/>
      <c r="Y3120" s="20"/>
      <c r="Z3120" s="20"/>
      <c r="AA3120" s="20"/>
      <c r="AB3120" s="20"/>
    </row>
    <row r="3121" hidden="1">
      <c r="A3121" s="577"/>
      <c r="B3121" s="99"/>
      <c r="C3121" s="480" t="s">
        <v>371</v>
      </c>
      <c r="D3121" s="306"/>
      <c r="E3121" s="173"/>
      <c r="F3121" s="173"/>
      <c r="G3121" s="308"/>
      <c r="H3121" s="348"/>
      <c r="I3121" s="173"/>
      <c r="J3121" s="173"/>
      <c r="K3121" s="300"/>
      <c r="L3121" s="349"/>
      <c r="M3121" s="619"/>
      <c r="N3121" s="578"/>
      <c r="O3121" s="578"/>
      <c r="P3121" s="578"/>
      <c r="Q3121" s="20"/>
      <c r="R3121" s="20"/>
      <c r="S3121" s="20"/>
      <c r="T3121" s="20"/>
      <c r="U3121" s="20"/>
      <c r="V3121" s="20"/>
      <c r="W3121" s="20"/>
      <c r="X3121" s="20"/>
      <c r="Y3121" s="20"/>
      <c r="Z3121" s="20"/>
      <c r="AA3121" s="20"/>
      <c r="AB3121" s="20"/>
    </row>
    <row r="3122" hidden="1">
      <c r="A3122" s="577"/>
      <c r="B3122" s="99"/>
      <c r="C3122" s="480" t="s">
        <v>371</v>
      </c>
      <c r="D3122" s="306"/>
      <c r="E3122" s="173"/>
      <c r="F3122" s="173"/>
      <c r="G3122" s="308"/>
      <c r="H3122" s="348"/>
      <c r="I3122" s="173"/>
      <c r="J3122" s="173"/>
      <c r="K3122" s="300"/>
      <c r="L3122" s="349"/>
      <c r="M3122" s="619"/>
      <c r="N3122" s="578"/>
      <c r="O3122" s="578"/>
      <c r="P3122" s="578"/>
      <c r="Q3122" s="20"/>
      <c r="R3122" s="20"/>
      <c r="S3122" s="20"/>
      <c r="T3122" s="20"/>
      <c r="U3122" s="20"/>
      <c r="V3122" s="20"/>
      <c r="W3122" s="20"/>
      <c r="X3122" s="20"/>
      <c r="Y3122" s="20"/>
      <c r="Z3122" s="20"/>
      <c r="AA3122" s="20"/>
      <c r="AB3122" s="20"/>
    </row>
    <row r="3123" hidden="1">
      <c r="A3123" s="577"/>
      <c r="B3123" s="108"/>
      <c r="C3123" s="480"/>
      <c r="D3123" s="306"/>
      <c r="E3123" s="173"/>
      <c r="F3123" s="173"/>
      <c r="G3123" s="308"/>
      <c r="H3123" s="348"/>
      <c r="I3123" s="173"/>
      <c r="J3123" s="173"/>
      <c r="K3123" s="300"/>
      <c r="L3123" s="349"/>
      <c r="M3123" s="619"/>
      <c r="N3123" s="578"/>
      <c r="O3123" s="578"/>
      <c r="P3123" s="578"/>
      <c r="Q3123" s="20"/>
      <c r="R3123" s="20"/>
      <c r="S3123" s="20"/>
      <c r="T3123" s="20"/>
      <c r="U3123" s="20"/>
      <c r="V3123" s="20"/>
      <c r="W3123" s="20"/>
      <c r="X3123" s="20"/>
      <c r="Y3123" s="20"/>
      <c r="Z3123" s="20"/>
      <c r="AA3123" s="20"/>
      <c r="AB3123" s="20"/>
    </row>
    <row r="3124" hidden="1">
      <c r="A3124" s="577"/>
      <c r="B3124" s="83"/>
      <c r="C3124" s="478">
        <v>44546.0</v>
      </c>
      <c r="D3124" s="306"/>
      <c r="E3124" s="173"/>
      <c r="F3124" s="173"/>
      <c r="G3124" s="308"/>
      <c r="H3124" s="348"/>
      <c r="I3124" s="173"/>
      <c r="J3124" s="173"/>
      <c r="K3124" s="300"/>
      <c r="L3124" s="349"/>
      <c r="M3124" s="619"/>
      <c r="N3124" s="578"/>
      <c r="O3124" s="578"/>
      <c r="P3124" s="578"/>
      <c r="Q3124" s="20"/>
      <c r="R3124" s="20"/>
      <c r="S3124" s="20"/>
      <c r="T3124" s="20"/>
      <c r="U3124" s="20"/>
      <c r="V3124" s="20"/>
      <c r="W3124" s="20"/>
      <c r="X3124" s="20"/>
      <c r="Y3124" s="20"/>
      <c r="Z3124" s="20"/>
      <c r="AA3124" s="20"/>
      <c r="AB3124" s="20"/>
    </row>
    <row r="3125" hidden="1">
      <c r="A3125" s="577"/>
      <c r="B3125" s="582" t="s">
        <v>8686</v>
      </c>
      <c r="C3125" s="500" t="s">
        <v>52</v>
      </c>
      <c r="D3125" s="306"/>
      <c r="E3125" s="173"/>
      <c r="F3125" s="173"/>
      <c r="G3125" s="308"/>
      <c r="H3125" s="348"/>
      <c r="I3125" s="173"/>
      <c r="J3125" s="173"/>
      <c r="K3125" s="300"/>
      <c r="L3125" s="349"/>
      <c r="M3125" s="619"/>
      <c r="N3125" s="578"/>
      <c r="O3125" s="578"/>
      <c r="P3125" s="578"/>
      <c r="Q3125" s="20"/>
      <c r="R3125" s="20"/>
      <c r="S3125" s="20"/>
      <c r="T3125" s="20"/>
      <c r="U3125" s="20"/>
      <c r="V3125" s="20"/>
      <c r="W3125" s="20"/>
      <c r="X3125" s="20"/>
      <c r="Y3125" s="20"/>
      <c r="Z3125" s="20"/>
      <c r="AA3125" s="20"/>
      <c r="AB3125" s="20"/>
    </row>
    <row r="3126" hidden="1">
      <c r="A3126" s="577"/>
      <c r="B3126" s="99"/>
      <c r="C3126" s="480" t="s">
        <v>52</v>
      </c>
      <c r="D3126" s="621" t="s">
        <v>99</v>
      </c>
      <c r="E3126" s="116" t="s">
        <v>3092</v>
      </c>
      <c r="F3126" s="116" t="s">
        <v>3093</v>
      </c>
      <c r="G3126" s="409" t="s">
        <v>9410</v>
      </c>
      <c r="H3126" s="414" t="s">
        <v>11994</v>
      </c>
      <c r="I3126" s="116" t="s">
        <v>11995</v>
      </c>
      <c r="J3126" s="48" t="s">
        <v>3095</v>
      </c>
      <c r="K3126" s="542"/>
      <c r="L3126" s="547"/>
      <c r="M3126" s="619"/>
      <c r="N3126" s="578"/>
      <c r="O3126" s="578"/>
      <c r="P3126" s="578"/>
      <c r="Q3126" s="20"/>
      <c r="R3126" s="20"/>
      <c r="S3126" s="20"/>
      <c r="T3126" s="20"/>
      <c r="U3126" s="20"/>
      <c r="V3126" s="20"/>
      <c r="W3126" s="20"/>
      <c r="X3126" s="20"/>
      <c r="Y3126" s="20"/>
      <c r="Z3126" s="20"/>
      <c r="AA3126" s="20"/>
      <c r="AB3126" s="20"/>
    </row>
    <row r="3127" hidden="1">
      <c r="A3127" s="577"/>
      <c r="B3127" s="99"/>
      <c r="C3127" s="480" t="s">
        <v>52</v>
      </c>
      <c r="D3127" s="622" t="s">
        <v>104</v>
      </c>
      <c r="E3127" s="122" t="s">
        <v>7398</v>
      </c>
      <c r="F3127" s="122" t="s">
        <v>7399</v>
      </c>
      <c r="G3127" s="309" t="s">
        <v>9021</v>
      </c>
      <c r="H3127" s="231" t="s">
        <v>9438</v>
      </c>
      <c r="I3127" s="122" t="s">
        <v>11996</v>
      </c>
      <c r="J3127" s="424" t="s">
        <v>7401</v>
      </c>
      <c r="K3127" s="542" t="s">
        <v>11997</v>
      </c>
      <c r="L3127" s="542" t="s">
        <v>11998</v>
      </c>
      <c r="M3127" s="619"/>
      <c r="N3127" s="578"/>
      <c r="O3127" s="578"/>
      <c r="P3127" s="578"/>
      <c r="Q3127" s="20"/>
      <c r="R3127" s="20"/>
      <c r="S3127" s="20"/>
      <c r="T3127" s="20"/>
      <c r="U3127" s="20"/>
      <c r="V3127" s="20"/>
      <c r="W3127" s="20"/>
      <c r="X3127" s="20"/>
      <c r="Y3127" s="20"/>
      <c r="Z3127" s="20"/>
      <c r="AA3127" s="20"/>
      <c r="AB3127" s="20"/>
    </row>
    <row r="3128" hidden="1">
      <c r="A3128" s="577"/>
      <c r="B3128" s="99"/>
      <c r="C3128" s="480" t="s">
        <v>52</v>
      </c>
      <c r="D3128" s="622" t="s">
        <v>104</v>
      </c>
      <c r="E3128" s="122" t="s">
        <v>7623</v>
      </c>
      <c r="F3128" s="122" t="s">
        <v>7624</v>
      </c>
      <c r="G3128" s="309" t="s">
        <v>8745</v>
      </c>
      <c r="H3128" s="231" t="s">
        <v>9438</v>
      </c>
      <c r="I3128" s="122" t="s">
        <v>11999</v>
      </c>
      <c r="J3128" s="424" t="s">
        <v>7626</v>
      </c>
      <c r="K3128" s="542"/>
      <c r="L3128" s="547"/>
      <c r="M3128" s="627" t="s">
        <v>11998</v>
      </c>
      <c r="N3128" s="578"/>
      <c r="O3128" s="578"/>
      <c r="P3128" s="578"/>
      <c r="Q3128" s="20"/>
      <c r="R3128" s="20"/>
      <c r="S3128" s="20"/>
      <c r="T3128" s="20"/>
      <c r="U3128" s="20"/>
      <c r="V3128" s="20"/>
      <c r="W3128" s="20"/>
      <c r="X3128" s="20"/>
      <c r="Y3128" s="20"/>
      <c r="Z3128" s="20"/>
      <c r="AA3128" s="20"/>
      <c r="AB3128" s="20"/>
    </row>
    <row r="3129" hidden="1">
      <c r="A3129" s="577"/>
      <c r="B3129" s="99"/>
      <c r="C3129" s="480" t="s">
        <v>52</v>
      </c>
      <c r="D3129" s="310" t="s">
        <v>51</v>
      </c>
      <c r="E3129" s="116" t="s">
        <v>3167</v>
      </c>
      <c r="F3129" s="116" t="s">
        <v>3168</v>
      </c>
      <c r="G3129" s="409" t="s">
        <v>9325</v>
      </c>
      <c r="H3129" s="414" t="s">
        <v>10073</v>
      </c>
      <c r="I3129" s="116" t="s">
        <v>11981</v>
      </c>
      <c r="J3129" s="116" t="s">
        <v>11982</v>
      </c>
      <c r="K3129" s="542" t="s">
        <v>11983</v>
      </c>
      <c r="L3129" s="547"/>
      <c r="M3129" s="619"/>
      <c r="N3129" s="578"/>
      <c r="O3129" s="578"/>
      <c r="P3129" s="578"/>
      <c r="Q3129" s="20"/>
      <c r="R3129" s="20"/>
      <c r="S3129" s="20"/>
      <c r="T3129" s="20"/>
      <c r="U3129" s="20"/>
      <c r="V3129" s="20"/>
      <c r="W3129" s="20"/>
      <c r="X3129" s="20"/>
      <c r="Y3129" s="20"/>
      <c r="Z3129" s="20"/>
      <c r="AA3129" s="20"/>
      <c r="AB3129" s="20"/>
    </row>
    <row r="3130" hidden="1">
      <c r="A3130" s="577"/>
      <c r="B3130" s="99"/>
      <c r="C3130" s="480" t="s">
        <v>52</v>
      </c>
      <c r="D3130" s="306"/>
      <c r="E3130" s="173"/>
      <c r="F3130" s="173"/>
      <c r="G3130" s="308"/>
      <c r="H3130" s="348"/>
      <c r="I3130" s="173"/>
      <c r="J3130" s="173"/>
      <c r="K3130" s="300"/>
      <c r="L3130" s="349"/>
      <c r="M3130" s="619"/>
      <c r="N3130" s="578"/>
      <c r="O3130" s="578"/>
      <c r="P3130" s="578"/>
      <c r="Q3130" s="20"/>
      <c r="R3130" s="20"/>
      <c r="S3130" s="20"/>
      <c r="T3130" s="20"/>
      <c r="U3130" s="20"/>
      <c r="V3130" s="20"/>
      <c r="W3130" s="20"/>
      <c r="X3130" s="20"/>
      <c r="Y3130" s="20"/>
      <c r="Z3130" s="20"/>
      <c r="AA3130" s="20"/>
      <c r="AB3130" s="20"/>
    </row>
    <row r="3131" hidden="1">
      <c r="A3131" s="577"/>
      <c r="B3131" s="108"/>
      <c r="C3131" s="480" t="s">
        <v>52</v>
      </c>
      <c r="D3131" s="306"/>
      <c r="E3131" s="173"/>
      <c r="F3131" s="173"/>
      <c r="G3131" s="308"/>
      <c r="H3131" s="348"/>
      <c r="I3131" s="173"/>
      <c r="J3131" s="173"/>
      <c r="K3131" s="300"/>
      <c r="L3131" s="349"/>
      <c r="M3131" s="619"/>
      <c r="N3131" s="578"/>
      <c r="O3131" s="578"/>
      <c r="P3131" s="578"/>
      <c r="Q3131" s="20"/>
      <c r="R3131" s="20"/>
      <c r="S3131" s="20"/>
      <c r="T3131" s="20"/>
      <c r="U3131" s="20"/>
      <c r="V3131" s="20"/>
      <c r="W3131" s="20"/>
      <c r="X3131" s="20"/>
      <c r="Y3131" s="20"/>
      <c r="Z3131" s="20"/>
      <c r="AA3131" s="20"/>
      <c r="AB3131" s="20"/>
    </row>
    <row r="3132" hidden="1">
      <c r="A3132" s="577"/>
      <c r="B3132" s="479"/>
      <c r="C3132" s="480"/>
      <c r="D3132" s="306"/>
      <c r="E3132" s="173"/>
      <c r="F3132" s="173"/>
      <c r="G3132" s="308"/>
      <c r="H3132" s="348"/>
      <c r="I3132" s="173"/>
      <c r="J3132" s="173"/>
      <c r="K3132" s="300"/>
      <c r="L3132" s="349"/>
      <c r="M3132" s="619"/>
      <c r="N3132" s="578"/>
      <c r="O3132" s="578"/>
      <c r="P3132" s="578"/>
      <c r="Q3132" s="20"/>
      <c r="R3132" s="20"/>
      <c r="S3132" s="20"/>
      <c r="T3132" s="20"/>
      <c r="U3132" s="20"/>
      <c r="V3132" s="20"/>
      <c r="W3132" s="20"/>
      <c r="X3132" s="20"/>
      <c r="Y3132" s="20"/>
      <c r="Z3132" s="20"/>
      <c r="AA3132" s="20"/>
      <c r="AB3132" s="20"/>
    </row>
    <row r="3133" hidden="1">
      <c r="A3133" s="577"/>
      <c r="B3133" s="582" t="s">
        <v>10572</v>
      </c>
      <c r="C3133" s="480"/>
      <c r="D3133" s="306"/>
      <c r="E3133" s="173"/>
      <c r="F3133" s="173"/>
      <c r="G3133" s="308"/>
      <c r="H3133" s="348"/>
      <c r="I3133" s="173"/>
      <c r="J3133" s="173"/>
      <c r="K3133" s="300"/>
      <c r="L3133" s="349"/>
      <c r="M3133" s="619"/>
      <c r="N3133" s="578"/>
      <c r="O3133" s="578"/>
      <c r="P3133" s="578"/>
      <c r="Q3133" s="20"/>
      <c r="R3133" s="20"/>
      <c r="S3133" s="20"/>
      <c r="T3133" s="20"/>
      <c r="U3133" s="20"/>
      <c r="V3133" s="20"/>
      <c r="W3133" s="20"/>
      <c r="X3133" s="20"/>
      <c r="Y3133" s="20"/>
      <c r="Z3133" s="20"/>
      <c r="AA3133" s="20"/>
      <c r="AB3133" s="20"/>
    </row>
    <row r="3134" hidden="1">
      <c r="A3134" s="577"/>
      <c r="B3134" s="99"/>
      <c r="C3134" s="480" t="s">
        <v>69</v>
      </c>
      <c r="D3134" s="306"/>
      <c r="E3134" s="173"/>
      <c r="F3134" s="620"/>
      <c r="G3134" s="308"/>
      <c r="H3134" s="348"/>
      <c r="I3134" s="173"/>
      <c r="J3134" s="173"/>
      <c r="K3134" s="300"/>
      <c r="L3134" s="349"/>
      <c r="M3134" s="619"/>
      <c r="N3134" s="578"/>
      <c r="O3134" s="578"/>
      <c r="P3134" s="578"/>
      <c r="Q3134" s="20"/>
      <c r="R3134" s="20"/>
      <c r="S3134" s="20"/>
      <c r="T3134" s="20"/>
      <c r="U3134" s="20"/>
      <c r="V3134" s="20"/>
      <c r="W3134" s="20"/>
      <c r="X3134" s="20"/>
      <c r="Y3134" s="20"/>
      <c r="Z3134" s="20"/>
      <c r="AA3134" s="20"/>
      <c r="AB3134" s="20"/>
    </row>
    <row r="3135" hidden="1">
      <c r="A3135" s="577"/>
      <c r="B3135" s="99"/>
      <c r="C3135" s="480" t="s">
        <v>69</v>
      </c>
      <c r="D3135" s="493" t="s">
        <v>99</v>
      </c>
      <c r="E3135" s="122" t="s">
        <v>5148</v>
      </c>
      <c r="F3135" s="122" t="s">
        <v>5149</v>
      </c>
      <c r="G3135" s="309" t="s">
        <v>9186</v>
      </c>
      <c r="H3135" s="231" t="s">
        <v>11986</v>
      </c>
      <c r="I3135" s="122" t="s">
        <v>11987</v>
      </c>
      <c r="J3135" s="424" t="s">
        <v>5151</v>
      </c>
      <c r="K3135" s="300" t="s">
        <v>12000</v>
      </c>
      <c r="L3135" s="349"/>
      <c r="M3135" s="619"/>
      <c r="N3135" s="578"/>
      <c r="O3135" s="578"/>
      <c r="P3135" s="578"/>
      <c r="Q3135" s="20"/>
      <c r="R3135" s="20"/>
      <c r="S3135" s="20"/>
      <c r="T3135" s="20"/>
      <c r="U3135" s="20"/>
      <c r="V3135" s="20"/>
      <c r="W3135" s="20"/>
      <c r="X3135" s="20"/>
      <c r="Y3135" s="20"/>
      <c r="Z3135" s="20"/>
      <c r="AA3135" s="20"/>
      <c r="AB3135" s="20"/>
    </row>
    <row r="3136" hidden="1">
      <c r="A3136" s="577"/>
      <c r="B3136" s="99"/>
      <c r="C3136" s="480" t="s">
        <v>69</v>
      </c>
      <c r="D3136" s="52" t="s">
        <v>104</v>
      </c>
      <c r="E3136" s="116" t="s">
        <v>12001</v>
      </c>
      <c r="F3136" s="116" t="s">
        <v>12002</v>
      </c>
      <c r="G3136" s="409" t="s">
        <v>8755</v>
      </c>
      <c r="H3136" s="609" t="s">
        <v>11280</v>
      </c>
      <c r="I3136" s="116" t="s">
        <v>12003</v>
      </c>
      <c r="J3136" s="48" t="s">
        <v>8920</v>
      </c>
      <c r="K3136" s="300"/>
      <c r="L3136" s="349"/>
      <c r="M3136" s="619"/>
      <c r="N3136" s="45" t="s">
        <v>12004</v>
      </c>
      <c r="O3136" s="578"/>
      <c r="P3136" s="578"/>
      <c r="Q3136" s="20"/>
      <c r="R3136" s="20"/>
      <c r="S3136" s="20"/>
      <c r="T3136" s="20"/>
      <c r="U3136" s="20"/>
      <c r="V3136" s="20"/>
      <c r="W3136" s="20"/>
      <c r="X3136" s="20"/>
      <c r="Y3136" s="20"/>
      <c r="Z3136" s="20"/>
      <c r="AA3136" s="20"/>
      <c r="AB3136" s="20"/>
    </row>
    <row r="3137" hidden="1">
      <c r="A3137" s="577"/>
      <c r="B3137" s="99"/>
      <c r="C3137" s="480" t="s">
        <v>69</v>
      </c>
      <c r="D3137" s="493" t="s">
        <v>230</v>
      </c>
      <c r="E3137" s="122" t="s">
        <v>6037</v>
      </c>
      <c r="F3137" s="122" t="s">
        <v>6038</v>
      </c>
      <c r="G3137" s="309" t="s">
        <v>8783</v>
      </c>
      <c r="H3137" s="558" t="s">
        <v>11280</v>
      </c>
      <c r="I3137" s="122" t="s">
        <v>12005</v>
      </c>
      <c r="J3137" s="152" t="s">
        <v>6040</v>
      </c>
      <c r="K3137" s="300" t="s">
        <v>12006</v>
      </c>
      <c r="L3137" s="349"/>
      <c r="M3137" s="619"/>
      <c r="N3137" s="578"/>
      <c r="O3137" s="578"/>
      <c r="P3137" s="578"/>
      <c r="Q3137" s="20"/>
      <c r="R3137" s="20"/>
      <c r="S3137" s="20"/>
      <c r="T3137" s="20"/>
      <c r="U3137" s="20"/>
      <c r="V3137" s="20"/>
      <c r="W3137" s="20"/>
      <c r="X3137" s="20"/>
      <c r="Y3137" s="20"/>
      <c r="Z3137" s="20"/>
      <c r="AA3137" s="20"/>
      <c r="AB3137" s="20"/>
    </row>
    <row r="3138" hidden="1">
      <c r="A3138" s="577"/>
      <c r="B3138" s="99"/>
      <c r="C3138" s="480" t="s">
        <v>69</v>
      </c>
      <c r="D3138" s="297" t="s">
        <v>247</v>
      </c>
      <c r="E3138" s="122" t="s">
        <v>8032</v>
      </c>
      <c r="F3138" s="122" t="s">
        <v>8033</v>
      </c>
      <c r="G3138" s="309" t="s">
        <v>9325</v>
      </c>
      <c r="H3138" s="122" t="s">
        <v>8843</v>
      </c>
      <c r="I3138" s="122" t="s">
        <v>12007</v>
      </c>
      <c r="J3138" s="122" t="s">
        <v>8035</v>
      </c>
      <c r="K3138" s="300" t="s">
        <v>12008</v>
      </c>
      <c r="L3138" s="349"/>
      <c r="M3138" s="619"/>
      <c r="N3138" s="578"/>
      <c r="O3138" s="578"/>
      <c r="P3138" s="578"/>
      <c r="Q3138" s="20"/>
      <c r="R3138" s="20"/>
      <c r="S3138" s="20"/>
      <c r="T3138" s="20"/>
      <c r="U3138" s="20"/>
      <c r="V3138" s="20"/>
      <c r="W3138" s="20"/>
      <c r="X3138" s="20"/>
      <c r="Y3138" s="20"/>
      <c r="Z3138" s="20"/>
      <c r="AA3138" s="20"/>
      <c r="AB3138" s="20"/>
    </row>
    <row r="3139" hidden="1">
      <c r="A3139" s="577"/>
      <c r="B3139" s="108"/>
      <c r="C3139" s="480"/>
      <c r="D3139" s="127"/>
      <c r="E3139" s="127"/>
      <c r="F3139" s="127"/>
      <c r="G3139" s="127"/>
      <c r="I3139" s="11"/>
      <c r="L3139" s="349"/>
      <c r="M3139" s="619"/>
      <c r="N3139" s="578"/>
      <c r="O3139" s="578"/>
      <c r="P3139" s="578"/>
      <c r="Q3139" s="20"/>
      <c r="R3139" s="20"/>
      <c r="S3139" s="20"/>
      <c r="T3139" s="20"/>
      <c r="U3139" s="20"/>
      <c r="V3139" s="20"/>
      <c r="W3139" s="20"/>
      <c r="X3139" s="20"/>
      <c r="Y3139" s="20"/>
      <c r="Z3139" s="20"/>
      <c r="AA3139" s="20"/>
      <c r="AB3139" s="20"/>
    </row>
    <row r="3140" hidden="1">
      <c r="A3140" s="577"/>
      <c r="B3140" s="479"/>
      <c r="C3140" s="480"/>
      <c r="D3140" s="306"/>
      <c r="E3140" s="173"/>
      <c r="F3140" s="173"/>
      <c r="G3140" s="308"/>
      <c r="H3140" s="348"/>
      <c r="I3140" s="173"/>
      <c r="J3140" s="173"/>
      <c r="K3140" s="300"/>
      <c r="L3140" s="349"/>
      <c r="M3140" s="619"/>
      <c r="N3140" s="578"/>
      <c r="O3140" s="578"/>
      <c r="P3140" s="578"/>
      <c r="Q3140" s="20"/>
      <c r="R3140" s="20"/>
      <c r="S3140" s="20"/>
      <c r="T3140" s="20"/>
      <c r="U3140" s="20"/>
      <c r="V3140" s="20"/>
      <c r="W3140" s="20"/>
      <c r="X3140" s="20"/>
      <c r="Y3140" s="20"/>
      <c r="Z3140" s="20"/>
      <c r="AA3140" s="20"/>
      <c r="AB3140" s="20"/>
    </row>
    <row r="3141" hidden="1">
      <c r="A3141" s="577"/>
      <c r="B3141" s="582" t="s">
        <v>368</v>
      </c>
      <c r="C3141" s="480" t="s">
        <v>371</v>
      </c>
      <c r="D3141" s="306"/>
      <c r="E3141" s="339" t="s">
        <v>10215</v>
      </c>
      <c r="F3141" s="254"/>
      <c r="G3141" s="308"/>
      <c r="H3141" s="348"/>
      <c r="I3141" s="173"/>
      <c r="J3141" s="173"/>
      <c r="K3141" s="300"/>
      <c r="L3141" s="349"/>
      <c r="M3141" s="619"/>
      <c r="N3141" s="578"/>
      <c r="O3141" s="578"/>
      <c r="P3141" s="578"/>
      <c r="Q3141" s="20"/>
      <c r="R3141" s="20"/>
      <c r="S3141" s="20"/>
      <c r="T3141" s="20"/>
      <c r="U3141" s="20"/>
      <c r="V3141" s="20"/>
      <c r="W3141" s="20"/>
      <c r="X3141" s="20"/>
      <c r="Y3141" s="20"/>
      <c r="Z3141" s="20"/>
      <c r="AA3141" s="20"/>
      <c r="AB3141" s="20"/>
    </row>
    <row r="3142" hidden="1">
      <c r="A3142" s="577"/>
      <c r="B3142" s="99"/>
      <c r="C3142" s="480" t="s">
        <v>371</v>
      </c>
      <c r="D3142" s="306"/>
      <c r="E3142" s="255"/>
      <c r="F3142" s="256"/>
      <c r="G3142" s="308"/>
      <c r="H3142" s="348"/>
      <c r="I3142" s="173"/>
      <c r="J3142" s="173"/>
      <c r="K3142" s="300"/>
      <c r="L3142" s="349"/>
      <c r="M3142" s="619"/>
      <c r="N3142" s="578"/>
      <c r="O3142" s="578"/>
      <c r="P3142" s="578"/>
      <c r="Q3142" s="20"/>
      <c r="R3142" s="20"/>
      <c r="S3142" s="20"/>
      <c r="T3142" s="20"/>
      <c r="U3142" s="20"/>
      <c r="V3142" s="20"/>
      <c r="W3142" s="20"/>
      <c r="X3142" s="20"/>
      <c r="Y3142" s="20"/>
      <c r="Z3142" s="20"/>
      <c r="AA3142" s="20"/>
      <c r="AB3142" s="20"/>
    </row>
    <row r="3143" hidden="1">
      <c r="A3143" s="577"/>
      <c r="B3143" s="99"/>
      <c r="C3143" s="480" t="s">
        <v>371</v>
      </c>
      <c r="D3143" s="306"/>
      <c r="E3143" s="257"/>
      <c r="F3143" s="259"/>
      <c r="G3143" s="308"/>
      <c r="H3143" s="348"/>
      <c r="I3143" s="173"/>
      <c r="J3143" s="173"/>
      <c r="K3143" s="300"/>
      <c r="L3143" s="349"/>
      <c r="M3143" s="619"/>
      <c r="N3143" s="578"/>
      <c r="O3143" s="578"/>
      <c r="P3143" s="578"/>
      <c r="Q3143" s="20"/>
      <c r="R3143" s="20"/>
      <c r="S3143" s="20"/>
      <c r="T3143" s="20"/>
      <c r="U3143" s="20"/>
      <c r="V3143" s="20"/>
      <c r="W3143" s="20"/>
      <c r="X3143" s="20"/>
      <c r="Y3143" s="20"/>
      <c r="Z3143" s="20"/>
      <c r="AA3143" s="20"/>
      <c r="AB3143" s="20"/>
    </row>
    <row r="3144" hidden="1">
      <c r="A3144" s="577"/>
      <c r="B3144" s="99"/>
      <c r="C3144" s="480" t="s">
        <v>371</v>
      </c>
      <c r="D3144" s="306"/>
      <c r="E3144" s="173"/>
      <c r="F3144" s="173"/>
      <c r="G3144" s="308"/>
      <c r="H3144" s="348"/>
      <c r="I3144" s="173"/>
      <c r="J3144" s="173"/>
      <c r="K3144" s="300"/>
      <c r="L3144" s="349"/>
      <c r="M3144" s="619"/>
      <c r="N3144" s="578"/>
      <c r="O3144" s="578"/>
      <c r="P3144" s="578"/>
      <c r="Q3144" s="20"/>
      <c r="R3144" s="20"/>
      <c r="S3144" s="20"/>
      <c r="T3144" s="20"/>
      <c r="U3144" s="20"/>
      <c r="V3144" s="20"/>
      <c r="W3144" s="20"/>
      <c r="X3144" s="20"/>
      <c r="Y3144" s="20"/>
      <c r="Z3144" s="20"/>
      <c r="AA3144" s="20"/>
      <c r="AB3144" s="20"/>
    </row>
    <row r="3145" hidden="1">
      <c r="A3145" s="577"/>
      <c r="B3145" s="99"/>
      <c r="C3145" s="480" t="s">
        <v>371</v>
      </c>
      <c r="D3145" s="306"/>
      <c r="E3145" s="173"/>
      <c r="F3145" s="173"/>
      <c r="G3145" s="308"/>
      <c r="H3145" s="348"/>
      <c r="I3145" s="173"/>
      <c r="J3145" s="173"/>
      <c r="K3145" s="300"/>
      <c r="L3145" s="349"/>
      <c r="M3145" s="619"/>
      <c r="N3145" s="578"/>
      <c r="O3145" s="578"/>
      <c r="P3145" s="578"/>
      <c r="Q3145" s="20"/>
      <c r="R3145" s="20"/>
      <c r="S3145" s="20"/>
      <c r="T3145" s="20"/>
      <c r="U3145" s="20"/>
      <c r="V3145" s="20"/>
      <c r="W3145" s="20"/>
      <c r="X3145" s="20"/>
      <c r="Y3145" s="20"/>
      <c r="Z3145" s="20"/>
      <c r="AA3145" s="20"/>
      <c r="AB3145" s="20"/>
    </row>
    <row r="3146" hidden="1">
      <c r="A3146" s="577"/>
      <c r="B3146" s="108"/>
      <c r="C3146" s="480"/>
      <c r="D3146" s="306"/>
      <c r="E3146" s="173"/>
      <c r="F3146" s="173"/>
      <c r="G3146" s="308"/>
      <c r="H3146" s="348"/>
      <c r="I3146" s="173"/>
      <c r="J3146" s="173"/>
      <c r="K3146" s="300"/>
      <c r="L3146" s="349"/>
      <c r="M3146" s="619"/>
      <c r="N3146" s="578"/>
      <c r="O3146" s="578"/>
      <c r="P3146" s="578"/>
      <c r="Q3146" s="20"/>
      <c r="R3146" s="20"/>
      <c r="S3146" s="20"/>
      <c r="T3146" s="20"/>
      <c r="U3146" s="20"/>
      <c r="V3146" s="20"/>
      <c r="W3146" s="20"/>
      <c r="X3146" s="20"/>
      <c r="Y3146" s="20"/>
      <c r="Z3146" s="20"/>
      <c r="AA3146" s="20"/>
      <c r="AB3146" s="20"/>
    </row>
    <row r="3147" hidden="1">
      <c r="A3147" s="577"/>
      <c r="B3147" s="83"/>
      <c r="C3147" s="478">
        <v>44547.0</v>
      </c>
      <c r="D3147" s="306"/>
      <c r="E3147" s="173"/>
      <c r="F3147" s="173"/>
      <c r="G3147" s="308"/>
      <c r="H3147" s="348"/>
      <c r="I3147" s="173"/>
      <c r="J3147" s="173"/>
      <c r="K3147" s="300"/>
      <c r="L3147" s="349"/>
      <c r="M3147" s="619"/>
      <c r="N3147" s="578"/>
      <c r="O3147" s="578"/>
      <c r="P3147" s="578"/>
      <c r="Q3147" s="20"/>
      <c r="R3147" s="20"/>
      <c r="S3147" s="20"/>
      <c r="T3147" s="20"/>
      <c r="U3147" s="20"/>
      <c r="V3147" s="20"/>
      <c r="W3147" s="20"/>
      <c r="X3147" s="20"/>
      <c r="Y3147" s="20"/>
      <c r="Z3147" s="20"/>
      <c r="AA3147" s="20"/>
      <c r="AB3147" s="20"/>
    </row>
    <row r="3148" hidden="1">
      <c r="A3148" s="577"/>
      <c r="B3148" s="582" t="s">
        <v>8686</v>
      </c>
      <c r="C3148" s="500" t="s">
        <v>52</v>
      </c>
      <c r="D3148" s="306"/>
      <c r="E3148" s="173"/>
      <c r="F3148" s="173"/>
      <c r="G3148" s="308"/>
      <c r="H3148" s="348"/>
      <c r="I3148" s="173"/>
      <c r="J3148" s="173"/>
      <c r="K3148" s="300"/>
      <c r="L3148" s="349"/>
      <c r="M3148" s="619"/>
      <c r="N3148" s="578"/>
      <c r="O3148" s="578"/>
      <c r="P3148" s="578"/>
      <c r="Q3148" s="20"/>
      <c r="R3148" s="20"/>
      <c r="S3148" s="20"/>
      <c r="T3148" s="20"/>
      <c r="U3148" s="20"/>
      <c r="V3148" s="20"/>
      <c r="W3148" s="20"/>
      <c r="X3148" s="20"/>
      <c r="Y3148" s="20"/>
      <c r="Z3148" s="20"/>
      <c r="AA3148" s="20"/>
      <c r="AB3148" s="20"/>
    </row>
    <row r="3149" hidden="1">
      <c r="A3149" s="577"/>
      <c r="B3149" s="99"/>
      <c r="C3149" s="480" t="s">
        <v>52</v>
      </c>
      <c r="D3149" s="306"/>
      <c r="E3149" s="173"/>
      <c r="F3149" s="173"/>
      <c r="G3149" s="308"/>
      <c r="H3149" s="348"/>
      <c r="I3149" s="173"/>
      <c r="J3149" s="173"/>
      <c r="K3149" s="300"/>
      <c r="L3149" s="349"/>
      <c r="M3149" s="619"/>
      <c r="N3149" s="578"/>
      <c r="O3149" s="578"/>
      <c r="P3149" s="578"/>
      <c r="Q3149" s="20"/>
      <c r="R3149" s="20"/>
      <c r="S3149" s="20"/>
      <c r="T3149" s="20"/>
      <c r="U3149" s="20"/>
      <c r="V3149" s="20"/>
      <c r="W3149" s="20"/>
      <c r="X3149" s="20"/>
      <c r="Y3149" s="20"/>
      <c r="Z3149" s="20"/>
      <c r="AA3149" s="20"/>
      <c r="AB3149" s="20"/>
    </row>
    <row r="3150" hidden="1">
      <c r="A3150" s="577"/>
      <c r="B3150" s="99"/>
      <c r="C3150" s="480" t="s">
        <v>52</v>
      </c>
      <c r="D3150" s="306"/>
      <c r="E3150" s="173"/>
      <c r="F3150" s="173"/>
      <c r="G3150" s="308"/>
      <c r="H3150" s="348"/>
      <c r="I3150" s="173"/>
      <c r="J3150" s="173"/>
      <c r="K3150" s="300"/>
      <c r="L3150" s="349"/>
      <c r="M3150" s="619"/>
      <c r="N3150" s="578"/>
      <c r="O3150" s="578"/>
      <c r="P3150" s="578"/>
      <c r="Q3150" s="20"/>
      <c r="R3150" s="20"/>
      <c r="S3150" s="20"/>
      <c r="T3150" s="20"/>
      <c r="U3150" s="20"/>
      <c r="V3150" s="20"/>
      <c r="W3150" s="20"/>
      <c r="X3150" s="20"/>
      <c r="Y3150" s="20"/>
      <c r="Z3150" s="20"/>
      <c r="AA3150" s="20"/>
      <c r="AB3150" s="20"/>
    </row>
    <row r="3151" hidden="1">
      <c r="A3151" s="577"/>
      <c r="B3151" s="99"/>
      <c r="C3151" s="480" t="s">
        <v>52</v>
      </c>
      <c r="D3151" s="493" t="s">
        <v>99</v>
      </c>
      <c r="E3151" s="122" t="s">
        <v>5641</v>
      </c>
      <c r="F3151" s="122" t="s">
        <v>5642</v>
      </c>
      <c r="G3151" s="309" t="s">
        <v>8748</v>
      </c>
      <c r="H3151" s="231" t="s">
        <v>11950</v>
      </c>
      <c r="I3151" s="122" t="s">
        <v>12009</v>
      </c>
      <c r="J3151" s="424" t="s">
        <v>5644</v>
      </c>
      <c r="K3151" s="300" t="s">
        <v>12010</v>
      </c>
      <c r="L3151" s="349"/>
      <c r="M3151" s="619"/>
      <c r="N3151" s="578"/>
      <c r="O3151" s="578"/>
      <c r="P3151" s="578"/>
      <c r="Q3151" s="20"/>
      <c r="R3151" s="20"/>
      <c r="S3151" s="20"/>
      <c r="T3151" s="20"/>
      <c r="U3151" s="20"/>
      <c r="V3151" s="20"/>
      <c r="W3151" s="20"/>
      <c r="X3151" s="20"/>
      <c r="Y3151" s="20"/>
      <c r="Z3151" s="20"/>
      <c r="AA3151" s="20"/>
      <c r="AB3151" s="20"/>
    </row>
    <row r="3152" hidden="1">
      <c r="A3152" s="577"/>
      <c r="B3152" s="99"/>
      <c r="C3152" s="480" t="s">
        <v>52</v>
      </c>
      <c r="D3152" s="622" t="s">
        <v>104</v>
      </c>
      <c r="E3152" s="122" t="s">
        <v>2352</v>
      </c>
      <c r="F3152" s="122" t="s">
        <v>2353</v>
      </c>
      <c r="G3152" s="309" t="s">
        <v>9021</v>
      </c>
      <c r="H3152" s="231" t="s">
        <v>12011</v>
      </c>
      <c r="I3152" s="122" t="s">
        <v>12012</v>
      </c>
      <c r="J3152" s="424" t="s">
        <v>2355</v>
      </c>
      <c r="K3152" s="300" t="s">
        <v>12013</v>
      </c>
      <c r="L3152" s="349"/>
      <c r="M3152" s="619"/>
      <c r="N3152" s="578"/>
      <c r="O3152" s="578"/>
      <c r="P3152" s="578"/>
      <c r="Q3152" s="20"/>
      <c r="R3152" s="20"/>
      <c r="S3152" s="20"/>
      <c r="T3152" s="20"/>
      <c r="U3152" s="20"/>
      <c r="V3152" s="20"/>
      <c r="W3152" s="20"/>
      <c r="X3152" s="20"/>
      <c r="Y3152" s="20"/>
      <c r="Z3152" s="20"/>
      <c r="AA3152" s="20"/>
      <c r="AB3152" s="20"/>
    </row>
    <row r="3153" hidden="1">
      <c r="A3153" s="577"/>
      <c r="B3153" s="99"/>
      <c r="C3153" s="480" t="s">
        <v>52</v>
      </c>
      <c r="D3153" s="493" t="s">
        <v>99</v>
      </c>
      <c r="E3153" s="122" t="s">
        <v>4709</v>
      </c>
      <c r="F3153" s="122" t="s">
        <v>4710</v>
      </c>
      <c r="G3153" s="309" t="s">
        <v>8697</v>
      </c>
      <c r="H3153" s="231" t="s">
        <v>12014</v>
      </c>
      <c r="I3153" s="122" t="s">
        <v>11939</v>
      </c>
      <c r="J3153" s="122" t="s">
        <v>4221</v>
      </c>
      <c r="K3153" s="628" t="s">
        <v>12015</v>
      </c>
      <c r="L3153" s="349"/>
      <c r="M3153" s="619"/>
      <c r="N3153" s="578"/>
      <c r="O3153" s="578"/>
      <c r="P3153" s="578"/>
      <c r="Q3153" s="20"/>
      <c r="R3153" s="20"/>
      <c r="S3153" s="20"/>
      <c r="T3153" s="20"/>
      <c r="U3153" s="20"/>
      <c r="V3153" s="20"/>
      <c r="W3153" s="20"/>
      <c r="X3153" s="20"/>
      <c r="Y3153" s="20"/>
      <c r="Z3153" s="20"/>
      <c r="AA3153" s="20"/>
      <c r="AB3153" s="20"/>
    </row>
    <row r="3154" hidden="1">
      <c r="A3154" s="577"/>
      <c r="B3154" s="108"/>
      <c r="C3154" s="480" t="s">
        <v>52</v>
      </c>
      <c r="D3154" s="52" t="s">
        <v>104</v>
      </c>
      <c r="E3154" s="116" t="s">
        <v>3709</v>
      </c>
      <c r="F3154" s="116" t="s">
        <v>3710</v>
      </c>
      <c r="G3154" s="409" t="s">
        <v>9325</v>
      </c>
      <c r="H3154" s="414" t="s">
        <v>10720</v>
      </c>
      <c r="I3154" s="116" t="s">
        <v>12016</v>
      </c>
      <c r="J3154" s="48" t="s">
        <v>3712</v>
      </c>
      <c r="K3154" s="300" t="s">
        <v>12017</v>
      </c>
      <c r="L3154" s="349"/>
      <c r="M3154" s="619"/>
      <c r="N3154" s="578"/>
      <c r="O3154" s="578"/>
      <c r="P3154" s="578"/>
      <c r="Q3154" s="20"/>
      <c r="R3154" s="20"/>
      <c r="S3154" s="20"/>
      <c r="T3154" s="20"/>
      <c r="U3154" s="20"/>
      <c r="V3154" s="20"/>
      <c r="W3154" s="20"/>
      <c r="X3154" s="20"/>
      <c r="Y3154" s="20"/>
      <c r="Z3154" s="20"/>
      <c r="AA3154" s="20"/>
      <c r="AB3154" s="20"/>
    </row>
    <row r="3155" hidden="1">
      <c r="A3155" s="577"/>
      <c r="B3155" s="479"/>
      <c r="C3155" s="480"/>
      <c r="D3155" s="306"/>
      <c r="E3155" s="173"/>
      <c r="F3155" s="173"/>
      <c r="G3155" s="308"/>
      <c r="H3155" s="348"/>
      <c r="I3155" s="173"/>
      <c r="J3155" s="173"/>
      <c r="K3155" s="300"/>
      <c r="L3155" s="349"/>
      <c r="M3155" s="619"/>
      <c r="N3155" s="578"/>
      <c r="O3155" s="578"/>
      <c r="P3155" s="578"/>
      <c r="Q3155" s="20"/>
      <c r="R3155" s="20"/>
      <c r="S3155" s="20"/>
      <c r="T3155" s="20"/>
      <c r="U3155" s="20"/>
      <c r="V3155" s="20"/>
      <c r="W3155" s="20"/>
      <c r="X3155" s="20"/>
      <c r="Y3155" s="20"/>
      <c r="Z3155" s="20"/>
      <c r="AA3155" s="20"/>
      <c r="AB3155" s="20"/>
    </row>
    <row r="3156" hidden="1">
      <c r="A3156" s="577"/>
      <c r="B3156" s="582" t="s">
        <v>10572</v>
      </c>
      <c r="C3156" s="480"/>
      <c r="D3156" s="306"/>
      <c r="E3156" s="173"/>
      <c r="F3156" s="173"/>
      <c r="G3156" s="308"/>
      <c r="H3156" s="348"/>
      <c r="I3156" s="173"/>
      <c r="J3156" s="173"/>
      <c r="K3156" s="300"/>
      <c r="L3156" s="349"/>
      <c r="M3156" s="619"/>
      <c r="N3156" s="578"/>
      <c r="O3156" s="578"/>
      <c r="P3156" s="578"/>
      <c r="Q3156" s="20"/>
      <c r="R3156" s="20"/>
      <c r="S3156" s="20"/>
      <c r="T3156" s="20"/>
      <c r="U3156" s="20"/>
      <c r="V3156" s="20"/>
      <c r="W3156" s="20"/>
      <c r="X3156" s="20"/>
      <c r="Y3156" s="20"/>
      <c r="Z3156" s="20"/>
      <c r="AA3156" s="20"/>
      <c r="AB3156" s="20"/>
    </row>
    <row r="3157" hidden="1">
      <c r="A3157" s="577"/>
      <c r="B3157" s="99"/>
      <c r="C3157" s="480" t="s">
        <v>69</v>
      </c>
      <c r="D3157" s="306"/>
      <c r="E3157" s="173"/>
      <c r="F3157" s="173"/>
      <c r="G3157" s="308"/>
      <c r="H3157" s="348"/>
      <c r="I3157" s="173"/>
      <c r="J3157" s="173"/>
      <c r="K3157" s="300"/>
      <c r="L3157" s="349"/>
      <c r="M3157" s="619"/>
      <c r="N3157" s="578"/>
      <c r="O3157" s="578"/>
      <c r="P3157" s="578"/>
      <c r="Q3157" s="20"/>
      <c r="R3157" s="20"/>
      <c r="S3157" s="20"/>
      <c r="T3157" s="20"/>
      <c r="U3157" s="20"/>
      <c r="V3157" s="20"/>
      <c r="W3157" s="20"/>
      <c r="X3157" s="20"/>
      <c r="Y3157" s="20"/>
      <c r="Z3157" s="20"/>
      <c r="AA3157" s="20"/>
      <c r="AB3157" s="20"/>
    </row>
    <row r="3158" hidden="1">
      <c r="A3158" s="577"/>
      <c r="B3158" s="99"/>
      <c r="C3158" s="480" t="s">
        <v>69</v>
      </c>
      <c r="D3158" s="306"/>
      <c r="E3158" s="339" t="s">
        <v>10215</v>
      </c>
      <c r="F3158" s="254"/>
      <c r="G3158" s="308"/>
      <c r="H3158" s="348"/>
      <c r="I3158" s="173"/>
      <c r="J3158" s="173"/>
      <c r="K3158" s="300"/>
      <c r="L3158" s="349"/>
      <c r="M3158" s="619"/>
      <c r="N3158" s="578"/>
      <c r="O3158" s="578"/>
      <c r="P3158" s="578"/>
      <c r="Q3158" s="20"/>
      <c r="R3158" s="20"/>
      <c r="S3158" s="20"/>
      <c r="T3158" s="20"/>
      <c r="U3158" s="20"/>
      <c r="V3158" s="20"/>
      <c r="W3158" s="20"/>
      <c r="X3158" s="20"/>
      <c r="Y3158" s="20"/>
      <c r="Z3158" s="20"/>
      <c r="AA3158" s="20"/>
      <c r="AB3158" s="20"/>
    </row>
    <row r="3159" hidden="1">
      <c r="A3159" s="577"/>
      <c r="B3159" s="99"/>
      <c r="C3159" s="480" t="s">
        <v>69</v>
      </c>
      <c r="D3159" s="306"/>
      <c r="E3159" s="255"/>
      <c r="F3159" s="256"/>
      <c r="G3159" s="308"/>
      <c r="H3159" s="348"/>
      <c r="I3159" s="173"/>
      <c r="J3159" s="173"/>
      <c r="K3159" s="300"/>
      <c r="L3159" s="349"/>
      <c r="M3159" s="619"/>
      <c r="N3159" s="578"/>
      <c r="O3159" s="578"/>
      <c r="P3159" s="578"/>
      <c r="Q3159" s="20"/>
      <c r="R3159" s="20"/>
      <c r="S3159" s="20"/>
      <c r="T3159" s="20"/>
      <c r="U3159" s="20"/>
      <c r="V3159" s="20"/>
      <c r="W3159" s="20"/>
      <c r="X3159" s="20"/>
      <c r="Y3159" s="20"/>
      <c r="Z3159" s="20"/>
      <c r="AA3159" s="20"/>
      <c r="AB3159" s="20"/>
    </row>
    <row r="3160" hidden="1">
      <c r="A3160" s="577"/>
      <c r="B3160" s="99"/>
      <c r="C3160" s="480" t="s">
        <v>69</v>
      </c>
      <c r="D3160" s="306"/>
      <c r="E3160" s="257"/>
      <c r="F3160" s="259"/>
      <c r="G3160" s="308"/>
      <c r="H3160" s="348"/>
      <c r="I3160" s="173"/>
      <c r="J3160" s="173"/>
      <c r="K3160" s="300"/>
      <c r="L3160" s="349"/>
      <c r="M3160" s="619"/>
      <c r="N3160" s="578"/>
      <c r="O3160" s="578"/>
      <c r="P3160" s="578"/>
      <c r="Q3160" s="20"/>
      <c r="R3160" s="20"/>
      <c r="S3160" s="20"/>
      <c r="T3160" s="20"/>
      <c r="U3160" s="20"/>
      <c r="V3160" s="20"/>
      <c r="W3160" s="20"/>
      <c r="X3160" s="20"/>
      <c r="Y3160" s="20"/>
      <c r="Z3160" s="20"/>
      <c r="AA3160" s="20"/>
      <c r="AB3160" s="20"/>
    </row>
    <row r="3161" hidden="1">
      <c r="A3161" s="577"/>
      <c r="B3161" s="99"/>
      <c r="C3161" s="480" t="s">
        <v>69</v>
      </c>
      <c r="D3161" s="306"/>
      <c r="E3161" s="173"/>
      <c r="F3161" s="173"/>
      <c r="G3161" s="308"/>
      <c r="H3161" s="348"/>
      <c r="I3161" s="173"/>
      <c r="J3161" s="173"/>
      <c r="K3161" s="300"/>
      <c r="L3161" s="349"/>
      <c r="M3161" s="619"/>
      <c r="N3161" s="578"/>
      <c r="O3161" s="578"/>
      <c r="P3161" s="578"/>
      <c r="Q3161" s="20"/>
      <c r="R3161" s="20"/>
      <c r="S3161" s="20"/>
      <c r="T3161" s="20"/>
      <c r="U3161" s="20"/>
      <c r="V3161" s="20"/>
      <c r="W3161" s="20"/>
      <c r="X3161" s="20"/>
      <c r="Y3161" s="20"/>
      <c r="Z3161" s="20"/>
      <c r="AA3161" s="20"/>
      <c r="AB3161" s="20"/>
    </row>
    <row r="3162" hidden="1">
      <c r="A3162" s="577"/>
      <c r="B3162" s="108"/>
      <c r="C3162" s="480"/>
      <c r="D3162" s="306"/>
      <c r="E3162" s="173"/>
      <c r="F3162" s="173"/>
      <c r="G3162" s="308"/>
      <c r="H3162" s="348"/>
      <c r="I3162" s="173"/>
      <c r="J3162" s="173"/>
      <c r="K3162" s="300"/>
      <c r="L3162" s="349"/>
      <c r="M3162" s="619"/>
      <c r="N3162" s="578"/>
      <c r="O3162" s="578"/>
      <c r="P3162" s="578"/>
      <c r="Q3162" s="20"/>
      <c r="R3162" s="20"/>
      <c r="S3162" s="20"/>
      <c r="T3162" s="20"/>
      <c r="U3162" s="20"/>
      <c r="V3162" s="20"/>
      <c r="W3162" s="20"/>
      <c r="X3162" s="20"/>
      <c r="Y3162" s="20"/>
      <c r="Z3162" s="20"/>
      <c r="AA3162" s="20"/>
      <c r="AB3162" s="20"/>
    </row>
    <row r="3163" hidden="1">
      <c r="A3163" s="577"/>
      <c r="B3163" s="479"/>
      <c r="C3163" s="480"/>
      <c r="D3163" s="306"/>
      <c r="E3163" s="173"/>
      <c r="F3163" s="173"/>
      <c r="G3163" s="308"/>
      <c r="H3163" s="348"/>
      <c r="I3163" s="173"/>
      <c r="J3163" s="173"/>
      <c r="K3163" s="300"/>
      <c r="L3163" s="349"/>
      <c r="M3163" s="619"/>
      <c r="N3163" s="578"/>
      <c r="O3163" s="578"/>
      <c r="P3163" s="578"/>
      <c r="Q3163" s="20"/>
      <c r="R3163" s="20"/>
      <c r="S3163" s="20"/>
      <c r="T3163" s="20"/>
      <c r="U3163" s="20"/>
      <c r="V3163" s="20"/>
      <c r="W3163" s="20"/>
      <c r="X3163" s="20"/>
      <c r="Y3163" s="20"/>
      <c r="Z3163" s="20"/>
      <c r="AA3163" s="20"/>
      <c r="AB3163" s="20"/>
    </row>
    <row r="3164" hidden="1">
      <c r="A3164" s="577"/>
      <c r="B3164" s="582" t="s">
        <v>368</v>
      </c>
      <c r="C3164" s="480" t="s">
        <v>371</v>
      </c>
      <c r="D3164" s="306"/>
      <c r="E3164" s="339" t="s">
        <v>10215</v>
      </c>
      <c r="F3164" s="254"/>
      <c r="G3164" s="308"/>
      <c r="H3164" s="348"/>
      <c r="I3164" s="173"/>
      <c r="J3164" s="173"/>
      <c r="K3164" s="300"/>
      <c r="L3164" s="349"/>
      <c r="M3164" s="619"/>
      <c r="N3164" s="578"/>
      <c r="O3164" s="578"/>
      <c r="P3164" s="578"/>
      <c r="Q3164" s="20"/>
      <c r="R3164" s="20"/>
      <c r="S3164" s="20"/>
      <c r="T3164" s="20"/>
      <c r="U3164" s="20"/>
      <c r="V3164" s="20"/>
      <c r="W3164" s="20"/>
      <c r="X3164" s="20"/>
      <c r="Y3164" s="20"/>
      <c r="Z3164" s="20"/>
      <c r="AA3164" s="20"/>
      <c r="AB3164" s="20"/>
    </row>
    <row r="3165" hidden="1">
      <c r="A3165" s="577"/>
      <c r="B3165" s="99"/>
      <c r="C3165" s="480" t="s">
        <v>371</v>
      </c>
      <c r="D3165" s="306"/>
      <c r="E3165" s="255"/>
      <c r="F3165" s="256"/>
      <c r="G3165" s="308"/>
      <c r="H3165" s="348"/>
      <c r="I3165" s="173"/>
      <c r="J3165" s="173"/>
      <c r="K3165" s="300"/>
      <c r="L3165" s="349"/>
      <c r="M3165" s="619"/>
      <c r="N3165" s="578"/>
      <c r="O3165" s="578"/>
      <c r="P3165" s="578"/>
      <c r="Q3165" s="20"/>
      <c r="R3165" s="20"/>
      <c r="S3165" s="20"/>
      <c r="T3165" s="20"/>
      <c r="U3165" s="20"/>
      <c r="V3165" s="20"/>
      <c r="W3165" s="20"/>
      <c r="X3165" s="20"/>
      <c r="Y3165" s="20"/>
      <c r="Z3165" s="20"/>
      <c r="AA3165" s="20"/>
      <c r="AB3165" s="20"/>
    </row>
    <row r="3166" hidden="1">
      <c r="A3166" s="577"/>
      <c r="B3166" s="99"/>
      <c r="C3166" s="480" t="s">
        <v>371</v>
      </c>
      <c r="D3166" s="306"/>
      <c r="E3166" s="257"/>
      <c r="F3166" s="259"/>
      <c r="G3166" s="308"/>
      <c r="H3166" s="348"/>
      <c r="I3166" s="173"/>
      <c r="J3166" s="173"/>
      <c r="K3166" s="300"/>
      <c r="L3166" s="349"/>
      <c r="M3166" s="619"/>
      <c r="N3166" s="578"/>
      <c r="O3166" s="578"/>
      <c r="P3166" s="578"/>
      <c r="Q3166" s="20"/>
      <c r="R3166" s="20"/>
      <c r="S3166" s="20"/>
      <c r="T3166" s="20"/>
      <c r="U3166" s="20"/>
      <c r="V3166" s="20"/>
      <c r="W3166" s="20"/>
      <c r="X3166" s="20"/>
      <c r="Y3166" s="20"/>
      <c r="Z3166" s="20"/>
      <c r="AA3166" s="20"/>
      <c r="AB3166" s="20"/>
    </row>
    <row r="3167" hidden="1">
      <c r="A3167" s="577"/>
      <c r="B3167" s="99"/>
      <c r="C3167" s="480" t="s">
        <v>371</v>
      </c>
      <c r="D3167" s="306"/>
      <c r="E3167" s="173"/>
      <c r="F3167" s="173"/>
      <c r="G3167" s="308"/>
      <c r="H3167" s="348"/>
      <c r="I3167" s="173"/>
      <c r="J3167" s="173"/>
      <c r="K3167" s="300"/>
      <c r="L3167" s="349"/>
      <c r="M3167" s="619"/>
      <c r="N3167" s="578"/>
      <c r="O3167" s="578"/>
      <c r="P3167" s="578"/>
      <c r="Q3167" s="20"/>
      <c r="R3167" s="20"/>
      <c r="S3167" s="20"/>
      <c r="T3167" s="20"/>
      <c r="U3167" s="20"/>
      <c r="V3167" s="20"/>
      <c r="W3167" s="20"/>
      <c r="X3167" s="20"/>
      <c r="Y3167" s="20"/>
      <c r="Z3167" s="20"/>
      <c r="AA3167" s="20"/>
      <c r="AB3167" s="20"/>
    </row>
    <row r="3168" hidden="1">
      <c r="A3168" s="577"/>
      <c r="B3168" s="99"/>
      <c r="C3168" s="480" t="s">
        <v>371</v>
      </c>
      <c r="D3168" s="306"/>
      <c r="E3168" s="173"/>
      <c r="F3168" s="173"/>
      <c r="G3168" s="308"/>
      <c r="H3168" s="348"/>
      <c r="I3168" s="173"/>
      <c r="J3168" s="173"/>
      <c r="K3168" s="300"/>
      <c r="L3168" s="349"/>
      <c r="M3168" s="619"/>
      <c r="N3168" s="578"/>
      <c r="O3168" s="578"/>
      <c r="P3168" s="578"/>
      <c r="Q3168" s="20"/>
      <c r="R3168" s="20"/>
      <c r="S3168" s="20"/>
      <c r="T3168" s="20"/>
      <c r="U3168" s="20"/>
      <c r="V3168" s="20"/>
      <c r="W3168" s="20"/>
      <c r="X3168" s="20"/>
      <c r="Y3168" s="20"/>
      <c r="Z3168" s="20"/>
      <c r="AA3168" s="20"/>
      <c r="AB3168" s="20"/>
    </row>
    <row r="3169" hidden="1">
      <c r="A3169" s="577"/>
      <c r="B3169" s="108"/>
      <c r="C3169" s="480"/>
      <c r="D3169" s="306"/>
      <c r="E3169" s="173"/>
      <c r="F3169" s="173"/>
      <c r="G3169" s="308"/>
      <c r="H3169" s="348"/>
      <c r="I3169" s="173"/>
      <c r="J3169" s="173"/>
      <c r="K3169" s="300"/>
      <c r="L3169" s="349"/>
      <c r="M3169" s="619"/>
      <c r="N3169" s="578"/>
      <c r="O3169" s="578"/>
      <c r="P3169" s="578"/>
      <c r="Q3169" s="20"/>
      <c r="R3169" s="20"/>
      <c r="S3169" s="20"/>
      <c r="T3169" s="20"/>
      <c r="U3169" s="20"/>
      <c r="V3169" s="20"/>
      <c r="W3169" s="20"/>
      <c r="X3169" s="20"/>
      <c r="Y3169" s="20"/>
      <c r="Z3169" s="20"/>
      <c r="AA3169" s="20"/>
      <c r="AB3169" s="20"/>
    </row>
    <row r="3170" hidden="1">
      <c r="A3170" s="577"/>
      <c r="B3170" s="83"/>
      <c r="C3170" s="478">
        <v>44550.0</v>
      </c>
      <c r="D3170" s="306"/>
      <c r="E3170" s="173"/>
      <c r="F3170" s="173"/>
      <c r="G3170" s="308"/>
      <c r="H3170" s="348"/>
      <c r="I3170" s="173"/>
      <c r="J3170" s="173"/>
      <c r="K3170" s="300"/>
      <c r="L3170" s="349"/>
      <c r="M3170" s="362"/>
      <c r="N3170" s="578"/>
      <c r="O3170" s="578"/>
      <c r="P3170" s="578"/>
      <c r="Q3170" s="20"/>
      <c r="R3170" s="20"/>
      <c r="S3170" s="20"/>
      <c r="T3170" s="20"/>
      <c r="U3170" s="20"/>
      <c r="V3170" s="20"/>
      <c r="W3170" s="20"/>
      <c r="X3170" s="20"/>
      <c r="Y3170" s="20"/>
      <c r="Z3170" s="20"/>
      <c r="AA3170" s="20"/>
      <c r="AB3170" s="20"/>
    </row>
    <row r="3171" hidden="1">
      <c r="A3171" s="577"/>
      <c r="B3171" s="582" t="s">
        <v>8686</v>
      </c>
      <c r="C3171" s="500" t="s">
        <v>52</v>
      </c>
      <c r="D3171" s="621" t="s">
        <v>104</v>
      </c>
      <c r="E3171" s="116" t="s">
        <v>1692</v>
      </c>
      <c r="F3171" s="116" t="s">
        <v>1693</v>
      </c>
      <c r="G3171" s="409" t="s">
        <v>8927</v>
      </c>
      <c r="H3171" s="414" t="s">
        <v>8714</v>
      </c>
      <c r="I3171" s="116" t="s">
        <v>12018</v>
      </c>
      <c r="J3171" s="116" t="s">
        <v>1696</v>
      </c>
      <c r="K3171" s="300"/>
      <c r="L3171" s="349"/>
      <c r="M3171" s="362"/>
      <c r="N3171" s="578"/>
      <c r="O3171" s="578"/>
      <c r="P3171" s="578"/>
      <c r="Q3171" s="20"/>
      <c r="R3171" s="20"/>
      <c r="S3171" s="20"/>
      <c r="T3171" s="20"/>
      <c r="U3171" s="20"/>
      <c r="V3171" s="20"/>
      <c r="W3171" s="20"/>
      <c r="X3171" s="20"/>
      <c r="Y3171" s="20"/>
      <c r="Z3171" s="20"/>
      <c r="AA3171" s="20"/>
      <c r="AB3171" s="20"/>
    </row>
    <row r="3172" hidden="1">
      <c r="A3172" s="577"/>
      <c r="B3172" s="99"/>
      <c r="C3172" s="480" t="s">
        <v>52</v>
      </c>
      <c r="D3172" s="493" t="s">
        <v>104</v>
      </c>
      <c r="E3172" s="122" t="s">
        <v>360</v>
      </c>
      <c r="F3172" s="122" t="s">
        <v>361</v>
      </c>
      <c r="G3172" s="309" t="s">
        <v>9186</v>
      </c>
      <c r="H3172" s="231" t="s">
        <v>10130</v>
      </c>
      <c r="I3172" s="122" t="s">
        <v>12019</v>
      </c>
      <c r="J3172" s="122" t="s">
        <v>363</v>
      </c>
      <c r="K3172" s="300" t="s">
        <v>12020</v>
      </c>
      <c r="L3172" s="349"/>
      <c r="M3172" s="362"/>
      <c r="N3172" s="578"/>
      <c r="O3172" s="578"/>
      <c r="P3172" s="578"/>
      <c r="Q3172" s="20"/>
      <c r="R3172" s="20"/>
      <c r="S3172" s="20"/>
      <c r="T3172" s="20"/>
      <c r="U3172" s="20"/>
      <c r="V3172" s="20"/>
      <c r="W3172" s="20"/>
      <c r="X3172" s="20"/>
      <c r="Y3172" s="20"/>
      <c r="Z3172" s="20"/>
      <c r="AA3172" s="20"/>
      <c r="AB3172" s="20"/>
    </row>
    <row r="3173" hidden="1">
      <c r="A3173" s="577"/>
      <c r="B3173" s="99"/>
      <c r="C3173" s="480" t="s">
        <v>52</v>
      </c>
      <c r="D3173" s="493" t="s">
        <v>230</v>
      </c>
      <c r="E3173" s="122" t="s">
        <v>6037</v>
      </c>
      <c r="F3173" s="122" t="s">
        <v>6038</v>
      </c>
      <c r="G3173" s="309" t="s">
        <v>8707</v>
      </c>
      <c r="H3173" s="558" t="s">
        <v>11280</v>
      </c>
      <c r="I3173" s="122" t="s">
        <v>12021</v>
      </c>
      <c r="J3173" s="152" t="s">
        <v>6040</v>
      </c>
      <c r="K3173" s="300" t="s">
        <v>12022</v>
      </c>
      <c r="L3173" s="349"/>
      <c r="M3173" s="362"/>
      <c r="N3173" s="578"/>
      <c r="O3173" s="578"/>
      <c r="P3173" s="578"/>
      <c r="Q3173" s="20"/>
      <c r="R3173" s="20"/>
      <c r="S3173" s="20"/>
      <c r="T3173" s="20"/>
      <c r="U3173" s="20"/>
      <c r="V3173" s="20"/>
      <c r="W3173" s="20"/>
      <c r="X3173" s="20"/>
      <c r="Y3173" s="20"/>
      <c r="Z3173" s="20"/>
      <c r="AA3173" s="20"/>
      <c r="AB3173" s="20"/>
    </row>
    <row r="3174" hidden="1">
      <c r="A3174" s="577"/>
      <c r="B3174" s="99"/>
      <c r="C3174" s="480" t="s">
        <v>52</v>
      </c>
      <c r="D3174" s="621" t="s">
        <v>99</v>
      </c>
      <c r="E3174" s="116" t="s">
        <v>1418</v>
      </c>
      <c r="F3174" s="116" t="s">
        <v>1419</v>
      </c>
      <c r="G3174" s="409" t="s">
        <v>8958</v>
      </c>
      <c r="H3174" s="629" t="s">
        <v>11991</v>
      </c>
      <c r="I3174" s="116" t="s">
        <v>12023</v>
      </c>
      <c r="J3174" s="116" t="s">
        <v>1421</v>
      </c>
      <c r="K3174" s="300"/>
      <c r="L3174" s="349"/>
      <c r="M3174" s="362"/>
      <c r="N3174" s="578"/>
      <c r="O3174" s="578"/>
      <c r="P3174" s="578"/>
      <c r="Q3174" s="20"/>
      <c r="R3174" s="20"/>
      <c r="S3174" s="20"/>
      <c r="T3174" s="20"/>
      <c r="U3174" s="20"/>
      <c r="V3174" s="20"/>
      <c r="W3174" s="20"/>
      <c r="X3174" s="20"/>
      <c r="Y3174" s="20"/>
      <c r="Z3174" s="20"/>
      <c r="AA3174" s="20"/>
      <c r="AB3174" s="20"/>
    </row>
    <row r="3175" hidden="1">
      <c r="A3175" s="577"/>
      <c r="B3175" s="99"/>
      <c r="C3175" s="480" t="s">
        <v>52</v>
      </c>
      <c r="D3175" s="630"/>
      <c r="E3175" s="216"/>
      <c r="F3175" s="216"/>
      <c r="G3175" s="550"/>
      <c r="H3175" s="631"/>
      <c r="I3175" s="216"/>
      <c r="J3175" s="632"/>
      <c r="K3175" s="632"/>
      <c r="L3175" s="349"/>
      <c r="M3175" s="362"/>
      <c r="N3175" s="578"/>
      <c r="O3175" s="578"/>
      <c r="P3175" s="578"/>
      <c r="Q3175" s="20"/>
      <c r="R3175" s="20"/>
      <c r="S3175" s="20"/>
      <c r="T3175" s="20"/>
      <c r="U3175" s="20"/>
      <c r="V3175" s="20"/>
      <c r="W3175" s="20"/>
      <c r="X3175" s="20"/>
      <c r="Y3175" s="20"/>
      <c r="Z3175" s="20"/>
      <c r="AA3175" s="20"/>
      <c r="AB3175" s="20"/>
    </row>
    <row r="3176" hidden="1">
      <c r="A3176" s="577"/>
      <c r="B3176" s="99"/>
      <c r="C3176" s="480" t="s">
        <v>52</v>
      </c>
      <c r="D3176" s="306"/>
      <c r="E3176" s="173"/>
      <c r="F3176" s="173"/>
      <c r="G3176" s="308"/>
      <c r="H3176" s="348"/>
      <c r="I3176" s="173"/>
      <c r="J3176" s="173"/>
      <c r="K3176" s="300"/>
      <c r="L3176" s="349"/>
      <c r="M3176" s="362"/>
      <c r="N3176" s="578"/>
      <c r="O3176" s="578"/>
      <c r="P3176" s="578"/>
      <c r="Q3176" s="20"/>
      <c r="R3176" s="20"/>
      <c r="S3176" s="20"/>
      <c r="T3176" s="20"/>
      <c r="U3176" s="20"/>
      <c r="V3176" s="20"/>
      <c r="W3176" s="20"/>
      <c r="X3176" s="20"/>
      <c r="Y3176" s="20"/>
      <c r="Z3176" s="20"/>
      <c r="AA3176" s="20"/>
      <c r="AB3176" s="20"/>
    </row>
    <row r="3177" hidden="1">
      <c r="A3177" s="577"/>
      <c r="B3177" s="108"/>
      <c r="C3177" s="480" t="s">
        <v>52</v>
      </c>
      <c r="D3177" s="306"/>
      <c r="E3177" s="173"/>
      <c r="F3177" s="173"/>
      <c r="G3177" s="308"/>
      <c r="H3177" s="348"/>
      <c r="I3177" s="173"/>
      <c r="J3177" s="173"/>
      <c r="K3177" s="300"/>
      <c r="L3177" s="349"/>
      <c r="M3177" s="362"/>
      <c r="N3177" s="349"/>
      <c r="O3177" s="349"/>
      <c r="P3177" s="578"/>
      <c r="Q3177" s="20"/>
      <c r="R3177" s="20"/>
      <c r="S3177" s="20"/>
      <c r="T3177" s="20"/>
      <c r="U3177" s="20"/>
      <c r="V3177" s="20"/>
      <c r="W3177" s="20"/>
      <c r="X3177" s="20"/>
      <c r="Y3177" s="20"/>
      <c r="Z3177" s="20"/>
      <c r="AA3177" s="20"/>
      <c r="AB3177" s="20"/>
    </row>
    <row r="3178" hidden="1">
      <c r="A3178" s="577"/>
      <c r="B3178" s="479"/>
      <c r="C3178" s="480"/>
      <c r="D3178" s="306"/>
      <c r="E3178" s="173"/>
      <c r="F3178" s="173"/>
      <c r="G3178" s="308"/>
      <c r="H3178" s="348"/>
      <c r="I3178" s="173"/>
      <c r="J3178" s="173"/>
      <c r="K3178" s="300"/>
      <c r="L3178" s="349"/>
      <c r="M3178" s="362"/>
      <c r="N3178" s="349"/>
      <c r="O3178" s="349"/>
      <c r="P3178" s="578"/>
      <c r="Q3178" s="20"/>
      <c r="R3178" s="20"/>
      <c r="S3178" s="20"/>
      <c r="T3178" s="20"/>
      <c r="U3178" s="20"/>
      <c r="V3178" s="20"/>
      <c r="W3178" s="20"/>
      <c r="X3178" s="20"/>
      <c r="Y3178" s="20"/>
      <c r="Z3178" s="20"/>
      <c r="AA3178" s="20"/>
      <c r="AB3178" s="20"/>
    </row>
    <row r="3179" hidden="1">
      <c r="A3179" s="577"/>
      <c r="B3179" s="582" t="s">
        <v>10572</v>
      </c>
      <c r="C3179" s="480"/>
      <c r="D3179" s="306"/>
      <c r="E3179" s="173"/>
      <c r="F3179" s="173"/>
      <c r="G3179" s="308"/>
      <c r="H3179" s="348"/>
      <c r="I3179" s="173"/>
      <c r="J3179" s="173"/>
      <c r="K3179" s="300"/>
      <c r="L3179" s="349"/>
      <c r="M3179" s="362"/>
      <c r="N3179" s="349"/>
      <c r="O3179" s="349"/>
      <c r="P3179" s="578"/>
      <c r="Q3179" s="20"/>
      <c r="R3179" s="20"/>
      <c r="S3179" s="20"/>
      <c r="T3179" s="20"/>
      <c r="U3179" s="20"/>
      <c r="V3179" s="20"/>
      <c r="W3179" s="20"/>
      <c r="X3179" s="20"/>
      <c r="Y3179" s="20"/>
      <c r="Z3179" s="20"/>
      <c r="AA3179" s="20"/>
      <c r="AB3179" s="20"/>
    </row>
    <row r="3180" hidden="1">
      <c r="A3180" s="577"/>
      <c r="B3180" s="99"/>
      <c r="C3180" s="480" t="s">
        <v>69</v>
      </c>
      <c r="D3180" s="306"/>
      <c r="E3180" s="173"/>
      <c r="F3180" s="173"/>
      <c r="G3180" s="308"/>
      <c r="H3180" s="348"/>
      <c r="I3180" s="173"/>
      <c r="J3180" s="173"/>
      <c r="K3180" s="300"/>
      <c r="L3180" s="349"/>
      <c r="M3180" s="362"/>
      <c r="N3180" s="349"/>
      <c r="O3180" s="349"/>
      <c r="P3180" s="578"/>
      <c r="Q3180" s="20"/>
      <c r="R3180" s="20"/>
      <c r="S3180" s="20"/>
      <c r="T3180" s="20"/>
      <c r="U3180" s="20"/>
      <c r="V3180" s="20"/>
      <c r="W3180" s="20"/>
      <c r="X3180" s="20"/>
      <c r="Y3180" s="20"/>
      <c r="Z3180" s="20"/>
      <c r="AA3180" s="20"/>
      <c r="AB3180" s="20"/>
    </row>
    <row r="3181" hidden="1">
      <c r="A3181" s="577"/>
      <c r="B3181" s="99"/>
      <c r="C3181" s="480" t="s">
        <v>69</v>
      </c>
      <c r="D3181" s="306"/>
      <c r="E3181" s="173"/>
      <c r="F3181" s="173"/>
      <c r="G3181" s="308"/>
      <c r="H3181" s="348"/>
      <c r="I3181" s="173"/>
      <c r="J3181" s="173"/>
      <c r="K3181" s="300"/>
      <c r="L3181" s="349"/>
      <c r="M3181" s="362"/>
      <c r="N3181" s="349"/>
      <c r="O3181" s="349"/>
      <c r="P3181" s="578"/>
      <c r="Q3181" s="20"/>
      <c r="R3181" s="20"/>
      <c r="S3181" s="20"/>
      <c r="T3181" s="20"/>
      <c r="U3181" s="20"/>
      <c r="V3181" s="20"/>
      <c r="W3181" s="20"/>
      <c r="X3181" s="20"/>
      <c r="Y3181" s="20"/>
      <c r="Z3181" s="20"/>
      <c r="AA3181" s="20"/>
      <c r="AB3181" s="20"/>
    </row>
    <row r="3182" hidden="1">
      <c r="A3182" s="577"/>
      <c r="B3182" s="99"/>
      <c r="C3182" s="480" t="s">
        <v>69</v>
      </c>
      <c r="D3182" s="306"/>
      <c r="E3182" s="339" t="s">
        <v>10215</v>
      </c>
      <c r="F3182" s="254"/>
      <c r="G3182" s="308"/>
      <c r="H3182" s="348"/>
      <c r="I3182" s="173"/>
      <c r="J3182" s="173"/>
      <c r="K3182" s="300"/>
      <c r="L3182" s="349"/>
      <c r="M3182" s="362"/>
      <c r="N3182" s="349"/>
      <c r="O3182" s="349"/>
      <c r="P3182" s="578"/>
      <c r="Q3182" s="20"/>
      <c r="R3182" s="20"/>
      <c r="S3182" s="20"/>
      <c r="T3182" s="20"/>
      <c r="U3182" s="20"/>
      <c r="V3182" s="20"/>
      <c r="W3182" s="20"/>
      <c r="X3182" s="20"/>
      <c r="Y3182" s="20"/>
      <c r="Z3182" s="20"/>
      <c r="AA3182" s="20"/>
      <c r="AB3182" s="20"/>
    </row>
    <row r="3183" hidden="1">
      <c r="A3183" s="577"/>
      <c r="B3183" s="99"/>
      <c r="C3183" s="480" t="s">
        <v>69</v>
      </c>
      <c r="D3183" s="306"/>
      <c r="E3183" s="255"/>
      <c r="F3183" s="256"/>
      <c r="G3183" s="308"/>
      <c r="H3183" s="348"/>
      <c r="I3183" s="173"/>
      <c r="J3183" s="173"/>
      <c r="K3183" s="300"/>
      <c r="L3183" s="349"/>
      <c r="M3183" s="362"/>
      <c r="N3183" s="349"/>
      <c r="O3183" s="349"/>
      <c r="P3183" s="578"/>
      <c r="Q3183" s="20"/>
      <c r="R3183" s="20"/>
      <c r="S3183" s="20"/>
      <c r="T3183" s="20"/>
      <c r="U3183" s="20"/>
      <c r="V3183" s="20"/>
      <c r="W3183" s="20"/>
      <c r="X3183" s="20"/>
      <c r="Y3183" s="20"/>
      <c r="Z3183" s="20"/>
      <c r="AA3183" s="20"/>
      <c r="AB3183" s="20"/>
    </row>
    <row r="3184" hidden="1">
      <c r="A3184" s="577"/>
      <c r="B3184" s="99"/>
      <c r="C3184" s="480" t="s">
        <v>69</v>
      </c>
      <c r="D3184" s="306"/>
      <c r="E3184" s="257"/>
      <c r="F3184" s="259"/>
      <c r="G3184" s="308"/>
      <c r="H3184" s="348"/>
      <c r="I3184" s="173"/>
      <c r="J3184" s="173"/>
      <c r="K3184" s="300"/>
      <c r="L3184" s="349"/>
      <c r="M3184" s="362"/>
      <c r="N3184" s="349"/>
      <c r="O3184" s="349"/>
      <c r="P3184" s="578"/>
      <c r="Q3184" s="20"/>
      <c r="R3184" s="20"/>
      <c r="S3184" s="20"/>
      <c r="T3184" s="20"/>
      <c r="U3184" s="20"/>
      <c r="V3184" s="20"/>
      <c r="W3184" s="20"/>
      <c r="X3184" s="20"/>
      <c r="Y3184" s="20"/>
      <c r="Z3184" s="20"/>
      <c r="AA3184" s="20"/>
      <c r="AB3184" s="20"/>
    </row>
    <row r="3185" hidden="1">
      <c r="A3185" s="577"/>
      <c r="B3185" s="108"/>
      <c r="C3185" s="480"/>
      <c r="D3185" s="306"/>
      <c r="E3185" s="173"/>
      <c r="F3185" s="173"/>
      <c r="G3185" s="308"/>
      <c r="H3185" s="348"/>
      <c r="I3185" s="173"/>
      <c r="J3185" s="173"/>
      <c r="K3185" s="300"/>
      <c r="L3185" s="349"/>
      <c r="M3185" s="362"/>
      <c r="N3185" s="349"/>
      <c r="O3185" s="349"/>
      <c r="P3185" s="578"/>
      <c r="Q3185" s="20"/>
      <c r="R3185" s="20"/>
      <c r="S3185" s="20"/>
      <c r="T3185" s="20"/>
      <c r="U3185" s="20"/>
      <c r="V3185" s="20"/>
      <c r="W3185" s="20"/>
      <c r="X3185" s="20"/>
      <c r="Y3185" s="20"/>
      <c r="Z3185" s="20"/>
      <c r="AA3185" s="20"/>
      <c r="AB3185" s="20"/>
    </row>
    <row r="3186" hidden="1">
      <c r="A3186" s="577"/>
      <c r="B3186" s="479"/>
      <c r="C3186" s="480"/>
      <c r="D3186" s="306"/>
      <c r="E3186" s="173"/>
      <c r="F3186" s="173"/>
      <c r="G3186" s="308"/>
      <c r="H3186" s="348"/>
      <c r="I3186" s="173"/>
      <c r="J3186" s="173"/>
      <c r="K3186" s="300"/>
      <c r="L3186" s="349"/>
      <c r="M3186" s="362"/>
      <c r="N3186" s="349"/>
      <c r="O3186" s="349"/>
      <c r="P3186" s="578"/>
      <c r="Q3186" s="20"/>
      <c r="R3186" s="20"/>
      <c r="S3186" s="20"/>
      <c r="T3186" s="20"/>
      <c r="U3186" s="20"/>
      <c r="V3186" s="20"/>
      <c r="W3186" s="20"/>
      <c r="X3186" s="20"/>
      <c r="Y3186" s="20"/>
      <c r="Z3186" s="20"/>
      <c r="AA3186" s="20"/>
      <c r="AB3186" s="20"/>
    </row>
    <row r="3187" hidden="1">
      <c r="A3187" s="577"/>
      <c r="B3187" s="582" t="s">
        <v>368</v>
      </c>
      <c r="C3187" s="480" t="s">
        <v>371</v>
      </c>
      <c r="D3187" s="306"/>
      <c r="E3187" s="173"/>
      <c r="F3187" s="173"/>
      <c r="G3187" s="308"/>
      <c r="H3187" s="348"/>
      <c r="I3187" s="173"/>
      <c r="J3187" s="173"/>
      <c r="K3187" s="300"/>
      <c r="L3187" s="349"/>
      <c r="M3187" s="362"/>
      <c r="N3187" s="349"/>
      <c r="O3187" s="349"/>
      <c r="P3187" s="578"/>
      <c r="Q3187" s="20"/>
      <c r="R3187" s="20"/>
      <c r="S3187" s="20"/>
      <c r="T3187" s="20"/>
      <c r="U3187" s="20"/>
      <c r="V3187" s="20"/>
      <c r="W3187" s="20"/>
      <c r="X3187" s="20"/>
      <c r="Y3187" s="20"/>
      <c r="Z3187" s="20"/>
      <c r="AA3187" s="20"/>
      <c r="AB3187" s="20"/>
    </row>
    <row r="3188" hidden="1">
      <c r="A3188" s="577"/>
      <c r="B3188" s="99"/>
      <c r="C3188" s="480" t="s">
        <v>371</v>
      </c>
      <c r="D3188" s="620"/>
      <c r="E3188" s="339" t="s">
        <v>10215</v>
      </c>
      <c r="F3188" s="254"/>
      <c r="G3188" s="308"/>
      <c r="H3188" s="348"/>
      <c r="I3188" s="173"/>
      <c r="J3188" s="173"/>
      <c r="K3188" s="300"/>
      <c r="L3188" s="349"/>
      <c r="M3188" s="362"/>
      <c r="N3188" s="349"/>
      <c r="O3188" s="349"/>
      <c r="P3188" s="578"/>
      <c r="Q3188" s="20"/>
      <c r="R3188" s="20"/>
      <c r="S3188" s="20"/>
      <c r="T3188" s="20"/>
      <c r="U3188" s="20"/>
      <c r="V3188" s="20"/>
      <c r="W3188" s="20"/>
      <c r="X3188" s="20"/>
      <c r="Y3188" s="20"/>
      <c r="Z3188" s="20"/>
      <c r="AA3188" s="20"/>
      <c r="AB3188" s="20"/>
    </row>
    <row r="3189" hidden="1">
      <c r="A3189" s="577"/>
      <c r="B3189" s="99"/>
      <c r="C3189" s="480" t="s">
        <v>371</v>
      </c>
      <c r="D3189" s="620"/>
      <c r="E3189" s="255"/>
      <c r="F3189" s="256"/>
      <c r="G3189" s="308"/>
      <c r="H3189" s="348"/>
      <c r="I3189" s="173"/>
      <c r="J3189" s="173"/>
      <c r="K3189" s="300"/>
      <c r="L3189" s="349"/>
      <c r="M3189" s="362"/>
      <c r="N3189" s="349"/>
      <c r="O3189" s="349"/>
      <c r="P3189" s="578"/>
      <c r="Q3189" s="20"/>
      <c r="R3189" s="20"/>
      <c r="S3189" s="20"/>
      <c r="T3189" s="20"/>
      <c r="U3189" s="20"/>
      <c r="V3189" s="20"/>
      <c r="W3189" s="20"/>
      <c r="X3189" s="20"/>
      <c r="Y3189" s="20"/>
      <c r="Z3189" s="20"/>
      <c r="AA3189" s="20"/>
      <c r="AB3189" s="20"/>
    </row>
    <row r="3190" hidden="1">
      <c r="A3190" s="577"/>
      <c r="B3190" s="99"/>
      <c r="C3190" s="480" t="s">
        <v>371</v>
      </c>
      <c r="D3190" s="620"/>
      <c r="E3190" s="257"/>
      <c r="F3190" s="259"/>
      <c r="G3190" s="308"/>
      <c r="H3190" s="348"/>
      <c r="I3190" s="173"/>
      <c r="J3190" s="173"/>
      <c r="K3190" s="300"/>
      <c r="L3190" s="349"/>
      <c r="M3190" s="362"/>
      <c r="N3190" s="349"/>
      <c r="O3190" s="349"/>
      <c r="P3190" s="578"/>
      <c r="Q3190" s="20"/>
      <c r="R3190" s="20"/>
      <c r="S3190" s="20"/>
      <c r="T3190" s="20"/>
      <c r="U3190" s="20"/>
      <c r="V3190" s="20"/>
      <c r="W3190" s="20"/>
      <c r="X3190" s="20"/>
      <c r="Y3190" s="20"/>
      <c r="Z3190" s="20"/>
      <c r="AA3190" s="20"/>
      <c r="AB3190" s="20"/>
    </row>
    <row r="3191" hidden="1">
      <c r="A3191" s="577"/>
      <c r="B3191" s="99"/>
      <c r="C3191" s="480" t="s">
        <v>371</v>
      </c>
      <c r="D3191" s="306"/>
      <c r="E3191" s="173"/>
      <c r="F3191" s="173"/>
      <c r="G3191" s="308"/>
      <c r="H3191" s="348"/>
      <c r="I3191" s="173"/>
      <c r="J3191" s="173"/>
      <c r="K3191" s="300"/>
      <c r="L3191" s="349"/>
      <c r="M3191" s="362"/>
      <c r="N3191" s="349"/>
      <c r="O3191" s="349"/>
      <c r="P3191" s="578"/>
      <c r="Q3191" s="20"/>
      <c r="R3191" s="20"/>
      <c r="S3191" s="20"/>
      <c r="T3191" s="20"/>
      <c r="U3191" s="20"/>
      <c r="V3191" s="20"/>
      <c r="W3191" s="20"/>
      <c r="X3191" s="20"/>
      <c r="Y3191" s="20"/>
      <c r="Z3191" s="20"/>
      <c r="AA3191" s="20"/>
      <c r="AB3191" s="20"/>
    </row>
    <row r="3192" hidden="1">
      <c r="A3192" s="577"/>
      <c r="B3192" s="108"/>
      <c r="C3192" s="480"/>
      <c r="D3192" s="306"/>
      <c r="E3192" s="173"/>
      <c r="F3192" s="173"/>
      <c r="G3192" s="308"/>
      <c r="H3192" s="348"/>
      <c r="I3192" s="173"/>
      <c r="J3192" s="173"/>
      <c r="K3192" s="300"/>
      <c r="L3192" s="349"/>
      <c r="M3192" s="362"/>
      <c r="N3192" s="349"/>
      <c r="O3192" s="349"/>
      <c r="P3192" s="578"/>
      <c r="Q3192" s="20"/>
      <c r="R3192" s="20"/>
      <c r="S3192" s="20"/>
      <c r="T3192" s="20"/>
      <c r="U3192" s="20"/>
      <c r="V3192" s="20"/>
      <c r="W3192" s="20"/>
      <c r="X3192" s="20"/>
      <c r="Y3192" s="20"/>
      <c r="Z3192" s="20"/>
      <c r="AA3192" s="20"/>
      <c r="AB3192" s="20"/>
    </row>
    <row r="3193" hidden="1">
      <c r="A3193" s="577"/>
      <c r="B3193" s="83"/>
      <c r="C3193" s="478">
        <v>44551.0</v>
      </c>
      <c r="D3193" s="306"/>
      <c r="E3193" s="173"/>
      <c r="F3193" s="173"/>
      <c r="G3193" s="308"/>
      <c r="H3193" s="348"/>
      <c r="I3193" s="173"/>
      <c r="J3193" s="173"/>
      <c r="K3193" s="300"/>
      <c r="L3193" s="349"/>
      <c r="M3193" s="362"/>
      <c r="N3193" s="349"/>
      <c r="O3193" s="349"/>
      <c r="P3193" s="578"/>
      <c r="Q3193" s="20"/>
      <c r="R3193" s="20"/>
      <c r="S3193" s="20"/>
      <c r="T3193" s="20"/>
      <c r="U3193" s="20"/>
      <c r="V3193" s="20"/>
      <c r="W3193" s="20"/>
      <c r="X3193" s="20"/>
      <c r="Y3193" s="20"/>
      <c r="Z3193" s="20"/>
      <c r="AA3193" s="20"/>
      <c r="AB3193" s="20"/>
    </row>
    <row r="3194" hidden="1">
      <c r="A3194" s="577"/>
      <c r="B3194" s="582" t="s">
        <v>8686</v>
      </c>
      <c r="C3194" s="500" t="s">
        <v>52</v>
      </c>
      <c r="D3194" s="306"/>
      <c r="E3194" s="173"/>
      <c r="F3194" s="173"/>
      <c r="G3194" s="308"/>
      <c r="H3194" s="348"/>
      <c r="I3194" s="173"/>
      <c r="J3194" s="173"/>
      <c r="K3194" s="300"/>
      <c r="L3194" s="349"/>
      <c r="M3194" s="362"/>
      <c r="N3194" s="349"/>
      <c r="O3194" s="349"/>
      <c r="P3194" s="578"/>
      <c r="Q3194" s="20"/>
      <c r="R3194" s="20"/>
      <c r="S3194" s="20"/>
      <c r="T3194" s="20"/>
      <c r="U3194" s="20"/>
      <c r="V3194" s="20"/>
      <c r="W3194" s="20"/>
      <c r="X3194" s="20"/>
      <c r="Y3194" s="20"/>
      <c r="Z3194" s="20"/>
      <c r="AA3194" s="20"/>
      <c r="AB3194" s="20"/>
    </row>
    <row r="3195" hidden="1">
      <c r="A3195" s="577"/>
      <c r="B3195" s="99"/>
      <c r="C3195" s="480" t="s">
        <v>52</v>
      </c>
      <c r="D3195" s="306"/>
      <c r="E3195" s="173"/>
      <c r="F3195" s="173"/>
      <c r="G3195" s="308"/>
      <c r="H3195" s="348"/>
      <c r="I3195" s="173"/>
      <c r="J3195" s="173"/>
      <c r="K3195" s="300"/>
      <c r="L3195" s="349"/>
      <c r="M3195" s="362"/>
      <c r="N3195" s="349"/>
      <c r="O3195" s="349"/>
      <c r="P3195" s="578"/>
      <c r="Q3195" s="20"/>
      <c r="R3195" s="20"/>
      <c r="S3195" s="20"/>
      <c r="T3195" s="20"/>
      <c r="U3195" s="20"/>
      <c r="V3195" s="20"/>
      <c r="W3195" s="20"/>
      <c r="X3195" s="20"/>
      <c r="Y3195" s="20"/>
      <c r="Z3195" s="20"/>
      <c r="AA3195" s="20"/>
      <c r="AB3195" s="20"/>
    </row>
    <row r="3196" hidden="1">
      <c r="A3196" s="577"/>
      <c r="B3196" s="99"/>
      <c r="C3196" s="480" t="s">
        <v>52</v>
      </c>
      <c r="D3196" s="306"/>
      <c r="E3196" s="173"/>
      <c r="F3196" s="173"/>
      <c r="G3196" s="308"/>
      <c r="H3196" s="348"/>
      <c r="I3196" s="173"/>
      <c r="J3196" s="173"/>
      <c r="K3196" s="300"/>
      <c r="L3196" s="349"/>
      <c r="M3196" s="362"/>
      <c r="N3196" s="349"/>
      <c r="O3196" s="349"/>
      <c r="P3196" s="578"/>
      <c r="Q3196" s="20"/>
      <c r="R3196" s="20"/>
      <c r="S3196" s="20"/>
      <c r="T3196" s="20"/>
      <c r="U3196" s="20"/>
      <c r="V3196" s="20"/>
      <c r="W3196" s="20"/>
      <c r="X3196" s="20"/>
      <c r="Y3196" s="20"/>
      <c r="Z3196" s="20"/>
      <c r="AA3196" s="20"/>
      <c r="AB3196" s="20"/>
    </row>
    <row r="3197" hidden="1">
      <c r="A3197" s="577"/>
      <c r="B3197" s="99"/>
      <c r="C3197" s="480" t="s">
        <v>52</v>
      </c>
      <c r="D3197" s="25"/>
      <c r="E3197" s="339" t="s">
        <v>10215</v>
      </c>
      <c r="F3197" s="254"/>
      <c r="G3197" s="308"/>
      <c r="H3197" s="348"/>
      <c r="I3197" s="173"/>
      <c r="J3197" s="11"/>
      <c r="K3197" s="300"/>
      <c r="L3197" s="349"/>
      <c r="M3197" s="362"/>
      <c r="N3197" s="349"/>
      <c r="O3197" s="349"/>
      <c r="P3197" s="578"/>
      <c r="Q3197" s="20"/>
      <c r="R3197" s="20"/>
      <c r="S3197" s="20"/>
      <c r="T3197" s="20"/>
      <c r="U3197" s="20"/>
      <c r="V3197" s="20"/>
      <c r="W3197" s="20"/>
      <c r="X3197" s="20"/>
      <c r="Y3197" s="20"/>
      <c r="Z3197" s="20"/>
      <c r="AA3197" s="20"/>
      <c r="AB3197" s="20"/>
    </row>
    <row r="3198" hidden="1">
      <c r="A3198" s="577"/>
      <c r="B3198" s="99"/>
      <c r="C3198" s="480" t="s">
        <v>52</v>
      </c>
      <c r="D3198" s="25"/>
      <c r="E3198" s="255"/>
      <c r="F3198" s="256"/>
      <c r="G3198" s="308"/>
      <c r="H3198" s="348"/>
      <c r="I3198" s="173"/>
      <c r="J3198" s="11"/>
      <c r="K3198" s="300"/>
      <c r="L3198" s="349"/>
      <c r="M3198" s="362"/>
      <c r="N3198" s="349"/>
      <c r="O3198" s="349"/>
      <c r="P3198" s="578"/>
      <c r="Q3198" s="20"/>
      <c r="R3198" s="20"/>
      <c r="S3198" s="20"/>
      <c r="T3198" s="20"/>
      <c r="U3198" s="20"/>
      <c r="V3198" s="20"/>
      <c r="W3198" s="20"/>
      <c r="X3198" s="20"/>
      <c r="Y3198" s="20"/>
      <c r="Z3198" s="20"/>
      <c r="AA3198" s="20"/>
      <c r="AB3198" s="20"/>
    </row>
    <row r="3199" hidden="1">
      <c r="A3199" s="577"/>
      <c r="B3199" s="99"/>
      <c r="C3199" s="480" t="s">
        <v>52</v>
      </c>
      <c r="D3199" s="306"/>
      <c r="E3199" s="257"/>
      <c r="F3199" s="259"/>
      <c r="G3199" s="308"/>
      <c r="H3199" s="348"/>
      <c r="I3199" s="173"/>
      <c r="J3199" s="173"/>
      <c r="K3199" s="300"/>
      <c r="L3199" s="349"/>
      <c r="M3199" s="362"/>
      <c r="N3199" s="349"/>
      <c r="O3199" s="349"/>
      <c r="P3199" s="578"/>
      <c r="Q3199" s="20"/>
      <c r="R3199" s="20"/>
      <c r="S3199" s="20"/>
      <c r="T3199" s="20"/>
      <c r="U3199" s="20"/>
      <c r="V3199" s="20"/>
      <c r="W3199" s="20"/>
      <c r="X3199" s="20"/>
      <c r="Y3199" s="20"/>
      <c r="Z3199" s="20"/>
      <c r="AA3199" s="20"/>
      <c r="AB3199" s="20"/>
    </row>
    <row r="3200" hidden="1">
      <c r="A3200" s="577"/>
      <c r="B3200" s="108"/>
      <c r="C3200" s="480" t="s">
        <v>52</v>
      </c>
      <c r="D3200" s="306"/>
      <c r="E3200" s="173"/>
      <c r="F3200" s="173"/>
      <c r="G3200" s="308"/>
      <c r="H3200" s="348"/>
      <c r="I3200" s="173"/>
      <c r="J3200" s="173"/>
      <c r="K3200" s="300"/>
      <c r="L3200" s="349"/>
      <c r="M3200" s="362"/>
      <c r="N3200" s="349"/>
      <c r="O3200" s="349"/>
      <c r="P3200" s="578"/>
      <c r="Q3200" s="20"/>
      <c r="R3200" s="20"/>
      <c r="S3200" s="20"/>
      <c r="T3200" s="20"/>
      <c r="U3200" s="20"/>
      <c r="V3200" s="20"/>
      <c r="W3200" s="20"/>
      <c r="X3200" s="20"/>
      <c r="Y3200" s="20"/>
      <c r="Z3200" s="20"/>
      <c r="AA3200" s="20"/>
      <c r="AB3200" s="20"/>
    </row>
    <row r="3201" hidden="1">
      <c r="A3201" s="577"/>
      <c r="B3201" s="479"/>
      <c r="C3201" s="480"/>
      <c r="D3201" s="306"/>
      <c r="G3201" s="308"/>
      <c r="H3201" s="348"/>
      <c r="I3201" s="173"/>
      <c r="J3201" s="173"/>
      <c r="K3201" s="300"/>
      <c r="L3201" s="349"/>
      <c r="M3201" s="362"/>
      <c r="N3201" s="349"/>
      <c r="O3201" s="349"/>
      <c r="P3201" s="578"/>
      <c r="Q3201" s="20"/>
      <c r="R3201" s="20"/>
      <c r="S3201" s="20"/>
      <c r="T3201" s="20"/>
      <c r="U3201" s="20"/>
      <c r="V3201" s="20"/>
      <c r="W3201" s="20"/>
      <c r="X3201" s="20"/>
      <c r="Y3201" s="20"/>
      <c r="Z3201" s="20"/>
      <c r="AA3201" s="20"/>
      <c r="AB3201" s="20"/>
    </row>
    <row r="3202" hidden="1">
      <c r="A3202" s="577"/>
      <c r="B3202" s="582" t="s">
        <v>10572</v>
      </c>
      <c r="C3202" s="480"/>
      <c r="D3202" s="173"/>
      <c r="E3202" s="173"/>
      <c r="F3202" s="173"/>
      <c r="G3202" s="308"/>
      <c r="H3202" s="348"/>
      <c r="I3202" s="173"/>
      <c r="J3202" s="173"/>
      <c r="K3202" s="300"/>
      <c r="L3202" s="349"/>
      <c r="M3202" s="362"/>
      <c r="N3202" s="349"/>
      <c r="O3202" s="349"/>
      <c r="P3202" s="578"/>
      <c r="Q3202" s="20"/>
      <c r="R3202" s="20"/>
      <c r="S3202" s="20"/>
      <c r="T3202" s="20"/>
      <c r="U3202" s="20"/>
      <c r="V3202" s="20"/>
      <c r="W3202" s="20"/>
      <c r="X3202" s="20"/>
      <c r="Y3202" s="20"/>
      <c r="Z3202" s="20"/>
      <c r="AA3202" s="20"/>
      <c r="AB3202" s="20"/>
    </row>
    <row r="3203" hidden="1">
      <c r="A3203" s="577"/>
      <c r="B3203" s="99"/>
      <c r="C3203" s="480" t="s">
        <v>69</v>
      </c>
      <c r="D3203" s="306"/>
      <c r="E3203" s="173"/>
      <c r="F3203" s="173"/>
      <c r="G3203" s="308"/>
      <c r="H3203" s="348"/>
      <c r="I3203" s="173"/>
      <c r="J3203" s="173"/>
      <c r="K3203" s="300"/>
      <c r="L3203" s="349"/>
      <c r="M3203" s="362"/>
      <c r="N3203" s="349"/>
      <c r="O3203" s="349"/>
      <c r="P3203" s="578"/>
      <c r="Q3203" s="20"/>
      <c r="R3203" s="20"/>
      <c r="S3203" s="20"/>
      <c r="T3203" s="20"/>
      <c r="U3203" s="20"/>
      <c r="V3203" s="20"/>
      <c r="W3203" s="20"/>
      <c r="X3203" s="20"/>
      <c r="Y3203" s="20"/>
      <c r="Z3203" s="20"/>
      <c r="AA3203" s="20"/>
      <c r="AB3203" s="20"/>
    </row>
    <row r="3204" hidden="1">
      <c r="A3204" s="577"/>
      <c r="B3204" s="99"/>
      <c r="C3204" s="480" t="s">
        <v>69</v>
      </c>
      <c r="D3204" s="52" t="s">
        <v>104</v>
      </c>
      <c r="E3204" s="116" t="s">
        <v>12001</v>
      </c>
      <c r="F3204" s="116" t="s">
        <v>12002</v>
      </c>
      <c r="G3204" s="409" t="s">
        <v>8927</v>
      </c>
      <c r="H3204" s="623" t="s">
        <v>11280</v>
      </c>
      <c r="I3204" s="116" t="s">
        <v>12003</v>
      </c>
      <c r="J3204" s="116" t="s">
        <v>8920</v>
      </c>
      <c r="K3204" s="300"/>
      <c r="L3204" s="349"/>
      <c r="M3204" s="619"/>
      <c r="N3204" s="349"/>
      <c r="O3204" s="349"/>
      <c r="P3204" s="578"/>
      <c r="Q3204" s="20"/>
      <c r="R3204" s="20"/>
      <c r="S3204" s="20"/>
      <c r="T3204" s="20"/>
      <c r="U3204" s="20"/>
      <c r="V3204" s="20"/>
      <c r="W3204" s="20"/>
      <c r="X3204" s="20"/>
      <c r="Y3204" s="20"/>
      <c r="Z3204" s="20"/>
      <c r="AA3204" s="20"/>
      <c r="AB3204" s="20"/>
    </row>
    <row r="3205" hidden="1">
      <c r="A3205" s="577"/>
      <c r="B3205" s="99"/>
      <c r="C3205" s="480" t="s">
        <v>69</v>
      </c>
      <c r="D3205" s="621" t="s">
        <v>230</v>
      </c>
      <c r="E3205" s="116" t="s">
        <v>6037</v>
      </c>
      <c r="F3205" s="116" t="s">
        <v>6038</v>
      </c>
      <c r="G3205" s="409" t="s">
        <v>8689</v>
      </c>
      <c r="H3205" s="623" t="s">
        <v>11280</v>
      </c>
      <c r="I3205" s="116" t="s">
        <v>12021</v>
      </c>
      <c r="J3205" s="165" t="s">
        <v>6040</v>
      </c>
      <c r="K3205" s="300" t="s">
        <v>11710</v>
      </c>
      <c r="L3205" s="349"/>
      <c r="M3205" s="619"/>
      <c r="N3205" s="349"/>
      <c r="O3205" s="349"/>
      <c r="P3205" s="578"/>
      <c r="Q3205" s="20"/>
      <c r="R3205" s="20"/>
      <c r="S3205" s="20"/>
      <c r="T3205" s="20"/>
      <c r="U3205" s="20"/>
      <c r="V3205" s="20"/>
      <c r="W3205" s="20"/>
      <c r="X3205" s="20"/>
      <c r="Y3205" s="20"/>
      <c r="Z3205" s="20"/>
      <c r="AA3205" s="20"/>
      <c r="AB3205" s="20"/>
    </row>
    <row r="3206" hidden="1">
      <c r="A3206" s="577"/>
      <c r="B3206" s="99"/>
      <c r="C3206" s="480" t="s">
        <v>69</v>
      </c>
      <c r="D3206" s="493" t="s">
        <v>99</v>
      </c>
      <c r="E3206" s="122" t="s">
        <v>5148</v>
      </c>
      <c r="F3206" s="122" t="s">
        <v>5149</v>
      </c>
      <c r="G3206" s="309" t="s">
        <v>9222</v>
      </c>
      <c r="H3206" s="231" t="s">
        <v>11986</v>
      </c>
      <c r="I3206" s="122" t="s">
        <v>11987</v>
      </c>
      <c r="J3206" s="122" t="s">
        <v>5151</v>
      </c>
      <c r="K3206" s="300" t="s">
        <v>12024</v>
      </c>
      <c r="M3206" s="362"/>
      <c r="N3206" s="349"/>
      <c r="O3206" s="349"/>
      <c r="P3206" s="578"/>
      <c r="Q3206" s="20"/>
      <c r="R3206" s="20"/>
      <c r="S3206" s="20"/>
      <c r="T3206" s="20"/>
      <c r="U3206" s="20"/>
      <c r="V3206" s="20"/>
      <c r="W3206" s="20"/>
      <c r="X3206" s="20"/>
      <c r="Y3206" s="20"/>
      <c r="Z3206" s="20"/>
      <c r="AA3206" s="20"/>
      <c r="AB3206" s="20"/>
    </row>
    <row r="3207" hidden="1">
      <c r="A3207" s="577"/>
      <c r="B3207" s="99"/>
      <c r="C3207" s="480" t="s">
        <v>69</v>
      </c>
      <c r="D3207" s="621" t="s">
        <v>99</v>
      </c>
      <c r="E3207" s="116" t="s">
        <v>2919</v>
      </c>
      <c r="F3207" s="116" t="s">
        <v>2920</v>
      </c>
      <c r="G3207" s="409" t="s">
        <v>8958</v>
      </c>
      <c r="H3207" s="414" t="s">
        <v>12025</v>
      </c>
      <c r="I3207" s="116" t="s">
        <v>12026</v>
      </c>
      <c r="J3207" s="116" t="s">
        <v>2922</v>
      </c>
      <c r="K3207" s="300"/>
      <c r="L3207" s="349"/>
      <c r="M3207" s="362"/>
      <c r="N3207" s="349"/>
      <c r="O3207" s="349"/>
      <c r="P3207" s="578"/>
      <c r="Q3207" s="20"/>
      <c r="R3207" s="20"/>
      <c r="S3207" s="20"/>
      <c r="T3207" s="20"/>
      <c r="U3207" s="20"/>
      <c r="V3207" s="20"/>
      <c r="W3207" s="20"/>
      <c r="X3207" s="20"/>
      <c r="Y3207" s="20"/>
      <c r="Z3207" s="20"/>
      <c r="AA3207" s="20"/>
      <c r="AB3207" s="20"/>
    </row>
    <row r="3208" hidden="1">
      <c r="A3208" s="577"/>
      <c r="B3208" s="99"/>
      <c r="C3208" s="480" t="s">
        <v>69</v>
      </c>
      <c r="D3208" s="621" t="s">
        <v>99</v>
      </c>
      <c r="E3208" s="116" t="s">
        <v>12027</v>
      </c>
      <c r="F3208" s="116" t="s">
        <v>7074</v>
      </c>
      <c r="G3208" s="409" t="s">
        <v>8912</v>
      </c>
      <c r="H3208" s="414" t="s">
        <v>11991</v>
      </c>
      <c r="I3208" s="116" t="s">
        <v>12028</v>
      </c>
      <c r="J3208" s="116" t="s">
        <v>7075</v>
      </c>
      <c r="K3208" s="300"/>
      <c r="L3208" s="349"/>
      <c r="M3208" s="362"/>
      <c r="N3208" s="349"/>
      <c r="O3208" s="349"/>
      <c r="P3208" s="578"/>
      <c r="Q3208" s="20"/>
      <c r="R3208" s="20"/>
      <c r="S3208" s="20"/>
      <c r="T3208" s="20"/>
      <c r="U3208" s="20"/>
      <c r="V3208" s="20"/>
      <c r="W3208" s="20"/>
      <c r="X3208" s="20"/>
      <c r="Y3208" s="20"/>
      <c r="Z3208" s="20"/>
      <c r="AA3208" s="20"/>
      <c r="AB3208" s="20"/>
    </row>
    <row r="3209" hidden="1">
      <c r="A3209" s="577"/>
      <c r="B3209" s="108"/>
      <c r="C3209" s="480"/>
      <c r="D3209" s="306"/>
      <c r="E3209" s="173"/>
      <c r="F3209" s="173"/>
      <c r="G3209" s="308"/>
      <c r="H3209" s="348"/>
      <c r="I3209" s="173"/>
      <c r="J3209" s="173"/>
      <c r="K3209" s="300"/>
      <c r="L3209" s="349"/>
      <c r="M3209" s="362"/>
      <c r="N3209" s="349"/>
      <c r="O3209" s="349"/>
      <c r="P3209" s="578"/>
      <c r="Q3209" s="20"/>
      <c r="R3209" s="20"/>
      <c r="S3209" s="20"/>
      <c r="T3209" s="20"/>
      <c r="U3209" s="20"/>
      <c r="V3209" s="20"/>
      <c r="W3209" s="20"/>
      <c r="X3209" s="20"/>
      <c r="Y3209" s="20"/>
      <c r="Z3209" s="20"/>
      <c r="AA3209" s="20"/>
      <c r="AB3209" s="20"/>
    </row>
    <row r="3210" hidden="1">
      <c r="A3210" s="577"/>
      <c r="B3210" s="479"/>
      <c r="C3210" s="480"/>
      <c r="D3210" s="306"/>
      <c r="E3210" s="173"/>
      <c r="F3210" s="173"/>
      <c r="G3210" s="308"/>
      <c r="H3210" s="348"/>
      <c r="I3210" s="173"/>
      <c r="J3210" s="173"/>
      <c r="K3210" s="300"/>
      <c r="L3210" s="349"/>
      <c r="M3210" s="362"/>
      <c r="N3210" s="349"/>
      <c r="O3210" s="349"/>
      <c r="P3210" s="578"/>
      <c r="Q3210" s="20"/>
      <c r="R3210" s="20"/>
      <c r="S3210" s="20"/>
      <c r="T3210" s="20"/>
      <c r="U3210" s="20"/>
      <c r="V3210" s="20"/>
      <c r="W3210" s="20"/>
      <c r="X3210" s="20"/>
      <c r="Y3210" s="20"/>
      <c r="Z3210" s="20"/>
      <c r="AA3210" s="20"/>
      <c r="AB3210" s="20"/>
    </row>
    <row r="3211" hidden="1">
      <c r="A3211" s="577"/>
      <c r="B3211" s="582" t="s">
        <v>368</v>
      </c>
      <c r="C3211" s="480" t="s">
        <v>371</v>
      </c>
      <c r="D3211" s="306"/>
      <c r="E3211" s="339" t="s">
        <v>10215</v>
      </c>
      <c r="F3211" s="254"/>
      <c r="G3211" s="308"/>
      <c r="H3211" s="348"/>
      <c r="I3211" s="173"/>
      <c r="J3211" s="173"/>
      <c r="K3211" s="300"/>
      <c r="L3211" s="349"/>
      <c r="M3211" s="362"/>
      <c r="N3211" s="349"/>
      <c r="O3211" s="349"/>
      <c r="P3211" s="578"/>
      <c r="Q3211" s="20"/>
      <c r="R3211" s="20"/>
      <c r="S3211" s="20"/>
      <c r="T3211" s="20"/>
      <c r="U3211" s="20"/>
      <c r="V3211" s="20"/>
      <c r="W3211" s="20"/>
      <c r="X3211" s="20"/>
      <c r="Y3211" s="20"/>
      <c r="Z3211" s="20"/>
      <c r="AA3211" s="20"/>
      <c r="AB3211" s="20"/>
    </row>
    <row r="3212" hidden="1">
      <c r="A3212" s="577"/>
      <c r="B3212" s="99"/>
      <c r="C3212" s="480" t="s">
        <v>371</v>
      </c>
      <c r="D3212" s="306"/>
      <c r="E3212" s="255"/>
      <c r="F3212" s="256"/>
      <c r="G3212" s="308"/>
      <c r="H3212" s="348"/>
      <c r="I3212" s="173"/>
      <c r="J3212" s="173"/>
      <c r="K3212" s="300"/>
      <c r="L3212" s="349"/>
      <c r="M3212" s="362"/>
      <c r="N3212" s="349"/>
      <c r="O3212" s="349"/>
      <c r="P3212" s="578"/>
      <c r="Q3212" s="20"/>
      <c r="R3212" s="20"/>
      <c r="S3212" s="20"/>
      <c r="T3212" s="20"/>
      <c r="U3212" s="20"/>
      <c r="V3212" s="20"/>
      <c r="W3212" s="20"/>
      <c r="X3212" s="20"/>
      <c r="Y3212" s="20"/>
      <c r="Z3212" s="20"/>
      <c r="AA3212" s="20"/>
      <c r="AB3212" s="20"/>
    </row>
    <row r="3213" hidden="1">
      <c r="A3213" s="577"/>
      <c r="B3213" s="99"/>
      <c r="C3213" s="480" t="s">
        <v>371</v>
      </c>
      <c r="D3213" s="306"/>
      <c r="E3213" s="257"/>
      <c r="F3213" s="259"/>
      <c r="G3213" s="308"/>
      <c r="H3213" s="348"/>
      <c r="I3213" s="173"/>
      <c r="J3213" s="173"/>
      <c r="K3213" s="300"/>
      <c r="L3213" s="349"/>
      <c r="M3213" s="362"/>
      <c r="N3213" s="349"/>
      <c r="O3213" s="349"/>
      <c r="P3213" s="578"/>
      <c r="Q3213" s="20"/>
      <c r="R3213" s="20"/>
      <c r="S3213" s="20"/>
      <c r="T3213" s="20"/>
      <c r="U3213" s="20"/>
      <c r="V3213" s="20"/>
      <c r="W3213" s="20"/>
      <c r="X3213" s="20"/>
      <c r="Y3213" s="20"/>
      <c r="Z3213" s="20"/>
      <c r="AA3213" s="20"/>
      <c r="AB3213" s="20"/>
    </row>
    <row r="3214" hidden="1">
      <c r="A3214" s="577"/>
      <c r="B3214" s="99"/>
      <c r="C3214" s="480" t="s">
        <v>371</v>
      </c>
      <c r="D3214" s="306"/>
      <c r="E3214" s="173"/>
      <c r="F3214" s="173"/>
      <c r="G3214" s="308"/>
      <c r="H3214" s="348"/>
      <c r="I3214" s="173"/>
      <c r="J3214" s="173"/>
      <c r="K3214" s="300"/>
      <c r="L3214" s="349"/>
      <c r="M3214" s="362"/>
      <c r="N3214" s="349"/>
      <c r="O3214" s="349"/>
      <c r="P3214" s="578"/>
      <c r="Q3214" s="20"/>
      <c r="R3214" s="20"/>
      <c r="S3214" s="20"/>
      <c r="T3214" s="20"/>
      <c r="U3214" s="20"/>
      <c r="V3214" s="20"/>
      <c r="W3214" s="20"/>
      <c r="X3214" s="20"/>
      <c r="Y3214" s="20"/>
      <c r="Z3214" s="20"/>
      <c r="AA3214" s="20"/>
      <c r="AB3214" s="20"/>
    </row>
    <row r="3215" hidden="1">
      <c r="A3215" s="577"/>
      <c r="B3215" s="99"/>
      <c r="C3215" s="480" t="s">
        <v>371</v>
      </c>
      <c r="D3215" s="306"/>
      <c r="E3215" s="173"/>
      <c r="F3215" s="173"/>
      <c r="G3215" s="308"/>
      <c r="H3215" s="348"/>
      <c r="I3215" s="173"/>
      <c r="J3215" s="173"/>
      <c r="K3215" s="300"/>
      <c r="L3215" s="349"/>
      <c r="M3215" s="362"/>
      <c r="N3215" s="349"/>
      <c r="O3215" s="349"/>
      <c r="P3215" s="578"/>
      <c r="Q3215" s="20"/>
      <c r="R3215" s="20"/>
      <c r="S3215" s="20"/>
      <c r="T3215" s="20"/>
      <c r="U3215" s="20"/>
      <c r="V3215" s="20"/>
      <c r="W3215" s="20"/>
      <c r="X3215" s="20"/>
      <c r="Y3215" s="20"/>
      <c r="Z3215" s="20"/>
      <c r="AA3215" s="20"/>
      <c r="AB3215" s="20"/>
    </row>
    <row r="3216" hidden="1">
      <c r="A3216" s="577"/>
      <c r="B3216" s="108"/>
      <c r="C3216" s="480"/>
      <c r="D3216" s="306"/>
      <c r="E3216" s="173"/>
      <c r="F3216" s="173"/>
      <c r="G3216" s="308"/>
      <c r="H3216" s="348"/>
      <c r="I3216" s="173"/>
      <c r="J3216" s="173"/>
      <c r="K3216" s="300"/>
      <c r="L3216" s="349"/>
      <c r="M3216" s="362"/>
      <c r="N3216" s="349"/>
      <c r="O3216" s="349"/>
      <c r="P3216" s="578"/>
      <c r="Q3216" s="20"/>
      <c r="R3216" s="20"/>
      <c r="S3216" s="20"/>
      <c r="T3216" s="20"/>
      <c r="U3216" s="20"/>
      <c r="V3216" s="20"/>
      <c r="W3216" s="20"/>
      <c r="X3216" s="20"/>
      <c r="Y3216" s="20"/>
      <c r="Z3216" s="20"/>
      <c r="AA3216" s="20"/>
      <c r="AB3216" s="20"/>
    </row>
    <row r="3217" hidden="1">
      <c r="A3217" s="577"/>
      <c r="B3217" s="83"/>
      <c r="C3217" s="478">
        <v>44552.0</v>
      </c>
      <c r="D3217" s="306"/>
      <c r="E3217" s="173"/>
      <c r="F3217" s="173"/>
      <c r="G3217" s="308"/>
      <c r="H3217" s="348"/>
      <c r="I3217" s="173"/>
      <c r="J3217" s="173"/>
      <c r="K3217" s="300"/>
      <c r="L3217" s="349"/>
      <c r="M3217" s="362"/>
      <c r="N3217" s="349"/>
      <c r="O3217" s="349"/>
      <c r="P3217" s="578"/>
      <c r="Q3217" s="20"/>
      <c r="R3217" s="20"/>
      <c r="S3217" s="20"/>
      <c r="T3217" s="20"/>
      <c r="U3217" s="20"/>
      <c r="V3217" s="20"/>
      <c r="W3217" s="20"/>
      <c r="X3217" s="20"/>
      <c r="Y3217" s="20"/>
      <c r="Z3217" s="20"/>
      <c r="AA3217" s="20"/>
      <c r="AB3217" s="20"/>
    </row>
    <row r="3218" hidden="1">
      <c r="A3218" s="577"/>
      <c r="B3218" s="582" t="s">
        <v>8686</v>
      </c>
      <c r="C3218" s="500" t="s">
        <v>52</v>
      </c>
      <c r="D3218" s="306"/>
      <c r="E3218" s="173"/>
      <c r="F3218" s="173"/>
      <c r="G3218" s="308"/>
      <c r="H3218" s="348"/>
      <c r="I3218" s="173"/>
      <c r="J3218" s="173"/>
      <c r="K3218" s="300"/>
      <c r="L3218" s="349"/>
      <c r="M3218" s="362"/>
      <c r="N3218" s="349"/>
      <c r="O3218" s="349"/>
      <c r="P3218" s="578"/>
      <c r="Q3218" s="20"/>
      <c r="R3218" s="20"/>
      <c r="S3218" s="20"/>
      <c r="T3218" s="20"/>
      <c r="U3218" s="20"/>
      <c r="V3218" s="20"/>
      <c r="W3218" s="20"/>
      <c r="X3218" s="20"/>
      <c r="Y3218" s="20"/>
      <c r="Z3218" s="20"/>
      <c r="AA3218" s="20"/>
      <c r="AB3218" s="20"/>
    </row>
    <row r="3219" hidden="1">
      <c r="A3219" s="577"/>
      <c r="B3219" s="99"/>
      <c r="C3219" s="480" t="s">
        <v>52</v>
      </c>
      <c r="D3219" s="306"/>
      <c r="E3219" s="339" t="s">
        <v>10215</v>
      </c>
      <c r="F3219" s="254"/>
      <c r="G3219" s="308"/>
      <c r="H3219" s="348"/>
      <c r="I3219" s="173"/>
      <c r="J3219" s="173"/>
      <c r="K3219" s="300"/>
      <c r="L3219" s="349"/>
      <c r="M3219" s="362"/>
      <c r="N3219" s="349"/>
      <c r="O3219" s="349"/>
      <c r="P3219" s="578"/>
      <c r="Q3219" s="20"/>
      <c r="R3219" s="20"/>
      <c r="S3219" s="20"/>
      <c r="T3219" s="20"/>
      <c r="U3219" s="20"/>
      <c r="V3219" s="20"/>
      <c r="W3219" s="20"/>
      <c r="X3219" s="20"/>
      <c r="Y3219" s="20"/>
      <c r="Z3219" s="20"/>
      <c r="AA3219" s="20"/>
      <c r="AB3219" s="20"/>
    </row>
    <row r="3220" hidden="1">
      <c r="A3220" s="577"/>
      <c r="B3220" s="99"/>
      <c r="C3220" s="480" t="s">
        <v>52</v>
      </c>
      <c r="D3220" s="306"/>
      <c r="E3220" s="255"/>
      <c r="F3220" s="256"/>
      <c r="G3220" s="308"/>
      <c r="H3220" s="348"/>
      <c r="I3220" s="173"/>
      <c r="J3220" s="173"/>
      <c r="K3220" s="300"/>
      <c r="L3220" s="349"/>
      <c r="M3220" s="362"/>
      <c r="N3220" s="349"/>
      <c r="O3220" s="349"/>
      <c r="P3220" s="578"/>
      <c r="Q3220" s="20"/>
      <c r="R3220" s="20"/>
      <c r="S3220" s="20"/>
      <c r="T3220" s="20"/>
      <c r="U3220" s="20"/>
      <c r="V3220" s="20"/>
      <c r="W3220" s="20"/>
      <c r="X3220" s="20"/>
      <c r="Y3220" s="20"/>
      <c r="Z3220" s="20"/>
      <c r="AA3220" s="20"/>
      <c r="AB3220" s="20"/>
    </row>
    <row r="3221" hidden="1">
      <c r="A3221" s="577"/>
      <c r="B3221" s="99"/>
      <c r="C3221" s="480" t="s">
        <v>52</v>
      </c>
      <c r="D3221" s="306"/>
      <c r="E3221" s="257"/>
      <c r="F3221" s="259"/>
      <c r="G3221" s="308"/>
      <c r="H3221" s="348"/>
      <c r="I3221" s="173"/>
      <c r="J3221" s="173"/>
      <c r="K3221" s="300"/>
      <c r="L3221" s="349"/>
      <c r="M3221" s="362"/>
      <c r="N3221" s="349"/>
      <c r="O3221" s="349"/>
      <c r="P3221" s="578"/>
      <c r="Q3221" s="20"/>
      <c r="R3221" s="20"/>
      <c r="S3221" s="20"/>
      <c r="T3221" s="20"/>
      <c r="U3221" s="20"/>
      <c r="V3221" s="20"/>
      <c r="W3221" s="20"/>
      <c r="X3221" s="20"/>
      <c r="Y3221" s="20"/>
      <c r="Z3221" s="20"/>
      <c r="AA3221" s="20"/>
      <c r="AB3221" s="20"/>
    </row>
    <row r="3222" hidden="1">
      <c r="A3222" s="577"/>
      <c r="B3222" s="99"/>
      <c r="C3222" s="480" t="s">
        <v>52</v>
      </c>
      <c r="D3222" s="306"/>
      <c r="E3222" s="173"/>
      <c r="F3222" s="173"/>
      <c r="G3222" s="308"/>
      <c r="H3222" s="348"/>
      <c r="I3222" s="173"/>
      <c r="J3222" s="173"/>
      <c r="K3222" s="300"/>
      <c r="L3222" s="349"/>
      <c r="M3222" s="362"/>
      <c r="N3222" s="349"/>
      <c r="O3222" s="349"/>
      <c r="P3222" s="578"/>
      <c r="Q3222" s="20"/>
      <c r="R3222" s="20"/>
      <c r="S3222" s="20"/>
      <c r="T3222" s="20"/>
      <c r="U3222" s="20"/>
      <c r="V3222" s="20"/>
      <c r="W3222" s="20"/>
      <c r="X3222" s="20"/>
      <c r="Y3222" s="20"/>
      <c r="Z3222" s="20"/>
      <c r="AA3222" s="20"/>
      <c r="AB3222" s="20"/>
    </row>
    <row r="3223" hidden="1">
      <c r="A3223" s="577"/>
      <c r="B3223" s="99"/>
      <c r="C3223" s="480" t="s">
        <v>52</v>
      </c>
      <c r="D3223" s="127"/>
      <c r="E3223" s="127"/>
      <c r="F3223" s="127"/>
      <c r="G3223" s="127"/>
      <c r="H3223" s="127"/>
      <c r="I3223" s="127"/>
      <c r="K3223" s="300"/>
      <c r="L3223" s="349"/>
      <c r="M3223" s="362"/>
      <c r="N3223" s="349"/>
      <c r="O3223" s="349"/>
      <c r="P3223" s="578"/>
      <c r="Q3223" s="20"/>
      <c r="R3223" s="20"/>
      <c r="S3223" s="20"/>
      <c r="T3223" s="20"/>
      <c r="U3223" s="20"/>
      <c r="V3223" s="20"/>
      <c r="W3223" s="20"/>
      <c r="X3223" s="20"/>
      <c r="Y3223" s="20"/>
      <c r="Z3223" s="20"/>
      <c r="AA3223" s="20"/>
      <c r="AB3223" s="20"/>
    </row>
    <row r="3224" hidden="1">
      <c r="A3224" s="577"/>
      <c r="B3224" s="108"/>
      <c r="C3224" s="480" t="s">
        <v>52</v>
      </c>
      <c r="K3224" s="300"/>
      <c r="L3224" s="349"/>
      <c r="M3224" s="362"/>
      <c r="N3224" s="349"/>
      <c r="O3224" s="349"/>
      <c r="P3224" s="578"/>
      <c r="Q3224" s="20"/>
      <c r="R3224" s="20"/>
      <c r="S3224" s="20"/>
      <c r="T3224" s="20"/>
      <c r="U3224" s="20"/>
      <c r="V3224" s="20"/>
      <c r="W3224" s="20"/>
      <c r="X3224" s="20"/>
      <c r="Y3224" s="20"/>
      <c r="Z3224" s="20"/>
      <c r="AA3224" s="20"/>
      <c r="AB3224" s="20"/>
    </row>
    <row r="3225" hidden="1">
      <c r="A3225" s="577"/>
      <c r="B3225" s="479"/>
      <c r="C3225" s="480"/>
      <c r="D3225" s="306"/>
      <c r="E3225" s="173"/>
      <c r="F3225" s="173"/>
      <c r="G3225" s="308"/>
      <c r="H3225" s="348"/>
      <c r="I3225" s="173"/>
      <c r="J3225" s="173"/>
      <c r="K3225" s="300"/>
      <c r="L3225" s="349"/>
      <c r="M3225" s="362"/>
      <c r="N3225" s="349"/>
      <c r="O3225" s="349"/>
      <c r="P3225" s="578"/>
      <c r="Q3225" s="20"/>
      <c r="R3225" s="20"/>
      <c r="S3225" s="20"/>
      <c r="T3225" s="20"/>
      <c r="U3225" s="20"/>
      <c r="V3225" s="20"/>
      <c r="W3225" s="20"/>
      <c r="X3225" s="20"/>
      <c r="Y3225" s="20"/>
      <c r="Z3225" s="20"/>
      <c r="AA3225" s="20"/>
      <c r="AB3225" s="20"/>
    </row>
    <row r="3226" hidden="1">
      <c r="A3226" s="577"/>
      <c r="B3226" s="582" t="s">
        <v>10572</v>
      </c>
      <c r="C3226" s="480"/>
      <c r="D3226" s="621" t="s">
        <v>99</v>
      </c>
      <c r="E3226" s="116" t="s">
        <v>7765</v>
      </c>
      <c r="F3226" s="116" t="s">
        <v>7766</v>
      </c>
      <c r="G3226" s="409" t="s">
        <v>8927</v>
      </c>
      <c r="H3226" s="414" t="s">
        <v>12029</v>
      </c>
      <c r="I3226" s="116" t="s">
        <v>12030</v>
      </c>
      <c r="J3226" s="116" t="s">
        <v>7768</v>
      </c>
      <c r="K3226" s="300"/>
      <c r="L3226" s="349"/>
      <c r="M3226" s="362"/>
      <c r="N3226" s="349"/>
      <c r="O3226" s="349"/>
      <c r="P3226" s="578"/>
      <c r="Q3226" s="20"/>
      <c r="R3226" s="20"/>
      <c r="S3226" s="20"/>
      <c r="T3226" s="20"/>
      <c r="U3226" s="20"/>
      <c r="V3226" s="20"/>
      <c r="W3226" s="20"/>
      <c r="X3226" s="20"/>
      <c r="Y3226" s="20"/>
      <c r="Z3226" s="20"/>
      <c r="AA3226" s="20"/>
      <c r="AB3226" s="20"/>
    </row>
    <row r="3227" hidden="1">
      <c r="A3227" s="577"/>
      <c r="B3227" s="99"/>
      <c r="C3227" s="480" t="s">
        <v>69</v>
      </c>
      <c r="D3227" s="141" t="s">
        <v>104</v>
      </c>
      <c r="E3227" s="122" t="s">
        <v>7398</v>
      </c>
      <c r="F3227" s="122" t="s">
        <v>7399</v>
      </c>
      <c r="G3227" s="309" t="s">
        <v>9186</v>
      </c>
      <c r="H3227" s="231" t="s">
        <v>9438</v>
      </c>
      <c r="I3227" s="122" t="s">
        <v>11996</v>
      </c>
      <c r="J3227" s="122" t="s">
        <v>7401</v>
      </c>
      <c r="K3227" s="300" t="s">
        <v>12031</v>
      </c>
      <c r="L3227" s="349"/>
      <c r="M3227" s="362"/>
      <c r="N3227" s="349"/>
      <c r="O3227" s="349"/>
      <c r="P3227" s="578"/>
      <c r="Q3227" s="20"/>
      <c r="R3227" s="20"/>
      <c r="S3227" s="20"/>
      <c r="T3227" s="20"/>
      <c r="U3227" s="20"/>
      <c r="V3227" s="20"/>
      <c r="W3227" s="20"/>
      <c r="X3227" s="20"/>
      <c r="Y3227" s="20"/>
      <c r="Z3227" s="20"/>
      <c r="AA3227" s="20"/>
      <c r="AB3227" s="20"/>
    </row>
    <row r="3228" hidden="1">
      <c r="A3228" s="577"/>
      <c r="B3228" s="99"/>
      <c r="C3228" s="480" t="s">
        <v>69</v>
      </c>
      <c r="D3228" s="141" t="s">
        <v>104</v>
      </c>
      <c r="E3228" s="122" t="s">
        <v>7623</v>
      </c>
      <c r="F3228" s="122" t="s">
        <v>7624</v>
      </c>
      <c r="G3228" s="309" t="s">
        <v>8958</v>
      </c>
      <c r="H3228" s="231" t="s">
        <v>9438</v>
      </c>
      <c r="I3228" s="122" t="s">
        <v>11999</v>
      </c>
      <c r="J3228" s="122" t="s">
        <v>7626</v>
      </c>
      <c r="K3228" s="371" t="s">
        <v>12032</v>
      </c>
      <c r="N3228" s="349"/>
      <c r="O3228" s="349"/>
      <c r="P3228" s="578"/>
      <c r="Q3228" s="20"/>
      <c r="R3228" s="20"/>
      <c r="S3228" s="20"/>
      <c r="T3228" s="20"/>
      <c r="U3228" s="20"/>
      <c r="V3228" s="20"/>
      <c r="W3228" s="20"/>
      <c r="X3228" s="20"/>
      <c r="Y3228" s="20"/>
      <c r="Z3228" s="20"/>
      <c r="AA3228" s="20"/>
      <c r="AB3228" s="20"/>
    </row>
    <row r="3229" hidden="1">
      <c r="A3229" s="577"/>
      <c r="B3229" s="99"/>
      <c r="C3229" s="480" t="s">
        <v>69</v>
      </c>
      <c r="D3229" s="312" t="s">
        <v>104</v>
      </c>
      <c r="E3229" s="122" t="s">
        <v>100</v>
      </c>
      <c r="F3229" s="122" t="s">
        <v>101</v>
      </c>
      <c r="G3229" s="309" t="s">
        <v>8912</v>
      </c>
      <c r="H3229" s="231" t="s">
        <v>9350</v>
      </c>
      <c r="I3229" s="122" t="s">
        <v>12033</v>
      </c>
      <c r="J3229" s="122" t="s">
        <v>95</v>
      </c>
      <c r="K3229" s="300" t="s">
        <v>12034</v>
      </c>
      <c r="L3229" s="349"/>
      <c r="M3229" s="362"/>
      <c r="N3229" s="349"/>
      <c r="O3229" s="349"/>
      <c r="P3229" s="578"/>
      <c r="Q3229" s="20"/>
      <c r="R3229" s="20"/>
      <c r="S3229" s="20"/>
      <c r="T3229" s="20"/>
      <c r="U3229" s="20"/>
      <c r="V3229" s="20"/>
      <c r="W3229" s="20"/>
      <c r="X3229" s="20"/>
      <c r="Y3229" s="20"/>
      <c r="Z3229" s="20"/>
      <c r="AA3229" s="20"/>
      <c r="AB3229" s="20"/>
    </row>
    <row r="3230" hidden="1">
      <c r="A3230" s="577"/>
      <c r="B3230" s="99"/>
      <c r="C3230" s="480" t="s">
        <v>69</v>
      </c>
      <c r="D3230" s="127"/>
      <c r="E3230" s="48" t="s">
        <v>261</v>
      </c>
      <c r="F3230" s="48" t="s">
        <v>262</v>
      </c>
      <c r="G3230" s="127"/>
      <c r="H3230" s="127"/>
      <c r="I3230" s="127"/>
      <c r="J3230" s="127"/>
      <c r="K3230" s="300"/>
      <c r="L3230" s="349"/>
      <c r="M3230" s="362"/>
      <c r="N3230" s="349"/>
      <c r="O3230" s="349"/>
      <c r="P3230" s="578"/>
      <c r="Q3230" s="20"/>
      <c r="R3230" s="20"/>
      <c r="S3230" s="20"/>
      <c r="T3230" s="20"/>
      <c r="U3230" s="20"/>
      <c r="V3230" s="20"/>
      <c r="W3230" s="20"/>
      <c r="X3230" s="20"/>
      <c r="Y3230" s="20"/>
      <c r="Z3230" s="20"/>
      <c r="AA3230" s="20"/>
      <c r="AB3230" s="20"/>
    </row>
    <row r="3231" hidden="1">
      <c r="A3231" s="577"/>
      <c r="B3231" s="99"/>
      <c r="C3231" s="480" t="s">
        <v>69</v>
      </c>
      <c r="F3231" s="127"/>
      <c r="G3231" s="127"/>
      <c r="H3231" s="127"/>
      <c r="I3231" s="127"/>
      <c r="J3231" s="127"/>
      <c r="K3231" s="300"/>
      <c r="L3231" s="349"/>
      <c r="M3231" s="362"/>
      <c r="N3231" s="349"/>
      <c r="O3231" s="349"/>
      <c r="P3231" s="578"/>
      <c r="Q3231" s="20"/>
      <c r="R3231" s="20"/>
      <c r="S3231" s="20"/>
      <c r="T3231" s="20"/>
      <c r="U3231" s="20"/>
      <c r="V3231" s="20"/>
      <c r="W3231" s="20"/>
      <c r="X3231" s="20"/>
      <c r="Y3231" s="20"/>
      <c r="Z3231" s="20"/>
      <c r="AA3231" s="20"/>
      <c r="AB3231" s="20"/>
    </row>
    <row r="3232" hidden="1">
      <c r="A3232" s="577"/>
      <c r="B3232" s="108"/>
      <c r="C3232" s="480"/>
      <c r="D3232" s="306"/>
      <c r="E3232" s="173"/>
      <c r="F3232" s="173"/>
      <c r="G3232" s="308"/>
      <c r="H3232" s="348"/>
      <c r="I3232" s="173"/>
      <c r="J3232" s="173"/>
      <c r="K3232" s="300"/>
      <c r="L3232" s="349"/>
      <c r="M3232" s="362"/>
      <c r="N3232" s="349"/>
      <c r="O3232" s="349"/>
      <c r="P3232" s="578"/>
      <c r="Q3232" s="20"/>
      <c r="R3232" s="20"/>
      <c r="S3232" s="20"/>
      <c r="T3232" s="20"/>
      <c r="U3232" s="20"/>
      <c r="V3232" s="20"/>
      <c r="W3232" s="20"/>
      <c r="X3232" s="20"/>
      <c r="Y3232" s="20"/>
      <c r="Z3232" s="20"/>
      <c r="AA3232" s="20"/>
      <c r="AB3232" s="20"/>
    </row>
    <row r="3233" hidden="1">
      <c r="A3233" s="577"/>
      <c r="B3233" s="479"/>
      <c r="C3233" s="480"/>
      <c r="D3233" s="306"/>
      <c r="E3233" s="173"/>
      <c r="F3233" s="173"/>
      <c r="G3233" s="308"/>
      <c r="H3233" s="348"/>
      <c r="I3233" s="173"/>
      <c r="J3233" s="173"/>
      <c r="K3233" s="300"/>
      <c r="L3233" s="349"/>
      <c r="M3233" s="362"/>
      <c r="N3233" s="349"/>
      <c r="O3233" s="349"/>
      <c r="P3233" s="578"/>
      <c r="Q3233" s="20"/>
      <c r="R3233" s="20"/>
      <c r="S3233" s="20"/>
      <c r="T3233" s="20"/>
      <c r="U3233" s="20"/>
      <c r="V3233" s="20"/>
      <c r="W3233" s="20"/>
      <c r="X3233" s="20"/>
      <c r="Y3233" s="20"/>
      <c r="Z3233" s="20"/>
      <c r="AA3233" s="20"/>
      <c r="AB3233" s="20"/>
    </row>
    <row r="3234" hidden="1">
      <c r="A3234" s="577"/>
      <c r="B3234" s="582" t="s">
        <v>368</v>
      </c>
      <c r="C3234" s="480" t="s">
        <v>371</v>
      </c>
      <c r="D3234" s="306"/>
      <c r="E3234" s="173"/>
      <c r="F3234" s="173"/>
      <c r="G3234" s="308"/>
      <c r="H3234" s="348"/>
      <c r="I3234" s="173"/>
      <c r="J3234" s="173"/>
      <c r="K3234" s="300"/>
      <c r="L3234" s="349"/>
      <c r="M3234" s="362"/>
      <c r="N3234" s="349"/>
      <c r="O3234" s="349"/>
      <c r="P3234" s="578"/>
      <c r="Q3234" s="20"/>
      <c r="R3234" s="20"/>
      <c r="S3234" s="20"/>
      <c r="T3234" s="20"/>
      <c r="U3234" s="20"/>
      <c r="V3234" s="20"/>
      <c r="W3234" s="20"/>
      <c r="X3234" s="20"/>
      <c r="Y3234" s="20"/>
      <c r="Z3234" s="20"/>
      <c r="AA3234" s="20"/>
      <c r="AB3234" s="20"/>
    </row>
    <row r="3235" hidden="1">
      <c r="A3235" s="577"/>
      <c r="B3235" s="99"/>
      <c r="C3235" s="480" t="s">
        <v>371</v>
      </c>
      <c r="D3235" s="306"/>
      <c r="E3235" s="339" t="s">
        <v>10215</v>
      </c>
      <c r="F3235" s="254"/>
      <c r="G3235" s="308"/>
      <c r="H3235" s="348"/>
      <c r="I3235" s="173"/>
      <c r="J3235" s="173"/>
      <c r="K3235" s="300"/>
      <c r="L3235" s="349"/>
      <c r="M3235" s="362"/>
      <c r="N3235" s="349"/>
      <c r="O3235" s="349"/>
      <c r="P3235" s="578"/>
      <c r="Q3235" s="20"/>
      <c r="R3235" s="20"/>
      <c r="S3235" s="20"/>
      <c r="T3235" s="20"/>
      <c r="U3235" s="20"/>
      <c r="V3235" s="20"/>
      <c r="W3235" s="20"/>
      <c r="X3235" s="20"/>
      <c r="Y3235" s="20"/>
      <c r="Z3235" s="20"/>
      <c r="AA3235" s="20"/>
      <c r="AB3235" s="20"/>
    </row>
    <row r="3236" hidden="1">
      <c r="A3236" s="577"/>
      <c r="B3236" s="99"/>
      <c r="C3236" s="480" t="s">
        <v>371</v>
      </c>
      <c r="D3236" s="306"/>
      <c r="E3236" s="255"/>
      <c r="F3236" s="256"/>
      <c r="G3236" s="308"/>
      <c r="H3236" s="348"/>
      <c r="I3236" s="173"/>
      <c r="J3236" s="173"/>
      <c r="K3236" s="300"/>
      <c r="L3236" s="349"/>
      <c r="M3236" s="362"/>
      <c r="N3236" s="349"/>
      <c r="O3236" s="349"/>
      <c r="P3236" s="578"/>
      <c r="Q3236" s="20"/>
      <c r="R3236" s="20"/>
      <c r="S3236" s="20"/>
      <c r="T3236" s="20"/>
      <c r="U3236" s="20"/>
      <c r="V3236" s="20"/>
      <c r="W3236" s="20"/>
      <c r="X3236" s="20"/>
      <c r="Y3236" s="20"/>
      <c r="Z3236" s="20"/>
      <c r="AA3236" s="20"/>
      <c r="AB3236" s="20"/>
    </row>
    <row r="3237" hidden="1">
      <c r="A3237" s="577"/>
      <c r="B3237" s="99"/>
      <c r="C3237" s="480" t="s">
        <v>371</v>
      </c>
      <c r="D3237" s="306"/>
      <c r="E3237" s="257"/>
      <c r="F3237" s="259"/>
      <c r="G3237" s="308"/>
      <c r="H3237" s="348"/>
      <c r="I3237" s="173"/>
      <c r="J3237" s="173"/>
      <c r="K3237" s="300"/>
      <c r="L3237" s="349"/>
      <c r="M3237" s="362"/>
      <c r="N3237" s="349"/>
      <c r="O3237" s="349"/>
      <c r="P3237" s="578"/>
      <c r="Q3237" s="20"/>
      <c r="R3237" s="20"/>
      <c r="S3237" s="20"/>
      <c r="T3237" s="20"/>
      <c r="U3237" s="20"/>
      <c r="V3237" s="20"/>
      <c r="W3237" s="20"/>
      <c r="X3237" s="20"/>
      <c r="Y3237" s="20"/>
      <c r="Z3237" s="20"/>
      <c r="AA3237" s="20"/>
      <c r="AB3237" s="20"/>
    </row>
    <row r="3238" hidden="1">
      <c r="A3238" s="577"/>
      <c r="B3238" s="99"/>
      <c r="C3238" s="480" t="s">
        <v>371</v>
      </c>
      <c r="D3238" s="306"/>
      <c r="E3238" s="173"/>
      <c r="F3238" s="173"/>
      <c r="G3238" s="308"/>
      <c r="H3238" s="348"/>
      <c r="I3238" s="173"/>
      <c r="J3238" s="173"/>
      <c r="K3238" s="300"/>
      <c r="L3238" s="349"/>
      <c r="M3238" s="362"/>
      <c r="N3238" s="349"/>
      <c r="O3238" s="349"/>
      <c r="P3238" s="578"/>
      <c r="Q3238" s="20"/>
      <c r="R3238" s="20"/>
      <c r="S3238" s="20"/>
      <c r="T3238" s="20"/>
      <c r="U3238" s="20"/>
      <c r="V3238" s="20"/>
      <c r="W3238" s="20"/>
      <c r="X3238" s="20"/>
      <c r="Y3238" s="20"/>
      <c r="Z3238" s="20"/>
      <c r="AA3238" s="20"/>
      <c r="AB3238" s="20"/>
    </row>
    <row r="3239" hidden="1">
      <c r="A3239" s="577"/>
      <c r="B3239" s="108"/>
      <c r="C3239" s="480"/>
      <c r="D3239" s="306"/>
      <c r="E3239" s="173"/>
      <c r="F3239" s="173"/>
      <c r="G3239" s="308"/>
      <c r="H3239" s="348"/>
      <c r="I3239" s="173"/>
      <c r="J3239" s="173"/>
      <c r="K3239" s="300"/>
      <c r="L3239" s="349"/>
      <c r="M3239" s="362"/>
      <c r="N3239" s="349"/>
      <c r="O3239" s="349"/>
      <c r="P3239" s="578"/>
      <c r="Q3239" s="20"/>
      <c r="R3239" s="20"/>
      <c r="S3239" s="20"/>
      <c r="T3239" s="20"/>
      <c r="U3239" s="20"/>
      <c r="V3239" s="20"/>
      <c r="W3239" s="20"/>
      <c r="X3239" s="20"/>
      <c r="Y3239" s="20"/>
      <c r="Z3239" s="20"/>
      <c r="AA3239" s="20"/>
      <c r="AB3239" s="20"/>
    </row>
    <row r="3240" hidden="1">
      <c r="A3240" s="577"/>
      <c r="B3240" s="83"/>
      <c r="C3240" s="478">
        <v>44554.0</v>
      </c>
      <c r="D3240" s="306"/>
      <c r="E3240" s="173"/>
      <c r="F3240" s="173"/>
      <c r="G3240" s="308"/>
      <c r="H3240" s="348"/>
      <c r="I3240" s="173"/>
      <c r="J3240" s="173"/>
      <c r="K3240" s="300"/>
      <c r="L3240" s="349"/>
      <c r="M3240" s="362"/>
      <c r="N3240" s="349"/>
      <c r="O3240" s="349"/>
      <c r="P3240" s="578"/>
      <c r="Q3240" s="20"/>
      <c r="R3240" s="20"/>
      <c r="S3240" s="20"/>
      <c r="T3240" s="20"/>
      <c r="U3240" s="20"/>
      <c r="V3240" s="20"/>
      <c r="W3240" s="20"/>
      <c r="X3240" s="20"/>
      <c r="Y3240" s="20"/>
      <c r="Z3240" s="20"/>
      <c r="AA3240" s="20"/>
      <c r="AB3240" s="20"/>
    </row>
    <row r="3241" hidden="1">
      <c r="A3241" s="577"/>
      <c r="B3241" s="582" t="s">
        <v>8686</v>
      </c>
      <c r="C3241" s="500" t="s">
        <v>52</v>
      </c>
      <c r="D3241" s="306"/>
      <c r="E3241" s="173"/>
      <c r="F3241" s="173"/>
      <c r="G3241" s="308"/>
      <c r="H3241" s="348"/>
      <c r="I3241" s="173"/>
      <c r="J3241" s="173"/>
      <c r="K3241" s="300"/>
      <c r="L3241" s="349"/>
      <c r="M3241" s="362"/>
      <c r="N3241" s="349"/>
      <c r="O3241" s="349"/>
      <c r="P3241" s="578"/>
      <c r="Q3241" s="20"/>
      <c r="R3241" s="20"/>
      <c r="S3241" s="20"/>
      <c r="T3241" s="20"/>
      <c r="U3241" s="20"/>
      <c r="V3241" s="20"/>
      <c r="W3241" s="20"/>
      <c r="X3241" s="20"/>
      <c r="Y3241" s="20"/>
      <c r="Z3241" s="20"/>
      <c r="AA3241" s="20"/>
      <c r="AB3241" s="20"/>
    </row>
    <row r="3242" hidden="1">
      <c r="A3242" s="577"/>
      <c r="B3242" s="99"/>
      <c r="C3242" s="480" t="s">
        <v>52</v>
      </c>
      <c r="D3242" s="306"/>
      <c r="E3242" s="173"/>
      <c r="F3242" s="173"/>
      <c r="G3242" s="308"/>
      <c r="H3242" s="348"/>
      <c r="I3242" s="173"/>
      <c r="J3242" s="173"/>
      <c r="K3242" s="300"/>
      <c r="L3242" s="349"/>
      <c r="M3242" s="362"/>
      <c r="N3242" s="349"/>
      <c r="O3242" s="349"/>
      <c r="P3242" s="578"/>
      <c r="Q3242" s="20"/>
      <c r="R3242" s="20"/>
      <c r="S3242" s="20"/>
      <c r="T3242" s="20"/>
      <c r="U3242" s="20"/>
      <c r="V3242" s="20"/>
      <c r="W3242" s="20"/>
      <c r="X3242" s="20"/>
      <c r="Y3242" s="20"/>
      <c r="Z3242" s="20"/>
      <c r="AA3242" s="20"/>
      <c r="AB3242" s="20"/>
    </row>
    <row r="3243" hidden="1">
      <c r="A3243" s="577"/>
      <c r="B3243" s="99"/>
      <c r="C3243" s="480" t="s">
        <v>52</v>
      </c>
      <c r="D3243" s="306"/>
      <c r="E3243" s="339" t="s">
        <v>10215</v>
      </c>
      <c r="F3243" s="254"/>
      <c r="G3243" s="308"/>
      <c r="H3243" s="348"/>
      <c r="I3243" s="173"/>
      <c r="J3243" s="173"/>
      <c r="K3243" s="300"/>
      <c r="L3243" s="349"/>
      <c r="M3243" s="362"/>
      <c r="N3243" s="349"/>
      <c r="O3243" s="349"/>
      <c r="P3243" s="578"/>
      <c r="Q3243" s="20"/>
      <c r="R3243" s="20"/>
      <c r="S3243" s="20"/>
      <c r="T3243" s="20"/>
      <c r="U3243" s="20"/>
      <c r="V3243" s="20"/>
      <c r="W3243" s="20"/>
      <c r="X3243" s="20"/>
      <c r="Y3243" s="20"/>
      <c r="Z3243" s="20"/>
      <c r="AA3243" s="20"/>
      <c r="AB3243" s="20"/>
    </row>
    <row r="3244" hidden="1">
      <c r="A3244" s="577"/>
      <c r="B3244" s="99"/>
      <c r="C3244" s="480" t="s">
        <v>52</v>
      </c>
      <c r="D3244" s="306"/>
      <c r="E3244" s="255"/>
      <c r="F3244" s="256"/>
      <c r="G3244" s="308"/>
      <c r="H3244" s="348"/>
      <c r="I3244" s="173"/>
      <c r="J3244" s="173"/>
      <c r="K3244" s="300"/>
      <c r="L3244" s="349"/>
      <c r="M3244" s="362"/>
      <c r="N3244" s="349"/>
      <c r="O3244" s="349"/>
      <c r="P3244" s="578"/>
      <c r="Q3244" s="20"/>
      <c r="R3244" s="20"/>
      <c r="S3244" s="20"/>
      <c r="T3244" s="20"/>
      <c r="U3244" s="20"/>
      <c r="V3244" s="20"/>
      <c r="W3244" s="20"/>
      <c r="X3244" s="20"/>
      <c r="Y3244" s="20"/>
      <c r="Z3244" s="20"/>
      <c r="AA3244" s="20"/>
      <c r="AB3244" s="20"/>
    </row>
    <row r="3245" hidden="1">
      <c r="A3245" s="577"/>
      <c r="B3245" s="99"/>
      <c r="C3245" s="480" t="s">
        <v>52</v>
      </c>
      <c r="D3245" s="306"/>
      <c r="E3245" s="257"/>
      <c r="F3245" s="259"/>
      <c r="G3245" s="308"/>
      <c r="H3245" s="348"/>
      <c r="I3245" s="173"/>
      <c r="J3245" s="173"/>
      <c r="K3245" s="300"/>
      <c r="L3245" s="349"/>
      <c r="M3245" s="362"/>
      <c r="N3245" s="349"/>
      <c r="O3245" s="349"/>
      <c r="P3245" s="578"/>
      <c r="Q3245" s="20"/>
      <c r="R3245" s="20"/>
      <c r="S3245" s="20"/>
      <c r="T3245" s="20"/>
      <c r="U3245" s="20"/>
      <c r="V3245" s="20"/>
      <c r="W3245" s="20"/>
      <c r="X3245" s="20"/>
      <c r="Y3245" s="20"/>
      <c r="Z3245" s="20"/>
      <c r="AA3245" s="20"/>
      <c r="AB3245" s="20"/>
    </row>
    <row r="3246" hidden="1">
      <c r="A3246" s="577"/>
      <c r="B3246" s="99"/>
      <c r="C3246" s="480" t="s">
        <v>52</v>
      </c>
      <c r="D3246" s="306"/>
      <c r="E3246" s="173"/>
      <c r="F3246" s="173"/>
      <c r="G3246" s="308"/>
      <c r="H3246" s="348"/>
      <c r="I3246" s="173"/>
      <c r="J3246" s="173"/>
      <c r="K3246" s="300"/>
      <c r="L3246" s="349"/>
      <c r="M3246" s="362"/>
      <c r="N3246" s="349"/>
      <c r="O3246" s="349"/>
      <c r="P3246" s="578"/>
      <c r="Q3246" s="20"/>
      <c r="R3246" s="20"/>
      <c r="S3246" s="20"/>
      <c r="T3246" s="20"/>
      <c r="U3246" s="20"/>
      <c r="V3246" s="20"/>
      <c r="W3246" s="20"/>
      <c r="X3246" s="20"/>
      <c r="Y3246" s="20"/>
      <c r="Z3246" s="20"/>
      <c r="AA3246" s="20"/>
      <c r="AB3246" s="20"/>
    </row>
    <row r="3247" hidden="1">
      <c r="A3247" s="577"/>
      <c r="B3247" s="108"/>
      <c r="C3247" s="480" t="s">
        <v>52</v>
      </c>
      <c r="D3247" s="306"/>
      <c r="E3247" s="173"/>
      <c r="F3247" s="173"/>
      <c r="G3247" s="308"/>
      <c r="H3247" s="348"/>
      <c r="I3247" s="173"/>
      <c r="J3247" s="173"/>
      <c r="K3247" s="300"/>
      <c r="L3247" s="349"/>
      <c r="M3247" s="362"/>
      <c r="N3247" s="349"/>
      <c r="O3247" s="349"/>
      <c r="P3247" s="578"/>
      <c r="Q3247" s="20"/>
      <c r="R3247" s="20"/>
      <c r="S3247" s="20"/>
      <c r="T3247" s="20"/>
      <c r="U3247" s="20"/>
      <c r="V3247" s="20"/>
      <c r="W3247" s="20"/>
      <c r="X3247" s="20"/>
      <c r="Y3247" s="20"/>
      <c r="Z3247" s="20"/>
      <c r="AA3247" s="20"/>
      <c r="AB3247" s="20"/>
    </row>
    <row r="3248" hidden="1">
      <c r="A3248" s="577"/>
      <c r="B3248" s="479"/>
      <c r="C3248" s="480"/>
      <c r="D3248" s="306"/>
      <c r="E3248" s="173"/>
      <c r="F3248" s="173"/>
      <c r="G3248" s="308"/>
      <c r="H3248" s="348"/>
      <c r="I3248" s="173"/>
      <c r="J3248" s="173"/>
      <c r="K3248" s="300"/>
      <c r="L3248" s="349"/>
      <c r="M3248" s="362"/>
      <c r="N3248" s="349"/>
      <c r="O3248" s="349"/>
      <c r="P3248" s="578"/>
      <c r="Q3248" s="20"/>
      <c r="R3248" s="20"/>
      <c r="S3248" s="20"/>
      <c r="T3248" s="20"/>
      <c r="U3248" s="20"/>
      <c r="V3248" s="20"/>
      <c r="W3248" s="20"/>
      <c r="X3248" s="20"/>
      <c r="Y3248" s="20"/>
      <c r="Z3248" s="20"/>
      <c r="AA3248" s="20"/>
      <c r="AB3248" s="20"/>
    </row>
    <row r="3249" hidden="1">
      <c r="A3249" s="577"/>
      <c r="B3249" s="582" t="s">
        <v>10572</v>
      </c>
      <c r="C3249" s="480"/>
      <c r="D3249" s="306"/>
      <c r="E3249" s="173"/>
      <c r="F3249" s="173"/>
      <c r="G3249" s="308"/>
      <c r="H3249" s="348"/>
      <c r="I3249" s="173"/>
      <c r="J3249" s="173"/>
      <c r="K3249" s="300"/>
      <c r="L3249" s="349"/>
      <c r="M3249" s="362"/>
      <c r="N3249" s="349"/>
      <c r="O3249" s="349"/>
      <c r="P3249" s="578"/>
      <c r="Q3249" s="20"/>
      <c r="R3249" s="20"/>
      <c r="S3249" s="20"/>
      <c r="T3249" s="20"/>
      <c r="U3249" s="20"/>
      <c r="V3249" s="20"/>
      <c r="W3249" s="20"/>
      <c r="X3249" s="20"/>
      <c r="Y3249" s="20"/>
      <c r="Z3249" s="20"/>
      <c r="AA3249" s="20"/>
      <c r="AB3249" s="20"/>
    </row>
    <row r="3250" hidden="1">
      <c r="A3250" s="577"/>
      <c r="B3250" s="99"/>
      <c r="C3250" s="480" t="s">
        <v>69</v>
      </c>
      <c r="D3250" s="306"/>
      <c r="E3250" s="173"/>
      <c r="F3250" s="173"/>
      <c r="G3250" s="308"/>
      <c r="H3250" s="348"/>
      <c r="I3250" s="173"/>
      <c r="J3250" s="173"/>
      <c r="K3250" s="300"/>
      <c r="L3250" s="349"/>
      <c r="M3250" s="362"/>
      <c r="N3250" s="349"/>
      <c r="O3250" s="349"/>
      <c r="P3250" s="578"/>
      <c r="Q3250" s="20"/>
      <c r="R3250" s="20"/>
      <c r="S3250" s="20"/>
      <c r="T3250" s="20"/>
      <c r="U3250" s="20"/>
      <c r="V3250" s="20"/>
      <c r="W3250" s="20"/>
      <c r="X3250" s="20"/>
      <c r="Y3250" s="20"/>
      <c r="Z3250" s="20"/>
      <c r="AA3250" s="20"/>
      <c r="AB3250" s="20"/>
    </row>
    <row r="3251" hidden="1">
      <c r="A3251" s="577"/>
      <c r="B3251" s="99"/>
      <c r="C3251" s="480" t="s">
        <v>69</v>
      </c>
      <c r="D3251" s="306"/>
      <c r="E3251" s="381" t="s">
        <v>12035</v>
      </c>
      <c r="F3251" s="150"/>
      <c r="G3251" s="308"/>
      <c r="H3251" s="348"/>
      <c r="I3251" s="173"/>
      <c r="J3251" s="173"/>
      <c r="K3251" s="300"/>
      <c r="L3251" s="349"/>
      <c r="M3251" s="362"/>
      <c r="N3251" s="349"/>
      <c r="O3251" s="349"/>
      <c r="P3251" s="578"/>
      <c r="Q3251" s="20"/>
      <c r="R3251" s="20"/>
      <c r="S3251" s="20"/>
      <c r="T3251" s="20"/>
      <c r="U3251" s="20"/>
      <c r="V3251" s="20"/>
      <c r="W3251" s="20"/>
      <c r="X3251" s="20"/>
      <c r="Y3251" s="20"/>
      <c r="Z3251" s="20"/>
      <c r="AA3251" s="20"/>
      <c r="AB3251" s="20"/>
    </row>
    <row r="3252" hidden="1">
      <c r="A3252" s="577"/>
      <c r="B3252" s="99"/>
      <c r="C3252" s="480" t="s">
        <v>69</v>
      </c>
      <c r="D3252" s="621" t="s">
        <v>99</v>
      </c>
      <c r="E3252" s="116" t="s">
        <v>5641</v>
      </c>
      <c r="F3252" s="116" t="s">
        <v>5642</v>
      </c>
      <c r="G3252" s="409" t="s">
        <v>8958</v>
      </c>
      <c r="H3252" s="414" t="s">
        <v>11950</v>
      </c>
      <c r="I3252" s="116" t="s">
        <v>12009</v>
      </c>
      <c r="J3252" s="48" t="s">
        <v>5644</v>
      </c>
      <c r="K3252" s="300"/>
      <c r="L3252" s="349"/>
      <c r="M3252" s="362"/>
      <c r="N3252" s="349"/>
      <c r="O3252" s="349"/>
      <c r="P3252" s="578"/>
      <c r="Q3252" s="20"/>
      <c r="R3252" s="20"/>
      <c r="S3252" s="20"/>
      <c r="T3252" s="20"/>
      <c r="U3252" s="20"/>
      <c r="V3252" s="20"/>
      <c r="W3252" s="20"/>
      <c r="X3252" s="20"/>
      <c r="Y3252" s="20"/>
      <c r="Z3252" s="20"/>
      <c r="AA3252" s="20"/>
      <c r="AB3252" s="20"/>
    </row>
    <row r="3253" hidden="1">
      <c r="A3253" s="577"/>
      <c r="B3253" s="99"/>
      <c r="C3253" s="480" t="s">
        <v>69</v>
      </c>
      <c r="D3253" s="409" t="s">
        <v>10982</v>
      </c>
      <c r="E3253" s="48" t="s">
        <v>8068</v>
      </c>
      <c r="F3253" s="48" t="s">
        <v>8069</v>
      </c>
      <c r="G3253" s="409" t="s">
        <v>8697</v>
      </c>
      <c r="H3253" s="414" t="s">
        <v>10831</v>
      </c>
      <c r="I3253" s="116" t="s">
        <v>12036</v>
      </c>
      <c r="J3253" s="48" t="s">
        <v>8071</v>
      </c>
      <c r="K3253" s="300"/>
      <c r="L3253" s="349"/>
      <c r="M3253" s="362"/>
      <c r="N3253" s="349"/>
      <c r="O3253" s="349"/>
      <c r="P3253" s="578"/>
      <c r="Q3253" s="20"/>
      <c r="R3253" s="20"/>
      <c r="S3253" s="20"/>
      <c r="T3253" s="20"/>
      <c r="U3253" s="20"/>
      <c r="V3253" s="20"/>
      <c r="W3253" s="20"/>
      <c r="X3253" s="20"/>
      <c r="Y3253" s="20"/>
      <c r="Z3253" s="20"/>
      <c r="AA3253" s="20"/>
      <c r="AB3253" s="20"/>
    </row>
    <row r="3254" hidden="1">
      <c r="A3254" s="577"/>
      <c r="B3254" s="99"/>
      <c r="C3254" s="480" t="s">
        <v>69</v>
      </c>
      <c r="D3254" s="493" t="s">
        <v>99</v>
      </c>
      <c r="E3254" s="122" t="s">
        <v>4709</v>
      </c>
      <c r="F3254" s="122" t="s">
        <v>4710</v>
      </c>
      <c r="G3254" s="309" t="s">
        <v>8912</v>
      </c>
      <c r="H3254" s="231" t="s">
        <v>12014</v>
      </c>
      <c r="I3254" s="122" t="s">
        <v>11939</v>
      </c>
      <c r="J3254" s="122" t="s">
        <v>4221</v>
      </c>
      <c r="K3254" s="300" t="s">
        <v>12037</v>
      </c>
      <c r="L3254" s="349"/>
      <c r="M3254" s="362"/>
      <c r="N3254" s="349"/>
      <c r="O3254" s="349"/>
      <c r="P3254" s="578"/>
      <c r="Q3254" s="20"/>
      <c r="R3254" s="20"/>
      <c r="S3254" s="20"/>
      <c r="T3254" s="20"/>
      <c r="U3254" s="20"/>
      <c r="V3254" s="20"/>
      <c r="W3254" s="20"/>
      <c r="X3254" s="20"/>
      <c r="Y3254" s="20"/>
      <c r="Z3254" s="20"/>
      <c r="AA3254" s="20"/>
      <c r="AB3254" s="20"/>
    </row>
    <row r="3255" hidden="1">
      <c r="A3255" s="577"/>
      <c r="B3255" s="99"/>
      <c r="C3255" s="480" t="s">
        <v>69</v>
      </c>
      <c r="D3255" s="496" t="s">
        <v>104</v>
      </c>
      <c r="E3255" s="424" t="s">
        <v>7993</v>
      </c>
      <c r="F3255" s="424" t="s">
        <v>7994</v>
      </c>
      <c r="G3255" s="309" t="s">
        <v>9047</v>
      </c>
      <c r="H3255" s="231" t="s">
        <v>11555</v>
      </c>
      <c r="I3255" s="122" t="s">
        <v>12038</v>
      </c>
      <c r="J3255" s="424" t="s">
        <v>7996</v>
      </c>
      <c r="K3255" s="300" t="s">
        <v>12039</v>
      </c>
      <c r="L3255" s="349"/>
      <c r="M3255" s="362"/>
      <c r="N3255" s="349"/>
      <c r="O3255" s="349"/>
      <c r="P3255" s="578"/>
      <c r="Q3255" s="20"/>
      <c r="R3255" s="20"/>
      <c r="S3255" s="20"/>
      <c r="T3255" s="20"/>
      <c r="U3255" s="20"/>
      <c r="V3255" s="20"/>
      <c r="W3255" s="20"/>
      <c r="X3255" s="20"/>
      <c r="Y3255" s="20"/>
      <c r="Z3255" s="20"/>
      <c r="AA3255" s="20"/>
      <c r="AB3255" s="20"/>
    </row>
    <row r="3256" hidden="1">
      <c r="A3256" s="577"/>
      <c r="B3256" s="108"/>
      <c r="C3256" s="480"/>
      <c r="D3256" s="306"/>
      <c r="E3256" s="173"/>
      <c r="F3256" s="173"/>
      <c r="G3256" s="308"/>
      <c r="H3256" s="348"/>
      <c r="I3256" s="173"/>
      <c r="J3256" s="173"/>
      <c r="K3256" s="300"/>
      <c r="L3256" s="349"/>
      <c r="M3256" s="362"/>
      <c r="N3256" s="349"/>
      <c r="O3256" s="349"/>
      <c r="P3256" s="578"/>
      <c r="Q3256" s="20"/>
      <c r="R3256" s="20"/>
      <c r="S3256" s="20"/>
      <c r="T3256" s="20"/>
      <c r="U3256" s="20"/>
      <c r="V3256" s="20"/>
      <c r="W3256" s="20"/>
      <c r="X3256" s="20"/>
      <c r="Y3256" s="20"/>
      <c r="Z3256" s="20"/>
      <c r="AA3256" s="20"/>
      <c r="AB3256" s="20"/>
    </row>
    <row r="3257" hidden="1">
      <c r="A3257" s="577"/>
      <c r="B3257" s="479"/>
      <c r="C3257" s="480"/>
      <c r="D3257" s="306"/>
      <c r="E3257" s="173"/>
      <c r="F3257" s="173"/>
      <c r="G3257" s="308"/>
      <c r="H3257" s="348"/>
      <c r="I3257" s="173"/>
      <c r="J3257" s="173"/>
      <c r="K3257" s="300"/>
      <c r="L3257" s="349"/>
      <c r="M3257" s="362"/>
      <c r="N3257" s="349"/>
      <c r="O3257" s="349"/>
      <c r="P3257" s="578"/>
      <c r="Q3257" s="20"/>
      <c r="R3257" s="20"/>
      <c r="S3257" s="20"/>
      <c r="T3257" s="20"/>
      <c r="U3257" s="20"/>
      <c r="V3257" s="20"/>
      <c r="W3257" s="20"/>
      <c r="X3257" s="20"/>
      <c r="Y3257" s="20"/>
      <c r="Z3257" s="20"/>
      <c r="AA3257" s="20"/>
      <c r="AB3257" s="20"/>
    </row>
    <row r="3258" hidden="1">
      <c r="A3258" s="577"/>
      <c r="B3258" s="582" t="s">
        <v>368</v>
      </c>
      <c r="C3258" s="480" t="s">
        <v>371</v>
      </c>
      <c r="D3258" s="306"/>
      <c r="E3258" s="173"/>
      <c r="F3258" s="173"/>
      <c r="G3258" s="308"/>
      <c r="H3258" s="348"/>
      <c r="I3258" s="173"/>
      <c r="J3258" s="173"/>
      <c r="K3258" s="300"/>
      <c r="L3258" s="349"/>
      <c r="M3258" s="362"/>
      <c r="N3258" s="349"/>
      <c r="O3258" s="349"/>
      <c r="P3258" s="578"/>
      <c r="Q3258" s="20"/>
      <c r="R3258" s="20"/>
      <c r="S3258" s="20"/>
      <c r="T3258" s="20"/>
      <c r="U3258" s="20"/>
      <c r="V3258" s="20"/>
      <c r="W3258" s="20"/>
      <c r="X3258" s="20"/>
      <c r="Y3258" s="20"/>
      <c r="Z3258" s="20"/>
      <c r="AA3258" s="20"/>
      <c r="AB3258" s="20"/>
    </row>
    <row r="3259" hidden="1">
      <c r="A3259" s="577"/>
      <c r="B3259" s="99"/>
      <c r="C3259" s="480" t="s">
        <v>371</v>
      </c>
      <c r="D3259" s="306"/>
      <c r="E3259" s="339" t="s">
        <v>10215</v>
      </c>
      <c r="F3259" s="254"/>
      <c r="G3259" s="308"/>
      <c r="H3259" s="348"/>
      <c r="I3259" s="173"/>
      <c r="J3259" s="173"/>
      <c r="K3259" s="300"/>
      <c r="L3259" s="349"/>
      <c r="M3259" s="362"/>
      <c r="N3259" s="349"/>
      <c r="O3259" s="349"/>
      <c r="P3259" s="578"/>
      <c r="Q3259" s="20"/>
      <c r="R3259" s="20"/>
      <c r="S3259" s="20"/>
      <c r="T3259" s="20"/>
      <c r="U3259" s="20"/>
      <c r="V3259" s="20"/>
      <c r="W3259" s="20"/>
      <c r="X3259" s="20"/>
      <c r="Y3259" s="20"/>
      <c r="Z3259" s="20"/>
      <c r="AA3259" s="20"/>
      <c r="AB3259" s="20"/>
    </row>
    <row r="3260" hidden="1">
      <c r="A3260" s="577"/>
      <c r="B3260" s="99"/>
      <c r="C3260" s="480" t="s">
        <v>371</v>
      </c>
      <c r="D3260" s="306"/>
      <c r="E3260" s="255"/>
      <c r="F3260" s="256"/>
      <c r="G3260" s="308"/>
      <c r="H3260" s="348"/>
      <c r="I3260" s="173"/>
      <c r="J3260" s="173"/>
      <c r="K3260" s="300"/>
      <c r="L3260" s="349"/>
      <c r="M3260" s="362"/>
      <c r="N3260" s="349"/>
      <c r="O3260" s="349"/>
      <c r="P3260" s="578"/>
      <c r="Q3260" s="20"/>
      <c r="R3260" s="20"/>
      <c r="S3260" s="20"/>
      <c r="T3260" s="20"/>
      <c r="U3260" s="20"/>
      <c r="V3260" s="20"/>
      <c r="W3260" s="20"/>
      <c r="X3260" s="20"/>
      <c r="Y3260" s="20"/>
      <c r="Z3260" s="20"/>
      <c r="AA3260" s="20"/>
      <c r="AB3260" s="20"/>
    </row>
    <row r="3261" hidden="1">
      <c r="A3261" s="577"/>
      <c r="B3261" s="99"/>
      <c r="C3261" s="480" t="s">
        <v>371</v>
      </c>
      <c r="D3261" s="306"/>
      <c r="E3261" s="257"/>
      <c r="F3261" s="259"/>
      <c r="G3261" s="308"/>
      <c r="H3261" s="348"/>
      <c r="I3261" s="173"/>
      <c r="J3261" s="173"/>
      <c r="K3261" s="300"/>
      <c r="L3261" s="349"/>
      <c r="M3261" s="362"/>
      <c r="N3261" s="349"/>
      <c r="O3261" s="349"/>
      <c r="P3261" s="578"/>
      <c r="Q3261" s="20"/>
      <c r="R3261" s="20"/>
      <c r="S3261" s="20"/>
      <c r="T3261" s="20"/>
      <c r="U3261" s="20"/>
      <c r="V3261" s="20"/>
      <c r="W3261" s="20"/>
      <c r="X3261" s="20"/>
      <c r="Y3261" s="20"/>
      <c r="Z3261" s="20"/>
      <c r="AA3261" s="20"/>
      <c r="AB3261" s="20"/>
    </row>
    <row r="3262" hidden="1">
      <c r="A3262" s="577"/>
      <c r="B3262" s="99"/>
      <c r="C3262" s="480" t="s">
        <v>371</v>
      </c>
      <c r="D3262" s="306"/>
      <c r="E3262" s="173"/>
      <c r="F3262" s="173"/>
      <c r="G3262" s="308"/>
      <c r="H3262" s="348"/>
      <c r="I3262" s="173"/>
      <c r="J3262" s="173"/>
      <c r="K3262" s="300"/>
      <c r="L3262" s="349"/>
      <c r="M3262" s="362"/>
      <c r="N3262" s="349"/>
      <c r="O3262" s="349"/>
      <c r="P3262" s="578"/>
      <c r="Q3262" s="20"/>
      <c r="R3262" s="20"/>
      <c r="S3262" s="20"/>
      <c r="T3262" s="20"/>
      <c r="U3262" s="20"/>
      <c r="V3262" s="20"/>
      <c r="W3262" s="20"/>
      <c r="X3262" s="20"/>
      <c r="Y3262" s="20"/>
      <c r="Z3262" s="20"/>
      <c r="AA3262" s="20"/>
      <c r="AB3262" s="20"/>
    </row>
    <row r="3263" hidden="1">
      <c r="A3263" s="577"/>
      <c r="B3263" s="108"/>
      <c r="C3263" s="480"/>
      <c r="D3263" s="306"/>
      <c r="E3263" s="173"/>
      <c r="F3263" s="173"/>
      <c r="G3263" s="308"/>
      <c r="H3263" s="348"/>
      <c r="I3263" s="173"/>
      <c r="J3263" s="173"/>
      <c r="K3263" s="300"/>
      <c r="L3263" s="349"/>
      <c r="M3263" s="362"/>
      <c r="N3263" s="349"/>
      <c r="O3263" s="349"/>
      <c r="P3263" s="578"/>
      <c r="Q3263" s="20"/>
      <c r="R3263" s="20"/>
      <c r="S3263" s="20"/>
      <c r="T3263" s="20"/>
      <c r="U3263" s="20"/>
      <c r="V3263" s="20"/>
      <c r="W3263" s="20"/>
      <c r="X3263" s="20"/>
      <c r="Y3263" s="20"/>
      <c r="Z3263" s="20"/>
      <c r="AA3263" s="20"/>
      <c r="AB3263" s="20"/>
    </row>
    <row r="3264" hidden="1">
      <c r="A3264" s="577"/>
      <c r="B3264" s="83"/>
      <c r="C3264" s="478">
        <v>44557.0</v>
      </c>
      <c r="D3264" s="306"/>
      <c r="E3264" s="173"/>
      <c r="F3264" s="173"/>
      <c r="G3264" s="308"/>
      <c r="H3264" s="348"/>
      <c r="I3264" s="173"/>
      <c r="J3264" s="173"/>
      <c r="K3264" s="300"/>
      <c r="L3264" s="349"/>
      <c r="M3264" s="362"/>
      <c r="N3264" s="578"/>
      <c r="O3264" s="578"/>
      <c r="P3264" s="578"/>
      <c r="Q3264" s="20"/>
      <c r="R3264" s="20"/>
      <c r="S3264" s="20"/>
      <c r="T3264" s="20"/>
      <c r="U3264" s="20"/>
      <c r="V3264" s="20"/>
      <c r="W3264" s="20"/>
      <c r="X3264" s="20"/>
      <c r="Y3264" s="20"/>
      <c r="Z3264" s="20"/>
      <c r="AA3264" s="20"/>
      <c r="AB3264" s="20"/>
    </row>
    <row r="3265" hidden="1">
      <c r="A3265" s="577"/>
      <c r="B3265" s="582" t="s">
        <v>8686</v>
      </c>
      <c r="C3265" s="500" t="s">
        <v>52</v>
      </c>
      <c r="D3265" s="306"/>
      <c r="E3265" s="173"/>
      <c r="F3265" s="173"/>
      <c r="G3265" s="308"/>
      <c r="H3265" s="348"/>
      <c r="I3265" s="173"/>
      <c r="J3265" s="173"/>
      <c r="K3265" s="300"/>
      <c r="L3265" s="349"/>
      <c r="M3265" s="362"/>
      <c r="N3265" s="578"/>
      <c r="O3265" s="578"/>
      <c r="P3265" s="578"/>
      <c r="Q3265" s="20"/>
      <c r="R3265" s="20"/>
      <c r="S3265" s="20"/>
      <c r="T3265" s="20"/>
      <c r="U3265" s="20"/>
      <c r="V3265" s="20"/>
      <c r="W3265" s="20"/>
      <c r="X3265" s="20"/>
      <c r="Y3265" s="20"/>
      <c r="Z3265" s="20"/>
      <c r="AA3265" s="20"/>
      <c r="AB3265" s="20"/>
    </row>
    <row r="3266" hidden="1">
      <c r="A3266" s="577"/>
      <c r="B3266" s="99"/>
      <c r="C3266" s="480" t="s">
        <v>52</v>
      </c>
      <c r="D3266" s="306"/>
      <c r="E3266" s="127"/>
      <c r="F3266" s="127"/>
      <c r="G3266" s="127"/>
      <c r="H3266" s="127"/>
      <c r="I3266" s="127"/>
      <c r="L3266" s="349"/>
      <c r="M3266" s="362"/>
      <c r="N3266" s="578"/>
      <c r="O3266" s="578"/>
      <c r="P3266" s="578"/>
      <c r="Q3266" s="20"/>
      <c r="R3266" s="20"/>
      <c r="S3266" s="20"/>
      <c r="T3266" s="20"/>
      <c r="U3266" s="20"/>
      <c r="V3266" s="20"/>
      <c r="W3266" s="20"/>
      <c r="X3266" s="20"/>
      <c r="Y3266" s="20"/>
      <c r="Z3266" s="20"/>
      <c r="AA3266" s="20"/>
      <c r="AB3266" s="20"/>
    </row>
    <row r="3267" hidden="1">
      <c r="A3267" s="577"/>
      <c r="B3267" s="99"/>
      <c r="C3267" s="480" t="s">
        <v>52</v>
      </c>
      <c r="D3267" s="306"/>
      <c r="E3267" s="339" t="s">
        <v>10215</v>
      </c>
      <c r="F3267" s="254"/>
      <c r="G3267" s="308"/>
      <c r="H3267" s="348"/>
      <c r="I3267" s="173"/>
      <c r="J3267" s="173"/>
      <c r="K3267" s="300"/>
      <c r="L3267" s="349"/>
      <c r="M3267" s="362"/>
      <c r="N3267" s="578"/>
      <c r="O3267" s="578"/>
      <c r="P3267" s="578"/>
      <c r="Q3267" s="20"/>
      <c r="R3267" s="20"/>
      <c r="S3267" s="20"/>
      <c r="T3267" s="20"/>
      <c r="U3267" s="20"/>
      <c r="V3267" s="20"/>
      <c r="W3267" s="20"/>
      <c r="X3267" s="20"/>
      <c r="Y3267" s="20"/>
      <c r="Z3267" s="20"/>
      <c r="AA3267" s="20"/>
      <c r="AB3267" s="20"/>
    </row>
    <row r="3268" hidden="1">
      <c r="A3268" s="577"/>
      <c r="B3268" s="99"/>
      <c r="C3268" s="480" t="s">
        <v>52</v>
      </c>
      <c r="D3268" s="306"/>
      <c r="E3268" s="255"/>
      <c r="F3268" s="256"/>
      <c r="G3268" s="308"/>
      <c r="H3268" s="348"/>
      <c r="I3268" s="173"/>
      <c r="J3268" s="173"/>
      <c r="K3268" s="300"/>
      <c r="L3268" s="349"/>
      <c r="M3268" s="362"/>
      <c r="N3268" s="578"/>
      <c r="O3268" s="578"/>
      <c r="P3268" s="578"/>
      <c r="Q3268" s="20"/>
      <c r="R3268" s="20"/>
      <c r="S3268" s="20"/>
      <c r="T3268" s="20"/>
      <c r="U3268" s="20"/>
      <c r="V3268" s="20"/>
      <c r="W3268" s="20"/>
      <c r="X3268" s="20"/>
      <c r="Y3268" s="20"/>
      <c r="Z3268" s="20"/>
      <c r="AA3268" s="20"/>
      <c r="AB3268" s="20"/>
    </row>
    <row r="3269" hidden="1">
      <c r="A3269" s="577"/>
      <c r="B3269" s="99"/>
      <c r="C3269" s="480" t="s">
        <v>52</v>
      </c>
      <c r="D3269" s="306"/>
      <c r="E3269" s="257"/>
      <c r="F3269" s="259"/>
      <c r="G3269" s="308"/>
      <c r="H3269" s="348"/>
      <c r="I3269" s="173"/>
      <c r="J3269" s="173"/>
      <c r="K3269" s="300"/>
      <c r="L3269" s="349"/>
      <c r="M3269" s="362"/>
      <c r="N3269" s="578"/>
      <c r="O3269" s="578"/>
      <c r="P3269" s="578"/>
      <c r="Q3269" s="20"/>
      <c r="R3269" s="20"/>
      <c r="S3269" s="20"/>
      <c r="T3269" s="20"/>
      <c r="U3269" s="20"/>
      <c r="V3269" s="20"/>
      <c r="W3269" s="20"/>
      <c r="X3269" s="20"/>
      <c r="Y3269" s="20"/>
      <c r="Z3269" s="20"/>
      <c r="AA3269" s="20"/>
      <c r="AB3269" s="20"/>
    </row>
    <row r="3270" hidden="1">
      <c r="A3270" s="577"/>
      <c r="B3270" s="99"/>
      <c r="C3270" s="480" t="s">
        <v>52</v>
      </c>
      <c r="D3270" s="306"/>
      <c r="E3270" s="173"/>
      <c r="F3270" s="173"/>
      <c r="G3270" s="308"/>
      <c r="H3270" s="348"/>
      <c r="I3270" s="173"/>
      <c r="J3270" s="173"/>
      <c r="K3270" s="300"/>
      <c r="L3270" s="349"/>
      <c r="M3270" s="362"/>
      <c r="N3270" s="578"/>
      <c r="O3270" s="578"/>
      <c r="P3270" s="578"/>
      <c r="Q3270" s="20"/>
      <c r="R3270" s="20"/>
      <c r="S3270" s="20"/>
      <c r="T3270" s="20"/>
      <c r="U3270" s="20"/>
      <c r="V3270" s="20"/>
      <c r="W3270" s="20"/>
      <c r="X3270" s="20"/>
      <c r="Y3270" s="20"/>
      <c r="Z3270" s="20"/>
      <c r="AA3270" s="20"/>
      <c r="AB3270" s="20"/>
    </row>
    <row r="3271" hidden="1">
      <c r="A3271" s="577"/>
      <c r="B3271" s="108"/>
      <c r="C3271" s="480" t="s">
        <v>52</v>
      </c>
      <c r="D3271" s="306"/>
      <c r="E3271" s="173"/>
      <c r="F3271" s="173"/>
      <c r="G3271" s="308"/>
      <c r="H3271" s="348"/>
      <c r="I3271" s="173"/>
      <c r="J3271" s="173"/>
      <c r="K3271" s="300"/>
      <c r="L3271" s="349"/>
      <c r="M3271" s="362"/>
      <c r="N3271" s="578"/>
      <c r="O3271" s="578"/>
      <c r="P3271" s="578"/>
      <c r="Q3271" s="20"/>
      <c r="R3271" s="20"/>
      <c r="S3271" s="20"/>
      <c r="T3271" s="20"/>
      <c r="U3271" s="20"/>
      <c r="V3271" s="20"/>
      <c r="W3271" s="20"/>
      <c r="X3271" s="20"/>
      <c r="Y3271" s="20"/>
      <c r="Z3271" s="20"/>
      <c r="AA3271" s="20"/>
      <c r="AB3271" s="20"/>
    </row>
    <row r="3272" hidden="1">
      <c r="A3272" s="577"/>
      <c r="B3272" s="479"/>
      <c r="C3272" s="480"/>
      <c r="D3272" s="306"/>
      <c r="E3272" s="173"/>
      <c r="F3272" s="173"/>
      <c r="G3272" s="308"/>
      <c r="H3272" s="348"/>
      <c r="I3272" s="173"/>
      <c r="J3272" s="173"/>
      <c r="K3272" s="300"/>
      <c r="L3272" s="349"/>
      <c r="M3272" s="362"/>
      <c r="N3272" s="578"/>
      <c r="O3272" s="578"/>
      <c r="P3272" s="578"/>
      <c r="Q3272" s="20"/>
      <c r="R3272" s="20"/>
      <c r="S3272" s="20"/>
      <c r="T3272" s="20"/>
      <c r="U3272" s="20"/>
      <c r="V3272" s="20"/>
      <c r="W3272" s="20"/>
      <c r="X3272" s="20"/>
      <c r="Y3272" s="20"/>
      <c r="Z3272" s="20"/>
      <c r="AA3272" s="20"/>
      <c r="AB3272" s="20"/>
    </row>
    <row r="3273" hidden="1">
      <c r="A3273" s="577"/>
      <c r="B3273" s="582" t="s">
        <v>10572</v>
      </c>
      <c r="C3273" s="480"/>
      <c r="D3273" s="306"/>
      <c r="E3273" s="173"/>
      <c r="F3273" s="173"/>
      <c r="G3273" s="308"/>
      <c r="H3273" s="348"/>
      <c r="I3273" s="173"/>
      <c r="J3273" s="173"/>
      <c r="K3273" s="300"/>
      <c r="L3273" s="349"/>
      <c r="M3273" s="362"/>
      <c r="N3273" s="578"/>
      <c r="O3273" s="578"/>
      <c r="P3273" s="578"/>
      <c r="Q3273" s="20"/>
      <c r="R3273" s="20"/>
      <c r="S3273" s="20"/>
      <c r="T3273" s="20"/>
      <c r="U3273" s="20"/>
      <c r="V3273" s="20"/>
      <c r="W3273" s="20"/>
      <c r="X3273" s="20"/>
      <c r="Y3273" s="20"/>
      <c r="Z3273" s="20"/>
      <c r="AA3273" s="20"/>
      <c r="AB3273" s="20"/>
    </row>
    <row r="3274" hidden="1">
      <c r="A3274" s="577"/>
      <c r="B3274" s="99"/>
      <c r="C3274" s="480" t="s">
        <v>69</v>
      </c>
      <c r="D3274" s="306"/>
      <c r="E3274" s="173"/>
      <c r="F3274" s="173"/>
      <c r="G3274" s="308"/>
      <c r="H3274" s="348"/>
      <c r="I3274" s="173"/>
      <c r="J3274" s="173"/>
      <c r="K3274" s="300"/>
      <c r="L3274" s="349"/>
      <c r="M3274" s="362"/>
      <c r="N3274" s="578"/>
      <c r="O3274" s="578"/>
      <c r="P3274" s="578"/>
      <c r="Q3274" s="20"/>
      <c r="R3274" s="20"/>
      <c r="S3274" s="20"/>
      <c r="T3274" s="20"/>
      <c r="U3274" s="20"/>
      <c r="V3274" s="20"/>
      <c r="W3274" s="20"/>
      <c r="X3274" s="20"/>
      <c r="Y3274" s="20"/>
      <c r="Z3274" s="20"/>
      <c r="AA3274" s="20"/>
      <c r="AB3274" s="20"/>
    </row>
    <row r="3275" hidden="1">
      <c r="A3275" s="577"/>
      <c r="B3275" s="99"/>
      <c r="C3275" s="480" t="s">
        <v>69</v>
      </c>
      <c r="D3275" s="621" t="s">
        <v>99</v>
      </c>
      <c r="E3275" s="116" t="s">
        <v>7779</v>
      </c>
      <c r="F3275" s="116" t="s">
        <v>12040</v>
      </c>
      <c r="G3275" s="409" t="s">
        <v>9505</v>
      </c>
      <c r="H3275" s="414" t="s">
        <v>12041</v>
      </c>
      <c r="I3275" s="116" t="s">
        <v>12042</v>
      </c>
      <c r="J3275" s="48" t="s">
        <v>7782</v>
      </c>
      <c r="K3275" s="300"/>
      <c r="L3275" s="349"/>
      <c r="M3275" s="362"/>
      <c r="N3275" s="578"/>
      <c r="O3275" s="578"/>
      <c r="P3275" s="578"/>
      <c r="Q3275" s="20"/>
      <c r="R3275" s="20"/>
      <c r="S3275" s="20"/>
      <c r="T3275" s="20"/>
      <c r="U3275" s="20"/>
      <c r="V3275" s="20"/>
      <c r="W3275" s="20"/>
      <c r="X3275" s="20"/>
      <c r="Y3275" s="20"/>
      <c r="Z3275" s="20"/>
      <c r="AA3275" s="20"/>
      <c r="AB3275" s="20"/>
    </row>
    <row r="3276" hidden="1">
      <c r="A3276" s="577"/>
      <c r="B3276" s="99"/>
      <c r="C3276" s="480" t="s">
        <v>69</v>
      </c>
      <c r="D3276" s="29" t="s">
        <v>68</v>
      </c>
      <c r="E3276" s="48" t="s">
        <v>12043</v>
      </c>
      <c r="F3276" s="48" t="s">
        <v>12044</v>
      </c>
      <c r="G3276" s="409" t="s">
        <v>9410</v>
      </c>
      <c r="H3276" s="414" t="s">
        <v>10448</v>
      </c>
      <c r="I3276" s="116" t="s">
        <v>12045</v>
      </c>
      <c r="J3276" s="48" t="s">
        <v>12046</v>
      </c>
      <c r="K3276" s="300"/>
      <c r="L3276" s="349"/>
      <c r="M3276" s="362"/>
      <c r="N3276" s="578"/>
      <c r="O3276" s="578"/>
      <c r="P3276" s="578"/>
      <c r="Q3276" s="20"/>
      <c r="R3276" s="20"/>
      <c r="S3276" s="20"/>
      <c r="T3276" s="20"/>
      <c r="U3276" s="20"/>
      <c r="V3276" s="20"/>
      <c r="W3276" s="20"/>
      <c r="X3276" s="20"/>
      <c r="Y3276" s="20"/>
      <c r="Z3276" s="20"/>
      <c r="AA3276" s="20"/>
      <c r="AB3276" s="20"/>
    </row>
    <row r="3277" hidden="1">
      <c r="A3277" s="577"/>
      <c r="B3277" s="99"/>
      <c r="C3277" s="480" t="s">
        <v>69</v>
      </c>
      <c r="D3277" s="29" t="s">
        <v>68</v>
      </c>
      <c r="E3277" s="48" t="s">
        <v>5185</v>
      </c>
      <c r="F3277" s="48" t="s">
        <v>5186</v>
      </c>
      <c r="G3277" s="409" t="s">
        <v>9021</v>
      </c>
      <c r="H3277" s="414" t="s">
        <v>9853</v>
      </c>
      <c r="I3277" s="116" t="s">
        <v>12047</v>
      </c>
      <c r="J3277" s="48" t="s">
        <v>5188</v>
      </c>
      <c r="K3277" s="300"/>
      <c r="L3277" s="349"/>
      <c r="M3277" s="362"/>
      <c r="N3277" s="578"/>
      <c r="O3277" s="578"/>
      <c r="P3277" s="578"/>
      <c r="Q3277" s="20"/>
      <c r="R3277" s="20"/>
      <c r="S3277" s="20"/>
      <c r="T3277" s="20"/>
      <c r="U3277" s="20"/>
      <c r="V3277" s="20"/>
      <c r="W3277" s="20"/>
      <c r="X3277" s="20"/>
      <c r="Y3277" s="20"/>
      <c r="Z3277" s="20"/>
      <c r="AA3277" s="20"/>
      <c r="AB3277" s="20"/>
    </row>
    <row r="3278" hidden="1">
      <c r="A3278" s="577"/>
      <c r="B3278" s="99"/>
      <c r="C3278" s="480" t="s">
        <v>69</v>
      </c>
      <c r="D3278" s="29" t="s">
        <v>68</v>
      </c>
      <c r="E3278" s="633" t="s">
        <v>3292</v>
      </c>
      <c r="F3278" s="634" t="s">
        <v>3293</v>
      </c>
      <c r="G3278" s="409" t="s">
        <v>8745</v>
      </c>
      <c r="H3278" s="414" t="s">
        <v>8693</v>
      </c>
      <c r="I3278" s="116" t="s">
        <v>12048</v>
      </c>
      <c r="J3278" s="48" t="s">
        <v>3295</v>
      </c>
      <c r="K3278" s="300"/>
      <c r="L3278" s="349"/>
      <c r="M3278" s="362"/>
      <c r="N3278" s="578"/>
      <c r="O3278" s="578"/>
      <c r="P3278" s="578"/>
      <c r="Q3278" s="20"/>
      <c r="R3278" s="20"/>
      <c r="S3278" s="20"/>
      <c r="T3278" s="20"/>
      <c r="U3278" s="20"/>
      <c r="V3278" s="20"/>
      <c r="W3278" s="20"/>
      <c r="X3278" s="20"/>
      <c r="Y3278" s="20"/>
      <c r="Z3278" s="20"/>
      <c r="AA3278" s="20"/>
      <c r="AB3278" s="20"/>
    </row>
    <row r="3279" hidden="1">
      <c r="A3279" s="577"/>
      <c r="B3279" s="99"/>
      <c r="C3279" s="480" t="s">
        <v>69</v>
      </c>
      <c r="D3279" s="29" t="s">
        <v>68</v>
      </c>
      <c r="E3279" s="48" t="s">
        <v>1904</v>
      </c>
      <c r="F3279" s="48" t="s">
        <v>1905</v>
      </c>
      <c r="G3279" s="409" t="s">
        <v>9377</v>
      </c>
      <c r="H3279" s="414" t="s">
        <v>10367</v>
      </c>
      <c r="I3279" s="116" t="s">
        <v>12049</v>
      </c>
      <c r="J3279" s="116" t="s">
        <v>1907</v>
      </c>
      <c r="K3279" s="300"/>
      <c r="L3279" s="349"/>
      <c r="M3279" s="362"/>
      <c r="N3279" s="578"/>
      <c r="O3279" s="578"/>
      <c r="P3279" s="578"/>
      <c r="Q3279" s="20"/>
      <c r="R3279" s="20"/>
      <c r="S3279" s="20"/>
      <c r="T3279" s="20"/>
      <c r="U3279" s="20"/>
      <c r="V3279" s="20"/>
      <c r="W3279" s="20"/>
      <c r="X3279" s="20"/>
      <c r="Y3279" s="20"/>
      <c r="Z3279" s="20"/>
      <c r="AA3279" s="20"/>
      <c r="AB3279" s="20"/>
    </row>
    <row r="3280" hidden="1">
      <c r="A3280" s="577"/>
      <c r="B3280" s="108"/>
      <c r="C3280" s="480"/>
      <c r="D3280" s="306"/>
      <c r="E3280" s="173"/>
      <c r="F3280" s="173"/>
      <c r="G3280" s="308"/>
      <c r="H3280" s="348"/>
      <c r="I3280" s="173"/>
      <c r="J3280" s="173"/>
      <c r="K3280" s="300"/>
      <c r="L3280" s="349"/>
      <c r="M3280" s="362"/>
      <c r="N3280" s="578"/>
      <c r="O3280" s="578"/>
      <c r="P3280" s="578"/>
      <c r="Q3280" s="20"/>
      <c r="R3280" s="20"/>
      <c r="S3280" s="20"/>
      <c r="T3280" s="20"/>
      <c r="U3280" s="20"/>
      <c r="V3280" s="20"/>
      <c r="W3280" s="20"/>
      <c r="X3280" s="20"/>
      <c r="Y3280" s="20"/>
      <c r="Z3280" s="20"/>
      <c r="AA3280" s="20"/>
      <c r="AB3280" s="20"/>
    </row>
    <row r="3281" hidden="1">
      <c r="A3281" s="577"/>
      <c r="B3281" s="83"/>
      <c r="C3281" s="478">
        <v>44560.0</v>
      </c>
      <c r="D3281" s="306"/>
      <c r="E3281" s="173"/>
      <c r="F3281" s="173"/>
      <c r="G3281" s="308"/>
      <c r="H3281" s="348"/>
      <c r="I3281" s="173"/>
      <c r="J3281" s="216"/>
      <c r="K3281" s="300"/>
      <c r="L3281" s="349"/>
      <c r="M3281" s="362"/>
      <c r="N3281" s="578"/>
      <c r="O3281" s="578"/>
      <c r="P3281" s="578"/>
      <c r="Q3281" s="20"/>
      <c r="R3281" s="20"/>
      <c r="S3281" s="20"/>
      <c r="T3281" s="20"/>
      <c r="U3281" s="20"/>
      <c r="V3281" s="20"/>
      <c r="W3281" s="20"/>
      <c r="X3281" s="20"/>
      <c r="Y3281" s="20"/>
      <c r="Z3281" s="20"/>
      <c r="AA3281" s="20"/>
      <c r="AB3281" s="20"/>
    </row>
    <row r="3282" hidden="1">
      <c r="A3282" s="577"/>
      <c r="B3282" s="582" t="s">
        <v>8686</v>
      </c>
      <c r="C3282" s="500" t="s">
        <v>52</v>
      </c>
      <c r="D3282" s="306"/>
      <c r="E3282" s="339" t="s">
        <v>10215</v>
      </c>
      <c r="F3282" s="254"/>
      <c r="G3282" s="308"/>
      <c r="H3282" s="348"/>
      <c r="I3282" s="173"/>
      <c r="J3282" s="173"/>
      <c r="K3282" s="300"/>
      <c r="L3282" s="349"/>
      <c r="M3282" s="362"/>
      <c r="N3282" s="578"/>
      <c r="O3282" s="578"/>
      <c r="P3282" s="578"/>
      <c r="Q3282" s="20"/>
      <c r="R3282" s="20"/>
      <c r="S3282" s="20"/>
      <c r="T3282" s="20"/>
      <c r="U3282" s="20"/>
      <c r="V3282" s="20"/>
      <c r="W3282" s="20"/>
      <c r="X3282" s="20"/>
      <c r="Y3282" s="20"/>
      <c r="Z3282" s="20"/>
      <c r="AA3282" s="20"/>
      <c r="AB3282" s="20"/>
    </row>
    <row r="3283" hidden="1">
      <c r="A3283" s="577"/>
      <c r="B3283" s="99"/>
      <c r="C3283" s="480" t="s">
        <v>52</v>
      </c>
      <c r="D3283" s="306"/>
      <c r="E3283" s="255"/>
      <c r="F3283" s="256"/>
      <c r="G3283" s="308"/>
      <c r="H3283" s="348"/>
      <c r="I3283" s="173"/>
      <c r="J3283" s="173"/>
      <c r="K3283" s="300"/>
      <c r="L3283" s="349"/>
      <c r="M3283" s="362"/>
      <c r="N3283" s="578"/>
      <c r="O3283" s="578"/>
      <c r="P3283" s="578"/>
      <c r="Q3283" s="20"/>
      <c r="R3283" s="20"/>
      <c r="S3283" s="20"/>
      <c r="T3283" s="20"/>
      <c r="U3283" s="20"/>
      <c r="V3283" s="20"/>
      <c r="W3283" s="20"/>
      <c r="X3283" s="20"/>
      <c r="Y3283" s="20"/>
      <c r="Z3283" s="20"/>
      <c r="AA3283" s="20"/>
      <c r="AB3283" s="20"/>
    </row>
    <row r="3284" hidden="1">
      <c r="A3284" s="577"/>
      <c r="B3284" s="99"/>
      <c r="C3284" s="480" t="s">
        <v>52</v>
      </c>
      <c r="D3284" s="306"/>
      <c r="E3284" s="257"/>
      <c r="F3284" s="259"/>
      <c r="G3284" s="308"/>
      <c r="H3284" s="348"/>
      <c r="I3284" s="173"/>
      <c r="J3284" s="173"/>
      <c r="K3284" s="300"/>
      <c r="L3284" s="349"/>
      <c r="M3284" s="362"/>
      <c r="N3284" s="578"/>
      <c r="O3284" s="578"/>
      <c r="P3284" s="578"/>
      <c r="Q3284" s="20"/>
      <c r="R3284" s="20"/>
      <c r="S3284" s="20"/>
      <c r="T3284" s="20"/>
      <c r="U3284" s="20"/>
      <c r="V3284" s="20"/>
      <c r="W3284" s="20"/>
      <c r="X3284" s="20"/>
      <c r="Y3284" s="20"/>
      <c r="Z3284" s="20"/>
      <c r="AA3284" s="20"/>
      <c r="AB3284" s="20"/>
    </row>
    <row r="3285" hidden="1">
      <c r="A3285" s="577"/>
      <c r="B3285" s="99"/>
      <c r="C3285" s="480" t="s">
        <v>52</v>
      </c>
      <c r="D3285" s="306"/>
      <c r="E3285" s="173"/>
      <c r="F3285" s="173"/>
      <c r="G3285" s="308"/>
      <c r="H3285" s="348"/>
      <c r="I3285" s="173"/>
      <c r="J3285" s="173"/>
      <c r="K3285" s="300"/>
      <c r="L3285" s="349"/>
      <c r="M3285" s="362"/>
      <c r="N3285" s="578"/>
      <c r="O3285" s="578"/>
      <c r="P3285" s="578"/>
      <c r="Q3285" s="20"/>
      <c r="R3285" s="20"/>
      <c r="S3285" s="20"/>
      <c r="T3285" s="20"/>
      <c r="U3285" s="20"/>
      <c r="V3285" s="20"/>
      <c r="W3285" s="20"/>
      <c r="X3285" s="20"/>
      <c r="Y3285" s="20"/>
      <c r="Z3285" s="20"/>
      <c r="AA3285" s="20"/>
      <c r="AB3285" s="20"/>
    </row>
    <row r="3286" hidden="1">
      <c r="A3286" s="577"/>
      <c r="B3286" s="99"/>
      <c r="C3286" s="480" t="s">
        <v>52</v>
      </c>
      <c r="D3286" s="306"/>
      <c r="E3286" s="173"/>
      <c r="F3286" s="173"/>
      <c r="G3286" s="308"/>
      <c r="H3286" s="348"/>
      <c r="I3286" s="173"/>
      <c r="J3286" s="173"/>
      <c r="K3286" s="300"/>
      <c r="L3286" s="349"/>
      <c r="M3286" s="362"/>
      <c r="N3286" s="578"/>
      <c r="O3286" s="578"/>
      <c r="P3286" s="578"/>
      <c r="Q3286" s="20"/>
      <c r="R3286" s="20"/>
      <c r="S3286" s="20"/>
      <c r="T3286" s="20"/>
      <c r="U3286" s="20"/>
      <c r="V3286" s="20"/>
      <c r="W3286" s="20"/>
      <c r="X3286" s="20"/>
      <c r="Y3286" s="20"/>
      <c r="Z3286" s="20"/>
      <c r="AA3286" s="20"/>
      <c r="AB3286" s="20"/>
    </row>
    <row r="3287" hidden="1">
      <c r="A3287" s="577"/>
      <c r="B3287" s="99"/>
      <c r="C3287" s="480" t="s">
        <v>52</v>
      </c>
      <c r="D3287" s="306"/>
      <c r="E3287" s="173"/>
      <c r="F3287" s="173"/>
      <c r="G3287" s="308"/>
      <c r="H3287" s="348"/>
      <c r="I3287" s="173"/>
      <c r="J3287" s="173"/>
      <c r="K3287" s="300"/>
      <c r="L3287" s="349"/>
      <c r="M3287" s="362"/>
      <c r="N3287" s="578"/>
      <c r="O3287" s="578"/>
      <c r="P3287" s="578"/>
      <c r="Q3287" s="20"/>
      <c r="R3287" s="20"/>
      <c r="S3287" s="20"/>
      <c r="T3287" s="20"/>
      <c r="U3287" s="20"/>
      <c r="V3287" s="20"/>
      <c r="W3287" s="20"/>
      <c r="X3287" s="20"/>
      <c r="Y3287" s="20"/>
      <c r="Z3287" s="20"/>
      <c r="AA3287" s="20"/>
      <c r="AB3287" s="20"/>
    </row>
    <row r="3288" hidden="1">
      <c r="A3288" s="577"/>
      <c r="B3288" s="108"/>
      <c r="C3288" s="480" t="s">
        <v>52</v>
      </c>
      <c r="D3288" s="306"/>
      <c r="E3288" s="173"/>
      <c r="F3288" s="173"/>
      <c r="G3288" s="308"/>
      <c r="H3288" s="348"/>
      <c r="I3288" s="173"/>
      <c r="J3288" s="173"/>
      <c r="K3288" s="300"/>
      <c r="L3288" s="349"/>
      <c r="M3288" s="362"/>
      <c r="N3288" s="578"/>
      <c r="O3288" s="578"/>
      <c r="P3288" s="578"/>
      <c r="Q3288" s="20"/>
      <c r="R3288" s="20"/>
      <c r="S3288" s="20"/>
      <c r="T3288" s="20"/>
      <c r="U3288" s="20"/>
      <c r="V3288" s="20"/>
      <c r="W3288" s="20"/>
      <c r="X3288" s="20"/>
      <c r="Y3288" s="20"/>
      <c r="Z3288" s="20"/>
      <c r="AA3288" s="20"/>
      <c r="AB3288" s="20"/>
    </row>
    <row r="3289" hidden="1">
      <c r="A3289" s="577"/>
      <c r="B3289" s="479"/>
      <c r="C3289" s="480"/>
      <c r="D3289" s="306"/>
      <c r="E3289" s="173"/>
      <c r="F3289" s="173"/>
      <c r="G3289" s="308"/>
      <c r="H3289" s="348"/>
      <c r="I3289" s="173"/>
      <c r="J3289" s="173"/>
      <c r="K3289" s="300"/>
      <c r="L3289" s="349"/>
      <c r="M3289" s="362"/>
      <c r="N3289" s="578"/>
      <c r="O3289" s="578"/>
      <c r="P3289" s="578"/>
      <c r="Q3289" s="20"/>
      <c r="R3289" s="20"/>
      <c r="S3289" s="20"/>
      <c r="T3289" s="20"/>
      <c r="U3289" s="20"/>
      <c r="V3289" s="20"/>
      <c r="W3289" s="20"/>
      <c r="X3289" s="20"/>
      <c r="Y3289" s="20"/>
      <c r="Z3289" s="20"/>
      <c r="AA3289" s="20"/>
      <c r="AB3289" s="20"/>
    </row>
    <row r="3290" hidden="1">
      <c r="A3290" s="577"/>
      <c r="B3290" s="582" t="s">
        <v>10572</v>
      </c>
      <c r="C3290" s="480"/>
      <c r="D3290" s="306"/>
      <c r="E3290" s="173"/>
      <c r="F3290" s="173"/>
      <c r="G3290" s="308"/>
      <c r="H3290" s="348"/>
      <c r="I3290" s="173"/>
      <c r="J3290" s="173"/>
      <c r="K3290" s="300"/>
      <c r="L3290" s="349"/>
      <c r="M3290" s="362"/>
      <c r="N3290" s="578"/>
      <c r="O3290" s="578"/>
      <c r="P3290" s="578"/>
      <c r="Q3290" s="20"/>
      <c r="R3290" s="20"/>
      <c r="S3290" s="20"/>
      <c r="T3290" s="20"/>
      <c r="U3290" s="20"/>
      <c r="V3290" s="20"/>
      <c r="W3290" s="20"/>
      <c r="X3290" s="20"/>
      <c r="Y3290" s="20"/>
      <c r="Z3290" s="20"/>
      <c r="AA3290" s="20"/>
      <c r="AB3290" s="20"/>
    </row>
    <row r="3291" hidden="1">
      <c r="A3291" s="577"/>
      <c r="B3291" s="99"/>
      <c r="C3291" s="480" t="s">
        <v>69</v>
      </c>
      <c r="D3291" s="496" t="s">
        <v>104</v>
      </c>
      <c r="E3291" s="424" t="s">
        <v>1199</v>
      </c>
      <c r="F3291" s="424" t="s">
        <v>1200</v>
      </c>
      <c r="G3291" s="309" t="s">
        <v>8927</v>
      </c>
      <c r="H3291" s="231" t="s">
        <v>9417</v>
      </c>
      <c r="I3291" s="122" t="s">
        <v>12050</v>
      </c>
      <c r="J3291" s="122" t="s">
        <v>1203</v>
      </c>
      <c r="K3291" s="300" t="s">
        <v>12051</v>
      </c>
      <c r="M3291" s="362"/>
      <c r="N3291" s="578"/>
      <c r="O3291" s="578"/>
      <c r="P3291" s="578"/>
      <c r="Q3291" s="20"/>
      <c r="R3291" s="20"/>
      <c r="S3291" s="20"/>
      <c r="T3291" s="20"/>
      <c r="U3291" s="20"/>
      <c r="V3291" s="20"/>
      <c r="W3291" s="20"/>
      <c r="X3291" s="20"/>
      <c r="Y3291" s="20"/>
      <c r="Z3291" s="20"/>
      <c r="AA3291" s="20"/>
      <c r="AB3291" s="20"/>
    </row>
    <row r="3292" hidden="1">
      <c r="A3292" s="577"/>
      <c r="B3292" s="99"/>
      <c r="C3292" s="480" t="s">
        <v>69</v>
      </c>
      <c r="D3292" s="496" t="s">
        <v>104</v>
      </c>
      <c r="E3292" s="424" t="s">
        <v>12052</v>
      </c>
      <c r="F3292" s="424" t="s">
        <v>7407</v>
      </c>
      <c r="G3292" s="309" t="s">
        <v>9186</v>
      </c>
      <c r="H3292" s="424" t="s">
        <v>9610</v>
      </c>
      <c r="I3292" s="424" t="s">
        <v>12053</v>
      </c>
      <c r="J3292" s="122" t="s">
        <v>7409</v>
      </c>
      <c r="K3292" s="300" t="s">
        <v>12051</v>
      </c>
      <c r="L3292" s="349"/>
      <c r="M3292" s="362"/>
      <c r="N3292" s="578"/>
      <c r="O3292" s="578"/>
      <c r="P3292" s="578"/>
      <c r="Q3292" s="20"/>
      <c r="R3292" s="20"/>
      <c r="S3292" s="20"/>
      <c r="T3292" s="20"/>
      <c r="U3292" s="20"/>
      <c r="V3292" s="20"/>
      <c r="W3292" s="20"/>
      <c r="X3292" s="20"/>
      <c r="Y3292" s="20"/>
      <c r="Z3292" s="20"/>
      <c r="AA3292" s="20"/>
      <c r="AB3292" s="20"/>
    </row>
    <row r="3293" hidden="1">
      <c r="A3293" s="577"/>
      <c r="B3293" s="99"/>
      <c r="C3293" s="480" t="s">
        <v>69</v>
      </c>
      <c r="D3293" s="496" t="s">
        <v>104</v>
      </c>
      <c r="E3293" s="424" t="s">
        <v>7518</v>
      </c>
      <c r="F3293" s="424" t="s">
        <v>7519</v>
      </c>
      <c r="G3293" s="309" t="s">
        <v>8958</v>
      </c>
      <c r="H3293" s="231" t="s">
        <v>9456</v>
      </c>
      <c r="I3293" s="122" t="s">
        <v>12054</v>
      </c>
      <c r="J3293" s="122" t="s">
        <v>7521</v>
      </c>
      <c r="K3293" s="300" t="s">
        <v>12051</v>
      </c>
      <c r="L3293" s="349"/>
      <c r="M3293" s="362"/>
      <c r="N3293" s="578"/>
      <c r="O3293" s="578"/>
      <c r="P3293" s="578"/>
      <c r="Q3293" s="20"/>
      <c r="R3293" s="20"/>
      <c r="S3293" s="20"/>
      <c r="T3293" s="20"/>
      <c r="U3293" s="20"/>
      <c r="V3293" s="20"/>
      <c r="W3293" s="20"/>
      <c r="X3293" s="20"/>
      <c r="Y3293" s="20"/>
      <c r="Z3293" s="20"/>
      <c r="AA3293" s="20"/>
      <c r="AB3293" s="20"/>
    </row>
    <row r="3294" hidden="1">
      <c r="A3294" s="577"/>
      <c r="B3294" s="99"/>
      <c r="C3294" s="480" t="s">
        <v>69</v>
      </c>
      <c r="D3294" s="496" t="s">
        <v>115</v>
      </c>
      <c r="E3294" s="424" t="s">
        <v>4290</v>
      </c>
      <c r="F3294" s="424" t="s">
        <v>4291</v>
      </c>
      <c r="G3294" s="309" t="s">
        <v>8783</v>
      </c>
      <c r="H3294" s="231" t="s">
        <v>12055</v>
      </c>
      <c r="I3294" s="122" t="s">
        <v>12056</v>
      </c>
      <c r="J3294" s="122" t="s">
        <v>1798</v>
      </c>
      <c r="K3294" s="300" t="s">
        <v>12051</v>
      </c>
      <c r="L3294" s="349"/>
      <c r="M3294" s="362"/>
      <c r="N3294" s="578"/>
      <c r="O3294" s="578"/>
      <c r="P3294" s="578"/>
      <c r="Q3294" s="20"/>
      <c r="R3294" s="20"/>
      <c r="S3294" s="20"/>
      <c r="T3294" s="20"/>
      <c r="U3294" s="20"/>
      <c r="V3294" s="20"/>
      <c r="W3294" s="20"/>
      <c r="X3294" s="20"/>
      <c r="Y3294" s="20"/>
      <c r="Z3294" s="20"/>
      <c r="AA3294" s="20"/>
      <c r="AB3294" s="20"/>
    </row>
    <row r="3295" hidden="1">
      <c r="A3295" s="577"/>
      <c r="B3295" s="99"/>
      <c r="C3295" s="480" t="s">
        <v>69</v>
      </c>
      <c r="D3295" s="496" t="s">
        <v>68</v>
      </c>
      <c r="E3295" s="424" t="s">
        <v>1795</v>
      </c>
      <c r="F3295" s="424" t="s">
        <v>1796</v>
      </c>
      <c r="G3295" s="309" t="s">
        <v>9325</v>
      </c>
      <c r="H3295" s="231" t="s">
        <v>8773</v>
      </c>
      <c r="I3295" s="122" t="s">
        <v>12057</v>
      </c>
      <c r="J3295" s="122" t="s">
        <v>12058</v>
      </c>
      <c r="K3295" s="300" t="s">
        <v>6967</v>
      </c>
      <c r="L3295" s="300" t="s">
        <v>12051</v>
      </c>
      <c r="M3295" s="362"/>
      <c r="N3295" s="578"/>
      <c r="O3295" s="578"/>
      <c r="P3295" s="578"/>
      <c r="Q3295" s="20"/>
      <c r="R3295" s="20"/>
      <c r="S3295" s="20"/>
      <c r="T3295" s="20"/>
      <c r="U3295" s="20"/>
      <c r="V3295" s="20"/>
      <c r="W3295" s="20"/>
      <c r="X3295" s="20"/>
      <c r="Y3295" s="20"/>
      <c r="Z3295" s="20"/>
      <c r="AA3295" s="20"/>
      <c r="AB3295" s="20"/>
    </row>
    <row r="3296" hidden="1">
      <c r="A3296" s="577"/>
      <c r="B3296" s="99"/>
      <c r="C3296" s="480" t="s">
        <v>69</v>
      </c>
      <c r="D3296" s="306"/>
      <c r="E3296" s="173"/>
      <c r="F3296" s="173"/>
      <c r="G3296" s="308"/>
      <c r="H3296" s="348"/>
      <c r="I3296" s="173"/>
      <c r="J3296" s="173"/>
      <c r="K3296" s="300"/>
      <c r="L3296" s="349"/>
      <c r="M3296" s="362"/>
      <c r="N3296" s="578"/>
      <c r="O3296" s="578"/>
      <c r="P3296" s="578"/>
      <c r="Q3296" s="20"/>
      <c r="R3296" s="20"/>
      <c r="S3296" s="20"/>
      <c r="T3296" s="20"/>
      <c r="U3296" s="20"/>
      <c r="V3296" s="20"/>
      <c r="W3296" s="20"/>
      <c r="X3296" s="20"/>
      <c r="Y3296" s="20"/>
      <c r="Z3296" s="20"/>
      <c r="AA3296" s="20"/>
      <c r="AB3296" s="20"/>
    </row>
    <row r="3297" hidden="1">
      <c r="A3297" s="577"/>
      <c r="B3297" s="108"/>
      <c r="C3297" s="480"/>
      <c r="D3297" s="306"/>
      <c r="E3297" s="173"/>
      <c r="F3297" s="173"/>
      <c r="G3297" s="308"/>
      <c r="H3297" s="348"/>
      <c r="I3297" s="173"/>
      <c r="J3297" s="173"/>
      <c r="K3297" s="300"/>
      <c r="L3297" s="349"/>
      <c r="M3297" s="362"/>
      <c r="N3297" s="578"/>
      <c r="O3297" s="578"/>
      <c r="P3297" s="578"/>
      <c r="Q3297" s="20"/>
      <c r="R3297" s="20"/>
      <c r="S3297" s="20"/>
      <c r="T3297" s="20"/>
      <c r="U3297" s="20"/>
      <c r="V3297" s="20"/>
      <c r="W3297" s="20"/>
      <c r="X3297" s="20"/>
      <c r="Y3297" s="20"/>
      <c r="Z3297" s="20"/>
      <c r="AA3297" s="20"/>
      <c r="AB3297" s="20"/>
    </row>
    <row r="3298" hidden="1">
      <c r="A3298" s="577"/>
      <c r="B3298" s="83"/>
      <c r="C3298" s="478">
        <v>44561.0</v>
      </c>
      <c r="D3298" s="306"/>
      <c r="E3298" s="173"/>
      <c r="F3298" s="173"/>
      <c r="G3298" s="308"/>
      <c r="H3298" s="348"/>
      <c r="I3298" s="173"/>
      <c r="J3298" s="173"/>
      <c r="K3298" s="300"/>
      <c r="L3298" s="349"/>
      <c r="M3298" s="362"/>
      <c r="N3298" s="578"/>
      <c r="O3298" s="578"/>
      <c r="P3298" s="578"/>
      <c r="Q3298" s="20"/>
      <c r="R3298" s="20"/>
      <c r="S3298" s="20"/>
      <c r="T3298" s="20"/>
      <c r="U3298" s="20"/>
      <c r="V3298" s="20"/>
      <c r="W3298" s="20"/>
      <c r="X3298" s="20"/>
      <c r="Y3298" s="20"/>
      <c r="Z3298" s="20"/>
      <c r="AA3298" s="20"/>
      <c r="AB3298" s="20"/>
    </row>
    <row r="3299" hidden="1">
      <c r="A3299" s="577"/>
      <c r="B3299" s="582" t="s">
        <v>8686</v>
      </c>
      <c r="C3299" s="500" t="s">
        <v>52</v>
      </c>
      <c r="D3299" s="306"/>
      <c r="E3299" s="339" t="s">
        <v>10215</v>
      </c>
      <c r="F3299" s="254"/>
      <c r="G3299" s="308"/>
      <c r="H3299" s="348"/>
      <c r="I3299" s="173"/>
      <c r="J3299" s="173"/>
      <c r="K3299" s="300"/>
      <c r="L3299" s="349"/>
      <c r="M3299" s="362"/>
      <c r="N3299" s="578"/>
      <c r="O3299" s="578"/>
      <c r="P3299" s="578"/>
      <c r="Q3299" s="20"/>
      <c r="R3299" s="20"/>
      <c r="S3299" s="20"/>
      <c r="T3299" s="20"/>
      <c r="U3299" s="20"/>
      <c r="V3299" s="20"/>
      <c r="W3299" s="20"/>
      <c r="X3299" s="20"/>
      <c r="Y3299" s="20"/>
      <c r="Z3299" s="20"/>
      <c r="AA3299" s="20"/>
      <c r="AB3299" s="20"/>
    </row>
    <row r="3300" hidden="1">
      <c r="A3300" s="577"/>
      <c r="B3300" s="99"/>
      <c r="C3300" s="480" t="s">
        <v>52</v>
      </c>
      <c r="D3300" s="306"/>
      <c r="E3300" s="255"/>
      <c r="F3300" s="256"/>
      <c r="G3300" s="308"/>
      <c r="H3300" s="348"/>
      <c r="I3300" s="173"/>
      <c r="J3300" s="173"/>
      <c r="K3300" s="300"/>
      <c r="L3300" s="349"/>
      <c r="M3300" s="362"/>
      <c r="N3300" s="578"/>
      <c r="O3300" s="578"/>
      <c r="P3300" s="578"/>
      <c r="Q3300" s="20"/>
      <c r="R3300" s="20"/>
      <c r="S3300" s="20"/>
      <c r="T3300" s="20"/>
      <c r="U3300" s="20"/>
      <c r="V3300" s="20"/>
      <c r="W3300" s="20"/>
      <c r="X3300" s="20"/>
      <c r="Y3300" s="20"/>
      <c r="Z3300" s="20"/>
      <c r="AA3300" s="20"/>
      <c r="AB3300" s="20"/>
    </row>
    <row r="3301" hidden="1">
      <c r="A3301" s="577"/>
      <c r="B3301" s="99"/>
      <c r="C3301" s="480" t="s">
        <v>52</v>
      </c>
      <c r="D3301" s="306"/>
      <c r="E3301" s="257"/>
      <c r="F3301" s="259"/>
      <c r="G3301" s="308"/>
      <c r="H3301" s="348"/>
      <c r="I3301" s="173"/>
      <c r="J3301" s="173"/>
      <c r="K3301" s="300"/>
      <c r="L3301" s="349"/>
      <c r="M3301" s="362"/>
      <c r="N3301" s="578"/>
      <c r="O3301" s="578"/>
      <c r="P3301" s="578"/>
      <c r="Q3301" s="20"/>
      <c r="R3301" s="20"/>
      <c r="S3301" s="20"/>
      <c r="T3301" s="20"/>
      <c r="U3301" s="20"/>
      <c r="V3301" s="20"/>
      <c r="W3301" s="20"/>
      <c r="X3301" s="20"/>
      <c r="Y3301" s="20"/>
      <c r="Z3301" s="20"/>
      <c r="AA3301" s="20"/>
      <c r="AB3301" s="20"/>
    </row>
    <row r="3302" hidden="1">
      <c r="A3302" s="577"/>
      <c r="B3302" s="99"/>
      <c r="C3302" s="480" t="s">
        <v>52</v>
      </c>
      <c r="D3302" s="306"/>
      <c r="E3302" s="173"/>
      <c r="F3302" s="173"/>
      <c r="G3302" s="308"/>
      <c r="H3302" s="348"/>
      <c r="I3302" s="173"/>
      <c r="J3302" s="173"/>
      <c r="K3302" s="300"/>
      <c r="L3302" s="349"/>
      <c r="M3302" s="362"/>
      <c r="N3302" s="578"/>
      <c r="O3302" s="578"/>
      <c r="P3302" s="578"/>
      <c r="Q3302" s="20"/>
      <c r="R3302" s="20"/>
      <c r="S3302" s="20"/>
      <c r="T3302" s="20"/>
      <c r="U3302" s="20"/>
      <c r="V3302" s="20"/>
      <c r="W3302" s="20"/>
      <c r="X3302" s="20"/>
      <c r="Y3302" s="20"/>
      <c r="Z3302" s="20"/>
      <c r="AA3302" s="20"/>
      <c r="AB3302" s="20"/>
    </row>
    <row r="3303" hidden="1">
      <c r="A3303" s="577"/>
      <c r="B3303" s="99"/>
      <c r="C3303" s="480" t="s">
        <v>52</v>
      </c>
      <c r="D3303" s="306"/>
      <c r="E3303" s="173"/>
      <c r="F3303" s="173"/>
      <c r="G3303" s="308"/>
      <c r="H3303" s="348"/>
      <c r="I3303" s="173"/>
      <c r="J3303" s="173"/>
      <c r="K3303" s="300"/>
      <c r="L3303" s="349"/>
      <c r="M3303" s="362"/>
      <c r="N3303" s="578"/>
      <c r="O3303" s="578"/>
      <c r="P3303" s="578"/>
      <c r="Q3303" s="20"/>
      <c r="R3303" s="20"/>
      <c r="S3303" s="20"/>
      <c r="T3303" s="20"/>
      <c r="U3303" s="20"/>
      <c r="V3303" s="20"/>
      <c r="W3303" s="20"/>
      <c r="X3303" s="20"/>
      <c r="Y3303" s="20"/>
      <c r="Z3303" s="20"/>
      <c r="AA3303" s="20"/>
      <c r="AB3303" s="20"/>
    </row>
    <row r="3304" hidden="1">
      <c r="A3304" s="577"/>
      <c r="B3304" s="99"/>
      <c r="C3304" s="480" t="s">
        <v>52</v>
      </c>
      <c r="D3304" s="306"/>
      <c r="E3304" s="173"/>
      <c r="F3304" s="173"/>
      <c r="G3304" s="308"/>
      <c r="H3304" s="348"/>
      <c r="I3304" s="173"/>
      <c r="J3304" s="173"/>
      <c r="K3304" s="300"/>
      <c r="L3304" s="349"/>
      <c r="M3304" s="362"/>
      <c r="N3304" s="578"/>
      <c r="O3304" s="578"/>
      <c r="P3304" s="578"/>
      <c r="Q3304" s="20"/>
      <c r="R3304" s="20"/>
      <c r="S3304" s="20"/>
      <c r="T3304" s="20"/>
      <c r="U3304" s="20"/>
      <c r="V3304" s="20"/>
      <c r="W3304" s="20"/>
      <c r="X3304" s="20"/>
      <c r="Y3304" s="20"/>
      <c r="Z3304" s="20"/>
      <c r="AA3304" s="20"/>
      <c r="AB3304" s="20"/>
    </row>
    <row r="3305" hidden="1">
      <c r="A3305" s="577"/>
      <c r="B3305" s="108"/>
      <c r="C3305" s="480" t="s">
        <v>52</v>
      </c>
      <c r="D3305" s="306"/>
      <c r="E3305" s="173"/>
      <c r="F3305" s="173"/>
      <c r="G3305" s="308"/>
      <c r="H3305" s="348"/>
      <c r="I3305" s="173"/>
      <c r="J3305" s="173"/>
      <c r="K3305" s="300"/>
      <c r="L3305" s="349"/>
      <c r="M3305" s="362"/>
      <c r="N3305" s="578"/>
      <c r="O3305" s="578"/>
      <c r="P3305" s="578"/>
      <c r="Q3305" s="20"/>
      <c r="R3305" s="20"/>
      <c r="S3305" s="20"/>
      <c r="T3305" s="20"/>
      <c r="U3305" s="20"/>
      <c r="V3305" s="20"/>
      <c r="W3305" s="20"/>
      <c r="X3305" s="20"/>
      <c r="Y3305" s="20"/>
      <c r="Z3305" s="20"/>
      <c r="AA3305" s="20"/>
      <c r="AB3305" s="20"/>
    </row>
    <row r="3306" hidden="1">
      <c r="A3306" s="577"/>
      <c r="B3306" s="479"/>
      <c r="C3306" s="480"/>
      <c r="D3306" s="306"/>
      <c r="E3306" s="173"/>
      <c r="F3306" s="173"/>
      <c r="G3306" s="308"/>
      <c r="H3306" s="348"/>
      <c r="I3306" s="173"/>
      <c r="J3306" s="173"/>
      <c r="K3306" s="300"/>
      <c r="L3306" s="349"/>
      <c r="M3306" s="362"/>
      <c r="N3306" s="578"/>
      <c r="O3306" s="578"/>
      <c r="P3306" s="578"/>
      <c r="Q3306" s="20"/>
      <c r="R3306" s="20"/>
      <c r="S3306" s="20"/>
      <c r="T3306" s="20"/>
      <c r="U3306" s="20"/>
      <c r="V3306" s="20"/>
      <c r="W3306" s="20"/>
      <c r="X3306" s="20"/>
      <c r="Y3306" s="20"/>
      <c r="Z3306" s="20"/>
      <c r="AA3306" s="20"/>
      <c r="AB3306" s="20"/>
    </row>
    <row r="3307" hidden="1">
      <c r="A3307" s="577"/>
      <c r="B3307" s="582" t="s">
        <v>10572</v>
      </c>
      <c r="C3307" s="480"/>
      <c r="D3307" s="306"/>
      <c r="E3307" s="173"/>
      <c r="F3307" s="173"/>
      <c r="G3307" s="308"/>
      <c r="H3307" s="348"/>
      <c r="I3307" s="173"/>
      <c r="J3307" s="173"/>
      <c r="K3307" s="300"/>
      <c r="L3307" s="349"/>
      <c r="M3307" s="362"/>
      <c r="N3307" s="578"/>
      <c r="O3307" s="578"/>
      <c r="P3307" s="578"/>
      <c r="Q3307" s="20"/>
      <c r="R3307" s="20"/>
      <c r="S3307" s="20"/>
      <c r="T3307" s="20"/>
      <c r="U3307" s="20"/>
      <c r="V3307" s="20"/>
      <c r="W3307" s="20"/>
      <c r="X3307" s="20"/>
      <c r="Y3307" s="20"/>
      <c r="Z3307" s="20"/>
      <c r="AA3307" s="20"/>
      <c r="AB3307" s="20"/>
    </row>
    <row r="3308" hidden="1">
      <c r="A3308" s="577"/>
      <c r="B3308" s="99"/>
      <c r="C3308" s="480" t="s">
        <v>69</v>
      </c>
      <c r="D3308" s="306"/>
      <c r="E3308" s="381" t="s">
        <v>12059</v>
      </c>
      <c r="F3308" s="150"/>
      <c r="G3308" s="308"/>
      <c r="H3308" s="348"/>
      <c r="I3308" s="173"/>
      <c r="J3308" s="173"/>
      <c r="K3308" s="300"/>
      <c r="L3308" s="349"/>
      <c r="M3308" s="362"/>
      <c r="N3308" s="578"/>
      <c r="O3308" s="578"/>
      <c r="P3308" s="578"/>
      <c r="Q3308" s="20"/>
      <c r="R3308" s="20"/>
      <c r="S3308" s="20"/>
      <c r="T3308" s="20"/>
      <c r="U3308" s="20"/>
      <c r="V3308" s="20"/>
      <c r="W3308" s="20"/>
      <c r="X3308" s="20"/>
      <c r="Y3308" s="20"/>
      <c r="Z3308" s="20"/>
      <c r="AA3308" s="20"/>
      <c r="AB3308" s="20"/>
    </row>
    <row r="3309" hidden="1">
      <c r="A3309" s="577"/>
      <c r="B3309" s="99"/>
      <c r="C3309" s="480" t="s">
        <v>69</v>
      </c>
      <c r="D3309" s="496" t="s">
        <v>115</v>
      </c>
      <c r="E3309" s="424" t="s">
        <v>3498</v>
      </c>
      <c r="F3309" s="424" t="s">
        <v>3499</v>
      </c>
      <c r="G3309" s="309" t="s">
        <v>9505</v>
      </c>
      <c r="H3309" s="231" t="s">
        <v>12060</v>
      </c>
      <c r="I3309" s="122" t="s">
        <v>12061</v>
      </c>
      <c r="J3309" s="122" t="s">
        <v>3501</v>
      </c>
      <c r="K3309" s="300"/>
      <c r="L3309" s="349"/>
      <c r="M3309" s="362"/>
      <c r="N3309" s="578"/>
      <c r="O3309" s="578"/>
      <c r="P3309" s="578"/>
      <c r="Q3309" s="20"/>
      <c r="R3309" s="20"/>
      <c r="S3309" s="20"/>
      <c r="T3309" s="20"/>
      <c r="U3309" s="20"/>
      <c r="V3309" s="20"/>
      <c r="W3309" s="20"/>
      <c r="X3309" s="20"/>
      <c r="Y3309" s="20"/>
      <c r="Z3309" s="20"/>
      <c r="AA3309" s="20"/>
      <c r="AB3309" s="20"/>
    </row>
    <row r="3310" hidden="1">
      <c r="A3310" s="577"/>
      <c r="B3310" s="99"/>
      <c r="C3310" s="480" t="s">
        <v>69</v>
      </c>
      <c r="D3310" s="496" t="s">
        <v>104</v>
      </c>
      <c r="E3310" s="424" t="s">
        <v>7993</v>
      </c>
      <c r="F3310" s="424" t="s">
        <v>7994</v>
      </c>
      <c r="G3310" s="309" t="s">
        <v>9410</v>
      </c>
      <c r="H3310" s="231" t="s">
        <v>11555</v>
      </c>
      <c r="I3310" s="122" t="s">
        <v>12038</v>
      </c>
      <c r="J3310" s="122" t="s">
        <v>7996</v>
      </c>
      <c r="K3310" s="300"/>
      <c r="L3310" s="349"/>
      <c r="M3310" s="362"/>
      <c r="N3310" s="578"/>
      <c r="O3310" s="578"/>
      <c r="P3310" s="578"/>
      <c r="Q3310" s="20"/>
      <c r="R3310" s="20"/>
      <c r="S3310" s="20"/>
      <c r="T3310" s="20"/>
      <c r="U3310" s="20"/>
      <c r="V3310" s="20"/>
      <c r="W3310" s="20"/>
      <c r="X3310" s="20"/>
      <c r="Y3310" s="20"/>
      <c r="Z3310" s="20"/>
      <c r="AA3310" s="20"/>
      <c r="AB3310" s="20"/>
    </row>
    <row r="3311" hidden="1">
      <c r="A3311" s="577"/>
      <c r="B3311" s="99"/>
      <c r="C3311" s="480" t="s">
        <v>69</v>
      </c>
      <c r="D3311" s="29" t="s">
        <v>99</v>
      </c>
      <c r="E3311" s="48" t="s">
        <v>4345</v>
      </c>
      <c r="F3311" s="48" t="s">
        <v>4346</v>
      </c>
      <c r="G3311" s="409" t="s">
        <v>8707</v>
      </c>
      <c r="H3311" s="414" t="s">
        <v>11789</v>
      </c>
      <c r="I3311" s="116" t="s">
        <v>12062</v>
      </c>
      <c r="J3311" s="116" t="s">
        <v>4348</v>
      </c>
      <c r="K3311" s="300"/>
      <c r="L3311" s="349"/>
      <c r="M3311" s="362"/>
      <c r="N3311" s="578"/>
      <c r="O3311" s="578"/>
      <c r="P3311" s="578"/>
      <c r="Q3311" s="20"/>
      <c r="R3311" s="20"/>
      <c r="S3311" s="20"/>
      <c r="T3311" s="20"/>
      <c r="U3311" s="20"/>
      <c r="V3311" s="20"/>
      <c r="W3311" s="20"/>
      <c r="X3311" s="20"/>
      <c r="Y3311" s="20"/>
      <c r="Z3311" s="20"/>
      <c r="AA3311" s="20"/>
      <c r="AB3311" s="20"/>
    </row>
    <row r="3312" hidden="1">
      <c r="A3312" s="577"/>
      <c r="B3312" s="99"/>
      <c r="C3312" s="480" t="s">
        <v>69</v>
      </c>
      <c r="D3312" s="306"/>
      <c r="E3312" s="173"/>
      <c r="F3312" s="173"/>
      <c r="G3312" s="308"/>
      <c r="H3312" s="348"/>
      <c r="I3312" s="173"/>
      <c r="J3312" s="173"/>
      <c r="K3312" s="300"/>
      <c r="L3312" s="349"/>
      <c r="M3312" s="362"/>
      <c r="N3312" s="578"/>
      <c r="O3312" s="578"/>
      <c r="P3312" s="578"/>
      <c r="Q3312" s="20"/>
      <c r="R3312" s="20"/>
      <c r="S3312" s="20"/>
      <c r="T3312" s="20"/>
      <c r="U3312" s="20"/>
      <c r="V3312" s="20"/>
      <c r="W3312" s="20"/>
      <c r="X3312" s="20"/>
      <c r="Y3312" s="20"/>
      <c r="Z3312" s="20"/>
      <c r="AA3312" s="20"/>
      <c r="AB3312" s="20"/>
    </row>
    <row r="3313" hidden="1">
      <c r="A3313" s="577"/>
      <c r="B3313" s="99"/>
      <c r="C3313" s="480" t="s">
        <v>69</v>
      </c>
      <c r="D3313" s="306"/>
      <c r="E3313" s="173"/>
      <c r="F3313" s="173"/>
      <c r="G3313" s="308"/>
      <c r="H3313" s="348"/>
      <c r="I3313" s="173"/>
      <c r="J3313" s="173"/>
      <c r="K3313" s="300"/>
      <c r="L3313" s="349"/>
      <c r="M3313" s="362"/>
      <c r="N3313" s="578"/>
      <c r="O3313" s="578"/>
      <c r="P3313" s="578"/>
      <c r="Q3313" s="20"/>
      <c r="R3313" s="20"/>
      <c r="S3313" s="20"/>
      <c r="T3313" s="20"/>
      <c r="U3313" s="20"/>
      <c r="V3313" s="20"/>
      <c r="W3313" s="20"/>
      <c r="X3313" s="20"/>
      <c r="Y3313" s="20"/>
      <c r="Z3313" s="20"/>
      <c r="AA3313" s="20"/>
      <c r="AB3313" s="20"/>
    </row>
    <row r="3314" hidden="1">
      <c r="A3314" s="577"/>
      <c r="B3314" s="108"/>
      <c r="C3314" s="480"/>
      <c r="D3314" s="306"/>
      <c r="E3314" s="173"/>
      <c r="F3314" s="173"/>
      <c r="G3314" s="308"/>
      <c r="H3314" s="348"/>
      <c r="I3314" s="173"/>
      <c r="J3314" s="173"/>
      <c r="K3314" s="300"/>
      <c r="L3314" s="349"/>
      <c r="M3314" s="362"/>
      <c r="N3314" s="578"/>
      <c r="O3314" s="578"/>
      <c r="P3314" s="578"/>
      <c r="Q3314" s="20"/>
      <c r="R3314" s="20"/>
      <c r="S3314" s="20"/>
      <c r="T3314" s="20"/>
      <c r="U3314" s="20"/>
      <c r="V3314" s="20"/>
      <c r="W3314" s="20"/>
      <c r="X3314" s="20"/>
      <c r="Y3314" s="20"/>
      <c r="Z3314" s="20"/>
      <c r="AA3314" s="20"/>
      <c r="AB3314" s="20"/>
    </row>
    <row r="3315" hidden="1">
      <c r="A3315" s="577"/>
      <c r="B3315" s="83"/>
      <c r="C3315" s="478">
        <v>44565.0</v>
      </c>
      <c r="D3315" s="306"/>
      <c r="E3315" s="173"/>
      <c r="F3315" s="173"/>
      <c r="G3315" s="308"/>
      <c r="H3315" s="348"/>
      <c r="I3315" s="173"/>
      <c r="J3315" s="173"/>
      <c r="K3315" s="300"/>
      <c r="L3315" s="349"/>
      <c r="M3315" s="362"/>
      <c r="N3315" s="578"/>
      <c r="O3315" s="578"/>
      <c r="P3315" s="578"/>
      <c r="Q3315" s="20"/>
      <c r="R3315" s="20"/>
      <c r="S3315" s="20"/>
      <c r="T3315" s="20"/>
      <c r="U3315" s="20"/>
      <c r="V3315" s="20"/>
      <c r="W3315" s="20"/>
      <c r="X3315" s="20"/>
      <c r="Y3315" s="20"/>
      <c r="Z3315" s="20"/>
      <c r="AA3315" s="20"/>
      <c r="AB3315" s="20"/>
    </row>
    <row r="3316" hidden="1">
      <c r="A3316" s="577"/>
      <c r="B3316" s="479"/>
      <c r="C3316" s="480"/>
      <c r="D3316" s="306"/>
      <c r="E3316" s="173"/>
      <c r="F3316" s="173"/>
      <c r="G3316" s="308"/>
      <c r="H3316" s="348"/>
      <c r="I3316" s="173"/>
      <c r="J3316" s="173"/>
      <c r="K3316" s="300"/>
      <c r="L3316" s="349"/>
      <c r="M3316" s="362"/>
      <c r="N3316" s="578"/>
      <c r="O3316" s="578"/>
      <c r="P3316" s="578"/>
      <c r="Q3316" s="20"/>
      <c r="R3316" s="20"/>
      <c r="S3316" s="20"/>
      <c r="T3316" s="20"/>
      <c r="U3316" s="20"/>
      <c r="V3316" s="20"/>
      <c r="W3316" s="20"/>
      <c r="X3316" s="20"/>
      <c r="Y3316" s="20"/>
      <c r="Z3316" s="20"/>
      <c r="AA3316" s="20"/>
      <c r="AB3316" s="20"/>
    </row>
    <row r="3317" hidden="1">
      <c r="A3317" s="577"/>
      <c r="B3317" s="582" t="s">
        <v>10572</v>
      </c>
      <c r="C3317" s="480"/>
      <c r="D3317" s="493" t="s">
        <v>115</v>
      </c>
      <c r="E3317" s="122" t="s">
        <v>3498</v>
      </c>
      <c r="F3317" s="122" t="s">
        <v>3499</v>
      </c>
      <c r="G3317" s="309" t="s">
        <v>9505</v>
      </c>
      <c r="H3317" s="231" t="s">
        <v>12060</v>
      </c>
      <c r="I3317" s="122" t="s">
        <v>12061</v>
      </c>
      <c r="J3317" s="122" t="s">
        <v>3501</v>
      </c>
      <c r="K3317" s="542" t="s">
        <v>12063</v>
      </c>
      <c r="L3317" s="349"/>
      <c r="M3317" s="362"/>
      <c r="N3317" s="578"/>
      <c r="O3317" s="578"/>
      <c r="P3317" s="578"/>
      <c r="Q3317" s="20"/>
      <c r="R3317" s="20"/>
      <c r="S3317" s="20"/>
      <c r="T3317" s="20"/>
      <c r="U3317" s="20"/>
      <c r="V3317" s="20"/>
      <c r="W3317" s="20"/>
      <c r="X3317" s="20"/>
      <c r="Y3317" s="20"/>
      <c r="Z3317" s="20"/>
      <c r="AA3317" s="20"/>
      <c r="AB3317" s="20"/>
    </row>
    <row r="3318" hidden="1">
      <c r="A3318" s="577"/>
      <c r="B3318" s="99"/>
      <c r="C3318" s="480" t="s">
        <v>69</v>
      </c>
      <c r="D3318" s="493" t="s">
        <v>104</v>
      </c>
      <c r="E3318" s="122" t="s">
        <v>1199</v>
      </c>
      <c r="F3318" s="122" t="s">
        <v>1200</v>
      </c>
      <c r="G3318" s="309" t="s">
        <v>8927</v>
      </c>
      <c r="H3318" s="231" t="s">
        <v>9417</v>
      </c>
      <c r="I3318" s="122" t="s">
        <v>12050</v>
      </c>
      <c r="J3318" s="122" t="s">
        <v>1203</v>
      </c>
      <c r="K3318" s="300"/>
      <c r="L3318" s="300" t="s">
        <v>12064</v>
      </c>
      <c r="M3318" s="362"/>
      <c r="N3318" s="578"/>
      <c r="O3318" s="578"/>
      <c r="P3318" s="578"/>
      <c r="Q3318" s="20"/>
      <c r="R3318" s="20"/>
      <c r="S3318" s="20"/>
      <c r="T3318" s="20"/>
      <c r="U3318" s="20"/>
      <c r="V3318" s="20"/>
      <c r="W3318" s="20"/>
      <c r="X3318" s="20"/>
      <c r="Y3318" s="20"/>
      <c r="Z3318" s="20"/>
      <c r="AA3318" s="20"/>
      <c r="AB3318" s="20"/>
    </row>
    <row r="3319" hidden="1">
      <c r="A3319" s="577"/>
      <c r="B3319" s="99"/>
      <c r="C3319" s="480" t="s">
        <v>69</v>
      </c>
      <c r="D3319" s="331" t="s">
        <v>104</v>
      </c>
      <c r="E3319" s="635" t="s">
        <v>12052</v>
      </c>
      <c r="F3319" s="635" t="s">
        <v>7407</v>
      </c>
      <c r="G3319" s="330" t="s">
        <v>9186</v>
      </c>
      <c r="H3319" s="635" t="s">
        <v>9610</v>
      </c>
      <c r="I3319" s="636" t="s">
        <v>12053</v>
      </c>
      <c r="J3319" s="635" t="s">
        <v>7409</v>
      </c>
      <c r="K3319" s="300" t="s">
        <v>12065</v>
      </c>
      <c r="L3319" s="349"/>
      <c r="M3319" s="362"/>
      <c r="N3319" s="578"/>
      <c r="O3319" s="578"/>
      <c r="P3319" s="578"/>
      <c r="Q3319" s="20"/>
      <c r="R3319" s="20"/>
      <c r="S3319" s="20"/>
      <c r="T3319" s="20"/>
      <c r="U3319" s="20"/>
      <c r="V3319" s="20"/>
      <c r="W3319" s="20"/>
      <c r="X3319" s="20"/>
      <c r="Y3319" s="20"/>
      <c r="Z3319" s="20"/>
      <c r="AA3319" s="20"/>
      <c r="AB3319" s="20"/>
    </row>
    <row r="3320" hidden="1">
      <c r="A3320" s="577"/>
      <c r="B3320" s="99"/>
      <c r="C3320" s="480" t="s">
        <v>69</v>
      </c>
      <c r="D3320" s="621" t="s">
        <v>104</v>
      </c>
      <c r="E3320" s="116" t="s">
        <v>7518</v>
      </c>
      <c r="F3320" s="116" t="s">
        <v>7519</v>
      </c>
      <c r="G3320" s="409" t="s">
        <v>8958</v>
      </c>
      <c r="H3320" s="414" t="s">
        <v>9456</v>
      </c>
      <c r="I3320" s="116" t="s">
        <v>12054</v>
      </c>
      <c r="J3320" s="116" t="s">
        <v>7521</v>
      </c>
      <c r="K3320" s="300"/>
      <c r="L3320" s="349"/>
      <c r="M3320" s="362"/>
      <c r="N3320" s="578"/>
      <c r="O3320" s="578"/>
      <c r="P3320" s="578"/>
      <c r="Q3320" s="20"/>
      <c r="R3320" s="20"/>
      <c r="S3320" s="20"/>
      <c r="T3320" s="20"/>
      <c r="U3320" s="20"/>
      <c r="V3320" s="20"/>
      <c r="W3320" s="20"/>
      <c r="X3320" s="20"/>
      <c r="Y3320" s="20"/>
      <c r="Z3320" s="20"/>
      <c r="AA3320" s="20"/>
      <c r="AB3320" s="20"/>
    </row>
    <row r="3321" hidden="1">
      <c r="A3321" s="577"/>
      <c r="B3321" s="99"/>
      <c r="C3321" s="480" t="s">
        <v>69</v>
      </c>
      <c r="D3321" s="592" t="s">
        <v>115</v>
      </c>
      <c r="E3321" s="593" t="s">
        <v>4290</v>
      </c>
      <c r="F3321" s="593" t="s">
        <v>4291</v>
      </c>
      <c r="G3321" s="637" t="s">
        <v>8783</v>
      </c>
      <c r="H3321" s="592" t="s">
        <v>12055</v>
      </c>
      <c r="I3321" s="593" t="s">
        <v>12056</v>
      </c>
      <c r="J3321" s="593" t="s">
        <v>1798</v>
      </c>
      <c r="K3321" s="300"/>
      <c r="L3321" s="349"/>
      <c r="M3321" s="362"/>
      <c r="N3321" s="578"/>
      <c r="O3321" s="578"/>
      <c r="P3321" s="578"/>
      <c r="Q3321" s="20"/>
      <c r="R3321" s="20"/>
      <c r="S3321" s="20"/>
      <c r="T3321" s="20"/>
      <c r="U3321" s="20"/>
      <c r="V3321" s="20"/>
      <c r="W3321" s="20"/>
      <c r="X3321" s="20"/>
      <c r="Y3321" s="20"/>
      <c r="Z3321" s="20"/>
      <c r="AA3321" s="20"/>
      <c r="AB3321" s="20"/>
    </row>
    <row r="3322" hidden="1">
      <c r="A3322" s="577"/>
      <c r="B3322" s="99"/>
      <c r="C3322" s="480" t="s">
        <v>69</v>
      </c>
      <c r="D3322" s="592" t="s">
        <v>68</v>
      </c>
      <c r="E3322" s="593" t="s">
        <v>1795</v>
      </c>
      <c r="F3322" s="593" t="s">
        <v>1796</v>
      </c>
      <c r="G3322" s="637" t="s">
        <v>9325</v>
      </c>
      <c r="H3322" s="592" t="s">
        <v>8773</v>
      </c>
      <c r="I3322" s="593" t="s">
        <v>12057</v>
      </c>
      <c r="J3322" s="593" t="s">
        <v>12058</v>
      </c>
      <c r="K3322" s="300"/>
      <c r="L3322" s="349"/>
      <c r="M3322" s="362"/>
      <c r="N3322" s="578"/>
      <c r="O3322" s="578"/>
      <c r="P3322" s="578"/>
      <c r="Q3322" s="20"/>
      <c r="R3322" s="20"/>
      <c r="S3322" s="20"/>
      <c r="T3322" s="20"/>
      <c r="U3322" s="20"/>
      <c r="V3322" s="20"/>
      <c r="W3322" s="20"/>
      <c r="X3322" s="20"/>
      <c r="Y3322" s="20"/>
      <c r="Z3322" s="20"/>
      <c r="AA3322" s="20"/>
      <c r="AB3322" s="20"/>
    </row>
    <row r="3323" hidden="1">
      <c r="A3323" s="577"/>
      <c r="B3323" s="99"/>
      <c r="C3323" s="480" t="s">
        <v>69</v>
      </c>
      <c r="D3323" s="638"/>
      <c r="E3323" s="639"/>
      <c r="F3323" s="640"/>
      <c r="G3323" s="442"/>
      <c r="H3323" s="443"/>
      <c r="I3323" s="601"/>
      <c r="J3323" s="541"/>
      <c r="K3323" s="300"/>
      <c r="L3323" s="349"/>
      <c r="M3323" s="362"/>
      <c r="N3323" s="578"/>
      <c r="O3323" s="578"/>
      <c r="P3323" s="578"/>
      <c r="Q3323" s="20"/>
      <c r="R3323" s="20"/>
      <c r="S3323" s="20"/>
      <c r="T3323" s="20"/>
      <c r="U3323" s="20"/>
      <c r="V3323" s="20"/>
      <c r="W3323" s="20"/>
      <c r="X3323" s="20"/>
      <c r="Y3323" s="20"/>
      <c r="Z3323" s="20"/>
      <c r="AA3323" s="20"/>
      <c r="AB3323" s="20"/>
    </row>
    <row r="3324" hidden="1">
      <c r="A3324" s="577"/>
      <c r="B3324" s="108"/>
      <c r="C3324" s="480"/>
      <c r="D3324" s="306"/>
      <c r="E3324" s="173"/>
      <c r="F3324" s="173"/>
      <c r="G3324" s="308"/>
      <c r="H3324" s="348"/>
      <c r="I3324" s="173"/>
      <c r="J3324" s="173"/>
      <c r="K3324" s="300"/>
      <c r="L3324" s="349"/>
      <c r="M3324" s="362"/>
      <c r="N3324" s="578"/>
      <c r="O3324" s="578"/>
      <c r="P3324" s="578"/>
      <c r="Q3324" s="20"/>
      <c r="R3324" s="20"/>
      <c r="S3324" s="20"/>
      <c r="T3324" s="20"/>
      <c r="U3324" s="20"/>
      <c r="V3324" s="20"/>
      <c r="W3324" s="20"/>
      <c r="X3324" s="20"/>
      <c r="Y3324" s="20"/>
      <c r="Z3324" s="20"/>
      <c r="AA3324" s="20"/>
      <c r="AB3324" s="20"/>
    </row>
    <row r="3325" hidden="1">
      <c r="A3325" s="577"/>
      <c r="B3325" s="83"/>
      <c r="C3325" s="478">
        <v>44566.0</v>
      </c>
      <c r="D3325" s="306"/>
      <c r="E3325" s="173"/>
      <c r="F3325" s="173"/>
      <c r="G3325" s="308"/>
      <c r="H3325" s="348"/>
      <c r="I3325" s="173"/>
      <c r="J3325" s="173"/>
      <c r="K3325" s="300"/>
      <c r="L3325" s="349"/>
      <c r="M3325" s="362"/>
      <c r="N3325" s="578"/>
      <c r="O3325" s="578"/>
      <c r="P3325" s="578"/>
      <c r="Q3325" s="20"/>
      <c r="R3325" s="20"/>
      <c r="S3325" s="20"/>
      <c r="T3325" s="20"/>
      <c r="U3325" s="20"/>
      <c r="V3325" s="20"/>
      <c r="W3325" s="20"/>
      <c r="X3325" s="20"/>
      <c r="Y3325" s="20"/>
      <c r="Z3325" s="20"/>
      <c r="AA3325" s="20"/>
      <c r="AB3325" s="20"/>
    </row>
    <row r="3326" hidden="1">
      <c r="A3326" s="577"/>
      <c r="B3326" s="582"/>
      <c r="C3326" s="480" t="s">
        <v>69</v>
      </c>
      <c r="D3326" s="496" t="s">
        <v>68</v>
      </c>
      <c r="E3326" s="424" t="s">
        <v>1508</v>
      </c>
      <c r="F3326" s="424" t="s">
        <v>1509</v>
      </c>
      <c r="G3326" s="309" t="s">
        <v>9410</v>
      </c>
      <c r="H3326" s="231" t="s">
        <v>10217</v>
      </c>
      <c r="I3326" s="122" t="s">
        <v>12066</v>
      </c>
      <c r="J3326" s="424" t="s">
        <v>1511</v>
      </c>
      <c r="K3326" s="300" t="s">
        <v>12067</v>
      </c>
      <c r="L3326" s="349"/>
      <c r="M3326" s="362"/>
      <c r="N3326" s="578"/>
      <c r="O3326" s="578"/>
      <c r="P3326" s="578"/>
      <c r="Q3326" s="20"/>
      <c r="R3326" s="20"/>
      <c r="S3326" s="20"/>
      <c r="T3326" s="20"/>
      <c r="U3326" s="20"/>
      <c r="V3326" s="20"/>
      <c r="W3326" s="20"/>
      <c r="X3326" s="20"/>
      <c r="Y3326" s="20"/>
      <c r="Z3326" s="20"/>
      <c r="AA3326" s="20"/>
      <c r="AB3326" s="20"/>
    </row>
    <row r="3327" hidden="1">
      <c r="A3327" s="577"/>
      <c r="B3327" s="99"/>
      <c r="C3327" s="480" t="s">
        <v>69</v>
      </c>
      <c r="D3327" s="496" t="s">
        <v>68</v>
      </c>
      <c r="E3327" s="424" t="s">
        <v>6645</v>
      </c>
      <c r="F3327" s="424" t="s">
        <v>6646</v>
      </c>
      <c r="G3327" s="309" t="s">
        <v>9021</v>
      </c>
      <c r="H3327" s="231" t="s">
        <v>10210</v>
      </c>
      <c r="I3327" s="122" t="s">
        <v>12068</v>
      </c>
      <c r="J3327" s="424" t="s">
        <v>6648</v>
      </c>
      <c r="K3327" s="300" t="s">
        <v>12067</v>
      </c>
      <c r="L3327" s="349"/>
      <c r="M3327" s="362"/>
      <c r="N3327" s="578"/>
      <c r="O3327" s="578"/>
      <c r="P3327" s="578"/>
      <c r="Q3327" s="20"/>
      <c r="R3327" s="20"/>
      <c r="S3327" s="20"/>
      <c r="T3327" s="20"/>
      <c r="U3327" s="20"/>
      <c r="V3327" s="20"/>
      <c r="W3327" s="20"/>
      <c r="X3327" s="20"/>
      <c r="Y3327" s="20"/>
      <c r="Z3327" s="20"/>
      <c r="AA3327" s="20"/>
      <c r="AB3327" s="20"/>
    </row>
    <row r="3328" hidden="1">
      <c r="A3328" s="577"/>
      <c r="B3328" s="99"/>
      <c r="C3328" s="480" t="s">
        <v>69</v>
      </c>
      <c r="D3328" s="496" t="s">
        <v>99</v>
      </c>
      <c r="E3328" s="424" t="s">
        <v>10992</v>
      </c>
      <c r="F3328" s="424" t="s">
        <v>10993</v>
      </c>
      <c r="G3328" s="309" t="s">
        <v>8745</v>
      </c>
      <c r="H3328" s="231" t="s">
        <v>12069</v>
      </c>
      <c r="I3328" s="122" t="s">
        <v>12070</v>
      </c>
      <c r="J3328" s="424" t="s">
        <v>10995</v>
      </c>
      <c r="K3328" s="300" t="s">
        <v>12067</v>
      </c>
      <c r="L3328" s="349"/>
      <c r="M3328" s="362"/>
      <c r="N3328" s="578"/>
      <c r="O3328" s="578"/>
      <c r="P3328" s="578"/>
      <c r="Q3328" s="20"/>
      <c r="R3328" s="20"/>
      <c r="S3328" s="20"/>
      <c r="T3328" s="20"/>
      <c r="U3328" s="20"/>
      <c r="V3328" s="20"/>
      <c r="W3328" s="20"/>
      <c r="X3328" s="20"/>
      <c r="Y3328" s="20"/>
      <c r="Z3328" s="20"/>
      <c r="AA3328" s="20"/>
      <c r="AB3328" s="20"/>
    </row>
    <row r="3329" hidden="1">
      <c r="A3329" s="577"/>
      <c r="B3329" s="99"/>
      <c r="C3329" s="480" t="s">
        <v>69</v>
      </c>
      <c r="D3329" s="496" t="s">
        <v>99</v>
      </c>
      <c r="E3329" s="424" t="s">
        <v>2201</v>
      </c>
      <c r="F3329" s="424" t="s">
        <v>2202</v>
      </c>
      <c r="G3329" s="309" t="s">
        <v>9325</v>
      </c>
      <c r="H3329" s="231" t="s">
        <v>12071</v>
      </c>
      <c r="I3329" s="122" t="s">
        <v>12072</v>
      </c>
      <c r="J3329" s="424" t="s">
        <v>2204</v>
      </c>
      <c r="K3329" s="300" t="s">
        <v>12067</v>
      </c>
      <c r="L3329" s="349"/>
      <c r="M3329" s="362"/>
      <c r="N3329" s="578"/>
      <c r="O3329" s="578"/>
      <c r="P3329" s="578"/>
      <c r="Q3329" s="20"/>
      <c r="R3329" s="20"/>
      <c r="S3329" s="20"/>
      <c r="T3329" s="20"/>
      <c r="U3329" s="20"/>
      <c r="V3329" s="20"/>
      <c r="W3329" s="20"/>
      <c r="X3329" s="20"/>
      <c r="Y3329" s="20"/>
      <c r="Z3329" s="20"/>
      <c r="AA3329" s="20"/>
      <c r="AB3329" s="20"/>
    </row>
    <row r="3330" hidden="1">
      <c r="A3330" s="577"/>
      <c r="B3330" s="99"/>
      <c r="C3330" s="480" t="s">
        <v>69</v>
      </c>
      <c r="D3330" s="306"/>
      <c r="E3330" s="173"/>
      <c r="F3330" s="173"/>
      <c r="G3330" s="308"/>
      <c r="H3330" s="348"/>
      <c r="I3330" s="173"/>
      <c r="J3330" s="173"/>
      <c r="K3330" s="300"/>
      <c r="L3330" s="349"/>
      <c r="M3330" s="362"/>
      <c r="N3330" s="578"/>
      <c r="O3330" s="578"/>
      <c r="P3330" s="578"/>
      <c r="Q3330" s="20"/>
      <c r="R3330" s="20"/>
      <c r="S3330" s="20"/>
      <c r="T3330" s="20"/>
      <c r="U3330" s="20"/>
      <c r="V3330" s="20"/>
      <c r="W3330" s="20"/>
      <c r="X3330" s="20"/>
      <c r="Y3330" s="20"/>
      <c r="Z3330" s="20"/>
      <c r="AA3330" s="20"/>
      <c r="AB3330" s="20"/>
    </row>
    <row r="3331" hidden="1">
      <c r="A3331" s="577"/>
      <c r="B3331" s="99"/>
      <c r="C3331" s="480" t="s">
        <v>69</v>
      </c>
      <c r="D3331" s="306"/>
      <c r="E3331" s="173"/>
      <c r="F3331" s="173"/>
      <c r="G3331" s="308"/>
      <c r="H3331" s="348"/>
      <c r="I3331" s="173"/>
      <c r="J3331" s="173"/>
      <c r="K3331" s="300"/>
      <c r="L3331" s="349"/>
      <c r="M3331" s="362"/>
      <c r="N3331" s="578"/>
      <c r="O3331" s="578"/>
      <c r="P3331" s="578"/>
      <c r="Q3331" s="20"/>
      <c r="R3331" s="20"/>
      <c r="S3331" s="20"/>
      <c r="T3331" s="20"/>
      <c r="U3331" s="20"/>
      <c r="V3331" s="20"/>
      <c r="W3331" s="20"/>
      <c r="X3331" s="20"/>
      <c r="Y3331" s="20"/>
      <c r="Z3331" s="20"/>
      <c r="AA3331" s="20"/>
      <c r="AB3331" s="20"/>
    </row>
    <row r="3332" hidden="1">
      <c r="A3332" s="577"/>
      <c r="B3332" s="108"/>
      <c r="C3332" s="480"/>
      <c r="D3332" s="306"/>
      <c r="E3332" s="173"/>
      <c r="F3332" s="173"/>
      <c r="G3332" s="308"/>
      <c r="H3332" s="348"/>
      <c r="I3332" s="173"/>
      <c r="J3332" s="173"/>
      <c r="K3332" s="300"/>
      <c r="L3332" s="349"/>
      <c r="M3332" s="362"/>
      <c r="N3332" s="578"/>
      <c r="O3332" s="578"/>
      <c r="P3332" s="578"/>
      <c r="Q3332" s="20"/>
      <c r="R3332" s="20"/>
      <c r="S3332" s="20"/>
      <c r="T3332" s="20"/>
      <c r="U3332" s="20"/>
      <c r="V3332" s="20"/>
      <c r="W3332" s="20"/>
      <c r="X3332" s="20"/>
      <c r="Y3332" s="20"/>
      <c r="Z3332" s="20"/>
      <c r="AA3332" s="20"/>
      <c r="AB3332" s="20"/>
    </row>
    <row r="3333" hidden="1">
      <c r="A3333" s="577"/>
      <c r="B3333" s="83"/>
      <c r="C3333" s="478">
        <v>44568.0</v>
      </c>
      <c r="D3333" s="306"/>
      <c r="E3333" s="173"/>
      <c r="F3333" s="173"/>
      <c r="G3333" s="308"/>
      <c r="H3333" s="348"/>
      <c r="I3333" s="173"/>
      <c r="J3333" s="173"/>
      <c r="K3333" s="300"/>
      <c r="L3333" s="349"/>
      <c r="M3333" s="362"/>
      <c r="N3333" s="578"/>
      <c r="O3333" s="578"/>
      <c r="P3333" s="578"/>
      <c r="Q3333" s="20"/>
      <c r="R3333" s="20"/>
      <c r="S3333" s="20"/>
      <c r="T3333" s="20"/>
      <c r="U3333" s="20"/>
      <c r="V3333" s="20"/>
      <c r="W3333" s="20"/>
      <c r="X3333" s="20"/>
      <c r="Y3333" s="20"/>
      <c r="Z3333" s="20"/>
      <c r="AA3333" s="20"/>
      <c r="AB3333" s="20"/>
    </row>
    <row r="3334" hidden="1">
      <c r="A3334" s="577"/>
      <c r="B3334" s="582" t="s">
        <v>10572</v>
      </c>
      <c r="C3334" s="480"/>
      <c r="D3334" s="496" t="s">
        <v>115</v>
      </c>
      <c r="E3334" s="424" t="s">
        <v>3498</v>
      </c>
      <c r="F3334" s="424" t="s">
        <v>3499</v>
      </c>
      <c r="G3334" s="309" t="s">
        <v>10693</v>
      </c>
      <c r="H3334" s="231" t="s">
        <v>12060</v>
      </c>
      <c r="I3334" s="122" t="s">
        <v>12061</v>
      </c>
      <c r="J3334" s="122" t="s">
        <v>3501</v>
      </c>
      <c r="K3334" s="300"/>
      <c r="L3334" s="349"/>
      <c r="M3334" s="362"/>
      <c r="N3334" s="578"/>
      <c r="O3334" s="578"/>
      <c r="P3334" s="578"/>
      <c r="Q3334" s="20"/>
      <c r="R3334" s="20"/>
      <c r="S3334" s="20"/>
      <c r="T3334" s="20"/>
      <c r="U3334" s="20"/>
      <c r="V3334" s="20"/>
      <c r="W3334" s="20"/>
      <c r="X3334" s="20"/>
      <c r="Y3334" s="20"/>
      <c r="Z3334" s="20"/>
      <c r="AA3334" s="20"/>
      <c r="AB3334" s="20"/>
    </row>
    <row r="3335" hidden="1">
      <c r="A3335" s="577"/>
      <c r="B3335" s="99"/>
      <c r="C3335" s="480" t="s">
        <v>69</v>
      </c>
      <c r="D3335" s="29" t="s">
        <v>68</v>
      </c>
      <c r="E3335" s="48" t="s">
        <v>1508</v>
      </c>
      <c r="F3335" s="48" t="s">
        <v>1509</v>
      </c>
      <c r="G3335" s="409" t="s">
        <v>8927</v>
      </c>
      <c r="H3335" s="414" t="s">
        <v>10217</v>
      </c>
      <c r="I3335" s="116" t="s">
        <v>12066</v>
      </c>
      <c r="J3335" s="48" t="s">
        <v>1511</v>
      </c>
      <c r="K3335" s="300"/>
      <c r="L3335" s="349"/>
      <c r="M3335" s="362"/>
      <c r="N3335" s="578"/>
      <c r="O3335" s="578"/>
      <c r="P3335" s="578"/>
      <c r="Q3335" s="20"/>
      <c r="R3335" s="20"/>
      <c r="S3335" s="20"/>
      <c r="T3335" s="20"/>
      <c r="U3335" s="20"/>
      <c r="V3335" s="20"/>
      <c r="W3335" s="20"/>
      <c r="X3335" s="20"/>
      <c r="Y3335" s="20"/>
      <c r="Z3335" s="20"/>
      <c r="AA3335" s="20"/>
      <c r="AB3335" s="20"/>
    </row>
    <row r="3336" hidden="1">
      <c r="A3336" s="577"/>
      <c r="B3336" s="99"/>
      <c r="C3336" s="480" t="s">
        <v>69</v>
      </c>
      <c r="D3336" s="29" t="s">
        <v>104</v>
      </c>
      <c r="E3336" s="48" t="s">
        <v>1199</v>
      </c>
      <c r="F3336" s="48" t="s">
        <v>1200</v>
      </c>
      <c r="G3336" s="409" t="s">
        <v>8748</v>
      </c>
      <c r="H3336" s="414" t="s">
        <v>9417</v>
      </c>
      <c r="I3336" s="116" t="s">
        <v>12050</v>
      </c>
      <c r="J3336" s="116" t="s">
        <v>1203</v>
      </c>
      <c r="K3336" s="300"/>
      <c r="L3336" s="349"/>
      <c r="M3336" s="362"/>
      <c r="N3336" s="578"/>
      <c r="O3336" s="578"/>
      <c r="P3336" s="578"/>
      <c r="Q3336" s="20"/>
      <c r="R3336" s="20"/>
      <c r="S3336" s="20"/>
      <c r="T3336" s="20"/>
      <c r="U3336" s="20"/>
      <c r="V3336" s="20"/>
      <c r="W3336" s="20"/>
      <c r="X3336" s="20"/>
      <c r="Y3336" s="20"/>
      <c r="Z3336" s="20"/>
      <c r="AA3336" s="20"/>
      <c r="AB3336" s="20"/>
    </row>
    <row r="3337" hidden="1">
      <c r="A3337" s="577"/>
      <c r="B3337" s="99"/>
      <c r="C3337" s="480" t="s">
        <v>69</v>
      </c>
      <c r="D3337" s="496" t="s">
        <v>68</v>
      </c>
      <c r="E3337" s="424" t="s">
        <v>6645</v>
      </c>
      <c r="F3337" s="424" t="s">
        <v>6646</v>
      </c>
      <c r="G3337" s="309" t="s">
        <v>9021</v>
      </c>
      <c r="H3337" s="231" t="s">
        <v>10210</v>
      </c>
      <c r="I3337" s="122" t="s">
        <v>12068</v>
      </c>
      <c r="J3337" s="424" t="s">
        <v>6648</v>
      </c>
      <c r="K3337" s="300" t="s">
        <v>12073</v>
      </c>
      <c r="L3337" s="349"/>
      <c r="M3337" s="362"/>
      <c r="N3337" s="578"/>
      <c r="O3337" s="578"/>
      <c r="P3337" s="578"/>
      <c r="Q3337" s="20"/>
      <c r="R3337" s="20"/>
      <c r="S3337" s="20"/>
      <c r="T3337" s="20"/>
      <c r="U3337" s="20"/>
      <c r="V3337" s="20"/>
      <c r="W3337" s="20"/>
      <c r="X3337" s="20"/>
      <c r="Y3337" s="20"/>
      <c r="Z3337" s="20"/>
      <c r="AA3337" s="20"/>
      <c r="AB3337" s="20"/>
    </row>
    <row r="3338" hidden="1">
      <c r="A3338" s="577"/>
      <c r="B3338" s="99"/>
      <c r="C3338" s="480" t="s">
        <v>69</v>
      </c>
      <c r="D3338" s="496" t="s">
        <v>99</v>
      </c>
      <c r="E3338" s="424" t="s">
        <v>10992</v>
      </c>
      <c r="F3338" s="424" t="s">
        <v>10993</v>
      </c>
      <c r="G3338" s="309" t="s">
        <v>8745</v>
      </c>
      <c r="H3338" s="231" t="s">
        <v>12069</v>
      </c>
      <c r="I3338" s="122" t="s">
        <v>12070</v>
      </c>
      <c r="J3338" s="424" t="s">
        <v>10995</v>
      </c>
      <c r="K3338" s="300" t="s">
        <v>12074</v>
      </c>
      <c r="L3338" s="349"/>
      <c r="M3338" s="362"/>
      <c r="N3338" s="578"/>
      <c r="O3338" s="578"/>
      <c r="P3338" s="578"/>
      <c r="Q3338" s="20"/>
      <c r="R3338" s="20"/>
      <c r="S3338" s="20"/>
      <c r="T3338" s="20"/>
      <c r="U3338" s="20"/>
      <c r="V3338" s="20"/>
      <c r="W3338" s="20"/>
      <c r="X3338" s="20"/>
      <c r="Y3338" s="20"/>
      <c r="Z3338" s="20"/>
      <c r="AA3338" s="20"/>
      <c r="AB3338" s="20"/>
    </row>
    <row r="3339" hidden="1">
      <c r="A3339" s="577"/>
      <c r="B3339" s="99"/>
      <c r="C3339" s="480" t="s">
        <v>69</v>
      </c>
      <c r="D3339" s="29" t="s">
        <v>99</v>
      </c>
      <c r="E3339" s="48" t="s">
        <v>2201</v>
      </c>
      <c r="F3339" s="48" t="s">
        <v>2202</v>
      </c>
      <c r="G3339" s="409" t="s">
        <v>9325</v>
      </c>
      <c r="H3339" s="414" t="s">
        <v>12071</v>
      </c>
      <c r="I3339" s="116" t="s">
        <v>12072</v>
      </c>
      <c r="J3339" s="48" t="s">
        <v>2204</v>
      </c>
      <c r="K3339" s="300"/>
      <c r="L3339" s="349"/>
      <c r="M3339" s="362"/>
      <c r="N3339" s="578"/>
      <c r="O3339" s="578"/>
      <c r="P3339" s="578"/>
      <c r="Q3339" s="20"/>
      <c r="R3339" s="20"/>
      <c r="S3339" s="20"/>
      <c r="T3339" s="20"/>
      <c r="U3339" s="20"/>
      <c r="V3339" s="20"/>
      <c r="W3339" s="20"/>
      <c r="X3339" s="20"/>
      <c r="Y3339" s="20"/>
      <c r="Z3339" s="20"/>
      <c r="AA3339" s="20"/>
      <c r="AB3339" s="20"/>
    </row>
    <row r="3340" hidden="1">
      <c r="A3340" s="577"/>
      <c r="B3340" s="108"/>
      <c r="C3340" s="480"/>
      <c r="D3340" s="306"/>
      <c r="E3340" s="173"/>
      <c r="F3340" s="173"/>
      <c r="G3340" s="308"/>
      <c r="H3340" s="348"/>
      <c r="I3340" s="173"/>
      <c r="J3340" s="173"/>
      <c r="K3340" s="300"/>
      <c r="L3340" s="349"/>
      <c r="M3340" s="362"/>
      <c r="N3340" s="578"/>
      <c r="O3340" s="578"/>
      <c r="P3340" s="578"/>
      <c r="Q3340" s="20"/>
      <c r="R3340" s="20"/>
      <c r="S3340" s="20"/>
      <c r="T3340" s="20"/>
      <c r="U3340" s="20"/>
      <c r="V3340" s="20"/>
      <c r="W3340" s="20"/>
      <c r="X3340" s="20"/>
      <c r="Y3340" s="20"/>
      <c r="Z3340" s="20"/>
      <c r="AA3340" s="20"/>
      <c r="AB3340" s="20"/>
    </row>
    <row r="3341" hidden="1">
      <c r="A3341" s="577"/>
      <c r="B3341" s="83"/>
      <c r="C3341" s="478">
        <v>44573.0</v>
      </c>
      <c r="D3341" s="306"/>
      <c r="E3341" s="173"/>
      <c r="F3341" s="173"/>
      <c r="G3341" s="308"/>
      <c r="H3341" s="348">
        <v>5.448496473E9</v>
      </c>
      <c r="I3341" s="173"/>
      <c r="J3341" s="173"/>
      <c r="K3341" s="300"/>
      <c r="L3341" s="349"/>
      <c r="M3341" s="362"/>
      <c r="N3341" s="349"/>
      <c r="O3341" s="349"/>
      <c r="P3341" s="578"/>
      <c r="Q3341" s="20"/>
      <c r="R3341" s="20"/>
      <c r="S3341" s="20"/>
      <c r="T3341" s="20"/>
      <c r="U3341" s="20"/>
      <c r="V3341" s="20"/>
      <c r="W3341" s="20"/>
      <c r="X3341" s="20"/>
      <c r="Y3341" s="20"/>
      <c r="Z3341" s="20"/>
      <c r="AA3341" s="20"/>
      <c r="AB3341" s="20"/>
    </row>
    <row r="3342" hidden="1">
      <c r="A3342" s="577"/>
      <c r="B3342" s="582" t="s">
        <v>10572</v>
      </c>
      <c r="C3342" s="480"/>
      <c r="D3342" s="306"/>
      <c r="E3342" s="173"/>
      <c r="F3342" s="173"/>
      <c r="G3342" s="308"/>
      <c r="H3342" s="348"/>
      <c r="I3342" s="173"/>
      <c r="J3342" s="173"/>
      <c r="K3342" s="300"/>
      <c r="L3342" s="349"/>
      <c r="M3342" s="362"/>
      <c r="N3342" s="349"/>
      <c r="O3342" s="349"/>
      <c r="P3342" s="578"/>
      <c r="Q3342" s="20"/>
      <c r="R3342" s="20"/>
      <c r="S3342" s="20"/>
      <c r="T3342" s="20"/>
      <c r="U3342" s="20"/>
      <c r="V3342" s="20"/>
      <c r="W3342" s="20"/>
      <c r="X3342" s="20"/>
      <c r="Y3342" s="20"/>
      <c r="Z3342" s="20"/>
      <c r="AA3342" s="20"/>
      <c r="AB3342" s="20"/>
    </row>
    <row r="3343" hidden="1">
      <c r="A3343" s="577"/>
      <c r="B3343" s="99"/>
      <c r="C3343" s="480" t="s">
        <v>69</v>
      </c>
      <c r="D3343" s="306"/>
      <c r="E3343" s="173"/>
      <c r="F3343" s="173"/>
      <c r="G3343" s="308"/>
      <c r="H3343" s="348"/>
      <c r="I3343" s="173"/>
      <c r="J3343" s="173"/>
      <c r="K3343" s="300"/>
      <c r="L3343" s="349"/>
      <c r="M3343" s="362"/>
      <c r="N3343" s="349"/>
      <c r="O3343" s="349"/>
      <c r="P3343" s="578"/>
      <c r="Q3343" s="20"/>
      <c r="R3343" s="20"/>
      <c r="S3343" s="20"/>
      <c r="T3343" s="20"/>
      <c r="U3343" s="20"/>
      <c r="V3343" s="20"/>
      <c r="W3343" s="20"/>
      <c r="X3343" s="20"/>
      <c r="Y3343" s="20"/>
      <c r="Z3343" s="20"/>
      <c r="AA3343" s="20"/>
      <c r="AB3343" s="20"/>
    </row>
    <row r="3344" hidden="1">
      <c r="A3344" s="577"/>
      <c r="B3344" s="99"/>
      <c r="C3344" s="480" t="s">
        <v>69</v>
      </c>
      <c r="D3344" s="29" t="s">
        <v>99</v>
      </c>
      <c r="E3344" s="593" t="s">
        <v>1795</v>
      </c>
      <c r="F3344" s="593" t="s">
        <v>1796</v>
      </c>
      <c r="G3344" s="409" t="s">
        <v>9410</v>
      </c>
      <c r="H3344" s="592" t="s">
        <v>8773</v>
      </c>
      <c r="I3344" s="593" t="s">
        <v>12057</v>
      </c>
      <c r="J3344" s="593" t="s">
        <v>12058</v>
      </c>
      <c r="K3344" s="300"/>
      <c r="L3344" s="349"/>
      <c r="M3344" s="362"/>
      <c r="N3344" s="349"/>
      <c r="O3344" s="349"/>
      <c r="P3344" s="578"/>
      <c r="Q3344" s="20"/>
      <c r="R3344" s="20"/>
      <c r="S3344" s="20"/>
      <c r="T3344" s="20"/>
      <c r="U3344" s="20"/>
      <c r="V3344" s="20"/>
      <c r="W3344" s="20"/>
      <c r="X3344" s="20"/>
      <c r="Y3344" s="20"/>
      <c r="Z3344" s="20"/>
      <c r="AA3344" s="20"/>
      <c r="AB3344" s="20"/>
    </row>
    <row r="3345" hidden="1">
      <c r="A3345" s="577"/>
      <c r="B3345" s="99"/>
      <c r="C3345" s="480" t="s">
        <v>69</v>
      </c>
      <c r="D3345" s="496" t="s">
        <v>68</v>
      </c>
      <c r="E3345" s="424" t="s">
        <v>6645</v>
      </c>
      <c r="F3345" s="424" t="s">
        <v>6646</v>
      </c>
      <c r="G3345" s="309" t="s">
        <v>9021</v>
      </c>
      <c r="H3345" s="231" t="s">
        <v>10210</v>
      </c>
      <c r="I3345" s="122" t="s">
        <v>12068</v>
      </c>
      <c r="J3345" s="424" t="s">
        <v>6648</v>
      </c>
      <c r="K3345" s="300" t="s">
        <v>12075</v>
      </c>
      <c r="L3345" s="349"/>
      <c r="M3345" s="362"/>
      <c r="N3345" s="349"/>
      <c r="O3345" s="349"/>
      <c r="P3345" s="578"/>
      <c r="Q3345" s="20"/>
      <c r="R3345" s="20"/>
      <c r="S3345" s="20"/>
      <c r="T3345" s="20"/>
      <c r="U3345" s="20"/>
      <c r="V3345" s="20"/>
      <c r="W3345" s="20"/>
      <c r="X3345" s="20"/>
      <c r="Y3345" s="20"/>
      <c r="Z3345" s="20"/>
      <c r="AA3345" s="20"/>
      <c r="AB3345" s="20"/>
    </row>
    <row r="3346" hidden="1">
      <c r="A3346" s="577"/>
      <c r="B3346" s="99"/>
      <c r="C3346" s="480" t="s">
        <v>69</v>
      </c>
      <c r="D3346" s="29" t="s">
        <v>99</v>
      </c>
      <c r="E3346" s="48" t="s">
        <v>5798</v>
      </c>
      <c r="F3346" s="48" t="s">
        <v>5799</v>
      </c>
      <c r="G3346" s="409" t="s">
        <v>8883</v>
      </c>
      <c r="H3346" s="414" t="s">
        <v>11960</v>
      </c>
      <c r="I3346" s="116" t="s">
        <v>12076</v>
      </c>
      <c r="J3346" s="48" t="s">
        <v>5801</v>
      </c>
      <c r="K3346" s="300"/>
      <c r="L3346" s="349"/>
      <c r="M3346" s="362"/>
      <c r="N3346" s="349"/>
      <c r="O3346" s="349"/>
      <c r="P3346" s="578"/>
      <c r="Q3346" s="20"/>
      <c r="R3346" s="20"/>
      <c r="S3346" s="20"/>
      <c r="T3346" s="20"/>
      <c r="U3346" s="20"/>
      <c r="V3346" s="20"/>
      <c r="W3346" s="20"/>
      <c r="X3346" s="20"/>
      <c r="Y3346" s="20"/>
      <c r="Z3346" s="20"/>
      <c r="AA3346" s="20"/>
      <c r="AB3346" s="20"/>
    </row>
    <row r="3347" hidden="1">
      <c r="A3347" s="577"/>
      <c r="B3347" s="99"/>
      <c r="C3347" s="480" t="s">
        <v>69</v>
      </c>
      <c r="D3347" s="29" t="s">
        <v>99</v>
      </c>
      <c r="E3347" s="48" t="s">
        <v>3422</v>
      </c>
      <c r="F3347" s="48" t="s">
        <v>3423</v>
      </c>
      <c r="G3347" s="409" t="s">
        <v>8912</v>
      </c>
      <c r="H3347" s="414" t="s">
        <v>12077</v>
      </c>
      <c r="I3347" s="116" t="s">
        <v>12078</v>
      </c>
      <c r="J3347" s="48" t="s">
        <v>3425</v>
      </c>
      <c r="K3347" s="300"/>
      <c r="L3347" s="349"/>
      <c r="M3347" s="362"/>
      <c r="N3347" s="349"/>
      <c r="O3347" s="349"/>
      <c r="P3347" s="578"/>
      <c r="Q3347" s="20"/>
      <c r="R3347" s="20"/>
      <c r="S3347" s="20"/>
      <c r="T3347" s="20"/>
      <c r="U3347" s="20"/>
      <c r="V3347" s="20"/>
      <c r="W3347" s="20"/>
      <c r="X3347" s="20"/>
      <c r="Y3347" s="20"/>
      <c r="Z3347" s="20"/>
      <c r="AA3347" s="20"/>
      <c r="AB3347" s="20"/>
    </row>
    <row r="3348" hidden="1">
      <c r="A3348" s="577"/>
      <c r="B3348" s="108"/>
      <c r="C3348" s="480"/>
      <c r="D3348" s="306"/>
      <c r="E3348" s="173"/>
      <c r="F3348" s="173"/>
      <c r="G3348" s="308"/>
      <c r="H3348" s="348"/>
      <c r="I3348" s="173"/>
      <c r="J3348" s="173"/>
      <c r="K3348" s="300"/>
      <c r="L3348" s="349"/>
      <c r="M3348" s="362"/>
      <c r="N3348" s="349"/>
      <c r="O3348" s="349"/>
      <c r="P3348" s="578"/>
      <c r="Q3348" s="20"/>
      <c r="R3348" s="20"/>
      <c r="S3348" s="20"/>
      <c r="T3348" s="20"/>
      <c r="U3348" s="20"/>
      <c r="V3348" s="20"/>
      <c r="W3348" s="20"/>
      <c r="X3348" s="20"/>
      <c r="Y3348" s="20"/>
      <c r="Z3348" s="20"/>
      <c r="AA3348" s="20"/>
      <c r="AB3348" s="20"/>
    </row>
    <row r="3349" hidden="1">
      <c r="A3349" s="577"/>
      <c r="B3349" s="83"/>
      <c r="C3349" s="478">
        <v>44574.0</v>
      </c>
      <c r="D3349" s="306"/>
      <c r="E3349" s="173"/>
      <c r="F3349" s="173"/>
      <c r="G3349" s="308"/>
      <c r="H3349" s="348"/>
      <c r="I3349" s="173"/>
      <c r="J3349" s="173"/>
      <c r="K3349" s="300"/>
      <c r="L3349" s="349"/>
      <c r="M3349" s="362"/>
      <c r="N3349" s="349"/>
      <c r="O3349" s="349"/>
      <c r="P3349" s="578"/>
      <c r="Q3349" s="20"/>
      <c r="R3349" s="20"/>
      <c r="S3349" s="20"/>
      <c r="T3349" s="20"/>
      <c r="U3349" s="20"/>
      <c r="V3349" s="20"/>
      <c r="W3349" s="20"/>
      <c r="X3349" s="20"/>
      <c r="Y3349" s="20"/>
      <c r="Z3349" s="20"/>
      <c r="AA3349" s="20"/>
      <c r="AB3349" s="20"/>
    </row>
    <row r="3350" hidden="1">
      <c r="A3350" s="577"/>
      <c r="B3350" s="582"/>
      <c r="C3350" s="480" t="s">
        <v>69</v>
      </c>
      <c r="D3350" s="29" t="s">
        <v>99</v>
      </c>
      <c r="E3350" s="48" t="s">
        <v>4269</v>
      </c>
      <c r="F3350" s="48" t="s">
        <v>4270</v>
      </c>
      <c r="G3350" s="409" t="s">
        <v>9440</v>
      </c>
      <c r="H3350" s="414" t="s">
        <v>11685</v>
      </c>
      <c r="I3350" s="116" t="s">
        <v>12079</v>
      </c>
      <c r="J3350" s="48" t="s">
        <v>4272</v>
      </c>
      <c r="K3350" s="300"/>
      <c r="L3350" s="349"/>
      <c r="M3350" s="362"/>
      <c r="N3350" s="349"/>
      <c r="O3350" s="349"/>
      <c r="P3350" s="578"/>
      <c r="Q3350" s="20"/>
      <c r="R3350" s="20"/>
      <c r="S3350" s="20"/>
      <c r="T3350" s="20"/>
      <c r="U3350" s="20"/>
      <c r="V3350" s="20"/>
      <c r="W3350" s="20"/>
      <c r="X3350" s="20"/>
      <c r="Y3350" s="20"/>
      <c r="Z3350" s="20"/>
      <c r="AA3350" s="20"/>
      <c r="AB3350" s="20"/>
    </row>
    <row r="3351" hidden="1">
      <c r="A3351" s="577"/>
      <c r="B3351" s="99"/>
      <c r="C3351" s="480" t="s">
        <v>69</v>
      </c>
      <c r="D3351" s="310" t="s">
        <v>247</v>
      </c>
      <c r="E3351" s="116" t="s">
        <v>4852</v>
      </c>
      <c r="F3351" s="116" t="s">
        <v>4853</v>
      </c>
      <c r="G3351" s="409" t="s">
        <v>9186</v>
      </c>
      <c r="H3351" s="414" t="s">
        <v>11912</v>
      </c>
      <c r="I3351" s="116" t="s">
        <v>12080</v>
      </c>
      <c r="J3351" s="116" t="s">
        <v>12081</v>
      </c>
      <c r="K3351" s="300" t="s">
        <v>12082</v>
      </c>
      <c r="L3351" s="349"/>
      <c r="M3351" s="362"/>
      <c r="N3351" s="349"/>
      <c r="O3351" s="349"/>
      <c r="P3351" s="578"/>
      <c r="Q3351" s="20"/>
      <c r="R3351" s="20"/>
      <c r="S3351" s="20"/>
      <c r="T3351" s="20"/>
      <c r="U3351" s="20"/>
      <c r="V3351" s="20"/>
      <c r="W3351" s="20"/>
      <c r="X3351" s="20"/>
      <c r="Y3351" s="20"/>
      <c r="Z3351" s="20"/>
      <c r="AA3351" s="20"/>
      <c r="AB3351" s="20"/>
    </row>
    <row r="3352" hidden="1">
      <c r="A3352" s="577"/>
      <c r="B3352" s="99"/>
      <c r="C3352" s="480" t="s">
        <v>69</v>
      </c>
      <c r="D3352" s="496" t="s">
        <v>99</v>
      </c>
      <c r="E3352" s="424" t="s">
        <v>3888</v>
      </c>
      <c r="F3352" s="424" t="s">
        <v>3889</v>
      </c>
      <c r="G3352" s="309" t="s">
        <v>8755</v>
      </c>
      <c r="H3352" s="231" t="s">
        <v>11912</v>
      </c>
      <c r="I3352" s="122" t="s">
        <v>12083</v>
      </c>
      <c r="J3352" s="424" t="s">
        <v>3891</v>
      </c>
      <c r="K3352" s="300" t="s">
        <v>11668</v>
      </c>
      <c r="L3352" s="349"/>
      <c r="M3352" s="362"/>
      <c r="N3352" s="349"/>
      <c r="O3352" s="349"/>
      <c r="P3352" s="578"/>
      <c r="Q3352" s="20"/>
      <c r="R3352" s="20"/>
      <c r="S3352" s="20"/>
      <c r="T3352" s="20"/>
      <c r="U3352" s="20"/>
      <c r="V3352" s="20"/>
      <c r="W3352" s="20"/>
      <c r="X3352" s="20"/>
      <c r="Y3352" s="20"/>
      <c r="Z3352" s="20"/>
      <c r="AA3352" s="20"/>
      <c r="AB3352" s="20"/>
    </row>
    <row r="3353" hidden="1">
      <c r="A3353" s="577"/>
      <c r="B3353" s="99"/>
      <c r="C3353" s="480" t="s">
        <v>69</v>
      </c>
      <c r="D3353" s="496" t="s">
        <v>99</v>
      </c>
      <c r="E3353" s="424" t="s">
        <v>3571</v>
      </c>
      <c r="F3353" s="424" t="s">
        <v>3572</v>
      </c>
      <c r="G3353" s="309" t="s">
        <v>8745</v>
      </c>
      <c r="H3353" s="231" t="s">
        <v>11912</v>
      </c>
      <c r="I3353" s="122" t="s">
        <v>12084</v>
      </c>
      <c r="J3353" s="424" t="s">
        <v>3573</v>
      </c>
      <c r="K3353" s="300" t="s">
        <v>12085</v>
      </c>
      <c r="L3353" s="349"/>
      <c r="M3353" s="362"/>
      <c r="N3353" s="349"/>
      <c r="O3353" s="349"/>
      <c r="P3353" s="578"/>
      <c r="Q3353" s="20"/>
      <c r="R3353" s="20"/>
      <c r="S3353" s="20"/>
      <c r="T3353" s="20"/>
      <c r="U3353" s="20"/>
      <c r="V3353" s="20"/>
      <c r="W3353" s="20"/>
      <c r="X3353" s="20"/>
      <c r="Y3353" s="20"/>
      <c r="Z3353" s="20"/>
      <c r="AA3353" s="20"/>
      <c r="AB3353" s="20"/>
    </row>
    <row r="3354" hidden="1">
      <c r="A3354" s="577"/>
      <c r="B3354" s="99"/>
      <c r="C3354" s="480" t="s">
        <v>69</v>
      </c>
      <c r="D3354" s="29" t="s">
        <v>68</v>
      </c>
      <c r="E3354" s="48" t="s">
        <v>6645</v>
      </c>
      <c r="F3354" s="48" t="s">
        <v>6646</v>
      </c>
      <c r="G3354" s="409" t="s">
        <v>9325</v>
      </c>
      <c r="H3354" s="414" t="s">
        <v>10210</v>
      </c>
      <c r="I3354" s="116" t="s">
        <v>12068</v>
      </c>
      <c r="J3354" s="48" t="s">
        <v>6648</v>
      </c>
      <c r="K3354" s="300"/>
      <c r="L3354" s="349"/>
      <c r="M3354" s="362"/>
      <c r="N3354" s="349"/>
      <c r="O3354" s="349"/>
      <c r="P3354" s="578"/>
      <c r="Q3354" s="20"/>
      <c r="R3354" s="20"/>
      <c r="S3354" s="20"/>
      <c r="T3354" s="20"/>
      <c r="U3354" s="20"/>
      <c r="V3354" s="20"/>
      <c r="W3354" s="20"/>
      <c r="X3354" s="20"/>
      <c r="Y3354" s="20"/>
      <c r="Z3354" s="20"/>
      <c r="AA3354" s="20"/>
      <c r="AB3354" s="20"/>
    </row>
    <row r="3355" hidden="1">
      <c r="A3355" s="577"/>
      <c r="B3355" s="108"/>
      <c r="C3355" s="480"/>
      <c r="D3355" s="306"/>
      <c r="E3355" s="173"/>
      <c r="F3355" s="173"/>
      <c r="G3355" s="308"/>
      <c r="H3355" s="348"/>
      <c r="I3355" s="173"/>
      <c r="J3355" s="173"/>
      <c r="K3355" s="300"/>
      <c r="L3355" s="349"/>
      <c r="M3355" s="362"/>
      <c r="N3355" s="349"/>
      <c r="O3355" s="349"/>
      <c r="P3355" s="578"/>
      <c r="Q3355" s="20"/>
      <c r="R3355" s="20"/>
      <c r="S3355" s="20"/>
      <c r="T3355" s="20"/>
      <c r="U3355" s="20"/>
      <c r="V3355" s="20"/>
      <c r="W3355" s="20"/>
      <c r="X3355" s="20"/>
      <c r="Y3355" s="20"/>
      <c r="Z3355" s="20"/>
      <c r="AA3355" s="20"/>
      <c r="AB3355" s="20"/>
    </row>
    <row r="3356" hidden="1">
      <c r="A3356" s="577"/>
      <c r="B3356" s="479"/>
      <c r="C3356" s="480"/>
      <c r="D3356" s="306"/>
      <c r="E3356" s="173"/>
      <c r="F3356" s="173"/>
      <c r="G3356" s="308"/>
      <c r="H3356" s="348"/>
      <c r="I3356" s="173"/>
      <c r="J3356" s="173"/>
      <c r="K3356" s="300"/>
      <c r="L3356" s="349"/>
      <c r="M3356" s="362"/>
      <c r="N3356" s="349"/>
      <c r="O3356" s="349"/>
      <c r="P3356" s="578"/>
      <c r="Q3356" s="20"/>
      <c r="R3356" s="20"/>
      <c r="S3356" s="20"/>
      <c r="T3356" s="20"/>
      <c r="U3356" s="20"/>
      <c r="V3356" s="20"/>
      <c r="W3356" s="20"/>
      <c r="X3356" s="20"/>
      <c r="Y3356" s="20"/>
      <c r="Z3356" s="20"/>
      <c r="AA3356" s="20"/>
      <c r="AB3356" s="20"/>
    </row>
    <row r="3357" hidden="1">
      <c r="A3357" s="577"/>
      <c r="B3357" s="641" t="s">
        <v>10572</v>
      </c>
      <c r="C3357" s="480"/>
      <c r="D3357" s="306"/>
      <c r="E3357" s="173"/>
      <c r="F3357" s="173"/>
      <c r="G3357" s="308"/>
      <c r="H3357" s="348"/>
      <c r="I3357" s="173"/>
      <c r="J3357" s="173"/>
      <c r="K3357" s="300"/>
      <c r="L3357" s="349"/>
      <c r="M3357" s="362"/>
      <c r="N3357" s="349"/>
      <c r="O3357" s="349"/>
      <c r="P3357" s="578"/>
      <c r="Q3357" s="20"/>
      <c r="R3357" s="20"/>
      <c r="S3357" s="20"/>
      <c r="T3357" s="20"/>
      <c r="U3357" s="20"/>
      <c r="V3357" s="20"/>
      <c r="W3357" s="20"/>
      <c r="X3357" s="20"/>
      <c r="Y3357" s="20"/>
      <c r="Z3357" s="20"/>
      <c r="AA3357" s="20"/>
      <c r="AB3357" s="20"/>
    </row>
    <row r="3358" hidden="1">
      <c r="A3358" s="577"/>
      <c r="B3358" s="83"/>
      <c r="C3358" s="478">
        <v>44578.0</v>
      </c>
      <c r="D3358" s="306"/>
      <c r="E3358" s="173"/>
      <c r="F3358" s="173"/>
      <c r="G3358" s="308"/>
      <c r="H3358" s="348"/>
      <c r="I3358" s="173"/>
      <c r="J3358" s="173"/>
      <c r="K3358" s="300"/>
      <c r="L3358" s="349"/>
      <c r="M3358" s="362"/>
      <c r="N3358" s="349"/>
      <c r="O3358" s="349"/>
      <c r="P3358" s="578"/>
      <c r="Q3358" s="20"/>
      <c r="R3358" s="20"/>
      <c r="S3358" s="20"/>
      <c r="T3358" s="20"/>
      <c r="U3358" s="20"/>
      <c r="V3358" s="20"/>
      <c r="W3358" s="20"/>
      <c r="X3358" s="20"/>
      <c r="Y3358" s="20"/>
      <c r="Z3358" s="20"/>
      <c r="AA3358" s="20"/>
      <c r="AB3358" s="20"/>
    </row>
    <row r="3359" hidden="1">
      <c r="A3359" s="577"/>
      <c r="B3359" s="582" t="s">
        <v>10572</v>
      </c>
      <c r="C3359" s="480"/>
      <c r="D3359" s="306"/>
      <c r="E3359" s="173" t="s">
        <v>12086</v>
      </c>
      <c r="F3359" s="173"/>
      <c r="G3359" s="308"/>
      <c r="H3359" s="348"/>
      <c r="I3359" s="173"/>
      <c r="J3359" s="173"/>
      <c r="K3359" s="300"/>
      <c r="L3359" s="349"/>
      <c r="M3359" s="362"/>
      <c r="N3359" s="349"/>
      <c r="O3359" s="349"/>
      <c r="P3359" s="578"/>
      <c r="Q3359" s="20"/>
      <c r="R3359" s="20"/>
      <c r="S3359" s="20"/>
      <c r="T3359" s="20"/>
      <c r="U3359" s="20"/>
      <c r="V3359" s="20"/>
      <c r="W3359" s="20"/>
      <c r="X3359" s="20"/>
      <c r="Y3359" s="20"/>
      <c r="Z3359" s="20"/>
      <c r="AA3359" s="20"/>
      <c r="AB3359" s="20"/>
    </row>
    <row r="3360" hidden="1">
      <c r="A3360" s="577"/>
      <c r="B3360" s="99"/>
      <c r="C3360" s="480" t="s">
        <v>69</v>
      </c>
      <c r="D3360" s="306"/>
      <c r="E3360" s="620"/>
      <c r="F3360" s="620"/>
      <c r="G3360" s="308"/>
      <c r="H3360" s="348"/>
      <c r="I3360" s="173"/>
      <c r="J3360" s="173"/>
      <c r="K3360" s="300"/>
      <c r="L3360" s="349"/>
      <c r="M3360" s="362"/>
      <c r="N3360" s="349"/>
      <c r="O3360" s="349"/>
      <c r="P3360" s="578"/>
      <c r="Q3360" s="20"/>
      <c r="R3360" s="20"/>
      <c r="S3360" s="20"/>
      <c r="T3360" s="20"/>
      <c r="U3360" s="20"/>
      <c r="V3360" s="20"/>
      <c r="W3360" s="20"/>
      <c r="X3360" s="20"/>
      <c r="Y3360" s="20"/>
      <c r="Z3360" s="20"/>
      <c r="AA3360" s="20"/>
      <c r="AB3360" s="20"/>
    </row>
    <row r="3361" hidden="1">
      <c r="A3361" s="577"/>
      <c r="B3361" s="99"/>
      <c r="C3361" s="480" t="s">
        <v>69</v>
      </c>
      <c r="D3361" s="496" t="s">
        <v>104</v>
      </c>
      <c r="E3361" s="424" t="s">
        <v>1920</v>
      </c>
      <c r="F3361" s="424" t="s">
        <v>1921</v>
      </c>
      <c r="G3361" s="309" t="s">
        <v>8927</v>
      </c>
      <c r="H3361" s="231" t="s">
        <v>8690</v>
      </c>
      <c r="I3361" s="122" t="s">
        <v>12087</v>
      </c>
      <c r="J3361" s="424" t="s">
        <v>1924</v>
      </c>
      <c r="K3361" s="300" t="s">
        <v>12088</v>
      </c>
      <c r="M3361" s="362"/>
      <c r="N3361" s="349"/>
      <c r="O3361" s="349"/>
      <c r="P3361" s="578"/>
      <c r="Q3361" s="20"/>
      <c r="R3361" s="20"/>
      <c r="S3361" s="20"/>
      <c r="T3361" s="20"/>
      <c r="U3361" s="20"/>
      <c r="V3361" s="20"/>
      <c r="W3361" s="20"/>
      <c r="X3361" s="20"/>
      <c r="Y3361" s="20"/>
      <c r="Z3361" s="20"/>
      <c r="AA3361" s="20"/>
      <c r="AB3361" s="20"/>
    </row>
    <row r="3362" hidden="1">
      <c r="A3362" s="577"/>
      <c r="B3362" s="99"/>
      <c r="C3362" s="480" t="s">
        <v>69</v>
      </c>
      <c r="D3362" s="496" t="s">
        <v>51</v>
      </c>
      <c r="E3362" s="558" t="s">
        <v>12089</v>
      </c>
      <c r="F3362" s="424" t="s">
        <v>12090</v>
      </c>
      <c r="G3362" s="309" t="s">
        <v>8748</v>
      </c>
      <c r="H3362" s="231" t="s">
        <v>10683</v>
      </c>
      <c r="I3362" s="122">
        <v>5.418461252E9</v>
      </c>
      <c r="J3362" s="424" t="s">
        <v>12091</v>
      </c>
      <c r="K3362" s="300" t="s">
        <v>12092</v>
      </c>
      <c r="L3362" s="300"/>
      <c r="M3362" s="362"/>
      <c r="N3362" s="349"/>
      <c r="O3362" s="349"/>
      <c r="P3362" s="578"/>
      <c r="Q3362" s="20"/>
      <c r="R3362" s="20"/>
      <c r="S3362" s="20"/>
      <c r="T3362" s="20"/>
      <c r="U3362" s="20"/>
      <c r="V3362" s="20"/>
      <c r="W3362" s="20"/>
      <c r="X3362" s="20"/>
      <c r="Y3362" s="20"/>
      <c r="Z3362" s="20"/>
      <c r="AA3362" s="20"/>
      <c r="AB3362" s="20"/>
    </row>
    <row r="3363" hidden="1">
      <c r="A3363" s="577"/>
      <c r="B3363" s="99"/>
      <c r="C3363" s="480" t="s">
        <v>69</v>
      </c>
      <c r="D3363" s="29" t="s">
        <v>104</v>
      </c>
      <c r="E3363" s="48" t="s">
        <v>3802</v>
      </c>
      <c r="F3363" s="48" t="s">
        <v>3803</v>
      </c>
      <c r="G3363" s="409" t="s">
        <v>9021</v>
      </c>
      <c r="H3363" s="414" t="s">
        <v>10362</v>
      </c>
      <c r="I3363" s="116" t="s">
        <v>12093</v>
      </c>
      <c r="J3363" s="48" t="s">
        <v>12094</v>
      </c>
      <c r="K3363" s="300"/>
      <c r="L3363" s="349"/>
      <c r="M3363" s="362"/>
      <c r="N3363" s="349"/>
      <c r="O3363" s="349"/>
      <c r="P3363" s="578"/>
      <c r="Q3363" s="20"/>
      <c r="R3363" s="20"/>
      <c r="S3363" s="20"/>
      <c r="T3363" s="20"/>
      <c r="U3363" s="20"/>
      <c r="V3363" s="20"/>
      <c r="W3363" s="20"/>
      <c r="X3363" s="20"/>
      <c r="Y3363" s="20"/>
      <c r="Z3363" s="20"/>
      <c r="AA3363" s="20"/>
      <c r="AB3363" s="20"/>
    </row>
    <row r="3364" hidden="1">
      <c r="A3364" s="577"/>
      <c r="B3364" s="99"/>
      <c r="C3364" s="480" t="s">
        <v>69</v>
      </c>
      <c r="D3364" s="29" t="s">
        <v>104</v>
      </c>
      <c r="E3364" s="48" t="s">
        <v>3743</v>
      </c>
      <c r="F3364" s="48" t="s">
        <v>3744</v>
      </c>
      <c r="G3364" s="409" t="s">
        <v>8745</v>
      </c>
      <c r="H3364" s="414" t="s">
        <v>8825</v>
      </c>
      <c r="I3364" s="116" t="s">
        <v>12095</v>
      </c>
      <c r="J3364" s="48" t="s">
        <v>3746</v>
      </c>
      <c r="K3364" s="300"/>
      <c r="L3364" s="349"/>
      <c r="M3364" s="362"/>
      <c r="N3364" s="349"/>
      <c r="O3364" s="349"/>
      <c r="P3364" s="578"/>
      <c r="Q3364" s="20"/>
      <c r="R3364" s="20"/>
      <c r="S3364" s="20"/>
      <c r="T3364" s="20"/>
      <c r="U3364" s="20"/>
      <c r="V3364" s="20"/>
      <c r="W3364" s="20"/>
      <c r="X3364" s="20"/>
      <c r="Y3364" s="20"/>
      <c r="Z3364" s="20"/>
      <c r="AA3364" s="20"/>
      <c r="AB3364" s="20"/>
    </row>
    <row r="3365" hidden="1">
      <c r="A3365" s="577"/>
      <c r="B3365" s="99"/>
      <c r="C3365" s="480" t="s">
        <v>69</v>
      </c>
      <c r="D3365" s="29" t="s">
        <v>104</v>
      </c>
      <c r="E3365" s="48" t="s">
        <v>2523</v>
      </c>
      <c r="F3365" s="48" t="s">
        <v>2524</v>
      </c>
      <c r="G3365" s="409" t="s">
        <v>9325</v>
      </c>
      <c r="H3365" s="414" t="s">
        <v>9917</v>
      </c>
      <c r="I3365" s="116" t="s">
        <v>12096</v>
      </c>
      <c r="J3365" s="48" t="s">
        <v>2526</v>
      </c>
      <c r="K3365" s="300"/>
      <c r="L3365" s="349"/>
      <c r="M3365" s="362"/>
      <c r="N3365" s="349"/>
      <c r="O3365" s="349"/>
      <c r="P3365" s="578"/>
      <c r="Q3365" s="20"/>
      <c r="R3365" s="20"/>
      <c r="S3365" s="20"/>
      <c r="T3365" s="20"/>
      <c r="U3365" s="20"/>
      <c r="V3365" s="20"/>
      <c r="W3365" s="20"/>
      <c r="X3365" s="20"/>
      <c r="Y3365" s="20"/>
      <c r="Z3365" s="20"/>
      <c r="AA3365" s="20"/>
      <c r="AB3365" s="20"/>
    </row>
    <row r="3366" hidden="1">
      <c r="A3366" s="577"/>
      <c r="B3366" s="108"/>
      <c r="C3366" s="480"/>
      <c r="D3366" s="306"/>
      <c r="E3366" s="173"/>
      <c r="F3366" s="173"/>
      <c r="G3366" s="308"/>
      <c r="H3366" s="348"/>
      <c r="I3366" s="173"/>
      <c r="J3366" s="173"/>
      <c r="K3366" s="300"/>
      <c r="L3366" s="349"/>
      <c r="M3366" s="362"/>
      <c r="N3366" s="349"/>
      <c r="O3366" s="349"/>
      <c r="P3366" s="578"/>
      <c r="Q3366" s="20"/>
      <c r="R3366" s="20"/>
      <c r="S3366" s="20"/>
      <c r="T3366" s="20"/>
      <c r="U3366" s="20"/>
      <c r="V3366" s="20"/>
      <c r="W3366" s="20"/>
      <c r="X3366" s="20"/>
      <c r="Y3366" s="20"/>
      <c r="Z3366" s="20"/>
      <c r="AA3366" s="20"/>
      <c r="AB3366" s="20"/>
    </row>
    <row r="3367" hidden="1">
      <c r="A3367" s="577"/>
      <c r="B3367" s="83"/>
      <c r="C3367" s="478">
        <v>44580.0</v>
      </c>
      <c r="D3367" s="306"/>
      <c r="E3367" s="173"/>
      <c r="F3367" s="173"/>
      <c r="G3367" s="308"/>
      <c r="H3367" s="348"/>
      <c r="I3367" s="173"/>
      <c r="J3367" s="173"/>
      <c r="K3367" s="300"/>
      <c r="L3367" s="349"/>
      <c r="M3367" s="362"/>
      <c r="N3367" s="349"/>
      <c r="O3367" s="349"/>
      <c r="P3367" s="578"/>
      <c r="Q3367" s="20"/>
      <c r="R3367" s="20"/>
      <c r="S3367" s="20"/>
      <c r="T3367" s="20"/>
      <c r="U3367" s="20"/>
      <c r="V3367" s="20"/>
      <c r="W3367" s="20"/>
      <c r="X3367" s="20"/>
      <c r="Y3367" s="20"/>
      <c r="Z3367" s="20"/>
      <c r="AA3367" s="20"/>
      <c r="AB3367" s="20"/>
    </row>
    <row r="3368" hidden="1">
      <c r="A3368" s="577"/>
      <c r="B3368" s="582" t="s">
        <v>10572</v>
      </c>
      <c r="C3368" s="480"/>
      <c r="D3368" s="306"/>
      <c r="E3368" s="173"/>
      <c r="F3368" s="173"/>
      <c r="G3368" s="308"/>
      <c r="H3368" s="348"/>
      <c r="I3368" s="173"/>
      <c r="J3368" s="173"/>
      <c r="K3368" s="300"/>
      <c r="L3368" s="349"/>
      <c r="M3368" s="362"/>
      <c r="N3368" s="349"/>
      <c r="O3368" s="349"/>
      <c r="P3368" s="578"/>
      <c r="Q3368" s="20"/>
      <c r="R3368" s="20"/>
      <c r="S3368" s="20"/>
      <c r="T3368" s="20"/>
      <c r="U3368" s="20"/>
      <c r="V3368" s="20"/>
      <c r="W3368" s="20"/>
      <c r="X3368" s="20"/>
      <c r="Y3368" s="20"/>
      <c r="Z3368" s="20"/>
      <c r="AA3368" s="20"/>
      <c r="AB3368" s="20"/>
    </row>
    <row r="3369" hidden="1">
      <c r="A3369" s="577"/>
      <c r="B3369" s="99"/>
      <c r="C3369" s="480" t="s">
        <v>69</v>
      </c>
      <c r="D3369" s="29" t="s">
        <v>104</v>
      </c>
      <c r="E3369" s="48" t="s">
        <v>1920</v>
      </c>
      <c r="F3369" s="48" t="s">
        <v>1921</v>
      </c>
      <c r="G3369" s="409" t="s">
        <v>8927</v>
      </c>
      <c r="H3369" s="414" t="s">
        <v>8690</v>
      </c>
      <c r="I3369" s="116" t="s">
        <v>12087</v>
      </c>
      <c r="J3369" s="48" t="s">
        <v>1924</v>
      </c>
      <c r="K3369" s="300"/>
      <c r="L3369" s="349"/>
      <c r="M3369" s="362"/>
      <c r="N3369" s="349"/>
      <c r="O3369" s="349"/>
      <c r="P3369" s="578"/>
      <c r="Q3369" s="20"/>
      <c r="R3369" s="20"/>
      <c r="S3369" s="20"/>
      <c r="T3369" s="20"/>
      <c r="U3369" s="20"/>
      <c r="V3369" s="20"/>
      <c r="W3369" s="20"/>
      <c r="X3369" s="20"/>
      <c r="Y3369" s="20"/>
      <c r="Z3369" s="20"/>
      <c r="AA3369" s="20"/>
      <c r="AB3369" s="20"/>
    </row>
    <row r="3370" hidden="1">
      <c r="A3370" s="577"/>
      <c r="B3370" s="99"/>
      <c r="C3370" s="480" t="s">
        <v>69</v>
      </c>
      <c r="D3370" s="29" t="s">
        <v>99</v>
      </c>
      <c r="E3370" s="48" t="s">
        <v>4795</v>
      </c>
      <c r="F3370" s="48" t="s">
        <v>12097</v>
      </c>
      <c r="G3370" s="409" t="s">
        <v>9186</v>
      </c>
      <c r="H3370" s="414" t="s">
        <v>11890</v>
      </c>
      <c r="I3370" s="116" t="s">
        <v>12098</v>
      </c>
      <c r="J3370" s="48" t="s">
        <v>4798</v>
      </c>
      <c r="K3370" s="300"/>
      <c r="L3370" s="349"/>
      <c r="M3370" s="362"/>
      <c r="N3370" s="349"/>
      <c r="O3370" s="349"/>
      <c r="P3370" s="578"/>
      <c r="Q3370" s="20"/>
      <c r="R3370" s="20"/>
      <c r="S3370" s="20"/>
      <c r="T3370" s="20"/>
      <c r="U3370" s="20"/>
      <c r="V3370" s="20"/>
      <c r="W3370" s="20"/>
      <c r="X3370" s="20"/>
      <c r="Y3370" s="20"/>
      <c r="Z3370" s="20"/>
      <c r="AA3370" s="20"/>
      <c r="AB3370" s="20"/>
    </row>
    <row r="3371" hidden="1">
      <c r="A3371" s="577"/>
      <c r="B3371" s="99"/>
      <c r="C3371" s="480" t="s">
        <v>69</v>
      </c>
      <c r="D3371" s="29" t="s">
        <v>99</v>
      </c>
      <c r="E3371" s="48" t="s">
        <v>5853</v>
      </c>
      <c r="F3371" s="48" t="s">
        <v>5854</v>
      </c>
      <c r="G3371" s="482">
        <v>0.6041666666666666</v>
      </c>
      <c r="H3371" s="414" t="s">
        <v>11890</v>
      </c>
      <c r="I3371" s="483" t="s">
        <v>12099</v>
      </c>
      <c r="J3371" s="48" t="s">
        <v>5856</v>
      </c>
      <c r="K3371" s="300"/>
      <c r="L3371" s="349"/>
      <c r="M3371" s="362"/>
      <c r="N3371" s="349"/>
      <c r="O3371" s="349"/>
      <c r="P3371" s="578"/>
      <c r="Q3371" s="20"/>
      <c r="R3371" s="20"/>
      <c r="S3371" s="20"/>
      <c r="T3371" s="20"/>
      <c r="U3371" s="20"/>
      <c r="V3371" s="20"/>
      <c r="W3371" s="20"/>
      <c r="X3371" s="20"/>
      <c r="Y3371" s="20"/>
      <c r="Z3371" s="20"/>
      <c r="AA3371" s="20"/>
      <c r="AB3371" s="20"/>
    </row>
    <row r="3372" hidden="1">
      <c r="A3372" s="577"/>
      <c r="B3372" s="99"/>
      <c r="C3372" s="480" t="s">
        <v>69</v>
      </c>
      <c r="D3372" s="29" t="s">
        <v>51</v>
      </c>
      <c r="E3372" s="609" t="s">
        <v>12089</v>
      </c>
      <c r="F3372" s="48" t="s">
        <v>12090</v>
      </c>
      <c r="G3372" s="409" t="s">
        <v>8760</v>
      </c>
      <c r="H3372" s="414" t="s">
        <v>10683</v>
      </c>
      <c r="I3372" s="116" t="s">
        <v>12100</v>
      </c>
      <c r="J3372" s="48" t="s">
        <v>12091</v>
      </c>
      <c r="K3372" s="300"/>
      <c r="L3372" s="349"/>
      <c r="M3372" s="362"/>
      <c r="N3372" s="349"/>
      <c r="O3372" s="349"/>
      <c r="P3372" s="578"/>
      <c r="Q3372" s="20"/>
      <c r="R3372" s="20"/>
      <c r="S3372" s="20"/>
      <c r="T3372" s="20"/>
      <c r="U3372" s="20"/>
      <c r="V3372" s="20"/>
      <c r="W3372" s="20"/>
      <c r="X3372" s="20"/>
      <c r="Y3372" s="20"/>
      <c r="Z3372" s="20"/>
      <c r="AA3372" s="20"/>
      <c r="AB3372" s="20"/>
    </row>
    <row r="3373" hidden="1">
      <c r="A3373" s="577"/>
      <c r="B3373" s="99"/>
      <c r="C3373" s="480" t="s">
        <v>69</v>
      </c>
      <c r="D3373" s="306"/>
      <c r="E3373" s="173"/>
      <c r="F3373" s="173"/>
      <c r="G3373" s="308"/>
      <c r="H3373" s="348"/>
      <c r="I3373" s="173"/>
      <c r="J3373" s="173"/>
      <c r="K3373" s="300"/>
      <c r="L3373" s="349"/>
      <c r="M3373" s="362"/>
      <c r="N3373" s="349"/>
      <c r="O3373" s="349"/>
      <c r="P3373" s="578"/>
      <c r="Q3373" s="20"/>
      <c r="R3373" s="20"/>
      <c r="S3373" s="20"/>
      <c r="T3373" s="20"/>
      <c r="U3373" s="20"/>
      <c r="V3373" s="20"/>
      <c r="W3373" s="20"/>
      <c r="X3373" s="20"/>
      <c r="Y3373" s="20"/>
      <c r="Z3373" s="20"/>
      <c r="AA3373" s="20"/>
      <c r="AB3373" s="20"/>
    </row>
    <row r="3374" hidden="1">
      <c r="A3374" s="577"/>
      <c r="B3374" s="108"/>
      <c r="C3374" s="480"/>
      <c r="D3374" s="306"/>
      <c r="E3374" s="173"/>
      <c r="F3374" s="173"/>
      <c r="G3374" s="308"/>
      <c r="H3374" s="348"/>
      <c r="I3374" s="173"/>
      <c r="J3374" s="173"/>
      <c r="K3374" s="300"/>
      <c r="L3374" s="349"/>
      <c r="M3374" s="362"/>
      <c r="N3374" s="349"/>
      <c r="O3374" s="349"/>
      <c r="P3374" s="578"/>
      <c r="Q3374" s="20"/>
      <c r="R3374" s="20"/>
      <c r="S3374" s="20"/>
      <c r="T3374" s="20"/>
      <c r="U3374" s="20"/>
      <c r="V3374" s="20"/>
      <c r="W3374" s="20"/>
      <c r="X3374" s="20"/>
      <c r="Y3374" s="20"/>
      <c r="Z3374" s="20"/>
      <c r="AA3374" s="20"/>
      <c r="AB3374" s="20"/>
    </row>
    <row r="3375" hidden="1">
      <c r="A3375" s="577"/>
      <c r="B3375" s="83"/>
      <c r="C3375" s="478">
        <v>44581.0</v>
      </c>
      <c r="D3375" s="306"/>
      <c r="E3375" s="173"/>
      <c r="F3375" s="173"/>
      <c r="G3375" s="308"/>
      <c r="H3375" s="348"/>
      <c r="I3375" s="173"/>
      <c r="J3375" s="173"/>
      <c r="K3375" s="300"/>
      <c r="L3375" s="349"/>
      <c r="M3375" s="362"/>
      <c r="N3375" s="349"/>
      <c r="O3375" s="349"/>
      <c r="P3375" s="578"/>
      <c r="Q3375" s="20"/>
      <c r="R3375" s="20"/>
      <c r="S3375" s="20"/>
      <c r="T3375" s="20"/>
      <c r="U3375" s="20"/>
      <c r="V3375" s="20"/>
      <c r="W3375" s="20"/>
      <c r="X3375" s="20"/>
      <c r="Y3375" s="20"/>
      <c r="Z3375" s="20"/>
      <c r="AA3375" s="20"/>
      <c r="AB3375" s="20"/>
    </row>
    <row r="3376" hidden="1">
      <c r="A3376" s="577"/>
      <c r="B3376" s="582" t="s">
        <v>10572</v>
      </c>
      <c r="C3376" s="480"/>
      <c r="D3376" s="306"/>
      <c r="E3376" s="173"/>
      <c r="F3376" s="173"/>
      <c r="G3376" s="308"/>
      <c r="H3376" s="348"/>
      <c r="I3376" s="173"/>
      <c r="J3376" s="173"/>
      <c r="K3376" s="300"/>
      <c r="L3376" s="349"/>
      <c r="M3376" s="362"/>
      <c r="N3376" s="349"/>
      <c r="O3376" s="349"/>
      <c r="P3376" s="578"/>
      <c r="Q3376" s="20"/>
      <c r="R3376" s="20"/>
      <c r="S3376" s="20"/>
      <c r="T3376" s="20"/>
      <c r="U3376" s="20"/>
      <c r="V3376" s="20"/>
      <c r="W3376" s="20"/>
      <c r="X3376" s="20"/>
      <c r="Y3376" s="20"/>
      <c r="Z3376" s="20"/>
      <c r="AA3376" s="20"/>
      <c r="AB3376" s="20"/>
    </row>
    <row r="3377" hidden="1">
      <c r="A3377" s="577"/>
      <c r="B3377" s="99"/>
      <c r="C3377" s="480" t="s">
        <v>69</v>
      </c>
      <c r="D3377" s="306"/>
      <c r="E3377" s="173"/>
      <c r="F3377" s="173"/>
      <c r="G3377" s="308"/>
      <c r="H3377" s="348"/>
      <c r="I3377" s="173"/>
      <c r="J3377" s="173"/>
      <c r="K3377" s="300"/>
      <c r="L3377" s="349"/>
      <c r="M3377" s="362"/>
      <c r="N3377" s="349"/>
      <c r="O3377" s="349"/>
      <c r="P3377" s="578"/>
      <c r="Q3377" s="20"/>
      <c r="R3377" s="20"/>
      <c r="S3377" s="20"/>
      <c r="T3377" s="20"/>
      <c r="U3377" s="20"/>
      <c r="V3377" s="20"/>
      <c r="W3377" s="20"/>
      <c r="X3377" s="20"/>
      <c r="Y3377" s="20"/>
      <c r="Z3377" s="20"/>
      <c r="AA3377" s="20"/>
      <c r="AB3377" s="20"/>
    </row>
    <row r="3378" hidden="1">
      <c r="A3378" s="577"/>
      <c r="B3378" s="99"/>
      <c r="C3378" s="480" t="s">
        <v>69</v>
      </c>
      <c r="D3378" s="310" t="s">
        <v>51</v>
      </c>
      <c r="E3378" s="116" t="s">
        <v>12101</v>
      </c>
      <c r="F3378" s="116" t="s">
        <v>12102</v>
      </c>
      <c r="G3378" s="409" t="s">
        <v>9021</v>
      </c>
      <c r="H3378" s="414" t="s">
        <v>11912</v>
      </c>
      <c r="I3378" s="116" t="s">
        <v>12103</v>
      </c>
      <c r="J3378" s="116" t="s">
        <v>12104</v>
      </c>
      <c r="K3378" s="300" t="s">
        <v>12105</v>
      </c>
      <c r="L3378" s="349"/>
      <c r="M3378" s="362"/>
      <c r="N3378" s="349"/>
      <c r="O3378" s="349"/>
      <c r="P3378" s="578"/>
      <c r="Q3378" s="20"/>
      <c r="R3378" s="20"/>
      <c r="S3378" s="20"/>
      <c r="T3378" s="20"/>
      <c r="U3378" s="20"/>
      <c r="V3378" s="20"/>
      <c r="W3378" s="20"/>
      <c r="X3378" s="20"/>
      <c r="Y3378" s="20"/>
      <c r="Z3378" s="20"/>
      <c r="AA3378" s="20"/>
      <c r="AB3378" s="20"/>
    </row>
    <row r="3379" hidden="1">
      <c r="A3379" s="577"/>
      <c r="B3379" s="99"/>
      <c r="C3379" s="480" t="s">
        <v>69</v>
      </c>
      <c r="D3379" s="496" t="s">
        <v>99</v>
      </c>
      <c r="E3379" s="424" t="s">
        <v>3571</v>
      </c>
      <c r="F3379" s="424" t="s">
        <v>3572</v>
      </c>
      <c r="G3379" s="309" t="s">
        <v>8745</v>
      </c>
      <c r="H3379" s="231" t="s">
        <v>11912</v>
      </c>
      <c r="I3379" s="122" t="s">
        <v>12084</v>
      </c>
      <c r="J3379" s="424" t="s">
        <v>3573</v>
      </c>
      <c r="K3379" s="300" t="s">
        <v>12106</v>
      </c>
      <c r="L3379" s="349"/>
      <c r="M3379" s="362"/>
      <c r="N3379" s="349"/>
      <c r="O3379" s="349"/>
      <c r="P3379" s="578"/>
      <c r="Q3379" s="20"/>
      <c r="R3379" s="20"/>
      <c r="S3379" s="20"/>
      <c r="T3379" s="20"/>
      <c r="U3379" s="20"/>
      <c r="V3379" s="20"/>
      <c r="W3379" s="20"/>
      <c r="X3379" s="20"/>
      <c r="Y3379" s="20"/>
      <c r="Z3379" s="20"/>
      <c r="AA3379" s="20"/>
      <c r="AB3379" s="20"/>
    </row>
    <row r="3380" hidden="1">
      <c r="A3380" s="577"/>
      <c r="B3380" s="99"/>
      <c r="C3380" s="480" t="s">
        <v>69</v>
      </c>
      <c r="D3380" s="496" t="s">
        <v>99</v>
      </c>
      <c r="E3380" s="424" t="s">
        <v>1941</v>
      </c>
      <c r="F3380" s="424" t="s">
        <v>1942</v>
      </c>
      <c r="G3380" s="309" t="s">
        <v>9325</v>
      </c>
      <c r="H3380" s="231" t="s">
        <v>12107</v>
      </c>
      <c r="I3380" s="122" t="s">
        <v>12108</v>
      </c>
      <c r="J3380" s="424" t="s">
        <v>1944</v>
      </c>
      <c r="K3380" s="300" t="s">
        <v>12109</v>
      </c>
      <c r="L3380" s="349"/>
      <c r="M3380" s="362"/>
      <c r="N3380" s="349"/>
      <c r="O3380" s="349"/>
      <c r="P3380" s="578"/>
      <c r="Q3380" s="20"/>
      <c r="R3380" s="20"/>
      <c r="S3380" s="20"/>
      <c r="T3380" s="20"/>
      <c r="U3380" s="20"/>
      <c r="V3380" s="20"/>
      <c r="W3380" s="20"/>
      <c r="X3380" s="20"/>
      <c r="Y3380" s="20"/>
      <c r="Z3380" s="20"/>
      <c r="AA3380" s="20"/>
      <c r="AB3380" s="20"/>
    </row>
    <row r="3381" hidden="1">
      <c r="A3381" s="577"/>
      <c r="B3381" s="108"/>
      <c r="C3381" s="480"/>
      <c r="D3381" s="306"/>
      <c r="E3381" s="173"/>
      <c r="F3381" s="173"/>
      <c r="G3381" s="308"/>
      <c r="H3381" s="348"/>
      <c r="I3381" s="173"/>
      <c r="J3381" s="173"/>
      <c r="K3381" s="300"/>
      <c r="L3381" s="349"/>
      <c r="M3381" s="362"/>
      <c r="N3381" s="349"/>
      <c r="O3381" s="349"/>
      <c r="P3381" s="578"/>
      <c r="Q3381" s="20"/>
      <c r="R3381" s="20"/>
      <c r="S3381" s="20"/>
      <c r="T3381" s="20"/>
      <c r="U3381" s="20"/>
      <c r="V3381" s="20"/>
      <c r="W3381" s="20"/>
      <c r="X3381" s="20"/>
      <c r="Y3381" s="20"/>
      <c r="Z3381" s="20"/>
      <c r="AA3381" s="20"/>
      <c r="AB3381" s="20"/>
    </row>
    <row r="3382" hidden="1">
      <c r="A3382" s="577"/>
      <c r="B3382" s="83"/>
      <c r="C3382" s="478">
        <v>44582.0</v>
      </c>
      <c r="D3382" s="306"/>
      <c r="E3382" s="173"/>
      <c r="F3382" s="173"/>
      <c r="G3382" s="308"/>
      <c r="H3382" s="348"/>
      <c r="I3382" s="173"/>
      <c r="J3382" s="173"/>
      <c r="K3382" s="300"/>
      <c r="L3382" s="349"/>
      <c r="M3382" s="362"/>
      <c r="N3382" s="349"/>
      <c r="O3382" s="349"/>
      <c r="P3382" s="578"/>
      <c r="Q3382" s="20"/>
      <c r="R3382" s="20"/>
      <c r="S3382" s="20"/>
      <c r="T3382" s="20"/>
      <c r="U3382" s="20"/>
      <c r="V3382" s="20"/>
      <c r="W3382" s="20"/>
      <c r="X3382" s="20"/>
      <c r="Y3382" s="20"/>
      <c r="Z3382" s="20"/>
      <c r="AA3382" s="20"/>
      <c r="AB3382" s="20"/>
    </row>
    <row r="3383" hidden="1">
      <c r="A3383" s="577"/>
      <c r="B3383" s="582" t="s">
        <v>10572</v>
      </c>
      <c r="C3383" s="480"/>
      <c r="D3383" s="306"/>
      <c r="E3383" s="173"/>
      <c r="F3383" s="173"/>
      <c r="G3383" s="308"/>
      <c r="H3383" s="348"/>
      <c r="I3383" s="173"/>
      <c r="J3383" s="173"/>
      <c r="K3383" s="300"/>
      <c r="L3383" s="349"/>
      <c r="M3383" s="362"/>
      <c r="N3383" s="349"/>
      <c r="O3383" s="349"/>
      <c r="P3383" s="578"/>
      <c r="Q3383" s="20"/>
      <c r="R3383" s="20"/>
      <c r="S3383" s="20"/>
      <c r="T3383" s="20"/>
      <c r="U3383" s="20"/>
      <c r="V3383" s="20"/>
      <c r="W3383" s="20"/>
      <c r="X3383" s="20"/>
      <c r="Y3383" s="20"/>
      <c r="Z3383" s="20"/>
      <c r="AA3383" s="20"/>
      <c r="AB3383" s="20"/>
    </row>
    <row r="3384" hidden="1">
      <c r="A3384" s="577"/>
      <c r="B3384" s="99"/>
      <c r="C3384" s="480" t="s">
        <v>69</v>
      </c>
      <c r="D3384" s="306"/>
      <c r="E3384" s="173"/>
      <c r="F3384" s="173"/>
      <c r="G3384" s="308"/>
      <c r="H3384" s="348"/>
      <c r="I3384" s="173"/>
      <c r="J3384" s="173"/>
      <c r="K3384" s="300"/>
      <c r="L3384" s="349"/>
      <c r="M3384" s="362"/>
      <c r="N3384" s="349"/>
      <c r="O3384" s="349"/>
      <c r="P3384" s="578"/>
      <c r="Q3384" s="20"/>
      <c r="R3384" s="20"/>
      <c r="S3384" s="20"/>
      <c r="T3384" s="20"/>
      <c r="U3384" s="20"/>
      <c r="V3384" s="20"/>
      <c r="W3384" s="20"/>
      <c r="X3384" s="20"/>
      <c r="Y3384" s="20"/>
      <c r="Z3384" s="20"/>
      <c r="AA3384" s="20"/>
      <c r="AB3384" s="20"/>
    </row>
    <row r="3385" hidden="1">
      <c r="A3385" s="577"/>
      <c r="B3385" s="99"/>
      <c r="C3385" s="480" t="s">
        <v>69</v>
      </c>
      <c r="D3385" s="496" t="s">
        <v>99</v>
      </c>
      <c r="E3385" s="424" t="s">
        <v>3404</v>
      </c>
      <c r="F3385" s="424" t="s">
        <v>3405</v>
      </c>
      <c r="G3385" s="309" t="s">
        <v>8927</v>
      </c>
      <c r="H3385" s="231" t="s">
        <v>12110</v>
      </c>
      <c r="I3385" s="122" t="s">
        <v>12111</v>
      </c>
      <c r="J3385" s="424" t="s">
        <v>3407</v>
      </c>
      <c r="K3385" s="300" t="s">
        <v>12112</v>
      </c>
      <c r="L3385" s="349"/>
      <c r="M3385" s="362"/>
      <c r="N3385" s="349"/>
      <c r="O3385" s="349"/>
      <c r="P3385" s="578"/>
      <c r="Q3385" s="20"/>
      <c r="R3385" s="20"/>
      <c r="S3385" s="20"/>
      <c r="T3385" s="20"/>
      <c r="U3385" s="20"/>
      <c r="V3385" s="20"/>
      <c r="W3385" s="20"/>
      <c r="X3385" s="20"/>
      <c r="Y3385" s="20"/>
      <c r="Z3385" s="20"/>
      <c r="AA3385" s="20"/>
      <c r="AB3385" s="20"/>
    </row>
    <row r="3386" hidden="1">
      <c r="A3386" s="577"/>
      <c r="B3386" s="99"/>
      <c r="C3386" s="480" t="s">
        <v>69</v>
      </c>
      <c r="D3386" s="29" t="s">
        <v>99</v>
      </c>
      <c r="E3386" s="48" t="s">
        <v>4349</v>
      </c>
      <c r="F3386" s="48" t="s">
        <v>4350</v>
      </c>
      <c r="G3386" s="409" t="s">
        <v>9186</v>
      </c>
      <c r="H3386" s="414" t="s">
        <v>12113</v>
      </c>
      <c r="I3386" s="116" t="s">
        <v>12114</v>
      </c>
      <c r="J3386" s="48" t="s">
        <v>4352</v>
      </c>
      <c r="K3386" s="300"/>
      <c r="L3386" s="349"/>
      <c r="M3386" s="362"/>
      <c r="N3386" s="349"/>
      <c r="O3386" s="349"/>
      <c r="P3386" s="578"/>
      <c r="Q3386" s="20"/>
      <c r="R3386" s="20"/>
      <c r="S3386" s="20"/>
      <c r="T3386" s="20"/>
      <c r="U3386" s="20"/>
      <c r="V3386" s="20"/>
      <c r="W3386" s="20"/>
      <c r="X3386" s="20"/>
      <c r="Y3386" s="20"/>
      <c r="Z3386" s="20"/>
      <c r="AA3386" s="20"/>
      <c r="AB3386" s="20"/>
    </row>
    <row r="3387" hidden="1">
      <c r="A3387" s="577"/>
      <c r="B3387" s="99"/>
      <c r="C3387" s="480" t="s">
        <v>69</v>
      </c>
      <c r="D3387" s="29" t="s">
        <v>99</v>
      </c>
      <c r="E3387" s="48" t="s">
        <v>1062</v>
      </c>
      <c r="F3387" s="48" t="s">
        <v>1063</v>
      </c>
      <c r="G3387" s="409" t="s">
        <v>8958</v>
      </c>
      <c r="H3387" s="414" t="s">
        <v>12115</v>
      </c>
      <c r="I3387" s="116" t="s">
        <v>12116</v>
      </c>
      <c r="J3387" s="48" t="s">
        <v>1066</v>
      </c>
      <c r="K3387" s="300"/>
      <c r="L3387" s="349"/>
      <c r="M3387" s="362"/>
      <c r="N3387" s="349"/>
      <c r="O3387" s="349"/>
      <c r="P3387" s="578"/>
      <c r="Q3387" s="20"/>
      <c r="R3387" s="20"/>
      <c r="S3387" s="20"/>
      <c r="T3387" s="20"/>
      <c r="U3387" s="20"/>
      <c r="V3387" s="20"/>
      <c r="W3387" s="20"/>
      <c r="X3387" s="20"/>
      <c r="Y3387" s="20"/>
      <c r="Z3387" s="20"/>
      <c r="AA3387" s="20"/>
      <c r="AB3387" s="20"/>
    </row>
    <row r="3388" hidden="1">
      <c r="A3388" s="577"/>
      <c r="B3388" s="99"/>
      <c r="C3388" s="480" t="s">
        <v>69</v>
      </c>
      <c r="D3388" s="496" t="s">
        <v>99</v>
      </c>
      <c r="E3388" s="424" t="s">
        <v>7183</v>
      </c>
      <c r="F3388" s="424" t="s">
        <v>7184</v>
      </c>
      <c r="G3388" s="309" t="s">
        <v>8912</v>
      </c>
      <c r="H3388" s="231" t="s">
        <v>11469</v>
      </c>
      <c r="I3388" s="122" t="s">
        <v>12117</v>
      </c>
      <c r="J3388" s="424" t="s">
        <v>7186</v>
      </c>
      <c r="K3388" s="300" t="s">
        <v>12118</v>
      </c>
      <c r="L3388" s="349"/>
      <c r="M3388" s="362"/>
      <c r="N3388" s="349"/>
      <c r="O3388" s="349"/>
      <c r="P3388" s="578"/>
      <c r="Q3388" s="20"/>
      <c r="R3388" s="20"/>
      <c r="S3388" s="20"/>
      <c r="T3388" s="20"/>
      <c r="U3388" s="20"/>
      <c r="V3388" s="20"/>
      <c r="W3388" s="20"/>
      <c r="X3388" s="20"/>
      <c r="Y3388" s="20"/>
      <c r="Z3388" s="20"/>
      <c r="AA3388" s="20"/>
      <c r="AB3388" s="20"/>
    </row>
    <row r="3389" hidden="1">
      <c r="A3389" s="577"/>
      <c r="B3389" s="108"/>
      <c r="C3389" s="480"/>
      <c r="D3389" s="29" t="s">
        <v>99</v>
      </c>
      <c r="E3389" s="48" t="s">
        <v>3198</v>
      </c>
      <c r="F3389" s="48" t="s">
        <v>3199</v>
      </c>
      <c r="G3389" s="409" t="s">
        <v>8870</v>
      </c>
      <c r="H3389" s="414" t="s">
        <v>12119</v>
      </c>
      <c r="I3389" s="116" t="s">
        <v>12120</v>
      </c>
      <c r="J3389" s="48" t="s">
        <v>3201</v>
      </c>
      <c r="K3389" s="300"/>
      <c r="L3389" s="349"/>
      <c r="M3389" s="362"/>
      <c r="N3389" s="349"/>
      <c r="O3389" s="349"/>
      <c r="P3389" s="578"/>
      <c r="Q3389" s="20"/>
      <c r="R3389" s="20"/>
      <c r="S3389" s="20"/>
      <c r="T3389" s="20"/>
      <c r="U3389" s="20"/>
      <c r="V3389" s="20"/>
      <c r="W3389" s="20"/>
      <c r="X3389" s="20"/>
      <c r="Y3389" s="20"/>
      <c r="Z3389" s="20"/>
      <c r="AA3389" s="20"/>
      <c r="AB3389" s="20"/>
    </row>
    <row r="3390" hidden="1">
      <c r="A3390" s="577"/>
      <c r="B3390" s="642" t="s">
        <v>12121</v>
      </c>
      <c r="C3390" s="478">
        <v>44583.0</v>
      </c>
      <c r="D3390" s="630"/>
      <c r="E3390" s="101"/>
      <c r="F3390" s="101"/>
      <c r="G3390" s="308"/>
      <c r="H3390" s="348"/>
      <c r="I3390" s="173"/>
      <c r="J3390" s="101"/>
      <c r="K3390" s="300"/>
      <c r="L3390" s="349"/>
      <c r="M3390" s="362"/>
      <c r="N3390" s="349"/>
      <c r="O3390" s="349"/>
      <c r="P3390" s="578"/>
      <c r="Q3390" s="20"/>
      <c r="R3390" s="20"/>
      <c r="S3390" s="20"/>
      <c r="T3390" s="20"/>
      <c r="U3390" s="20"/>
      <c r="V3390" s="20"/>
      <c r="W3390" s="20"/>
      <c r="X3390" s="20"/>
      <c r="Y3390" s="20"/>
      <c r="Z3390" s="20"/>
      <c r="AA3390" s="20"/>
      <c r="AB3390" s="20"/>
    </row>
    <row r="3391" hidden="1">
      <c r="A3391" s="577"/>
      <c r="B3391" s="582" t="s">
        <v>10572</v>
      </c>
      <c r="C3391" s="480"/>
      <c r="D3391" s="630"/>
      <c r="E3391" s="101"/>
      <c r="F3391" s="101"/>
      <c r="G3391" s="308"/>
      <c r="H3391" s="348"/>
      <c r="I3391" s="173"/>
      <c r="J3391" s="101"/>
      <c r="K3391" s="300"/>
      <c r="L3391" s="349"/>
      <c r="M3391" s="362"/>
      <c r="N3391" s="349"/>
      <c r="O3391" s="349"/>
      <c r="P3391" s="578"/>
      <c r="Q3391" s="20"/>
      <c r="R3391" s="20"/>
      <c r="S3391" s="20"/>
      <c r="T3391" s="20"/>
      <c r="U3391" s="20"/>
      <c r="V3391" s="20"/>
      <c r="W3391" s="20"/>
      <c r="X3391" s="20"/>
      <c r="Y3391" s="20"/>
      <c r="Z3391" s="20"/>
      <c r="AA3391" s="20"/>
      <c r="AB3391" s="20"/>
    </row>
    <row r="3392" hidden="1">
      <c r="A3392" s="577"/>
      <c r="B3392" s="99"/>
      <c r="C3392" s="480" t="s">
        <v>69</v>
      </c>
      <c r="D3392" s="630"/>
      <c r="E3392" s="101"/>
      <c r="F3392" s="101"/>
      <c r="G3392" s="308"/>
      <c r="H3392" s="348"/>
      <c r="I3392" s="173"/>
      <c r="J3392" s="101"/>
      <c r="K3392" s="300"/>
      <c r="L3392" s="349"/>
      <c r="M3392" s="362"/>
      <c r="N3392" s="349"/>
      <c r="O3392" s="349"/>
      <c r="P3392" s="578"/>
      <c r="Q3392" s="20"/>
      <c r="R3392" s="20"/>
      <c r="S3392" s="20"/>
      <c r="T3392" s="20"/>
      <c r="U3392" s="20"/>
      <c r="V3392" s="20"/>
      <c r="W3392" s="20"/>
      <c r="X3392" s="20"/>
      <c r="Y3392" s="20"/>
      <c r="Z3392" s="20"/>
      <c r="AA3392" s="20"/>
      <c r="AB3392" s="20"/>
    </row>
    <row r="3393" hidden="1">
      <c r="A3393" s="577"/>
      <c r="B3393" s="99"/>
      <c r="C3393" s="480" t="s">
        <v>69</v>
      </c>
      <c r="D3393" s="29" t="s">
        <v>104</v>
      </c>
      <c r="E3393" s="48" t="s">
        <v>2509</v>
      </c>
      <c r="F3393" s="48" t="s">
        <v>2510</v>
      </c>
      <c r="G3393" s="409" t="s">
        <v>8927</v>
      </c>
      <c r="H3393" s="414" t="s">
        <v>10106</v>
      </c>
      <c r="I3393" s="116" t="s">
        <v>12122</v>
      </c>
      <c r="J3393" s="48" t="s">
        <v>2512</v>
      </c>
      <c r="K3393" s="300"/>
      <c r="L3393" s="349"/>
      <c r="M3393" s="362"/>
      <c r="N3393" s="349"/>
      <c r="O3393" s="349"/>
      <c r="P3393" s="578"/>
      <c r="Q3393" s="20"/>
      <c r="R3393" s="20"/>
      <c r="S3393" s="20"/>
      <c r="T3393" s="20"/>
      <c r="U3393" s="20"/>
      <c r="V3393" s="20"/>
      <c r="W3393" s="20"/>
      <c r="X3393" s="20"/>
      <c r="Y3393" s="20"/>
      <c r="Z3393" s="20"/>
      <c r="AA3393" s="20"/>
      <c r="AB3393" s="20"/>
    </row>
    <row r="3394" hidden="1">
      <c r="A3394" s="577"/>
      <c r="B3394" s="99"/>
      <c r="C3394" s="480" t="s">
        <v>69</v>
      </c>
      <c r="D3394" s="29" t="s">
        <v>104</v>
      </c>
      <c r="E3394" s="48" t="s">
        <v>12123</v>
      </c>
      <c r="F3394" s="48" t="s">
        <v>12124</v>
      </c>
      <c r="G3394" s="409" t="s">
        <v>9186</v>
      </c>
      <c r="H3394" s="414" t="s">
        <v>9923</v>
      </c>
      <c r="I3394" s="116" t="s">
        <v>12125</v>
      </c>
      <c r="J3394" s="48" t="s">
        <v>12126</v>
      </c>
      <c r="K3394" s="300"/>
      <c r="L3394" s="349"/>
      <c r="M3394" s="362"/>
      <c r="N3394" s="349"/>
      <c r="O3394" s="349"/>
      <c r="P3394" s="578"/>
      <c r="Q3394" s="20"/>
      <c r="R3394" s="20"/>
      <c r="S3394" s="20"/>
      <c r="T3394" s="20"/>
      <c r="U3394" s="20"/>
      <c r="V3394" s="20"/>
      <c r="W3394" s="20"/>
      <c r="X3394" s="20"/>
      <c r="Y3394" s="20"/>
      <c r="Z3394" s="20"/>
      <c r="AA3394" s="20"/>
      <c r="AB3394" s="20"/>
    </row>
    <row r="3395" hidden="1">
      <c r="A3395" s="577"/>
      <c r="B3395" s="99"/>
      <c r="C3395" s="480" t="s">
        <v>69</v>
      </c>
      <c r="D3395" s="496" t="s">
        <v>99</v>
      </c>
      <c r="E3395" s="424" t="s">
        <v>5781</v>
      </c>
      <c r="F3395" s="424" t="s">
        <v>5782</v>
      </c>
      <c r="G3395" s="309" t="s">
        <v>8958</v>
      </c>
      <c r="H3395" s="231" t="s">
        <v>12127</v>
      </c>
      <c r="I3395" s="122" t="s">
        <v>12128</v>
      </c>
      <c r="J3395" s="424" t="s">
        <v>5784</v>
      </c>
      <c r="K3395" s="300" t="s">
        <v>12129</v>
      </c>
      <c r="L3395" s="349"/>
      <c r="M3395" s="362"/>
      <c r="N3395" s="349"/>
      <c r="O3395" s="349"/>
      <c r="P3395" s="578"/>
      <c r="Q3395" s="20"/>
      <c r="R3395" s="20"/>
      <c r="S3395" s="20"/>
      <c r="T3395" s="20"/>
      <c r="U3395" s="20"/>
      <c r="V3395" s="20"/>
      <c r="W3395" s="20"/>
      <c r="X3395" s="20"/>
      <c r="Y3395" s="20"/>
      <c r="Z3395" s="20"/>
      <c r="AA3395" s="20"/>
      <c r="AB3395" s="20"/>
    </row>
    <row r="3396" hidden="1">
      <c r="A3396" s="577"/>
      <c r="B3396" s="99"/>
      <c r="C3396" s="480" t="s">
        <v>69</v>
      </c>
      <c r="D3396" s="29" t="s">
        <v>99</v>
      </c>
      <c r="E3396" s="48" t="s">
        <v>1593</v>
      </c>
      <c r="F3396" s="48" t="s">
        <v>1594</v>
      </c>
      <c r="G3396" s="409" t="s">
        <v>8912</v>
      </c>
      <c r="H3396" s="414" t="s">
        <v>11950</v>
      </c>
      <c r="I3396" s="116" t="s">
        <v>12130</v>
      </c>
      <c r="J3396" s="48" t="s">
        <v>1596</v>
      </c>
      <c r="K3396" s="300"/>
      <c r="L3396" s="349"/>
      <c r="M3396" s="362"/>
      <c r="N3396" s="349"/>
      <c r="O3396" s="349"/>
      <c r="P3396" s="578"/>
      <c r="Q3396" s="20"/>
      <c r="R3396" s="20"/>
      <c r="S3396" s="20"/>
      <c r="T3396" s="20"/>
      <c r="U3396" s="20"/>
      <c r="V3396" s="20"/>
      <c r="W3396" s="20"/>
      <c r="X3396" s="20"/>
      <c r="Y3396" s="20"/>
      <c r="Z3396" s="20"/>
      <c r="AA3396" s="20"/>
      <c r="AB3396" s="20"/>
    </row>
    <row r="3397" hidden="1">
      <c r="A3397" s="577"/>
      <c r="B3397" s="108"/>
      <c r="C3397" s="480"/>
      <c r="D3397" s="630"/>
      <c r="E3397" s="101"/>
      <c r="F3397" s="101"/>
      <c r="G3397" s="308"/>
      <c r="H3397" s="348"/>
      <c r="I3397" s="173"/>
      <c r="J3397" s="101"/>
      <c r="K3397" s="300"/>
      <c r="L3397" s="349"/>
      <c r="M3397" s="362"/>
      <c r="N3397" s="349"/>
      <c r="O3397" s="349"/>
      <c r="P3397" s="578"/>
      <c r="Q3397" s="20"/>
      <c r="R3397" s="20"/>
      <c r="S3397" s="20"/>
      <c r="T3397" s="20"/>
      <c r="U3397" s="20"/>
      <c r="V3397" s="20"/>
      <c r="W3397" s="20"/>
      <c r="X3397" s="20"/>
      <c r="Y3397" s="20"/>
      <c r="Z3397" s="20"/>
      <c r="AA3397" s="20"/>
      <c r="AB3397" s="20"/>
    </row>
    <row r="3398" hidden="1">
      <c r="A3398" s="577"/>
      <c r="B3398" s="83"/>
      <c r="C3398" s="478">
        <v>44585.0</v>
      </c>
      <c r="D3398" s="630"/>
      <c r="E3398" s="101"/>
      <c r="F3398" s="101"/>
      <c r="G3398" s="308"/>
      <c r="H3398" s="348"/>
      <c r="I3398" s="173"/>
      <c r="J3398" s="101"/>
      <c r="K3398" s="300"/>
      <c r="L3398" s="349"/>
      <c r="M3398" s="362"/>
      <c r="N3398" s="349"/>
      <c r="O3398" s="349"/>
      <c r="P3398" s="578"/>
      <c r="Q3398" s="20"/>
      <c r="R3398" s="20"/>
      <c r="S3398" s="20"/>
      <c r="T3398" s="20"/>
      <c r="U3398" s="20"/>
      <c r="V3398" s="20"/>
      <c r="W3398" s="20"/>
      <c r="X3398" s="20"/>
      <c r="Y3398" s="20"/>
      <c r="Z3398" s="20"/>
      <c r="AA3398" s="20"/>
      <c r="AB3398" s="20"/>
    </row>
    <row r="3399" hidden="1">
      <c r="A3399" s="577"/>
      <c r="B3399" s="582" t="s">
        <v>10572</v>
      </c>
      <c r="C3399" s="480" t="s">
        <v>69</v>
      </c>
      <c r="D3399" s="630"/>
      <c r="E3399" s="127"/>
      <c r="F3399" s="127"/>
      <c r="G3399" s="127"/>
      <c r="H3399" s="127"/>
      <c r="I3399" s="127"/>
      <c r="J3399" s="127"/>
      <c r="K3399" s="127"/>
      <c r="L3399" s="127"/>
      <c r="M3399" s="362"/>
      <c r="N3399" s="349"/>
      <c r="O3399" s="349"/>
      <c r="P3399" s="578"/>
      <c r="Q3399" s="20"/>
      <c r="R3399" s="20"/>
      <c r="S3399" s="20"/>
      <c r="T3399" s="20"/>
      <c r="U3399" s="20"/>
      <c r="V3399" s="20"/>
      <c r="W3399" s="20"/>
      <c r="X3399" s="20"/>
      <c r="Y3399" s="20"/>
      <c r="Z3399" s="20"/>
      <c r="AA3399" s="20"/>
      <c r="AB3399" s="20"/>
    </row>
    <row r="3400" hidden="1">
      <c r="A3400" s="577"/>
      <c r="B3400" s="99"/>
      <c r="C3400" s="480" t="s">
        <v>69</v>
      </c>
      <c r="D3400" s="630"/>
      <c r="E3400" s="101"/>
      <c r="F3400" s="101"/>
      <c r="G3400" s="308" t="s">
        <v>9410</v>
      </c>
      <c r="H3400" s="348"/>
      <c r="I3400" s="173"/>
      <c r="J3400" s="101"/>
      <c r="K3400" s="300"/>
      <c r="L3400" s="349"/>
      <c r="M3400" s="362"/>
      <c r="N3400" s="349"/>
      <c r="O3400" s="349"/>
      <c r="P3400" s="578"/>
      <c r="Q3400" s="20"/>
      <c r="R3400" s="20"/>
      <c r="S3400" s="20"/>
      <c r="T3400" s="20"/>
      <c r="U3400" s="20"/>
      <c r="V3400" s="20"/>
      <c r="W3400" s="20"/>
      <c r="X3400" s="20"/>
      <c r="Y3400" s="20"/>
      <c r="Z3400" s="20"/>
      <c r="AA3400" s="20"/>
      <c r="AB3400" s="20"/>
    </row>
    <row r="3401" hidden="1">
      <c r="A3401" s="577"/>
      <c r="B3401" s="99"/>
      <c r="C3401" s="480" t="s">
        <v>69</v>
      </c>
      <c r="D3401" s="29" t="s">
        <v>99</v>
      </c>
      <c r="E3401" s="48" t="s">
        <v>6031</v>
      </c>
      <c r="F3401" s="48" t="s">
        <v>6032</v>
      </c>
      <c r="G3401" s="409" t="s">
        <v>9186</v>
      </c>
      <c r="H3401" s="414" t="s">
        <v>12131</v>
      </c>
      <c r="I3401" s="116" t="s">
        <v>12132</v>
      </c>
      <c r="J3401" s="116" t="s">
        <v>6035</v>
      </c>
      <c r="K3401" s="300"/>
      <c r="L3401" s="349"/>
      <c r="M3401" s="362"/>
      <c r="N3401" s="349"/>
      <c r="O3401" s="349"/>
      <c r="P3401" s="578"/>
      <c r="Q3401" s="20"/>
      <c r="R3401" s="20"/>
      <c r="S3401" s="20"/>
      <c r="T3401" s="20"/>
      <c r="U3401" s="20"/>
      <c r="V3401" s="20"/>
      <c r="W3401" s="20"/>
      <c r="X3401" s="20"/>
      <c r="Y3401" s="20"/>
      <c r="Z3401" s="20"/>
      <c r="AA3401" s="20"/>
      <c r="AB3401" s="20"/>
    </row>
    <row r="3402" hidden="1">
      <c r="A3402" s="577"/>
      <c r="B3402" s="99"/>
      <c r="C3402" s="480" t="s">
        <v>69</v>
      </c>
      <c r="D3402" s="29" t="s">
        <v>99</v>
      </c>
      <c r="E3402" s="116" t="s">
        <v>5309</v>
      </c>
      <c r="F3402" s="116" t="s">
        <v>5310</v>
      </c>
      <c r="G3402" s="409" t="s">
        <v>9021</v>
      </c>
      <c r="H3402" s="643" t="s">
        <v>10792</v>
      </c>
      <c r="I3402" s="116" t="s">
        <v>10793</v>
      </c>
      <c r="J3402" s="116" t="s">
        <v>5312</v>
      </c>
      <c r="K3402" s="300"/>
      <c r="L3402" s="349"/>
      <c r="M3402" s="362"/>
      <c r="N3402" s="349"/>
      <c r="O3402" s="349"/>
      <c r="P3402" s="578"/>
      <c r="Q3402" s="20"/>
      <c r="R3402" s="20"/>
      <c r="S3402" s="20"/>
      <c r="T3402" s="20"/>
      <c r="U3402" s="20"/>
      <c r="V3402" s="20"/>
      <c r="W3402" s="20"/>
      <c r="X3402" s="20"/>
      <c r="Y3402" s="20"/>
      <c r="Z3402" s="20"/>
      <c r="AA3402" s="20"/>
      <c r="AB3402" s="20"/>
    </row>
    <row r="3403" hidden="1">
      <c r="A3403" s="577"/>
      <c r="B3403" s="99"/>
      <c r="C3403" s="480" t="s">
        <v>69</v>
      </c>
      <c r="D3403" s="496" t="s">
        <v>99</v>
      </c>
      <c r="E3403" s="122" t="s">
        <v>4028</v>
      </c>
      <c r="F3403" s="122" t="s">
        <v>4029</v>
      </c>
      <c r="G3403" s="144" t="s">
        <v>8697</v>
      </c>
      <c r="H3403" s="124" t="s">
        <v>8705</v>
      </c>
      <c r="I3403" s="124" t="s">
        <v>8710</v>
      </c>
      <c r="J3403" s="122" t="s">
        <v>8711</v>
      </c>
      <c r="K3403" s="300" t="s">
        <v>12133</v>
      </c>
      <c r="L3403" s="349"/>
      <c r="M3403" s="362"/>
      <c r="N3403" s="349"/>
      <c r="O3403" s="349"/>
      <c r="P3403" s="578"/>
      <c r="Q3403" s="20"/>
      <c r="R3403" s="20"/>
      <c r="S3403" s="20"/>
      <c r="T3403" s="20"/>
      <c r="U3403" s="20"/>
      <c r="V3403" s="20"/>
      <c r="W3403" s="20"/>
      <c r="X3403" s="20"/>
      <c r="Y3403" s="20"/>
      <c r="Z3403" s="20"/>
      <c r="AA3403" s="20"/>
      <c r="AB3403" s="20"/>
    </row>
    <row r="3404" hidden="1">
      <c r="A3404" s="577"/>
      <c r="B3404" s="99"/>
      <c r="C3404" s="480" t="s">
        <v>69</v>
      </c>
      <c r="D3404" s="496" t="s">
        <v>99</v>
      </c>
      <c r="E3404" s="122" t="s">
        <v>6924</v>
      </c>
      <c r="F3404" s="122" t="s">
        <v>6925</v>
      </c>
      <c r="G3404" s="309" t="s">
        <v>8760</v>
      </c>
      <c r="H3404" s="312" t="s">
        <v>10077</v>
      </c>
      <c r="I3404" s="122" t="s">
        <v>10082</v>
      </c>
      <c r="J3404" s="122" t="s">
        <v>6927</v>
      </c>
      <c r="K3404" s="300" t="s">
        <v>12134</v>
      </c>
      <c r="L3404" s="349"/>
      <c r="M3404" s="362"/>
      <c r="N3404" s="349"/>
      <c r="O3404" s="349"/>
      <c r="P3404" s="578"/>
      <c r="Q3404" s="20"/>
      <c r="R3404" s="20"/>
      <c r="S3404" s="20"/>
      <c r="T3404" s="20"/>
      <c r="U3404" s="20"/>
      <c r="V3404" s="20"/>
      <c r="W3404" s="20"/>
      <c r="X3404" s="20"/>
      <c r="Y3404" s="20"/>
      <c r="Z3404" s="20"/>
      <c r="AA3404" s="20"/>
      <c r="AB3404" s="20"/>
    </row>
    <row r="3405" hidden="1">
      <c r="A3405" s="577"/>
      <c r="B3405" s="108"/>
      <c r="C3405" s="480"/>
      <c r="D3405" s="630"/>
      <c r="E3405" s="101"/>
      <c r="F3405" s="101"/>
      <c r="G3405" s="308"/>
      <c r="H3405" s="348"/>
      <c r="I3405" s="173"/>
      <c r="J3405" s="101"/>
      <c r="K3405" s="300"/>
      <c r="L3405" s="349"/>
      <c r="M3405" s="362"/>
      <c r="N3405" s="349"/>
      <c r="O3405" s="349"/>
      <c r="P3405" s="578"/>
      <c r="Q3405" s="20"/>
      <c r="R3405" s="20"/>
      <c r="S3405" s="20"/>
      <c r="T3405" s="20"/>
      <c r="U3405" s="20"/>
      <c r="V3405" s="20"/>
      <c r="W3405" s="20"/>
      <c r="X3405" s="20"/>
      <c r="Y3405" s="20"/>
      <c r="Z3405" s="20"/>
      <c r="AA3405" s="20"/>
      <c r="AB3405" s="20"/>
    </row>
    <row r="3406" hidden="1">
      <c r="A3406" s="577"/>
      <c r="B3406" s="83"/>
      <c r="C3406" s="478">
        <v>44586.0</v>
      </c>
      <c r="D3406" s="630"/>
      <c r="E3406" s="101"/>
      <c r="F3406" s="101"/>
      <c r="G3406" s="308"/>
      <c r="H3406" s="348"/>
      <c r="I3406" s="173"/>
      <c r="J3406" s="101"/>
      <c r="K3406" s="300"/>
      <c r="L3406" s="349"/>
      <c r="M3406" s="362"/>
      <c r="N3406" s="349"/>
      <c r="O3406" s="349"/>
      <c r="P3406" s="578"/>
      <c r="Q3406" s="20"/>
      <c r="R3406" s="20"/>
      <c r="S3406" s="20"/>
      <c r="T3406" s="20"/>
      <c r="U3406" s="20"/>
      <c r="V3406" s="20"/>
      <c r="W3406" s="20"/>
      <c r="X3406" s="20"/>
      <c r="Y3406" s="20"/>
      <c r="Z3406" s="20"/>
      <c r="AA3406" s="20"/>
      <c r="AB3406" s="20"/>
    </row>
    <row r="3407" hidden="1">
      <c r="A3407" s="577"/>
      <c r="B3407" s="582" t="s">
        <v>10572</v>
      </c>
      <c r="C3407" s="480" t="s">
        <v>69</v>
      </c>
      <c r="D3407" s="630"/>
      <c r="E3407" s="101"/>
      <c r="F3407" s="101"/>
      <c r="G3407" s="308"/>
      <c r="H3407" s="348"/>
      <c r="I3407" s="173"/>
      <c r="J3407" s="101"/>
      <c r="K3407" s="300"/>
      <c r="L3407" s="349"/>
      <c r="M3407" s="362"/>
      <c r="N3407" s="349"/>
      <c r="O3407" s="349"/>
      <c r="P3407" s="578"/>
      <c r="Q3407" s="20"/>
      <c r="R3407" s="20"/>
      <c r="S3407" s="20"/>
      <c r="T3407" s="20"/>
      <c r="U3407" s="20"/>
      <c r="V3407" s="20"/>
      <c r="W3407" s="20"/>
      <c r="X3407" s="20"/>
      <c r="Y3407" s="20"/>
      <c r="Z3407" s="20"/>
      <c r="AA3407" s="20"/>
      <c r="AB3407" s="20"/>
    </row>
    <row r="3408" hidden="1">
      <c r="A3408" s="577"/>
      <c r="B3408" s="99"/>
      <c r="C3408" s="480" t="s">
        <v>69</v>
      </c>
      <c r="D3408" s="621" t="s">
        <v>104</v>
      </c>
      <c r="E3408" s="116" t="s">
        <v>3370</v>
      </c>
      <c r="F3408" s="116" t="s">
        <v>3371</v>
      </c>
      <c r="G3408" s="409" t="s">
        <v>8927</v>
      </c>
      <c r="H3408" s="414" t="s">
        <v>10199</v>
      </c>
      <c r="I3408" s="116" t="s">
        <v>12135</v>
      </c>
      <c r="J3408" s="116" t="s">
        <v>3373</v>
      </c>
      <c r="K3408" s="300" t="s">
        <v>12136</v>
      </c>
      <c r="L3408" s="349"/>
      <c r="M3408" s="362"/>
      <c r="N3408" s="349"/>
      <c r="O3408" s="349"/>
      <c r="P3408" s="578"/>
      <c r="Q3408" s="20"/>
      <c r="R3408" s="20"/>
      <c r="S3408" s="20"/>
      <c r="T3408" s="20"/>
      <c r="U3408" s="20"/>
      <c r="V3408" s="20"/>
      <c r="W3408" s="20"/>
      <c r="X3408" s="20"/>
      <c r="Y3408" s="20"/>
      <c r="Z3408" s="20"/>
      <c r="AA3408" s="20"/>
      <c r="AB3408" s="20"/>
    </row>
    <row r="3409" hidden="1">
      <c r="A3409" s="577"/>
      <c r="B3409" s="99"/>
      <c r="C3409" s="480" t="s">
        <v>69</v>
      </c>
      <c r="D3409" s="621" t="s">
        <v>99</v>
      </c>
      <c r="E3409" s="116" t="s">
        <v>3335</v>
      </c>
      <c r="F3409" s="116" t="s">
        <v>3336</v>
      </c>
      <c r="G3409" s="409" t="s">
        <v>9186</v>
      </c>
      <c r="H3409" s="414" t="s">
        <v>12077</v>
      </c>
      <c r="I3409" s="116" t="s">
        <v>12137</v>
      </c>
      <c r="J3409" s="116" t="s">
        <v>3338</v>
      </c>
      <c r="K3409" s="127"/>
      <c r="L3409" s="349"/>
      <c r="M3409" s="362"/>
      <c r="N3409" s="349"/>
      <c r="O3409" s="349"/>
      <c r="P3409" s="578"/>
      <c r="Q3409" s="20"/>
      <c r="R3409" s="20"/>
      <c r="S3409" s="20"/>
      <c r="T3409" s="20"/>
      <c r="U3409" s="20"/>
      <c r="V3409" s="20"/>
      <c r="W3409" s="20"/>
      <c r="X3409" s="20"/>
      <c r="Y3409" s="20"/>
      <c r="Z3409" s="20"/>
      <c r="AA3409" s="20"/>
      <c r="AB3409" s="20"/>
    </row>
    <row r="3410" hidden="1">
      <c r="A3410" s="577"/>
      <c r="B3410" s="99"/>
      <c r="C3410" s="480" t="s">
        <v>69</v>
      </c>
      <c r="D3410" s="621" t="s">
        <v>99</v>
      </c>
      <c r="E3410" s="116" t="s">
        <v>12138</v>
      </c>
      <c r="F3410" s="116" t="s">
        <v>7761</v>
      </c>
      <c r="G3410" s="409" t="s">
        <v>8958</v>
      </c>
      <c r="H3410" s="414" t="s">
        <v>12071</v>
      </c>
      <c r="I3410" s="116" t="s">
        <v>12139</v>
      </c>
      <c r="J3410" s="116" t="s">
        <v>7763</v>
      </c>
      <c r="K3410" s="300"/>
      <c r="L3410" s="349"/>
      <c r="M3410" s="362"/>
      <c r="N3410" s="349"/>
      <c r="O3410" s="349"/>
      <c r="P3410" s="578"/>
      <c r="Q3410" s="20"/>
      <c r="R3410" s="20"/>
      <c r="S3410" s="20"/>
      <c r="T3410" s="20"/>
      <c r="U3410" s="20"/>
      <c r="V3410" s="20"/>
      <c r="W3410" s="20"/>
      <c r="X3410" s="20"/>
      <c r="Y3410" s="20"/>
      <c r="Z3410" s="20"/>
      <c r="AA3410" s="20"/>
      <c r="AB3410" s="20"/>
    </row>
    <row r="3411" hidden="1">
      <c r="A3411" s="577"/>
      <c r="B3411" s="99"/>
      <c r="C3411" s="480" t="s">
        <v>69</v>
      </c>
      <c r="D3411" s="493" t="s">
        <v>99</v>
      </c>
      <c r="E3411" s="122" t="s">
        <v>4786</v>
      </c>
      <c r="F3411" s="122" t="s">
        <v>4787</v>
      </c>
      <c r="G3411" s="309" t="s">
        <v>8912</v>
      </c>
      <c r="H3411" s="231" t="s">
        <v>12140</v>
      </c>
      <c r="I3411" s="122" t="s">
        <v>12141</v>
      </c>
      <c r="J3411" s="122" t="s">
        <v>4789</v>
      </c>
      <c r="K3411" s="300" t="s">
        <v>12142</v>
      </c>
      <c r="L3411" s="349"/>
      <c r="M3411" s="362"/>
      <c r="N3411" s="349"/>
      <c r="O3411" s="349"/>
      <c r="P3411" s="578"/>
      <c r="Q3411" s="20"/>
      <c r="R3411" s="20"/>
      <c r="S3411" s="20"/>
      <c r="T3411" s="20"/>
      <c r="U3411" s="20"/>
      <c r="V3411" s="20"/>
      <c r="W3411" s="20"/>
      <c r="X3411" s="20"/>
      <c r="Y3411" s="20"/>
      <c r="Z3411" s="20"/>
      <c r="AA3411" s="20"/>
      <c r="AB3411" s="20"/>
    </row>
    <row r="3412" hidden="1">
      <c r="A3412" s="577"/>
      <c r="B3412" s="99"/>
      <c r="C3412" s="480" t="s">
        <v>69</v>
      </c>
      <c r="D3412" s="127"/>
      <c r="E3412" s="127"/>
      <c r="F3412" s="127"/>
      <c r="G3412" s="171"/>
      <c r="H3412" s="127"/>
      <c r="I3412" s="215"/>
      <c r="J3412" s="127"/>
      <c r="K3412" s="300"/>
      <c r="L3412" s="349"/>
      <c r="M3412" s="362"/>
      <c r="N3412" s="349"/>
      <c r="O3412" s="349"/>
      <c r="P3412" s="578"/>
      <c r="Q3412" s="20"/>
      <c r="R3412" s="20"/>
      <c r="S3412" s="20"/>
      <c r="T3412" s="20"/>
      <c r="U3412" s="20"/>
      <c r="V3412" s="20"/>
      <c r="W3412" s="20"/>
      <c r="X3412" s="20"/>
      <c r="Y3412" s="20"/>
      <c r="Z3412" s="20"/>
      <c r="AA3412" s="20"/>
      <c r="AB3412" s="20"/>
    </row>
    <row r="3413" hidden="1">
      <c r="A3413" s="577"/>
      <c r="B3413" s="108"/>
      <c r="C3413" s="480"/>
      <c r="D3413" s="630"/>
      <c r="E3413" s="101"/>
      <c r="F3413" s="101"/>
      <c r="G3413" s="308"/>
      <c r="H3413" s="348"/>
      <c r="I3413" s="173"/>
      <c r="J3413" s="101"/>
      <c r="K3413" s="300"/>
      <c r="L3413" s="349"/>
      <c r="M3413" s="362"/>
      <c r="N3413" s="349"/>
      <c r="O3413" s="349"/>
      <c r="P3413" s="578"/>
      <c r="Q3413" s="20"/>
      <c r="R3413" s="20"/>
      <c r="S3413" s="20"/>
      <c r="T3413" s="20"/>
      <c r="U3413" s="20"/>
      <c r="V3413" s="20"/>
      <c r="W3413" s="20"/>
      <c r="X3413" s="20"/>
      <c r="Y3413" s="20"/>
      <c r="Z3413" s="20"/>
      <c r="AA3413" s="20"/>
      <c r="AB3413" s="20"/>
    </row>
    <row r="3414" hidden="1">
      <c r="A3414" s="577"/>
      <c r="B3414" s="83"/>
      <c r="C3414" s="478">
        <v>44588.0</v>
      </c>
      <c r="D3414" s="630"/>
      <c r="E3414" s="101"/>
      <c r="F3414" s="101"/>
      <c r="G3414" s="308"/>
      <c r="H3414" s="348"/>
      <c r="I3414" s="173"/>
      <c r="J3414" s="101"/>
      <c r="K3414" s="300"/>
      <c r="L3414" s="349"/>
      <c r="M3414" s="362"/>
      <c r="N3414" s="349"/>
      <c r="O3414" s="349"/>
      <c r="P3414" s="578"/>
      <c r="Q3414" s="20"/>
      <c r="R3414" s="20"/>
      <c r="S3414" s="20"/>
      <c r="T3414" s="20"/>
      <c r="U3414" s="20"/>
      <c r="V3414" s="20"/>
      <c r="W3414" s="20"/>
      <c r="X3414" s="20"/>
      <c r="Y3414" s="20"/>
      <c r="Z3414" s="20"/>
      <c r="AA3414" s="20"/>
      <c r="AB3414" s="20"/>
    </row>
    <row r="3415" hidden="1">
      <c r="A3415" s="577"/>
      <c r="B3415" s="582" t="s">
        <v>10572</v>
      </c>
      <c r="C3415" s="405"/>
      <c r="D3415" s="630"/>
      <c r="E3415" s="101"/>
      <c r="F3415" s="101"/>
      <c r="G3415" s="308"/>
      <c r="H3415" s="348"/>
      <c r="I3415" s="173"/>
      <c r="J3415" s="101"/>
      <c r="K3415" s="300"/>
      <c r="L3415" s="349"/>
      <c r="M3415" s="362"/>
      <c r="N3415" s="349"/>
      <c r="O3415" s="349"/>
      <c r="P3415" s="578"/>
      <c r="Q3415" s="20"/>
      <c r="R3415" s="20"/>
      <c r="S3415" s="20"/>
      <c r="T3415" s="20"/>
      <c r="U3415" s="20"/>
      <c r="V3415" s="20"/>
      <c r="W3415" s="20"/>
      <c r="X3415" s="20"/>
      <c r="Y3415" s="20"/>
      <c r="Z3415" s="20"/>
      <c r="AA3415" s="20"/>
      <c r="AB3415" s="20"/>
    </row>
    <row r="3416" hidden="1">
      <c r="A3416" s="577"/>
      <c r="B3416" s="99"/>
      <c r="C3416" s="480" t="s">
        <v>69</v>
      </c>
      <c r="D3416" s="29" t="s">
        <v>99</v>
      </c>
      <c r="E3416" s="48" t="s">
        <v>3404</v>
      </c>
      <c r="F3416" s="48" t="s">
        <v>3405</v>
      </c>
      <c r="G3416" s="409" t="s">
        <v>8927</v>
      </c>
      <c r="H3416" s="414" t="s">
        <v>12110</v>
      </c>
      <c r="I3416" s="116" t="s">
        <v>12111</v>
      </c>
      <c r="J3416" s="48" t="s">
        <v>3407</v>
      </c>
      <c r="K3416" s="300"/>
      <c r="L3416" s="349"/>
      <c r="M3416" s="362"/>
      <c r="N3416" s="349"/>
      <c r="O3416" s="349"/>
      <c r="P3416" s="578"/>
      <c r="Q3416" s="20"/>
      <c r="R3416" s="20"/>
      <c r="S3416" s="20"/>
      <c r="T3416" s="20"/>
      <c r="U3416" s="20"/>
      <c r="V3416" s="20"/>
      <c r="W3416" s="20"/>
      <c r="X3416" s="20"/>
      <c r="Y3416" s="20"/>
      <c r="Z3416" s="20"/>
      <c r="AA3416" s="20"/>
      <c r="AB3416" s="20"/>
    </row>
    <row r="3417" hidden="1">
      <c r="A3417" s="577"/>
      <c r="B3417" s="99"/>
      <c r="C3417" s="480" t="s">
        <v>69</v>
      </c>
      <c r="D3417" s="29" t="s">
        <v>99</v>
      </c>
      <c r="E3417" s="48" t="s">
        <v>8003</v>
      </c>
      <c r="F3417" s="48" t="s">
        <v>8004</v>
      </c>
      <c r="G3417" s="409" t="s">
        <v>9186</v>
      </c>
      <c r="H3417" s="414" t="s">
        <v>11740</v>
      </c>
      <c r="I3417" s="116" t="s">
        <v>12143</v>
      </c>
      <c r="J3417" s="48" t="s">
        <v>8006</v>
      </c>
      <c r="K3417" s="300"/>
      <c r="L3417" s="349"/>
      <c r="M3417" s="362"/>
      <c r="N3417" s="349"/>
      <c r="O3417" s="349"/>
      <c r="P3417" s="578"/>
      <c r="Q3417" s="20"/>
      <c r="R3417" s="20"/>
      <c r="S3417" s="20"/>
      <c r="T3417" s="20"/>
      <c r="U3417" s="20"/>
      <c r="V3417" s="20"/>
      <c r="W3417" s="20"/>
      <c r="X3417" s="20"/>
      <c r="Y3417" s="20"/>
      <c r="Z3417" s="20"/>
      <c r="AA3417" s="20"/>
      <c r="AB3417" s="20"/>
    </row>
    <row r="3418" hidden="1">
      <c r="A3418" s="577"/>
      <c r="B3418" s="99"/>
      <c r="C3418" s="480" t="s">
        <v>69</v>
      </c>
      <c r="D3418" s="29" t="s">
        <v>99</v>
      </c>
      <c r="E3418" s="48" t="s">
        <v>4689</v>
      </c>
      <c r="F3418" s="48" t="s">
        <v>4690</v>
      </c>
      <c r="G3418" s="409" t="s">
        <v>8958</v>
      </c>
      <c r="H3418" s="414" t="s">
        <v>12144</v>
      </c>
      <c r="I3418" s="116" t="s">
        <v>12145</v>
      </c>
      <c r="J3418" s="48" t="s">
        <v>4692</v>
      </c>
      <c r="K3418" s="300"/>
      <c r="L3418" s="349"/>
      <c r="M3418" s="362"/>
      <c r="N3418" s="349"/>
      <c r="O3418" s="349"/>
      <c r="P3418" s="578"/>
      <c r="Q3418" s="20"/>
      <c r="R3418" s="20"/>
      <c r="S3418" s="20"/>
      <c r="T3418" s="20"/>
      <c r="U3418" s="20"/>
      <c r="V3418" s="20"/>
      <c r="W3418" s="20"/>
      <c r="X3418" s="20"/>
      <c r="Y3418" s="20"/>
      <c r="Z3418" s="20"/>
      <c r="AA3418" s="20"/>
      <c r="AB3418" s="20"/>
    </row>
    <row r="3419" hidden="1">
      <c r="A3419" s="577"/>
      <c r="B3419" s="99"/>
      <c r="C3419" s="480" t="s">
        <v>69</v>
      </c>
      <c r="D3419" s="29" t="s">
        <v>99</v>
      </c>
      <c r="E3419" s="48" t="s">
        <v>7183</v>
      </c>
      <c r="F3419" s="48" t="s">
        <v>7184</v>
      </c>
      <c r="G3419" s="409" t="s">
        <v>8912</v>
      </c>
      <c r="H3419" s="414" t="s">
        <v>11469</v>
      </c>
      <c r="I3419" s="116" t="s">
        <v>12117</v>
      </c>
      <c r="J3419" s="48" t="s">
        <v>7186</v>
      </c>
      <c r="K3419" s="300"/>
      <c r="L3419" s="349"/>
      <c r="M3419" s="362"/>
      <c r="N3419" s="349"/>
      <c r="O3419" s="349"/>
      <c r="P3419" s="578"/>
      <c r="Q3419" s="20"/>
      <c r="R3419" s="20"/>
      <c r="S3419" s="20"/>
      <c r="T3419" s="20"/>
      <c r="U3419" s="20"/>
      <c r="V3419" s="20"/>
      <c r="W3419" s="20"/>
      <c r="X3419" s="20"/>
      <c r="Y3419" s="20"/>
      <c r="Z3419" s="20"/>
      <c r="AA3419" s="20"/>
      <c r="AB3419" s="20"/>
    </row>
    <row r="3420" hidden="1">
      <c r="A3420" s="577"/>
      <c r="B3420" s="99"/>
      <c r="C3420" s="480" t="s">
        <v>69</v>
      </c>
      <c r="D3420" s="29" t="s">
        <v>51</v>
      </c>
      <c r="E3420" s="48" t="s">
        <v>1538</v>
      </c>
      <c r="F3420" s="48" t="s">
        <v>1539</v>
      </c>
      <c r="G3420" s="409" t="s">
        <v>8870</v>
      </c>
      <c r="H3420" s="414" t="s">
        <v>11464</v>
      </c>
      <c r="I3420" s="116" t="s">
        <v>12146</v>
      </c>
      <c r="J3420" s="48" t="s">
        <v>12147</v>
      </c>
      <c r="K3420" s="300"/>
      <c r="L3420" s="349"/>
      <c r="M3420" s="362"/>
      <c r="N3420" s="349"/>
      <c r="O3420" s="349"/>
      <c r="P3420" s="578"/>
      <c r="Q3420" s="20"/>
      <c r="R3420" s="20"/>
      <c r="S3420" s="20"/>
      <c r="T3420" s="20"/>
      <c r="U3420" s="20"/>
      <c r="V3420" s="20"/>
      <c r="W3420" s="20"/>
      <c r="X3420" s="20"/>
      <c r="Y3420" s="20"/>
      <c r="Z3420" s="20"/>
      <c r="AA3420" s="20"/>
      <c r="AB3420" s="20"/>
    </row>
    <row r="3421" hidden="1">
      <c r="A3421" s="577"/>
      <c r="B3421" s="99"/>
      <c r="C3421" s="480" t="s">
        <v>69</v>
      </c>
      <c r="D3421" s="621" t="s">
        <v>51</v>
      </c>
      <c r="E3421" s="48" t="s">
        <v>1541</v>
      </c>
      <c r="F3421" s="48" t="s">
        <v>1542</v>
      </c>
      <c r="G3421" s="409" t="s">
        <v>8870</v>
      </c>
      <c r="H3421" s="414" t="s">
        <v>8866</v>
      </c>
      <c r="I3421" s="116" t="s">
        <v>12146</v>
      </c>
      <c r="J3421" s="48" t="s">
        <v>12148</v>
      </c>
      <c r="K3421" s="300"/>
      <c r="L3421" s="349"/>
      <c r="M3421" s="362"/>
      <c r="N3421" s="349"/>
      <c r="O3421" s="349"/>
      <c r="P3421" s="578"/>
      <c r="Q3421" s="20"/>
      <c r="R3421" s="20"/>
      <c r="S3421" s="20"/>
      <c r="T3421" s="20"/>
      <c r="U3421" s="20"/>
      <c r="V3421" s="20"/>
      <c r="W3421" s="20"/>
      <c r="X3421" s="20"/>
      <c r="Y3421" s="20"/>
      <c r="Z3421" s="20"/>
      <c r="AA3421" s="20"/>
      <c r="AB3421" s="20"/>
    </row>
    <row r="3422" hidden="1">
      <c r="A3422" s="577"/>
      <c r="B3422" s="108"/>
      <c r="C3422" s="480"/>
      <c r="D3422" s="630"/>
      <c r="E3422" s="101"/>
      <c r="F3422" s="101"/>
      <c r="G3422" s="308"/>
      <c r="H3422" s="348"/>
      <c r="I3422" s="173"/>
      <c r="J3422" s="101"/>
      <c r="K3422" s="300"/>
      <c r="L3422" s="349"/>
      <c r="M3422" s="362"/>
      <c r="N3422" s="349"/>
      <c r="O3422" s="349"/>
      <c r="P3422" s="578"/>
      <c r="Q3422" s="20"/>
      <c r="R3422" s="20"/>
      <c r="S3422" s="20"/>
      <c r="T3422" s="20"/>
      <c r="U3422" s="20"/>
      <c r="V3422" s="20"/>
      <c r="W3422" s="20"/>
      <c r="X3422" s="20"/>
      <c r="Y3422" s="20"/>
      <c r="Z3422" s="20"/>
      <c r="AA3422" s="20"/>
      <c r="AB3422" s="20"/>
    </row>
    <row r="3423" hidden="1">
      <c r="A3423" s="577"/>
      <c r="B3423" s="83"/>
      <c r="C3423" s="478">
        <v>44589.0</v>
      </c>
      <c r="D3423" s="630"/>
      <c r="E3423" s="101"/>
      <c r="F3423" s="101"/>
      <c r="G3423" s="308"/>
      <c r="H3423" s="348"/>
      <c r="I3423" s="173"/>
      <c r="J3423" s="101"/>
      <c r="K3423" s="300"/>
      <c r="L3423" s="349"/>
      <c r="M3423" s="362"/>
      <c r="N3423" s="349"/>
      <c r="O3423" s="349"/>
      <c r="P3423" s="578"/>
      <c r="Q3423" s="20"/>
      <c r="R3423" s="20"/>
      <c r="S3423" s="20"/>
      <c r="T3423" s="20"/>
      <c r="U3423" s="20"/>
      <c r="V3423" s="20"/>
      <c r="W3423" s="20"/>
      <c r="X3423" s="20"/>
      <c r="Y3423" s="20"/>
      <c r="Z3423" s="20"/>
      <c r="AA3423" s="20"/>
      <c r="AB3423" s="20"/>
    </row>
    <row r="3424" hidden="1">
      <c r="A3424" s="577"/>
      <c r="B3424" s="582" t="s">
        <v>10572</v>
      </c>
      <c r="C3424" s="480" t="s">
        <v>69</v>
      </c>
      <c r="D3424" s="630"/>
      <c r="E3424" s="101"/>
      <c r="F3424" s="101"/>
      <c r="G3424" s="308"/>
      <c r="H3424" s="348"/>
      <c r="I3424" s="173"/>
      <c r="J3424" s="101"/>
      <c r="K3424" s="300"/>
      <c r="L3424" s="349"/>
      <c r="M3424" s="362"/>
      <c r="N3424" s="349"/>
      <c r="O3424" s="349"/>
      <c r="P3424" s="578"/>
      <c r="Q3424" s="20"/>
      <c r="R3424" s="20"/>
      <c r="S3424" s="20"/>
      <c r="T3424" s="20"/>
      <c r="U3424" s="20"/>
      <c r="V3424" s="20"/>
      <c r="W3424" s="20"/>
      <c r="X3424" s="20"/>
      <c r="Y3424" s="20"/>
      <c r="Z3424" s="20"/>
      <c r="AA3424" s="20"/>
      <c r="AB3424" s="20"/>
    </row>
    <row r="3425" hidden="1">
      <c r="A3425" s="577"/>
      <c r="B3425" s="99"/>
      <c r="C3425" s="480" t="s">
        <v>69</v>
      </c>
      <c r="D3425" s="29" t="s">
        <v>99</v>
      </c>
      <c r="E3425" s="48" t="s">
        <v>1941</v>
      </c>
      <c r="F3425" s="48" t="s">
        <v>1942</v>
      </c>
      <c r="G3425" s="409" t="s">
        <v>9410</v>
      </c>
      <c r="H3425" s="414" t="s">
        <v>12107</v>
      </c>
      <c r="I3425" s="116" t="s">
        <v>12108</v>
      </c>
      <c r="J3425" s="48" t="s">
        <v>1944</v>
      </c>
      <c r="K3425" s="300"/>
      <c r="L3425" s="349"/>
      <c r="M3425" s="362"/>
      <c r="N3425" s="349"/>
      <c r="O3425" s="349"/>
      <c r="P3425" s="578"/>
      <c r="Q3425" s="20"/>
      <c r="R3425" s="20"/>
      <c r="S3425" s="20"/>
      <c r="T3425" s="20"/>
      <c r="U3425" s="20"/>
      <c r="V3425" s="20"/>
      <c r="W3425" s="20"/>
      <c r="X3425" s="20"/>
      <c r="Y3425" s="20"/>
      <c r="Z3425" s="20"/>
      <c r="AA3425" s="20"/>
      <c r="AB3425" s="20"/>
    </row>
    <row r="3426" hidden="1">
      <c r="A3426" s="577"/>
      <c r="B3426" s="99"/>
      <c r="C3426" s="480" t="s">
        <v>69</v>
      </c>
      <c r="D3426" s="496" t="s">
        <v>99</v>
      </c>
      <c r="E3426" s="122" t="s">
        <v>6924</v>
      </c>
      <c r="F3426" s="122" t="s">
        <v>6925</v>
      </c>
      <c r="G3426" s="309" t="s">
        <v>9021</v>
      </c>
      <c r="H3426" s="312" t="s">
        <v>10077</v>
      </c>
      <c r="I3426" s="122" t="s">
        <v>10081</v>
      </c>
      <c r="J3426" s="122" t="s">
        <v>6927</v>
      </c>
      <c r="K3426" s="300" t="s">
        <v>12149</v>
      </c>
      <c r="L3426" s="349"/>
      <c r="M3426" s="362"/>
      <c r="N3426" s="349"/>
      <c r="O3426" s="349"/>
      <c r="P3426" s="578"/>
      <c r="Q3426" s="20"/>
      <c r="R3426" s="20"/>
      <c r="S3426" s="20"/>
      <c r="T3426" s="20"/>
      <c r="U3426" s="20"/>
      <c r="V3426" s="20"/>
      <c r="W3426" s="20"/>
      <c r="X3426" s="20"/>
      <c r="Y3426" s="20"/>
      <c r="Z3426" s="20"/>
      <c r="AA3426" s="20"/>
      <c r="AB3426" s="20"/>
    </row>
    <row r="3427" hidden="1">
      <c r="A3427" s="577"/>
      <c r="B3427" s="99"/>
      <c r="C3427" s="480" t="s">
        <v>69</v>
      </c>
      <c r="D3427" s="496" t="s">
        <v>99</v>
      </c>
      <c r="E3427" s="424" t="s">
        <v>3580</v>
      </c>
      <c r="F3427" s="424" t="s">
        <v>3581</v>
      </c>
      <c r="G3427" s="309" t="s">
        <v>8745</v>
      </c>
      <c r="H3427" s="312" t="s">
        <v>10077</v>
      </c>
      <c r="I3427" s="122" t="s">
        <v>12150</v>
      </c>
      <c r="J3427" s="424" t="s">
        <v>3583</v>
      </c>
      <c r="K3427" s="300" t="s">
        <v>12151</v>
      </c>
      <c r="L3427" s="349"/>
      <c r="M3427" s="362"/>
      <c r="N3427" s="349"/>
      <c r="O3427" s="349"/>
      <c r="P3427" s="578"/>
      <c r="Q3427" s="20"/>
      <c r="R3427" s="20"/>
      <c r="S3427" s="20"/>
      <c r="T3427" s="20"/>
      <c r="U3427" s="20"/>
      <c r="V3427" s="20"/>
      <c r="W3427" s="20"/>
      <c r="X3427" s="20"/>
      <c r="Y3427" s="20"/>
      <c r="Z3427" s="20"/>
      <c r="AA3427" s="20"/>
      <c r="AB3427" s="20"/>
    </row>
    <row r="3428" hidden="1">
      <c r="A3428" s="577"/>
      <c r="B3428" s="99"/>
      <c r="C3428" s="480" t="s">
        <v>69</v>
      </c>
      <c r="D3428" s="621" t="s">
        <v>51</v>
      </c>
      <c r="E3428" s="48" t="s">
        <v>6535</v>
      </c>
      <c r="F3428" s="48" t="s">
        <v>6536</v>
      </c>
      <c r="G3428" s="409" t="s">
        <v>9325</v>
      </c>
      <c r="H3428" s="414" t="s">
        <v>8894</v>
      </c>
      <c r="I3428" s="116" t="s">
        <v>12152</v>
      </c>
      <c r="J3428" s="48" t="s">
        <v>6538</v>
      </c>
      <c r="K3428" s="300"/>
      <c r="L3428" s="349"/>
      <c r="M3428" s="362"/>
      <c r="N3428" s="349"/>
      <c r="O3428" s="349"/>
      <c r="P3428" s="578"/>
      <c r="Q3428" s="20"/>
      <c r="R3428" s="20"/>
      <c r="S3428" s="20"/>
      <c r="T3428" s="20"/>
      <c r="U3428" s="20"/>
      <c r="V3428" s="20"/>
      <c r="W3428" s="20"/>
      <c r="X3428" s="20"/>
      <c r="Y3428" s="20"/>
      <c r="Z3428" s="20"/>
      <c r="AA3428" s="20"/>
      <c r="AB3428" s="20"/>
    </row>
    <row r="3429" hidden="1">
      <c r="A3429" s="577"/>
      <c r="B3429" s="99"/>
      <c r="C3429" s="480" t="s">
        <v>69</v>
      </c>
      <c r="D3429" s="630"/>
      <c r="E3429" s="101"/>
      <c r="F3429" s="101"/>
      <c r="G3429" s="308"/>
      <c r="H3429" s="348"/>
      <c r="I3429" s="173"/>
      <c r="J3429" s="101"/>
      <c r="K3429" s="300"/>
      <c r="L3429" s="349"/>
      <c r="M3429" s="362"/>
      <c r="N3429" s="349"/>
      <c r="O3429" s="349"/>
      <c r="P3429" s="578"/>
      <c r="Q3429" s="20"/>
      <c r="R3429" s="20"/>
      <c r="S3429" s="20"/>
      <c r="T3429" s="20"/>
      <c r="U3429" s="20"/>
      <c r="V3429" s="20"/>
      <c r="W3429" s="20"/>
      <c r="X3429" s="20"/>
      <c r="Y3429" s="20"/>
      <c r="Z3429" s="20"/>
      <c r="AA3429" s="20"/>
      <c r="AB3429" s="20"/>
    </row>
    <row r="3430" hidden="1">
      <c r="A3430" s="577"/>
      <c r="B3430" s="108"/>
      <c r="C3430" s="480"/>
      <c r="D3430" s="630"/>
      <c r="E3430" s="101"/>
      <c r="F3430" s="101"/>
      <c r="G3430" s="308"/>
      <c r="H3430" s="348"/>
      <c r="I3430" s="173"/>
      <c r="J3430" s="101"/>
      <c r="K3430" s="300"/>
      <c r="L3430" s="349"/>
      <c r="M3430" s="362"/>
      <c r="N3430" s="349"/>
      <c r="O3430" s="349"/>
      <c r="P3430" s="578"/>
      <c r="Q3430" s="20"/>
      <c r="R3430" s="20"/>
      <c r="S3430" s="20"/>
      <c r="T3430" s="20"/>
      <c r="U3430" s="20"/>
      <c r="V3430" s="20"/>
      <c r="W3430" s="20"/>
      <c r="X3430" s="20"/>
      <c r="Y3430" s="20"/>
      <c r="Z3430" s="20"/>
      <c r="AA3430" s="20"/>
      <c r="AB3430" s="20"/>
    </row>
    <row r="3431" hidden="1">
      <c r="A3431" s="577"/>
      <c r="B3431" s="83"/>
      <c r="C3431" s="478">
        <v>44592.0</v>
      </c>
      <c r="D3431" s="630"/>
      <c r="E3431" s="101"/>
      <c r="F3431" s="101"/>
      <c r="G3431" s="308"/>
      <c r="H3431" s="348"/>
      <c r="I3431" s="173"/>
      <c r="J3431" s="101"/>
      <c r="K3431" s="300"/>
      <c r="L3431" s="349"/>
      <c r="M3431" s="362"/>
      <c r="N3431" s="349"/>
      <c r="O3431" s="349"/>
      <c r="P3431" s="578"/>
      <c r="Q3431" s="20"/>
      <c r="R3431" s="20"/>
      <c r="S3431" s="20"/>
      <c r="T3431" s="20"/>
      <c r="U3431" s="20"/>
      <c r="V3431" s="20"/>
      <c r="W3431" s="20"/>
      <c r="X3431" s="20"/>
      <c r="Y3431" s="20"/>
      <c r="Z3431" s="20"/>
      <c r="AA3431" s="20"/>
      <c r="AB3431" s="20"/>
    </row>
    <row r="3432" hidden="1">
      <c r="A3432" s="577"/>
      <c r="B3432" s="582" t="s">
        <v>10572</v>
      </c>
      <c r="C3432" s="480" t="s">
        <v>69</v>
      </c>
      <c r="D3432" s="630"/>
      <c r="E3432" s="101"/>
      <c r="F3432" s="101"/>
      <c r="G3432" s="308"/>
      <c r="H3432" s="348"/>
      <c r="I3432" s="173"/>
      <c r="J3432" s="101"/>
      <c r="K3432" s="300"/>
      <c r="L3432" s="349"/>
      <c r="M3432" s="362"/>
      <c r="N3432" s="349"/>
      <c r="O3432" s="349"/>
      <c r="P3432" s="578"/>
      <c r="Q3432" s="20"/>
      <c r="R3432" s="20"/>
      <c r="S3432" s="20"/>
      <c r="T3432" s="20"/>
      <c r="U3432" s="20"/>
      <c r="V3432" s="20"/>
      <c r="W3432" s="20"/>
      <c r="X3432" s="20"/>
      <c r="Y3432" s="20"/>
      <c r="Z3432" s="20"/>
      <c r="AA3432" s="20"/>
      <c r="AB3432" s="20"/>
    </row>
    <row r="3433" hidden="1">
      <c r="A3433" s="577"/>
      <c r="B3433" s="99"/>
      <c r="C3433" s="480" t="s">
        <v>69</v>
      </c>
      <c r="D3433" s="29" t="s">
        <v>99</v>
      </c>
      <c r="E3433" s="116" t="s">
        <v>2858</v>
      </c>
      <c r="F3433" s="116" t="s">
        <v>2859</v>
      </c>
      <c r="G3433" s="409" t="s">
        <v>9410</v>
      </c>
      <c r="H3433" s="414" t="s">
        <v>12153</v>
      </c>
      <c r="I3433" s="116" t="s">
        <v>12154</v>
      </c>
      <c r="J3433" s="116" t="s">
        <v>2861</v>
      </c>
      <c r="K3433" s="300"/>
      <c r="L3433" s="349"/>
      <c r="M3433" s="362"/>
      <c r="N3433" s="349"/>
      <c r="O3433" s="349"/>
      <c r="P3433" s="578"/>
      <c r="Q3433" s="20"/>
      <c r="R3433" s="20"/>
      <c r="S3433" s="20"/>
      <c r="T3433" s="20"/>
      <c r="U3433" s="20"/>
      <c r="V3433" s="20"/>
      <c r="W3433" s="20"/>
      <c r="X3433" s="20"/>
      <c r="Y3433" s="20"/>
      <c r="Z3433" s="20"/>
      <c r="AA3433" s="20"/>
      <c r="AB3433" s="20"/>
    </row>
    <row r="3434" hidden="1">
      <c r="A3434" s="577"/>
      <c r="B3434" s="99"/>
      <c r="C3434" s="480" t="s">
        <v>69</v>
      </c>
      <c r="D3434" s="29" t="s">
        <v>99</v>
      </c>
      <c r="E3434" s="116" t="s">
        <v>3848</v>
      </c>
      <c r="F3434" s="116" t="s">
        <v>3849</v>
      </c>
      <c r="G3434" s="409" t="s">
        <v>9021</v>
      </c>
      <c r="H3434" s="414" t="s">
        <v>11977</v>
      </c>
      <c r="I3434" s="116" t="s">
        <v>12155</v>
      </c>
      <c r="J3434" s="116" t="s">
        <v>3851</v>
      </c>
      <c r="K3434" s="300"/>
      <c r="L3434" s="349"/>
      <c r="M3434" s="362"/>
      <c r="N3434" s="349"/>
      <c r="O3434" s="349"/>
      <c r="P3434" s="578"/>
      <c r="Q3434" s="20"/>
      <c r="R3434" s="20"/>
      <c r="S3434" s="20"/>
      <c r="T3434" s="20"/>
      <c r="U3434" s="20"/>
      <c r="V3434" s="20"/>
      <c r="W3434" s="20"/>
      <c r="X3434" s="20"/>
      <c r="Y3434" s="20"/>
      <c r="Z3434" s="20"/>
      <c r="AA3434" s="20"/>
      <c r="AB3434" s="20"/>
    </row>
    <row r="3435" hidden="1">
      <c r="A3435" s="577"/>
      <c r="B3435" s="99"/>
      <c r="C3435" s="480" t="s">
        <v>69</v>
      </c>
      <c r="D3435" s="493" t="s">
        <v>230</v>
      </c>
      <c r="E3435" s="122" t="s">
        <v>8181</v>
      </c>
      <c r="F3435" s="122" t="s">
        <v>8182</v>
      </c>
      <c r="G3435" s="309" t="s">
        <v>9297</v>
      </c>
      <c r="H3435" s="579" t="s">
        <v>12156</v>
      </c>
      <c r="I3435" s="122" t="s">
        <v>12157</v>
      </c>
      <c r="J3435" s="152" t="s">
        <v>8183</v>
      </c>
      <c r="K3435" s="300" t="s">
        <v>12158</v>
      </c>
      <c r="L3435" s="349"/>
      <c r="M3435" s="362"/>
      <c r="N3435" s="349"/>
      <c r="O3435" s="349"/>
      <c r="P3435" s="578"/>
      <c r="Q3435" s="20"/>
      <c r="R3435" s="20"/>
      <c r="S3435" s="20"/>
      <c r="T3435" s="20"/>
      <c r="U3435" s="20"/>
      <c r="V3435" s="20"/>
      <c r="W3435" s="20"/>
      <c r="X3435" s="20"/>
      <c r="Y3435" s="20"/>
      <c r="Z3435" s="20"/>
      <c r="AA3435" s="20"/>
      <c r="AB3435" s="20"/>
    </row>
    <row r="3436" hidden="1">
      <c r="A3436" s="577"/>
      <c r="B3436" s="99"/>
      <c r="C3436" s="480" t="s">
        <v>69</v>
      </c>
      <c r="D3436" s="621" t="s">
        <v>230</v>
      </c>
      <c r="E3436" s="116" t="s">
        <v>2417</v>
      </c>
      <c r="F3436" s="116" t="s">
        <v>2418</v>
      </c>
      <c r="G3436" s="409" t="s">
        <v>9377</v>
      </c>
      <c r="H3436" s="623" t="s">
        <v>9428</v>
      </c>
      <c r="I3436" s="116" t="s">
        <v>12159</v>
      </c>
      <c r="J3436" s="165" t="s">
        <v>2420</v>
      </c>
      <c r="K3436" s="300"/>
      <c r="L3436" s="349"/>
      <c r="M3436" s="362"/>
      <c r="N3436" s="349"/>
      <c r="O3436" s="349"/>
      <c r="P3436" s="578"/>
      <c r="Q3436" s="20"/>
      <c r="R3436" s="20"/>
      <c r="S3436" s="20"/>
      <c r="T3436" s="20"/>
      <c r="U3436" s="20"/>
      <c r="V3436" s="20"/>
      <c r="W3436" s="20"/>
      <c r="X3436" s="20"/>
      <c r="Y3436" s="20"/>
      <c r="Z3436" s="20"/>
      <c r="AA3436" s="20"/>
      <c r="AB3436" s="20"/>
    </row>
    <row r="3437" hidden="1">
      <c r="A3437" s="577"/>
      <c r="B3437" s="99"/>
      <c r="C3437" s="480" t="s">
        <v>69</v>
      </c>
      <c r="D3437" s="630"/>
      <c r="E3437" s="101"/>
      <c r="F3437" s="101"/>
      <c r="G3437" s="308"/>
      <c r="H3437" s="348"/>
      <c r="I3437" s="173"/>
      <c r="J3437" s="101"/>
      <c r="K3437" s="300"/>
      <c r="L3437" s="349"/>
      <c r="M3437" s="362"/>
      <c r="N3437" s="349"/>
      <c r="O3437" s="349"/>
      <c r="P3437" s="578"/>
      <c r="Q3437" s="20"/>
      <c r="R3437" s="20"/>
      <c r="S3437" s="20"/>
      <c r="T3437" s="20"/>
      <c r="U3437" s="20"/>
      <c r="V3437" s="20"/>
      <c r="W3437" s="20"/>
      <c r="X3437" s="20"/>
      <c r="Y3437" s="20"/>
      <c r="Z3437" s="20"/>
      <c r="AA3437" s="20"/>
      <c r="AB3437" s="20"/>
    </row>
    <row r="3438" hidden="1">
      <c r="A3438" s="577"/>
      <c r="B3438" s="108"/>
      <c r="C3438" s="480"/>
      <c r="D3438" s="630"/>
      <c r="E3438" s="101"/>
      <c r="F3438" s="101"/>
      <c r="G3438" s="308"/>
      <c r="H3438" s="348"/>
      <c r="I3438" s="173"/>
      <c r="J3438" s="101"/>
      <c r="K3438" s="300"/>
      <c r="L3438" s="349"/>
      <c r="M3438" s="362"/>
      <c r="N3438" s="349"/>
      <c r="O3438" s="349"/>
      <c r="P3438" s="578"/>
      <c r="Q3438" s="20"/>
      <c r="R3438" s="20"/>
      <c r="S3438" s="20"/>
      <c r="T3438" s="20"/>
      <c r="U3438" s="20"/>
      <c r="V3438" s="20"/>
      <c r="W3438" s="20"/>
      <c r="X3438" s="20"/>
      <c r="Y3438" s="20"/>
      <c r="Z3438" s="20"/>
      <c r="AA3438" s="20"/>
      <c r="AB3438" s="20"/>
    </row>
    <row r="3439" hidden="1">
      <c r="A3439" s="577"/>
      <c r="B3439" s="83"/>
      <c r="C3439" s="478">
        <v>44593.0</v>
      </c>
      <c r="D3439" s="630"/>
      <c r="E3439" s="101"/>
      <c r="F3439" s="101"/>
      <c r="G3439" s="308"/>
      <c r="H3439" s="348"/>
      <c r="I3439" s="173"/>
      <c r="J3439" s="101"/>
      <c r="K3439" s="300"/>
      <c r="L3439" s="349"/>
      <c r="M3439" s="362"/>
      <c r="N3439" s="349"/>
      <c r="O3439" s="349"/>
      <c r="P3439" s="578"/>
      <c r="Q3439" s="20"/>
      <c r="R3439" s="20"/>
      <c r="S3439" s="20"/>
      <c r="T3439" s="20"/>
      <c r="U3439" s="20"/>
      <c r="V3439" s="20"/>
      <c r="W3439" s="20"/>
      <c r="X3439" s="20"/>
      <c r="Y3439" s="20"/>
      <c r="Z3439" s="20"/>
      <c r="AA3439" s="20"/>
      <c r="AB3439" s="20"/>
    </row>
    <row r="3440" hidden="1">
      <c r="A3440" s="577"/>
      <c r="B3440" s="582" t="s">
        <v>10572</v>
      </c>
      <c r="C3440" s="480" t="s">
        <v>69</v>
      </c>
      <c r="D3440" s="630"/>
      <c r="E3440" s="101"/>
      <c r="F3440" s="101"/>
      <c r="G3440" s="308"/>
      <c r="H3440" s="348"/>
      <c r="I3440" s="173"/>
      <c r="J3440" s="101"/>
      <c r="K3440" s="300"/>
      <c r="L3440" s="349"/>
      <c r="M3440" s="362"/>
      <c r="N3440" s="349"/>
      <c r="O3440" s="349"/>
      <c r="P3440" s="578"/>
      <c r="Q3440" s="20"/>
      <c r="R3440" s="20"/>
      <c r="S3440" s="20"/>
      <c r="T3440" s="20"/>
      <c r="U3440" s="20"/>
      <c r="V3440" s="20"/>
      <c r="W3440" s="20"/>
      <c r="X3440" s="20"/>
      <c r="Y3440" s="20"/>
      <c r="Z3440" s="20"/>
      <c r="AA3440" s="20"/>
      <c r="AB3440" s="20"/>
    </row>
    <row r="3441" hidden="1">
      <c r="A3441" s="577"/>
      <c r="B3441" s="99"/>
      <c r="C3441" s="480" t="s">
        <v>69</v>
      </c>
      <c r="D3441" s="29" t="s">
        <v>99</v>
      </c>
      <c r="E3441" s="48" t="s">
        <v>7637</v>
      </c>
      <c r="F3441" s="48" t="s">
        <v>7638</v>
      </c>
      <c r="G3441" s="409" t="s">
        <v>9410</v>
      </c>
      <c r="H3441" s="414" t="s">
        <v>12160</v>
      </c>
      <c r="I3441" s="116" t="s">
        <v>12161</v>
      </c>
      <c r="J3441" s="48" t="s">
        <v>7640</v>
      </c>
      <c r="K3441" s="300"/>
      <c r="L3441" s="349"/>
      <c r="M3441" s="362"/>
      <c r="N3441" s="349"/>
      <c r="O3441" s="349"/>
      <c r="P3441" s="578"/>
      <c r="Q3441" s="20"/>
      <c r="R3441" s="20"/>
      <c r="S3441" s="20"/>
      <c r="T3441" s="20"/>
      <c r="U3441" s="20"/>
      <c r="V3441" s="20"/>
      <c r="W3441" s="20"/>
      <c r="X3441" s="20"/>
      <c r="Y3441" s="20"/>
      <c r="Z3441" s="20"/>
      <c r="AA3441" s="20"/>
      <c r="AB3441" s="20"/>
    </row>
    <row r="3442" hidden="1">
      <c r="A3442" s="577"/>
      <c r="B3442" s="99"/>
      <c r="C3442" s="480" t="s">
        <v>69</v>
      </c>
      <c r="D3442" s="496" t="s">
        <v>99</v>
      </c>
      <c r="E3442" s="424" t="s">
        <v>3002</v>
      </c>
      <c r="F3442" s="424" t="s">
        <v>3003</v>
      </c>
      <c r="G3442" s="309" t="s">
        <v>9186</v>
      </c>
      <c r="H3442" s="231" t="s">
        <v>12162</v>
      </c>
      <c r="I3442" s="122" t="s">
        <v>12163</v>
      </c>
      <c r="J3442" s="424" t="s">
        <v>3005</v>
      </c>
      <c r="K3442" s="300" t="s">
        <v>12164</v>
      </c>
      <c r="L3442" s="349"/>
      <c r="M3442" s="362"/>
      <c r="N3442" s="349"/>
      <c r="O3442" s="349"/>
      <c r="P3442" s="578"/>
      <c r="Q3442" s="20"/>
      <c r="R3442" s="20"/>
      <c r="S3442" s="20"/>
      <c r="T3442" s="20"/>
      <c r="U3442" s="20"/>
      <c r="V3442" s="20"/>
      <c r="W3442" s="20"/>
      <c r="X3442" s="20"/>
      <c r="Y3442" s="20"/>
      <c r="Z3442" s="20"/>
      <c r="AA3442" s="20"/>
      <c r="AB3442" s="20"/>
    </row>
    <row r="3443" hidden="1">
      <c r="A3443" s="577"/>
      <c r="B3443" s="99"/>
      <c r="C3443" s="480" t="s">
        <v>69</v>
      </c>
      <c r="D3443" s="29" t="s">
        <v>99</v>
      </c>
      <c r="E3443" s="116" t="s">
        <v>6924</v>
      </c>
      <c r="F3443" s="116" t="s">
        <v>6925</v>
      </c>
      <c r="G3443" s="409" t="s">
        <v>8958</v>
      </c>
      <c r="H3443" s="423" t="s">
        <v>10077</v>
      </c>
      <c r="I3443" s="116" t="s">
        <v>10081</v>
      </c>
      <c r="J3443" s="116" t="s">
        <v>6927</v>
      </c>
      <c r="K3443" s="300"/>
      <c r="L3443" s="349"/>
      <c r="M3443" s="362"/>
      <c r="N3443" s="349"/>
      <c r="O3443" s="349"/>
      <c r="P3443" s="578"/>
      <c r="Q3443" s="20"/>
      <c r="R3443" s="20"/>
      <c r="S3443" s="20"/>
      <c r="T3443" s="20"/>
      <c r="U3443" s="20"/>
      <c r="V3443" s="20"/>
      <c r="W3443" s="20"/>
      <c r="X3443" s="20"/>
      <c r="Y3443" s="20"/>
      <c r="Z3443" s="20"/>
      <c r="AA3443" s="20"/>
      <c r="AB3443" s="20"/>
    </row>
    <row r="3444" hidden="1">
      <c r="A3444" s="577"/>
      <c r="B3444" s="99"/>
      <c r="C3444" s="480" t="s">
        <v>69</v>
      </c>
      <c r="D3444" s="29" t="s">
        <v>99</v>
      </c>
      <c r="E3444" s="116" t="s">
        <v>3211</v>
      </c>
      <c r="F3444" s="116" t="s">
        <v>3212</v>
      </c>
      <c r="G3444" s="409" t="s">
        <v>8912</v>
      </c>
      <c r="H3444" s="414" t="s">
        <v>12165</v>
      </c>
      <c r="I3444" s="116" t="s">
        <v>12166</v>
      </c>
      <c r="J3444" s="48" t="s">
        <v>3214</v>
      </c>
      <c r="K3444" s="300"/>
      <c r="L3444" s="349"/>
      <c r="M3444" s="362"/>
      <c r="N3444" s="349"/>
      <c r="O3444" s="349"/>
      <c r="P3444" s="578"/>
      <c r="Q3444" s="20"/>
      <c r="R3444" s="20"/>
      <c r="S3444" s="20"/>
      <c r="T3444" s="20"/>
      <c r="U3444" s="20"/>
      <c r="V3444" s="20"/>
      <c r="W3444" s="20"/>
      <c r="X3444" s="20"/>
      <c r="Y3444" s="20"/>
      <c r="Z3444" s="20"/>
      <c r="AA3444" s="20"/>
      <c r="AB3444" s="20"/>
    </row>
    <row r="3445" hidden="1">
      <c r="A3445" s="577"/>
      <c r="B3445" s="99"/>
      <c r="C3445" s="480" t="s">
        <v>69</v>
      </c>
      <c r="D3445" s="630"/>
      <c r="E3445" s="127"/>
      <c r="F3445" s="127"/>
      <c r="G3445" s="644"/>
      <c r="H3445" s="348"/>
      <c r="I3445" s="173"/>
      <c r="J3445" s="101"/>
      <c r="K3445" s="300"/>
      <c r="L3445" s="349"/>
      <c r="M3445" s="362"/>
      <c r="N3445" s="349"/>
      <c r="O3445" s="349"/>
      <c r="P3445" s="578"/>
      <c r="Q3445" s="20"/>
      <c r="R3445" s="20"/>
      <c r="S3445" s="20"/>
      <c r="T3445" s="20"/>
      <c r="U3445" s="20"/>
      <c r="V3445" s="20"/>
      <c r="W3445" s="20"/>
      <c r="X3445" s="20"/>
      <c r="Y3445" s="20"/>
      <c r="Z3445" s="20"/>
      <c r="AA3445" s="20"/>
      <c r="AB3445" s="20"/>
    </row>
    <row r="3446" hidden="1">
      <c r="A3446" s="577"/>
      <c r="B3446" s="99"/>
      <c r="C3446" s="480" t="s">
        <v>69</v>
      </c>
      <c r="D3446" s="630"/>
      <c r="E3446" s="101"/>
      <c r="F3446" s="101"/>
      <c r="G3446" s="308"/>
      <c r="H3446" s="348"/>
      <c r="I3446" s="173"/>
      <c r="J3446" s="101"/>
      <c r="K3446" s="300"/>
      <c r="L3446" s="349"/>
      <c r="M3446" s="362"/>
      <c r="N3446" s="349"/>
      <c r="O3446" s="349"/>
      <c r="P3446" s="578"/>
      <c r="Q3446" s="20"/>
      <c r="R3446" s="20"/>
      <c r="S3446" s="20"/>
      <c r="T3446" s="20"/>
      <c r="U3446" s="20"/>
      <c r="V3446" s="20"/>
      <c r="W3446" s="20"/>
      <c r="X3446" s="20"/>
      <c r="Y3446" s="20"/>
      <c r="Z3446" s="20"/>
      <c r="AA3446" s="20"/>
      <c r="AB3446" s="20"/>
    </row>
    <row r="3447" hidden="1">
      <c r="A3447" s="577"/>
      <c r="B3447" s="108"/>
      <c r="C3447" s="480"/>
      <c r="D3447" s="630"/>
      <c r="E3447" s="101"/>
      <c r="F3447" s="101"/>
      <c r="G3447" s="308"/>
      <c r="H3447" s="348"/>
      <c r="I3447" s="173"/>
      <c r="J3447" s="101"/>
      <c r="K3447" s="300"/>
      <c r="L3447" s="349"/>
      <c r="M3447" s="362"/>
      <c r="N3447" s="349"/>
      <c r="O3447" s="349"/>
      <c r="P3447" s="578"/>
      <c r="Q3447" s="20"/>
      <c r="R3447" s="20"/>
      <c r="S3447" s="20"/>
      <c r="T3447" s="20"/>
      <c r="U3447" s="20"/>
      <c r="V3447" s="20"/>
      <c r="W3447" s="20"/>
      <c r="X3447" s="20"/>
      <c r="Y3447" s="20"/>
      <c r="Z3447" s="20"/>
      <c r="AA3447" s="20"/>
      <c r="AB3447" s="20"/>
    </row>
    <row r="3448" hidden="1">
      <c r="A3448" s="577"/>
      <c r="B3448" s="83"/>
      <c r="C3448" s="478">
        <v>44600.0</v>
      </c>
      <c r="D3448" s="630"/>
      <c r="E3448" s="101"/>
      <c r="F3448" s="101"/>
      <c r="G3448" s="308"/>
      <c r="H3448" s="348"/>
      <c r="I3448" s="173"/>
      <c r="J3448" s="101"/>
      <c r="K3448" s="300"/>
      <c r="L3448" s="349"/>
      <c r="M3448" s="362"/>
      <c r="N3448" s="349"/>
      <c r="O3448" s="349"/>
      <c r="P3448" s="578"/>
      <c r="Q3448" s="20"/>
      <c r="R3448" s="20"/>
      <c r="S3448" s="20"/>
      <c r="T3448" s="20"/>
      <c r="U3448" s="20"/>
      <c r="V3448" s="20"/>
      <c r="W3448" s="20"/>
      <c r="X3448" s="20"/>
      <c r="Y3448" s="20"/>
      <c r="Z3448" s="20"/>
      <c r="AA3448" s="20"/>
      <c r="AB3448" s="20"/>
    </row>
    <row r="3449" hidden="1">
      <c r="A3449" s="577"/>
      <c r="B3449" s="582" t="s">
        <v>10572</v>
      </c>
      <c r="C3449" s="480" t="s">
        <v>69</v>
      </c>
      <c r="D3449" s="29" t="s">
        <v>99</v>
      </c>
      <c r="E3449" s="48" t="s">
        <v>3908</v>
      </c>
      <c r="F3449" s="48" t="s">
        <v>3909</v>
      </c>
      <c r="G3449" s="409" t="s">
        <v>9505</v>
      </c>
      <c r="H3449" s="414" t="s">
        <v>12165</v>
      </c>
      <c r="I3449" s="116" t="s">
        <v>12167</v>
      </c>
      <c r="J3449" s="48" t="s">
        <v>3911</v>
      </c>
      <c r="K3449" s="300"/>
      <c r="L3449" s="349"/>
      <c r="M3449" s="362"/>
      <c r="N3449" s="349"/>
      <c r="O3449" s="349"/>
      <c r="P3449" s="578"/>
      <c r="Q3449" s="20"/>
      <c r="R3449" s="20"/>
      <c r="S3449" s="20"/>
      <c r="T3449" s="20"/>
      <c r="U3449" s="20"/>
      <c r="V3449" s="20"/>
      <c r="W3449" s="20"/>
      <c r="X3449" s="20"/>
      <c r="Y3449" s="20"/>
      <c r="Z3449" s="20"/>
      <c r="AA3449" s="20"/>
      <c r="AB3449" s="20"/>
    </row>
    <row r="3450" hidden="1">
      <c r="A3450" s="577"/>
      <c r="B3450" s="99"/>
      <c r="C3450" s="480" t="s">
        <v>69</v>
      </c>
      <c r="D3450" s="496" t="s">
        <v>99</v>
      </c>
      <c r="E3450" s="424" t="s">
        <v>3002</v>
      </c>
      <c r="F3450" s="424" t="s">
        <v>3003</v>
      </c>
      <c r="G3450" s="309" t="s">
        <v>9410</v>
      </c>
      <c r="H3450" s="231" t="s">
        <v>12162</v>
      </c>
      <c r="I3450" s="122" t="s">
        <v>12163</v>
      </c>
      <c r="J3450" s="424" t="s">
        <v>3005</v>
      </c>
      <c r="K3450" s="300" t="s">
        <v>12168</v>
      </c>
      <c r="L3450" s="349"/>
      <c r="M3450" s="362"/>
      <c r="N3450" s="349"/>
      <c r="O3450" s="349"/>
      <c r="P3450" s="578"/>
      <c r="Q3450" s="20"/>
      <c r="R3450" s="20"/>
      <c r="S3450" s="20"/>
      <c r="T3450" s="20"/>
      <c r="U3450" s="20"/>
      <c r="V3450" s="20"/>
      <c r="W3450" s="20"/>
      <c r="X3450" s="20"/>
      <c r="Y3450" s="20"/>
      <c r="Z3450" s="20"/>
      <c r="AA3450" s="20"/>
      <c r="AB3450" s="20"/>
    </row>
    <row r="3451" hidden="1">
      <c r="A3451" s="577"/>
      <c r="B3451" s="99"/>
      <c r="C3451" s="480" t="s">
        <v>69</v>
      </c>
      <c r="D3451" s="496" t="s">
        <v>99</v>
      </c>
      <c r="E3451" s="424" t="s">
        <v>2466</v>
      </c>
      <c r="F3451" s="424" t="s">
        <v>2467</v>
      </c>
      <c r="G3451" s="309" t="s">
        <v>9222</v>
      </c>
      <c r="H3451" s="231" t="s">
        <v>12169</v>
      </c>
      <c r="I3451" s="122" t="s">
        <v>12170</v>
      </c>
      <c r="J3451" s="424" t="s">
        <v>2469</v>
      </c>
      <c r="K3451" s="300" t="s">
        <v>12171</v>
      </c>
      <c r="L3451" s="349"/>
      <c r="M3451" s="362"/>
      <c r="N3451" s="349"/>
      <c r="O3451" s="349"/>
      <c r="P3451" s="578"/>
      <c r="Q3451" s="20"/>
      <c r="R3451" s="20"/>
      <c r="S3451" s="20"/>
      <c r="T3451" s="20"/>
      <c r="U3451" s="20"/>
      <c r="V3451" s="20"/>
      <c r="W3451" s="20"/>
      <c r="X3451" s="20"/>
      <c r="Y3451" s="20"/>
      <c r="Z3451" s="20"/>
      <c r="AA3451" s="20"/>
      <c r="AB3451" s="20"/>
    </row>
    <row r="3452" hidden="1">
      <c r="A3452" s="577"/>
      <c r="B3452" s="99"/>
      <c r="C3452" s="480" t="s">
        <v>69</v>
      </c>
      <c r="D3452" s="496" t="s">
        <v>99</v>
      </c>
      <c r="E3452" s="424" t="s">
        <v>12172</v>
      </c>
      <c r="F3452" s="424" t="s">
        <v>12173</v>
      </c>
      <c r="G3452" s="309" t="s">
        <v>8958</v>
      </c>
      <c r="H3452" s="231" t="s">
        <v>10077</v>
      </c>
      <c r="I3452" s="122" t="s">
        <v>10078</v>
      </c>
      <c r="J3452" s="424" t="s">
        <v>12174</v>
      </c>
      <c r="K3452" s="300" t="s">
        <v>12175</v>
      </c>
      <c r="L3452" s="349"/>
      <c r="M3452" s="362"/>
      <c r="N3452" s="349"/>
      <c r="O3452" s="349"/>
      <c r="P3452" s="578"/>
      <c r="Q3452" s="20"/>
      <c r="R3452" s="20"/>
      <c r="S3452" s="20"/>
      <c r="T3452" s="20"/>
      <c r="U3452" s="20"/>
      <c r="V3452" s="20"/>
      <c r="W3452" s="20"/>
      <c r="X3452" s="20"/>
      <c r="Y3452" s="20"/>
      <c r="Z3452" s="20"/>
      <c r="AA3452" s="20"/>
      <c r="AB3452" s="20"/>
    </row>
    <row r="3453" hidden="1">
      <c r="A3453" s="577"/>
      <c r="B3453" s="99"/>
      <c r="C3453" s="480" t="s">
        <v>69</v>
      </c>
      <c r="D3453" s="630"/>
      <c r="E3453" s="101"/>
      <c r="F3453" s="101"/>
      <c r="G3453" s="308"/>
      <c r="H3453" s="348"/>
      <c r="I3453" s="173"/>
      <c r="J3453" s="101"/>
      <c r="K3453" s="300"/>
      <c r="L3453" s="349"/>
      <c r="M3453" s="362"/>
      <c r="N3453" s="349"/>
      <c r="O3453" s="349"/>
      <c r="P3453" s="578"/>
      <c r="Q3453" s="20"/>
      <c r="R3453" s="20"/>
      <c r="S3453" s="20"/>
      <c r="T3453" s="20"/>
      <c r="U3453" s="20"/>
      <c r="V3453" s="20"/>
      <c r="W3453" s="20"/>
      <c r="X3453" s="20"/>
      <c r="Y3453" s="20"/>
      <c r="Z3453" s="20"/>
      <c r="AA3453" s="20"/>
      <c r="AB3453" s="20"/>
    </row>
    <row r="3454" hidden="1">
      <c r="A3454" s="577"/>
      <c r="B3454" s="108"/>
      <c r="C3454" s="480" t="s">
        <v>69</v>
      </c>
      <c r="D3454" s="630"/>
      <c r="E3454" s="101"/>
      <c r="F3454" s="101"/>
      <c r="G3454" s="308"/>
      <c r="H3454" s="348"/>
      <c r="I3454" s="173"/>
      <c r="J3454" s="101"/>
      <c r="K3454" s="300"/>
      <c r="L3454" s="349"/>
      <c r="M3454" s="362"/>
      <c r="N3454" s="349"/>
      <c r="O3454" s="349"/>
      <c r="P3454" s="578"/>
      <c r="Q3454" s="20"/>
      <c r="R3454" s="20"/>
      <c r="S3454" s="20"/>
      <c r="T3454" s="20"/>
      <c r="U3454" s="20"/>
      <c r="V3454" s="20"/>
      <c r="W3454" s="20"/>
      <c r="X3454" s="20"/>
      <c r="Y3454" s="20"/>
      <c r="Z3454" s="20"/>
      <c r="AA3454" s="20"/>
      <c r="AB3454" s="20"/>
    </row>
    <row r="3455" hidden="1">
      <c r="A3455" s="577"/>
      <c r="B3455" s="83"/>
      <c r="C3455" s="478">
        <v>44601.0</v>
      </c>
      <c r="D3455" s="630"/>
      <c r="E3455" s="101"/>
      <c r="F3455" s="101"/>
      <c r="G3455" s="308"/>
      <c r="H3455" s="348"/>
      <c r="I3455" s="173"/>
      <c r="J3455" s="101"/>
      <c r="K3455" s="300"/>
      <c r="L3455" s="349"/>
      <c r="M3455" s="362"/>
      <c r="N3455" s="349"/>
      <c r="O3455" s="349"/>
      <c r="P3455" s="578"/>
      <c r="Q3455" s="20"/>
      <c r="R3455" s="20"/>
      <c r="S3455" s="20"/>
      <c r="T3455" s="20"/>
      <c r="U3455" s="20"/>
      <c r="V3455" s="20"/>
      <c r="W3455" s="20"/>
      <c r="X3455" s="20"/>
      <c r="Y3455" s="20"/>
      <c r="Z3455" s="20"/>
      <c r="AA3455" s="20"/>
      <c r="AB3455" s="20"/>
    </row>
    <row r="3456" hidden="1">
      <c r="A3456" s="577"/>
      <c r="B3456" s="582" t="s">
        <v>10572</v>
      </c>
      <c r="C3456" s="480" t="s">
        <v>69</v>
      </c>
      <c r="D3456" s="29" t="s">
        <v>99</v>
      </c>
      <c r="E3456" s="48" t="s">
        <v>2029</v>
      </c>
      <c r="F3456" s="48" t="s">
        <v>2030</v>
      </c>
      <c r="G3456" s="409" t="s">
        <v>10076</v>
      </c>
      <c r="H3456" s="414" t="s">
        <v>12176</v>
      </c>
      <c r="I3456" s="116" t="s">
        <v>12177</v>
      </c>
      <c r="J3456" s="48" t="s">
        <v>2032</v>
      </c>
      <c r="K3456" s="300" t="s">
        <v>12178</v>
      </c>
      <c r="L3456" s="349"/>
      <c r="M3456" s="362"/>
      <c r="N3456" s="349"/>
      <c r="O3456" s="349"/>
      <c r="P3456" s="578"/>
      <c r="Q3456" s="20"/>
      <c r="R3456" s="20"/>
      <c r="S3456" s="20"/>
      <c r="T3456" s="20"/>
      <c r="U3456" s="20"/>
      <c r="V3456" s="20"/>
      <c r="W3456" s="20"/>
      <c r="X3456" s="20"/>
      <c r="Y3456" s="20"/>
      <c r="Z3456" s="20"/>
      <c r="AA3456" s="20"/>
      <c r="AB3456" s="20"/>
    </row>
    <row r="3457" hidden="1">
      <c r="A3457" s="577"/>
      <c r="B3457" s="99"/>
      <c r="C3457" s="480" t="s">
        <v>69</v>
      </c>
      <c r="D3457" s="29" t="s">
        <v>99</v>
      </c>
      <c r="E3457" s="48" t="s">
        <v>1308</v>
      </c>
      <c r="F3457" s="48" t="s">
        <v>1309</v>
      </c>
      <c r="G3457" s="409" t="s">
        <v>9410</v>
      </c>
      <c r="H3457" s="414" t="s">
        <v>12069</v>
      </c>
      <c r="I3457" s="116" t="s">
        <v>12179</v>
      </c>
      <c r="J3457" s="48" t="s">
        <v>1311</v>
      </c>
      <c r="K3457" s="300"/>
      <c r="L3457" s="349"/>
      <c r="M3457" s="362"/>
      <c r="N3457" s="349"/>
      <c r="O3457" s="349"/>
      <c r="P3457" s="578"/>
      <c r="Q3457" s="20"/>
      <c r="R3457" s="20"/>
      <c r="S3457" s="20"/>
      <c r="T3457" s="20"/>
      <c r="U3457" s="20"/>
      <c r="V3457" s="20"/>
      <c r="W3457" s="20"/>
      <c r="X3457" s="20"/>
      <c r="Y3457" s="20"/>
      <c r="Z3457" s="20"/>
      <c r="AA3457" s="20"/>
      <c r="AB3457" s="20"/>
    </row>
    <row r="3458" hidden="1">
      <c r="A3458" s="577"/>
      <c r="B3458" s="99"/>
      <c r="C3458" s="480" t="s">
        <v>69</v>
      </c>
      <c r="D3458" s="29" t="s">
        <v>99</v>
      </c>
      <c r="E3458" s="48" t="s">
        <v>3002</v>
      </c>
      <c r="F3458" s="48" t="s">
        <v>3003</v>
      </c>
      <c r="G3458" s="409" t="s">
        <v>9410</v>
      </c>
      <c r="H3458" s="414" t="s">
        <v>12162</v>
      </c>
      <c r="I3458" s="116" t="s">
        <v>12163</v>
      </c>
      <c r="J3458" s="48" t="s">
        <v>3005</v>
      </c>
      <c r="K3458" s="300"/>
      <c r="L3458" s="349"/>
      <c r="M3458" s="362"/>
      <c r="N3458" s="349"/>
      <c r="O3458" s="349"/>
      <c r="P3458" s="578"/>
      <c r="Q3458" s="20"/>
      <c r="R3458" s="20"/>
      <c r="S3458" s="20"/>
      <c r="T3458" s="20"/>
      <c r="U3458" s="20"/>
      <c r="V3458" s="20"/>
      <c r="W3458" s="20"/>
      <c r="X3458" s="20"/>
      <c r="Y3458" s="20"/>
      <c r="Z3458" s="20"/>
      <c r="AA3458" s="20"/>
      <c r="AB3458" s="20"/>
    </row>
    <row r="3459" hidden="1">
      <c r="A3459" s="577"/>
      <c r="B3459" s="99"/>
      <c r="C3459" s="480" t="s">
        <v>69</v>
      </c>
      <c r="D3459" s="29" t="s">
        <v>99</v>
      </c>
      <c r="E3459" s="48" t="s">
        <v>12172</v>
      </c>
      <c r="F3459" s="48" t="s">
        <v>12173</v>
      </c>
      <c r="G3459" s="409" t="s">
        <v>8958</v>
      </c>
      <c r="H3459" s="414" t="s">
        <v>10077</v>
      </c>
      <c r="I3459" s="116" t="s">
        <v>10078</v>
      </c>
      <c r="J3459" s="48" t="s">
        <v>12174</v>
      </c>
      <c r="K3459" s="300"/>
      <c r="L3459" s="349"/>
      <c r="M3459" s="362"/>
      <c r="N3459" s="349"/>
      <c r="O3459" s="349"/>
      <c r="P3459" s="578"/>
      <c r="Q3459" s="20"/>
      <c r="R3459" s="20"/>
      <c r="S3459" s="20"/>
      <c r="T3459" s="20"/>
      <c r="U3459" s="20"/>
      <c r="V3459" s="20"/>
      <c r="W3459" s="20"/>
      <c r="X3459" s="20"/>
      <c r="Y3459" s="20"/>
      <c r="Z3459" s="20"/>
      <c r="AA3459" s="20"/>
      <c r="AB3459" s="20"/>
    </row>
    <row r="3460" hidden="1">
      <c r="A3460" s="577"/>
      <c r="B3460" s="99"/>
      <c r="C3460" s="480" t="s">
        <v>69</v>
      </c>
      <c r="D3460" s="496" t="s">
        <v>99</v>
      </c>
      <c r="E3460" s="424" t="s">
        <v>6665</v>
      </c>
      <c r="F3460" s="424" t="s">
        <v>6666</v>
      </c>
      <c r="G3460" s="309" t="s">
        <v>9021</v>
      </c>
      <c r="H3460" s="231" t="s">
        <v>11960</v>
      </c>
      <c r="I3460" s="122" t="s">
        <v>12180</v>
      </c>
      <c r="J3460" s="424" t="s">
        <v>6667</v>
      </c>
      <c r="K3460" s="300"/>
      <c r="L3460" s="349"/>
      <c r="M3460" s="362"/>
      <c r="N3460" s="349"/>
      <c r="O3460" s="349"/>
      <c r="P3460" s="578"/>
      <c r="Q3460" s="20"/>
      <c r="R3460" s="20"/>
      <c r="S3460" s="20"/>
      <c r="T3460" s="20"/>
      <c r="U3460" s="20"/>
      <c r="V3460" s="20"/>
      <c r="W3460" s="20"/>
      <c r="X3460" s="20"/>
      <c r="Y3460" s="20"/>
      <c r="Z3460" s="20"/>
      <c r="AA3460" s="20"/>
      <c r="AB3460" s="20"/>
    </row>
    <row r="3461" hidden="1">
      <c r="A3461" s="577"/>
      <c r="B3461" s="99"/>
      <c r="C3461" s="480" t="s">
        <v>69</v>
      </c>
      <c r="D3461" s="496" t="s">
        <v>99</v>
      </c>
      <c r="E3461" s="424" t="s">
        <v>7179</v>
      </c>
      <c r="F3461" s="424" t="s">
        <v>7180</v>
      </c>
      <c r="G3461" s="309" t="s">
        <v>8883</v>
      </c>
      <c r="H3461" s="231" t="s">
        <v>11960</v>
      </c>
      <c r="I3461" s="122" t="s">
        <v>12180</v>
      </c>
      <c r="J3461" s="424" t="s">
        <v>7181</v>
      </c>
      <c r="K3461" s="300"/>
      <c r="L3461" s="349"/>
      <c r="M3461" s="362"/>
      <c r="N3461" s="349"/>
      <c r="O3461" s="349"/>
      <c r="P3461" s="578"/>
      <c r="Q3461" s="20"/>
      <c r="R3461" s="20"/>
      <c r="S3461" s="20"/>
      <c r="T3461" s="20"/>
      <c r="U3461" s="20"/>
      <c r="V3461" s="20"/>
      <c r="W3461" s="20"/>
      <c r="X3461" s="20"/>
      <c r="Y3461" s="20"/>
      <c r="Z3461" s="20"/>
      <c r="AA3461" s="20"/>
      <c r="AB3461" s="20"/>
    </row>
    <row r="3462" hidden="1">
      <c r="A3462" s="577"/>
      <c r="B3462" s="99"/>
      <c r="C3462" s="480" t="s">
        <v>69</v>
      </c>
      <c r="D3462" s="630"/>
      <c r="E3462" s="101"/>
      <c r="F3462" s="101"/>
      <c r="G3462" s="308"/>
      <c r="H3462" s="348"/>
      <c r="I3462" s="173"/>
      <c r="J3462" s="101"/>
      <c r="K3462" s="300"/>
      <c r="L3462" s="349"/>
      <c r="M3462" s="362"/>
      <c r="N3462" s="349"/>
      <c r="O3462" s="349"/>
      <c r="P3462" s="578"/>
      <c r="Q3462" s="20"/>
      <c r="R3462" s="20"/>
      <c r="S3462" s="20"/>
      <c r="T3462" s="20"/>
      <c r="U3462" s="20"/>
      <c r="V3462" s="20"/>
      <c r="W3462" s="20"/>
      <c r="X3462" s="20"/>
      <c r="Y3462" s="20"/>
      <c r="Z3462" s="20"/>
      <c r="AA3462" s="20"/>
      <c r="AB3462" s="20"/>
    </row>
    <row r="3463" hidden="1">
      <c r="A3463" s="577"/>
      <c r="B3463" s="108"/>
      <c r="C3463" s="480" t="s">
        <v>69</v>
      </c>
      <c r="D3463" s="630"/>
      <c r="E3463" s="101"/>
      <c r="F3463" s="101"/>
      <c r="G3463" s="308"/>
      <c r="H3463" s="348"/>
      <c r="I3463" s="173"/>
      <c r="J3463" s="101"/>
      <c r="K3463" s="300"/>
      <c r="L3463" s="349"/>
      <c r="M3463" s="362"/>
      <c r="N3463" s="349"/>
      <c r="O3463" s="349"/>
      <c r="P3463" s="578"/>
      <c r="Q3463" s="20"/>
      <c r="R3463" s="20"/>
      <c r="S3463" s="20"/>
      <c r="T3463" s="20"/>
      <c r="U3463" s="20"/>
      <c r="V3463" s="20"/>
      <c r="W3463" s="20"/>
      <c r="X3463" s="20"/>
      <c r="Y3463" s="20"/>
      <c r="Z3463" s="20"/>
      <c r="AA3463" s="20"/>
      <c r="AB3463" s="20"/>
    </row>
    <row r="3464" hidden="1">
      <c r="A3464" s="577"/>
      <c r="B3464" s="83"/>
      <c r="C3464" s="478">
        <v>44602.0</v>
      </c>
      <c r="D3464" s="630"/>
      <c r="E3464" s="101"/>
      <c r="F3464" s="101"/>
      <c r="G3464" s="308"/>
      <c r="H3464" s="348"/>
      <c r="I3464" s="173"/>
      <c r="J3464" s="101"/>
      <c r="K3464" s="300"/>
      <c r="L3464" s="349"/>
      <c r="M3464" s="362"/>
      <c r="N3464" s="349"/>
      <c r="O3464" s="349"/>
      <c r="P3464" s="578"/>
      <c r="Q3464" s="20"/>
      <c r="R3464" s="20"/>
      <c r="S3464" s="20"/>
      <c r="T3464" s="20"/>
      <c r="U3464" s="20"/>
      <c r="V3464" s="20"/>
      <c r="W3464" s="20"/>
      <c r="X3464" s="20"/>
      <c r="Y3464" s="20"/>
      <c r="Z3464" s="20"/>
      <c r="AA3464" s="20"/>
      <c r="AB3464" s="20"/>
    </row>
    <row r="3465" hidden="1">
      <c r="A3465" s="577"/>
      <c r="B3465" s="582" t="s">
        <v>10572</v>
      </c>
      <c r="C3465" s="480" t="s">
        <v>69</v>
      </c>
      <c r="D3465" s="29" t="s">
        <v>99</v>
      </c>
      <c r="E3465" s="116" t="s">
        <v>4307</v>
      </c>
      <c r="F3465" s="116" t="s">
        <v>4308</v>
      </c>
      <c r="G3465" s="482">
        <v>0.4166666666666667</v>
      </c>
      <c r="H3465" s="414" t="s">
        <v>12181</v>
      </c>
      <c r="I3465" s="483" t="s">
        <v>12182</v>
      </c>
      <c r="J3465" s="116" t="s">
        <v>4310</v>
      </c>
      <c r="L3465" s="547"/>
      <c r="M3465" s="595"/>
      <c r="N3465" s="547"/>
      <c r="O3465" s="547"/>
      <c r="P3465" s="578"/>
      <c r="Q3465" s="20"/>
      <c r="R3465" s="20"/>
      <c r="S3465" s="20"/>
      <c r="T3465" s="20"/>
      <c r="U3465" s="20"/>
      <c r="V3465" s="20"/>
      <c r="W3465" s="20"/>
      <c r="X3465" s="20"/>
      <c r="Y3465" s="20"/>
      <c r="Z3465" s="20"/>
      <c r="AA3465" s="20"/>
      <c r="AB3465" s="20"/>
    </row>
    <row r="3466" hidden="1">
      <c r="A3466" s="577"/>
      <c r="B3466" s="99"/>
      <c r="C3466" s="480" t="s">
        <v>69</v>
      </c>
      <c r="D3466" s="29" t="s">
        <v>99</v>
      </c>
      <c r="E3466" s="116" t="s">
        <v>7601</v>
      </c>
      <c r="F3466" s="116" t="s">
        <v>7602</v>
      </c>
      <c r="G3466" s="409" t="s">
        <v>8927</v>
      </c>
      <c r="H3466" s="414" t="s">
        <v>12181</v>
      </c>
      <c r="I3466" s="116" t="s">
        <v>12183</v>
      </c>
      <c r="J3466" s="116" t="s">
        <v>7604</v>
      </c>
      <c r="K3466" s="542"/>
      <c r="L3466" s="547"/>
      <c r="M3466" s="595"/>
      <c r="N3466" s="547"/>
      <c r="O3466" s="547"/>
      <c r="P3466" s="578"/>
      <c r="Q3466" s="20"/>
      <c r="R3466" s="20"/>
      <c r="S3466" s="20"/>
      <c r="T3466" s="20"/>
      <c r="U3466" s="20"/>
      <c r="V3466" s="20"/>
      <c r="W3466" s="20"/>
      <c r="X3466" s="20"/>
      <c r="Y3466" s="20"/>
      <c r="Z3466" s="20"/>
      <c r="AA3466" s="20"/>
      <c r="AB3466" s="20"/>
    </row>
    <row r="3467" hidden="1">
      <c r="A3467" s="577"/>
      <c r="B3467" s="99"/>
      <c r="C3467" s="480" t="s">
        <v>69</v>
      </c>
      <c r="D3467" s="496" t="s">
        <v>99</v>
      </c>
      <c r="E3467" s="122" t="s">
        <v>4218</v>
      </c>
      <c r="F3467" s="152" t="s">
        <v>4219</v>
      </c>
      <c r="G3467" s="309" t="s">
        <v>9186</v>
      </c>
      <c r="H3467" s="231" t="s">
        <v>11952</v>
      </c>
      <c r="I3467" s="122" t="s">
        <v>12184</v>
      </c>
      <c r="J3467" s="122" t="s">
        <v>4221</v>
      </c>
      <c r="K3467" s="542" t="s">
        <v>2405</v>
      </c>
      <c r="L3467" s="547"/>
      <c r="M3467" s="595"/>
      <c r="N3467" s="547"/>
      <c r="O3467" s="547"/>
      <c r="P3467" s="578"/>
      <c r="Q3467" s="20"/>
      <c r="R3467" s="20"/>
      <c r="S3467" s="20"/>
      <c r="T3467" s="20"/>
      <c r="U3467" s="20"/>
      <c r="V3467" s="20"/>
      <c r="W3467" s="20"/>
      <c r="X3467" s="20"/>
      <c r="Y3467" s="20"/>
      <c r="Z3467" s="20"/>
      <c r="AA3467" s="20"/>
      <c r="AB3467" s="20"/>
    </row>
    <row r="3468" hidden="1">
      <c r="A3468" s="577"/>
      <c r="B3468" s="99"/>
      <c r="C3468" s="480" t="s">
        <v>69</v>
      </c>
      <c r="D3468" s="29" t="s">
        <v>99</v>
      </c>
      <c r="E3468" s="116" t="s">
        <v>1270</v>
      </c>
      <c r="F3468" s="116" t="s">
        <v>1271</v>
      </c>
      <c r="G3468" s="409" t="s">
        <v>8958</v>
      </c>
      <c r="H3468" s="414" t="s">
        <v>12185</v>
      </c>
      <c r="I3468" s="116" t="s">
        <v>12186</v>
      </c>
      <c r="J3468" s="116" t="s">
        <v>1273</v>
      </c>
      <c r="K3468" s="542"/>
      <c r="L3468" s="547"/>
      <c r="M3468" s="595"/>
      <c r="N3468" s="547"/>
      <c r="O3468" s="547"/>
      <c r="P3468" s="578"/>
      <c r="Q3468" s="20"/>
      <c r="R3468" s="20"/>
      <c r="S3468" s="20"/>
      <c r="T3468" s="20"/>
      <c r="U3468" s="20"/>
      <c r="V3468" s="20"/>
      <c r="W3468" s="20"/>
      <c r="X3468" s="20"/>
      <c r="Y3468" s="20"/>
      <c r="Z3468" s="20"/>
      <c r="AA3468" s="20"/>
      <c r="AB3468" s="20"/>
    </row>
    <row r="3469" hidden="1">
      <c r="A3469" s="577"/>
      <c r="B3469" s="99"/>
      <c r="C3469" s="480" t="s">
        <v>69</v>
      </c>
      <c r="D3469" s="29" t="s">
        <v>99</v>
      </c>
      <c r="E3469" s="116" t="s">
        <v>7470</v>
      </c>
      <c r="F3469" s="116" t="s">
        <v>7471</v>
      </c>
      <c r="G3469" s="409" t="s">
        <v>8912</v>
      </c>
      <c r="H3469" s="414" t="s">
        <v>12187</v>
      </c>
      <c r="I3469" s="116" t="s">
        <v>12188</v>
      </c>
      <c r="J3469" s="116" t="s">
        <v>7473</v>
      </c>
      <c r="K3469" s="542"/>
      <c r="L3469" s="547"/>
      <c r="M3469" s="595"/>
      <c r="N3469" s="547"/>
      <c r="O3469" s="547"/>
      <c r="P3469" s="578"/>
      <c r="Q3469" s="20"/>
      <c r="R3469" s="20"/>
      <c r="S3469" s="20"/>
      <c r="T3469" s="20"/>
      <c r="U3469" s="20"/>
      <c r="V3469" s="20"/>
      <c r="W3469" s="20"/>
      <c r="X3469" s="20"/>
      <c r="Y3469" s="20"/>
      <c r="Z3469" s="20"/>
      <c r="AA3469" s="20"/>
      <c r="AB3469" s="20"/>
    </row>
    <row r="3470" hidden="1">
      <c r="A3470" s="577"/>
      <c r="B3470" s="108"/>
      <c r="C3470" s="480" t="s">
        <v>69</v>
      </c>
      <c r="D3470" s="630"/>
      <c r="E3470" s="216"/>
      <c r="F3470" s="216"/>
      <c r="G3470" s="550"/>
      <c r="H3470" s="548"/>
      <c r="I3470" s="216"/>
      <c r="J3470" s="216"/>
      <c r="K3470" s="542"/>
      <c r="L3470" s="547"/>
      <c r="M3470" s="595"/>
      <c r="N3470" s="547"/>
      <c r="O3470" s="547"/>
      <c r="P3470" s="578"/>
      <c r="Q3470" s="20"/>
      <c r="R3470" s="20"/>
      <c r="S3470" s="20"/>
      <c r="T3470" s="20"/>
      <c r="U3470" s="20"/>
      <c r="V3470" s="20"/>
      <c r="W3470" s="20"/>
      <c r="X3470" s="20"/>
      <c r="Y3470" s="20"/>
      <c r="Z3470" s="20"/>
      <c r="AA3470" s="20"/>
      <c r="AB3470" s="20"/>
    </row>
    <row r="3471" hidden="1">
      <c r="A3471" s="577"/>
      <c r="B3471" s="83"/>
      <c r="C3471" s="478">
        <v>44606.0</v>
      </c>
      <c r="D3471" s="630"/>
      <c r="E3471" s="101"/>
      <c r="F3471" s="101"/>
      <c r="G3471" s="308"/>
      <c r="H3471" s="348"/>
      <c r="I3471" s="173"/>
      <c r="J3471" s="101"/>
      <c r="K3471" s="300"/>
      <c r="L3471" s="349"/>
      <c r="M3471" s="362"/>
      <c r="N3471" s="349"/>
      <c r="O3471" s="349"/>
      <c r="P3471" s="578"/>
      <c r="Q3471" s="20"/>
      <c r="R3471" s="20"/>
      <c r="S3471" s="20"/>
      <c r="T3471" s="20"/>
      <c r="U3471" s="20"/>
      <c r="V3471" s="20"/>
      <c r="W3471" s="20"/>
      <c r="X3471" s="20"/>
      <c r="Y3471" s="20"/>
      <c r="Z3471" s="20"/>
      <c r="AA3471" s="20"/>
      <c r="AB3471" s="20"/>
    </row>
    <row r="3472" hidden="1">
      <c r="A3472" s="577"/>
      <c r="B3472" s="582" t="s">
        <v>10572</v>
      </c>
      <c r="C3472" s="480" t="s">
        <v>69</v>
      </c>
      <c r="D3472" s="630"/>
      <c r="E3472" s="101"/>
      <c r="F3472" s="101"/>
      <c r="G3472" s="308"/>
      <c r="H3472" s="348"/>
      <c r="I3472" s="173"/>
      <c r="J3472" s="101"/>
      <c r="K3472" s="300"/>
      <c r="L3472" s="349"/>
      <c r="M3472" s="362"/>
      <c r="N3472" s="349"/>
      <c r="O3472" s="349"/>
      <c r="P3472" s="578"/>
      <c r="Q3472" s="20"/>
      <c r="R3472" s="20"/>
      <c r="S3472" s="20"/>
      <c r="T3472" s="20"/>
      <c r="U3472" s="20"/>
      <c r="V3472" s="20"/>
      <c r="W3472" s="20"/>
      <c r="X3472" s="20"/>
      <c r="Y3472" s="20"/>
      <c r="Z3472" s="20"/>
      <c r="AA3472" s="20"/>
      <c r="AB3472" s="20"/>
    </row>
    <row r="3473" hidden="1">
      <c r="A3473" s="577"/>
      <c r="B3473" s="99"/>
      <c r="C3473" s="480" t="s">
        <v>69</v>
      </c>
      <c r="D3473" s="496" t="s">
        <v>99</v>
      </c>
      <c r="E3473" s="424" t="s">
        <v>4023</v>
      </c>
      <c r="F3473" s="424" t="s">
        <v>4024</v>
      </c>
      <c r="G3473" s="309" t="s">
        <v>9505</v>
      </c>
      <c r="H3473" s="231" t="s">
        <v>11740</v>
      </c>
      <c r="I3473" s="122" t="s">
        <v>12189</v>
      </c>
      <c r="J3473" s="424" t="s">
        <v>4027</v>
      </c>
      <c r="K3473" s="300" t="s">
        <v>12190</v>
      </c>
      <c r="L3473" s="349"/>
      <c r="M3473" s="362"/>
      <c r="N3473" s="349"/>
      <c r="O3473" s="349"/>
      <c r="P3473" s="578"/>
      <c r="Q3473" s="20"/>
      <c r="R3473" s="20"/>
      <c r="S3473" s="20"/>
      <c r="T3473" s="20"/>
      <c r="U3473" s="20"/>
      <c r="V3473" s="20"/>
      <c r="W3473" s="20"/>
      <c r="X3473" s="20"/>
      <c r="Y3473" s="20"/>
      <c r="Z3473" s="20"/>
      <c r="AA3473" s="20"/>
      <c r="AB3473" s="20"/>
    </row>
    <row r="3474" hidden="1">
      <c r="A3474" s="577"/>
      <c r="B3474" s="99"/>
      <c r="C3474" s="480" t="s">
        <v>69</v>
      </c>
      <c r="D3474" s="496" t="s">
        <v>99</v>
      </c>
      <c r="E3474" s="424" t="s">
        <v>4407</v>
      </c>
      <c r="F3474" s="424" t="s">
        <v>4408</v>
      </c>
      <c r="G3474" s="309" t="s">
        <v>9186</v>
      </c>
      <c r="H3474" s="231" t="s">
        <v>11655</v>
      </c>
      <c r="I3474" s="122" t="s">
        <v>12191</v>
      </c>
      <c r="J3474" s="424" t="s">
        <v>4410</v>
      </c>
      <c r="K3474" s="300" t="s">
        <v>12192</v>
      </c>
      <c r="L3474" s="349"/>
      <c r="M3474" s="362"/>
      <c r="N3474" s="349"/>
      <c r="O3474" s="349"/>
      <c r="P3474" s="578"/>
      <c r="Q3474" s="20"/>
      <c r="R3474" s="20"/>
      <c r="S3474" s="20"/>
      <c r="T3474" s="20"/>
      <c r="U3474" s="20"/>
      <c r="V3474" s="20"/>
      <c r="W3474" s="20"/>
      <c r="X3474" s="20"/>
      <c r="Y3474" s="20"/>
      <c r="Z3474" s="20"/>
      <c r="AA3474" s="20"/>
      <c r="AB3474" s="20"/>
    </row>
    <row r="3475" hidden="1">
      <c r="A3475" s="577"/>
      <c r="B3475" s="99"/>
      <c r="C3475" s="480" t="s">
        <v>69</v>
      </c>
      <c r="D3475" s="496" t="s">
        <v>99</v>
      </c>
      <c r="E3475" s="424" t="s">
        <v>3330</v>
      </c>
      <c r="F3475" s="424" t="s">
        <v>3331</v>
      </c>
      <c r="G3475" s="309" t="s">
        <v>9021</v>
      </c>
      <c r="H3475" s="231" t="s">
        <v>11469</v>
      </c>
      <c r="I3475" s="122" t="s">
        <v>12193</v>
      </c>
      <c r="J3475" s="424" t="s">
        <v>3333</v>
      </c>
      <c r="K3475" s="300" t="s">
        <v>12194</v>
      </c>
      <c r="L3475" s="349"/>
      <c r="M3475" s="362"/>
      <c r="N3475" s="349"/>
      <c r="O3475" s="349"/>
      <c r="P3475" s="578"/>
      <c r="Q3475" s="20"/>
      <c r="R3475" s="20"/>
      <c r="S3475" s="20"/>
      <c r="T3475" s="20"/>
      <c r="U3475" s="20"/>
      <c r="V3475" s="20"/>
      <c r="W3475" s="20"/>
      <c r="X3475" s="20"/>
      <c r="Y3475" s="20"/>
      <c r="Z3475" s="20"/>
      <c r="AA3475" s="20"/>
      <c r="AB3475" s="20"/>
    </row>
    <row r="3476" hidden="1">
      <c r="A3476" s="577"/>
      <c r="B3476" s="99"/>
      <c r="C3476" s="480" t="s">
        <v>69</v>
      </c>
      <c r="D3476" s="29" t="s">
        <v>99</v>
      </c>
      <c r="E3476" s="48" t="s">
        <v>4477</v>
      </c>
      <c r="F3476" s="48" t="s">
        <v>4478</v>
      </c>
      <c r="G3476" s="409" t="s">
        <v>8745</v>
      </c>
      <c r="H3476" s="414" t="s">
        <v>11798</v>
      </c>
      <c r="I3476" s="116" t="s">
        <v>12195</v>
      </c>
      <c r="J3476" s="48" t="s">
        <v>4480</v>
      </c>
      <c r="K3476" s="300"/>
      <c r="L3476" s="349"/>
      <c r="M3476" s="362"/>
      <c r="N3476" s="349"/>
      <c r="O3476" s="349"/>
      <c r="P3476" s="578"/>
      <c r="Q3476" s="20"/>
      <c r="R3476" s="20"/>
      <c r="S3476" s="20"/>
      <c r="T3476" s="20"/>
      <c r="U3476" s="20"/>
      <c r="V3476" s="20"/>
      <c r="W3476" s="20"/>
      <c r="X3476" s="20"/>
      <c r="Y3476" s="20"/>
      <c r="Z3476" s="20"/>
      <c r="AA3476" s="20"/>
      <c r="AB3476" s="20"/>
    </row>
    <row r="3477" hidden="1">
      <c r="A3477" s="577"/>
      <c r="B3477" s="108"/>
      <c r="C3477" s="480" t="s">
        <v>69</v>
      </c>
      <c r="D3477" s="630"/>
      <c r="E3477" s="101"/>
      <c r="F3477" s="101"/>
      <c r="G3477" s="308"/>
      <c r="H3477" s="348"/>
      <c r="I3477" s="173"/>
      <c r="J3477" s="101"/>
      <c r="K3477" s="300"/>
      <c r="L3477" s="349"/>
      <c r="M3477" s="362"/>
      <c r="N3477" s="349"/>
      <c r="O3477" s="349"/>
      <c r="P3477" s="578"/>
      <c r="Q3477" s="20"/>
      <c r="R3477" s="20"/>
      <c r="S3477" s="20"/>
      <c r="T3477" s="20"/>
      <c r="U3477" s="20"/>
      <c r="V3477" s="20"/>
      <c r="W3477" s="20"/>
      <c r="X3477" s="20"/>
      <c r="Y3477" s="20"/>
      <c r="Z3477" s="20"/>
      <c r="AA3477" s="20"/>
      <c r="AB3477" s="20"/>
    </row>
    <row r="3478" hidden="1">
      <c r="A3478" s="577"/>
      <c r="B3478" s="83"/>
      <c r="C3478" s="478">
        <v>44608.0</v>
      </c>
      <c r="D3478" s="630"/>
      <c r="E3478" s="101"/>
      <c r="F3478" s="101"/>
      <c r="G3478" s="308"/>
      <c r="H3478" s="348"/>
      <c r="I3478" s="173"/>
      <c r="J3478" s="101"/>
      <c r="K3478" s="300"/>
      <c r="L3478" s="349"/>
      <c r="M3478" s="362"/>
      <c r="N3478" s="349"/>
      <c r="O3478" s="349"/>
      <c r="P3478" s="578"/>
      <c r="Q3478" s="20"/>
      <c r="R3478" s="20"/>
      <c r="S3478" s="20"/>
      <c r="T3478" s="20"/>
      <c r="U3478" s="20"/>
      <c r="V3478" s="20"/>
      <c r="W3478" s="20"/>
      <c r="X3478" s="20"/>
      <c r="Y3478" s="20"/>
      <c r="Z3478" s="20"/>
      <c r="AA3478" s="20"/>
      <c r="AB3478" s="20"/>
    </row>
    <row r="3479" hidden="1">
      <c r="A3479" s="577"/>
      <c r="B3479" s="582" t="s">
        <v>10572</v>
      </c>
      <c r="C3479" s="480" t="s">
        <v>69</v>
      </c>
      <c r="D3479" s="423" t="s">
        <v>51</v>
      </c>
      <c r="E3479" s="593" t="s">
        <v>4023</v>
      </c>
      <c r="F3479" s="593" t="s">
        <v>4024</v>
      </c>
      <c r="G3479" s="645" t="s">
        <v>9505</v>
      </c>
      <c r="H3479" s="646" t="s">
        <v>11740</v>
      </c>
      <c r="I3479" s="527" t="s">
        <v>12189</v>
      </c>
      <c r="J3479" s="647" t="s">
        <v>4027</v>
      </c>
      <c r="K3479" s="300"/>
      <c r="L3479" s="349"/>
      <c r="M3479" s="362"/>
      <c r="N3479" s="349"/>
      <c r="O3479" s="349"/>
      <c r="P3479" s="578"/>
      <c r="Q3479" s="20"/>
      <c r="R3479" s="20"/>
      <c r="S3479" s="20"/>
      <c r="T3479" s="20"/>
      <c r="U3479" s="20"/>
      <c r="V3479" s="20"/>
      <c r="W3479" s="20"/>
      <c r="X3479" s="20"/>
      <c r="Y3479" s="20"/>
      <c r="Z3479" s="20"/>
      <c r="AA3479" s="20"/>
      <c r="AB3479" s="20"/>
    </row>
    <row r="3480" hidden="1">
      <c r="A3480" s="577"/>
      <c r="B3480" s="99"/>
      <c r="C3480" s="480" t="s">
        <v>69</v>
      </c>
      <c r="D3480" s="621" t="s">
        <v>131</v>
      </c>
      <c r="E3480" s="48" t="s">
        <v>1194</v>
      </c>
      <c r="F3480" s="48" t="s">
        <v>1195</v>
      </c>
      <c r="G3480" s="409" t="s">
        <v>9410</v>
      </c>
      <c r="H3480" s="646" t="s">
        <v>11740</v>
      </c>
      <c r="I3480" s="116" t="s">
        <v>12196</v>
      </c>
      <c r="J3480" s="48" t="s">
        <v>1198</v>
      </c>
      <c r="K3480" s="300"/>
      <c r="L3480" s="349"/>
      <c r="M3480" s="362"/>
      <c r="N3480" s="349"/>
      <c r="O3480" s="349"/>
      <c r="P3480" s="578"/>
      <c r="Q3480" s="20"/>
      <c r="R3480" s="20"/>
      <c r="S3480" s="20"/>
      <c r="T3480" s="20"/>
      <c r="U3480" s="20"/>
      <c r="V3480" s="20"/>
      <c r="W3480" s="20"/>
      <c r="X3480" s="20"/>
      <c r="Y3480" s="20"/>
      <c r="Z3480" s="20"/>
      <c r="AA3480" s="20"/>
      <c r="AB3480" s="20"/>
    </row>
    <row r="3481" hidden="1">
      <c r="A3481" s="577"/>
      <c r="B3481" s="99"/>
      <c r="C3481" s="480" t="s">
        <v>69</v>
      </c>
      <c r="D3481" s="621" t="s">
        <v>1394</v>
      </c>
      <c r="E3481" s="648" t="s">
        <v>8256</v>
      </c>
      <c r="F3481" s="648" t="s">
        <v>8257</v>
      </c>
      <c r="G3481" s="409" t="s">
        <v>9021</v>
      </c>
      <c r="H3481" s="414" t="s">
        <v>10476</v>
      </c>
      <c r="I3481" s="116" t="s">
        <v>12197</v>
      </c>
      <c r="J3481" s="648" t="s">
        <v>8259</v>
      </c>
      <c r="K3481" s="300"/>
      <c r="L3481" s="349"/>
      <c r="M3481" s="362"/>
      <c r="N3481" s="349"/>
      <c r="O3481" s="349"/>
      <c r="P3481" s="578"/>
      <c r="Q3481" s="20"/>
      <c r="R3481" s="20"/>
      <c r="S3481" s="20"/>
      <c r="T3481" s="20"/>
      <c r="U3481" s="20"/>
      <c r="V3481" s="20"/>
      <c r="W3481" s="20"/>
      <c r="X3481" s="20"/>
      <c r="Y3481" s="20"/>
      <c r="Z3481" s="20"/>
      <c r="AA3481" s="20"/>
      <c r="AB3481" s="20"/>
    </row>
    <row r="3482" hidden="1">
      <c r="A3482" s="577"/>
      <c r="B3482" s="99"/>
      <c r="C3482" s="480" t="s">
        <v>69</v>
      </c>
      <c r="D3482" s="493" t="s">
        <v>1394</v>
      </c>
      <c r="E3482" s="499" t="s">
        <v>8135</v>
      </c>
      <c r="F3482" s="499" t="s">
        <v>8136</v>
      </c>
      <c r="G3482" s="649" t="s">
        <v>8745</v>
      </c>
      <c r="H3482" s="231" t="s">
        <v>10476</v>
      </c>
      <c r="I3482" s="650" t="s">
        <v>12198</v>
      </c>
      <c r="J3482" s="499" t="s">
        <v>8138</v>
      </c>
      <c r="K3482" s="300" t="s">
        <v>12199</v>
      </c>
      <c r="L3482" s="349"/>
      <c r="M3482" s="362"/>
      <c r="N3482" s="349"/>
      <c r="O3482" s="349"/>
      <c r="P3482" s="578"/>
      <c r="Q3482" s="20"/>
      <c r="R3482" s="20"/>
      <c r="S3482" s="20"/>
      <c r="T3482" s="20"/>
      <c r="U3482" s="20"/>
      <c r="V3482" s="20"/>
      <c r="W3482" s="20"/>
      <c r="X3482" s="20"/>
      <c r="Y3482" s="20"/>
      <c r="Z3482" s="20"/>
      <c r="AA3482" s="20"/>
      <c r="AB3482" s="20"/>
    </row>
    <row r="3483" hidden="1">
      <c r="A3483" s="577"/>
      <c r="B3483" s="99"/>
      <c r="C3483" s="480" t="s">
        <v>69</v>
      </c>
      <c r="D3483" s="630"/>
      <c r="G3483" s="651"/>
      <c r="H3483" s="639"/>
      <c r="J3483" s="22"/>
      <c r="K3483" s="300"/>
      <c r="L3483" s="349"/>
      <c r="M3483" s="362"/>
      <c r="N3483" s="349"/>
      <c r="O3483" s="349"/>
      <c r="P3483" s="578"/>
      <c r="Q3483" s="20"/>
      <c r="R3483" s="20"/>
      <c r="S3483" s="20"/>
      <c r="T3483" s="20"/>
      <c r="U3483" s="20"/>
      <c r="V3483" s="20"/>
      <c r="W3483" s="20"/>
      <c r="X3483" s="20"/>
      <c r="Y3483" s="20"/>
      <c r="Z3483" s="20"/>
      <c r="AA3483" s="20"/>
      <c r="AB3483" s="20"/>
    </row>
    <row r="3484" hidden="1">
      <c r="A3484" s="577"/>
      <c r="B3484" s="108"/>
      <c r="C3484" s="480" t="s">
        <v>69</v>
      </c>
      <c r="D3484" s="630"/>
      <c r="E3484" s="101"/>
      <c r="F3484" s="101"/>
      <c r="G3484" s="308"/>
      <c r="H3484" s="348"/>
      <c r="I3484" s="173"/>
      <c r="J3484" s="101"/>
      <c r="K3484" s="300"/>
      <c r="L3484" s="349"/>
      <c r="M3484" s="362"/>
      <c r="N3484" s="349"/>
      <c r="O3484" s="349"/>
      <c r="P3484" s="578"/>
      <c r="Q3484" s="20"/>
      <c r="R3484" s="20"/>
      <c r="S3484" s="20"/>
      <c r="T3484" s="20"/>
      <c r="U3484" s="20"/>
      <c r="V3484" s="20"/>
      <c r="W3484" s="20"/>
      <c r="X3484" s="20"/>
      <c r="Y3484" s="20"/>
      <c r="Z3484" s="20"/>
      <c r="AA3484" s="20"/>
      <c r="AB3484" s="20"/>
    </row>
    <row r="3485" hidden="1">
      <c r="A3485" s="577"/>
      <c r="B3485" s="83"/>
      <c r="C3485" s="478">
        <v>44609.0</v>
      </c>
      <c r="D3485" s="630"/>
      <c r="E3485" s="101"/>
      <c r="F3485" s="101"/>
      <c r="G3485" s="308"/>
      <c r="H3485" s="348"/>
      <c r="I3485" s="173"/>
      <c r="J3485" s="101"/>
      <c r="K3485" s="300"/>
      <c r="L3485" s="349"/>
      <c r="M3485" s="362"/>
      <c r="N3485" s="349"/>
      <c r="O3485" s="349"/>
      <c r="P3485" s="578"/>
      <c r="Q3485" s="20"/>
      <c r="R3485" s="20"/>
      <c r="S3485" s="20"/>
      <c r="T3485" s="20"/>
      <c r="U3485" s="20"/>
      <c r="V3485" s="20"/>
      <c r="W3485" s="20"/>
      <c r="X3485" s="20"/>
      <c r="Y3485" s="20"/>
      <c r="Z3485" s="20"/>
      <c r="AA3485" s="20"/>
      <c r="AB3485" s="20"/>
    </row>
    <row r="3486" hidden="1">
      <c r="A3486" s="577"/>
      <c r="B3486" s="582" t="s">
        <v>10572</v>
      </c>
      <c r="C3486" s="480" t="s">
        <v>69</v>
      </c>
      <c r="D3486" s="630"/>
      <c r="E3486" s="101"/>
      <c r="F3486" s="101"/>
      <c r="G3486" s="308"/>
      <c r="H3486" s="348"/>
      <c r="I3486" s="173"/>
      <c r="J3486" s="101"/>
      <c r="K3486" s="300"/>
      <c r="L3486" s="349"/>
      <c r="M3486" s="362"/>
      <c r="N3486" s="349"/>
      <c r="O3486" s="349"/>
      <c r="P3486" s="578"/>
      <c r="Q3486" s="20"/>
      <c r="R3486" s="20"/>
      <c r="S3486" s="20"/>
      <c r="T3486" s="20"/>
      <c r="U3486" s="20"/>
      <c r="V3486" s="20"/>
      <c r="W3486" s="20"/>
      <c r="X3486" s="20"/>
      <c r="Y3486" s="20"/>
      <c r="Z3486" s="20"/>
      <c r="AA3486" s="20"/>
      <c r="AB3486" s="20"/>
    </row>
    <row r="3487" hidden="1">
      <c r="A3487" s="577"/>
      <c r="B3487" s="99"/>
      <c r="C3487" s="480" t="s">
        <v>69</v>
      </c>
      <c r="D3487" s="116" t="s">
        <v>104</v>
      </c>
      <c r="E3487" s="48" t="s">
        <v>2357</v>
      </c>
      <c r="F3487" s="48" t="s">
        <v>2358</v>
      </c>
      <c r="G3487" s="409" t="s">
        <v>9186</v>
      </c>
      <c r="H3487" s="414" t="s">
        <v>9499</v>
      </c>
      <c r="I3487" s="116" t="s">
        <v>12200</v>
      </c>
      <c r="J3487" s="48" t="s">
        <v>2361</v>
      </c>
      <c r="K3487" s="300"/>
      <c r="L3487" s="349"/>
      <c r="M3487" s="362"/>
      <c r="N3487" s="349"/>
      <c r="O3487" s="349"/>
      <c r="P3487" s="578"/>
      <c r="Q3487" s="20"/>
      <c r="R3487" s="20"/>
      <c r="S3487" s="20"/>
      <c r="T3487" s="20"/>
      <c r="U3487" s="20"/>
      <c r="V3487" s="20"/>
      <c r="W3487" s="20"/>
      <c r="X3487" s="20"/>
      <c r="Y3487" s="20"/>
      <c r="Z3487" s="20"/>
      <c r="AA3487" s="20"/>
      <c r="AB3487" s="20"/>
    </row>
    <row r="3488" hidden="1">
      <c r="A3488" s="577"/>
      <c r="B3488" s="99"/>
      <c r="C3488" s="480" t="s">
        <v>69</v>
      </c>
      <c r="D3488" s="116" t="s">
        <v>104</v>
      </c>
      <c r="E3488" s="48" t="s">
        <v>2327</v>
      </c>
      <c r="F3488" s="48" t="s">
        <v>2328</v>
      </c>
      <c r="G3488" s="409" t="s">
        <v>8958</v>
      </c>
      <c r="H3488" s="414" t="s">
        <v>8835</v>
      </c>
      <c r="I3488" s="116" t="s">
        <v>12201</v>
      </c>
      <c r="J3488" s="48" t="s">
        <v>2330</v>
      </c>
      <c r="K3488" s="300"/>
      <c r="L3488" s="349"/>
      <c r="M3488" s="362"/>
      <c r="N3488" s="349"/>
      <c r="O3488" s="349"/>
      <c r="P3488" s="578"/>
      <c r="Q3488" s="20"/>
      <c r="R3488" s="20"/>
      <c r="S3488" s="20"/>
      <c r="T3488" s="20"/>
      <c r="U3488" s="20"/>
      <c r="V3488" s="20"/>
      <c r="W3488" s="20"/>
      <c r="X3488" s="20"/>
      <c r="Y3488" s="20"/>
      <c r="Z3488" s="20"/>
      <c r="AA3488" s="20"/>
      <c r="AB3488" s="20"/>
    </row>
    <row r="3489" hidden="1">
      <c r="A3489" s="577"/>
      <c r="B3489" s="99"/>
      <c r="C3489" s="480" t="s">
        <v>69</v>
      </c>
      <c r="D3489" s="122" t="s">
        <v>104</v>
      </c>
      <c r="E3489" s="424" t="s">
        <v>3775</v>
      </c>
      <c r="F3489" s="424" t="s">
        <v>3776</v>
      </c>
      <c r="G3489" s="309" t="s">
        <v>8912</v>
      </c>
      <c r="H3489" s="231" t="s">
        <v>8835</v>
      </c>
      <c r="I3489" s="122" t="s">
        <v>12202</v>
      </c>
      <c r="J3489" s="122" t="s">
        <v>3778</v>
      </c>
      <c r="K3489" s="300" t="s">
        <v>12203</v>
      </c>
      <c r="L3489" s="349"/>
      <c r="M3489" s="362"/>
      <c r="N3489" s="349"/>
      <c r="O3489" s="349"/>
      <c r="P3489" s="578"/>
      <c r="Q3489" s="20"/>
      <c r="R3489" s="20"/>
      <c r="S3489" s="20"/>
      <c r="T3489" s="20"/>
      <c r="U3489" s="20"/>
      <c r="V3489" s="20"/>
      <c r="W3489" s="20"/>
      <c r="X3489" s="20"/>
      <c r="Y3489" s="20"/>
      <c r="Z3489" s="20"/>
      <c r="AA3489" s="20"/>
      <c r="AB3489" s="20"/>
    </row>
    <row r="3490" hidden="1">
      <c r="A3490" s="577"/>
      <c r="B3490" s="99"/>
      <c r="C3490" s="480" t="s">
        <v>69</v>
      </c>
      <c r="D3490" s="493" t="s">
        <v>51</v>
      </c>
      <c r="E3490" s="424" t="s">
        <v>3409</v>
      </c>
      <c r="F3490" s="424" t="s">
        <v>3410</v>
      </c>
      <c r="G3490" s="309" t="s">
        <v>9325</v>
      </c>
      <c r="H3490" s="231" t="s">
        <v>11605</v>
      </c>
      <c r="I3490" s="122" t="s">
        <v>12204</v>
      </c>
      <c r="J3490" s="424" t="s">
        <v>3412</v>
      </c>
      <c r="K3490" s="300" t="s">
        <v>12205</v>
      </c>
      <c r="L3490" s="349"/>
      <c r="M3490" s="362"/>
      <c r="N3490" s="349"/>
      <c r="O3490" s="349"/>
      <c r="P3490" s="578"/>
      <c r="Q3490" s="20"/>
      <c r="R3490" s="20"/>
      <c r="S3490" s="20"/>
      <c r="T3490" s="20"/>
      <c r="U3490" s="20"/>
      <c r="V3490" s="20"/>
      <c r="W3490" s="20"/>
      <c r="X3490" s="20"/>
      <c r="Y3490" s="20"/>
      <c r="Z3490" s="20"/>
      <c r="AA3490" s="20"/>
      <c r="AB3490" s="20"/>
    </row>
    <row r="3491" hidden="1">
      <c r="A3491" s="577"/>
      <c r="B3491" s="108"/>
      <c r="C3491" s="480" t="s">
        <v>69</v>
      </c>
      <c r="D3491" s="630"/>
      <c r="E3491" s="101"/>
      <c r="F3491" s="101"/>
      <c r="G3491" s="308"/>
      <c r="H3491" s="348"/>
      <c r="I3491" s="173"/>
      <c r="J3491" s="101"/>
      <c r="K3491" s="300"/>
      <c r="L3491" s="349"/>
      <c r="M3491" s="362"/>
      <c r="N3491" s="349"/>
      <c r="O3491" s="349"/>
      <c r="P3491" s="578"/>
      <c r="Q3491" s="20"/>
      <c r="R3491" s="20"/>
      <c r="S3491" s="20"/>
      <c r="T3491" s="20"/>
      <c r="U3491" s="20"/>
      <c r="V3491" s="20"/>
      <c r="W3491" s="20"/>
      <c r="X3491" s="20"/>
      <c r="Y3491" s="20"/>
      <c r="Z3491" s="20"/>
      <c r="AA3491" s="20"/>
      <c r="AB3491" s="20"/>
    </row>
    <row r="3492" hidden="1">
      <c r="A3492" s="577"/>
      <c r="B3492" s="83"/>
      <c r="C3492" s="478">
        <v>44610.0</v>
      </c>
      <c r="D3492" s="630"/>
      <c r="E3492" s="101"/>
      <c r="F3492" s="101"/>
      <c r="G3492" s="308"/>
      <c r="H3492" s="348"/>
      <c r="I3492" s="173"/>
      <c r="J3492" s="101"/>
      <c r="K3492" s="300"/>
      <c r="L3492" s="349"/>
      <c r="M3492" s="362"/>
      <c r="N3492" s="349"/>
      <c r="O3492" s="349"/>
      <c r="P3492" s="578"/>
      <c r="Q3492" s="20"/>
      <c r="R3492" s="20"/>
      <c r="S3492" s="20"/>
      <c r="T3492" s="20"/>
      <c r="U3492" s="20"/>
      <c r="V3492" s="20"/>
      <c r="W3492" s="20"/>
      <c r="X3492" s="20"/>
      <c r="Y3492" s="20"/>
      <c r="Z3492" s="20"/>
      <c r="AA3492" s="20"/>
      <c r="AB3492" s="20"/>
    </row>
    <row r="3493" hidden="1">
      <c r="A3493" s="577"/>
      <c r="B3493" s="582" t="s">
        <v>10572</v>
      </c>
      <c r="C3493" s="480" t="s">
        <v>69</v>
      </c>
      <c r="D3493" s="621" t="s">
        <v>51</v>
      </c>
      <c r="E3493" s="48" t="s">
        <v>2406</v>
      </c>
      <c r="F3493" s="48" t="s">
        <v>2407</v>
      </c>
      <c r="G3493" s="409" t="s">
        <v>8927</v>
      </c>
      <c r="H3493" s="414" t="s">
        <v>8866</v>
      </c>
      <c r="I3493" s="116" t="s">
        <v>12206</v>
      </c>
      <c r="J3493" s="116" t="s">
        <v>2409</v>
      </c>
      <c r="K3493" s="300"/>
      <c r="L3493" s="349"/>
      <c r="M3493" s="362"/>
      <c r="N3493" s="349"/>
      <c r="O3493" s="349"/>
      <c r="P3493" s="578"/>
      <c r="Q3493" s="20"/>
      <c r="R3493" s="20"/>
      <c r="S3493" s="20"/>
      <c r="T3493" s="20"/>
      <c r="U3493" s="20"/>
      <c r="V3493" s="20"/>
      <c r="W3493" s="20"/>
      <c r="X3493" s="20"/>
      <c r="Y3493" s="20"/>
      <c r="Z3493" s="20"/>
      <c r="AA3493" s="20"/>
      <c r="AB3493" s="20"/>
    </row>
    <row r="3494" hidden="1">
      <c r="A3494" s="577"/>
      <c r="B3494" s="99"/>
      <c r="C3494" s="480" t="s">
        <v>69</v>
      </c>
      <c r="D3494" s="621" t="s">
        <v>51</v>
      </c>
      <c r="E3494" s="48" t="s">
        <v>492</v>
      </c>
      <c r="F3494" s="48" t="s">
        <v>493</v>
      </c>
      <c r="G3494" s="409" t="s">
        <v>9222</v>
      </c>
      <c r="H3494" s="414" t="s">
        <v>12207</v>
      </c>
      <c r="I3494" s="116" t="s">
        <v>12208</v>
      </c>
      <c r="J3494" s="116" t="s">
        <v>496</v>
      </c>
      <c r="K3494" s="300"/>
      <c r="L3494" s="349"/>
      <c r="M3494" s="362"/>
      <c r="N3494" s="349"/>
      <c r="O3494" s="349"/>
      <c r="P3494" s="578"/>
      <c r="Q3494" s="20"/>
      <c r="R3494" s="20"/>
      <c r="S3494" s="20"/>
      <c r="T3494" s="20"/>
      <c r="U3494" s="20"/>
      <c r="V3494" s="20"/>
      <c r="W3494" s="20"/>
      <c r="X3494" s="20"/>
      <c r="Y3494" s="20"/>
      <c r="Z3494" s="20"/>
      <c r="AA3494" s="20"/>
      <c r="AB3494" s="20"/>
    </row>
    <row r="3495" hidden="1">
      <c r="A3495" s="577"/>
      <c r="B3495" s="99"/>
      <c r="C3495" s="480" t="s">
        <v>69</v>
      </c>
      <c r="D3495" s="621" t="s">
        <v>51</v>
      </c>
      <c r="E3495" s="48" t="s">
        <v>2156</v>
      </c>
      <c r="F3495" s="48" t="s">
        <v>2157</v>
      </c>
      <c r="G3495" s="409" t="s">
        <v>8958</v>
      </c>
      <c r="H3495" s="414" t="s">
        <v>10073</v>
      </c>
      <c r="I3495" s="116" t="s">
        <v>12209</v>
      </c>
      <c r="J3495" s="116" t="s">
        <v>2159</v>
      </c>
      <c r="K3495" s="300"/>
      <c r="L3495" s="349"/>
      <c r="M3495" s="362"/>
      <c r="N3495" s="349"/>
      <c r="O3495" s="349"/>
      <c r="P3495" s="578"/>
      <c r="Q3495" s="20"/>
      <c r="R3495" s="20"/>
      <c r="S3495" s="20"/>
      <c r="T3495" s="20"/>
      <c r="U3495" s="20"/>
      <c r="V3495" s="20"/>
      <c r="W3495" s="20"/>
      <c r="X3495" s="20"/>
      <c r="Y3495" s="20"/>
      <c r="Z3495" s="20"/>
      <c r="AA3495" s="20"/>
      <c r="AB3495" s="20"/>
    </row>
    <row r="3496" hidden="1">
      <c r="A3496" s="577"/>
      <c r="B3496" s="99"/>
      <c r="C3496" s="480" t="s">
        <v>69</v>
      </c>
      <c r="D3496" s="493" t="s">
        <v>51</v>
      </c>
      <c r="E3496" s="424" t="s">
        <v>2178</v>
      </c>
      <c r="F3496" s="424" t="s">
        <v>2179</v>
      </c>
      <c r="G3496" s="309" t="s">
        <v>8783</v>
      </c>
      <c r="H3496" s="231" t="s">
        <v>9558</v>
      </c>
      <c r="I3496" s="122" t="s">
        <v>12210</v>
      </c>
      <c r="J3496" s="122" t="s">
        <v>2181</v>
      </c>
      <c r="K3496" s="300" t="s">
        <v>12211</v>
      </c>
      <c r="L3496" s="349"/>
      <c r="M3496" s="362"/>
      <c r="N3496" s="349"/>
      <c r="O3496" s="349"/>
      <c r="P3496" s="578"/>
      <c r="Q3496" s="20"/>
      <c r="R3496" s="20"/>
      <c r="S3496" s="20"/>
      <c r="T3496" s="20"/>
      <c r="U3496" s="20"/>
      <c r="V3496" s="20"/>
      <c r="W3496" s="20"/>
      <c r="X3496" s="20"/>
      <c r="Y3496" s="20"/>
      <c r="Z3496" s="20"/>
      <c r="AA3496" s="20"/>
      <c r="AB3496" s="20"/>
    </row>
    <row r="3497" hidden="1">
      <c r="A3497" s="577"/>
      <c r="B3497" s="99"/>
      <c r="C3497" s="480" t="s">
        <v>69</v>
      </c>
      <c r="D3497" s="630"/>
      <c r="E3497" s="127"/>
      <c r="F3497" s="127"/>
      <c r="G3497" s="127"/>
      <c r="H3497" s="127"/>
      <c r="I3497" s="127"/>
      <c r="J3497" s="127"/>
      <c r="K3497" s="300"/>
      <c r="L3497" s="349"/>
      <c r="M3497" s="362"/>
      <c r="N3497" s="349"/>
      <c r="O3497" s="349"/>
      <c r="P3497" s="578"/>
      <c r="Q3497" s="20"/>
      <c r="R3497" s="20"/>
      <c r="S3497" s="20"/>
      <c r="T3497" s="20"/>
      <c r="U3497" s="20"/>
      <c r="V3497" s="20"/>
      <c r="W3497" s="20"/>
      <c r="X3497" s="20"/>
      <c r="Y3497" s="20"/>
      <c r="Z3497" s="20"/>
      <c r="AA3497" s="20"/>
      <c r="AB3497" s="20"/>
    </row>
    <row r="3498" hidden="1">
      <c r="A3498" s="577"/>
      <c r="B3498" s="108"/>
      <c r="C3498" s="480" t="s">
        <v>69</v>
      </c>
      <c r="D3498" s="630"/>
      <c r="E3498" s="101"/>
      <c r="F3498" s="101"/>
      <c r="G3498" s="308"/>
      <c r="H3498" s="348"/>
      <c r="I3498" s="173"/>
      <c r="J3498" s="101"/>
      <c r="K3498" s="300"/>
      <c r="L3498" s="349"/>
      <c r="M3498" s="362"/>
      <c r="N3498" s="349"/>
      <c r="O3498" s="349"/>
      <c r="P3498" s="578"/>
      <c r="Q3498" s="20"/>
      <c r="R3498" s="20"/>
      <c r="S3498" s="20"/>
      <c r="T3498" s="20"/>
      <c r="U3498" s="20"/>
      <c r="V3498" s="20"/>
      <c r="W3498" s="20"/>
      <c r="X3498" s="20"/>
      <c r="Y3498" s="20"/>
      <c r="Z3498" s="20"/>
      <c r="AA3498" s="20"/>
      <c r="AB3498" s="20"/>
    </row>
    <row r="3499" hidden="1">
      <c r="A3499" s="577"/>
      <c r="B3499" s="83"/>
      <c r="C3499" s="478">
        <v>44613.0</v>
      </c>
      <c r="D3499" s="630"/>
      <c r="E3499" s="101"/>
      <c r="F3499" s="101"/>
      <c r="G3499" s="308"/>
      <c r="H3499" s="348"/>
      <c r="I3499" s="173"/>
      <c r="J3499" s="101"/>
      <c r="K3499" s="300"/>
      <c r="L3499" s="349"/>
      <c r="M3499" s="362"/>
      <c r="N3499" s="349"/>
      <c r="O3499" s="349"/>
      <c r="P3499" s="578"/>
      <c r="Q3499" s="20"/>
      <c r="R3499" s="20"/>
      <c r="S3499" s="20"/>
      <c r="T3499" s="20"/>
      <c r="U3499" s="20"/>
      <c r="V3499" s="20"/>
      <c r="W3499" s="20"/>
      <c r="X3499" s="20"/>
      <c r="Y3499" s="20"/>
      <c r="Z3499" s="20"/>
      <c r="AA3499" s="20"/>
      <c r="AB3499" s="20"/>
    </row>
    <row r="3500" hidden="1">
      <c r="A3500" s="577"/>
      <c r="B3500" s="582" t="s">
        <v>10572</v>
      </c>
      <c r="C3500" s="480" t="s">
        <v>69</v>
      </c>
      <c r="D3500" s="621" t="s">
        <v>51</v>
      </c>
      <c r="E3500" s="48" t="s">
        <v>7387</v>
      </c>
      <c r="F3500" s="48" t="s">
        <v>7388</v>
      </c>
      <c r="G3500" s="409" t="s">
        <v>9410</v>
      </c>
      <c r="H3500" s="414" t="s">
        <v>10999</v>
      </c>
      <c r="I3500" s="494" t="s">
        <v>12212</v>
      </c>
      <c r="J3500" s="48" t="s">
        <v>7390</v>
      </c>
      <c r="K3500" s="300"/>
      <c r="L3500" s="349"/>
      <c r="M3500" s="362"/>
      <c r="N3500" s="349"/>
      <c r="O3500" s="349"/>
      <c r="P3500" s="578"/>
      <c r="Q3500" s="20"/>
      <c r="R3500" s="20"/>
      <c r="S3500" s="20"/>
      <c r="T3500" s="20"/>
      <c r="U3500" s="20"/>
      <c r="V3500" s="20"/>
      <c r="W3500" s="20"/>
      <c r="X3500" s="20"/>
      <c r="Y3500" s="20"/>
      <c r="Z3500" s="20"/>
      <c r="AA3500" s="20"/>
      <c r="AB3500" s="20"/>
    </row>
    <row r="3501" hidden="1">
      <c r="A3501" s="577"/>
      <c r="B3501" s="99"/>
      <c r="C3501" s="480" t="s">
        <v>69</v>
      </c>
      <c r="D3501" s="116" t="s">
        <v>1394</v>
      </c>
      <c r="E3501" s="48" t="s">
        <v>1731</v>
      </c>
      <c r="F3501" s="48" t="s">
        <v>1732</v>
      </c>
      <c r="G3501" s="409" t="s">
        <v>9021</v>
      </c>
      <c r="H3501" s="414" t="s">
        <v>10999</v>
      </c>
      <c r="I3501" s="652" t="s">
        <v>12213</v>
      </c>
      <c r="J3501" s="48" t="s">
        <v>1734</v>
      </c>
      <c r="K3501" s="300"/>
      <c r="L3501" s="349"/>
      <c r="M3501" s="362"/>
      <c r="N3501" s="349"/>
      <c r="O3501" s="349"/>
      <c r="P3501" s="578"/>
      <c r="Q3501" s="20"/>
      <c r="R3501" s="20"/>
      <c r="S3501" s="20"/>
      <c r="T3501" s="20"/>
      <c r="U3501" s="20"/>
      <c r="V3501" s="20"/>
      <c r="W3501" s="20"/>
      <c r="X3501" s="20"/>
      <c r="Y3501" s="20"/>
      <c r="Z3501" s="20"/>
      <c r="AA3501" s="20"/>
      <c r="AB3501" s="20"/>
    </row>
    <row r="3502" hidden="1">
      <c r="A3502" s="577"/>
      <c r="B3502" s="99"/>
      <c r="C3502" s="480" t="s">
        <v>69</v>
      </c>
      <c r="D3502" s="122" t="s">
        <v>1394</v>
      </c>
      <c r="E3502" s="424" t="s">
        <v>7806</v>
      </c>
      <c r="F3502" s="424" t="s">
        <v>7807</v>
      </c>
      <c r="G3502" s="309" t="s">
        <v>8745</v>
      </c>
      <c r="H3502" s="231" t="s">
        <v>9037</v>
      </c>
      <c r="I3502" s="122" t="s">
        <v>12214</v>
      </c>
      <c r="J3502" s="424" t="s">
        <v>7809</v>
      </c>
      <c r="K3502" s="300" t="s">
        <v>12215</v>
      </c>
      <c r="L3502" s="349"/>
      <c r="M3502" s="362"/>
      <c r="N3502" s="349"/>
      <c r="O3502" s="349"/>
      <c r="P3502" s="578"/>
      <c r="Q3502" s="20"/>
      <c r="R3502" s="20"/>
      <c r="S3502" s="20"/>
      <c r="T3502" s="20"/>
      <c r="U3502" s="20"/>
      <c r="V3502" s="20"/>
      <c r="W3502" s="20"/>
      <c r="X3502" s="20"/>
      <c r="Y3502" s="20"/>
      <c r="Z3502" s="20"/>
      <c r="AA3502" s="20"/>
      <c r="AB3502" s="20"/>
    </row>
    <row r="3503" hidden="1">
      <c r="A3503" s="577"/>
      <c r="B3503" s="99"/>
      <c r="C3503" s="480" t="s">
        <v>69</v>
      </c>
      <c r="D3503" s="116" t="s">
        <v>1394</v>
      </c>
      <c r="E3503" s="48" t="s">
        <v>12216</v>
      </c>
      <c r="F3503" s="48" t="s">
        <v>12217</v>
      </c>
      <c r="G3503" s="409" t="s">
        <v>9325</v>
      </c>
      <c r="H3503" s="414" t="s">
        <v>9037</v>
      </c>
      <c r="I3503" s="29" t="s">
        <v>12218</v>
      </c>
      <c r="J3503" s="48" t="s">
        <v>12219</v>
      </c>
      <c r="K3503" s="300"/>
      <c r="L3503" s="349"/>
      <c r="M3503" s="362"/>
      <c r="N3503" s="349"/>
      <c r="O3503" s="349"/>
      <c r="P3503" s="578"/>
      <c r="Q3503" s="20"/>
      <c r="R3503" s="20"/>
      <c r="S3503" s="20"/>
      <c r="T3503" s="20"/>
      <c r="U3503" s="20"/>
      <c r="V3503" s="20"/>
      <c r="W3503" s="20"/>
      <c r="X3503" s="20"/>
      <c r="Y3503" s="20"/>
      <c r="Z3503" s="20"/>
      <c r="AA3503" s="20"/>
      <c r="AB3503" s="20"/>
    </row>
    <row r="3504" hidden="1">
      <c r="A3504" s="577"/>
      <c r="B3504" s="99"/>
      <c r="C3504" s="480" t="s">
        <v>69</v>
      </c>
      <c r="D3504" s="630"/>
      <c r="E3504" s="101"/>
      <c r="F3504" s="101"/>
      <c r="G3504" s="308"/>
      <c r="H3504" s="348"/>
      <c r="I3504" s="173"/>
      <c r="J3504" s="101"/>
      <c r="K3504" s="300"/>
      <c r="L3504" s="349"/>
      <c r="M3504" s="362"/>
      <c r="N3504" s="349"/>
      <c r="O3504" s="349"/>
      <c r="P3504" s="578"/>
      <c r="Q3504" s="20"/>
      <c r="R3504" s="20"/>
      <c r="S3504" s="20"/>
      <c r="T3504" s="20"/>
      <c r="U3504" s="20"/>
      <c r="V3504" s="20"/>
      <c r="W3504" s="20"/>
      <c r="X3504" s="20"/>
      <c r="Y3504" s="20"/>
      <c r="Z3504" s="20"/>
      <c r="AA3504" s="20"/>
      <c r="AB3504" s="20"/>
    </row>
    <row r="3505" hidden="1">
      <c r="A3505" s="577"/>
      <c r="B3505" s="108"/>
      <c r="C3505" s="480" t="s">
        <v>69</v>
      </c>
      <c r="D3505" s="630"/>
      <c r="E3505" s="101"/>
      <c r="F3505" s="101"/>
      <c r="G3505" s="308"/>
      <c r="H3505" s="348"/>
      <c r="I3505" s="173"/>
      <c r="J3505" s="101"/>
      <c r="K3505" s="300"/>
      <c r="L3505" s="349"/>
      <c r="M3505" s="362"/>
      <c r="N3505" s="349"/>
      <c r="O3505" s="349"/>
      <c r="P3505" s="578"/>
      <c r="Q3505" s="20"/>
      <c r="R3505" s="20"/>
      <c r="S3505" s="20"/>
      <c r="T3505" s="20"/>
      <c r="U3505" s="20"/>
      <c r="V3505" s="20"/>
      <c r="W3505" s="20"/>
      <c r="X3505" s="20"/>
      <c r="Y3505" s="20"/>
      <c r="Z3505" s="20"/>
      <c r="AA3505" s="20"/>
      <c r="AB3505" s="20"/>
    </row>
    <row r="3506" hidden="1">
      <c r="A3506" s="577"/>
      <c r="B3506" s="83"/>
      <c r="C3506" s="478">
        <v>44614.0</v>
      </c>
      <c r="D3506" s="630"/>
      <c r="E3506" s="101"/>
      <c r="F3506" s="101"/>
      <c r="G3506" s="308"/>
      <c r="H3506" s="348"/>
      <c r="I3506" s="173"/>
      <c r="J3506" s="101"/>
      <c r="K3506" s="300"/>
      <c r="L3506" s="349"/>
      <c r="M3506" s="362"/>
      <c r="N3506" s="349"/>
      <c r="O3506" s="349"/>
      <c r="P3506" s="578"/>
      <c r="Q3506" s="20"/>
      <c r="R3506" s="20"/>
      <c r="S3506" s="20"/>
      <c r="T3506" s="20"/>
      <c r="U3506" s="20"/>
      <c r="V3506" s="20"/>
      <c r="W3506" s="20"/>
      <c r="X3506" s="20"/>
      <c r="Y3506" s="20"/>
      <c r="Z3506" s="20"/>
      <c r="AA3506" s="20"/>
      <c r="AB3506" s="20"/>
    </row>
    <row r="3507" hidden="1">
      <c r="A3507" s="577"/>
      <c r="B3507" s="582" t="s">
        <v>10572</v>
      </c>
      <c r="C3507" s="480" t="s">
        <v>69</v>
      </c>
      <c r="D3507" s="630"/>
      <c r="E3507" s="101"/>
      <c r="F3507" s="101"/>
      <c r="G3507" s="308"/>
      <c r="H3507" s="348"/>
      <c r="I3507" s="173"/>
      <c r="J3507" s="101"/>
      <c r="K3507" s="300"/>
      <c r="L3507" s="349"/>
      <c r="M3507" s="362"/>
      <c r="N3507" s="349"/>
      <c r="O3507" s="349"/>
      <c r="P3507" s="578"/>
      <c r="Q3507" s="20"/>
      <c r="R3507" s="20"/>
      <c r="S3507" s="20"/>
      <c r="T3507" s="20"/>
      <c r="U3507" s="20"/>
      <c r="V3507" s="20"/>
      <c r="W3507" s="20"/>
      <c r="X3507" s="20"/>
      <c r="Y3507" s="20"/>
      <c r="Z3507" s="20"/>
      <c r="AA3507" s="20"/>
      <c r="AB3507" s="20"/>
    </row>
    <row r="3508" hidden="1">
      <c r="A3508" s="577"/>
      <c r="B3508" s="99"/>
      <c r="C3508" s="480" t="s">
        <v>69</v>
      </c>
      <c r="D3508" s="630"/>
      <c r="E3508" s="101"/>
      <c r="F3508" s="101"/>
      <c r="G3508" s="308"/>
      <c r="H3508" s="348"/>
      <c r="I3508" s="173"/>
      <c r="J3508" s="101"/>
      <c r="K3508" s="300"/>
      <c r="L3508" s="349"/>
      <c r="M3508" s="362"/>
      <c r="N3508" s="349"/>
      <c r="O3508" s="349"/>
      <c r="P3508" s="578"/>
      <c r="Q3508" s="20"/>
      <c r="R3508" s="20"/>
      <c r="S3508" s="20"/>
      <c r="T3508" s="20"/>
      <c r="U3508" s="20"/>
      <c r="V3508" s="20"/>
      <c r="W3508" s="20"/>
      <c r="X3508" s="20"/>
      <c r="Y3508" s="20"/>
      <c r="Z3508" s="20"/>
      <c r="AA3508" s="20"/>
      <c r="AB3508" s="20"/>
    </row>
    <row r="3509" hidden="1">
      <c r="A3509" s="577"/>
      <c r="B3509" s="99"/>
      <c r="C3509" s="480" t="s">
        <v>69</v>
      </c>
      <c r="D3509" s="116" t="s">
        <v>104</v>
      </c>
      <c r="E3509" s="593" t="s">
        <v>4407</v>
      </c>
      <c r="F3509" s="593" t="s">
        <v>4408</v>
      </c>
      <c r="G3509" s="409" t="s">
        <v>8958</v>
      </c>
      <c r="H3509" s="592" t="s">
        <v>11655</v>
      </c>
      <c r="I3509" s="593" t="s">
        <v>12191</v>
      </c>
      <c r="J3509" s="593" t="s">
        <v>4410</v>
      </c>
      <c r="K3509" s="300"/>
      <c r="L3509" s="349"/>
      <c r="M3509" s="362"/>
      <c r="N3509" s="349"/>
      <c r="O3509" s="349"/>
      <c r="P3509" s="578"/>
      <c r="Q3509" s="20"/>
      <c r="R3509" s="20"/>
      <c r="S3509" s="20"/>
      <c r="T3509" s="20"/>
      <c r="U3509" s="20"/>
      <c r="V3509" s="20"/>
      <c r="W3509" s="20"/>
      <c r="X3509" s="20"/>
      <c r="Y3509" s="20"/>
      <c r="Z3509" s="20"/>
      <c r="AA3509" s="20"/>
      <c r="AB3509" s="20"/>
    </row>
    <row r="3510" hidden="1">
      <c r="A3510" s="577"/>
      <c r="B3510" s="99"/>
      <c r="C3510" s="480" t="s">
        <v>69</v>
      </c>
      <c r="D3510" s="331" t="s">
        <v>1394</v>
      </c>
      <c r="E3510" s="653" t="s">
        <v>8135</v>
      </c>
      <c r="F3510" s="635" t="s">
        <v>8136</v>
      </c>
      <c r="G3510" s="654" t="s">
        <v>8783</v>
      </c>
      <c r="H3510" s="331" t="s">
        <v>10476</v>
      </c>
      <c r="I3510" s="636" t="s">
        <v>12220</v>
      </c>
      <c r="J3510" s="635" t="s">
        <v>8138</v>
      </c>
      <c r="K3510" s="300" t="s">
        <v>12221</v>
      </c>
      <c r="L3510" s="349"/>
      <c r="M3510" s="362"/>
      <c r="N3510" s="349"/>
      <c r="O3510" s="349"/>
      <c r="P3510" s="578"/>
      <c r="Q3510" s="20"/>
      <c r="R3510" s="20"/>
      <c r="S3510" s="20"/>
      <c r="T3510" s="20"/>
      <c r="U3510" s="20"/>
      <c r="V3510" s="20"/>
      <c r="W3510" s="20"/>
      <c r="X3510" s="20"/>
      <c r="Y3510" s="20"/>
      <c r="Z3510" s="20"/>
      <c r="AA3510" s="20"/>
      <c r="AB3510" s="20"/>
    </row>
    <row r="3511" hidden="1">
      <c r="A3511" s="577"/>
      <c r="B3511" s="99"/>
      <c r="C3511" s="480" t="s">
        <v>69</v>
      </c>
      <c r="D3511" s="621" t="s">
        <v>51</v>
      </c>
      <c r="E3511" s="116" t="s">
        <v>3014</v>
      </c>
      <c r="F3511" s="116" t="s">
        <v>3015</v>
      </c>
      <c r="G3511" s="409" t="s">
        <v>9325</v>
      </c>
      <c r="H3511" s="414" t="s">
        <v>11601</v>
      </c>
      <c r="I3511" s="116" t="s">
        <v>12222</v>
      </c>
      <c r="J3511" s="116" t="s">
        <v>3017</v>
      </c>
      <c r="K3511" s="300"/>
      <c r="L3511" s="349"/>
      <c r="M3511" s="362"/>
      <c r="N3511" s="349"/>
      <c r="O3511" s="349"/>
      <c r="P3511" s="578"/>
      <c r="Q3511" s="20"/>
      <c r="R3511" s="20"/>
      <c r="S3511" s="20"/>
      <c r="T3511" s="20"/>
      <c r="U3511" s="20"/>
      <c r="V3511" s="20"/>
      <c r="W3511" s="20"/>
      <c r="X3511" s="20"/>
      <c r="Y3511" s="20"/>
      <c r="Z3511" s="20"/>
      <c r="AA3511" s="20"/>
      <c r="AB3511" s="20"/>
    </row>
    <row r="3512" hidden="1">
      <c r="A3512" s="577"/>
      <c r="B3512" s="99"/>
      <c r="C3512" s="480"/>
      <c r="D3512" s="621" t="s">
        <v>115</v>
      </c>
      <c r="E3512" s="48" t="s">
        <v>4846</v>
      </c>
      <c r="F3512" s="48" t="s">
        <v>4847</v>
      </c>
      <c r="G3512" s="409" t="s">
        <v>8870</v>
      </c>
      <c r="H3512" s="414" t="s">
        <v>12223</v>
      </c>
      <c r="I3512" s="116" t="s">
        <v>12224</v>
      </c>
      <c r="J3512" s="48" t="s">
        <v>3553</v>
      </c>
      <c r="K3512" s="300" t="s">
        <v>12225</v>
      </c>
      <c r="L3512" s="349"/>
      <c r="M3512" s="362"/>
      <c r="N3512" s="349"/>
      <c r="O3512" s="349"/>
      <c r="P3512" s="578"/>
      <c r="Q3512" s="20"/>
      <c r="R3512" s="20"/>
      <c r="S3512" s="20"/>
      <c r="T3512" s="20"/>
      <c r="U3512" s="20"/>
      <c r="V3512" s="20"/>
      <c r="W3512" s="20"/>
      <c r="X3512" s="20"/>
      <c r="Y3512" s="20"/>
      <c r="Z3512" s="20"/>
      <c r="AA3512" s="20"/>
      <c r="AB3512" s="20"/>
    </row>
    <row r="3513" hidden="1">
      <c r="A3513" s="577"/>
      <c r="B3513" s="99"/>
      <c r="C3513" s="480"/>
      <c r="D3513" s="621" t="s">
        <v>115</v>
      </c>
      <c r="E3513" s="48" t="s">
        <v>3550</v>
      </c>
      <c r="F3513" s="48" t="s">
        <v>3551</v>
      </c>
      <c r="G3513" s="409" t="s">
        <v>8870</v>
      </c>
      <c r="H3513" s="414" t="s">
        <v>12223</v>
      </c>
      <c r="I3513" s="116" t="s">
        <v>12224</v>
      </c>
      <c r="J3513" s="48" t="s">
        <v>3553</v>
      </c>
      <c r="K3513" s="300" t="s">
        <v>12225</v>
      </c>
      <c r="L3513" s="349"/>
      <c r="M3513" s="362"/>
      <c r="N3513" s="349"/>
      <c r="O3513" s="349"/>
      <c r="P3513" s="578"/>
      <c r="Q3513" s="20"/>
      <c r="R3513" s="20"/>
      <c r="S3513" s="20"/>
      <c r="T3513" s="20"/>
      <c r="U3513" s="20"/>
      <c r="V3513" s="20"/>
      <c r="W3513" s="20"/>
      <c r="X3513" s="20"/>
      <c r="Y3513" s="20"/>
      <c r="Z3513" s="20"/>
      <c r="AA3513" s="20"/>
      <c r="AB3513" s="20"/>
    </row>
    <row r="3514" hidden="1">
      <c r="A3514" s="577"/>
      <c r="B3514" s="108"/>
      <c r="C3514" s="480" t="s">
        <v>69</v>
      </c>
      <c r="D3514" s="621" t="s">
        <v>51</v>
      </c>
      <c r="E3514" s="116" t="s">
        <v>2610</v>
      </c>
      <c r="F3514" s="116" t="s">
        <v>2611</v>
      </c>
      <c r="G3514" s="409" t="s">
        <v>9047</v>
      </c>
      <c r="H3514" s="414" t="s">
        <v>11601</v>
      </c>
      <c r="I3514" s="116" t="s">
        <v>12226</v>
      </c>
      <c r="J3514" s="116" t="s">
        <v>12227</v>
      </c>
      <c r="K3514" s="300"/>
      <c r="L3514" s="349"/>
      <c r="M3514" s="362"/>
      <c r="N3514" s="349"/>
      <c r="O3514" s="349"/>
      <c r="P3514" s="578"/>
      <c r="Q3514" s="20"/>
      <c r="R3514" s="20"/>
      <c r="S3514" s="20"/>
      <c r="T3514" s="20"/>
      <c r="U3514" s="20"/>
      <c r="V3514" s="20"/>
      <c r="W3514" s="20"/>
      <c r="X3514" s="20"/>
      <c r="Y3514" s="20"/>
      <c r="Z3514" s="20"/>
      <c r="AA3514" s="20"/>
      <c r="AB3514" s="20"/>
    </row>
    <row r="3515" hidden="1">
      <c r="A3515" s="577"/>
      <c r="B3515" s="83"/>
      <c r="C3515" s="478">
        <v>44616.0</v>
      </c>
      <c r="D3515" s="630"/>
      <c r="E3515" s="101"/>
      <c r="F3515" s="101"/>
      <c r="G3515" s="308"/>
      <c r="H3515" s="348"/>
      <c r="I3515" s="173"/>
      <c r="J3515" s="101"/>
      <c r="K3515" s="300"/>
      <c r="L3515" s="349"/>
      <c r="M3515" s="362"/>
      <c r="N3515" s="349"/>
      <c r="O3515" s="349"/>
      <c r="P3515" s="578"/>
      <c r="Q3515" s="20"/>
      <c r="R3515" s="20"/>
      <c r="S3515" s="20"/>
      <c r="T3515" s="20"/>
      <c r="U3515" s="20"/>
      <c r="V3515" s="20"/>
      <c r="W3515" s="20"/>
      <c r="X3515" s="20"/>
      <c r="Y3515" s="20"/>
      <c r="Z3515" s="20"/>
      <c r="AA3515" s="20"/>
      <c r="AB3515" s="20"/>
    </row>
    <row r="3516" hidden="1">
      <c r="A3516" s="577"/>
      <c r="B3516" s="582" t="s">
        <v>10572</v>
      </c>
      <c r="C3516" s="480" t="s">
        <v>69</v>
      </c>
      <c r="D3516" s="630"/>
      <c r="E3516" s="101"/>
      <c r="F3516" s="101"/>
      <c r="G3516" s="308"/>
      <c r="H3516" s="348"/>
      <c r="I3516" s="173"/>
      <c r="J3516" s="101"/>
      <c r="K3516" s="300"/>
      <c r="L3516" s="349"/>
      <c r="M3516" s="362"/>
      <c r="N3516" s="349"/>
      <c r="O3516" s="349"/>
      <c r="P3516" s="578"/>
      <c r="Q3516" s="20"/>
      <c r="R3516" s="20"/>
      <c r="S3516" s="20"/>
      <c r="T3516" s="20"/>
      <c r="U3516" s="20"/>
      <c r="V3516" s="20"/>
      <c r="W3516" s="20"/>
      <c r="X3516" s="20"/>
      <c r="Y3516" s="20"/>
      <c r="Z3516" s="20"/>
      <c r="AA3516" s="20"/>
      <c r="AB3516" s="20"/>
    </row>
    <row r="3517" hidden="1">
      <c r="A3517" s="577"/>
      <c r="B3517" s="99"/>
      <c r="C3517" s="480" t="s">
        <v>69</v>
      </c>
      <c r="D3517" s="496" t="s">
        <v>99</v>
      </c>
      <c r="E3517" s="424" t="s">
        <v>5153</v>
      </c>
      <c r="F3517" s="424" t="s">
        <v>5154</v>
      </c>
      <c r="G3517" s="309" t="s">
        <v>9186</v>
      </c>
      <c r="H3517" s="231" t="s">
        <v>12228</v>
      </c>
      <c r="I3517" s="122" t="s">
        <v>12229</v>
      </c>
      <c r="J3517" s="424" t="s">
        <v>5156</v>
      </c>
      <c r="K3517" s="300" t="s">
        <v>12230</v>
      </c>
      <c r="L3517" s="349"/>
      <c r="M3517" s="362"/>
      <c r="N3517" s="349"/>
      <c r="O3517" s="349"/>
      <c r="P3517" s="578"/>
      <c r="Q3517" s="20"/>
      <c r="R3517" s="20"/>
      <c r="S3517" s="20"/>
      <c r="T3517" s="20"/>
      <c r="U3517" s="20"/>
      <c r="V3517" s="20"/>
      <c r="W3517" s="20"/>
      <c r="X3517" s="20"/>
      <c r="Y3517" s="20"/>
      <c r="Z3517" s="20"/>
      <c r="AA3517" s="20"/>
      <c r="AB3517" s="20"/>
    </row>
    <row r="3518" hidden="1">
      <c r="A3518" s="577"/>
      <c r="B3518" s="99"/>
      <c r="C3518" s="480" t="s">
        <v>69</v>
      </c>
      <c r="D3518" s="29" t="s">
        <v>99</v>
      </c>
      <c r="E3518" s="48" t="s">
        <v>6332</v>
      </c>
      <c r="F3518" s="48" t="s">
        <v>6333</v>
      </c>
      <c r="G3518" s="409" t="s">
        <v>9021</v>
      </c>
      <c r="H3518" s="414" t="s">
        <v>12228</v>
      </c>
      <c r="I3518" s="116" t="s">
        <v>12231</v>
      </c>
      <c r="J3518" s="48" t="s">
        <v>6335</v>
      </c>
      <c r="K3518" s="300"/>
      <c r="L3518" s="349"/>
      <c r="M3518" s="362"/>
      <c r="N3518" s="349"/>
      <c r="O3518" s="349"/>
      <c r="P3518" s="578"/>
      <c r="Q3518" s="20"/>
      <c r="R3518" s="20"/>
      <c r="S3518" s="20"/>
      <c r="T3518" s="20"/>
      <c r="U3518" s="20"/>
      <c r="V3518" s="20"/>
      <c r="W3518" s="20"/>
      <c r="X3518" s="20"/>
      <c r="Y3518" s="20"/>
      <c r="Z3518" s="20"/>
      <c r="AA3518" s="20"/>
      <c r="AB3518" s="20"/>
    </row>
    <row r="3519" hidden="1">
      <c r="A3519" s="577"/>
      <c r="B3519" s="99"/>
      <c r="C3519" s="480" t="s">
        <v>69</v>
      </c>
      <c r="D3519" s="29" t="s">
        <v>99</v>
      </c>
      <c r="E3519" s="48" t="s">
        <v>3798</v>
      </c>
      <c r="F3519" s="48" t="s">
        <v>3799</v>
      </c>
      <c r="G3519" s="409" t="s">
        <v>8958</v>
      </c>
      <c r="H3519" s="414" t="s">
        <v>12232</v>
      </c>
      <c r="I3519" s="116" t="s">
        <v>12233</v>
      </c>
      <c r="J3519" s="48" t="s">
        <v>3801</v>
      </c>
      <c r="K3519" s="300"/>
      <c r="L3519" s="349"/>
      <c r="M3519" s="362"/>
      <c r="N3519" s="349"/>
      <c r="O3519" s="349"/>
      <c r="P3519" s="578"/>
      <c r="Q3519" s="20"/>
      <c r="R3519" s="20"/>
      <c r="S3519" s="20"/>
      <c r="T3519" s="20"/>
      <c r="U3519" s="20"/>
      <c r="V3519" s="20"/>
      <c r="W3519" s="20"/>
      <c r="X3519" s="20"/>
      <c r="Y3519" s="20"/>
      <c r="Z3519" s="20"/>
      <c r="AA3519" s="20"/>
      <c r="AB3519" s="20"/>
    </row>
    <row r="3520" hidden="1">
      <c r="A3520" s="577"/>
      <c r="B3520" s="99"/>
      <c r="C3520" s="480" t="s">
        <v>69</v>
      </c>
      <c r="D3520" s="29" t="s">
        <v>99</v>
      </c>
      <c r="E3520" s="48" t="s">
        <v>1809</v>
      </c>
      <c r="F3520" s="48" t="s">
        <v>1810</v>
      </c>
      <c r="G3520" s="409" t="s">
        <v>8745</v>
      </c>
      <c r="H3520" s="414" t="s">
        <v>11963</v>
      </c>
      <c r="I3520" s="116" t="s">
        <v>12234</v>
      </c>
      <c r="J3520" s="48" t="s">
        <v>1812</v>
      </c>
      <c r="K3520" s="300"/>
      <c r="L3520" s="349"/>
      <c r="M3520" s="362"/>
      <c r="N3520" s="349"/>
      <c r="O3520" s="349"/>
      <c r="P3520" s="578"/>
      <c r="Q3520" s="20"/>
      <c r="R3520" s="20"/>
      <c r="S3520" s="20"/>
      <c r="T3520" s="20"/>
      <c r="U3520" s="20"/>
      <c r="V3520" s="20"/>
      <c r="W3520" s="20"/>
      <c r="X3520" s="20"/>
      <c r="Y3520" s="20"/>
      <c r="Z3520" s="20"/>
      <c r="AA3520" s="20"/>
      <c r="AB3520" s="20"/>
    </row>
    <row r="3521" hidden="1">
      <c r="A3521" s="577"/>
      <c r="B3521" s="108"/>
      <c r="C3521" s="480" t="s">
        <v>69</v>
      </c>
      <c r="D3521" s="630"/>
      <c r="E3521" s="101"/>
      <c r="F3521" s="101"/>
      <c r="G3521" s="308"/>
      <c r="H3521" s="348"/>
      <c r="I3521" s="173"/>
      <c r="J3521" s="101"/>
      <c r="K3521" s="300"/>
      <c r="L3521" s="349"/>
      <c r="M3521" s="362"/>
      <c r="N3521" s="349"/>
      <c r="O3521" s="349"/>
      <c r="P3521" s="578"/>
      <c r="Q3521" s="20"/>
      <c r="R3521" s="20"/>
      <c r="S3521" s="20"/>
      <c r="T3521" s="20"/>
      <c r="U3521" s="20"/>
      <c r="V3521" s="20"/>
      <c r="W3521" s="20"/>
      <c r="X3521" s="20"/>
      <c r="Y3521" s="20"/>
      <c r="Z3521" s="20"/>
      <c r="AA3521" s="20"/>
      <c r="AB3521" s="20"/>
    </row>
    <row r="3522" hidden="1">
      <c r="A3522" s="577"/>
      <c r="B3522" s="83"/>
      <c r="C3522" s="478">
        <v>44617.0</v>
      </c>
      <c r="D3522" s="630"/>
      <c r="E3522" s="101"/>
      <c r="F3522" s="101"/>
      <c r="G3522" s="308"/>
      <c r="H3522" s="348"/>
      <c r="I3522" s="173"/>
      <c r="J3522" s="101"/>
      <c r="K3522" s="300"/>
      <c r="L3522" s="349"/>
      <c r="M3522" s="362"/>
      <c r="N3522" s="349"/>
      <c r="O3522" s="349"/>
      <c r="P3522" s="578"/>
      <c r="Q3522" s="20"/>
      <c r="R3522" s="20"/>
      <c r="S3522" s="20"/>
      <c r="T3522" s="20"/>
      <c r="U3522" s="20"/>
      <c r="V3522" s="20"/>
      <c r="W3522" s="20"/>
      <c r="X3522" s="20"/>
      <c r="Y3522" s="20"/>
      <c r="Z3522" s="20"/>
      <c r="AA3522" s="20"/>
      <c r="AB3522" s="20"/>
    </row>
    <row r="3523" hidden="1">
      <c r="A3523" s="577"/>
      <c r="B3523" s="582" t="s">
        <v>10572</v>
      </c>
      <c r="C3523" s="480" t="s">
        <v>69</v>
      </c>
      <c r="D3523" s="630"/>
      <c r="E3523" s="101"/>
      <c r="F3523" s="101"/>
      <c r="G3523" s="308"/>
      <c r="H3523" s="348"/>
      <c r="I3523" s="173"/>
      <c r="J3523" s="101"/>
      <c r="K3523" s="300"/>
      <c r="L3523" s="349"/>
      <c r="M3523" s="362"/>
      <c r="N3523" s="349"/>
      <c r="O3523" s="349"/>
      <c r="P3523" s="578"/>
      <c r="Q3523" s="20"/>
      <c r="R3523" s="20"/>
      <c r="S3523" s="20"/>
      <c r="T3523" s="20"/>
      <c r="U3523" s="20"/>
      <c r="V3523" s="20"/>
      <c r="W3523" s="20"/>
      <c r="X3523" s="20"/>
      <c r="Y3523" s="20"/>
      <c r="Z3523" s="20"/>
      <c r="AA3523" s="20"/>
      <c r="AB3523" s="20"/>
    </row>
    <row r="3524" hidden="1">
      <c r="A3524" s="577"/>
      <c r="B3524" s="99"/>
      <c r="C3524" s="480" t="s">
        <v>69</v>
      </c>
      <c r="D3524" s="630"/>
      <c r="E3524" s="101"/>
      <c r="F3524" s="101"/>
      <c r="G3524" s="308"/>
      <c r="H3524" s="348"/>
      <c r="I3524" s="173"/>
      <c r="J3524" s="101"/>
      <c r="K3524" s="300"/>
      <c r="L3524" s="349"/>
      <c r="M3524" s="362"/>
      <c r="N3524" s="349"/>
      <c r="O3524" s="349"/>
      <c r="P3524" s="578"/>
      <c r="Q3524" s="20"/>
      <c r="R3524" s="20"/>
      <c r="S3524" s="20"/>
      <c r="T3524" s="20"/>
      <c r="U3524" s="20"/>
      <c r="V3524" s="20"/>
      <c r="W3524" s="20"/>
      <c r="X3524" s="20"/>
      <c r="Y3524" s="20"/>
      <c r="Z3524" s="20"/>
      <c r="AA3524" s="20"/>
      <c r="AB3524" s="20"/>
    </row>
    <row r="3525" hidden="1">
      <c r="A3525" s="577"/>
      <c r="B3525" s="99"/>
      <c r="C3525" s="480" t="s">
        <v>69</v>
      </c>
      <c r="D3525" s="116" t="s">
        <v>104</v>
      </c>
      <c r="E3525" s="48" t="s">
        <v>8028</v>
      </c>
      <c r="F3525" s="48" t="s">
        <v>8029</v>
      </c>
      <c r="G3525" s="409" t="s">
        <v>9222</v>
      </c>
      <c r="H3525" s="414" t="s">
        <v>12235</v>
      </c>
      <c r="I3525" s="116" t="s">
        <v>12236</v>
      </c>
      <c r="J3525" s="48" t="s">
        <v>8031</v>
      </c>
      <c r="K3525" s="300"/>
      <c r="L3525" s="349"/>
      <c r="M3525" s="362"/>
      <c r="N3525" s="349"/>
      <c r="O3525" s="349"/>
      <c r="P3525" s="578"/>
      <c r="Q3525" s="20"/>
      <c r="R3525" s="20"/>
      <c r="S3525" s="20"/>
      <c r="T3525" s="20"/>
      <c r="U3525" s="20"/>
      <c r="V3525" s="20"/>
      <c r="W3525" s="20"/>
      <c r="X3525" s="20"/>
      <c r="Y3525" s="20"/>
      <c r="Z3525" s="20"/>
      <c r="AA3525" s="20"/>
      <c r="AB3525" s="20"/>
    </row>
    <row r="3526" hidden="1">
      <c r="A3526" s="577"/>
      <c r="B3526" s="99"/>
      <c r="C3526" s="480" t="s">
        <v>69</v>
      </c>
      <c r="D3526" s="116" t="s">
        <v>104</v>
      </c>
      <c r="E3526" s="48" t="s">
        <v>2078</v>
      </c>
      <c r="F3526" s="48" t="s">
        <v>2079</v>
      </c>
      <c r="G3526" s="409" t="s">
        <v>8755</v>
      </c>
      <c r="H3526" s="414" t="s">
        <v>12235</v>
      </c>
      <c r="I3526" s="116" t="s">
        <v>12237</v>
      </c>
      <c r="J3526" s="48" t="s">
        <v>2081</v>
      </c>
      <c r="K3526" s="300"/>
      <c r="L3526" s="349"/>
      <c r="M3526" s="362"/>
      <c r="N3526" s="349"/>
      <c r="O3526" s="349"/>
      <c r="P3526" s="578"/>
      <c r="Q3526" s="20"/>
      <c r="R3526" s="20"/>
      <c r="S3526" s="20"/>
      <c r="T3526" s="20"/>
      <c r="U3526" s="20"/>
      <c r="V3526" s="20"/>
      <c r="W3526" s="20"/>
      <c r="X3526" s="20"/>
      <c r="Y3526" s="20"/>
      <c r="Z3526" s="20"/>
      <c r="AA3526" s="20"/>
      <c r="AB3526" s="20"/>
    </row>
    <row r="3527" hidden="1">
      <c r="A3527" s="577"/>
      <c r="B3527" s="99"/>
      <c r="C3527" s="480" t="s">
        <v>69</v>
      </c>
      <c r="D3527" s="122" t="s">
        <v>104</v>
      </c>
      <c r="E3527" s="424" t="s">
        <v>5326</v>
      </c>
      <c r="F3527" s="424" t="s">
        <v>5327</v>
      </c>
      <c r="G3527" s="309" t="s">
        <v>8745</v>
      </c>
      <c r="H3527" s="231" t="s">
        <v>10748</v>
      </c>
      <c r="I3527" s="122" t="s">
        <v>12238</v>
      </c>
      <c r="J3527" s="424" t="s">
        <v>5329</v>
      </c>
      <c r="K3527" s="300" t="s">
        <v>12239</v>
      </c>
      <c r="M3527" s="362"/>
      <c r="N3527" s="349"/>
      <c r="O3527" s="349"/>
      <c r="P3527" s="578"/>
      <c r="Q3527" s="20"/>
      <c r="R3527" s="20"/>
      <c r="S3527" s="20"/>
      <c r="T3527" s="20"/>
      <c r="U3527" s="20"/>
      <c r="V3527" s="20"/>
      <c r="W3527" s="20"/>
      <c r="X3527" s="20"/>
      <c r="Y3527" s="20"/>
      <c r="Z3527" s="20"/>
      <c r="AA3527" s="20"/>
      <c r="AB3527" s="20"/>
    </row>
    <row r="3528" hidden="1">
      <c r="A3528" s="577"/>
      <c r="B3528" s="108"/>
      <c r="C3528" s="480" t="s">
        <v>69</v>
      </c>
      <c r="D3528" s="116" t="s">
        <v>104</v>
      </c>
      <c r="E3528" s="48" t="s">
        <v>2495</v>
      </c>
      <c r="F3528" s="48" t="s">
        <v>2496</v>
      </c>
      <c r="G3528" s="409" t="s">
        <v>9325</v>
      </c>
      <c r="H3528" s="414" t="s">
        <v>12240</v>
      </c>
      <c r="I3528" s="116" t="s">
        <v>12241</v>
      </c>
      <c r="J3528" s="48" t="s">
        <v>2498</v>
      </c>
      <c r="K3528" s="300"/>
      <c r="L3528" s="349"/>
      <c r="M3528" s="362"/>
      <c r="N3528" s="349"/>
      <c r="O3528" s="349"/>
      <c r="P3528" s="578"/>
      <c r="Q3528" s="20"/>
      <c r="R3528" s="20"/>
      <c r="S3528" s="20"/>
      <c r="T3528" s="20"/>
      <c r="U3528" s="20"/>
      <c r="V3528" s="20"/>
      <c r="W3528" s="20"/>
      <c r="X3528" s="20"/>
      <c r="Y3528" s="20"/>
      <c r="Z3528" s="20"/>
      <c r="AA3528" s="20"/>
      <c r="AB3528" s="20"/>
    </row>
    <row r="3529" hidden="1">
      <c r="A3529" s="577"/>
      <c r="B3529" s="83"/>
      <c r="C3529" s="478">
        <v>44620.0</v>
      </c>
      <c r="D3529" s="630"/>
      <c r="E3529" s="101"/>
      <c r="F3529" s="101"/>
      <c r="G3529" s="308"/>
      <c r="H3529" s="348"/>
      <c r="I3529" s="173"/>
      <c r="J3529" s="101"/>
      <c r="K3529" s="300"/>
      <c r="L3529" s="349"/>
      <c r="M3529" s="362"/>
      <c r="N3529" s="349"/>
      <c r="O3529" s="349"/>
      <c r="P3529" s="578"/>
      <c r="Q3529" s="20"/>
      <c r="R3529" s="20"/>
      <c r="S3529" s="20"/>
      <c r="T3529" s="20"/>
      <c r="U3529" s="20"/>
      <c r="V3529" s="20"/>
      <c r="W3529" s="20"/>
      <c r="X3529" s="20"/>
      <c r="Y3529" s="20"/>
      <c r="Z3529" s="20"/>
      <c r="AA3529" s="20"/>
      <c r="AB3529" s="20"/>
    </row>
    <row r="3530" hidden="1">
      <c r="A3530" s="577"/>
      <c r="B3530" s="582" t="s">
        <v>10572</v>
      </c>
      <c r="C3530" s="480" t="s">
        <v>69</v>
      </c>
      <c r="D3530" s="493" t="s">
        <v>230</v>
      </c>
      <c r="E3530" s="424" t="s">
        <v>3595</v>
      </c>
      <c r="F3530" s="424" t="s">
        <v>3596</v>
      </c>
      <c r="G3530" s="309" t="s">
        <v>12242</v>
      </c>
      <c r="H3530" s="558" t="s">
        <v>9438</v>
      </c>
      <c r="I3530" s="122" t="s">
        <v>12243</v>
      </c>
      <c r="J3530" s="655" t="s">
        <v>3598</v>
      </c>
      <c r="K3530" s="300" t="s">
        <v>12244</v>
      </c>
      <c r="L3530" s="349"/>
      <c r="M3530" s="362"/>
      <c r="N3530" s="349"/>
      <c r="O3530" s="349"/>
      <c r="P3530" s="578"/>
      <c r="Q3530" s="20"/>
      <c r="R3530" s="20"/>
      <c r="S3530" s="20"/>
      <c r="T3530" s="20"/>
      <c r="U3530" s="20"/>
      <c r="V3530" s="20"/>
      <c r="W3530" s="20"/>
      <c r="X3530" s="20"/>
      <c r="Y3530" s="20"/>
      <c r="Z3530" s="20"/>
      <c r="AA3530" s="20"/>
      <c r="AB3530" s="20"/>
    </row>
    <row r="3531" hidden="1">
      <c r="A3531" s="577"/>
      <c r="B3531" s="99"/>
      <c r="C3531" s="480" t="s">
        <v>69</v>
      </c>
      <c r="D3531" s="493" t="s">
        <v>230</v>
      </c>
      <c r="E3531" s="122" t="s">
        <v>3472</v>
      </c>
      <c r="F3531" s="122" t="s">
        <v>3473</v>
      </c>
      <c r="G3531" s="309" t="s">
        <v>8689</v>
      </c>
      <c r="H3531" s="231" t="s">
        <v>12245</v>
      </c>
      <c r="I3531" s="122" t="s">
        <v>12246</v>
      </c>
      <c r="J3531" s="152" t="s">
        <v>3475</v>
      </c>
      <c r="K3531" s="300" t="s">
        <v>12247</v>
      </c>
      <c r="M3531" s="362"/>
      <c r="N3531" s="349"/>
      <c r="O3531" s="349"/>
      <c r="P3531" s="578"/>
      <c r="Q3531" s="20"/>
      <c r="R3531" s="20"/>
      <c r="S3531" s="20"/>
      <c r="T3531" s="20"/>
      <c r="U3531" s="20"/>
      <c r="V3531" s="20"/>
      <c r="W3531" s="20"/>
      <c r="X3531" s="20"/>
      <c r="Y3531" s="20"/>
      <c r="Z3531" s="20"/>
      <c r="AA3531" s="20"/>
      <c r="AB3531" s="20"/>
    </row>
    <row r="3532" hidden="1">
      <c r="A3532" s="577"/>
      <c r="B3532" s="99"/>
      <c r="C3532" s="480" t="s">
        <v>69</v>
      </c>
      <c r="D3532" s="122" t="s">
        <v>104</v>
      </c>
      <c r="E3532" s="122" t="s">
        <v>5130</v>
      </c>
      <c r="F3532" s="122" t="s">
        <v>5131</v>
      </c>
      <c r="G3532" s="309" t="s">
        <v>9021</v>
      </c>
      <c r="H3532" s="231" t="s">
        <v>9350</v>
      </c>
      <c r="I3532" s="122" t="s">
        <v>12248</v>
      </c>
      <c r="J3532" s="122" t="s">
        <v>5133</v>
      </c>
      <c r="K3532" s="300" t="s">
        <v>12249</v>
      </c>
      <c r="L3532" s="349"/>
      <c r="M3532" s="362"/>
      <c r="N3532" s="349"/>
      <c r="O3532" s="349"/>
      <c r="P3532" s="578"/>
      <c r="Q3532" s="20"/>
      <c r="R3532" s="20"/>
      <c r="S3532" s="20"/>
      <c r="T3532" s="20"/>
      <c r="U3532" s="20"/>
      <c r="V3532" s="20"/>
      <c r="W3532" s="20"/>
      <c r="X3532" s="20"/>
      <c r="Y3532" s="20"/>
      <c r="Z3532" s="20"/>
      <c r="AA3532" s="20"/>
      <c r="AB3532" s="20"/>
    </row>
    <row r="3533" hidden="1">
      <c r="A3533" s="577"/>
      <c r="B3533" s="99"/>
      <c r="C3533" s="480" t="s">
        <v>69</v>
      </c>
      <c r="D3533" s="122" t="s">
        <v>104</v>
      </c>
      <c r="E3533" s="122" t="s">
        <v>5145</v>
      </c>
      <c r="F3533" s="122" t="s">
        <v>12250</v>
      </c>
      <c r="G3533" s="309" t="s">
        <v>8745</v>
      </c>
      <c r="H3533" s="231" t="s">
        <v>9428</v>
      </c>
      <c r="I3533" s="122" t="s">
        <v>12251</v>
      </c>
      <c r="J3533" s="122" t="s">
        <v>4004</v>
      </c>
      <c r="K3533" s="349"/>
      <c r="M3533" s="362"/>
      <c r="N3533" s="349"/>
      <c r="O3533" s="349"/>
      <c r="P3533" s="578"/>
      <c r="Q3533" s="20"/>
      <c r="R3533" s="20"/>
      <c r="S3533" s="20"/>
      <c r="T3533" s="20"/>
      <c r="U3533" s="20"/>
      <c r="V3533" s="20"/>
      <c r="W3533" s="20"/>
      <c r="X3533" s="20"/>
      <c r="Y3533" s="20"/>
      <c r="Z3533" s="20"/>
      <c r="AA3533" s="20"/>
      <c r="AB3533" s="20"/>
    </row>
    <row r="3534" hidden="1">
      <c r="A3534" s="577"/>
      <c r="B3534" s="99"/>
      <c r="C3534" s="480" t="s">
        <v>69</v>
      </c>
      <c r="D3534" s="630"/>
      <c r="E3534" s="101"/>
      <c r="F3534" s="101"/>
      <c r="G3534" s="308"/>
      <c r="H3534" s="348"/>
      <c r="I3534" s="173"/>
      <c r="J3534" s="101"/>
      <c r="K3534" s="300"/>
      <c r="L3534" s="349"/>
      <c r="M3534" s="362"/>
      <c r="N3534" s="349"/>
      <c r="O3534" s="349"/>
      <c r="P3534" s="578"/>
      <c r="Q3534" s="20"/>
      <c r="R3534" s="20"/>
      <c r="S3534" s="20"/>
      <c r="T3534" s="20"/>
      <c r="U3534" s="20"/>
      <c r="V3534" s="20"/>
      <c r="W3534" s="20"/>
      <c r="X3534" s="20"/>
      <c r="Y3534" s="20"/>
      <c r="Z3534" s="20"/>
      <c r="AA3534" s="20"/>
      <c r="AB3534" s="20"/>
    </row>
    <row r="3535" hidden="1">
      <c r="A3535" s="577"/>
      <c r="B3535" s="108"/>
      <c r="C3535" s="480" t="s">
        <v>69</v>
      </c>
      <c r="D3535" s="630"/>
      <c r="E3535" s="101"/>
      <c r="F3535" s="101"/>
      <c r="G3535" s="308"/>
      <c r="H3535" s="348"/>
      <c r="I3535" s="173"/>
      <c r="J3535" s="101"/>
      <c r="K3535" s="300"/>
      <c r="L3535" s="349"/>
      <c r="M3535" s="362"/>
      <c r="N3535" s="349"/>
      <c r="O3535" s="349"/>
      <c r="P3535" s="578"/>
      <c r="Q3535" s="20"/>
      <c r="R3535" s="20"/>
      <c r="S3535" s="20"/>
      <c r="T3535" s="20"/>
      <c r="U3535" s="20"/>
      <c r="V3535" s="20"/>
      <c r="W3535" s="20"/>
      <c r="X3535" s="20"/>
      <c r="Y3535" s="20"/>
      <c r="Z3535" s="20"/>
      <c r="AA3535" s="20"/>
      <c r="AB3535" s="20"/>
    </row>
    <row r="3536" hidden="1">
      <c r="A3536" s="577"/>
      <c r="B3536" s="83"/>
      <c r="C3536" s="478">
        <v>44622.0</v>
      </c>
      <c r="D3536" s="630"/>
      <c r="E3536" s="264" t="s">
        <v>12252</v>
      </c>
      <c r="F3536" s="150"/>
      <c r="G3536" s="308"/>
      <c r="H3536" s="348"/>
      <c r="I3536" s="173"/>
      <c r="J3536" s="101"/>
      <c r="K3536" s="300"/>
      <c r="L3536" s="349"/>
      <c r="M3536" s="362"/>
      <c r="N3536" s="349"/>
      <c r="O3536" s="349"/>
      <c r="P3536" s="578"/>
      <c r="Q3536" s="20"/>
      <c r="R3536" s="20"/>
      <c r="S3536" s="20"/>
      <c r="T3536" s="20"/>
      <c r="U3536" s="20"/>
      <c r="V3536" s="20"/>
      <c r="W3536" s="20"/>
      <c r="X3536" s="20"/>
      <c r="Y3536" s="20"/>
      <c r="Z3536" s="20"/>
      <c r="AA3536" s="20"/>
      <c r="AB3536" s="20"/>
    </row>
    <row r="3537" hidden="1">
      <c r="A3537" s="577"/>
      <c r="B3537" s="582" t="s">
        <v>10572</v>
      </c>
      <c r="C3537" s="480" t="s">
        <v>69</v>
      </c>
      <c r="D3537" s="493" t="s">
        <v>51</v>
      </c>
      <c r="E3537" s="656" t="s">
        <v>3595</v>
      </c>
      <c r="F3537" s="657" t="s">
        <v>3596</v>
      </c>
      <c r="G3537" s="658" t="s">
        <v>8802</v>
      </c>
      <c r="H3537" s="659" t="s">
        <v>9438</v>
      </c>
      <c r="I3537" s="657" t="s">
        <v>12243</v>
      </c>
      <c r="J3537" s="660" t="s">
        <v>3598</v>
      </c>
      <c r="K3537" s="661" t="s">
        <v>12253</v>
      </c>
      <c r="L3537" s="349"/>
      <c r="M3537" s="362"/>
      <c r="N3537" s="349"/>
      <c r="O3537" s="349"/>
      <c r="P3537" s="578"/>
      <c r="Q3537" s="20"/>
      <c r="R3537" s="20"/>
      <c r="S3537" s="20"/>
      <c r="T3537" s="20"/>
      <c r="U3537" s="20"/>
      <c r="V3537" s="20"/>
      <c r="W3537" s="20"/>
      <c r="X3537" s="20"/>
      <c r="Y3537" s="20"/>
      <c r="Z3537" s="20"/>
      <c r="AA3537" s="20"/>
      <c r="AB3537" s="20"/>
    </row>
    <row r="3538" hidden="1">
      <c r="A3538" s="577"/>
      <c r="B3538" s="99"/>
      <c r="C3538" s="480" t="s">
        <v>69</v>
      </c>
      <c r="D3538" s="621" t="s">
        <v>230</v>
      </c>
      <c r="E3538" s="48" t="s">
        <v>7028</v>
      </c>
      <c r="F3538" s="48" t="s">
        <v>7029</v>
      </c>
      <c r="G3538" s="409" t="s">
        <v>8689</v>
      </c>
      <c r="H3538" s="609" t="s">
        <v>9350</v>
      </c>
      <c r="I3538" s="116" t="s">
        <v>12254</v>
      </c>
      <c r="J3538" s="494" t="s">
        <v>5105</v>
      </c>
      <c r="K3538" s="300" t="s">
        <v>11710</v>
      </c>
      <c r="L3538" s="349"/>
      <c r="M3538" s="362"/>
      <c r="N3538" s="349"/>
      <c r="O3538" s="349"/>
      <c r="P3538" s="578"/>
      <c r="Q3538" s="20"/>
      <c r="R3538" s="20"/>
      <c r="S3538" s="20"/>
      <c r="T3538" s="20"/>
      <c r="U3538" s="20"/>
      <c r="V3538" s="20"/>
      <c r="W3538" s="20"/>
      <c r="X3538" s="20"/>
      <c r="Y3538" s="20"/>
      <c r="Z3538" s="20"/>
      <c r="AA3538" s="20"/>
      <c r="AB3538" s="20"/>
    </row>
    <row r="3539" hidden="1">
      <c r="A3539" s="577"/>
      <c r="B3539" s="99"/>
      <c r="C3539" s="480" t="s">
        <v>69</v>
      </c>
      <c r="D3539" s="122" t="s">
        <v>104</v>
      </c>
      <c r="E3539" s="424" t="s">
        <v>6397</v>
      </c>
      <c r="F3539" s="424" t="s">
        <v>6398</v>
      </c>
      <c r="G3539" s="309" t="s">
        <v>9222</v>
      </c>
      <c r="H3539" s="231" t="s">
        <v>12255</v>
      </c>
      <c r="I3539" s="122" t="s">
        <v>12256</v>
      </c>
      <c r="J3539" s="424" t="s">
        <v>6399</v>
      </c>
      <c r="K3539" s="300" t="s">
        <v>12257</v>
      </c>
      <c r="M3539" s="362"/>
      <c r="N3539" s="349"/>
      <c r="O3539" s="349"/>
      <c r="P3539" s="578"/>
      <c r="Q3539" s="20"/>
      <c r="R3539" s="20"/>
      <c r="S3539" s="20"/>
      <c r="T3539" s="20"/>
      <c r="U3539" s="20"/>
      <c r="V3539" s="20"/>
      <c r="W3539" s="20"/>
      <c r="X3539" s="20"/>
      <c r="Y3539" s="20"/>
      <c r="Z3539" s="20"/>
      <c r="AA3539" s="20"/>
      <c r="AB3539" s="20"/>
    </row>
    <row r="3540" hidden="1">
      <c r="A3540" s="577"/>
      <c r="B3540" s="99"/>
      <c r="C3540" s="480" t="s">
        <v>69</v>
      </c>
      <c r="D3540" s="116" t="s">
        <v>104</v>
      </c>
      <c r="E3540" s="116" t="s">
        <v>5130</v>
      </c>
      <c r="F3540" s="116" t="s">
        <v>5131</v>
      </c>
      <c r="G3540" s="409" t="s">
        <v>8958</v>
      </c>
      <c r="H3540" s="414" t="s">
        <v>9350</v>
      </c>
      <c r="I3540" s="116" t="s">
        <v>12248</v>
      </c>
      <c r="J3540" s="116" t="s">
        <v>5133</v>
      </c>
      <c r="K3540" s="300"/>
      <c r="L3540" s="349"/>
      <c r="M3540" s="362"/>
      <c r="N3540" s="349"/>
      <c r="O3540" s="349"/>
      <c r="P3540" s="578"/>
      <c r="Q3540" s="20"/>
      <c r="R3540" s="20"/>
      <c r="S3540" s="20"/>
      <c r="T3540" s="20"/>
      <c r="U3540" s="20"/>
      <c r="V3540" s="20"/>
      <c r="W3540" s="20"/>
      <c r="X3540" s="20"/>
      <c r="Y3540" s="20"/>
      <c r="Z3540" s="20"/>
      <c r="AA3540" s="20"/>
      <c r="AB3540" s="20"/>
    </row>
    <row r="3541" hidden="1">
      <c r="A3541" s="577"/>
      <c r="B3541" s="99"/>
      <c r="C3541" s="480" t="s">
        <v>69</v>
      </c>
      <c r="D3541" s="621" t="s">
        <v>156</v>
      </c>
      <c r="E3541" s="662" t="s">
        <v>8274</v>
      </c>
      <c r="F3541" s="663" t="s">
        <v>8275</v>
      </c>
      <c r="G3541" s="409" t="s">
        <v>8745</v>
      </c>
      <c r="H3541" s="414" t="s">
        <v>12255</v>
      </c>
      <c r="I3541" s="116" t="s">
        <v>11964</v>
      </c>
      <c r="J3541" s="116" t="s">
        <v>8277</v>
      </c>
      <c r="K3541" s="300" t="s">
        <v>12258</v>
      </c>
      <c r="L3541" s="349"/>
      <c r="M3541" s="362"/>
      <c r="N3541" s="349"/>
      <c r="O3541" s="349"/>
      <c r="P3541" s="578"/>
      <c r="Q3541" s="20"/>
      <c r="R3541" s="20"/>
      <c r="S3541" s="20"/>
      <c r="T3541" s="20"/>
      <c r="U3541" s="20"/>
      <c r="V3541" s="20"/>
      <c r="W3541" s="20"/>
      <c r="X3541" s="20"/>
      <c r="Y3541" s="20"/>
      <c r="Z3541" s="20"/>
      <c r="AA3541" s="20"/>
      <c r="AB3541" s="20"/>
    </row>
    <row r="3542" hidden="1">
      <c r="A3542" s="577"/>
      <c r="B3542" s="108"/>
      <c r="C3542" s="480" t="s">
        <v>69</v>
      </c>
      <c r="D3542" s="630"/>
      <c r="E3542" s="101"/>
      <c r="F3542" s="101"/>
      <c r="G3542" s="308"/>
      <c r="H3542" s="348"/>
      <c r="I3542" s="173"/>
      <c r="J3542" s="101"/>
      <c r="K3542" s="300"/>
      <c r="L3542" s="349"/>
      <c r="M3542" s="362"/>
      <c r="N3542" s="349"/>
      <c r="O3542" s="349"/>
      <c r="P3542" s="578"/>
      <c r="Q3542" s="20"/>
      <c r="R3542" s="20"/>
      <c r="S3542" s="20"/>
      <c r="T3542" s="20"/>
      <c r="U3542" s="20"/>
      <c r="V3542" s="20"/>
      <c r="W3542" s="20"/>
      <c r="X3542" s="20"/>
      <c r="Y3542" s="20"/>
      <c r="Z3542" s="20"/>
      <c r="AA3542" s="20"/>
      <c r="AB3542" s="20"/>
    </row>
    <row r="3543" hidden="1">
      <c r="A3543" s="577"/>
      <c r="B3543" s="83"/>
      <c r="C3543" s="478">
        <v>44624.0</v>
      </c>
      <c r="D3543" s="630"/>
      <c r="E3543" s="101"/>
      <c r="F3543" s="101"/>
      <c r="G3543" s="308"/>
      <c r="H3543" s="348"/>
      <c r="I3543" s="173"/>
      <c r="J3543" s="101"/>
      <c r="K3543" s="300"/>
      <c r="L3543" s="349"/>
      <c r="M3543" s="362"/>
      <c r="N3543" s="349"/>
      <c r="O3543" s="349"/>
      <c r="P3543" s="578"/>
      <c r="Q3543" s="20"/>
      <c r="R3543" s="20"/>
      <c r="S3543" s="20"/>
      <c r="T3543" s="20"/>
      <c r="U3543" s="20"/>
      <c r="V3543" s="20"/>
      <c r="W3543" s="20"/>
      <c r="X3543" s="20"/>
      <c r="Y3543" s="20"/>
      <c r="Z3543" s="20"/>
      <c r="AA3543" s="20"/>
      <c r="AB3543" s="20"/>
    </row>
    <row r="3544" hidden="1">
      <c r="A3544" s="577"/>
      <c r="B3544" s="582" t="s">
        <v>10572</v>
      </c>
      <c r="C3544" s="480" t="s">
        <v>69</v>
      </c>
      <c r="D3544" s="621" t="s">
        <v>51</v>
      </c>
      <c r="E3544" s="593" t="s">
        <v>3595</v>
      </c>
      <c r="F3544" s="593" t="s">
        <v>3596</v>
      </c>
      <c r="G3544" s="645" t="s">
        <v>12259</v>
      </c>
      <c r="H3544" s="529" t="s">
        <v>9438</v>
      </c>
      <c r="I3544" s="527" t="s">
        <v>12243</v>
      </c>
      <c r="J3544" s="664" t="s">
        <v>3598</v>
      </c>
      <c r="K3544" s="300"/>
      <c r="L3544" s="349"/>
      <c r="M3544" s="362"/>
      <c r="N3544" s="349"/>
      <c r="O3544" s="349"/>
      <c r="P3544" s="578"/>
      <c r="Q3544" s="20"/>
      <c r="R3544" s="20"/>
      <c r="S3544" s="20"/>
      <c r="T3544" s="20"/>
      <c r="U3544" s="20"/>
      <c r="V3544" s="20"/>
      <c r="W3544" s="20"/>
      <c r="X3544" s="20"/>
      <c r="Y3544" s="20"/>
      <c r="Z3544" s="20"/>
      <c r="AA3544" s="20"/>
      <c r="AB3544" s="20"/>
    </row>
    <row r="3545" hidden="1">
      <c r="A3545" s="577"/>
      <c r="B3545" s="99"/>
      <c r="C3545" s="480" t="s">
        <v>69</v>
      </c>
      <c r="D3545" s="621" t="s">
        <v>99</v>
      </c>
      <c r="E3545" s="116" t="s">
        <v>6665</v>
      </c>
      <c r="F3545" s="116" t="s">
        <v>6666</v>
      </c>
      <c r="G3545" s="409" t="s">
        <v>8748</v>
      </c>
      <c r="H3545" s="414" t="s">
        <v>11960</v>
      </c>
      <c r="I3545" s="116" t="s">
        <v>12180</v>
      </c>
      <c r="J3545" s="48" t="s">
        <v>6667</v>
      </c>
      <c r="K3545" s="300"/>
      <c r="L3545" s="349"/>
      <c r="M3545" s="362"/>
      <c r="N3545" s="349"/>
      <c r="O3545" s="349"/>
      <c r="P3545" s="578"/>
      <c r="Q3545" s="20"/>
      <c r="R3545" s="20"/>
      <c r="S3545" s="20"/>
      <c r="T3545" s="20"/>
      <c r="U3545" s="20"/>
      <c r="V3545" s="20"/>
      <c r="W3545" s="20"/>
      <c r="X3545" s="20"/>
      <c r="Y3545" s="20"/>
      <c r="Z3545" s="20"/>
      <c r="AA3545" s="20"/>
      <c r="AB3545" s="20"/>
    </row>
    <row r="3546" hidden="1">
      <c r="A3546" s="577"/>
      <c r="B3546" s="99"/>
      <c r="C3546" s="480" t="s">
        <v>69</v>
      </c>
      <c r="D3546" s="621" t="s">
        <v>51</v>
      </c>
      <c r="E3546" s="116" t="s">
        <v>3089</v>
      </c>
      <c r="F3546" s="116" t="s">
        <v>3090</v>
      </c>
      <c r="G3546" s="409" t="s">
        <v>9021</v>
      </c>
      <c r="H3546" s="414" t="s">
        <v>9428</v>
      </c>
      <c r="I3546" s="116" t="s">
        <v>12260</v>
      </c>
      <c r="J3546" s="48" t="s">
        <v>3091</v>
      </c>
      <c r="K3546" s="300"/>
      <c r="L3546" s="349"/>
      <c r="M3546" s="362"/>
      <c r="N3546" s="349"/>
      <c r="O3546" s="349"/>
      <c r="P3546" s="578"/>
      <c r="Q3546" s="20"/>
      <c r="R3546" s="20"/>
      <c r="S3546" s="20"/>
      <c r="T3546" s="20"/>
      <c r="U3546" s="20"/>
      <c r="V3546" s="20"/>
      <c r="W3546" s="20"/>
      <c r="X3546" s="20"/>
      <c r="Y3546" s="20"/>
      <c r="Z3546" s="20"/>
      <c r="AA3546" s="20"/>
      <c r="AB3546" s="20"/>
    </row>
    <row r="3547" hidden="1">
      <c r="A3547" s="577"/>
      <c r="B3547" s="99"/>
      <c r="C3547" s="480" t="s">
        <v>69</v>
      </c>
      <c r="D3547" s="621" t="s">
        <v>51</v>
      </c>
      <c r="E3547" s="116" t="s">
        <v>3072</v>
      </c>
      <c r="F3547" s="116" t="s">
        <v>3073</v>
      </c>
      <c r="G3547" s="409" t="s">
        <v>9021</v>
      </c>
      <c r="H3547" s="414" t="s">
        <v>9428</v>
      </c>
      <c r="I3547" s="116" t="s">
        <v>12260</v>
      </c>
      <c r="J3547" s="48" t="s">
        <v>3091</v>
      </c>
      <c r="K3547" s="300"/>
      <c r="L3547" s="349"/>
      <c r="M3547" s="362"/>
      <c r="N3547" s="349"/>
      <c r="O3547" s="349"/>
      <c r="P3547" s="578"/>
      <c r="Q3547" s="20"/>
      <c r="R3547" s="20"/>
      <c r="S3547" s="20"/>
      <c r="T3547" s="20"/>
      <c r="U3547" s="20"/>
      <c r="V3547" s="20"/>
      <c r="W3547" s="20"/>
      <c r="X3547" s="20"/>
      <c r="Y3547" s="20"/>
      <c r="Z3547" s="20"/>
      <c r="AA3547" s="20"/>
      <c r="AB3547" s="20"/>
    </row>
    <row r="3548" hidden="1">
      <c r="A3548" s="577"/>
      <c r="B3548" s="99"/>
      <c r="C3548" s="480" t="s">
        <v>69</v>
      </c>
      <c r="D3548" s="630"/>
      <c r="E3548" s="101"/>
      <c r="F3548" s="101"/>
      <c r="G3548" s="308"/>
      <c r="H3548" s="348"/>
      <c r="I3548" s="173"/>
      <c r="J3548" s="101"/>
      <c r="K3548" s="300"/>
      <c r="L3548" s="349"/>
      <c r="M3548" s="362"/>
      <c r="N3548" s="349"/>
      <c r="O3548" s="349"/>
      <c r="P3548" s="578"/>
      <c r="Q3548" s="20"/>
      <c r="R3548" s="20"/>
      <c r="S3548" s="20"/>
      <c r="T3548" s="20"/>
      <c r="U3548" s="20"/>
      <c r="V3548" s="20"/>
      <c r="W3548" s="20"/>
      <c r="X3548" s="20"/>
      <c r="Y3548" s="20"/>
      <c r="Z3548" s="20"/>
      <c r="AA3548" s="20"/>
      <c r="AB3548" s="20"/>
    </row>
    <row r="3549" hidden="1">
      <c r="A3549" s="577"/>
      <c r="B3549" s="108"/>
      <c r="C3549" s="480" t="s">
        <v>69</v>
      </c>
      <c r="D3549" s="630"/>
      <c r="E3549" s="101"/>
      <c r="F3549" s="101"/>
      <c r="G3549" s="308"/>
      <c r="H3549" s="348"/>
      <c r="I3549" s="173"/>
      <c r="J3549" s="101"/>
      <c r="K3549" s="300"/>
      <c r="L3549" s="349"/>
      <c r="M3549" s="362"/>
      <c r="N3549" s="349"/>
      <c r="O3549" s="349"/>
      <c r="P3549" s="578"/>
      <c r="Q3549" s="20"/>
      <c r="R3549" s="20"/>
      <c r="S3549" s="20"/>
      <c r="T3549" s="20"/>
      <c r="U3549" s="20"/>
      <c r="V3549" s="20"/>
      <c r="W3549" s="20"/>
      <c r="X3549" s="20"/>
      <c r="Y3549" s="20"/>
      <c r="Z3549" s="20"/>
      <c r="AA3549" s="20"/>
      <c r="AB3549" s="20"/>
    </row>
    <row r="3550" hidden="1">
      <c r="A3550" s="577"/>
      <c r="B3550" s="83"/>
      <c r="C3550" s="478">
        <v>44625.0</v>
      </c>
      <c r="D3550" s="630"/>
      <c r="E3550" s="101"/>
      <c r="F3550" s="101"/>
      <c r="G3550" s="308"/>
      <c r="H3550" s="348"/>
      <c r="I3550" s="173"/>
      <c r="J3550" s="101"/>
      <c r="K3550" s="300"/>
      <c r="L3550" s="349"/>
      <c r="M3550" s="362"/>
      <c r="N3550" s="349"/>
      <c r="O3550" s="349"/>
      <c r="P3550" s="578"/>
      <c r="Q3550" s="20"/>
      <c r="R3550" s="20"/>
      <c r="S3550" s="20"/>
      <c r="T3550" s="20"/>
      <c r="U3550" s="20"/>
      <c r="V3550" s="20"/>
      <c r="W3550" s="20"/>
      <c r="X3550" s="20"/>
      <c r="Y3550" s="20"/>
      <c r="Z3550" s="20"/>
      <c r="AA3550" s="20"/>
      <c r="AB3550" s="20"/>
    </row>
    <row r="3551" hidden="1">
      <c r="A3551" s="577"/>
      <c r="B3551" s="582" t="s">
        <v>10572</v>
      </c>
      <c r="C3551" s="480" t="s">
        <v>69</v>
      </c>
      <c r="D3551" s="630"/>
      <c r="E3551" s="101"/>
      <c r="F3551" s="101"/>
      <c r="G3551" s="308"/>
      <c r="H3551" s="348"/>
      <c r="I3551" s="173"/>
      <c r="J3551" s="101"/>
      <c r="K3551" s="300"/>
      <c r="L3551" s="349"/>
      <c r="M3551" s="362"/>
      <c r="N3551" s="349"/>
      <c r="O3551" s="349"/>
      <c r="P3551" s="578"/>
      <c r="Q3551" s="20"/>
      <c r="R3551" s="20"/>
      <c r="S3551" s="20"/>
      <c r="T3551" s="20"/>
      <c r="U3551" s="20"/>
      <c r="V3551" s="20"/>
      <c r="W3551" s="20"/>
      <c r="X3551" s="20"/>
      <c r="Y3551" s="20"/>
      <c r="Z3551" s="20"/>
      <c r="AA3551" s="20"/>
      <c r="AB3551" s="20"/>
    </row>
    <row r="3552" hidden="1">
      <c r="A3552" s="577"/>
      <c r="B3552" s="99"/>
      <c r="C3552" s="480" t="s">
        <v>69</v>
      </c>
      <c r="D3552" s="29" t="s">
        <v>99</v>
      </c>
      <c r="E3552" s="48" t="s">
        <v>1175</v>
      </c>
      <c r="F3552" s="48" t="s">
        <v>1176</v>
      </c>
      <c r="G3552" s="409" t="s">
        <v>9410</v>
      </c>
      <c r="H3552" s="414" t="s">
        <v>10389</v>
      </c>
      <c r="I3552" s="116" t="s">
        <v>12261</v>
      </c>
      <c r="J3552" s="48" t="s">
        <v>1178</v>
      </c>
      <c r="K3552" s="423"/>
      <c r="L3552" s="349"/>
      <c r="M3552" s="362"/>
      <c r="N3552" s="349"/>
      <c r="O3552" s="349"/>
      <c r="P3552" s="578"/>
      <c r="Q3552" s="20"/>
      <c r="R3552" s="20"/>
      <c r="S3552" s="20"/>
      <c r="T3552" s="20"/>
      <c r="U3552" s="20"/>
      <c r="V3552" s="20"/>
      <c r="W3552" s="20"/>
      <c r="X3552" s="20"/>
      <c r="Y3552" s="20"/>
      <c r="Z3552" s="20"/>
      <c r="AA3552" s="20"/>
      <c r="AB3552" s="20"/>
    </row>
    <row r="3553" hidden="1">
      <c r="A3553" s="577"/>
      <c r="B3553" s="99"/>
      <c r="C3553" s="480" t="s">
        <v>69</v>
      </c>
      <c r="D3553" s="496" t="s">
        <v>99</v>
      </c>
      <c r="E3553" s="424" t="s">
        <v>6896</v>
      </c>
      <c r="F3553" s="424" t="s">
        <v>6897</v>
      </c>
      <c r="G3553" s="309" t="s">
        <v>9021</v>
      </c>
      <c r="H3553" s="231" t="s">
        <v>10389</v>
      </c>
      <c r="I3553" s="122" t="s">
        <v>12262</v>
      </c>
      <c r="J3553" s="424" t="s">
        <v>6899</v>
      </c>
      <c r="K3553" s="300" t="s">
        <v>12263</v>
      </c>
      <c r="L3553" s="349"/>
      <c r="M3553" s="362"/>
      <c r="N3553" s="349"/>
      <c r="O3553" s="349"/>
      <c r="P3553" s="578"/>
      <c r="Q3553" s="20"/>
      <c r="R3553" s="20"/>
      <c r="S3553" s="20"/>
      <c r="T3553" s="20"/>
      <c r="U3553" s="20"/>
      <c r="V3553" s="20"/>
      <c r="W3553" s="20"/>
      <c r="X3553" s="20"/>
      <c r="Y3553" s="20"/>
      <c r="Z3553" s="20"/>
      <c r="AA3553" s="20"/>
      <c r="AB3553" s="20"/>
    </row>
    <row r="3554" hidden="1">
      <c r="A3554" s="577"/>
      <c r="B3554" s="99"/>
      <c r="C3554" s="480" t="s">
        <v>69</v>
      </c>
      <c r="D3554" s="29" t="s">
        <v>99</v>
      </c>
      <c r="E3554" s="48" t="s">
        <v>6900</v>
      </c>
      <c r="F3554" s="48" t="s">
        <v>6897</v>
      </c>
      <c r="G3554" s="409" t="s">
        <v>8745</v>
      </c>
      <c r="H3554" s="414" t="s">
        <v>10389</v>
      </c>
      <c r="I3554" s="116" t="s">
        <v>12264</v>
      </c>
      <c r="J3554" s="48" t="s">
        <v>6902</v>
      </c>
      <c r="K3554" s="300"/>
      <c r="L3554" s="349"/>
      <c r="M3554" s="362"/>
      <c r="N3554" s="349"/>
      <c r="O3554" s="349"/>
      <c r="P3554" s="578"/>
      <c r="Q3554" s="20"/>
      <c r="R3554" s="20"/>
      <c r="S3554" s="20"/>
      <c r="T3554" s="20"/>
      <c r="U3554" s="20"/>
      <c r="V3554" s="20"/>
      <c r="W3554" s="20"/>
      <c r="X3554" s="20"/>
      <c r="Y3554" s="20"/>
      <c r="Z3554" s="20"/>
      <c r="AA3554" s="20"/>
      <c r="AB3554" s="20"/>
    </row>
    <row r="3555" hidden="1">
      <c r="A3555" s="577"/>
      <c r="B3555" s="99"/>
      <c r="C3555" s="480" t="s">
        <v>69</v>
      </c>
      <c r="D3555" s="496" t="s">
        <v>99</v>
      </c>
      <c r="E3555" s="424" t="s">
        <v>7792</v>
      </c>
      <c r="F3555" s="424" t="s">
        <v>7793</v>
      </c>
      <c r="G3555" s="309" t="s">
        <v>9325</v>
      </c>
      <c r="H3555" s="231" t="s">
        <v>12265</v>
      </c>
      <c r="I3555" s="122" t="s">
        <v>12266</v>
      </c>
      <c r="J3555" s="424" t="s">
        <v>7795</v>
      </c>
      <c r="K3555" s="300" t="s">
        <v>12267</v>
      </c>
      <c r="L3555" s="349"/>
      <c r="M3555" s="362"/>
      <c r="N3555" s="349"/>
      <c r="O3555" s="349"/>
      <c r="P3555" s="578"/>
      <c r="Q3555" s="20"/>
      <c r="R3555" s="20"/>
      <c r="S3555" s="20"/>
      <c r="T3555" s="20"/>
      <c r="U3555" s="20"/>
      <c r="V3555" s="20"/>
      <c r="W3555" s="20"/>
      <c r="X3555" s="20"/>
      <c r="Y3555" s="20"/>
      <c r="Z3555" s="20"/>
      <c r="AA3555" s="20"/>
      <c r="AB3555" s="20"/>
    </row>
    <row r="3556" hidden="1">
      <c r="A3556" s="577"/>
      <c r="B3556" s="108"/>
      <c r="C3556" s="480" t="s">
        <v>69</v>
      </c>
      <c r="D3556" s="630"/>
      <c r="E3556" s="101"/>
      <c r="F3556" s="101"/>
      <c r="G3556" s="308"/>
      <c r="H3556" s="348"/>
      <c r="I3556" s="173"/>
      <c r="J3556" s="101"/>
      <c r="K3556" s="300"/>
      <c r="L3556" s="349"/>
      <c r="M3556" s="362"/>
      <c r="N3556" s="349"/>
      <c r="O3556" s="349"/>
      <c r="P3556" s="578"/>
      <c r="Q3556" s="20"/>
      <c r="R3556" s="20"/>
      <c r="S3556" s="20"/>
      <c r="T3556" s="20"/>
      <c r="U3556" s="20"/>
      <c r="V3556" s="20"/>
      <c r="W3556" s="20"/>
      <c r="X3556" s="20"/>
      <c r="Y3556" s="20"/>
      <c r="Z3556" s="20"/>
      <c r="AA3556" s="20"/>
      <c r="AB3556" s="20"/>
    </row>
    <row r="3557" hidden="1">
      <c r="A3557" s="577"/>
      <c r="B3557" s="83"/>
      <c r="C3557" s="478">
        <v>44628.0</v>
      </c>
      <c r="D3557" s="630"/>
      <c r="E3557" s="101"/>
      <c r="F3557" s="101"/>
      <c r="G3557" s="308"/>
      <c r="H3557" s="348"/>
      <c r="I3557" s="173"/>
      <c r="J3557" s="101"/>
      <c r="K3557" s="300"/>
      <c r="L3557" s="349"/>
      <c r="M3557" s="362"/>
      <c r="N3557" s="349"/>
      <c r="O3557" s="349"/>
      <c r="P3557" s="578"/>
      <c r="Q3557" s="20"/>
      <c r="R3557" s="20"/>
      <c r="S3557" s="20"/>
      <c r="T3557" s="20"/>
      <c r="U3557" s="20"/>
      <c r="V3557" s="20"/>
      <c r="W3557" s="20"/>
      <c r="X3557" s="20"/>
      <c r="Y3557" s="20"/>
      <c r="Z3557" s="20"/>
      <c r="AA3557" s="20"/>
      <c r="AB3557" s="20"/>
    </row>
    <row r="3558" hidden="1">
      <c r="A3558" s="577"/>
      <c r="B3558" s="582" t="s">
        <v>10572</v>
      </c>
      <c r="C3558" s="480" t="s">
        <v>69</v>
      </c>
      <c r="D3558" s="630"/>
      <c r="E3558" s="101"/>
      <c r="F3558" s="101"/>
      <c r="G3558" s="308"/>
      <c r="H3558" s="348"/>
      <c r="I3558" s="173"/>
      <c r="J3558" s="101"/>
      <c r="K3558" s="300"/>
      <c r="L3558" s="349"/>
      <c r="M3558" s="362"/>
      <c r="N3558" s="578"/>
      <c r="O3558" s="578"/>
      <c r="P3558" s="578"/>
      <c r="Q3558" s="20"/>
      <c r="R3558" s="20"/>
      <c r="S3558" s="20"/>
      <c r="T3558" s="20"/>
      <c r="U3558" s="20"/>
      <c r="V3558" s="20"/>
      <c r="W3558" s="20"/>
      <c r="X3558" s="20"/>
      <c r="Y3558" s="20"/>
      <c r="Z3558" s="20"/>
      <c r="AA3558" s="20"/>
      <c r="AB3558" s="20"/>
    </row>
    <row r="3559" hidden="1">
      <c r="A3559" s="577"/>
      <c r="B3559" s="99"/>
      <c r="C3559" s="480" t="s">
        <v>69</v>
      </c>
      <c r="D3559" s="493" t="s">
        <v>51</v>
      </c>
      <c r="E3559" s="635" t="s">
        <v>6397</v>
      </c>
      <c r="F3559" s="635" t="s">
        <v>6398</v>
      </c>
      <c r="G3559" s="309" t="s">
        <v>9186</v>
      </c>
      <c r="H3559" s="231" t="s">
        <v>8866</v>
      </c>
      <c r="I3559" s="122" t="s">
        <v>12268</v>
      </c>
      <c r="J3559" s="122" t="s">
        <v>3369</v>
      </c>
      <c r="K3559" s="300" t="s">
        <v>12269</v>
      </c>
      <c r="L3559" s="349"/>
      <c r="M3559" s="362"/>
      <c r="N3559" s="578"/>
      <c r="O3559" s="578"/>
      <c r="P3559" s="578"/>
      <c r="Q3559" s="20"/>
      <c r="R3559" s="20"/>
      <c r="S3559" s="20"/>
      <c r="T3559" s="20"/>
      <c r="U3559" s="20"/>
      <c r="V3559" s="20"/>
      <c r="W3559" s="20"/>
      <c r="X3559" s="20"/>
      <c r="Y3559" s="20"/>
      <c r="Z3559" s="20"/>
      <c r="AA3559" s="20"/>
      <c r="AB3559" s="20"/>
    </row>
    <row r="3560" hidden="1">
      <c r="A3560" s="577"/>
      <c r="B3560" s="99"/>
      <c r="C3560" s="480" t="s">
        <v>69</v>
      </c>
      <c r="D3560" s="493" t="s">
        <v>51</v>
      </c>
      <c r="E3560" s="122" t="s">
        <v>3366</v>
      </c>
      <c r="F3560" s="122" t="s">
        <v>3367</v>
      </c>
      <c r="G3560" s="309" t="s">
        <v>9186</v>
      </c>
      <c r="H3560" s="231" t="s">
        <v>8866</v>
      </c>
      <c r="I3560" s="122" t="s">
        <v>12268</v>
      </c>
      <c r="J3560" s="122" t="s">
        <v>3369</v>
      </c>
      <c r="K3560" s="300" t="s">
        <v>12269</v>
      </c>
      <c r="L3560" s="349"/>
      <c r="M3560" s="362"/>
      <c r="N3560" s="578"/>
      <c r="O3560" s="578"/>
      <c r="P3560" s="578"/>
      <c r="Q3560" s="20"/>
      <c r="R3560" s="20"/>
      <c r="S3560" s="20"/>
      <c r="T3560" s="20"/>
      <c r="U3560" s="20"/>
      <c r="V3560" s="20"/>
      <c r="W3560" s="20"/>
      <c r="X3560" s="20"/>
      <c r="Y3560" s="20"/>
      <c r="Z3560" s="20"/>
      <c r="AA3560" s="20"/>
      <c r="AB3560" s="20"/>
    </row>
    <row r="3561" hidden="1">
      <c r="A3561" s="577"/>
      <c r="B3561" s="99"/>
      <c r="C3561" s="480" t="s">
        <v>69</v>
      </c>
      <c r="D3561" s="621" t="s">
        <v>99</v>
      </c>
      <c r="E3561" s="116" t="s">
        <v>6896</v>
      </c>
      <c r="F3561" s="116" t="s">
        <v>6897</v>
      </c>
      <c r="G3561" s="409" t="s">
        <v>9771</v>
      </c>
      <c r="H3561" s="414" t="s">
        <v>10389</v>
      </c>
      <c r="I3561" s="116" t="s">
        <v>12262</v>
      </c>
      <c r="J3561" s="116" t="s">
        <v>6899</v>
      </c>
      <c r="K3561" s="300"/>
      <c r="L3561" s="349"/>
      <c r="M3561" s="362"/>
      <c r="N3561" s="578"/>
      <c r="O3561" s="578"/>
      <c r="P3561" s="578"/>
      <c r="Q3561" s="20"/>
      <c r="R3561" s="20"/>
      <c r="S3561" s="20"/>
      <c r="T3561" s="20"/>
      <c r="U3561" s="20"/>
      <c r="V3561" s="20"/>
      <c r="W3561" s="20"/>
      <c r="X3561" s="20"/>
      <c r="Y3561" s="20"/>
      <c r="Z3561" s="20"/>
      <c r="AA3561" s="20"/>
      <c r="AB3561" s="20"/>
    </row>
    <row r="3562" hidden="1">
      <c r="A3562" s="577"/>
      <c r="B3562" s="99"/>
      <c r="C3562" s="480" t="s">
        <v>69</v>
      </c>
      <c r="D3562" s="621" t="s">
        <v>51</v>
      </c>
      <c r="E3562" s="48" t="s">
        <v>4790</v>
      </c>
      <c r="F3562" s="48" t="s">
        <v>4791</v>
      </c>
      <c r="G3562" s="409" t="s">
        <v>9325</v>
      </c>
      <c r="H3562" s="414" t="s">
        <v>9489</v>
      </c>
      <c r="I3562" s="116" t="s">
        <v>12270</v>
      </c>
      <c r="J3562" s="48" t="s">
        <v>4793</v>
      </c>
      <c r="K3562" s="300" t="s">
        <v>12271</v>
      </c>
      <c r="L3562" s="349"/>
      <c r="M3562" s="362"/>
      <c r="N3562" s="578"/>
      <c r="O3562" s="578"/>
      <c r="P3562" s="578"/>
      <c r="Q3562" s="20"/>
      <c r="R3562" s="20"/>
      <c r="S3562" s="20"/>
      <c r="T3562" s="20"/>
      <c r="U3562" s="20"/>
      <c r="V3562" s="20"/>
      <c r="W3562" s="20"/>
      <c r="X3562" s="20"/>
      <c r="Y3562" s="20"/>
      <c r="Z3562" s="20"/>
      <c r="AA3562" s="20"/>
      <c r="AB3562" s="20"/>
    </row>
    <row r="3563" hidden="1">
      <c r="A3563" s="577"/>
      <c r="B3563" s="108"/>
      <c r="C3563" s="480" t="s">
        <v>69</v>
      </c>
      <c r="D3563" s="621" t="s">
        <v>51</v>
      </c>
      <c r="E3563" s="48" t="s">
        <v>72</v>
      </c>
      <c r="F3563" s="48" t="s">
        <v>73</v>
      </c>
      <c r="G3563" s="409" t="s">
        <v>10488</v>
      </c>
      <c r="H3563" s="414" t="s">
        <v>12272</v>
      </c>
      <c r="I3563" s="116" t="s">
        <v>12273</v>
      </c>
      <c r="J3563" s="48" t="s">
        <v>77</v>
      </c>
      <c r="K3563" s="300" t="s">
        <v>12274</v>
      </c>
      <c r="L3563" s="349"/>
      <c r="M3563" s="362"/>
      <c r="N3563" s="578"/>
      <c r="O3563" s="578"/>
      <c r="P3563" s="578"/>
      <c r="Q3563" s="20"/>
      <c r="R3563" s="20"/>
      <c r="S3563" s="20"/>
      <c r="T3563" s="20"/>
      <c r="U3563" s="20"/>
      <c r="V3563" s="20"/>
      <c r="W3563" s="20"/>
      <c r="X3563" s="20"/>
      <c r="Y3563" s="20"/>
      <c r="Z3563" s="20"/>
      <c r="AA3563" s="20"/>
      <c r="AB3563" s="20"/>
    </row>
    <row r="3564" hidden="1">
      <c r="A3564" s="577"/>
      <c r="B3564" s="83"/>
      <c r="C3564" s="478">
        <v>44629.0</v>
      </c>
      <c r="D3564" s="630"/>
      <c r="E3564" s="101"/>
      <c r="F3564" s="101"/>
      <c r="G3564" s="308"/>
      <c r="H3564" s="348"/>
      <c r="I3564" s="173"/>
      <c r="J3564" s="101"/>
      <c r="K3564" s="300"/>
      <c r="L3564" s="349"/>
      <c r="M3564" s="362"/>
      <c r="N3564" s="578"/>
      <c r="O3564" s="578"/>
      <c r="P3564" s="578"/>
      <c r="Q3564" s="20"/>
      <c r="R3564" s="20"/>
      <c r="S3564" s="20"/>
      <c r="T3564" s="20"/>
      <c r="U3564" s="20"/>
      <c r="V3564" s="20"/>
      <c r="W3564" s="20"/>
      <c r="X3564" s="20"/>
      <c r="Y3564" s="20"/>
      <c r="Z3564" s="20"/>
      <c r="AA3564" s="20"/>
      <c r="AB3564" s="20"/>
    </row>
    <row r="3565" hidden="1">
      <c r="A3565" s="577"/>
      <c r="B3565" s="582" t="s">
        <v>10572</v>
      </c>
      <c r="C3565" s="480" t="s">
        <v>69</v>
      </c>
      <c r="D3565" s="630"/>
      <c r="E3565" s="101"/>
      <c r="F3565" s="101"/>
      <c r="G3565" s="308"/>
      <c r="H3565" s="348"/>
      <c r="I3565" s="173"/>
      <c r="J3565" s="101"/>
      <c r="K3565" s="300"/>
      <c r="L3565" s="349"/>
      <c r="M3565" s="362"/>
      <c r="N3565" s="578"/>
      <c r="O3565" s="578"/>
      <c r="P3565" s="578"/>
      <c r="Q3565" s="20"/>
      <c r="R3565" s="20"/>
      <c r="S3565" s="20"/>
      <c r="T3565" s="20"/>
      <c r="U3565" s="20"/>
      <c r="V3565" s="20"/>
      <c r="W3565" s="20"/>
      <c r="X3565" s="20"/>
      <c r="Y3565" s="20"/>
      <c r="Z3565" s="20"/>
      <c r="AA3565" s="20"/>
      <c r="AB3565" s="20"/>
    </row>
    <row r="3566" hidden="1">
      <c r="A3566" s="577"/>
      <c r="B3566" s="99"/>
      <c r="C3566" s="480" t="s">
        <v>69</v>
      </c>
      <c r="D3566" s="630"/>
      <c r="E3566" s="101"/>
      <c r="F3566" s="101"/>
      <c r="G3566" s="308"/>
      <c r="H3566" s="348"/>
      <c r="I3566" s="173"/>
      <c r="J3566" s="101"/>
      <c r="K3566" s="300"/>
      <c r="L3566" s="349"/>
      <c r="M3566" s="362"/>
      <c r="N3566" s="578"/>
      <c r="O3566" s="578"/>
      <c r="P3566" s="578"/>
      <c r="Q3566" s="20"/>
      <c r="R3566" s="20"/>
      <c r="S3566" s="20"/>
      <c r="T3566" s="20"/>
      <c r="U3566" s="20"/>
      <c r="V3566" s="20"/>
      <c r="W3566" s="20"/>
      <c r="X3566" s="20"/>
      <c r="Y3566" s="20"/>
      <c r="Z3566" s="20"/>
      <c r="AA3566" s="20"/>
      <c r="AB3566" s="20"/>
    </row>
    <row r="3567" hidden="1">
      <c r="A3567" s="577"/>
      <c r="B3567" s="99"/>
      <c r="C3567" s="480" t="s">
        <v>69</v>
      </c>
      <c r="D3567" s="116" t="s">
        <v>104</v>
      </c>
      <c r="E3567" s="116" t="s">
        <v>12275</v>
      </c>
      <c r="F3567" s="165" t="s">
        <v>5985</v>
      </c>
      <c r="G3567" s="409" t="s">
        <v>8748</v>
      </c>
      <c r="H3567" s="414" t="s">
        <v>8818</v>
      </c>
      <c r="I3567" s="116" t="s">
        <v>12276</v>
      </c>
      <c r="J3567" s="116" t="s">
        <v>12277</v>
      </c>
      <c r="K3567" s="300"/>
      <c r="L3567" s="349"/>
      <c r="M3567" s="362"/>
      <c r="N3567" s="578"/>
      <c r="O3567" s="578"/>
      <c r="P3567" s="578"/>
      <c r="Q3567" s="20"/>
      <c r="R3567" s="20"/>
      <c r="S3567" s="20"/>
      <c r="T3567" s="20"/>
      <c r="U3567" s="20"/>
      <c r="V3567" s="20"/>
      <c r="W3567" s="20"/>
      <c r="X3567" s="20"/>
      <c r="Y3567" s="20"/>
      <c r="Z3567" s="20"/>
      <c r="AA3567" s="20"/>
      <c r="AB3567" s="20"/>
    </row>
    <row r="3568" hidden="1">
      <c r="A3568" s="577"/>
      <c r="B3568" s="99"/>
      <c r="C3568" s="480" t="s">
        <v>69</v>
      </c>
      <c r="D3568" s="116" t="s">
        <v>104</v>
      </c>
      <c r="E3568" s="116" t="s">
        <v>6421</v>
      </c>
      <c r="F3568" s="116" t="s">
        <v>6422</v>
      </c>
      <c r="G3568" s="409" t="s">
        <v>8755</v>
      </c>
      <c r="H3568" s="414" t="s">
        <v>8970</v>
      </c>
      <c r="I3568" s="116" t="s">
        <v>12278</v>
      </c>
      <c r="J3568" s="116" t="s">
        <v>6424</v>
      </c>
      <c r="K3568" s="300"/>
      <c r="L3568" s="349"/>
      <c r="M3568" s="362"/>
      <c r="N3568" s="578"/>
      <c r="O3568" s="578"/>
      <c r="P3568" s="578"/>
      <c r="Q3568" s="20"/>
      <c r="R3568" s="20"/>
      <c r="S3568" s="20"/>
      <c r="T3568" s="20"/>
      <c r="U3568" s="20"/>
      <c r="V3568" s="20"/>
      <c r="W3568" s="20"/>
      <c r="X3568" s="20"/>
      <c r="Y3568" s="20"/>
      <c r="Z3568" s="20"/>
      <c r="AA3568" s="20"/>
      <c r="AB3568" s="20"/>
    </row>
    <row r="3569" hidden="1">
      <c r="A3569" s="577"/>
      <c r="B3569" s="99"/>
      <c r="C3569" s="480" t="s">
        <v>69</v>
      </c>
      <c r="D3569" s="116" t="s">
        <v>104</v>
      </c>
      <c r="E3569" s="116" t="s">
        <v>6018</v>
      </c>
      <c r="F3569" s="116" t="s">
        <v>6019</v>
      </c>
      <c r="G3569" s="409" t="s">
        <v>8745</v>
      </c>
      <c r="H3569" s="414" t="s">
        <v>8970</v>
      </c>
      <c r="I3569" s="116" t="s">
        <v>12279</v>
      </c>
      <c r="J3569" s="116" t="s">
        <v>6021</v>
      </c>
      <c r="K3569" s="300"/>
      <c r="L3569" s="349"/>
      <c r="M3569" s="362"/>
      <c r="N3569" s="578"/>
      <c r="O3569" s="578"/>
      <c r="P3569" s="578"/>
      <c r="Q3569" s="20"/>
      <c r="R3569" s="20"/>
      <c r="S3569" s="20"/>
      <c r="T3569" s="20"/>
      <c r="U3569" s="20"/>
      <c r="V3569" s="20"/>
      <c r="W3569" s="20"/>
      <c r="X3569" s="20"/>
      <c r="Y3569" s="20"/>
      <c r="Z3569" s="20"/>
      <c r="AA3569" s="20"/>
      <c r="AB3569" s="20"/>
    </row>
    <row r="3570" hidden="1">
      <c r="A3570" s="577"/>
      <c r="B3570" s="108"/>
      <c r="C3570" s="480" t="s">
        <v>69</v>
      </c>
      <c r="D3570" s="116" t="s">
        <v>104</v>
      </c>
      <c r="E3570" s="116" t="s">
        <v>7421</v>
      </c>
      <c r="F3570" s="116" t="s">
        <v>7422</v>
      </c>
      <c r="G3570" s="409" t="s">
        <v>9325</v>
      </c>
      <c r="H3570" s="414" t="s">
        <v>8970</v>
      </c>
      <c r="I3570" s="116" t="s">
        <v>12280</v>
      </c>
      <c r="J3570" s="116" t="s">
        <v>3319</v>
      </c>
      <c r="K3570" s="300"/>
      <c r="L3570" s="349"/>
      <c r="M3570" s="362"/>
      <c r="N3570" s="578"/>
      <c r="O3570" s="578"/>
      <c r="P3570" s="578"/>
      <c r="Q3570" s="20"/>
      <c r="R3570" s="20"/>
      <c r="S3570" s="20"/>
      <c r="T3570" s="20"/>
      <c r="U3570" s="20"/>
      <c r="V3570" s="20"/>
      <c r="W3570" s="20"/>
      <c r="X3570" s="20"/>
      <c r="Y3570" s="20"/>
      <c r="Z3570" s="20"/>
      <c r="AA3570" s="20"/>
      <c r="AB3570" s="20"/>
    </row>
    <row r="3571" hidden="1">
      <c r="A3571" s="577"/>
      <c r="B3571" s="83"/>
      <c r="C3571" s="478">
        <v>44630.0</v>
      </c>
      <c r="D3571" s="630"/>
      <c r="E3571" s="101"/>
      <c r="F3571" s="101"/>
      <c r="G3571" s="308"/>
      <c r="H3571" s="348"/>
      <c r="I3571" s="173"/>
      <c r="J3571" s="101"/>
      <c r="K3571" s="300"/>
      <c r="L3571" s="349"/>
      <c r="M3571" s="362"/>
      <c r="N3571" s="578"/>
      <c r="O3571" s="578"/>
      <c r="P3571" s="578"/>
      <c r="Q3571" s="20"/>
      <c r="R3571" s="20"/>
      <c r="S3571" s="20"/>
      <c r="T3571" s="20"/>
      <c r="U3571" s="20"/>
      <c r="V3571" s="20"/>
      <c r="W3571" s="20"/>
      <c r="X3571" s="20"/>
      <c r="Y3571" s="20"/>
      <c r="Z3571" s="20"/>
      <c r="AA3571" s="20"/>
      <c r="AB3571" s="20"/>
    </row>
    <row r="3572" hidden="1">
      <c r="A3572" s="577"/>
      <c r="B3572" s="582" t="s">
        <v>10572</v>
      </c>
      <c r="C3572" s="480" t="s">
        <v>69</v>
      </c>
      <c r="D3572" s="630"/>
      <c r="E3572" s="101"/>
      <c r="F3572" s="101"/>
      <c r="G3572" s="308"/>
      <c r="H3572" s="348"/>
      <c r="I3572" s="173"/>
      <c r="J3572" s="101"/>
      <c r="K3572" s="300"/>
      <c r="L3572" s="349"/>
      <c r="M3572" s="362"/>
      <c r="N3572" s="578"/>
      <c r="O3572" s="578"/>
      <c r="P3572" s="578"/>
      <c r="Q3572" s="20"/>
      <c r="R3572" s="20"/>
      <c r="S3572" s="20"/>
      <c r="T3572" s="20"/>
      <c r="U3572" s="20"/>
      <c r="V3572" s="20"/>
      <c r="W3572" s="20"/>
      <c r="X3572" s="20"/>
      <c r="Y3572" s="20"/>
      <c r="Z3572" s="20"/>
      <c r="AA3572" s="20"/>
      <c r="AB3572" s="20"/>
    </row>
    <row r="3573" hidden="1">
      <c r="A3573" s="577"/>
      <c r="B3573" s="99"/>
      <c r="C3573" s="480" t="s">
        <v>69</v>
      </c>
      <c r="D3573" s="493" t="s">
        <v>230</v>
      </c>
      <c r="E3573" s="424" t="s">
        <v>7456</v>
      </c>
      <c r="F3573" s="424" t="s">
        <v>7457</v>
      </c>
      <c r="G3573" s="309" t="s">
        <v>12281</v>
      </c>
      <c r="H3573" s="579" t="s">
        <v>9428</v>
      </c>
      <c r="I3573" s="122" t="s">
        <v>12282</v>
      </c>
      <c r="J3573" s="152" t="s">
        <v>7459</v>
      </c>
      <c r="K3573" s="300" t="s">
        <v>12283</v>
      </c>
      <c r="L3573" s="349"/>
      <c r="M3573" s="362"/>
      <c r="N3573" s="578"/>
      <c r="O3573" s="578"/>
      <c r="P3573" s="578"/>
      <c r="Q3573" s="20"/>
      <c r="R3573" s="20"/>
      <c r="S3573" s="20"/>
      <c r="T3573" s="20"/>
      <c r="U3573" s="20"/>
      <c r="V3573" s="20"/>
      <c r="W3573" s="20"/>
      <c r="X3573" s="20"/>
      <c r="Y3573" s="20"/>
      <c r="Z3573" s="20"/>
      <c r="AA3573" s="20"/>
      <c r="AB3573" s="20"/>
    </row>
    <row r="3574" hidden="1">
      <c r="A3574" s="577"/>
      <c r="B3574" s="99"/>
      <c r="C3574" s="480" t="s">
        <v>69</v>
      </c>
      <c r="D3574" s="621" t="s">
        <v>230</v>
      </c>
      <c r="E3574" s="116" t="s">
        <v>7323</v>
      </c>
      <c r="F3574" s="116" t="s">
        <v>7324</v>
      </c>
      <c r="G3574" s="409" t="s">
        <v>9297</v>
      </c>
      <c r="H3574" s="623" t="s">
        <v>9428</v>
      </c>
      <c r="I3574" s="116" t="s">
        <v>12284</v>
      </c>
      <c r="J3574" s="165" t="s">
        <v>7326</v>
      </c>
      <c r="K3574" s="300"/>
      <c r="L3574" s="349"/>
      <c r="M3574" s="362"/>
      <c r="N3574" s="578"/>
      <c r="O3574" s="578"/>
      <c r="P3574" s="578"/>
      <c r="Q3574" s="20"/>
      <c r="R3574" s="20"/>
      <c r="S3574" s="20"/>
      <c r="T3574" s="20"/>
      <c r="U3574" s="20"/>
      <c r="V3574" s="20"/>
      <c r="W3574" s="20"/>
      <c r="X3574" s="20"/>
      <c r="Y3574" s="20"/>
      <c r="Z3574" s="20"/>
      <c r="AA3574" s="20"/>
      <c r="AB3574" s="20"/>
    </row>
    <row r="3575" hidden="1">
      <c r="A3575" s="577"/>
      <c r="B3575" s="99"/>
      <c r="C3575" s="480" t="s">
        <v>69</v>
      </c>
      <c r="D3575" s="621" t="s">
        <v>230</v>
      </c>
      <c r="E3575" s="116" t="s">
        <v>3863</v>
      </c>
      <c r="F3575" s="116" t="s">
        <v>3864</v>
      </c>
      <c r="G3575" s="409" t="s">
        <v>9377</v>
      </c>
      <c r="H3575" s="165" t="s">
        <v>12285</v>
      </c>
      <c r="I3575" s="116" t="s">
        <v>12286</v>
      </c>
      <c r="J3575" s="165" t="s">
        <v>3866</v>
      </c>
      <c r="K3575" s="300" t="s">
        <v>11283</v>
      </c>
      <c r="L3575" s="349"/>
      <c r="M3575" s="362"/>
      <c r="N3575" s="578"/>
      <c r="O3575" s="578"/>
      <c r="P3575" s="578"/>
      <c r="Q3575" s="20"/>
      <c r="R3575" s="20"/>
      <c r="S3575" s="20"/>
      <c r="T3575" s="20"/>
      <c r="U3575" s="20"/>
      <c r="V3575" s="20"/>
      <c r="W3575" s="20"/>
      <c r="X3575" s="20"/>
      <c r="Y3575" s="20"/>
      <c r="Z3575" s="20"/>
      <c r="AA3575" s="20"/>
      <c r="AB3575" s="20"/>
    </row>
    <row r="3576" hidden="1">
      <c r="A3576" s="577"/>
      <c r="B3576" s="108"/>
      <c r="C3576" s="480" t="s">
        <v>69</v>
      </c>
      <c r="D3576" s="621" t="s">
        <v>230</v>
      </c>
      <c r="E3576" s="116" t="s">
        <v>7398</v>
      </c>
      <c r="F3576" s="116" t="s">
        <v>7399</v>
      </c>
      <c r="G3576" s="409" t="s">
        <v>10270</v>
      </c>
      <c r="H3576" s="623" t="s">
        <v>9438</v>
      </c>
      <c r="I3576" s="116" t="s">
        <v>10310</v>
      </c>
      <c r="J3576" s="165" t="s">
        <v>7401</v>
      </c>
      <c r="K3576" s="300" t="s">
        <v>11283</v>
      </c>
      <c r="L3576" s="349"/>
      <c r="M3576" s="362"/>
      <c r="N3576" s="578"/>
      <c r="O3576" s="578"/>
      <c r="P3576" s="578"/>
      <c r="Q3576" s="20"/>
      <c r="R3576" s="20"/>
      <c r="S3576" s="20"/>
      <c r="T3576" s="20"/>
      <c r="U3576" s="20"/>
      <c r="V3576" s="20"/>
      <c r="W3576" s="20"/>
      <c r="X3576" s="20"/>
      <c r="Y3576" s="20"/>
      <c r="Z3576" s="20"/>
      <c r="AA3576" s="20"/>
      <c r="AB3576" s="20"/>
    </row>
    <row r="3577" hidden="1">
      <c r="A3577" s="577"/>
      <c r="B3577" s="83"/>
      <c r="C3577" s="478">
        <v>44636.0</v>
      </c>
      <c r="D3577" s="630"/>
      <c r="E3577" s="101"/>
      <c r="F3577" s="101"/>
      <c r="G3577" s="308"/>
      <c r="H3577" s="348"/>
      <c r="I3577" s="173"/>
      <c r="J3577" s="101"/>
      <c r="K3577" s="300"/>
      <c r="L3577" s="349"/>
      <c r="M3577" s="362"/>
      <c r="N3577" s="578"/>
      <c r="O3577" s="578"/>
      <c r="P3577" s="578"/>
      <c r="Q3577" s="20"/>
      <c r="R3577" s="20"/>
      <c r="S3577" s="20"/>
      <c r="T3577" s="20"/>
      <c r="U3577" s="20"/>
      <c r="V3577" s="20"/>
      <c r="W3577" s="20"/>
      <c r="X3577" s="20"/>
      <c r="Y3577" s="20"/>
      <c r="Z3577" s="20"/>
      <c r="AA3577" s="20"/>
      <c r="AB3577" s="20"/>
    </row>
    <row r="3578" hidden="1">
      <c r="A3578" s="577"/>
      <c r="B3578" s="582" t="s">
        <v>10572</v>
      </c>
      <c r="C3578" s="480" t="s">
        <v>69</v>
      </c>
      <c r="D3578" s="630"/>
      <c r="E3578" s="665" t="s">
        <v>12287</v>
      </c>
      <c r="F3578" s="101"/>
      <c r="G3578" s="308"/>
      <c r="H3578" s="348"/>
      <c r="I3578" s="173"/>
      <c r="J3578" s="101"/>
      <c r="K3578" s="300"/>
      <c r="L3578" s="349"/>
      <c r="M3578" s="362"/>
      <c r="N3578" s="578"/>
      <c r="O3578" s="578"/>
      <c r="P3578" s="578"/>
      <c r="Q3578" s="20"/>
      <c r="R3578" s="20"/>
      <c r="S3578" s="20"/>
      <c r="T3578" s="20"/>
      <c r="U3578" s="20"/>
      <c r="V3578" s="20"/>
      <c r="W3578" s="20"/>
      <c r="X3578" s="20"/>
      <c r="Y3578" s="20"/>
      <c r="Z3578" s="20"/>
      <c r="AA3578" s="20"/>
      <c r="AB3578" s="20"/>
    </row>
    <row r="3579" hidden="1">
      <c r="A3579" s="577"/>
      <c r="B3579" s="99"/>
      <c r="C3579" s="480" t="s">
        <v>69</v>
      </c>
      <c r="D3579" s="621" t="s">
        <v>51</v>
      </c>
      <c r="E3579" s="116" t="s">
        <v>5984</v>
      </c>
      <c r="F3579" s="116" t="s">
        <v>5985</v>
      </c>
      <c r="G3579" s="409" t="s">
        <v>9410</v>
      </c>
      <c r="H3579" s="414" t="s">
        <v>11204</v>
      </c>
      <c r="I3579" s="116" t="s">
        <v>12288</v>
      </c>
      <c r="J3579" s="116" t="s">
        <v>5987</v>
      </c>
      <c r="K3579" s="300" t="s">
        <v>6967</v>
      </c>
      <c r="L3579" s="349"/>
      <c r="M3579" s="362"/>
      <c r="N3579" s="578"/>
      <c r="O3579" s="578"/>
      <c r="P3579" s="578"/>
      <c r="Q3579" s="20"/>
      <c r="R3579" s="20"/>
      <c r="S3579" s="20"/>
      <c r="T3579" s="20"/>
      <c r="U3579" s="20"/>
      <c r="V3579" s="20"/>
      <c r="W3579" s="20"/>
      <c r="X3579" s="20"/>
      <c r="Y3579" s="20"/>
      <c r="Z3579" s="20"/>
      <c r="AA3579" s="20"/>
      <c r="AB3579" s="20"/>
    </row>
    <row r="3580" hidden="1">
      <c r="A3580" s="577"/>
      <c r="B3580" s="99"/>
      <c r="C3580" s="480" t="s">
        <v>69</v>
      </c>
      <c r="D3580" s="621" t="s">
        <v>51</v>
      </c>
      <c r="E3580" s="116" t="s">
        <v>424</v>
      </c>
      <c r="F3580" s="116" t="s">
        <v>425</v>
      </c>
      <c r="G3580" s="409" t="s">
        <v>9021</v>
      </c>
      <c r="H3580" s="414" t="s">
        <v>11219</v>
      </c>
      <c r="I3580" s="116" t="s">
        <v>12289</v>
      </c>
      <c r="J3580" s="116" t="s">
        <v>12290</v>
      </c>
      <c r="K3580" s="300"/>
      <c r="L3580" s="349"/>
      <c r="M3580" s="362"/>
      <c r="N3580" s="578"/>
      <c r="O3580" s="578"/>
      <c r="P3580" s="578"/>
      <c r="Q3580" s="20"/>
      <c r="R3580" s="20"/>
      <c r="S3580" s="20"/>
      <c r="T3580" s="20"/>
      <c r="U3580" s="20"/>
      <c r="V3580" s="20"/>
      <c r="W3580" s="20"/>
      <c r="X3580" s="20"/>
      <c r="Y3580" s="20"/>
      <c r="Z3580" s="20"/>
      <c r="AA3580" s="20"/>
      <c r="AB3580" s="20"/>
    </row>
    <row r="3581" hidden="1">
      <c r="A3581" s="577"/>
      <c r="B3581" s="99"/>
      <c r="C3581" s="480" t="s">
        <v>69</v>
      </c>
      <c r="D3581" s="621" t="s">
        <v>51</v>
      </c>
      <c r="E3581" s="116" t="s">
        <v>1447</v>
      </c>
      <c r="F3581" s="116" t="s">
        <v>1448</v>
      </c>
      <c r="G3581" s="409" t="s">
        <v>8783</v>
      </c>
      <c r="H3581" s="414" t="s">
        <v>12291</v>
      </c>
      <c r="I3581" s="116" t="s">
        <v>12292</v>
      </c>
      <c r="J3581" s="116" t="s">
        <v>1451</v>
      </c>
      <c r="K3581" s="300"/>
      <c r="L3581" s="349"/>
      <c r="M3581" s="362"/>
      <c r="N3581" s="578"/>
      <c r="O3581" s="578"/>
      <c r="P3581" s="578"/>
      <c r="Q3581" s="20"/>
      <c r="R3581" s="20"/>
      <c r="S3581" s="20"/>
      <c r="T3581" s="20"/>
      <c r="U3581" s="20"/>
      <c r="V3581" s="20"/>
      <c r="W3581" s="20"/>
      <c r="X3581" s="20"/>
      <c r="Y3581" s="20"/>
      <c r="Z3581" s="20"/>
      <c r="AA3581" s="20"/>
      <c r="AB3581" s="20"/>
    </row>
    <row r="3582" hidden="1">
      <c r="A3582" s="577"/>
      <c r="B3582" s="108"/>
      <c r="C3582" s="480" t="s">
        <v>69</v>
      </c>
      <c r="D3582" s="621" t="s">
        <v>51</v>
      </c>
      <c r="E3582" s="48" t="s">
        <v>7159</v>
      </c>
      <c r="F3582" s="48" t="s">
        <v>7160</v>
      </c>
      <c r="G3582" s="409" t="s">
        <v>8760</v>
      </c>
      <c r="H3582" s="414" t="s">
        <v>9389</v>
      </c>
      <c r="I3582" s="116" t="s">
        <v>12293</v>
      </c>
      <c r="J3582" s="48" t="s">
        <v>7162</v>
      </c>
      <c r="K3582" s="300"/>
      <c r="L3582" s="349"/>
      <c r="M3582" s="362"/>
      <c r="N3582" s="578"/>
      <c r="O3582" s="578"/>
      <c r="P3582" s="578"/>
      <c r="Q3582" s="20"/>
      <c r="R3582" s="20"/>
      <c r="S3582" s="20"/>
      <c r="T3582" s="20"/>
      <c r="U3582" s="20"/>
      <c r="V3582" s="20"/>
      <c r="W3582" s="20"/>
      <c r="X3582" s="20"/>
      <c r="Y3582" s="20"/>
      <c r="Z3582" s="20"/>
      <c r="AA3582" s="20"/>
      <c r="AB3582" s="20"/>
    </row>
    <row r="3583" hidden="1">
      <c r="A3583" s="577"/>
      <c r="B3583" s="83"/>
      <c r="C3583" s="478">
        <v>44637.0</v>
      </c>
      <c r="D3583" s="630"/>
      <c r="E3583" s="101"/>
      <c r="F3583" s="101"/>
      <c r="G3583" s="308"/>
      <c r="H3583" s="348"/>
      <c r="I3583" s="173"/>
      <c r="J3583" s="101"/>
      <c r="K3583" s="300"/>
      <c r="L3583" s="349"/>
      <c r="M3583" s="362"/>
      <c r="N3583" s="578"/>
      <c r="O3583" s="578"/>
      <c r="P3583" s="578"/>
      <c r="Q3583" s="20"/>
      <c r="R3583" s="20"/>
      <c r="S3583" s="20"/>
      <c r="T3583" s="20"/>
      <c r="U3583" s="20"/>
      <c r="V3583" s="20"/>
      <c r="W3583" s="20"/>
      <c r="X3583" s="20"/>
      <c r="Y3583" s="20"/>
      <c r="Z3583" s="20"/>
      <c r="AA3583" s="20"/>
      <c r="AB3583" s="20"/>
    </row>
    <row r="3584" hidden="1">
      <c r="A3584" s="577"/>
      <c r="B3584" s="582" t="s">
        <v>10572</v>
      </c>
      <c r="C3584" s="480" t="s">
        <v>69</v>
      </c>
      <c r="D3584" s="630"/>
      <c r="E3584" s="101"/>
      <c r="F3584" s="101"/>
      <c r="G3584" s="308"/>
      <c r="H3584" s="348"/>
      <c r="I3584" s="173"/>
      <c r="J3584" s="101"/>
      <c r="K3584" s="300"/>
      <c r="L3584" s="349"/>
      <c r="M3584" s="362"/>
      <c r="N3584" s="578"/>
      <c r="O3584" s="578"/>
      <c r="P3584" s="578"/>
      <c r="Q3584" s="20"/>
      <c r="R3584" s="20"/>
      <c r="S3584" s="20"/>
      <c r="T3584" s="20"/>
      <c r="U3584" s="20"/>
      <c r="V3584" s="20"/>
      <c r="W3584" s="20"/>
      <c r="X3584" s="20"/>
      <c r="Y3584" s="20"/>
      <c r="Z3584" s="20"/>
      <c r="AA3584" s="20"/>
      <c r="AB3584" s="20"/>
    </row>
    <row r="3585" hidden="1">
      <c r="A3585" s="577"/>
      <c r="B3585" s="99"/>
      <c r="C3585" s="480" t="s">
        <v>69</v>
      </c>
      <c r="D3585" s="493" t="s">
        <v>115</v>
      </c>
      <c r="E3585" s="424" t="s">
        <v>3390</v>
      </c>
      <c r="F3585" s="424" t="s">
        <v>3391</v>
      </c>
      <c r="G3585" s="309" t="s">
        <v>9186</v>
      </c>
      <c r="H3585" s="231" t="s">
        <v>10061</v>
      </c>
      <c r="I3585" s="122" t="s">
        <v>12294</v>
      </c>
      <c r="J3585" s="122" t="s">
        <v>12295</v>
      </c>
      <c r="K3585" s="300" t="s">
        <v>12296</v>
      </c>
      <c r="L3585" s="349"/>
      <c r="M3585" s="362"/>
      <c r="N3585" s="578"/>
      <c r="O3585" s="578"/>
      <c r="P3585" s="578"/>
      <c r="Q3585" s="20"/>
      <c r="R3585" s="20"/>
      <c r="S3585" s="20"/>
      <c r="T3585" s="20"/>
      <c r="U3585" s="20"/>
      <c r="V3585" s="20"/>
      <c r="W3585" s="20"/>
      <c r="X3585" s="20"/>
      <c r="Y3585" s="20"/>
      <c r="Z3585" s="20"/>
      <c r="AA3585" s="20"/>
      <c r="AB3585" s="20"/>
    </row>
    <row r="3586" hidden="1">
      <c r="A3586" s="577"/>
      <c r="B3586" s="99"/>
      <c r="C3586" s="480" t="s">
        <v>69</v>
      </c>
      <c r="D3586" s="621" t="s">
        <v>115</v>
      </c>
      <c r="E3586" s="48" t="s">
        <v>6495</v>
      </c>
      <c r="F3586" s="48" t="s">
        <v>6496</v>
      </c>
      <c r="G3586" s="409" t="s">
        <v>8958</v>
      </c>
      <c r="H3586" s="414" t="s">
        <v>8825</v>
      </c>
      <c r="I3586" s="116" t="s">
        <v>12297</v>
      </c>
      <c r="J3586" s="48" t="s">
        <v>6498</v>
      </c>
      <c r="K3586" s="300"/>
      <c r="L3586" s="349"/>
      <c r="M3586" s="362"/>
      <c r="N3586" s="578"/>
      <c r="O3586" s="578"/>
      <c r="P3586" s="578"/>
      <c r="Q3586" s="20"/>
      <c r="R3586" s="20"/>
      <c r="S3586" s="20"/>
      <c r="T3586" s="20"/>
      <c r="U3586" s="20"/>
      <c r="V3586" s="20"/>
      <c r="W3586" s="20"/>
      <c r="X3586" s="20"/>
      <c r="Y3586" s="20"/>
      <c r="Z3586" s="20"/>
      <c r="AA3586" s="20"/>
      <c r="AB3586" s="20"/>
    </row>
    <row r="3587" hidden="1">
      <c r="A3587" s="577"/>
      <c r="B3587" s="99"/>
      <c r="C3587" s="480" t="s">
        <v>69</v>
      </c>
      <c r="D3587" s="621" t="s">
        <v>115</v>
      </c>
      <c r="E3587" s="48" t="s">
        <v>1338</v>
      </c>
      <c r="F3587" s="48" t="s">
        <v>1339</v>
      </c>
      <c r="G3587" s="409" t="s">
        <v>8745</v>
      </c>
      <c r="H3587" s="414" t="s">
        <v>9610</v>
      </c>
      <c r="I3587" s="116" t="s">
        <v>12298</v>
      </c>
      <c r="J3587" s="48" t="s">
        <v>1341</v>
      </c>
      <c r="K3587" s="300"/>
      <c r="L3587" s="349"/>
      <c r="M3587" s="362"/>
      <c r="N3587" s="578"/>
      <c r="O3587" s="578"/>
      <c r="P3587" s="578"/>
      <c r="Q3587" s="20"/>
      <c r="R3587" s="20"/>
      <c r="S3587" s="20"/>
      <c r="T3587" s="20"/>
      <c r="U3587" s="20"/>
      <c r="V3587" s="20"/>
      <c r="W3587" s="20"/>
      <c r="X3587" s="20"/>
      <c r="Y3587" s="20"/>
      <c r="Z3587" s="20"/>
      <c r="AA3587" s="20"/>
      <c r="AB3587" s="20"/>
    </row>
    <row r="3588" hidden="1">
      <c r="A3588" s="577"/>
      <c r="B3588" s="99"/>
      <c r="C3588" s="480" t="s">
        <v>69</v>
      </c>
      <c r="D3588" s="621" t="s">
        <v>115</v>
      </c>
      <c r="E3588" s="48" t="s">
        <v>7396</v>
      </c>
      <c r="F3588" s="48" t="s">
        <v>7397</v>
      </c>
      <c r="G3588" s="409" t="s">
        <v>8760</v>
      </c>
      <c r="H3588" s="414" t="s">
        <v>9039</v>
      </c>
      <c r="I3588" s="116" t="s">
        <v>12299</v>
      </c>
      <c r="J3588" s="48" t="s">
        <v>5801</v>
      </c>
      <c r="K3588" s="300"/>
      <c r="L3588" s="349"/>
      <c r="M3588" s="362"/>
      <c r="N3588" s="578"/>
      <c r="O3588" s="578"/>
      <c r="P3588" s="578"/>
      <c r="Q3588" s="20"/>
      <c r="R3588" s="20"/>
      <c r="S3588" s="20"/>
      <c r="T3588" s="20"/>
      <c r="U3588" s="20"/>
      <c r="V3588" s="20"/>
      <c r="W3588" s="20"/>
      <c r="X3588" s="20"/>
      <c r="Y3588" s="20"/>
      <c r="Z3588" s="20"/>
      <c r="AA3588" s="20"/>
      <c r="AB3588" s="20"/>
    </row>
    <row r="3589" hidden="1">
      <c r="A3589" s="577"/>
      <c r="B3589" s="108"/>
      <c r="C3589" s="480" t="s">
        <v>69</v>
      </c>
      <c r="D3589" s="630"/>
      <c r="E3589" s="101"/>
      <c r="F3589" s="101"/>
      <c r="G3589" s="308"/>
      <c r="H3589" s="348"/>
      <c r="I3589" s="173"/>
      <c r="J3589" s="101"/>
      <c r="K3589" s="300"/>
      <c r="L3589" s="349"/>
      <c r="M3589" s="362"/>
      <c r="N3589" s="578"/>
      <c r="O3589" s="578"/>
      <c r="P3589" s="578"/>
      <c r="Q3589" s="20"/>
      <c r="R3589" s="20"/>
      <c r="S3589" s="20"/>
      <c r="T3589" s="20"/>
      <c r="U3589" s="20"/>
      <c r="V3589" s="20"/>
      <c r="W3589" s="20"/>
      <c r="X3589" s="20"/>
      <c r="Y3589" s="20"/>
      <c r="Z3589" s="20"/>
      <c r="AA3589" s="20"/>
      <c r="AB3589" s="20"/>
    </row>
    <row r="3590" hidden="1">
      <c r="A3590" s="577"/>
      <c r="B3590" s="83"/>
      <c r="C3590" s="478">
        <v>44638.0</v>
      </c>
      <c r="D3590" s="630"/>
      <c r="E3590" s="101"/>
      <c r="F3590" s="101"/>
      <c r="G3590" s="308"/>
      <c r="H3590" s="348"/>
      <c r="I3590" s="173" t="s">
        <v>12300</v>
      </c>
      <c r="J3590" s="101"/>
      <c r="K3590" s="300"/>
      <c r="L3590" s="349"/>
      <c r="M3590" s="362"/>
      <c r="N3590" s="578"/>
      <c r="O3590" s="578"/>
      <c r="P3590" s="578"/>
      <c r="Q3590" s="20"/>
      <c r="R3590" s="20"/>
      <c r="S3590" s="20"/>
      <c r="T3590" s="20"/>
      <c r="U3590" s="20"/>
      <c r="V3590" s="20"/>
      <c r="W3590" s="20"/>
      <c r="X3590" s="20"/>
      <c r="Y3590" s="20"/>
      <c r="Z3590" s="20"/>
      <c r="AA3590" s="20"/>
      <c r="AB3590" s="20"/>
    </row>
    <row r="3591" hidden="1">
      <c r="A3591" s="577"/>
      <c r="B3591" s="582" t="s">
        <v>10572</v>
      </c>
      <c r="C3591" s="480" t="s">
        <v>69</v>
      </c>
      <c r="D3591" s="29" t="s">
        <v>99</v>
      </c>
      <c r="E3591" s="48" t="s">
        <v>6605</v>
      </c>
      <c r="F3591" s="48" t="s">
        <v>6606</v>
      </c>
      <c r="G3591" s="409" t="s">
        <v>9410</v>
      </c>
      <c r="H3591" s="414" t="s">
        <v>12301</v>
      </c>
      <c r="I3591" s="116" t="s">
        <v>12302</v>
      </c>
      <c r="J3591" s="48" t="s">
        <v>6608</v>
      </c>
      <c r="K3591" s="300"/>
      <c r="L3591" s="349"/>
      <c r="M3591" s="362"/>
      <c r="N3591" s="578"/>
      <c r="O3591" s="578"/>
      <c r="P3591" s="578"/>
      <c r="Q3591" s="20"/>
      <c r="R3591" s="20"/>
      <c r="S3591" s="20"/>
      <c r="T3591" s="20"/>
      <c r="U3591" s="20"/>
      <c r="V3591" s="20"/>
      <c r="W3591" s="20"/>
      <c r="X3591" s="20"/>
      <c r="Y3591" s="20"/>
      <c r="Z3591" s="20"/>
      <c r="AA3591" s="20"/>
      <c r="AB3591" s="20"/>
    </row>
    <row r="3592" hidden="1">
      <c r="A3592" s="577"/>
      <c r="B3592" s="99"/>
      <c r="C3592" s="480" t="s">
        <v>69</v>
      </c>
      <c r="D3592" s="496" t="s">
        <v>99</v>
      </c>
      <c r="E3592" s="424" t="s">
        <v>2137</v>
      </c>
      <c r="F3592" s="424" t="s">
        <v>2138</v>
      </c>
      <c r="G3592" s="309" t="s">
        <v>9021</v>
      </c>
      <c r="H3592" s="231" t="s">
        <v>12303</v>
      </c>
      <c r="I3592" s="122" t="s">
        <v>12304</v>
      </c>
      <c r="J3592" s="424" t="s">
        <v>2140</v>
      </c>
      <c r="K3592" s="300" t="s">
        <v>12305</v>
      </c>
      <c r="L3592" s="349"/>
      <c r="M3592" s="362"/>
      <c r="N3592" s="578"/>
      <c r="O3592" s="578"/>
      <c r="P3592" s="578"/>
      <c r="Q3592" s="20"/>
      <c r="R3592" s="20"/>
      <c r="S3592" s="20"/>
      <c r="T3592" s="20"/>
      <c r="U3592" s="20"/>
      <c r="V3592" s="20"/>
      <c r="W3592" s="20"/>
      <c r="X3592" s="20"/>
      <c r="Y3592" s="20"/>
      <c r="Z3592" s="20"/>
      <c r="AA3592" s="20"/>
      <c r="AB3592" s="20"/>
    </row>
    <row r="3593" hidden="1">
      <c r="A3593" s="577"/>
      <c r="B3593" s="99"/>
      <c r="C3593" s="480" t="s">
        <v>69</v>
      </c>
      <c r="D3593" s="496" t="s">
        <v>99</v>
      </c>
      <c r="E3593" s="424" t="s">
        <v>3010</v>
      </c>
      <c r="F3593" s="424" t="s">
        <v>3011</v>
      </c>
      <c r="G3593" s="309" t="s">
        <v>8745</v>
      </c>
      <c r="H3593" s="231" t="s">
        <v>11977</v>
      </c>
      <c r="I3593" s="122" t="s">
        <v>12306</v>
      </c>
      <c r="J3593" s="424" t="s">
        <v>3013</v>
      </c>
      <c r="K3593" s="300" t="s">
        <v>12307</v>
      </c>
      <c r="L3593" s="349"/>
      <c r="M3593" s="362"/>
      <c r="N3593" s="578"/>
      <c r="O3593" s="578"/>
      <c r="P3593" s="578"/>
      <c r="Q3593" s="20"/>
      <c r="R3593" s="20"/>
      <c r="S3593" s="20"/>
      <c r="T3593" s="20"/>
      <c r="U3593" s="20"/>
      <c r="V3593" s="20"/>
      <c r="W3593" s="20"/>
      <c r="X3593" s="20"/>
      <c r="Y3593" s="20"/>
      <c r="Z3593" s="20"/>
      <c r="AA3593" s="20"/>
      <c r="AB3593" s="20"/>
    </row>
    <row r="3594" hidden="1">
      <c r="A3594" s="577"/>
      <c r="B3594" s="99"/>
      <c r="C3594" s="480" t="s">
        <v>69</v>
      </c>
      <c r="D3594" s="496" t="s">
        <v>99</v>
      </c>
      <c r="E3594" s="424" t="s">
        <v>3084</v>
      </c>
      <c r="F3594" s="424" t="s">
        <v>3085</v>
      </c>
      <c r="G3594" s="309" t="s">
        <v>9325</v>
      </c>
      <c r="H3594" s="231" t="s">
        <v>11977</v>
      </c>
      <c r="I3594" s="122" t="s">
        <v>12306</v>
      </c>
      <c r="J3594" s="424" t="s">
        <v>3013</v>
      </c>
      <c r="K3594" s="300" t="s">
        <v>12307</v>
      </c>
      <c r="L3594" s="349"/>
      <c r="M3594" s="362"/>
      <c r="N3594" s="578"/>
      <c r="O3594" s="578"/>
      <c r="P3594" s="578"/>
      <c r="Q3594" s="20"/>
      <c r="R3594" s="20"/>
      <c r="S3594" s="20"/>
      <c r="T3594" s="20"/>
      <c r="U3594" s="20"/>
      <c r="V3594" s="20"/>
      <c r="W3594" s="20"/>
      <c r="X3594" s="20"/>
      <c r="Y3594" s="20"/>
      <c r="Z3594" s="20"/>
      <c r="AA3594" s="20"/>
      <c r="AB3594" s="20"/>
    </row>
    <row r="3595" hidden="1">
      <c r="A3595" s="577"/>
      <c r="B3595" s="108"/>
      <c r="C3595" s="480" t="s">
        <v>69</v>
      </c>
      <c r="D3595" s="630"/>
      <c r="E3595" s="101"/>
      <c r="F3595" s="101"/>
      <c r="G3595" s="308"/>
      <c r="H3595" s="348"/>
      <c r="I3595" s="173"/>
      <c r="J3595" s="101"/>
      <c r="K3595" s="300"/>
      <c r="L3595" s="349"/>
      <c r="M3595" s="362"/>
      <c r="N3595" s="578"/>
      <c r="O3595" s="578"/>
      <c r="P3595" s="578"/>
      <c r="Q3595" s="20"/>
      <c r="R3595" s="20"/>
      <c r="S3595" s="20"/>
      <c r="T3595" s="20"/>
      <c r="U3595" s="20"/>
      <c r="V3595" s="20"/>
      <c r="W3595" s="20"/>
      <c r="X3595" s="20"/>
      <c r="Y3595" s="20"/>
      <c r="Z3595" s="20"/>
      <c r="AA3595" s="20"/>
      <c r="AB3595" s="20"/>
    </row>
    <row r="3596" hidden="1">
      <c r="A3596" s="577"/>
      <c r="B3596" s="83"/>
      <c r="C3596" s="478">
        <v>44639.0</v>
      </c>
      <c r="D3596" s="630"/>
      <c r="E3596" s="101"/>
      <c r="F3596" s="101"/>
      <c r="G3596" s="308"/>
      <c r="H3596" s="348"/>
      <c r="I3596" s="173"/>
      <c r="J3596" s="101"/>
      <c r="K3596" s="300"/>
      <c r="L3596" s="349"/>
      <c r="M3596" s="362"/>
      <c r="N3596" s="578"/>
      <c r="O3596" s="578"/>
      <c r="P3596" s="578"/>
      <c r="Q3596" s="20"/>
      <c r="R3596" s="20"/>
      <c r="S3596" s="20"/>
      <c r="T3596" s="20"/>
      <c r="U3596" s="20"/>
      <c r="V3596" s="20"/>
      <c r="W3596" s="20"/>
      <c r="X3596" s="20"/>
      <c r="Y3596" s="20"/>
      <c r="Z3596" s="20"/>
      <c r="AA3596" s="20"/>
      <c r="AB3596" s="20"/>
    </row>
    <row r="3597" hidden="1">
      <c r="A3597" s="577"/>
      <c r="B3597" s="582" t="s">
        <v>10572</v>
      </c>
      <c r="C3597" s="480" t="s">
        <v>69</v>
      </c>
      <c r="D3597" s="496" t="s">
        <v>99</v>
      </c>
      <c r="E3597" s="424" t="s">
        <v>1589</v>
      </c>
      <c r="F3597" s="424" t="s">
        <v>1590</v>
      </c>
      <c r="G3597" s="309" t="s">
        <v>9186</v>
      </c>
      <c r="H3597" s="231" t="s">
        <v>12308</v>
      </c>
      <c r="I3597" s="122" t="s">
        <v>12309</v>
      </c>
      <c r="J3597" s="424" t="s">
        <v>1592</v>
      </c>
      <c r="K3597" s="300" t="s">
        <v>12310</v>
      </c>
      <c r="L3597" s="349"/>
      <c r="M3597" s="362"/>
      <c r="N3597" s="578"/>
      <c r="O3597" s="578"/>
      <c r="P3597" s="578"/>
      <c r="Q3597" s="20"/>
      <c r="R3597" s="20"/>
      <c r="S3597" s="20"/>
      <c r="T3597" s="20"/>
      <c r="U3597" s="20"/>
      <c r="V3597" s="20"/>
      <c r="W3597" s="20"/>
      <c r="X3597" s="20"/>
      <c r="Y3597" s="20"/>
      <c r="Z3597" s="20"/>
      <c r="AA3597" s="20"/>
      <c r="AB3597" s="20"/>
    </row>
    <row r="3598" hidden="1">
      <c r="A3598" s="577"/>
      <c r="B3598" s="99"/>
      <c r="C3598" s="480" t="s">
        <v>69</v>
      </c>
      <c r="D3598" s="29" t="s">
        <v>99</v>
      </c>
      <c r="E3598" s="48" t="s">
        <v>6400</v>
      </c>
      <c r="F3598" s="48" t="s">
        <v>6398</v>
      </c>
      <c r="G3598" s="409" t="s">
        <v>8958</v>
      </c>
      <c r="H3598" s="414" t="s">
        <v>11963</v>
      </c>
      <c r="I3598" s="116" t="s">
        <v>12311</v>
      </c>
      <c r="J3598" s="48" t="s">
        <v>1237</v>
      </c>
      <c r="K3598" s="300"/>
      <c r="L3598" s="349"/>
      <c r="M3598" s="362"/>
      <c r="N3598" s="578"/>
      <c r="O3598" s="578"/>
      <c r="P3598" s="578"/>
      <c r="Q3598" s="20"/>
      <c r="R3598" s="20"/>
      <c r="S3598" s="20"/>
      <c r="T3598" s="20"/>
      <c r="U3598" s="20"/>
      <c r="V3598" s="20"/>
      <c r="W3598" s="20"/>
      <c r="X3598" s="20"/>
      <c r="Y3598" s="20"/>
      <c r="Z3598" s="20"/>
      <c r="AA3598" s="20"/>
      <c r="AB3598" s="20"/>
    </row>
    <row r="3599" hidden="1">
      <c r="A3599" s="577"/>
      <c r="B3599" s="99"/>
      <c r="C3599" s="480" t="s">
        <v>69</v>
      </c>
      <c r="D3599" s="29" t="s">
        <v>99</v>
      </c>
      <c r="E3599" s="48" t="s">
        <v>4553</v>
      </c>
      <c r="F3599" s="48" t="s">
        <v>4554</v>
      </c>
      <c r="G3599" s="409" t="s">
        <v>8912</v>
      </c>
      <c r="H3599" s="414" t="s">
        <v>12312</v>
      </c>
      <c r="I3599" s="116" t="s">
        <v>12313</v>
      </c>
      <c r="J3599" s="48" t="s">
        <v>4556</v>
      </c>
      <c r="K3599" s="300"/>
      <c r="L3599" s="349"/>
      <c r="M3599" s="362"/>
      <c r="N3599" s="578"/>
      <c r="O3599" s="578"/>
      <c r="P3599" s="578"/>
      <c r="Q3599" s="20"/>
      <c r="R3599" s="20"/>
      <c r="S3599" s="20"/>
      <c r="T3599" s="20"/>
      <c r="U3599" s="20"/>
      <c r="V3599" s="20"/>
      <c r="W3599" s="20"/>
      <c r="X3599" s="20"/>
      <c r="Y3599" s="20"/>
      <c r="Z3599" s="20"/>
      <c r="AA3599" s="20"/>
      <c r="AB3599" s="20"/>
    </row>
    <row r="3600" hidden="1">
      <c r="A3600" s="577"/>
      <c r="B3600" s="99"/>
      <c r="C3600" s="480" t="s">
        <v>69</v>
      </c>
      <c r="D3600" s="29" t="s">
        <v>99</v>
      </c>
      <c r="E3600" s="48" t="s">
        <v>947</v>
      </c>
      <c r="F3600" s="48" t="s">
        <v>948</v>
      </c>
      <c r="G3600" s="409" t="s">
        <v>8870</v>
      </c>
      <c r="H3600" s="414" t="s">
        <v>11977</v>
      </c>
      <c r="I3600" s="116" t="s">
        <v>12314</v>
      </c>
      <c r="J3600" s="48" t="s">
        <v>950</v>
      </c>
      <c r="K3600" s="300"/>
      <c r="L3600" s="349"/>
      <c r="M3600" s="362"/>
      <c r="N3600" s="578"/>
      <c r="O3600" s="578"/>
      <c r="P3600" s="578"/>
      <c r="Q3600" s="20"/>
      <c r="R3600" s="20"/>
      <c r="S3600" s="20"/>
      <c r="T3600" s="20"/>
      <c r="U3600" s="20"/>
      <c r="V3600" s="20"/>
      <c r="W3600" s="20"/>
      <c r="X3600" s="20"/>
      <c r="Y3600" s="20"/>
      <c r="Z3600" s="20"/>
      <c r="AA3600" s="20"/>
      <c r="AB3600" s="20"/>
    </row>
    <row r="3601" hidden="1">
      <c r="A3601" s="577"/>
      <c r="B3601" s="108"/>
      <c r="C3601" s="480" t="s">
        <v>69</v>
      </c>
      <c r="D3601" s="630"/>
      <c r="E3601" s="101"/>
      <c r="F3601" s="101"/>
      <c r="G3601" s="308"/>
      <c r="H3601" s="348"/>
      <c r="I3601" s="173"/>
      <c r="J3601" s="101"/>
      <c r="K3601" s="300"/>
      <c r="L3601" s="349"/>
      <c r="M3601" s="362"/>
      <c r="N3601" s="578"/>
      <c r="O3601" s="578"/>
      <c r="P3601" s="578"/>
      <c r="Q3601" s="20"/>
      <c r="R3601" s="20"/>
      <c r="S3601" s="20"/>
      <c r="T3601" s="20"/>
      <c r="U3601" s="20"/>
      <c r="V3601" s="20"/>
      <c r="W3601" s="20"/>
      <c r="X3601" s="20"/>
      <c r="Y3601" s="20"/>
      <c r="Z3601" s="20"/>
      <c r="AA3601" s="20"/>
      <c r="AB3601" s="20"/>
    </row>
    <row r="3602" hidden="1">
      <c r="A3602" s="577"/>
      <c r="B3602" s="83"/>
      <c r="C3602" s="478">
        <v>44641.0</v>
      </c>
      <c r="D3602" s="630"/>
      <c r="E3602" s="101"/>
      <c r="F3602" s="101"/>
      <c r="G3602" s="308"/>
      <c r="H3602" s="348"/>
      <c r="I3602" s="173"/>
      <c r="J3602" s="101"/>
      <c r="K3602" s="300"/>
      <c r="L3602" s="349"/>
      <c r="M3602" s="362"/>
      <c r="N3602" s="578"/>
      <c r="O3602" s="578"/>
      <c r="P3602" s="578"/>
      <c r="Q3602" s="20"/>
      <c r="R3602" s="20"/>
      <c r="S3602" s="20"/>
      <c r="T3602" s="20"/>
      <c r="U3602" s="20"/>
      <c r="V3602" s="20"/>
      <c r="W3602" s="20"/>
      <c r="X3602" s="20"/>
      <c r="Y3602" s="20"/>
      <c r="Z3602" s="20"/>
      <c r="AA3602" s="20"/>
      <c r="AB3602" s="20"/>
    </row>
    <row r="3603" hidden="1">
      <c r="A3603" s="577"/>
      <c r="B3603" s="582" t="s">
        <v>10572</v>
      </c>
      <c r="C3603" s="480" t="s">
        <v>69</v>
      </c>
      <c r="D3603" s="630"/>
      <c r="E3603" s="101"/>
      <c r="F3603" s="101"/>
      <c r="G3603" s="308"/>
      <c r="H3603" s="348"/>
      <c r="I3603" s="173"/>
      <c r="J3603" s="101"/>
      <c r="K3603" s="300"/>
      <c r="L3603" s="349"/>
      <c r="M3603" s="362"/>
      <c r="N3603" s="578"/>
      <c r="O3603" s="578"/>
      <c r="P3603" s="578"/>
      <c r="Q3603" s="20"/>
      <c r="R3603" s="20"/>
      <c r="S3603" s="20"/>
      <c r="T3603" s="20"/>
      <c r="U3603" s="20"/>
      <c r="V3603" s="20"/>
      <c r="W3603" s="20"/>
      <c r="X3603" s="20"/>
      <c r="Y3603" s="20"/>
      <c r="Z3603" s="20"/>
      <c r="AA3603" s="20"/>
      <c r="AB3603" s="20"/>
    </row>
    <row r="3604" hidden="1">
      <c r="A3604" s="577"/>
      <c r="B3604" s="99"/>
      <c r="C3604" s="480" t="s">
        <v>69</v>
      </c>
      <c r="D3604" s="493" t="s">
        <v>51</v>
      </c>
      <c r="E3604" s="122" t="s">
        <v>7141</v>
      </c>
      <c r="F3604" s="122" t="s">
        <v>7142</v>
      </c>
      <c r="G3604" s="309" t="s">
        <v>9021</v>
      </c>
      <c r="H3604" s="231" t="s">
        <v>9497</v>
      </c>
      <c r="I3604" s="122" t="s">
        <v>12315</v>
      </c>
      <c r="J3604" s="122" t="s">
        <v>7144</v>
      </c>
      <c r="K3604" s="300" t="s">
        <v>12316</v>
      </c>
      <c r="L3604" s="349"/>
      <c r="M3604" s="362"/>
      <c r="N3604" s="578"/>
      <c r="O3604" s="578"/>
      <c r="P3604" s="578"/>
      <c r="Q3604" s="20"/>
      <c r="R3604" s="20"/>
      <c r="S3604" s="20"/>
      <c r="T3604" s="20"/>
      <c r="U3604" s="20"/>
      <c r="V3604" s="20"/>
      <c r="W3604" s="20"/>
      <c r="X3604" s="20"/>
      <c r="Y3604" s="20"/>
      <c r="Z3604" s="20"/>
      <c r="AA3604" s="20"/>
      <c r="AB3604" s="20"/>
    </row>
    <row r="3605" hidden="1">
      <c r="A3605" s="577"/>
      <c r="B3605" s="99"/>
      <c r="C3605" s="480" t="s">
        <v>69</v>
      </c>
      <c r="D3605" s="621" t="s">
        <v>51</v>
      </c>
      <c r="E3605" s="116" t="s">
        <v>7883</v>
      </c>
      <c r="F3605" s="116" t="s">
        <v>7884</v>
      </c>
      <c r="G3605" s="409" t="s">
        <v>8745</v>
      </c>
      <c r="H3605" s="414" t="s">
        <v>12317</v>
      </c>
      <c r="I3605" s="116" t="s">
        <v>7887</v>
      </c>
      <c r="J3605" s="116" t="s">
        <v>7886</v>
      </c>
      <c r="K3605" s="300"/>
      <c r="L3605" s="349"/>
      <c r="M3605" s="362"/>
      <c r="N3605" s="578"/>
      <c r="O3605" s="578"/>
      <c r="P3605" s="578"/>
      <c r="Q3605" s="20"/>
      <c r="R3605" s="20"/>
      <c r="S3605" s="20"/>
      <c r="T3605" s="20"/>
      <c r="U3605" s="20"/>
      <c r="V3605" s="20"/>
      <c r="W3605" s="20"/>
      <c r="X3605" s="20"/>
      <c r="Y3605" s="20"/>
      <c r="Z3605" s="20"/>
      <c r="AA3605" s="20"/>
      <c r="AB3605" s="20"/>
    </row>
    <row r="3606" hidden="1">
      <c r="A3606" s="577"/>
      <c r="B3606" s="99"/>
      <c r="C3606" s="480" t="s">
        <v>69</v>
      </c>
      <c r="D3606" s="621" t="s">
        <v>51</v>
      </c>
      <c r="E3606" s="116" t="s">
        <v>7474</v>
      </c>
      <c r="F3606" s="116" t="s">
        <v>7475</v>
      </c>
      <c r="G3606" s="409" t="s">
        <v>8760</v>
      </c>
      <c r="H3606" s="414" t="s">
        <v>12318</v>
      </c>
      <c r="I3606" s="116" t="s">
        <v>12319</v>
      </c>
      <c r="J3606" s="116" t="s">
        <v>7477</v>
      </c>
      <c r="K3606" s="300"/>
      <c r="L3606" s="349"/>
      <c r="M3606" s="362"/>
      <c r="N3606" s="578"/>
      <c r="O3606" s="578"/>
      <c r="P3606" s="578"/>
      <c r="Q3606" s="20"/>
      <c r="R3606" s="20"/>
      <c r="S3606" s="20"/>
      <c r="T3606" s="20"/>
      <c r="U3606" s="20"/>
      <c r="V3606" s="20"/>
      <c r="W3606" s="20"/>
      <c r="X3606" s="20"/>
      <c r="Y3606" s="20"/>
      <c r="Z3606" s="20"/>
      <c r="AA3606" s="20"/>
      <c r="AB3606" s="20"/>
    </row>
    <row r="3607" hidden="1">
      <c r="A3607" s="577"/>
      <c r="B3607" s="108"/>
      <c r="C3607" s="480" t="s">
        <v>69</v>
      </c>
      <c r="D3607" s="493" t="s">
        <v>51</v>
      </c>
      <c r="E3607" s="122" t="s">
        <v>7811</v>
      </c>
      <c r="F3607" s="122" t="s">
        <v>7812</v>
      </c>
      <c r="G3607" s="309" t="s">
        <v>8870</v>
      </c>
      <c r="H3607" s="231" t="s">
        <v>12320</v>
      </c>
      <c r="I3607" s="122" t="s">
        <v>12321</v>
      </c>
      <c r="J3607" s="122" t="s">
        <v>12322</v>
      </c>
      <c r="K3607" s="300" t="s">
        <v>12323</v>
      </c>
      <c r="L3607" s="349"/>
      <c r="M3607" s="362"/>
      <c r="N3607" s="578"/>
      <c r="O3607" s="578"/>
      <c r="P3607" s="578"/>
      <c r="Q3607" s="20"/>
      <c r="R3607" s="20"/>
      <c r="S3607" s="20"/>
      <c r="T3607" s="20"/>
      <c r="U3607" s="20"/>
      <c r="V3607" s="20"/>
      <c r="W3607" s="20"/>
      <c r="X3607" s="20"/>
      <c r="Y3607" s="20"/>
      <c r="Z3607" s="20"/>
      <c r="AA3607" s="20"/>
      <c r="AB3607" s="20"/>
    </row>
    <row r="3608" hidden="1">
      <c r="A3608" s="577"/>
      <c r="B3608" s="83"/>
      <c r="C3608" s="478">
        <v>44642.0</v>
      </c>
      <c r="D3608" s="630"/>
      <c r="E3608" s="101"/>
      <c r="F3608" s="101"/>
      <c r="G3608" s="308"/>
      <c r="H3608" s="348"/>
      <c r="I3608" s="173"/>
      <c r="J3608" s="101"/>
      <c r="K3608" s="300"/>
      <c r="L3608" s="349"/>
      <c r="M3608" s="362"/>
      <c r="N3608" s="578"/>
      <c r="O3608" s="578"/>
      <c r="P3608" s="578"/>
      <c r="Q3608" s="20"/>
      <c r="R3608" s="20"/>
      <c r="S3608" s="20"/>
      <c r="T3608" s="20"/>
      <c r="U3608" s="20"/>
      <c r="V3608" s="20"/>
      <c r="W3608" s="20"/>
      <c r="X3608" s="20"/>
      <c r="Y3608" s="20"/>
      <c r="Z3608" s="20"/>
      <c r="AA3608" s="20"/>
      <c r="AB3608" s="20"/>
    </row>
    <row r="3609" hidden="1">
      <c r="A3609" s="577"/>
      <c r="B3609" s="582" t="s">
        <v>10572</v>
      </c>
      <c r="C3609" s="480"/>
      <c r="D3609" s="630"/>
      <c r="E3609" s="101"/>
      <c r="F3609" s="101"/>
      <c r="G3609" s="308"/>
      <c r="H3609" s="348"/>
      <c r="I3609" s="173"/>
      <c r="J3609" s="101"/>
      <c r="K3609" s="300"/>
      <c r="L3609" s="349"/>
      <c r="M3609" s="362"/>
      <c r="N3609" s="578"/>
      <c r="O3609" s="578"/>
      <c r="P3609" s="578"/>
      <c r="Q3609" s="20"/>
      <c r="R3609" s="20"/>
      <c r="S3609" s="20"/>
      <c r="T3609" s="20"/>
      <c r="U3609" s="20"/>
      <c r="V3609" s="20"/>
      <c r="W3609" s="20"/>
      <c r="X3609" s="20"/>
      <c r="Y3609" s="20"/>
      <c r="Z3609" s="20"/>
      <c r="AA3609" s="20"/>
      <c r="AB3609" s="20"/>
    </row>
    <row r="3610" hidden="1">
      <c r="A3610" s="577"/>
      <c r="B3610" s="99"/>
      <c r="C3610" s="480" t="s">
        <v>69</v>
      </c>
      <c r="D3610" s="621" t="s">
        <v>99</v>
      </c>
      <c r="E3610" s="116" t="s">
        <v>3657</v>
      </c>
      <c r="F3610" s="116" t="s">
        <v>3658</v>
      </c>
      <c r="G3610" s="409" t="s">
        <v>8927</v>
      </c>
      <c r="H3610" s="414" t="s">
        <v>12324</v>
      </c>
      <c r="I3610" s="116" t="s">
        <v>12325</v>
      </c>
      <c r="J3610" s="48" t="s">
        <v>3660</v>
      </c>
      <c r="K3610" s="300"/>
      <c r="L3610" s="349"/>
      <c r="M3610" s="362"/>
      <c r="N3610" s="578"/>
      <c r="O3610" s="578"/>
      <c r="P3610" s="578"/>
      <c r="Q3610" s="20"/>
      <c r="R3610" s="20"/>
      <c r="S3610" s="20"/>
      <c r="T3610" s="20"/>
      <c r="U3610" s="20"/>
      <c r="V3610" s="20"/>
      <c r="W3610" s="20"/>
      <c r="X3610" s="20"/>
      <c r="Y3610" s="20"/>
      <c r="Z3610" s="20"/>
      <c r="AA3610" s="20"/>
      <c r="AB3610" s="20"/>
    </row>
    <row r="3611" hidden="1">
      <c r="A3611" s="577"/>
      <c r="B3611" s="99"/>
      <c r="C3611" s="480" t="s">
        <v>69</v>
      </c>
      <c r="D3611" s="493" t="s">
        <v>51</v>
      </c>
      <c r="E3611" s="424" t="s">
        <v>5767</v>
      </c>
      <c r="F3611" s="424" t="s">
        <v>5768</v>
      </c>
      <c r="G3611" s="309" t="s">
        <v>9186</v>
      </c>
      <c r="H3611" s="231" t="s">
        <v>10860</v>
      </c>
      <c r="I3611" s="122" t="s">
        <v>12326</v>
      </c>
      <c r="J3611" s="424" t="s">
        <v>5770</v>
      </c>
      <c r="K3611" s="300" t="s">
        <v>12327</v>
      </c>
      <c r="L3611" s="349"/>
      <c r="M3611" s="362"/>
      <c r="N3611" s="578"/>
      <c r="O3611" s="578"/>
      <c r="P3611" s="578"/>
      <c r="Q3611" s="20"/>
      <c r="R3611" s="20"/>
      <c r="S3611" s="20"/>
      <c r="T3611" s="20"/>
      <c r="U3611" s="20"/>
      <c r="V3611" s="20"/>
      <c r="W3611" s="20"/>
      <c r="X3611" s="20"/>
      <c r="Y3611" s="20"/>
      <c r="Z3611" s="20"/>
      <c r="AA3611" s="20"/>
      <c r="AB3611" s="20"/>
    </row>
    <row r="3612" hidden="1">
      <c r="A3612" s="577"/>
      <c r="B3612" s="99"/>
      <c r="C3612" s="480" t="s">
        <v>69</v>
      </c>
      <c r="D3612" s="621" t="s">
        <v>51</v>
      </c>
      <c r="E3612" s="116" t="s">
        <v>3604</v>
      </c>
      <c r="F3612" s="116" t="s">
        <v>3605</v>
      </c>
      <c r="G3612" s="409" t="s">
        <v>8958</v>
      </c>
      <c r="H3612" s="414" t="s">
        <v>12207</v>
      </c>
      <c r="I3612" s="116" t="s">
        <v>12328</v>
      </c>
      <c r="J3612" s="116" t="s">
        <v>3607</v>
      </c>
      <c r="K3612" s="300"/>
      <c r="L3612" s="349"/>
      <c r="M3612" s="362"/>
      <c r="N3612" s="578"/>
      <c r="O3612" s="578"/>
      <c r="P3612" s="578"/>
      <c r="Q3612" s="20"/>
      <c r="R3612" s="20"/>
      <c r="S3612" s="20"/>
      <c r="T3612" s="20"/>
      <c r="U3612" s="20"/>
      <c r="V3612" s="20"/>
      <c r="W3612" s="20"/>
      <c r="X3612" s="20"/>
      <c r="Y3612" s="20"/>
      <c r="Z3612" s="20"/>
      <c r="AA3612" s="20"/>
      <c r="AB3612" s="20"/>
    </row>
    <row r="3613" hidden="1">
      <c r="A3613" s="577"/>
      <c r="B3613" s="108"/>
      <c r="C3613" s="480" t="s">
        <v>69</v>
      </c>
      <c r="D3613" s="493" t="s">
        <v>51</v>
      </c>
      <c r="E3613" s="122" t="s">
        <v>721</v>
      </c>
      <c r="F3613" s="122" t="s">
        <v>722</v>
      </c>
      <c r="G3613" s="309" t="s">
        <v>8912</v>
      </c>
      <c r="H3613" s="231" t="s">
        <v>8866</v>
      </c>
      <c r="I3613" s="122" t="s">
        <v>725</v>
      </c>
      <c r="J3613" s="122" t="s">
        <v>724</v>
      </c>
      <c r="K3613" s="300" t="s">
        <v>12329</v>
      </c>
      <c r="L3613" s="349"/>
      <c r="M3613" s="362"/>
      <c r="N3613" s="578"/>
      <c r="O3613" s="578"/>
      <c r="P3613" s="578"/>
      <c r="Q3613" s="20"/>
      <c r="R3613" s="20"/>
      <c r="S3613" s="20"/>
      <c r="T3613" s="20"/>
      <c r="U3613" s="20"/>
      <c r="V3613" s="20"/>
      <c r="W3613" s="20"/>
      <c r="X3613" s="20"/>
      <c r="Y3613" s="20"/>
      <c r="Z3613" s="20"/>
      <c r="AA3613" s="20"/>
      <c r="AB3613" s="20"/>
    </row>
    <row r="3614" hidden="1">
      <c r="A3614" s="577"/>
      <c r="B3614" s="641"/>
      <c r="C3614" s="480"/>
      <c r="D3614" s="630"/>
      <c r="E3614" s="101"/>
      <c r="F3614" s="101"/>
      <c r="G3614" s="308"/>
      <c r="H3614" s="348"/>
      <c r="I3614" s="173"/>
      <c r="J3614" s="101"/>
      <c r="K3614" s="300"/>
      <c r="L3614" s="349"/>
      <c r="M3614" s="362"/>
      <c r="N3614" s="578"/>
      <c r="O3614" s="578"/>
      <c r="P3614" s="578"/>
      <c r="Q3614" s="20"/>
      <c r="R3614" s="20"/>
      <c r="S3614" s="20"/>
      <c r="T3614" s="20"/>
      <c r="U3614" s="20"/>
      <c r="V3614" s="20"/>
      <c r="W3614" s="20"/>
      <c r="X3614" s="20"/>
      <c r="Y3614" s="20"/>
      <c r="Z3614" s="20"/>
      <c r="AA3614" s="20"/>
      <c r="AB3614" s="20"/>
    </row>
    <row r="3615" hidden="1">
      <c r="A3615" s="577"/>
      <c r="B3615" s="83"/>
      <c r="C3615" s="478">
        <v>44644.0</v>
      </c>
      <c r="D3615" s="630"/>
      <c r="E3615" s="101"/>
      <c r="F3615" s="101"/>
      <c r="G3615" s="308"/>
      <c r="H3615" s="348"/>
      <c r="I3615" s="173"/>
      <c r="J3615" s="101"/>
      <c r="K3615" s="300"/>
      <c r="L3615" s="349"/>
      <c r="M3615" s="362"/>
      <c r="N3615" s="578"/>
      <c r="O3615" s="578"/>
      <c r="P3615" s="578"/>
      <c r="Q3615" s="20"/>
      <c r="R3615" s="20"/>
      <c r="S3615" s="20"/>
      <c r="T3615" s="20"/>
      <c r="U3615" s="20"/>
      <c r="V3615" s="20"/>
      <c r="W3615" s="20"/>
      <c r="X3615" s="20"/>
      <c r="Y3615" s="20"/>
      <c r="Z3615" s="20"/>
      <c r="AA3615" s="20"/>
      <c r="AB3615" s="20"/>
    </row>
    <row r="3616" hidden="1">
      <c r="A3616" s="577"/>
      <c r="B3616" s="582" t="s">
        <v>10572</v>
      </c>
      <c r="C3616" s="480"/>
      <c r="D3616" s="127"/>
      <c r="E3616" s="127"/>
      <c r="F3616" s="127"/>
      <c r="G3616" s="127"/>
      <c r="H3616" s="127"/>
      <c r="I3616" s="127"/>
      <c r="J3616" s="127"/>
      <c r="K3616" s="300"/>
      <c r="L3616" s="349"/>
      <c r="M3616" s="362"/>
      <c r="N3616" s="578"/>
      <c r="O3616" s="578"/>
      <c r="P3616" s="578"/>
      <c r="Q3616" s="20"/>
      <c r="R3616" s="20"/>
      <c r="S3616" s="20"/>
      <c r="T3616" s="20"/>
      <c r="U3616" s="20"/>
      <c r="V3616" s="20"/>
      <c r="W3616" s="20"/>
      <c r="X3616" s="20"/>
      <c r="Y3616" s="20"/>
      <c r="Z3616" s="20"/>
      <c r="AA3616" s="20"/>
      <c r="AB3616" s="20"/>
    </row>
    <row r="3617" hidden="1">
      <c r="A3617" s="577"/>
      <c r="B3617" s="99"/>
      <c r="C3617" s="480" t="s">
        <v>69</v>
      </c>
      <c r="D3617" s="493" t="s">
        <v>51</v>
      </c>
      <c r="E3617" s="424" t="s">
        <v>1870</v>
      </c>
      <c r="F3617" s="424" t="s">
        <v>1866</v>
      </c>
      <c r="G3617" s="309" t="s">
        <v>9410</v>
      </c>
      <c r="H3617" s="231" t="s">
        <v>9179</v>
      </c>
      <c r="I3617" s="122" t="s">
        <v>12330</v>
      </c>
      <c r="J3617" s="424" t="s">
        <v>1868</v>
      </c>
      <c r="K3617" s="300" t="s">
        <v>12331</v>
      </c>
      <c r="L3617" s="349"/>
      <c r="M3617" s="362"/>
      <c r="N3617" s="578"/>
      <c r="O3617" s="578"/>
      <c r="P3617" s="578"/>
      <c r="Q3617" s="20"/>
      <c r="R3617" s="20"/>
      <c r="S3617" s="20"/>
      <c r="T3617" s="20"/>
      <c r="U3617" s="20"/>
      <c r="V3617" s="20"/>
      <c r="W3617" s="20"/>
      <c r="X3617" s="20"/>
      <c r="Y3617" s="20"/>
      <c r="Z3617" s="20"/>
      <c r="AA3617" s="20"/>
      <c r="AB3617" s="20"/>
    </row>
    <row r="3618" hidden="1">
      <c r="A3618" s="577"/>
      <c r="B3618" s="99"/>
      <c r="C3618" s="480" t="s">
        <v>69</v>
      </c>
      <c r="D3618" s="621" t="s">
        <v>51</v>
      </c>
      <c r="E3618" s="48" t="s">
        <v>4435</v>
      </c>
      <c r="F3618" s="48" t="s">
        <v>4436</v>
      </c>
      <c r="G3618" s="409" t="s">
        <v>9186</v>
      </c>
      <c r="H3618" s="414" t="s">
        <v>9915</v>
      </c>
      <c r="I3618" s="116" t="s">
        <v>12332</v>
      </c>
      <c r="J3618" s="48" t="s">
        <v>4438</v>
      </c>
      <c r="K3618" s="300"/>
      <c r="L3618" s="349"/>
      <c r="M3618" s="362"/>
      <c r="N3618" s="578"/>
      <c r="O3618" s="578"/>
      <c r="P3618" s="578"/>
      <c r="Q3618" s="20"/>
      <c r="R3618" s="20"/>
      <c r="S3618" s="20"/>
      <c r="T3618" s="20"/>
      <c r="U3618" s="20"/>
      <c r="V3618" s="20"/>
      <c r="W3618" s="20"/>
      <c r="X3618" s="20"/>
      <c r="Y3618" s="20"/>
      <c r="Z3618" s="20"/>
      <c r="AA3618" s="20"/>
      <c r="AB3618" s="20"/>
    </row>
    <row r="3619" hidden="1">
      <c r="A3619" s="577"/>
      <c r="B3619" s="99"/>
      <c r="C3619" s="480" t="s">
        <v>69</v>
      </c>
      <c r="D3619" s="116" t="s">
        <v>104</v>
      </c>
      <c r="E3619" s="116" t="s">
        <v>12333</v>
      </c>
      <c r="F3619" s="116" t="s">
        <v>7741</v>
      </c>
      <c r="G3619" s="409" t="s">
        <v>8883</v>
      </c>
      <c r="H3619" s="414" t="s">
        <v>12334</v>
      </c>
      <c r="I3619" s="116" t="s">
        <v>12335</v>
      </c>
      <c r="J3619" s="116" t="s">
        <v>12336</v>
      </c>
      <c r="K3619" s="300"/>
      <c r="L3619" s="349"/>
      <c r="M3619" s="362"/>
      <c r="N3619" s="578"/>
      <c r="O3619" s="578"/>
      <c r="P3619" s="578"/>
      <c r="Q3619" s="20"/>
      <c r="R3619" s="20"/>
      <c r="S3619" s="20"/>
      <c r="T3619" s="20"/>
      <c r="U3619" s="20"/>
      <c r="V3619" s="20"/>
      <c r="W3619" s="20"/>
      <c r="X3619" s="20"/>
      <c r="Y3619" s="20"/>
      <c r="Z3619" s="20"/>
      <c r="AA3619" s="20"/>
      <c r="AB3619" s="20"/>
    </row>
    <row r="3620" hidden="1">
      <c r="A3620" s="577"/>
      <c r="B3620" s="108"/>
      <c r="C3620" s="480" t="s">
        <v>69</v>
      </c>
      <c r="D3620" s="621" t="s">
        <v>99</v>
      </c>
      <c r="E3620" s="48" t="s">
        <v>6009</v>
      </c>
      <c r="F3620" s="48" t="s">
        <v>6010</v>
      </c>
      <c r="G3620" s="409" t="s">
        <v>8912</v>
      </c>
      <c r="H3620" s="414" t="s">
        <v>12337</v>
      </c>
      <c r="I3620" s="116" t="s">
        <v>12338</v>
      </c>
      <c r="J3620" s="48" t="s">
        <v>6012</v>
      </c>
      <c r="K3620" s="300"/>
      <c r="L3620" s="349"/>
      <c r="M3620" s="362"/>
      <c r="N3620" s="578"/>
      <c r="O3620" s="578"/>
      <c r="P3620" s="578"/>
      <c r="Q3620" s="20"/>
      <c r="R3620" s="20"/>
      <c r="S3620" s="20"/>
      <c r="T3620" s="20"/>
      <c r="U3620" s="20"/>
      <c r="V3620" s="20"/>
      <c r="W3620" s="20"/>
      <c r="X3620" s="20"/>
      <c r="Y3620" s="20"/>
      <c r="Z3620" s="20"/>
      <c r="AA3620" s="20"/>
      <c r="AB3620" s="20"/>
    </row>
    <row r="3621" hidden="1">
      <c r="A3621" s="577"/>
      <c r="B3621" s="641"/>
      <c r="C3621" s="480"/>
      <c r="D3621" s="630"/>
      <c r="E3621" s="101"/>
      <c r="F3621" s="101"/>
      <c r="G3621" s="308"/>
      <c r="H3621" s="348"/>
      <c r="I3621" s="173"/>
      <c r="J3621" s="101"/>
      <c r="K3621" s="300"/>
      <c r="L3621" s="349"/>
      <c r="M3621" s="362"/>
      <c r="N3621" s="578"/>
      <c r="O3621" s="578"/>
      <c r="P3621" s="578"/>
      <c r="Q3621" s="20"/>
      <c r="R3621" s="20"/>
      <c r="S3621" s="20"/>
      <c r="T3621" s="20"/>
      <c r="U3621" s="20"/>
      <c r="V3621" s="20"/>
      <c r="W3621" s="20"/>
      <c r="X3621" s="20"/>
      <c r="Y3621" s="20"/>
      <c r="Z3621" s="20"/>
      <c r="AA3621" s="20"/>
      <c r="AB3621" s="20"/>
    </row>
    <row r="3622" hidden="1">
      <c r="A3622" s="577"/>
      <c r="B3622" s="83"/>
      <c r="C3622" s="478">
        <v>44645.0</v>
      </c>
      <c r="D3622" s="630"/>
      <c r="E3622" s="101"/>
      <c r="F3622" s="101"/>
      <c r="G3622" s="308"/>
      <c r="H3622" s="348"/>
      <c r="I3622" s="173"/>
      <c r="J3622" s="101"/>
      <c r="K3622" s="300"/>
      <c r="L3622" s="349"/>
      <c r="M3622" s="362"/>
      <c r="N3622" s="578"/>
      <c r="O3622" s="578"/>
      <c r="P3622" s="578"/>
      <c r="Q3622" s="20"/>
      <c r="R3622" s="20"/>
      <c r="S3622" s="20"/>
      <c r="T3622" s="20"/>
      <c r="U3622" s="20"/>
      <c r="V3622" s="20"/>
      <c r="W3622" s="20"/>
      <c r="X3622" s="20"/>
      <c r="Y3622" s="20"/>
      <c r="Z3622" s="20"/>
      <c r="AA3622" s="20"/>
      <c r="AB3622" s="20"/>
    </row>
    <row r="3623" hidden="1">
      <c r="A3623" s="577"/>
      <c r="B3623" s="582" t="s">
        <v>10572</v>
      </c>
      <c r="C3623" s="480" t="s">
        <v>69</v>
      </c>
      <c r="D3623" s="127"/>
      <c r="E3623" s="127"/>
      <c r="F3623" s="127"/>
      <c r="G3623" s="127"/>
      <c r="H3623" s="127"/>
      <c r="I3623" s="127"/>
      <c r="J3623" s="127"/>
      <c r="K3623" s="300"/>
      <c r="L3623" s="349"/>
      <c r="M3623" s="362"/>
      <c r="N3623" s="578"/>
      <c r="O3623" s="578"/>
      <c r="P3623" s="578"/>
      <c r="Q3623" s="20"/>
      <c r="R3623" s="20"/>
      <c r="S3623" s="20"/>
      <c r="T3623" s="20"/>
      <c r="U3623" s="20"/>
      <c r="V3623" s="20"/>
      <c r="W3623" s="20"/>
      <c r="X3623" s="20"/>
      <c r="Y3623" s="20"/>
      <c r="Z3623" s="20"/>
      <c r="AA3623" s="20"/>
      <c r="AB3623" s="20"/>
    </row>
    <row r="3624" hidden="1">
      <c r="A3624" s="577"/>
      <c r="B3624" s="99"/>
      <c r="C3624" s="480" t="s">
        <v>69</v>
      </c>
      <c r="D3624" s="621" t="s">
        <v>51</v>
      </c>
      <c r="E3624" s="116" t="s">
        <v>7141</v>
      </c>
      <c r="F3624" s="116" t="s">
        <v>7142</v>
      </c>
      <c r="G3624" s="409" t="s">
        <v>9021</v>
      </c>
      <c r="H3624" s="414" t="s">
        <v>9497</v>
      </c>
      <c r="I3624" s="116" t="s">
        <v>12315</v>
      </c>
      <c r="J3624" s="116" t="s">
        <v>7144</v>
      </c>
      <c r="K3624" s="300"/>
      <c r="L3624" s="349"/>
      <c r="M3624" s="362"/>
      <c r="N3624" s="578"/>
      <c r="O3624" s="578"/>
      <c r="P3624" s="578"/>
      <c r="Q3624" s="20"/>
      <c r="R3624" s="20"/>
      <c r="S3624" s="20"/>
      <c r="T3624" s="20"/>
      <c r="U3624" s="20"/>
      <c r="V3624" s="20"/>
      <c r="W3624" s="20"/>
      <c r="X3624" s="20"/>
      <c r="Y3624" s="20"/>
      <c r="Z3624" s="20"/>
      <c r="AA3624" s="20"/>
      <c r="AB3624" s="20"/>
    </row>
    <row r="3625" hidden="1">
      <c r="A3625" s="577"/>
      <c r="B3625" s="99"/>
      <c r="C3625" s="480" t="s">
        <v>69</v>
      </c>
      <c r="D3625" s="493" t="s">
        <v>115</v>
      </c>
      <c r="E3625" s="122" t="s">
        <v>2988</v>
      </c>
      <c r="F3625" s="122" t="s">
        <v>2989</v>
      </c>
      <c r="G3625" s="309" t="s">
        <v>8883</v>
      </c>
      <c r="H3625" s="231" t="s">
        <v>9497</v>
      </c>
      <c r="I3625" s="122" t="s">
        <v>12339</v>
      </c>
      <c r="J3625" s="122" t="s">
        <v>2991</v>
      </c>
      <c r="K3625" s="300" t="s">
        <v>12340</v>
      </c>
      <c r="L3625" s="349"/>
      <c r="M3625" s="362"/>
      <c r="N3625" s="578"/>
      <c r="O3625" s="578"/>
      <c r="P3625" s="578"/>
      <c r="Q3625" s="20"/>
      <c r="R3625" s="20"/>
      <c r="S3625" s="20"/>
      <c r="T3625" s="20"/>
      <c r="U3625" s="20"/>
      <c r="V3625" s="20"/>
      <c r="W3625" s="20"/>
      <c r="X3625" s="20"/>
      <c r="Y3625" s="20"/>
      <c r="Z3625" s="20"/>
      <c r="AA3625" s="20"/>
      <c r="AB3625" s="20"/>
    </row>
    <row r="3626" hidden="1">
      <c r="A3626" s="577"/>
      <c r="B3626" s="99"/>
      <c r="C3626" s="480" t="s">
        <v>69</v>
      </c>
      <c r="D3626" s="621" t="s">
        <v>51</v>
      </c>
      <c r="E3626" s="116" t="s">
        <v>7811</v>
      </c>
      <c r="F3626" s="116" t="s">
        <v>7812</v>
      </c>
      <c r="G3626" s="409" t="s">
        <v>8912</v>
      </c>
      <c r="H3626" s="414" t="s">
        <v>12320</v>
      </c>
      <c r="I3626" s="116" t="s">
        <v>12321</v>
      </c>
      <c r="J3626" s="116" t="s">
        <v>12322</v>
      </c>
      <c r="K3626" s="300"/>
      <c r="L3626" s="349"/>
      <c r="M3626" s="362"/>
      <c r="N3626" s="578"/>
      <c r="O3626" s="578"/>
      <c r="P3626" s="578"/>
      <c r="Q3626" s="20"/>
      <c r="R3626" s="20"/>
      <c r="S3626" s="20"/>
      <c r="T3626" s="20"/>
      <c r="U3626" s="20"/>
      <c r="V3626" s="20"/>
      <c r="W3626" s="20"/>
      <c r="X3626" s="20"/>
      <c r="Y3626" s="20"/>
      <c r="Z3626" s="20"/>
      <c r="AA3626" s="20"/>
      <c r="AB3626" s="20"/>
    </row>
    <row r="3627" hidden="1">
      <c r="A3627" s="577"/>
      <c r="B3627" s="99"/>
      <c r="C3627" s="480" t="s">
        <v>69</v>
      </c>
      <c r="D3627" s="621" t="s">
        <v>115</v>
      </c>
      <c r="E3627" s="116" t="s">
        <v>1849</v>
      </c>
      <c r="F3627" s="116" t="s">
        <v>1850</v>
      </c>
      <c r="G3627" s="409" t="s">
        <v>8870</v>
      </c>
      <c r="H3627" s="414" t="s">
        <v>9405</v>
      </c>
      <c r="I3627" s="116" t="s">
        <v>12341</v>
      </c>
      <c r="J3627" s="116" t="s">
        <v>12342</v>
      </c>
      <c r="K3627" s="300"/>
      <c r="L3627" s="349"/>
      <c r="M3627" s="362"/>
      <c r="N3627" s="578"/>
      <c r="O3627" s="578"/>
      <c r="P3627" s="578"/>
      <c r="Q3627" s="20"/>
      <c r="R3627" s="20"/>
      <c r="S3627" s="20"/>
      <c r="T3627" s="20"/>
      <c r="U3627" s="20"/>
      <c r="V3627" s="20"/>
      <c r="W3627" s="20"/>
      <c r="X3627" s="20"/>
      <c r="Y3627" s="20"/>
      <c r="Z3627" s="20"/>
      <c r="AA3627" s="20"/>
      <c r="AB3627" s="20"/>
    </row>
    <row r="3628" hidden="1">
      <c r="A3628" s="577"/>
      <c r="B3628" s="99"/>
      <c r="C3628" s="480" t="s">
        <v>69</v>
      </c>
      <c r="D3628" s="621" t="s">
        <v>115</v>
      </c>
      <c r="E3628" s="116" t="s">
        <v>5470</v>
      </c>
      <c r="F3628" s="116" t="s">
        <v>5471</v>
      </c>
      <c r="G3628" s="409" t="s">
        <v>8870</v>
      </c>
      <c r="H3628" s="414" t="s">
        <v>9405</v>
      </c>
      <c r="I3628" s="116" t="s">
        <v>12341</v>
      </c>
      <c r="J3628" s="116" t="s">
        <v>12342</v>
      </c>
      <c r="K3628" s="300"/>
      <c r="L3628" s="349"/>
      <c r="M3628" s="362"/>
      <c r="N3628" s="578"/>
      <c r="O3628" s="578"/>
      <c r="P3628" s="578"/>
      <c r="Q3628" s="20"/>
      <c r="R3628" s="20"/>
      <c r="S3628" s="20"/>
      <c r="T3628" s="20"/>
      <c r="U3628" s="20"/>
      <c r="V3628" s="20"/>
      <c r="W3628" s="20"/>
      <c r="X3628" s="20"/>
      <c r="Y3628" s="20"/>
      <c r="Z3628" s="20"/>
      <c r="AA3628" s="20"/>
      <c r="AB3628" s="20"/>
    </row>
    <row r="3629" hidden="1">
      <c r="A3629" s="577"/>
      <c r="B3629" s="108"/>
      <c r="C3629" s="480"/>
      <c r="D3629" s="630"/>
      <c r="E3629" s="101"/>
      <c r="F3629" s="101"/>
      <c r="G3629" s="308"/>
      <c r="H3629" s="348"/>
      <c r="I3629" s="173"/>
      <c r="J3629" s="101"/>
      <c r="K3629" s="300"/>
      <c r="L3629" s="349"/>
      <c r="M3629" s="362"/>
      <c r="N3629" s="578"/>
      <c r="O3629" s="578"/>
      <c r="P3629" s="578"/>
      <c r="Q3629" s="20"/>
      <c r="R3629" s="20"/>
      <c r="S3629" s="20"/>
      <c r="T3629" s="20"/>
      <c r="U3629" s="20"/>
      <c r="V3629" s="20"/>
      <c r="W3629" s="20"/>
      <c r="X3629" s="20"/>
      <c r="Y3629" s="20"/>
      <c r="Z3629" s="20"/>
      <c r="AA3629" s="20"/>
      <c r="AB3629" s="20"/>
    </row>
    <row r="3630" hidden="1">
      <c r="A3630" s="577"/>
      <c r="B3630" s="83"/>
      <c r="C3630" s="478">
        <v>44648.0</v>
      </c>
      <c r="D3630" s="630"/>
      <c r="E3630" s="101"/>
      <c r="F3630" s="101"/>
      <c r="G3630" s="308"/>
      <c r="H3630" s="348"/>
      <c r="I3630" s="173"/>
      <c r="J3630" s="101"/>
      <c r="K3630" s="300"/>
      <c r="L3630" s="349"/>
      <c r="M3630" s="362"/>
      <c r="N3630" s="578"/>
      <c r="O3630" s="578"/>
      <c r="P3630" s="578"/>
      <c r="Q3630" s="20"/>
      <c r="R3630" s="20"/>
      <c r="S3630" s="20"/>
      <c r="T3630" s="20"/>
      <c r="U3630" s="20"/>
      <c r="V3630" s="20"/>
      <c r="W3630" s="20"/>
      <c r="X3630" s="20"/>
      <c r="Y3630" s="20"/>
      <c r="Z3630" s="20"/>
      <c r="AA3630" s="20"/>
      <c r="AB3630" s="20"/>
    </row>
    <row r="3631" hidden="1">
      <c r="A3631" s="577"/>
      <c r="B3631" s="582" t="s">
        <v>10572</v>
      </c>
      <c r="C3631" s="480"/>
      <c r="D3631" s="630"/>
      <c r="E3631" s="101" t="s">
        <v>11521</v>
      </c>
      <c r="F3631" s="101"/>
      <c r="G3631" s="308"/>
      <c r="H3631" s="348"/>
      <c r="I3631" s="173"/>
      <c r="J3631" s="101"/>
      <c r="K3631" s="300"/>
      <c r="L3631" s="349"/>
      <c r="M3631" s="362"/>
      <c r="N3631" s="578"/>
      <c r="O3631" s="578"/>
      <c r="P3631" s="578"/>
      <c r="Q3631" s="20"/>
      <c r="R3631" s="20"/>
      <c r="S3631" s="20"/>
      <c r="T3631" s="20"/>
      <c r="U3631" s="20"/>
      <c r="V3631" s="20"/>
      <c r="W3631" s="20"/>
      <c r="X3631" s="20"/>
      <c r="Y3631" s="20"/>
      <c r="Z3631" s="20"/>
      <c r="AA3631" s="20"/>
      <c r="AB3631" s="20"/>
    </row>
    <row r="3632" hidden="1">
      <c r="A3632" s="577"/>
      <c r="B3632" s="99"/>
      <c r="C3632" s="480" t="s">
        <v>69</v>
      </c>
      <c r="D3632" s="493" t="s">
        <v>51</v>
      </c>
      <c r="E3632" s="635" t="s">
        <v>3413</v>
      </c>
      <c r="F3632" s="635" t="s">
        <v>3414</v>
      </c>
      <c r="G3632" s="309" t="s">
        <v>9222</v>
      </c>
      <c r="H3632" s="231" t="s">
        <v>11759</v>
      </c>
      <c r="I3632" s="122" t="s">
        <v>12343</v>
      </c>
      <c r="J3632" s="424" t="s">
        <v>3416</v>
      </c>
      <c r="K3632" s="300" t="s">
        <v>12344</v>
      </c>
      <c r="L3632" s="349"/>
      <c r="M3632" s="362"/>
      <c r="N3632" s="578"/>
      <c r="O3632" s="578"/>
      <c r="P3632" s="578"/>
      <c r="Q3632" s="20"/>
      <c r="R3632" s="20"/>
      <c r="S3632" s="20"/>
      <c r="T3632" s="20"/>
      <c r="U3632" s="20"/>
      <c r="V3632" s="20"/>
      <c r="W3632" s="20"/>
      <c r="X3632" s="20"/>
      <c r="Y3632" s="20"/>
      <c r="Z3632" s="20"/>
      <c r="AA3632" s="20"/>
      <c r="AB3632" s="20"/>
    </row>
    <row r="3633" hidden="1">
      <c r="A3633" s="577"/>
      <c r="B3633" s="99"/>
      <c r="C3633" s="480" t="s">
        <v>69</v>
      </c>
      <c r="D3633" s="621" t="s">
        <v>51</v>
      </c>
      <c r="E3633" s="116" t="s">
        <v>3431</v>
      </c>
      <c r="F3633" s="116" t="s">
        <v>3432</v>
      </c>
      <c r="G3633" s="409" t="s">
        <v>8883</v>
      </c>
      <c r="H3633" s="414" t="s">
        <v>12345</v>
      </c>
      <c r="I3633" s="116" t="s">
        <v>12346</v>
      </c>
      <c r="J3633" s="48" t="s">
        <v>12347</v>
      </c>
      <c r="K3633" s="300"/>
      <c r="L3633" s="349"/>
      <c r="M3633" s="362"/>
      <c r="N3633" s="578"/>
      <c r="O3633" s="578"/>
      <c r="P3633" s="578"/>
      <c r="Q3633" s="20"/>
      <c r="R3633" s="20"/>
      <c r="S3633" s="20"/>
      <c r="T3633" s="20"/>
      <c r="U3633" s="20"/>
      <c r="V3633" s="20"/>
      <c r="W3633" s="20"/>
      <c r="X3633" s="20"/>
      <c r="Y3633" s="20"/>
      <c r="Z3633" s="20"/>
      <c r="AA3633" s="20"/>
      <c r="AB3633" s="20"/>
    </row>
    <row r="3634" hidden="1">
      <c r="A3634" s="577"/>
      <c r="B3634" s="99"/>
      <c r="C3634" s="480" t="s">
        <v>69</v>
      </c>
      <c r="D3634" s="493" t="s">
        <v>51</v>
      </c>
      <c r="E3634" s="122" t="s">
        <v>1559</v>
      </c>
      <c r="F3634" s="122" t="s">
        <v>1560</v>
      </c>
      <c r="G3634" s="309" t="s">
        <v>8912</v>
      </c>
      <c r="H3634" s="231" t="s">
        <v>12348</v>
      </c>
      <c r="I3634" s="122" t="s">
        <v>12349</v>
      </c>
      <c r="J3634" s="424" t="s">
        <v>1562</v>
      </c>
      <c r="K3634" s="300" t="s">
        <v>12350</v>
      </c>
      <c r="L3634" s="349"/>
      <c r="M3634" s="362"/>
      <c r="N3634" s="578"/>
      <c r="O3634" s="578"/>
      <c r="P3634" s="578"/>
      <c r="Q3634" s="20"/>
      <c r="R3634" s="20"/>
      <c r="S3634" s="20"/>
      <c r="T3634" s="20"/>
      <c r="U3634" s="20"/>
      <c r="V3634" s="20"/>
      <c r="W3634" s="20"/>
      <c r="X3634" s="20"/>
      <c r="Y3634" s="20"/>
      <c r="Z3634" s="20"/>
      <c r="AA3634" s="20"/>
      <c r="AB3634" s="20"/>
    </row>
    <row r="3635" hidden="1">
      <c r="A3635" s="577"/>
      <c r="B3635" s="99"/>
      <c r="C3635" s="480" t="s">
        <v>69</v>
      </c>
      <c r="D3635" s="493" t="s">
        <v>51</v>
      </c>
      <c r="E3635" s="122" t="s">
        <v>4693</v>
      </c>
      <c r="F3635" s="122" t="s">
        <v>4694</v>
      </c>
      <c r="G3635" s="309" t="s">
        <v>8912</v>
      </c>
      <c r="H3635" s="231" t="s">
        <v>12348</v>
      </c>
      <c r="I3635" s="122" t="s">
        <v>12349</v>
      </c>
      <c r="J3635" s="424" t="s">
        <v>1562</v>
      </c>
      <c r="K3635" s="300" t="s">
        <v>12351</v>
      </c>
      <c r="L3635" s="349"/>
      <c r="M3635" s="362"/>
      <c r="N3635" s="578"/>
      <c r="O3635" s="578"/>
      <c r="P3635" s="578"/>
      <c r="Q3635" s="20"/>
      <c r="R3635" s="20"/>
      <c r="S3635" s="20"/>
      <c r="T3635" s="20"/>
      <c r="U3635" s="20"/>
      <c r="V3635" s="20"/>
      <c r="W3635" s="20"/>
      <c r="X3635" s="20"/>
      <c r="Y3635" s="20"/>
      <c r="Z3635" s="20"/>
      <c r="AA3635" s="20"/>
      <c r="AB3635" s="20"/>
    </row>
    <row r="3636" hidden="1">
      <c r="A3636" s="577"/>
      <c r="B3636" s="99"/>
      <c r="C3636" s="480" t="s">
        <v>69</v>
      </c>
      <c r="D3636" s="621" t="s">
        <v>51</v>
      </c>
      <c r="E3636" s="648" t="s">
        <v>2528</v>
      </c>
      <c r="F3636" s="648" t="s">
        <v>2529</v>
      </c>
      <c r="G3636" s="409" t="s">
        <v>8870</v>
      </c>
      <c r="H3636" s="414" t="s">
        <v>12352</v>
      </c>
      <c r="I3636" s="116" t="s">
        <v>12353</v>
      </c>
      <c r="J3636" s="48" t="s">
        <v>12354</v>
      </c>
      <c r="K3636" s="300"/>
      <c r="L3636" s="349"/>
      <c r="M3636" s="362"/>
      <c r="N3636" s="578"/>
      <c r="O3636" s="578"/>
      <c r="P3636" s="578"/>
      <c r="Q3636" s="20"/>
      <c r="R3636" s="20"/>
      <c r="S3636" s="20"/>
      <c r="T3636" s="20"/>
      <c r="U3636" s="20"/>
      <c r="V3636" s="20"/>
      <c r="W3636" s="20"/>
      <c r="X3636" s="20"/>
      <c r="Y3636" s="20"/>
      <c r="Z3636" s="20"/>
      <c r="AA3636" s="20"/>
      <c r="AB3636" s="20"/>
    </row>
    <row r="3637" hidden="1">
      <c r="A3637" s="577"/>
      <c r="B3637" s="108"/>
      <c r="C3637" s="480"/>
      <c r="D3637" s="127"/>
      <c r="E3637" s="127"/>
      <c r="F3637" s="127"/>
      <c r="G3637" s="127"/>
      <c r="H3637" s="127"/>
      <c r="I3637" s="127"/>
      <c r="J3637" s="127"/>
      <c r="K3637" s="300"/>
      <c r="L3637" s="349"/>
      <c r="M3637" s="362"/>
      <c r="N3637" s="578"/>
      <c r="O3637" s="578"/>
      <c r="P3637" s="578"/>
      <c r="Q3637" s="20"/>
      <c r="R3637" s="20"/>
      <c r="S3637" s="20"/>
      <c r="T3637" s="20"/>
      <c r="U3637" s="20"/>
      <c r="V3637" s="20"/>
      <c r="W3637" s="20"/>
      <c r="X3637" s="20"/>
      <c r="Y3637" s="20"/>
      <c r="Z3637" s="20"/>
      <c r="AA3637" s="20"/>
      <c r="AB3637" s="20"/>
    </row>
    <row r="3638" hidden="1">
      <c r="A3638" s="577"/>
      <c r="B3638" s="83"/>
      <c r="C3638" s="478">
        <v>44650.0</v>
      </c>
      <c r="D3638" s="630"/>
      <c r="E3638" s="370"/>
      <c r="F3638" s="116" t="s">
        <v>12355</v>
      </c>
      <c r="G3638" s="409"/>
      <c r="H3638" s="414"/>
      <c r="I3638" s="370"/>
      <c r="J3638" s="101"/>
      <c r="K3638" s="300"/>
      <c r="L3638" s="349"/>
      <c r="M3638" s="362"/>
      <c r="N3638" s="578"/>
      <c r="O3638" s="578"/>
      <c r="P3638" s="578"/>
      <c r="Q3638" s="20"/>
      <c r="R3638" s="20"/>
      <c r="S3638" s="20"/>
      <c r="T3638" s="20"/>
      <c r="U3638" s="20"/>
      <c r="V3638" s="20"/>
      <c r="W3638" s="20"/>
      <c r="X3638" s="20"/>
      <c r="Y3638" s="20"/>
      <c r="Z3638" s="20"/>
      <c r="AA3638" s="20"/>
      <c r="AB3638" s="20"/>
    </row>
    <row r="3639" hidden="1">
      <c r="A3639" s="577"/>
      <c r="B3639" s="582" t="s">
        <v>10572</v>
      </c>
      <c r="C3639" s="480" t="s">
        <v>69</v>
      </c>
      <c r="D3639" s="630"/>
      <c r="E3639" s="101" t="s">
        <v>11521</v>
      </c>
      <c r="F3639" s="666" t="s">
        <v>12356</v>
      </c>
      <c r="G3639" s="308"/>
      <c r="H3639" s="348"/>
      <c r="I3639" s="173"/>
      <c r="J3639" s="101"/>
      <c r="K3639" s="300"/>
      <c r="L3639" s="349"/>
      <c r="M3639" s="362"/>
      <c r="N3639" s="578"/>
      <c r="O3639" s="578"/>
      <c r="P3639" s="578"/>
      <c r="Q3639" s="20"/>
      <c r="R3639" s="20"/>
      <c r="S3639" s="20"/>
      <c r="T3639" s="20"/>
      <c r="U3639" s="20"/>
      <c r="V3639" s="20"/>
      <c r="W3639" s="20"/>
      <c r="X3639" s="20"/>
      <c r="Y3639" s="20"/>
      <c r="Z3639" s="20"/>
      <c r="AA3639" s="20"/>
      <c r="AB3639" s="20"/>
    </row>
    <row r="3640" hidden="1">
      <c r="A3640" s="577"/>
      <c r="B3640" s="99"/>
      <c r="C3640" s="480" t="s">
        <v>69</v>
      </c>
      <c r="D3640" s="122" t="s">
        <v>104</v>
      </c>
      <c r="E3640" s="424" t="s">
        <v>2903</v>
      </c>
      <c r="F3640" s="424" t="s">
        <v>2904</v>
      </c>
      <c r="G3640" s="309" t="s">
        <v>9410</v>
      </c>
      <c r="H3640" s="231" t="s">
        <v>10720</v>
      </c>
      <c r="I3640" s="122" t="s">
        <v>12357</v>
      </c>
      <c r="J3640" s="424" t="s">
        <v>2906</v>
      </c>
      <c r="K3640" s="312"/>
      <c r="L3640" s="349"/>
      <c r="M3640" s="362"/>
      <c r="N3640" s="578"/>
      <c r="O3640" s="578"/>
      <c r="P3640" s="578"/>
      <c r="Q3640" s="20"/>
      <c r="R3640" s="20"/>
      <c r="S3640" s="20"/>
      <c r="T3640" s="20"/>
      <c r="U3640" s="20"/>
      <c r="V3640" s="20"/>
      <c r="W3640" s="20"/>
      <c r="X3640" s="20"/>
      <c r="Y3640" s="20"/>
      <c r="Z3640" s="20"/>
      <c r="AA3640" s="20"/>
      <c r="AB3640" s="20"/>
    </row>
    <row r="3641" hidden="1">
      <c r="A3641" s="577"/>
      <c r="B3641" s="99"/>
      <c r="C3641" s="480" t="s">
        <v>69</v>
      </c>
      <c r="D3641" s="122" t="s">
        <v>104</v>
      </c>
      <c r="E3641" s="424" t="s">
        <v>5823</v>
      </c>
      <c r="F3641" s="424" t="s">
        <v>5824</v>
      </c>
      <c r="G3641" s="309" t="s">
        <v>9021</v>
      </c>
      <c r="H3641" s="231" t="s">
        <v>10180</v>
      </c>
      <c r="I3641" s="122" t="s">
        <v>12358</v>
      </c>
      <c r="J3641" s="424" t="s">
        <v>625</v>
      </c>
      <c r="K3641" s="312"/>
      <c r="L3641" s="349"/>
      <c r="M3641" s="362"/>
      <c r="N3641" s="578"/>
      <c r="O3641" s="578"/>
      <c r="P3641" s="578"/>
      <c r="Q3641" s="20"/>
      <c r="R3641" s="20"/>
      <c r="S3641" s="20"/>
      <c r="T3641" s="20"/>
      <c r="U3641" s="20"/>
      <c r="V3641" s="20"/>
      <c r="W3641" s="20"/>
      <c r="X3641" s="20"/>
      <c r="Y3641" s="20"/>
      <c r="Z3641" s="20"/>
      <c r="AA3641" s="20"/>
      <c r="AB3641" s="20"/>
    </row>
    <row r="3642" hidden="1">
      <c r="A3642" s="577"/>
      <c r="B3642" s="99"/>
      <c r="C3642" s="480" t="s">
        <v>69</v>
      </c>
      <c r="D3642" s="122" t="s">
        <v>104</v>
      </c>
      <c r="E3642" s="424" t="s">
        <v>622</v>
      </c>
      <c r="F3642" s="424" t="s">
        <v>623</v>
      </c>
      <c r="G3642" s="309" t="s">
        <v>8755</v>
      </c>
      <c r="H3642" s="231" t="s">
        <v>10180</v>
      </c>
      <c r="I3642" s="122" t="s">
        <v>12358</v>
      </c>
      <c r="J3642" s="424" t="s">
        <v>625</v>
      </c>
      <c r="K3642" s="312"/>
      <c r="L3642" s="349"/>
      <c r="M3642" s="362"/>
      <c r="N3642" s="578"/>
      <c r="O3642" s="578"/>
      <c r="P3642" s="578"/>
      <c r="Q3642" s="20"/>
      <c r="R3642" s="20"/>
      <c r="S3642" s="20"/>
      <c r="T3642" s="20"/>
      <c r="U3642" s="20"/>
      <c r="V3642" s="20"/>
      <c r="W3642" s="20"/>
      <c r="X3642" s="20"/>
      <c r="Y3642" s="20"/>
      <c r="Z3642" s="20"/>
      <c r="AA3642" s="20"/>
      <c r="AB3642" s="20"/>
    </row>
    <row r="3643" hidden="1">
      <c r="A3643" s="577"/>
      <c r="B3643" s="99"/>
      <c r="C3643" s="480" t="s">
        <v>69</v>
      </c>
      <c r="D3643" s="493" t="s">
        <v>115</v>
      </c>
      <c r="E3643" s="122" t="s">
        <v>2988</v>
      </c>
      <c r="F3643" s="122" t="s">
        <v>2989</v>
      </c>
      <c r="G3643" s="309" t="s">
        <v>8883</v>
      </c>
      <c r="H3643" s="231" t="s">
        <v>9497</v>
      </c>
      <c r="I3643" s="122" t="s">
        <v>12339</v>
      </c>
      <c r="J3643" s="122" t="s">
        <v>2991</v>
      </c>
      <c r="K3643" s="300"/>
      <c r="L3643" s="349"/>
      <c r="M3643" s="362"/>
      <c r="N3643" s="578"/>
      <c r="O3643" s="578"/>
      <c r="P3643" s="578"/>
      <c r="Q3643" s="20"/>
      <c r="R3643" s="20"/>
      <c r="S3643" s="20"/>
      <c r="T3643" s="20"/>
      <c r="U3643" s="20"/>
      <c r="V3643" s="20"/>
      <c r="W3643" s="20"/>
      <c r="X3643" s="20"/>
      <c r="Y3643" s="20"/>
      <c r="Z3643" s="20"/>
      <c r="AA3643" s="20"/>
      <c r="AB3643" s="20"/>
    </row>
    <row r="3644" hidden="1">
      <c r="A3644" s="577"/>
      <c r="B3644" s="99"/>
      <c r="C3644" s="480" t="s">
        <v>69</v>
      </c>
      <c r="D3644" s="122" t="s">
        <v>104</v>
      </c>
      <c r="E3644" s="424" t="s">
        <v>7403</v>
      </c>
      <c r="F3644" s="424" t="s">
        <v>7404</v>
      </c>
      <c r="G3644" s="309" t="s">
        <v>8783</v>
      </c>
      <c r="H3644" s="231" t="s">
        <v>10180</v>
      </c>
      <c r="I3644" s="122" t="s">
        <v>12359</v>
      </c>
      <c r="J3644" s="424" t="s">
        <v>7405</v>
      </c>
      <c r="K3644" s="300"/>
      <c r="L3644" s="349"/>
      <c r="M3644" s="362"/>
      <c r="N3644" s="578"/>
      <c r="O3644" s="578"/>
      <c r="P3644" s="578"/>
      <c r="Q3644" s="20"/>
      <c r="R3644" s="20"/>
      <c r="S3644" s="20"/>
      <c r="T3644" s="20"/>
      <c r="U3644" s="20"/>
      <c r="V3644" s="20"/>
      <c r="W3644" s="20"/>
      <c r="X3644" s="20"/>
      <c r="Y3644" s="20"/>
      <c r="Z3644" s="20"/>
      <c r="AA3644" s="20"/>
      <c r="AB3644" s="20"/>
    </row>
    <row r="3645" hidden="1">
      <c r="A3645" s="577"/>
      <c r="B3645" s="99"/>
      <c r="C3645" s="480" t="s">
        <v>69</v>
      </c>
      <c r="D3645" s="122" t="s">
        <v>104</v>
      </c>
      <c r="E3645" s="424" t="s">
        <v>3316</v>
      </c>
      <c r="F3645" s="424" t="s">
        <v>3317</v>
      </c>
      <c r="G3645" s="309" t="s">
        <v>9325</v>
      </c>
      <c r="H3645" s="231" t="s">
        <v>9810</v>
      </c>
      <c r="I3645" s="122" t="s">
        <v>12280</v>
      </c>
      <c r="J3645" s="424" t="s">
        <v>3319</v>
      </c>
      <c r="K3645" s="300"/>
      <c r="L3645" s="349"/>
      <c r="M3645" s="362"/>
      <c r="N3645" s="578"/>
      <c r="O3645" s="578"/>
      <c r="P3645" s="578"/>
      <c r="Q3645" s="20"/>
      <c r="R3645" s="20"/>
      <c r="S3645" s="20"/>
      <c r="T3645" s="20"/>
      <c r="U3645" s="20"/>
      <c r="V3645" s="20"/>
      <c r="W3645" s="20"/>
      <c r="X3645" s="20"/>
      <c r="Y3645" s="20"/>
      <c r="Z3645" s="20"/>
      <c r="AA3645" s="20"/>
      <c r="AB3645" s="20"/>
    </row>
    <row r="3646" hidden="1">
      <c r="A3646" s="577"/>
      <c r="B3646" s="99"/>
      <c r="C3646" s="480" t="s">
        <v>69</v>
      </c>
      <c r="D3646" s="630"/>
      <c r="E3646" s="101"/>
      <c r="F3646" s="101"/>
      <c r="G3646" s="308"/>
      <c r="H3646" s="348"/>
      <c r="I3646" s="173"/>
      <c r="J3646" s="101"/>
      <c r="K3646" s="300"/>
      <c r="L3646" s="349"/>
      <c r="M3646" s="362"/>
      <c r="N3646" s="578"/>
      <c r="O3646" s="578"/>
      <c r="P3646" s="578"/>
      <c r="Q3646" s="20"/>
      <c r="R3646" s="20"/>
      <c r="S3646" s="20"/>
      <c r="T3646" s="20"/>
      <c r="U3646" s="20"/>
      <c r="V3646" s="20"/>
      <c r="W3646" s="20"/>
      <c r="X3646" s="20"/>
      <c r="Y3646" s="20"/>
      <c r="Z3646" s="20"/>
      <c r="AA3646" s="20"/>
      <c r="AB3646" s="20"/>
    </row>
    <row r="3647" hidden="1">
      <c r="A3647" s="577"/>
      <c r="B3647" s="99"/>
      <c r="C3647" s="480" t="s">
        <v>69</v>
      </c>
      <c r="D3647" s="630"/>
      <c r="E3647" s="101"/>
      <c r="F3647" s="101"/>
      <c r="G3647" s="308"/>
      <c r="H3647" s="348"/>
      <c r="I3647" s="173"/>
      <c r="J3647" s="101"/>
      <c r="K3647" s="300"/>
      <c r="L3647" s="349"/>
      <c r="M3647" s="362"/>
      <c r="N3647" s="578"/>
      <c r="O3647" s="578"/>
      <c r="P3647" s="578"/>
      <c r="Q3647" s="20"/>
      <c r="R3647" s="20"/>
      <c r="S3647" s="20"/>
      <c r="T3647" s="20"/>
      <c r="U3647" s="20"/>
      <c r="V3647" s="20"/>
      <c r="W3647" s="20"/>
      <c r="X3647" s="20"/>
      <c r="Y3647" s="20"/>
      <c r="Z3647" s="20"/>
      <c r="AA3647" s="20"/>
      <c r="AB3647" s="20"/>
    </row>
    <row r="3648" hidden="1">
      <c r="A3648" s="577"/>
      <c r="B3648" s="108"/>
      <c r="C3648" s="480"/>
      <c r="D3648" s="630"/>
      <c r="E3648" s="101"/>
      <c r="F3648" s="101"/>
      <c r="G3648" s="308"/>
      <c r="H3648" s="348"/>
      <c r="I3648" s="173"/>
      <c r="J3648" s="101"/>
      <c r="K3648" s="300"/>
      <c r="L3648" s="349"/>
      <c r="M3648" s="362"/>
      <c r="N3648" s="578"/>
      <c r="O3648" s="578"/>
      <c r="P3648" s="578"/>
      <c r="Q3648" s="20"/>
      <c r="R3648" s="20"/>
      <c r="S3648" s="20"/>
      <c r="T3648" s="20"/>
      <c r="U3648" s="20"/>
      <c r="V3648" s="20"/>
      <c r="W3648" s="20"/>
      <c r="X3648" s="20"/>
      <c r="Y3648" s="20"/>
      <c r="Z3648" s="20"/>
      <c r="AA3648" s="20"/>
      <c r="AB3648" s="20"/>
    </row>
    <row r="3649" hidden="1">
      <c r="A3649" s="577"/>
      <c r="B3649" s="83"/>
      <c r="C3649" s="478">
        <v>44653.0</v>
      </c>
      <c r="D3649" s="122" t="s">
        <v>104</v>
      </c>
      <c r="E3649" s="424" t="s">
        <v>2903</v>
      </c>
      <c r="F3649" s="424" t="s">
        <v>2904</v>
      </c>
      <c r="G3649" s="309" t="s">
        <v>9410</v>
      </c>
      <c r="H3649" s="231" t="s">
        <v>10720</v>
      </c>
      <c r="I3649" s="122" t="s">
        <v>12357</v>
      </c>
      <c r="J3649" s="424" t="s">
        <v>2906</v>
      </c>
      <c r="K3649" s="300" t="s">
        <v>12360</v>
      </c>
      <c r="L3649" s="349"/>
      <c r="M3649" s="362"/>
      <c r="N3649" s="578"/>
      <c r="O3649" s="578"/>
      <c r="P3649" s="578"/>
      <c r="Q3649" s="20"/>
      <c r="R3649" s="20"/>
      <c r="S3649" s="20"/>
      <c r="T3649" s="20"/>
      <c r="U3649" s="20"/>
      <c r="V3649" s="20"/>
      <c r="W3649" s="20"/>
      <c r="X3649" s="20"/>
      <c r="Y3649" s="20"/>
      <c r="Z3649" s="20"/>
      <c r="AA3649" s="20"/>
      <c r="AB3649" s="20"/>
    </row>
    <row r="3650" hidden="1">
      <c r="A3650" s="577"/>
      <c r="B3650" s="582" t="s">
        <v>10572</v>
      </c>
      <c r="C3650" s="480" t="s">
        <v>69</v>
      </c>
      <c r="D3650" s="116" t="s">
        <v>104</v>
      </c>
      <c r="E3650" s="48" t="s">
        <v>5823</v>
      </c>
      <c r="F3650" s="48" t="s">
        <v>5824</v>
      </c>
      <c r="G3650" s="409" t="s">
        <v>9021</v>
      </c>
      <c r="H3650" s="414" t="s">
        <v>10180</v>
      </c>
      <c r="I3650" s="116" t="s">
        <v>12358</v>
      </c>
      <c r="J3650" s="48" t="s">
        <v>625</v>
      </c>
      <c r="K3650" s="300"/>
      <c r="L3650" s="349"/>
      <c r="M3650" s="362"/>
      <c r="N3650" s="578"/>
      <c r="O3650" s="578"/>
      <c r="P3650" s="578"/>
      <c r="Q3650" s="20"/>
      <c r="R3650" s="20"/>
      <c r="S3650" s="20"/>
      <c r="T3650" s="20"/>
      <c r="U3650" s="20"/>
      <c r="V3650" s="20"/>
      <c r="W3650" s="20"/>
      <c r="X3650" s="20"/>
      <c r="Y3650" s="20"/>
      <c r="Z3650" s="20"/>
      <c r="AA3650" s="20"/>
      <c r="AB3650" s="20"/>
    </row>
    <row r="3651" hidden="1">
      <c r="A3651" s="577"/>
      <c r="B3651" s="99"/>
      <c r="C3651" s="480" t="s">
        <v>69</v>
      </c>
      <c r="D3651" s="116" t="s">
        <v>104</v>
      </c>
      <c r="E3651" s="48" t="s">
        <v>622</v>
      </c>
      <c r="F3651" s="48" t="s">
        <v>623</v>
      </c>
      <c r="G3651" s="409" t="s">
        <v>8755</v>
      </c>
      <c r="H3651" s="414" t="s">
        <v>10180</v>
      </c>
      <c r="I3651" s="116" t="s">
        <v>12358</v>
      </c>
      <c r="J3651" s="48" t="s">
        <v>625</v>
      </c>
      <c r="K3651" s="300"/>
      <c r="L3651" s="349"/>
      <c r="M3651" s="362"/>
      <c r="N3651" s="578"/>
      <c r="O3651" s="578"/>
      <c r="P3651" s="578"/>
      <c r="Q3651" s="20"/>
      <c r="R3651" s="20"/>
      <c r="S3651" s="20"/>
      <c r="T3651" s="20"/>
      <c r="U3651" s="20"/>
      <c r="V3651" s="20"/>
      <c r="W3651" s="20"/>
      <c r="X3651" s="20"/>
      <c r="Y3651" s="20"/>
      <c r="Z3651" s="20"/>
      <c r="AA3651" s="20"/>
      <c r="AB3651" s="20"/>
    </row>
    <row r="3652" hidden="1">
      <c r="A3652" s="577"/>
      <c r="B3652" s="99"/>
      <c r="C3652" s="480" t="s">
        <v>69</v>
      </c>
      <c r="D3652" s="621" t="s">
        <v>115</v>
      </c>
      <c r="E3652" s="116" t="s">
        <v>2988</v>
      </c>
      <c r="F3652" s="116" t="s">
        <v>2989</v>
      </c>
      <c r="G3652" s="409" t="s">
        <v>8883</v>
      </c>
      <c r="H3652" s="414" t="s">
        <v>9497</v>
      </c>
      <c r="I3652" s="116" t="s">
        <v>12339</v>
      </c>
      <c r="J3652" s="116" t="s">
        <v>2991</v>
      </c>
      <c r="K3652" s="300"/>
      <c r="L3652" s="349"/>
      <c r="M3652" s="362"/>
      <c r="N3652" s="578"/>
      <c r="O3652" s="578"/>
      <c r="P3652" s="578"/>
      <c r="Q3652" s="20"/>
      <c r="R3652" s="20"/>
      <c r="S3652" s="20"/>
      <c r="T3652" s="20"/>
      <c r="U3652" s="20"/>
      <c r="V3652" s="20"/>
      <c r="W3652" s="20"/>
      <c r="X3652" s="20"/>
      <c r="Y3652" s="20"/>
      <c r="Z3652" s="20"/>
      <c r="AA3652" s="20"/>
      <c r="AB3652" s="20"/>
    </row>
    <row r="3653" hidden="1">
      <c r="A3653" s="577"/>
      <c r="B3653" s="99"/>
      <c r="C3653" s="480" t="s">
        <v>69</v>
      </c>
      <c r="D3653" s="116" t="s">
        <v>104</v>
      </c>
      <c r="E3653" s="48" t="s">
        <v>7403</v>
      </c>
      <c r="F3653" s="48" t="s">
        <v>7404</v>
      </c>
      <c r="G3653" s="409" t="s">
        <v>8783</v>
      </c>
      <c r="H3653" s="414" t="s">
        <v>10180</v>
      </c>
      <c r="I3653" s="116" t="s">
        <v>12359</v>
      </c>
      <c r="J3653" s="48" t="s">
        <v>7405</v>
      </c>
      <c r="K3653" s="300"/>
      <c r="L3653" s="349"/>
      <c r="M3653" s="362"/>
      <c r="N3653" s="578"/>
      <c r="O3653" s="578"/>
      <c r="P3653" s="578"/>
      <c r="Q3653" s="20"/>
      <c r="R3653" s="20"/>
      <c r="S3653" s="20"/>
      <c r="T3653" s="20"/>
      <c r="U3653" s="20"/>
      <c r="V3653" s="20"/>
      <c r="W3653" s="20"/>
      <c r="X3653" s="20"/>
      <c r="Y3653" s="20"/>
      <c r="Z3653" s="20"/>
      <c r="AA3653" s="20"/>
      <c r="AB3653" s="20"/>
    </row>
    <row r="3654" hidden="1">
      <c r="A3654" s="577"/>
      <c r="B3654" s="99"/>
      <c r="C3654" s="480" t="s">
        <v>69</v>
      </c>
      <c r="D3654" s="116" t="s">
        <v>104</v>
      </c>
      <c r="E3654" s="48" t="s">
        <v>3316</v>
      </c>
      <c r="F3654" s="48" t="s">
        <v>3317</v>
      </c>
      <c r="G3654" s="409" t="s">
        <v>9325</v>
      </c>
      <c r="H3654" s="414" t="s">
        <v>9810</v>
      </c>
      <c r="I3654" s="116" t="s">
        <v>12280</v>
      </c>
      <c r="J3654" s="48" t="s">
        <v>3319</v>
      </c>
      <c r="K3654" s="300"/>
      <c r="L3654" s="349"/>
      <c r="M3654" s="362"/>
      <c r="N3654" s="578"/>
      <c r="O3654" s="578"/>
      <c r="P3654" s="578"/>
      <c r="Q3654" s="20"/>
      <c r="R3654" s="20"/>
      <c r="S3654" s="20"/>
      <c r="T3654" s="20"/>
      <c r="U3654" s="20"/>
      <c r="V3654" s="20"/>
      <c r="W3654" s="20"/>
      <c r="X3654" s="20"/>
      <c r="Y3654" s="20"/>
      <c r="Z3654" s="20"/>
      <c r="AA3654" s="20"/>
      <c r="AB3654" s="20"/>
    </row>
    <row r="3655" hidden="1">
      <c r="A3655" s="577"/>
      <c r="B3655" s="99"/>
      <c r="C3655" s="480" t="s">
        <v>69</v>
      </c>
      <c r="D3655" s="630"/>
      <c r="E3655" s="101"/>
      <c r="F3655" s="101"/>
      <c r="G3655" s="308"/>
      <c r="H3655" s="348"/>
      <c r="I3655" s="173"/>
      <c r="J3655" s="101"/>
      <c r="K3655" s="300"/>
      <c r="L3655" s="349"/>
      <c r="M3655" s="362"/>
      <c r="N3655" s="578"/>
      <c r="O3655" s="578"/>
      <c r="P3655" s="578"/>
      <c r="Q3655" s="20"/>
      <c r="R3655" s="20"/>
      <c r="S3655" s="20"/>
      <c r="T3655" s="20"/>
      <c r="U3655" s="20"/>
      <c r="V3655" s="20"/>
      <c r="W3655" s="20"/>
      <c r="X3655" s="20"/>
      <c r="Y3655" s="20"/>
      <c r="Z3655" s="20"/>
      <c r="AA3655" s="20"/>
      <c r="AB3655" s="20"/>
    </row>
    <row r="3656" hidden="1">
      <c r="A3656" s="577"/>
      <c r="B3656" s="108"/>
      <c r="C3656" s="480"/>
      <c r="D3656" s="630"/>
      <c r="E3656" s="101"/>
      <c r="F3656" s="101"/>
      <c r="G3656" s="308"/>
      <c r="H3656" s="348"/>
      <c r="I3656" s="173"/>
      <c r="J3656" s="101"/>
      <c r="K3656" s="300"/>
      <c r="L3656" s="349"/>
      <c r="M3656" s="362"/>
      <c r="N3656" s="578"/>
      <c r="O3656" s="578"/>
      <c r="P3656" s="578"/>
      <c r="Q3656" s="20"/>
      <c r="R3656" s="20"/>
      <c r="S3656" s="20"/>
      <c r="T3656" s="20"/>
      <c r="U3656" s="20"/>
      <c r="V3656" s="20"/>
      <c r="W3656" s="20"/>
      <c r="X3656" s="20"/>
      <c r="Y3656" s="20"/>
      <c r="Z3656" s="20"/>
      <c r="AA3656" s="20"/>
      <c r="AB3656" s="20"/>
    </row>
    <row r="3657" hidden="1">
      <c r="A3657" s="577"/>
      <c r="B3657" s="83"/>
      <c r="C3657" s="478">
        <v>44655.0</v>
      </c>
      <c r="D3657" s="630"/>
      <c r="E3657" s="381" t="s">
        <v>12361</v>
      </c>
      <c r="F3657" s="150"/>
      <c r="G3657" s="308"/>
      <c r="H3657" s="348"/>
      <c r="I3657" s="173"/>
      <c r="J3657" s="101"/>
      <c r="K3657" s="300"/>
      <c r="L3657" s="349"/>
      <c r="M3657" s="362"/>
      <c r="N3657" s="578"/>
      <c r="O3657" s="578"/>
      <c r="P3657" s="578"/>
      <c r="Q3657" s="20"/>
      <c r="R3657" s="20"/>
      <c r="S3657" s="20"/>
      <c r="T3657" s="20"/>
      <c r="U3657" s="20"/>
      <c r="V3657" s="20"/>
      <c r="W3657" s="20"/>
      <c r="X3657" s="20"/>
      <c r="Y3657" s="20"/>
      <c r="Z3657" s="20"/>
      <c r="AA3657" s="20"/>
      <c r="AB3657" s="20"/>
    </row>
    <row r="3658" hidden="1">
      <c r="A3658" s="577"/>
      <c r="B3658" s="582" t="s">
        <v>10572</v>
      </c>
      <c r="C3658" s="480" t="s">
        <v>69</v>
      </c>
      <c r="D3658" s="116" t="s">
        <v>104</v>
      </c>
      <c r="E3658" s="48" t="s">
        <v>4226</v>
      </c>
      <c r="F3658" s="48" t="s">
        <v>4227</v>
      </c>
      <c r="G3658" s="409" t="s">
        <v>8958</v>
      </c>
      <c r="H3658" s="414" t="s">
        <v>10411</v>
      </c>
      <c r="I3658" s="116" t="s">
        <v>12362</v>
      </c>
      <c r="J3658" s="48" t="s">
        <v>4229</v>
      </c>
      <c r="K3658" s="300"/>
      <c r="L3658" s="349"/>
      <c r="M3658" s="362"/>
      <c r="N3658" s="578"/>
      <c r="O3658" s="578"/>
      <c r="P3658" s="578"/>
      <c r="Q3658" s="20"/>
      <c r="R3658" s="20"/>
      <c r="S3658" s="20"/>
      <c r="T3658" s="20"/>
      <c r="U3658" s="20"/>
      <c r="V3658" s="20"/>
      <c r="W3658" s="20"/>
      <c r="X3658" s="20"/>
      <c r="Y3658" s="20"/>
      <c r="Z3658" s="20"/>
      <c r="AA3658" s="20"/>
      <c r="AB3658" s="20"/>
    </row>
    <row r="3659" hidden="1">
      <c r="A3659" s="577"/>
      <c r="B3659" s="99"/>
      <c r="C3659" s="480" t="s">
        <v>69</v>
      </c>
      <c r="D3659" s="116" t="s">
        <v>104</v>
      </c>
      <c r="E3659" s="48" t="s">
        <v>4757</v>
      </c>
      <c r="F3659" s="48" t="s">
        <v>4758</v>
      </c>
      <c r="G3659" s="409" t="s">
        <v>8783</v>
      </c>
      <c r="H3659" s="48" t="s">
        <v>10748</v>
      </c>
      <c r="I3659" s="48" t="s">
        <v>12363</v>
      </c>
      <c r="J3659" s="48" t="s">
        <v>4760</v>
      </c>
      <c r="K3659" s="300"/>
      <c r="L3659" s="349"/>
      <c r="M3659" s="362"/>
      <c r="N3659" s="578"/>
      <c r="O3659" s="578"/>
      <c r="P3659" s="578"/>
      <c r="Q3659" s="20"/>
      <c r="R3659" s="20"/>
      <c r="S3659" s="20"/>
      <c r="T3659" s="20"/>
      <c r="U3659" s="20"/>
      <c r="V3659" s="20"/>
      <c r="W3659" s="20"/>
      <c r="X3659" s="20"/>
      <c r="Y3659" s="20"/>
      <c r="Z3659" s="20"/>
      <c r="AA3659" s="20"/>
      <c r="AB3659" s="20"/>
    </row>
    <row r="3660" hidden="1">
      <c r="A3660" s="577"/>
      <c r="B3660" s="99"/>
      <c r="C3660" s="480" t="s">
        <v>69</v>
      </c>
      <c r="D3660" s="116" t="s">
        <v>104</v>
      </c>
      <c r="E3660" s="48" t="s">
        <v>2182</v>
      </c>
      <c r="F3660" s="48" t="s">
        <v>2183</v>
      </c>
      <c r="G3660" s="409" t="s">
        <v>9325</v>
      </c>
      <c r="H3660" s="414" t="s">
        <v>10792</v>
      </c>
      <c r="I3660" s="116" t="s">
        <v>12364</v>
      </c>
      <c r="J3660" s="48" t="s">
        <v>2185</v>
      </c>
      <c r="K3660" s="300"/>
      <c r="L3660" s="349"/>
      <c r="M3660" s="362"/>
      <c r="N3660" s="578"/>
      <c r="O3660" s="578"/>
      <c r="P3660" s="578"/>
      <c r="Q3660" s="20"/>
      <c r="R3660" s="20"/>
      <c r="S3660" s="20"/>
      <c r="T3660" s="20"/>
      <c r="U3660" s="20"/>
      <c r="V3660" s="20"/>
      <c r="W3660" s="20"/>
      <c r="X3660" s="20"/>
      <c r="Y3660" s="20"/>
      <c r="Z3660" s="20"/>
      <c r="AA3660" s="20"/>
      <c r="AB3660" s="20"/>
    </row>
    <row r="3661" hidden="1">
      <c r="A3661" s="577"/>
      <c r="B3661" s="99"/>
      <c r="C3661" s="480" t="s">
        <v>69</v>
      </c>
      <c r="D3661" s="630"/>
      <c r="E3661" s="101"/>
      <c r="F3661" s="101"/>
      <c r="G3661" s="308"/>
      <c r="H3661" s="348"/>
      <c r="I3661" s="173"/>
      <c r="J3661" s="101"/>
      <c r="K3661" s="300"/>
      <c r="L3661" s="349"/>
      <c r="M3661" s="362"/>
      <c r="N3661" s="578"/>
      <c r="O3661" s="578"/>
      <c r="P3661" s="578"/>
      <c r="Q3661" s="20"/>
      <c r="R3661" s="20"/>
      <c r="S3661" s="20"/>
      <c r="T3661" s="20"/>
      <c r="U3661" s="20"/>
      <c r="V3661" s="20"/>
      <c r="W3661" s="20"/>
      <c r="X3661" s="20"/>
      <c r="Y3661" s="20"/>
      <c r="Z3661" s="20"/>
      <c r="AA3661" s="20"/>
      <c r="AB3661" s="20"/>
    </row>
    <row r="3662" hidden="1">
      <c r="A3662" s="577"/>
      <c r="B3662" s="99"/>
      <c r="C3662" s="480" t="s">
        <v>69</v>
      </c>
      <c r="D3662" s="630"/>
      <c r="E3662" s="101"/>
      <c r="F3662" s="101"/>
      <c r="G3662" s="308"/>
      <c r="H3662" s="348"/>
      <c r="I3662" s="173"/>
      <c r="J3662" s="101"/>
      <c r="K3662" s="300"/>
      <c r="L3662" s="349"/>
      <c r="M3662" s="362"/>
      <c r="N3662" s="578"/>
      <c r="O3662" s="578"/>
      <c r="P3662" s="578"/>
      <c r="Q3662" s="20"/>
      <c r="R3662" s="20"/>
      <c r="S3662" s="20"/>
      <c r="T3662" s="20"/>
      <c r="U3662" s="20"/>
      <c r="V3662" s="20"/>
      <c r="W3662" s="20"/>
      <c r="X3662" s="20"/>
      <c r="Y3662" s="20"/>
      <c r="Z3662" s="20"/>
      <c r="AA3662" s="20"/>
      <c r="AB3662" s="20"/>
    </row>
    <row r="3663" hidden="1">
      <c r="A3663" s="577"/>
      <c r="B3663" s="108"/>
      <c r="C3663" s="480"/>
      <c r="D3663" s="630"/>
      <c r="E3663" s="101"/>
      <c r="F3663" s="101"/>
      <c r="G3663" s="308"/>
      <c r="H3663" s="348"/>
      <c r="I3663" s="173"/>
      <c r="J3663" s="101"/>
      <c r="K3663" s="300"/>
      <c r="L3663" s="349"/>
      <c r="M3663" s="362"/>
      <c r="N3663" s="578"/>
      <c r="O3663" s="578"/>
      <c r="P3663" s="578"/>
      <c r="Q3663" s="20"/>
      <c r="R3663" s="20"/>
      <c r="S3663" s="20"/>
      <c r="T3663" s="20"/>
      <c r="U3663" s="20"/>
      <c r="V3663" s="20"/>
      <c r="W3663" s="20"/>
      <c r="X3663" s="20"/>
      <c r="Y3663" s="20"/>
      <c r="Z3663" s="20"/>
      <c r="AA3663" s="20"/>
      <c r="AB3663" s="20"/>
    </row>
    <row r="3664" hidden="1">
      <c r="A3664" s="577"/>
      <c r="B3664" s="83"/>
      <c r="C3664" s="478">
        <v>44656.0</v>
      </c>
      <c r="D3664" s="630"/>
      <c r="E3664" s="101"/>
      <c r="F3664" s="101"/>
      <c r="G3664" s="308"/>
      <c r="H3664" s="348"/>
      <c r="I3664" s="173"/>
      <c r="J3664" s="101"/>
      <c r="K3664" s="300"/>
      <c r="L3664" s="349"/>
      <c r="M3664" s="362"/>
      <c r="N3664" s="349"/>
      <c r="O3664" s="349"/>
      <c r="P3664" s="349"/>
      <c r="Q3664" s="265"/>
      <c r="R3664" s="265"/>
      <c r="S3664" s="265"/>
      <c r="T3664" s="265"/>
      <c r="U3664" s="20"/>
      <c r="V3664" s="20"/>
      <c r="W3664" s="20"/>
      <c r="X3664" s="20"/>
      <c r="Y3664" s="20"/>
      <c r="Z3664" s="20"/>
      <c r="AA3664" s="20"/>
      <c r="AB3664" s="20"/>
    </row>
    <row r="3665" hidden="1">
      <c r="A3665" s="577"/>
      <c r="B3665" s="582" t="s">
        <v>10572</v>
      </c>
      <c r="C3665" s="480" t="s">
        <v>69</v>
      </c>
      <c r="D3665" s="630"/>
      <c r="E3665" s="101"/>
      <c r="F3665" s="101"/>
      <c r="G3665" s="308"/>
      <c r="H3665" s="348"/>
      <c r="I3665" s="173"/>
      <c r="J3665" s="101"/>
      <c r="K3665" s="300"/>
      <c r="L3665" s="349"/>
      <c r="M3665" s="362"/>
      <c r="N3665" s="349"/>
      <c r="O3665" s="349"/>
      <c r="P3665" s="349"/>
      <c r="Q3665" s="265"/>
      <c r="R3665" s="265"/>
      <c r="S3665" s="265"/>
      <c r="T3665" s="265"/>
      <c r="U3665" s="20"/>
      <c r="V3665" s="20"/>
      <c r="W3665" s="20"/>
      <c r="X3665" s="20"/>
      <c r="Y3665" s="20"/>
      <c r="Z3665" s="20"/>
      <c r="AA3665" s="20"/>
      <c r="AB3665" s="20"/>
    </row>
    <row r="3666" hidden="1">
      <c r="A3666" s="577"/>
      <c r="B3666" s="99"/>
      <c r="C3666" s="480" t="s">
        <v>69</v>
      </c>
      <c r="D3666" s="630"/>
      <c r="E3666" s="101"/>
      <c r="F3666" s="101"/>
      <c r="G3666" s="308"/>
      <c r="H3666" s="348"/>
      <c r="I3666" s="173"/>
      <c r="J3666" s="101"/>
      <c r="K3666" s="300"/>
      <c r="L3666" s="349"/>
      <c r="M3666" s="362"/>
      <c r="N3666" s="349"/>
      <c r="O3666" s="349"/>
      <c r="P3666" s="349"/>
      <c r="Q3666" s="265"/>
      <c r="R3666" s="265"/>
      <c r="S3666" s="265"/>
      <c r="T3666" s="265"/>
      <c r="U3666" s="20"/>
      <c r="V3666" s="20"/>
      <c r="W3666" s="20"/>
      <c r="X3666" s="20"/>
      <c r="Y3666" s="20"/>
      <c r="Z3666" s="20"/>
      <c r="AA3666" s="20"/>
      <c r="AB3666" s="20"/>
    </row>
    <row r="3667" hidden="1">
      <c r="A3667" s="577"/>
      <c r="B3667" s="99"/>
      <c r="C3667" s="480" t="s">
        <v>69</v>
      </c>
      <c r="D3667" s="493" t="s">
        <v>99</v>
      </c>
      <c r="E3667" s="122" t="s">
        <v>6641</v>
      </c>
      <c r="F3667" s="122" t="s">
        <v>6642</v>
      </c>
      <c r="G3667" s="309" t="s">
        <v>9186</v>
      </c>
      <c r="H3667" s="231" t="s">
        <v>12165</v>
      </c>
      <c r="I3667" s="122" t="s">
        <v>12365</v>
      </c>
      <c r="J3667" s="424" t="s">
        <v>6644</v>
      </c>
      <c r="K3667" s="300" t="s">
        <v>6632</v>
      </c>
      <c r="L3667" s="349"/>
      <c r="M3667" s="362"/>
      <c r="N3667" s="349"/>
      <c r="O3667" s="349"/>
      <c r="P3667" s="349"/>
      <c r="Q3667" s="265"/>
      <c r="R3667" s="265"/>
      <c r="S3667" s="265"/>
      <c r="T3667" s="265"/>
      <c r="U3667" s="20"/>
      <c r="V3667" s="20"/>
      <c r="W3667" s="20"/>
      <c r="X3667" s="20"/>
      <c r="Y3667" s="20"/>
      <c r="Z3667" s="20"/>
      <c r="AA3667" s="20"/>
      <c r="AB3667" s="20"/>
    </row>
    <row r="3668" hidden="1">
      <c r="A3668" s="577"/>
      <c r="B3668" s="99"/>
      <c r="C3668" s="480" t="s">
        <v>69</v>
      </c>
      <c r="D3668" s="621" t="s">
        <v>99</v>
      </c>
      <c r="E3668" s="116" t="s">
        <v>2227</v>
      </c>
      <c r="F3668" s="116" t="s">
        <v>2228</v>
      </c>
      <c r="G3668" s="409" t="s">
        <v>8755</v>
      </c>
      <c r="H3668" s="414" t="s">
        <v>11991</v>
      </c>
      <c r="I3668" s="116" t="s">
        <v>12366</v>
      </c>
      <c r="J3668" s="48" t="s">
        <v>2230</v>
      </c>
      <c r="K3668" s="300"/>
      <c r="L3668" s="349"/>
      <c r="M3668" s="362"/>
      <c r="N3668" s="349"/>
      <c r="O3668" s="349"/>
      <c r="P3668" s="349"/>
      <c r="Q3668" s="265"/>
      <c r="R3668" s="265"/>
      <c r="S3668" s="265"/>
      <c r="T3668" s="265"/>
      <c r="U3668" s="20"/>
      <c r="V3668" s="20"/>
      <c r="W3668" s="20"/>
      <c r="X3668" s="20"/>
      <c r="Y3668" s="20"/>
      <c r="Z3668" s="20"/>
      <c r="AA3668" s="20"/>
      <c r="AB3668" s="20"/>
    </row>
    <row r="3669" hidden="1">
      <c r="A3669" s="577"/>
      <c r="B3669" s="99"/>
      <c r="C3669" s="480" t="s">
        <v>69</v>
      </c>
      <c r="D3669" s="621" t="s">
        <v>99</v>
      </c>
      <c r="E3669" s="116" t="s">
        <v>6613</v>
      </c>
      <c r="F3669" s="116" t="s">
        <v>6614</v>
      </c>
      <c r="G3669" s="409" t="s">
        <v>8883</v>
      </c>
      <c r="H3669" s="414" t="s">
        <v>11990</v>
      </c>
      <c r="I3669" s="116" t="s">
        <v>12367</v>
      </c>
      <c r="J3669" s="48" t="s">
        <v>6616</v>
      </c>
      <c r="K3669" s="300"/>
      <c r="L3669" s="349"/>
      <c r="M3669" s="362"/>
      <c r="N3669" s="349"/>
      <c r="O3669" s="349"/>
      <c r="P3669" s="349"/>
      <c r="Q3669" s="265"/>
      <c r="R3669" s="265"/>
      <c r="S3669" s="265"/>
      <c r="T3669" s="265"/>
      <c r="U3669" s="20"/>
      <c r="V3669" s="20"/>
      <c r="W3669" s="20"/>
      <c r="X3669" s="20"/>
      <c r="Y3669" s="20"/>
      <c r="Z3669" s="20"/>
      <c r="AA3669" s="20"/>
      <c r="AB3669" s="20"/>
    </row>
    <row r="3670" hidden="1">
      <c r="A3670" s="577"/>
      <c r="B3670" s="99"/>
      <c r="C3670" s="480" t="s">
        <v>69</v>
      </c>
      <c r="D3670" s="621" t="s">
        <v>99</v>
      </c>
      <c r="E3670" s="116" t="s">
        <v>1983</v>
      </c>
      <c r="F3670" s="116" t="s">
        <v>1984</v>
      </c>
      <c r="G3670" s="409" t="s">
        <v>8783</v>
      </c>
      <c r="H3670" s="414" t="s">
        <v>12368</v>
      </c>
      <c r="I3670" s="116" t="s">
        <v>12369</v>
      </c>
      <c r="J3670" s="48" t="s">
        <v>1640</v>
      </c>
      <c r="K3670" s="300"/>
      <c r="L3670" s="349"/>
      <c r="M3670" s="362"/>
      <c r="N3670" s="349"/>
      <c r="O3670" s="349"/>
      <c r="P3670" s="349"/>
      <c r="Q3670" s="265"/>
      <c r="R3670" s="265"/>
      <c r="S3670" s="265"/>
      <c r="T3670" s="265"/>
      <c r="U3670" s="20"/>
      <c r="V3670" s="20"/>
      <c r="W3670" s="20"/>
      <c r="X3670" s="20"/>
      <c r="Y3670" s="20"/>
      <c r="Z3670" s="20"/>
      <c r="AA3670" s="20"/>
      <c r="AB3670" s="20"/>
    </row>
    <row r="3671" hidden="1">
      <c r="A3671" s="577"/>
      <c r="B3671" s="108"/>
      <c r="C3671" s="480"/>
      <c r="D3671" s="630"/>
      <c r="E3671" s="127"/>
      <c r="F3671" s="127"/>
      <c r="G3671" s="308"/>
      <c r="H3671" s="348"/>
      <c r="I3671" s="173"/>
      <c r="J3671" s="101"/>
      <c r="K3671" s="300"/>
      <c r="L3671" s="349"/>
      <c r="M3671" s="362"/>
      <c r="N3671" s="349"/>
      <c r="O3671" s="349"/>
      <c r="P3671" s="349"/>
      <c r="Q3671" s="265"/>
      <c r="R3671" s="265"/>
      <c r="S3671" s="265"/>
      <c r="T3671" s="265"/>
      <c r="U3671" s="20"/>
      <c r="V3671" s="20"/>
      <c r="W3671" s="20"/>
      <c r="X3671" s="20"/>
      <c r="Y3671" s="20"/>
      <c r="Z3671" s="20"/>
      <c r="AA3671" s="20"/>
      <c r="AB3671" s="20"/>
    </row>
    <row r="3672" hidden="1">
      <c r="A3672" s="577"/>
      <c r="B3672" s="83"/>
      <c r="C3672" s="478">
        <v>44660.0</v>
      </c>
      <c r="D3672" s="630"/>
      <c r="E3672" s="101"/>
      <c r="F3672" s="101"/>
      <c r="G3672" s="308"/>
      <c r="H3672" s="348"/>
      <c r="I3672" s="173"/>
      <c r="J3672" s="101"/>
      <c r="K3672" s="300"/>
      <c r="L3672" s="349"/>
      <c r="M3672" s="362"/>
      <c r="N3672" s="349"/>
      <c r="O3672" s="349"/>
      <c r="P3672" s="349"/>
      <c r="Q3672" s="265"/>
      <c r="R3672" s="265"/>
      <c r="S3672" s="265"/>
      <c r="T3672" s="265"/>
      <c r="U3672" s="20"/>
      <c r="V3672" s="20"/>
      <c r="W3672" s="20"/>
      <c r="X3672" s="20"/>
      <c r="Y3672" s="20"/>
      <c r="Z3672" s="20"/>
      <c r="AA3672" s="20"/>
      <c r="AB3672" s="20"/>
    </row>
    <row r="3673" hidden="1">
      <c r="A3673" s="577"/>
      <c r="B3673" s="582" t="s">
        <v>10572</v>
      </c>
      <c r="C3673" s="480" t="s">
        <v>69</v>
      </c>
      <c r="D3673" s="621" t="s">
        <v>104</v>
      </c>
      <c r="E3673" s="667" t="s">
        <v>3734</v>
      </c>
      <c r="F3673" s="667" t="s">
        <v>3730</v>
      </c>
      <c r="G3673" s="409" t="s">
        <v>9505</v>
      </c>
      <c r="H3673" s="414" t="s">
        <v>9508</v>
      </c>
      <c r="I3673" s="116" t="s">
        <v>12370</v>
      </c>
      <c r="J3673" s="116" t="s">
        <v>3736</v>
      </c>
      <c r="K3673" s="300"/>
      <c r="L3673" s="349"/>
      <c r="M3673" s="362"/>
      <c r="N3673" s="349"/>
      <c r="O3673" s="349"/>
      <c r="P3673" s="349"/>
      <c r="Q3673" s="265"/>
      <c r="R3673" s="265"/>
      <c r="S3673" s="265"/>
      <c r="T3673" s="265"/>
      <c r="U3673" s="20"/>
      <c r="V3673" s="20"/>
      <c r="W3673" s="20"/>
      <c r="X3673" s="20"/>
      <c r="Y3673" s="20"/>
      <c r="Z3673" s="20"/>
      <c r="AA3673" s="20"/>
      <c r="AB3673" s="20"/>
    </row>
    <row r="3674" hidden="1">
      <c r="A3674" s="577"/>
      <c r="B3674" s="99"/>
      <c r="C3674" s="480" t="s">
        <v>69</v>
      </c>
      <c r="D3674" s="621" t="s">
        <v>104</v>
      </c>
      <c r="E3674" s="48" t="s">
        <v>5785</v>
      </c>
      <c r="F3674" s="48" t="s">
        <v>5786</v>
      </c>
      <c r="G3674" s="409" t="s">
        <v>8748</v>
      </c>
      <c r="H3674" s="414" t="s">
        <v>10006</v>
      </c>
      <c r="I3674" s="116" t="s">
        <v>12371</v>
      </c>
      <c r="J3674" s="48" t="s">
        <v>5788</v>
      </c>
      <c r="K3674" s="300"/>
      <c r="L3674" s="349"/>
      <c r="M3674" s="362"/>
      <c r="N3674" s="349"/>
      <c r="O3674" s="349"/>
      <c r="P3674" s="349"/>
      <c r="Q3674" s="265"/>
      <c r="R3674" s="265"/>
      <c r="S3674" s="265"/>
      <c r="T3674" s="265"/>
      <c r="U3674" s="20"/>
      <c r="V3674" s="20"/>
      <c r="W3674" s="20"/>
      <c r="X3674" s="20"/>
      <c r="Y3674" s="20"/>
      <c r="Z3674" s="20"/>
      <c r="AA3674" s="20"/>
      <c r="AB3674" s="20"/>
    </row>
    <row r="3675" hidden="1">
      <c r="A3675" s="577"/>
      <c r="B3675" s="99"/>
      <c r="C3675" s="480" t="s">
        <v>69</v>
      </c>
      <c r="D3675" s="621" t="s">
        <v>104</v>
      </c>
      <c r="E3675" s="667" t="s">
        <v>461</v>
      </c>
      <c r="F3675" s="667" t="s">
        <v>462</v>
      </c>
      <c r="G3675" s="409" t="s">
        <v>8755</v>
      </c>
      <c r="H3675" s="414" t="s">
        <v>10217</v>
      </c>
      <c r="I3675" s="116" t="s">
        <v>12372</v>
      </c>
      <c r="J3675" s="667" t="s">
        <v>464</v>
      </c>
      <c r="K3675" s="300"/>
      <c r="L3675" s="349"/>
      <c r="M3675" s="362"/>
      <c r="N3675" s="349"/>
      <c r="O3675" s="349"/>
      <c r="P3675" s="349"/>
      <c r="Q3675" s="265"/>
      <c r="R3675" s="265"/>
      <c r="S3675" s="265"/>
      <c r="T3675" s="265"/>
      <c r="U3675" s="20"/>
      <c r="V3675" s="20"/>
      <c r="W3675" s="20"/>
      <c r="X3675" s="20"/>
      <c r="Y3675" s="20"/>
      <c r="Z3675" s="20"/>
      <c r="AA3675" s="20"/>
      <c r="AB3675" s="20"/>
    </row>
    <row r="3676" hidden="1">
      <c r="A3676" s="577"/>
      <c r="B3676" s="99"/>
      <c r="C3676" s="480" t="s">
        <v>69</v>
      </c>
      <c r="D3676" s="493" t="s">
        <v>104</v>
      </c>
      <c r="E3676" s="424" t="s">
        <v>8078</v>
      </c>
      <c r="F3676" s="424" t="s">
        <v>8079</v>
      </c>
      <c r="G3676" s="309" t="s">
        <v>8783</v>
      </c>
      <c r="H3676" s="231" t="s">
        <v>12156</v>
      </c>
      <c r="I3676" s="122" t="s">
        <v>12373</v>
      </c>
      <c r="J3676" s="424" t="s">
        <v>8081</v>
      </c>
      <c r="K3676" s="300" t="s">
        <v>12374</v>
      </c>
      <c r="L3676" s="349"/>
      <c r="M3676" s="362"/>
      <c r="N3676" s="349"/>
      <c r="O3676" s="349"/>
      <c r="P3676" s="349"/>
      <c r="Q3676" s="265"/>
      <c r="R3676" s="265"/>
      <c r="S3676" s="265"/>
      <c r="T3676" s="265"/>
      <c r="U3676" s="20"/>
      <c r="V3676" s="20"/>
      <c r="W3676" s="20"/>
      <c r="X3676" s="20"/>
      <c r="Y3676" s="20"/>
      <c r="Z3676" s="20"/>
      <c r="AA3676" s="20"/>
      <c r="AB3676" s="20"/>
    </row>
    <row r="3677" hidden="1">
      <c r="A3677" s="577"/>
      <c r="B3677" s="99"/>
      <c r="C3677" s="480" t="s">
        <v>69</v>
      </c>
      <c r="D3677" s="630"/>
      <c r="E3677" s="101"/>
      <c r="F3677" s="101"/>
      <c r="G3677" s="308"/>
      <c r="H3677" s="348"/>
      <c r="I3677" s="173"/>
      <c r="J3677" s="101"/>
      <c r="K3677" s="300"/>
      <c r="L3677" s="349"/>
      <c r="M3677" s="362"/>
      <c r="N3677" s="349"/>
      <c r="O3677" s="349"/>
      <c r="P3677" s="349"/>
      <c r="Q3677" s="265"/>
      <c r="R3677" s="265"/>
      <c r="S3677" s="265"/>
      <c r="T3677" s="265"/>
      <c r="U3677" s="20"/>
      <c r="V3677" s="20"/>
      <c r="W3677" s="20"/>
      <c r="X3677" s="20"/>
      <c r="Y3677" s="20"/>
      <c r="Z3677" s="20"/>
      <c r="AA3677" s="20"/>
      <c r="AB3677" s="20"/>
    </row>
    <row r="3678" hidden="1">
      <c r="A3678" s="577"/>
      <c r="B3678" s="99"/>
      <c r="C3678" s="480" t="s">
        <v>69</v>
      </c>
      <c r="D3678" s="630"/>
      <c r="E3678" s="101"/>
      <c r="F3678" s="101"/>
      <c r="G3678" s="308"/>
      <c r="H3678" s="348"/>
      <c r="I3678" s="173"/>
      <c r="J3678" s="101"/>
      <c r="K3678" s="300"/>
      <c r="L3678" s="349"/>
      <c r="M3678" s="362"/>
      <c r="N3678" s="349"/>
      <c r="O3678" s="349"/>
      <c r="P3678" s="349"/>
      <c r="Q3678" s="265"/>
      <c r="R3678" s="265"/>
      <c r="S3678" s="265"/>
      <c r="T3678" s="265"/>
      <c r="U3678" s="20"/>
      <c r="V3678" s="20"/>
      <c r="W3678" s="20"/>
      <c r="X3678" s="20"/>
      <c r="Y3678" s="20"/>
      <c r="Z3678" s="20"/>
      <c r="AA3678" s="20"/>
      <c r="AB3678" s="20"/>
    </row>
    <row r="3679" hidden="1">
      <c r="A3679" s="577"/>
      <c r="B3679" s="108"/>
      <c r="C3679" s="480"/>
      <c r="D3679" s="630"/>
      <c r="E3679" s="101"/>
      <c r="F3679" s="101"/>
      <c r="G3679" s="308"/>
      <c r="H3679" s="348"/>
      <c r="I3679" s="173"/>
      <c r="J3679" s="101"/>
      <c r="K3679" s="300"/>
      <c r="L3679" s="349"/>
      <c r="M3679" s="362"/>
      <c r="N3679" s="349"/>
      <c r="O3679" s="349"/>
      <c r="P3679" s="349"/>
      <c r="Q3679" s="265"/>
      <c r="R3679" s="265"/>
      <c r="S3679" s="265"/>
      <c r="T3679" s="265"/>
      <c r="U3679" s="20"/>
      <c r="V3679" s="20"/>
      <c r="W3679" s="20"/>
      <c r="X3679" s="20"/>
      <c r="Y3679" s="20"/>
      <c r="Z3679" s="20"/>
      <c r="AA3679" s="20"/>
      <c r="AB3679" s="20"/>
    </row>
    <row r="3680" hidden="1">
      <c r="A3680" s="577"/>
      <c r="B3680" s="668"/>
      <c r="C3680" s="478">
        <v>44664.0</v>
      </c>
      <c r="D3680" s="630"/>
      <c r="E3680" s="101"/>
      <c r="F3680" s="101"/>
      <c r="G3680" s="308"/>
      <c r="H3680" s="348"/>
      <c r="I3680" s="173"/>
      <c r="J3680" s="101"/>
      <c r="K3680" s="300"/>
      <c r="L3680" s="349"/>
      <c r="M3680" s="362"/>
      <c r="N3680" s="349"/>
      <c r="O3680" s="349"/>
      <c r="P3680" s="349"/>
      <c r="Q3680" s="265"/>
      <c r="R3680" s="265"/>
      <c r="S3680" s="265"/>
      <c r="T3680" s="265"/>
      <c r="U3680" s="20"/>
      <c r="V3680" s="20"/>
      <c r="W3680" s="20"/>
      <c r="X3680" s="20"/>
      <c r="Y3680" s="20"/>
      <c r="Z3680" s="20"/>
      <c r="AA3680" s="20"/>
      <c r="AB3680" s="20"/>
    </row>
    <row r="3681" hidden="1">
      <c r="A3681" s="577"/>
      <c r="B3681" s="669" t="s">
        <v>10572</v>
      </c>
      <c r="C3681" s="670" t="s">
        <v>69</v>
      </c>
      <c r="D3681" s="630"/>
      <c r="E3681" s="101"/>
      <c r="F3681" s="101"/>
      <c r="G3681" s="308"/>
      <c r="H3681" s="348"/>
      <c r="I3681" s="173"/>
      <c r="J3681" s="101"/>
      <c r="K3681" s="300"/>
      <c r="L3681" s="349"/>
      <c r="M3681" s="362"/>
      <c r="N3681" s="349"/>
      <c r="O3681" s="349"/>
      <c r="P3681" s="349"/>
      <c r="Q3681" s="265"/>
      <c r="R3681" s="265"/>
      <c r="S3681" s="265"/>
      <c r="T3681" s="265"/>
      <c r="U3681" s="20"/>
      <c r="V3681" s="20"/>
      <c r="W3681" s="20"/>
      <c r="X3681" s="20"/>
      <c r="Y3681" s="20"/>
      <c r="Z3681" s="20"/>
      <c r="AA3681" s="20"/>
      <c r="AB3681" s="20"/>
    </row>
    <row r="3682" hidden="1">
      <c r="A3682" s="577"/>
      <c r="B3682" s="99"/>
      <c r="C3682" s="670" t="s">
        <v>69</v>
      </c>
      <c r="D3682" s="621" t="s">
        <v>99</v>
      </c>
      <c r="E3682" s="48" t="s">
        <v>3559</v>
      </c>
      <c r="F3682" s="48" t="s">
        <v>3560</v>
      </c>
      <c r="G3682" s="409" t="s">
        <v>9410</v>
      </c>
      <c r="H3682" s="414" t="s">
        <v>11469</v>
      </c>
      <c r="I3682" s="116" t="s">
        <v>12375</v>
      </c>
      <c r="J3682" s="48" t="s">
        <v>3562</v>
      </c>
      <c r="K3682" s="300"/>
      <c r="L3682" s="349"/>
      <c r="M3682" s="362"/>
      <c r="N3682" s="349"/>
      <c r="O3682" s="349"/>
      <c r="P3682" s="349"/>
      <c r="Q3682" s="265"/>
      <c r="R3682" s="265"/>
      <c r="S3682" s="265"/>
      <c r="T3682" s="265"/>
      <c r="U3682" s="20"/>
      <c r="V3682" s="20"/>
      <c r="W3682" s="20"/>
      <c r="X3682" s="20"/>
      <c r="Y3682" s="20"/>
      <c r="Z3682" s="20"/>
      <c r="AA3682" s="20"/>
      <c r="AB3682" s="20"/>
    </row>
    <row r="3683" hidden="1">
      <c r="A3683" s="577"/>
      <c r="B3683" s="99"/>
      <c r="C3683" s="670" t="s">
        <v>69</v>
      </c>
      <c r="D3683" s="621" t="s">
        <v>99</v>
      </c>
      <c r="E3683" s="667" t="s">
        <v>3320</v>
      </c>
      <c r="F3683" s="667" t="s">
        <v>3321</v>
      </c>
      <c r="G3683" s="409" t="s">
        <v>9021</v>
      </c>
      <c r="H3683" s="414" t="s">
        <v>12376</v>
      </c>
      <c r="I3683" s="116" t="s">
        <v>12377</v>
      </c>
      <c r="J3683" s="667" t="s">
        <v>3324</v>
      </c>
      <c r="K3683" s="300"/>
      <c r="L3683" s="349"/>
      <c r="M3683" s="362"/>
      <c r="N3683" s="349"/>
      <c r="O3683" s="349"/>
      <c r="P3683" s="349"/>
      <c r="Q3683" s="265"/>
      <c r="R3683" s="265"/>
      <c r="S3683" s="265"/>
      <c r="T3683" s="265"/>
      <c r="U3683" s="20"/>
      <c r="V3683" s="20"/>
      <c r="W3683" s="20"/>
      <c r="X3683" s="20"/>
      <c r="Y3683" s="20"/>
      <c r="Z3683" s="20"/>
      <c r="AA3683" s="20"/>
      <c r="AB3683" s="20"/>
    </row>
    <row r="3684" hidden="1">
      <c r="A3684" s="577"/>
      <c r="B3684" s="99"/>
      <c r="C3684" s="670" t="s">
        <v>69</v>
      </c>
      <c r="D3684" s="621" t="s">
        <v>99</v>
      </c>
      <c r="E3684" s="667" t="s">
        <v>8358</v>
      </c>
      <c r="F3684" s="667" t="s">
        <v>8359</v>
      </c>
      <c r="G3684" s="409" t="s">
        <v>8783</v>
      </c>
      <c r="H3684" s="414" t="s">
        <v>11469</v>
      </c>
      <c r="I3684" s="116" t="s">
        <v>12378</v>
      </c>
      <c r="J3684" s="667" t="s">
        <v>8361</v>
      </c>
      <c r="K3684" s="300"/>
      <c r="L3684" s="349"/>
      <c r="M3684" s="362"/>
      <c r="N3684" s="349"/>
      <c r="O3684" s="349"/>
      <c r="P3684" s="349"/>
      <c r="Q3684" s="265"/>
      <c r="R3684" s="265"/>
      <c r="S3684" s="265"/>
      <c r="T3684" s="265"/>
      <c r="U3684" s="20"/>
      <c r="V3684" s="20"/>
      <c r="W3684" s="20"/>
      <c r="X3684" s="20"/>
      <c r="Y3684" s="20"/>
      <c r="Z3684" s="20"/>
      <c r="AA3684" s="20"/>
      <c r="AB3684" s="20"/>
    </row>
    <row r="3685" hidden="1">
      <c r="A3685" s="577"/>
      <c r="B3685" s="99"/>
      <c r="C3685" s="670" t="s">
        <v>69</v>
      </c>
      <c r="D3685" s="621" t="s">
        <v>99</v>
      </c>
      <c r="E3685" s="48" t="s">
        <v>674</v>
      </c>
      <c r="F3685" s="48" t="s">
        <v>675</v>
      </c>
      <c r="G3685" s="409" t="s">
        <v>8760</v>
      </c>
      <c r="H3685" s="414" t="s">
        <v>11469</v>
      </c>
      <c r="I3685" s="116" t="s">
        <v>12379</v>
      </c>
      <c r="J3685" s="48" t="s">
        <v>677</v>
      </c>
      <c r="K3685" s="300"/>
      <c r="L3685" s="349"/>
      <c r="M3685" s="362"/>
      <c r="N3685" s="349"/>
      <c r="O3685" s="349"/>
      <c r="P3685" s="349"/>
      <c r="Q3685" s="265"/>
      <c r="R3685" s="265"/>
      <c r="S3685" s="265"/>
      <c r="T3685" s="265"/>
      <c r="U3685" s="20"/>
      <c r="V3685" s="20"/>
      <c r="W3685" s="20"/>
      <c r="X3685" s="20"/>
      <c r="Y3685" s="20"/>
      <c r="Z3685" s="20"/>
      <c r="AA3685" s="20"/>
      <c r="AB3685" s="20"/>
    </row>
    <row r="3686" hidden="1">
      <c r="A3686" s="577"/>
      <c r="B3686" s="99"/>
      <c r="C3686" s="670" t="s">
        <v>69</v>
      </c>
      <c r="D3686" s="630"/>
      <c r="E3686" s="101"/>
      <c r="F3686" s="101"/>
      <c r="G3686" s="308"/>
      <c r="H3686" s="348"/>
      <c r="I3686" s="173"/>
      <c r="J3686" s="101"/>
      <c r="K3686" s="300"/>
      <c r="L3686" s="578"/>
      <c r="M3686" s="619"/>
      <c r="N3686" s="578"/>
      <c r="O3686" s="578"/>
      <c r="P3686" s="578"/>
      <c r="Q3686" s="20"/>
      <c r="R3686" s="20"/>
      <c r="S3686" s="20"/>
      <c r="T3686" s="20"/>
      <c r="U3686" s="20"/>
      <c r="V3686" s="20"/>
      <c r="W3686" s="20"/>
      <c r="X3686" s="20"/>
      <c r="Y3686" s="20"/>
      <c r="Z3686" s="20"/>
      <c r="AA3686" s="20"/>
      <c r="AB3686" s="20"/>
    </row>
    <row r="3687" hidden="1">
      <c r="A3687" s="577"/>
      <c r="B3687" s="108"/>
      <c r="C3687" s="670"/>
      <c r="D3687" s="630"/>
      <c r="E3687" s="101"/>
      <c r="F3687" s="101"/>
      <c r="G3687" s="308"/>
      <c r="H3687" s="348"/>
      <c r="I3687" s="173"/>
      <c r="J3687" s="101"/>
      <c r="K3687" s="300"/>
      <c r="L3687" s="578"/>
      <c r="M3687" s="619"/>
      <c r="N3687" s="578"/>
      <c r="O3687" s="578"/>
      <c r="P3687" s="578"/>
      <c r="Q3687" s="20"/>
      <c r="R3687" s="20"/>
      <c r="S3687" s="20"/>
      <c r="T3687" s="20"/>
      <c r="U3687" s="20"/>
      <c r="V3687" s="20"/>
      <c r="W3687" s="20"/>
      <c r="X3687" s="20"/>
      <c r="Y3687" s="20"/>
      <c r="Z3687" s="20"/>
      <c r="AA3687" s="20"/>
      <c r="AB3687" s="20"/>
    </row>
    <row r="3688" hidden="1">
      <c r="A3688" s="577"/>
      <c r="B3688" s="668"/>
      <c r="C3688" s="478">
        <v>44665.0</v>
      </c>
      <c r="D3688" s="630"/>
      <c r="E3688" s="101"/>
      <c r="F3688" s="101"/>
      <c r="G3688" s="308"/>
      <c r="H3688" s="348"/>
      <c r="I3688" s="173"/>
      <c r="J3688" s="101"/>
      <c r="K3688" s="300"/>
      <c r="L3688" s="578"/>
      <c r="M3688" s="619"/>
      <c r="N3688" s="578"/>
      <c r="O3688" s="578"/>
      <c r="P3688" s="578"/>
      <c r="Q3688" s="20"/>
      <c r="R3688" s="20"/>
      <c r="S3688" s="20"/>
      <c r="T3688" s="20"/>
      <c r="U3688" s="20"/>
      <c r="V3688" s="20"/>
      <c r="W3688" s="20"/>
      <c r="X3688" s="20"/>
      <c r="Y3688" s="20"/>
      <c r="Z3688" s="20"/>
      <c r="AA3688" s="20"/>
      <c r="AB3688" s="20"/>
    </row>
    <row r="3689" hidden="1">
      <c r="A3689" s="577"/>
      <c r="B3689" s="669" t="s">
        <v>10572</v>
      </c>
      <c r="C3689" s="670" t="s">
        <v>69</v>
      </c>
      <c r="D3689" s="630"/>
      <c r="E3689" s="101"/>
      <c r="F3689" s="101" t="s">
        <v>12380</v>
      </c>
      <c r="G3689" s="308"/>
      <c r="H3689" s="348"/>
      <c r="I3689" s="173"/>
      <c r="J3689" s="101"/>
      <c r="K3689" s="300"/>
      <c r="L3689" s="578"/>
      <c r="M3689" s="619"/>
      <c r="N3689" s="578"/>
      <c r="O3689" s="578"/>
      <c r="P3689" s="578"/>
      <c r="Q3689" s="20"/>
      <c r="R3689" s="20"/>
      <c r="S3689" s="20"/>
      <c r="T3689" s="20"/>
      <c r="U3689" s="20"/>
      <c r="V3689" s="20"/>
      <c r="W3689" s="20"/>
      <c r="X3689" s="20"/>
      <c r="Y3689" s="20"/>
      <c r="Z3689" s="20"/>
      <c r="AA3689" s="20"/>
      <c r="AB3689" s="20"/>
    </row>
    <row r="3690" hidden="1">
      <c r="A3690" s="577"/>
      <c r="B3690" s="99"/>
      <c r="C3690" s="670" t="s">
        <v>69</v>
      </c>
      <c r="D3690" s="621" t="s">
        <v>51</v>
      </c>
      <c r="E3690" s="671" t="s">
        <v>7944</v>
      </c>
      <c r="F3690" s="671" t="s">
        <v>7945</v>
      </c>
      <c r="G3690" s="409" t="s">
        <v>8927</v>
      </c>
      <c r="H3690" s="414" t="s">
        <v>9489</v>
      </c>
      <c r="I3690" s="116" t="s">
        <v>12381</v>
      </c>
      <c r="J3690" s="667" t="s">
        <v>7947</v>
      </c>
      <c r="K3690" s="300"/>
      <c r="L3690" s="578"/>
      <c r="M3690" s="619"/>
      <c r="N3690" s="578"/>
      <c r="O3690" s="578"/>
      <c r="P3690" s="578"/>
      <c r="Q3690" s="20"/>
      <c r="R3690" s="20"/>
      <c r="S3690" s="20"/>
      <c r="T3690" s="20"/>
      <c r="U3690" s="20"/>
      <c r="V3690" s="20"/>
      <c r="W3690" s="20"/>
      <c r="X3690" s="20"/>
      <c r="Y3690" s="20"/>
      <c r="Z3690" s="20"/>
      <c r="AA3690" s="20"/>
      <c r="AB3690" s="20"/>
    </row>
    <row r="3691" hidden="1">
      <c r="A3691" s="577"/>
      <c r="B3691" s="99"/>
      <c r="C3691" s="670" t="s">
        <v>69</v>
      </c>
      <c r="D3691" s="621" t="s">
        <v>51</v>
      </c>
      <c r="E3691" s="671" t="s">
        <v>6881</v>
      </c>
      <c r="F3691" s="671" t="s">
        <v>6882</v>
      </c>
      <c r="G3691" s="409" t="s">
        <v>8958</v>
      </c>
      <c r="H3691" s="414" t="s">
        <v>9312</v>
      </c>
      <c r="I3691" s="116" t="s">
        <v>12382</v>
      </c>
      <c r="J3691" s="29" t="s">
        <v>6886</v>
      </c>
      <c r="K3691" s="300"/>
      <c r="L3691" s="578"/>
      <c r="M3691" s="619"/>
      <c r="N3691" s="578"/>
      <c r="O3691" s="578"/>
      <c r="P3691" s="578"/>
      <c r="Q3691" s="20"/>
      <c r="R3691" s="20"/>
      <c r="S3691" s="20"/>
      <c r="T3691" s="20"/>
      <c r="U3691" s="20"/>
      <c r="V3691" s="20"/>
      <c r="W3691" s="20"/>
      <c r="X3691" s="20"/>
      <c r="Y3691" s="20"/>
      <c r="Z3691" s="20"/>
      <c r="AA3691" s="20"/>
      <c r="AB3691" s="20"/>
    </row>
    <row r="3692" hidden="1">
      <c r="A3692" s="577"/>
      <c r="B3692" s="99"/>
      <c r="C3692" s="670" t="s">
        <v>69</v>
      </c>
      <c r="D3692" s="493" t="s">
        <v>51</v>
      </c>
      <c r="E3692" s="672" t="s">
        <v>5825</v>
      </c>
      <c r="F3692" s="672" t="s">
        <v>5826</v>
      </c>
      <c r="G3692" s="309" t="s">
        <v>8745</v>
      </c>
      <c r="H3692" s="231" t="s">
        <v>9537</v>
      </c>
      <c r="I3692" s="122" t="s">
        <v>12383</v>
      </c>
      <c r="J3692" s="673" t="s">
        <v>5828</v>
      </c>
      <c r="K3692" s="300" t="s">
        <v>12384</v>
      </c>
      <c r="L3692" s="578"/>
      <c r="M3692" s="619"/>
      <c r="N3692" s="578"/>
      <c r="O3692" s="578"/>
      <c r="P3692" s="578"/>
      <c r="Q3692" s="20"/>
      <c r="R3692" s="20"/>
      <c r="S3692" s="20"/>
      <c r="T3692" s="20"/>
      <c r="U3692" s="20"/>
      <c r="V3692" s="20"/>
      <c r="W3692" s="20"/>
      <c r="X3692" s="20"/>
      <c r="Y3692" s="20"/>
      <c r="Z3692" s="20"/>
      <c r="AA3692" s="20"/>
      <c r="AB3692" s="20"/>
    </row>
    <row r="3693" hidden="1">
      <c r="A3693" s="577"/>
      <c r="B3693" s="99"/>
      <c r="C3693" s="670" t="s">
        <v>69</v>
      </c>
      <c r="D3693" s="621" t="s">
        <v>51</v>
      </c>
      <c r="E3693" s="48" t="s">
        <v>3893</v>
      </c>
      <c r="F3693" s="48" t="s">
        <v>3894</v>
      </c>
      <c r="G3693" s="409" t="s">
        <v>8760</v>
      </c>
      <c r="H3693" s="414" t="s">
        <v>10999</v>
      </c>
      <c r="I3693" s="116" t="s">
        <v>12385</v>
      </c>
      <c r="J3693" s="48" t="s">
        <v>3896</v>
      </c>
      <c r="K3693" s="300"/>
      <c r="L3693" s="578"/>
      <c r="M3693" s="619"/>
      <c r="N3693" s="578"/>
      <c r="O3693" s="578"/>
      <c r="P3693" s="578"/>
      <c r="Q3693" s="20"/>
      <c r="R3693" s="20"/>
      <c r="S3693" s="20"/>
      <c r="T3693" s="20"/>
      <c r="U3693" s="20"/>
      <c r="V3693" s="20"/>
      <c r="W3693" s="20"/>
      <c r="X3693" s="20"/>
      <c r="Y3693" s="20"/>
      <c r="Z3693" s="20"/>
      <c r="AA3693" s="20"/>
      <c r="AB3693" s="20"/>
    </row>
    <row r="3694" hidden="1">
      <c r="A3694" s="577"/>
      <c r="B3694" s="108"/>
      <c r="C3694" s="670"/>
      <c r="D3694" s="630"/>
      <c r="E3694" s="101"/>
      <c r="F3694" s="101"/>
      <c r="G3694" s="308"/>
      <c r="H3694" s="348"/>
      <c r="I3694" s="173"/>
      <c r="J3694" s="101"/>
      <c r="K3694" s="300"/>
      <c r="L3694" s="578"/>
      <c r="M3694" s="619"/>
      <c r="N3694" s="578"/>
      <c r="O3694" s="578"/>
      <c r="P3694" s="578"/>
      <c r="Q3694" s="20"/>
      <c r="R3694" s="20"/>
      <c r="S3694" s="20"/>
      <c r="T3694" s="20"/>
      <c r="U3694" s="20"/>
      <c r="V3694" s="20"/>
      <c r="W3694" s="20"/>
      <c r="X3694" s="20"/>
      <c r="Y3694" s="20"/>
      <c r="Z3694" s="20"/>
      <c r="AA3694" s="20"/>
      <c r="AB3694" s="20"/>
    </row>
    <row r="3695" hidden="1">
      <c r="A3695" s="577"/>
      <c r="B3695" s="668"/>
      <c r="C3695" s="478">
        <v>44666.0</v>
      </c>
      <c r="D3695" s="630"/>
      <c r="E3695" s="101"/>
      <c r="F3695" s="101"/>
      <c r="G3695" s="308"/>
      <c r="H3695" s="348"/>
      <c r="I3695" s="173"/>
      <c r="J3695" s="101"/>
      <c r="K3695" s="300"/>
      <c r="L3695" s="578"/>
      <c r="M3695" s="619"/>
      <c r="N3695" s="578"/>
      <c r="O3695" s="578"/>
      <c r="P3695" s="578"/>
      <c r="Q3695" s="20"/>
      <c r="R3695" s="20"/>
      <c r="S3695" s="20"/>
      <c r="T3695" s="20"/>
      <c r="U3695" s="20"/>
      <c r="V3695" s="20"/>
      <c r="W3695" s="20"/>
      <c r="X3695" s="20"/>
      <c r="Y3695" s="20"/>
      <c r="Z3695" s="20"/>
      <c r="AA3695" s="20"/>
      <c r="AB3695" s="20"/>
    </row>
    <row r="3696" hidden="1">
      <c r="A3696" s="577"/>
      <c r="B3696" s="669" t="s">
        <v>10572</v>
      </c>
      <c r="C3696" s="670" t="s">
        <v>69</v>
      </c>
      <c r="D3696" s="630"/>
      <c r="E3696" s="101"/>
      <c r="F3696" s="101" t="s">
        <v>12380</v>
      </c>
      <c r="G3696" s="308"/>
      <c r="H3696" s="348"/>
      <c r="I3696" s="173"/>
      <c r="J3696" s="101"/>
      <c r="K3696" s="300"/>
      <c r="L3696" s="578"/>
      <c r="M3696" s="619"/>
      <c r="N3696" s="578"/>
      <c r="O3696" s="578"/>
      <c r="P3696" s="578"/>
      <c r="Q3696" s="20"/>
      <c r="R3696" s="20"/>
      <c r="S3696" s="20"/>
      <c r="T3696" s="20"/>
      <c r="U3696" s="20"/>
      <c r="V3696" s="20"/>
      <c r="W3696" s="20"/>
      <c r="X3696" s="20"/>
      <c r="Y3696" s="20"/>
      <c r="Z3696" s="20"/>
      <c r="AA3696" s="20"/>
      <c r="AB3696" s="20"/>
    </row>
    <row r="3697" hidden="1">
      <c r="A3697" s="577"/>
      <c r="B3697" s="99"/>
      <c r="C3697" s="670" t="s">
        <v>69</v>
      </c>
      <c r="D3697" s="621" t="s">
        <v>99</v>
      </c>
      <c r="E3697" s="48" t="s">
        <v>1034</v>
      </c>
      <c r="F3697" s="48" t="s">
        <v>1035</v>
      </c>
      <c r="G3697" s="409" t="s">
        <v>9186</v>
      </c>
      <c r="H3697" s="414" t="s">
        <v>12107</v>
      </c>
      <c r="I3697" s="116" t="s">
        <v>12386</v>
      </c>
      <c r="J3697" s="48" t="s">
        <v>1038</v>
      </c>
      <c r="K3697" s="300"/>
      <c r="L3697" s="578"/>
      <c r="M3697" s="619"/>
      <c r="N3697" s="578"/>
      <c r="O3697" s="578"/>
      <c r="P3697" s="578"/>
      <c r="Q3697" s="20"/>
      <c r="R3697" s="20"/>
      <c r="S3697" s="20"/>
      <c r="T3697" s="20"/>
      <c r="U3697" s="20"/>
      <c r="V3697" s="20"/>
      <c r="W3697" s="20"/>
      <c r="X3697" s="20"/>
      <c r="Y3697" s="20"/>
      <c r="Z3697" s="20"/>
      <c r="AA3697" s="20"/>
      <c r="AB3697" s="20"/>
    </row>
    <row r="3698" hidden="1">
      <c r="A3698" s="577"/>
      <c r="B3698" s="99"/>
      <c r="C3698" s="670" t="s">
        <v>69</v>
      </c>
      <c r="D3698" s="621" t="s">
        <v>99</v>
      </c>
      <c r="E3698" s="667" t="s">
        <v>7540</v>
      </c>
      <c r="F3698" s="667" t="s">
        <v>7541</v>
      </c>
      <c r="G3698" s="409" t="s">
        <v>9021</v>
      </c>
      <c r="H3698" s="414" t="s">
        <v>12165</v>
      </c>
      <c r="I3698" s="116" t="s">
        <v>12387</v>
      </c>
      <c r="J3698" s="667" t="s">
        <v>7543</v>
      </c>
      <c r="K3698" s="300"/>
      <c r="L3698" s="578"/>
      <c r="M3698" s="619"/>
      <c r="N3698" s="578"/>
      <c r="O3698" s="578"/>
      <c r="P3698" s="578"/>
      <c r="Q3698" s="20"/>
      <c r="R3698" s="20"/>
      <c r="S3698" s="20"/>
      <c r="T3698" s="20"/>
      <c r="U3698" s="20"/>
      <c r="V3698" s="20"/>
      <c r="W3698" s="20"/>
      <c r="X3698" s="20"/>
      <c r="Y3698" s="20"/>
      <c r="Z3698" s="20"/>
      <c r="AA3698" s="20"/>
      <c r="AB3698" s="20"/>
    </row>
    <row r="3699" hidden="1">
      <c r="A3699" s="577"/>
      <c r="B3699" s="99"/>
      <c r="C3699" s="670" t="s">
        <v>69</v>
      </c>
      <c r="D3699" s="493" t="s">
        <v>99</v>
      </c>
      <c r="E3699" s="424" t="s">
        <v>8169</v>
      </c>
      <c r="F3699" s="424" t="s">
        <v>8170</v>
      </c>
      <c r="G3699" s="309" t="s">
        <v>8745</v>
      </c>
      <c r="H3699" s="231" t="s">
        <v>11912</v>
      </c>
      <c r="I3699" s="122" t="s">
        <v>12388</v>
      </c>
      <c r="J3699" s="424" t="s">
        <v>8172</v>
      </c>
      <c r="K3699" s="300" t="s">
        <v>12389</v>
      </c>
      <c r="L3699" s="578"/>
      <c r="M3699" s="619"/>
      <c r="N3699" s="578"/>
      <c r="O3699" s="578"/>
      <c r="P3699" s="578"/>
      <c r="Q3699" s="20"/>
      <c r="R3699" s="20"/>
      <c r="S3699" s="20"/>
      <c r="T3699" s="20"/>
      <c r="U3699" s="20"/>
      <c r="V3699" s="20"/>
      <c r="W3699" s="20"/>
      <c r="X3699" s="20"/>
      <c r="Y3699" s="20"/>
      <c r="Z3699" s="20"/>
      <c r="AA3699" s="20"/>
      <c r="AB3699" s="20"/>
    </row>
    <row r="3700" hidden="1">
      <c r="A3700" s="577"/>
      <c r="B3700" s="99"/>
      <c r="C3700" s="670" t="s">
        <v>69</v>
      </c>
      <c r="D3700" s="674" t="s">
        <v>99</v>
      </c>
      <c r="E3700" s="675" t="s">
        <v>7380</v>
      </c>
      <c r="F3700" s="675" t="s">
        <v>7381</v>
      </c>
      <c r="G3700" s="309" t="s">
        <v>9325</v>
      </c>
      <c r="H3700" s="231" t="s">
        <v>12390</v>
      </c>
      <c r="I3700" s="676" t="s">
        <v>12391</v>
      </c>
      <c r="J3700" s="677" t="s">
        <v>12392</v>
      </c>
      <c r="K3700" s="300" t="s">
        <v>12393</v>
      </c>
      <c r="L3700" s="578"/>
      <c r="M3700" s="619"/>
      <c r="N3700" s="578"/>
      <c r="O3700" s="578"/>
      <c r="P3700" s="578"/>
      <c r="Q3700" s="20"/>
      <c r="R3700" s="20"/>
      <c r="S3700" s="20"/>
      <c r="T3700" s="20"/>
      <c r="U3700" s="20"/>
      <c r="V3700" s="20"/>
      <c r="W3700" s="20"/>
      <c r="X3700" s="20"/>
      <c r="Y3700" s="20"/>
      <c r="Z3700" s="20"/>
      <c r="AA3700" s="20"/>
      <c r="AB3700" s="20"/>
    </row>
    <row r="3701" hidden="1">
      <c r="A3701" s="577"/>
      <c r="B3701" s="99"/>
      <c r="C3701" s="670" t="s">
        <v>69</v>
      </c>
      <c r="D3701" s="630"/>
      <c r="E3701" s="101"/>
      <c r="F3701" s="101"/>
      <c r="G3701" s="308"/>
      <c r="H3701" s="348"/>
      <c r="I3701" s="173"/>
      <c r="J3701" s="101"/>
      <c r="K3701" s="300"/>
      <c r="L3701" s="578"/>
      <c r="M3701" s="619"/>
      <c r="N3701" s="578"/>
      <c r="O3701" s="578"/>
      <c r="P3701" s="578"/>
      <c r="Q3701" s="20"/>
      <c r="R3701" s="20"/>
      <c r="S3701" s="20"/>
      <c r="T3701" s="20"/>
      <c r="U3701" s="20"/>
      <c r="V3701" s="20"/>
      <c r="W3701" s="20"/>
      <c r="X3701" s="20"/>
      <c r="Y3701" s="20"/>
      <c r="Z3701" s="20"/>
      <c r="AA3701" s="20"/>
      <c r="AB3701" s="20"/>
    </row>
    <row r="3702" hidden="1">
      <c r="A3702" s="577"/>
      <c r="B3702" s="108"/>
      <c r="C3702" s="670"/>
      <c r="D3702" s="630"/>
      <c r="E3702" s="101"/>
      <c r="F3702" s="101"/>
      <c r="G3702" s="308"/>
      <c r="H3702" s="348"/>
      <c r="I3702" s="173"/>
      <c r="J3702" s="101"/>
      <c r="K3702" s="300"/>
      <c r="L3702" s="578"/>
      <c r="M3702" s="619"/>
      <c r="N3702" s="578"/>
      <c r="O3702" s="578"/>
      <c r="P3702" s="578"/>
      <c r="Q3702" s="20"/>
      <c r="R3702" s="20"/>
      <c r="S3702" s="20"/>
      <c r="T3702" s="20"/>
      <c r="U3702" s="20"/>
      <c r="V3702" s="20"/>
      <c r="W3702" s="20"/>
      <c r="X3702" s="20"/>
      <c r="Y3702" s="20"/>
      <c r="Z3702" s="20"/>
      <c r="AA3702" s="20"/>
      <c r="AB3702" s="20"/>
    </row>
    <row r="3703" hidden="1">
      <c r="A3703" s="577"/>
      <c r="B3703" s="668"/>
      <c r="C3703" s="478">
        <v>44669.0</v>
      </c>
      <c r="D3703" s="630"/>
      <c r="E3703" s="101"/>
      <c r="F3703" s="101"/>
      <c r="G3703" s="308"/>
      <c r="H3703" s="348"/>
      <c r="I3703" s="173"/>
      <c r="J3703" s="101"/>
      <c r="K3703" s="300"/>
      <c r="L3703" s="578"/>
      <c r="M3703" s="619"/>
      <c r="N3703" s="578"/>
      <c r="O3703" s="578"/>
      <c r="P3703" s="578"/>
      <c r="Q3703" s="20"/>
      <c r="R3703" s="20"/>
      <c r="S3703" s="20"/>
      <c r="T3703" s="20"/>
      <c r="U3703" s="20"/>
      <c r="V3703" s="20"/>
      <c r="W3703" s="20"/>
      <c r="X3703" s="20"/>
      <c r="Y3703" s="20"/>
      <c r="Z3703" s="20"/>
      <c r="AA3703" s="20"/>
      <c r="AB3703" s="20"/>
    </row>
    <row r="3704" hidden="1">
      <c r="A3704" s="577"/>
      <c r="B3704" s="669" t="s">
        <v>10572</v>
      </c>
      <c r="C3704" s="670" t="s">
        <v>69</v>
      </c>
      <c r="D3704" s="621" t="s">
        <v>99</v>
      </c>
      <c r="E3704" s="48" t="s">
        <v>8169</v>
      </c>
      <c r="F3704" s="48" t="s">
        <v>8170</v>
      </c>
      <c r="G3704" s="409" t="s">
        <v>9440</v>
      </c>
      <c r="H3704" s="414" t="s">
        <v>11912</v>
      </c>
      <c r="I3704" s="116" t="s">
        <v>12388</v>
      </c>
      <c r="J3704" s="48" t="s">
        <v>8172</v>
      </c>
      <c r="K3704" s="300"/>
      <c r="L3704" s="578"/>
      <c r="M3704" s="619"/>
      <c r="N3704" s="578"/>
      <c r="O3704" s="578"/>
      <c r="P3704" s="578"/>
      <c r="Q3704" s="20"/>
      <c r="R3704" s="20"/>
      <c r="S3704" s="20"/>
      <c r="T3704" s="20"/>
      <c r="U3704" s="20"/>
      <c r="V3704" s="20"/>
      <c r="W3704" s="20"/>
      <c r="X3704" s="20"/>
      <c r="Y3704" s="20"/>
      <c r="Z3704" s="20"/>
      <c r="AA3704" s="20"/>
      <c r="AB3704" s="20"/>
    </row>
    <row r="3705" hidden="1">
      <c r="A3705" s="577"/>
      <c r="B3705" s="99"/>
      <c r="C3705" s="670" t="s">
        <v>69</v>
      </c>
      <c r="D3705" s="621" t="s">
        <v>51</v>
      </c>
      <c r="E3705" s="48" t="s">
        <v>471</v>
      </c>
      <c r="F3705" s="48" t="s">
        <v>472</v>
      </c>
      <c r="G3705" s="409" t="s">
        <v>9186</v>
      </c>
      <c r="H3705" s="414" t="s">
        <v>12317</v>
      </c>
      <c r="I3705" s="116" t="s">
        <v>12394</v>
      </c>
      <c r="J3705" s="48" t="s">
        <v>475</v>
      </c>
      <c r="K3705" s="300"/>
      <c r="L3705" s="578"/>
      <c r="M3705" s="619"/>
      <c r="N3705" s="578"/>
      <c r="O3705" s="578"/>
      <c r="P3705" s="578"/>
      <c r="Q3705" s="20"/>
      <c r="R3705" s="20"/>
      <c r="S3705" s="20"/>
      <c r="T3705" s="20"/>
      <c r="U3705" s="20"/>
      <c r="V3705" s="20"/>
      <c r="W3705" s="20"/>
      <c r="X3705" s="20"/>
      <c r="Y3705" s="20"/>
      <c r="Z3705" s="20"/>
      <c r="AA3705" s="20"/>
      <c r="AB3705" s="20"/>
    </row>
    <row r="3706" hidden="1">
      <c r="A3706" s="577"/>
      <c r="B3706" s="99"/>
      <c r="C3706" s="670" t="s">
        <v>69</v>
      </c>
      <c r="D3706" s="621" t="s">
        <v>51</v>
      </c>
      <c r="E3706" s="48" t="s">
        <v>7901</v>
      </c>
      <c r="F3706" s="48" t="s">
        <v>7902</v>
      </c>
      <c r="G3706" s="409" t="s">
        <v>9222</v>
      </c>
      <c r="H3706" s="414" t="s">
        <v>12317</v>
      </c>
      <c r="I3706" s="116" t="s">
        <v>12394</v>
      </c>
      <c r="J3706" s="48" t="s">
        <v>475</v>
      </c>
      <c r="K3706" s="300"/>
      <c r="L3706" s="578"/>
      <c r="M3706" s="619"/>
      <c r="N3706" s="578"/>
      <c r="O3706" s="578"/>
      <c r="P3706" s="578"/>
      <c r="Q3706" s="20"/>
      <c r="R3706" s="20"/>
      <c r="S3706" s="20"/>
      <c r="T3706" s="20"/>
      <c r="U3706" s="20"/>
      <c r="V3706" s="20"/>
      <c r="W3706" s="20"/>
      <c r="X3706" s="20"/>
      <c r="Y3706" s="20"/>
      <c r="Z3706" s="20"/>
      <c r="AA3706" s="20"/>
      <c r="AB3706" s="20"/>
    </row>
    <row r="3707" hidden="1">
      <c r="A3707" s="577"/>
      <c r="B3707" s="99"/>
      <c r="C3707" s="670" t="s">
        <v>69</v>
      </c>
      <c r="D3707" s="122" t="s">
        <v>12395</v>
      </c>
      <c r="E3707" s="673" t="s">
        <v>2376</v>
      </c>
      <c r="F3707" s="673" t="s">
        <v>2377</v>
      </c>
      <c r="G3707" s="309" t="s">
        <v>8755</v>
      </c>
      <c r="H3707" s="231" t="s">
        <v>9764</v>
      </c>
      <c r="I3707" s="122" t="s">
        <v>12396</v>
      </c>
      <c r="J3707" s="122" t="s">
        <v>2379</v>
      </c>
      <c r="K3707" s="300" t="s">
        <v>12397</v>
      </c>
      <c r="L3707" s="578"/>
      <c r="M3707" s="619"/>
      <c r="N3707" s="578"/>
      <c r="O3707" s="578"/>
      <c r="P3707" s="578"/>
      <c r="Q3707" s="20"/>
      <c r="R3707" s="20"/>
      <c r="S3707" s="20"/>
      <c r="T3707" s="20"/>
      <c r="U3707" s="20"/>
      <c r="V3707" s="20"/>
      <c r="W3707" s="20"/>
      <c r="X3707" s="20"/>
      <c r="Y3707" s="20"/>
      <c r="Z3707" s="20"/>
      <c r="AA3707" s="20"/>
      <c r="AB3707" s="20"/>
    </row>
    <row r="3708" hidden="1">
      <c r="A3708" s="577"/>
      <c r="B3708" s="99"/>
      <c r="C3708" s="670" t="s">
        <v>69</v>
      </c>
      <c r="D3708" s="122" t="s">
        <v>12395</v>
      </c>
      <c r="E3708" s="673" t="s">
        <v>704</v>
      </c>
      <c r="F3708" s="673" t="s">
        <v>705</v>
      </c>
      <c r="G3708" s="309" t="s">
        <v>8745</v>
      </c>
      <c r="H3708" s="231" t="s">
        <v>12398</v>
      </c>
      <c r="I3708" s="122" t="s">
        <v>12399</v>
      </c>
      <c r="J3708" s="122" t="s">
        <v>708</v>
      </c>
      <c r="K3708" s="300" t="s">
        <v>12400</v>
      </c>
      <c r="L3708" s="578"/>
      <c r="M3708" s="619"/>
      <c r="N3708" s="578"/>
      <c r="O3708" s="578"/>
      <c r="P3708" s="578"/>
      <c r="Q3708" s="20"/>
      <c r="R3708" s="20"/>
      <c r="S3708" s="20"/>
      <c r="T3708" s="20"/>
      <c r="U3708" s="20"/>
      <c r="V3708" s="20"/>
      <c r="W3708" s="20"/>
      <c r="X3708" s="20"/>
      <c r="Y3708" s="20"/>
      <c r="Z3708" s="20"/>
      <c r="AA3708" s="20"/>
      <c r="AB3708" s="20"/>
    </row>
    <row r="3709" hidden="1">
      <c r="A3709" s="577"/>
      <c r="B3709" s="99"/>
      <c r="C3709" s="670" t="s">
        <v>69</v>
      </c>
      <c r="D3709" s="116" t="s">
        <v>12395</v>
      </c>
      <c r="E3709" s="48" t="s">
        <v>3521</v>
      </c>
      <c r="F3709" s="48" t="s">
        <v>3522</v>
      </c>
      <c r="G3709" s="409" t="s">
        <v>9325</v>
      </c>
      <c r="H3709" s="414" t="s">
        <v>10017</v>
      </c>
      <c r="I3709" s="116" t="s">
        <v>12401</v>
      </c>
      <c r="J3709" s="116" t="s">
        <v>3524</v>
      </c>
      <c r="K3709" s="300"/>
      <c r="L3709" s="578"/>
      <c r="M3709" s="619"/>
      <c r="N3709" s="578"/>
      <c r="O3709" s="578"/>
      <c r="P3709" s="578"/>
      <c r="Q3709" s="20"/>
      <c r="R3709" s="20"/>
      <c r="S3709" s="20"/>
      <c r="T3709" s="20"/>
      <c r="U3709" s="20"/>
      <c r="V3709" s="20"/>
      <c r="W3709" s="20"/>
      <c r="X3709" s="20"/>
      <c r="Y3709" s="20"/>
      <c r="Z3709" s="20"/>
      <c r="AA3709" s="20"/>
      <c r="AB3709" s="20"/>
    </row>
    <row r="3710" hidden="1">
      <c r="A3710" s="577"/>
      <c r="B3710" s="108"/>
      <c r="C3710" s="670"/>
      <c r="D3710" s="630"/>
      <c r="E3710" s="101"/>
      <c r="F3710" s="101"/>
      <c r="G3710" s="308"/>
      <c r="H3710" s="348"/>
      <c r="I3710" s="173"/>
      <c r="J3710" s="101"/>
      <c r="K3710" s="300"/>
      <c r="L3710" s="578"/>
      <c r="M3710" s="619"/>
      <c r="N3710" s="578"/>
      <c r="O3710" s="578"/>
      <c r="P3710" s="578"/>
      <c r="Q3710" s="20"/>
      <c r="R3710" s="20"/>
      <c r="S3710" s="20"/>
      <c r="T3710" s="20"/>
      <c r="U3710" s="20"/>
      <c r="V3710" s="20"/>
      <c r="W3710" s="20"/>
      <c r="X3710" s="20"/>
      <c r="Y3710" s="20"/>
      <c r="Z3710" s="20"/>
      <c r="AA3710" s="20"/>
      <c r="AB3710" s="20"/>
    </row>
    <row r="3711" hidden="1">
      <c r="A3711" s="577"/>
      <c r="B3711" s="668"/>
      <c r="C3711" s="478">
        <v>44672.0</v>
      </c>
      <c r="D3711" s="630"/>
      <c r="E3711" s="101"/>
      <c r="F3711" s="101"/>
      <c r="G3711" s="308"/>
      <c r="H3711" s="348"/>
      <c r="I3711" s="173"/>
      <c r="J3711" s="101"/>
      <c r="K3711" s="300"/>
      <c r="L3711" s="578"/>
      <c r="M3711" s="619"/>
      <c r="N3711" s="578"/>
      <c r="O3711" s="578"/>
      <c r="P3711" s="578"/>
      <c r="Q3711" s="20"/>
      <c r="R3711" s="20"/>
      <c r="S3711" s="20"/>
      <c r="T3711" s="20"/>
      <c r="U3711" s="20"/>
      <c r="V3711" s="20"/>
      <c r="W3711" s="20"/>
      <c r="X3711" s="20"/>
      <c r="Y3711" s="20"/>
      <c r="Z3711" s="20"/>
      <c r="AA3711" s="20"/>
      <c r="AB3711" s="20"/>
    </row>
    <row r="3712" hidden="1">
      <c r="A3712" s="577"/>
      <c r="B3712" s="669" t="s">
        <v>10572</v>
      </c>
      <c r="C3712" s="670" t="s">
        <v>69</v>
      </c>
      <c r="D3712" s="29" t="s">
        <v>99</v>
      </c>
      <c r="E3712" s="667" t="s">
        <v>8650</v>
      </c>
      <c r="F3712" s="667" t="s">
        <v>8651</v>
      </c>
      <c r="G3712" s="409" t="s">
        <v>9410</v>
      </c>
      <c r="H3712" s="414" t="s">
        <v>11960</v>
      </c>
      <c r="I3712" s="116" t="s">
        <v>12402</v>
      </c>
      <c r="J3712" s="667" t="s">
        <v>2003</v>
      </c>
      <c r="K3712" s="300"/>
      <c r="L3712" s="578"/>
      <c r="M3712" s="619"/>
      <c r="N3712" s="578"/>
      <c r="O3712" s="578"/>
      <c r="P3712" s="578"/>
      <c r="Q3712" s="20"/>
      <c r="R3712" s="20"/>
      <c r="S3712" s="20"/>
      <c r="T3712" s="20"/>
      <c r="U3712" s="20"/>
      <c r="V3712" s="20"/>
      <c r="W3712" s="20"/>
      <c r="X3712" s="20"/>
      <c r="Y3712" s="20"/>
      <c r="Z3712" s="20"/>
      <c r="AA3712" s="20"/>
      <c r="AB3712" s="20"/>
    </row>
    <row r="3713" hidden="1">
      <c r="A3713" s="577"/>
      <c r="B3713" s="99"/>
      <c r="C3713" s="670" t="s">
        <v>69</v>
      </c>
      <c r="D3713" s="29" t="s">
        <v>99</v>
      </c>
      <c r="E3713" s="667" t="s">
        <v>4828</v>
      </c>
      <c r="F3713" s="667" t="s">
        <v>4829</v>
      </c>
      <c r="G3713" s="409" t="s">
        <v>9222</v>
      </c>
      <c r="H3713" s="414" t="s">
        <v>12403</v>
      </c>
      <c r="I3713" s="116" t="s">
        <v>12404</v>
      </c>
      <c r="J3713" s="667" t="s">
        <v>4831</v>
      </c>
      <c r="K3713" s="300"/>
      <c r="L3713" s="578"/>
      <c r="M3713" s="619"/>
      <c r="N3713" s="578"/>
      <c r="O3713" s="578"/>
      <c r="P3713" s="578"/>
      <c r="Q3713" s="20"/>
      <c r="R3713" s="20"/>
      <c r="S3713" s="20"/>
      <c r="T3713" s="20"/>
      <c r="U3713" s="20"/>
      <c r="V3713" s="20"/>
      <c r="W3713" s="20"/>
      <c r="X3713" s="20"/>
      <c r="Y3713" s="20"/>
      <c r="Z3713" s="20"/>
      <c r="AA3713" s="20"/>
      <c r="AB3713" s="20"/>
    </row>
    <row r="3714" hidden="1">
      <c r="A3714" s="577"/>
      <c r="B3714" s="99"/>
      <c r="C3714" s="670" t="s">
        <v>69</v>
      </c>
      <c r="D3714" s="29" t="s">
        <v>99</v>
      </c>
      <c r="E3714" s="667" t="s">
        <v>1312</v>
      </c>
      <c r="F3714" s="667" t="s">
        <v>1313</v>
      </c>
      <c r="G3714" s="409" t="s">
        <v>8958</v>
      </c>
      <c r="H3714" s="414" t="s">
        <v>11977</v>
      </c>
      <c r="I3714" s="116" t="s">
        <v>12405</v>
      </c>
      <c r="J3714" s="667" t="s">
        <v>1315</v>
      </c>
      <c r="K3714" s="300"/>
      <c r="L3714" s="578"/>
      <c r="M3714" s="619"/>
      <c r="N3714" s="578"/>
      <c r="O3714" s="578"/>
      <c r="P3714" s="578"/>
      <c r="Q3714" s="20"/>
      <c r="R3714" s="20"/>
      <c r="S3714" s="20"/>
      <c r="T3714" s="20"/>
      <c r="U3714" s="20"/>
      <c r="V3714" s="20"/>
      <c r="W3714" s="20"/>
      <c r="X3714" s="20"/>
      <c r="Y3714" s="20"/>
      <c r="Z3714" s="20"/>
      <c r="AA3714" s="20"/>
      <c r="AB3714" s="20"/>
    </row>
    <row r="3715" hidden="1">
      <c r="A3715" s="577"/>
      <c r="B3715" s="99"/>
      <c r="C3715" s="670" t="s">
        <v>69</v>
      </c>
      <c r="D3715" s="29" t="s">
        <v>99</v>
      </c>
      <c r="E3715" s="667" t="s">
        <v>2461</v>
      </c>
      <c r="F3715" s="667" t="s">
        <v>2462</v>
      </c>
      <c r="G3715" s="409" t="s">
        <v>8912</v>
      </c>
      <c r="H3715" s="414" t="s">
        <v>12308</v>
      </c>
      <c r="I3715" s="116" t="s">
        <v>12406</v>
      </c>
      <c r="J3715" s="667" t="s">
        <v>2464</v>
      </c>
      <c r="K3715" s="300"/>
      <c r="L3715" s="578"/>
      <c r="M3715" s="619"/>
      <c r="N3715" s="578"/>
      <c r="O3715" s="578"/>
      <c r="P3715" s="578"/>
      <c r="Q3715" s="20"/>
      <c r="R3715" s="20"/>
      <c r="S3715" s="20"/>
      <c r="T3715" s="20"/>
      <c r="U3715" s="20"/>
      <c r="V3715" s="20"/>
      <c r="W3715" s="20"/>
      <c r="X3715" s="20"/>
      <c r="Y3715" s="20"/>
      <c r="Z3715" s="20"/>
      <c r="AA3715" s="20"/>
      <c r="AB3715" s="20"/>
    </row>
    <row r="3716" hidden="1">
      <c r="A3716" s="577"/>
      <c r="B3716" s="99"/>
      <c r="C3716" s="670" t="s">
        <v>69</v>
      </c>
      <c r="D3716" s="630"/>
      <c r="E3716" s="101"/>
      <c r="F3716" s="101"/>
      <c r="G3716" s="308"/>
      <c r="H3716" s="348"/>
      <c r="I3716" s="173"/>
      <c r="J3716" s="101"/>
      <c r="K3716" s="300"/>
      <c r="L3716" s="578"/>
      <c r="M3716" s="619"/>
      <c r="N3716" s="578"/>
      <c r="O3716" s="578"/>
      <c r="P3716" s="578"/>
      <c r="Q3716" s="20"/>
      <c r="R3716" s="20"/>
      <c r="S3716" s="20"/>
      <c r="T3716" s="20"/>
      <c r="U3716" s="20"/>
      <c r="V3716" s="20"/>
      <c r="W3716" s="20"/>
      <c r="X3716" s="20"/>
      <c r="Y3716" s="20"/>
      <c r="Z3716" s="20"/>
      <c r="AA3716" s="20"/>
      <c r="AB3716" s="20"/>
    </row>
    <row r="3717" hidden="1">
      <c r="A3717" s="577"/>
      <c r="B3717" s="99"/>
      <c r="C3717" s="670" t="s">
        <v>69</v>
      </c>
      <c r="D3717" s="630"/>
      <c r="E3717" s="101"/>
      <c r="F3717" s="101"/>
      <c r="G3717" s="308"/>
      <c r="H3717" s="348"/>
      <c r="I3717" s="173"/>
      <c r="J3717" s="101"/>
      <c r="K3717" s="300"/>
      <c r="L3717" s="578"/>
      <c r="M3717" s="619"/>
      <c r="N3717" s="578"/>
      <c r="O3717" s="578"/>
      <c r="P3717" s="578"/>
      <c r="Q3717" s="20"/>
      <c r="R3717" s="20"/>
      <c r="S3717" s="20"/>
      <c r="T3717" s="20"/>
      <c r="U3717" s="20"/>
      <c r="V3717" s="20"/>
      <c r="W3717" s="20"/>
      <c r="X3717" s="20"/>
      <c r="Y3717" s="20"/>
      <c r="Z3717" s="20"/>
      <c r="AA3717" s="20"/>
      <c r="AB3717" s="20"/>
    </row>
    <row r="3718" hidden="1">
      <c r="A3718" s="577"/>
      <c r="B3718" s="108"/>
      <c r="C3718" s="670"/>
      <c r="D3718" s="630"/>
      <c r="E3718" s="101"/>
      <c r="F3718" s="101"/>
      <c r="G3718" s="308"/>
      <c r="H3718" s="348"/>
      <c r="I3718" s="173"/>
      <c r="J3718" s="101"/>
      <c r="K3718" s="300"/>
      <c r="L3718" s="578"/>
      <c r="M3718" s="619"/>
      <c r="N3718" s="578"/>
      <c r="O3718" s="578"/>
      <c r="P3718" s="578"/>
      <c r="Q3718" s="20"/>
      <c r="R3718" s="20"/>
      <c r="S3718" s="20"/>
      <c r="T3718" s="20"/>
      <c r="U3718" s="20"/>
      <c r="V3718" s="20"/>
      <c r="W3718" s="20"/>
      <c r="X3718" s="20"/>
      <c r="Y3718" s="20"/>
      <c r="Z3718" s="20"/>
      <c r="AA3718" s="20"/>
      <c r="AB3718" s="20"/>
    </row>
    <row r="3719" hidden="1">
      <c r="A3719" s="577"/>
      <c r="B3719" s="668"/>
      <c r="C3719" s="478">
        <v>44673.0</v>
      </c>
      <c r="D3719" s="630"/>
      <c r="E3719" s="101"/>
      <c r="F3719" s="101"/>
      <c r="G3719" s="308"/>
      <c r="H3719" s="348"/>
      <c r="I3719" s="173"/>
      <c r="J3719" s="101"/>
      <c r="K3719" s="300"/>
      <c r="L3719" s="578"/>
      <c r="M3719" s="619"/>
      <c r="N3719" s="578"/>
      <c r="O3719" s="578"/>
      <c r="P3719" s="578"/>
      <c r="Q3719" s="20"/>
      <c r="R3719" s="20"/>
      <c r="S3719" s="20"/>
      <c r="T3719" s="20"/>
      <c r="U3719" s="20"/>
      <c r="V3719" s="20"/>
      <c r="W3719" s="20"/>
      <c r="X3719" s="20"/>
      <c r="Y3719" s="20"/>
      <c r="Z3719" s="20"/>
      <c r="AA3719" s="20"/>
      <c r="AB3719" s="20"/>
    </row>
    <row r="3720" hidden="1">
      <c r="A3720" s="577"/>
      <c r="B3720" s="669" t="s">
        <v>10572</v>
      </c>
      <c r="C3720" s="670" t="s">
        <v>69</v>
      </c>
      <c r="D3720" s="621" t="s">
        <v>99</v>
      </c>
      <c r="E3720" s="671" t="s">
        <v>6950</v>
      </c>
      <c r="F3720" s="671" t="s">
        <v>6951</v>
      </c>
      <c r="G3720" s="409" t="s">
        <v>8927</v>
      </c>
      <c r="H3720" s="414" t="s">
        <v>11994</v>
      </c>
      <c r="I3720" s="116" t="s">
        <v>12407</v>
      </c>
      <c r="J3720" s="671" t="s">
        <v>6953</v>
      </c>
      <c r="K3720" s="300"/>
      <c r="L3720" s="578"/>
      <c r="M3720" s="619"/>
      <c r="N3720" s="578"/>
      <c r="O3720" s="578"/>
      <c r="P3720" s="578"/>
      <c r="Q3720" s="20"/>
      <c r="R3720" s="20"/>
      <c r="S3720" s="20"/>
      <c r="T3720" s="20"/>
      <c r="U3720" s="20"/>
      <c r="V3720" s="20"/>
      <c r="W3720" s="20"/>
      <c r="X3720" s="20"/>
      <c r="Y3720" s="20"/>
      <c r="Z3720" s="20"/>
      <c r="AA3720" s="20"/>
      <c r="AB3720" s="20"/>
    </row>
    <row r="3721" hidden="1">
      <c r="A3721" s="577"/>
      <c r="B3721" s="99"/>
      <c r="C3721" s="670" t="s">
        <v>69</v>
      </c>
      <c r="D3721" s="621" t="s">
        <v>99</v>
      </c>
      <c r="E3721" s="671" t="s">
        <v>8614</v>
      </c>
      <c r="F3721" s="671" t="s">
        <v>8615</v>
      </c>
      <c r="G3721" s="409" t="s">
        <v>9186</v>
      </c>
      <c r="H3721" s="414" t="s">
        <v>12408</v>
      </c>
      <c r="I3721" s="116" t="s">
        <v>12409</v>
      </c>
      <c r="J3721" s="671" t="s">
        <v>8617</v>
      </c>
      <c r="K3721" s="300"/>
      <c r="L3721" s="578"/>
      <c r="M3721" s="619"/>
      <c r="N3721" s="578"/>
      <c r="O3721" s="578"/>
      <c r="P3721" s="578"/>
      <c r="Q3721" s="20"/>
      <c r="R3721" s="20"/>
      <c r="S3721" s="20"/>
      <c r="T3721" s="20"/>
      <c r="U3721" s="20"/>
      <c r="V3721" s="20"/>
      <c r="W3721" s="20"/>
      <c r="X3721" s="20"/>
      <c r="Y3721" s="20"/>
      <c r="Z3721" s="20"/>
      <c r="AA3721" s="20"/>
      <c r="AB3721" s="20"/>
    </row>
    <row r="3722" hidden="1">
      <c r="A3722" s="577"/>
      <c r="B3722" s="99"/>
      <c r="C3722" s="670" t="s">
        <v>69</v>
      </c>
      <c r="D3722" s="621" t="s">
        <v>99</v>
      </c>
      <c r="E3722" s="671" t="s">
        <v>8583</v>
      </c>
      <c r="F3722" s="671" t="s">
        <v>8584</v>
      </c>
      <c r="G3722" s="409" t="s">
        <v>8958</v>
      </c>
      <c r="H3722" s="414" t="s">
        <v>11963</v>
      </c>
      <c r="I3722" s="116" t="s">
        <v>12410</v>
      </c>
      <c r="J3722" s="671" t="s">
        <v>8585</v>
      </c>
      <c r="K3722" s="300"/>
      <c r="L3722" s="578"/>
      <c r="M3722" s="619"/>
      <c r="N3722" s="578"/>
      <c r="O3722" s="578"/>
      <c r="P3722" s="578"/>
      <c r="Q3722" s="20"/>
      <c r="R3722" s="20"/>
      <c r="S3722" s="20"/>
      <c r="T3722" s="20"/>
      <c r="U3722" s="20"/>
      <c r="V3722" s="20"/>
      <c r="W3722" s="20"/>
      <c r="X3722" s="20"/>
      <c r="Y3722" s="20"/>
      <c r="Z3722" s="20"/>
      <c r="AA3722" s="20"/>
      <c r="AB3722" s="20"/>
    </row>
    <row r="3723" hidden="1">
      <c r="A3723" s="577"/>
      <c r="B3723" s="99"/>
      <c r="C3723" s="670" t="s">
        <v>69</v>
      </c>
      <c r="D3723" s="621" t="s">
        <v>99</v>
      </c>
      <c r="E3723" s="671" t="s">
        <v>8632</v>
      </c>
      <c r="F3723" s="671" t="s">
        <v>8633</v>
      </c>
      <c r="G3723" s="409" t="s">
        <v>8912</v>
      </c>
      <c r="H3723" s="414" t="s">
        <v>12408</v>
      </c>
      <c r="I3723" s="116" t="s">
        <v>12411</v>
      </c>
      <c r="J3723" s="671" t="s">
        <v>8468</v>
      </c>
      <c r="K3723" s="300"/>
      <c r="L3723" s="578"/>
      <c r="M3723" s="619"/>
      <c r="N3723" s="578"/>
      <c r="O3723" s="578"/>
      <c r="P3723" s="578"/>
      <c r="Q3723" s="20"/>
      <c r="R3723" s="20"/>
      <c r="S3723" s="20"/>
      <c r="T3723" s="20"/>
      <c r="U3723" s="20"/>
      <c r="V3723" s="20"/>
      <c r="W3723" s="20"/>
      <c r="X3723" s="20"/>
      <c r="Y3723" s="20"/>
      <c r="Z3723" s="20"/>
      <c r="AA3723" s="20"/>
      <c r="AB3723" s="20"/>
    </row>
    <row r="3724" hidden="1">
      <c r="A3724" s="577"/>
      <c r="B3724" s="99"/>
      <c r="C3724" s="670" t="s">
        <v>69</v>
      </c>
      <c r="D3724" s="621" t="s">
        <v>99</v>
      </c>
      <c r="E3724" s="671" t="s">
        <v>8465</v>
      </c>
      <c r="F3724" s="671" t="s">
        <v>8466</v>
      </c>
      <c r="G3724" s="409" t="s">
        <v>8912</v>
      </c>
      <c r="H3724" s="414" t="s">
        <v>12408</v>
      </c>
      <c r="I3724" s="116" t="s">
        <v>12411</v>
      </c>
      <c r="J3724" s="671" t="s">
        <v>8468</v>
      </c>
      <c r="K3724" s="300"/>
      <c r="L3724" s="578"/>
      <c r="M3724" s="619"/>
      <c r="N3724" s="578"/>
      <c r="O3724" s="578"/>
      <c r="P3724" s="578"/>
      <c r="Q3724" s="20"/>
      <c r="R3724" s="20"/>
      <c r="S3724" s="20"/>
      <c r="T3724" s="20"/>
      <c r="U3724" s="20"/>
      <c r="V3724" s="20"/>
      <c r="W3724" s="20"/>
      <c r="X3724" s="20"/>
      <c r="Y3724" s="20"/>
      <c r="Z3724" s="20"/>
      <c r="AA3724" s="20"/>
      <c r="AB3724" s="20"/>
    </row>
    <row r="3725" hidden="1">
      <c r="A3725" s="577"/>
      <c r="B3725" s="99"/>
      <c r="C3725" s="670" t="s">
        <v>69</v>
      </c>
      <c r="D3725" s="630"/>
      <c r="E3725" s="101"/>
      <c r="F3725" s="101"/>
      <c r="G3725" s="308"/>
      <c r="H3725" s="348"/>
      <c r="I3725" s="173"/>
      <c r="J3725" s="101"/>
      <c r="K3725" s="300"/>
      <c r="L3725" s="578"/>
      <c r="M3725" s="619"/>
      <c r="N3725" s="578"/>
      <c r="O3725" s="578"/>
      <c r="P3725" s="578"/>
      <c r="Q3725" s="20"/>
      <c r="R3725" s="20"/>
      <c r="S3725" s="20"/>
      <c r="T3725" s="20"/>
      <c r="U3725" s="20"/>
      <c r="V3725" s="20"/>
      <c r="W3725" s="20"/>
      <c r="X3725" s="20"/>
      <c r="Y3725" s="20"/>
      <c r="Z3725" s="20"/>
      <c r="AA3725" s="20"/>
      <c r="AB3725" s="20"/>
    </row>
    <row r="3726" hidden="1">
      <c r="A3726" s="577"/>
      <c r="B3726" s="108"/>
      <c r="C3726" s="670"/>
      <c r="D3726" s="630"/>
      <c r="E3726" s="101"/>
      <c r="F3726" s="101"/>
      <c r="G3726" s="308"/>
      <c r="H3726" s="348"/>
      <c r="I3726" s="173"/>
      <c r="J3726" s="101"/>
      <c r="K3726" s="300"/>
      <c r="L3726" s="578"/>
      <c r="M3726" s="619"/>
      <c r="N3726" s="578"/>
      <c r="O3726" s="578"/>
      <c r="P3726" s="578"/>
      <c r="Q3726" s="20"/>
      <c r="R3726" s="20"/>
      <c r="S3726" s="20"/>
      <c r="T3726" s="20"/>
      <c r="U3726" s="20"/>
      <c r="V3726" s="20"/>
      <c r="W3726" s="20"/>
      <c r="X3726" s="20"/>
      <c r="Y3726" s="20"/>
      <c r="Z3726" s="20"/>
      <c r="AA3726" s="20"/>
      <c r="AB3726" s="20"/>
    </row>
    <row r="3727" hidden="1">
      <c r="A3727" s="577"/>
      <c r="B3727" s="668"/>
      <c r="C3727" s="478">
        <v>44676.0</v>
      </c>
      <c r="D3727" s="630"/>
      <c r="E3727" s="101"/>
      <c r="F3727" s="101"/>
      <c r="G3727" s="308"/>
      <c r="H3727" s="348"/>
      <c r="I3727" s="173"/>
      <c r="J3727" s="101"/>
      <c r="K3727" s="300"/>
      <c r="L3727" s="578"/>
      <c r="M3727" s="619"/>
      <c r="N3727" s="578"/>
      <c r="O3727" s="578"/>
      <c r="P3727" s="578"/>
      <c r="Q3727" s="20"/>
      <c r="R3727" s="20"/>
      <c r="S3727" s="20"/>
      <c r="T3727" s="20"/>
      <c r="U3727" s="20"/>
      <c r="V3727" s="20"/>
      <c r="W3727" s="20"/>
      <c r="X3727" s="20"/>
      <c r="Y3727" s="20"/>
      <c r="Z3727" s="20"/>
      <c r="AA3727" s="20"/>
      <c r="AB3727" s="20"/>
    </row>
    <row r="3728" hidden="1">
      <c r="A3728" s="577"/>
      <c r="B3728" s="669" t="s">
        <v>10572</v>
      </c>
      <c r="C3728" s="670" t="s">
        <v>69</v>
      </c>
      <c r="D3728" s="621" t="s">
        <v>115</v>
      </c>
      <c r="E3728" s="671" t="s">
        <v>6187</v>
      </c>
      <c r="F3728" s="671" t="s">
        <v>6188</v>
      </c>
      <c r="G3728" s="409" t="s">
        <v>8927</v>
      </c>
      <c r="H3728" s="414" t="s">
        <v>12011</v>
      </c>
      <c r="I3728" s="116" t="s">
        <v>12412</v>
      </c>
      <c r="J3728" s="116" t="s">
        <v>6190</v>
      </c>
      <c r="K3728" s="300"/>
      <c r="L3728" s="578"/>
      <c r="M3728" s="619"/>
      <c r="N3728" s="578"/>
      <c r="O3728" s="578"/>
      <c r="P3728" s="578"/>
      <c r="Q3728" s="20"/>
      <c r="R3728" s="20"/>
      <c r="S3728" s="20"/>
      <c r="T3728" s="20"/>
      <c r="U3728" s="20"/>
      <c r="V3728" s="20"/>
      <c r="W3728" s="20"/>
      <c r="X3728" s="20"/>
      <c r="Y3728" s="20"/>
      <c r="Z3728" s="20"/>
      <c r="AA3728" s="20"/>
      <c r="AB3728" s="20"/>
    </row>
    <row r="3729" hidden="1">
      <c r="A3729" s="577"/>
      <c r="B3729" s="99"/>
      <c r="C3729" s="670" t="s">
        <v>69</v>
      </c>
      <c r="D3729" s="621" t="s">
        <v>115</v>
      </c>
      <c r="E3729" s="671" t="s">
        <v>6170</v>
      </c>
      <c r="F3729" s="671" t="s">
        <v>6171</v>
      </c>
      <c r="G3729" s="409" t="s">
        <v>9222</v>
      </c>
      <c r="H3729" s="414" t="s">
        <v>10252</v>
      </c>
      <c r="I3729" s="671" t="s">
        <v>12413</v>
      </c>
      <c r="J3729" s="671" t="s">
        <v>6173</v>
      </c>
      <c r="K3729" s="300"/>
      <c r="L3729" s="578"/>
      <c r="M3729" s="619"/>
      <c r="N3729" s="578"/>
      <c r="O3729" s="578"/>
      <c r="P3729" s="578"/>
      <c r="Q3729" s="20"/>
      <c r="R3729" s="20"/>
      <c r="S3729" s="20"/>
      <c r="T3729" s="20"/>
      <c r="U3729" s="20"/>
      <c r="V3729" s="20"/>
      <c r="W3729" s="20"/>
      <c r="X3729" s="20"/>
      <c r="Y3729" s="20"/>
      <c r="Z3729" s="20"/>
      <c r="AA3729" s="20"/>
      <c r="AB3729" s="20"/>
    </row>
    <row r="3730" hidden="1">
      <c r="A3730" s="577"/>
      <c r="B3730" s="99"/>
      <c r="C3730" s="670" t="s">
        <v>69</v>
      </c>
      <c r="D3730" s="493" t="s">
        <v>115</v>
      </c>
      <c r="E3730" s="672" t="s">
        <v>6609</v>
      </c>
      <c r="F3730" s="672" t="s">
        <v>6610</v>
      </c>
      <c r="G3730" s="309" t="s">
        <v>8883</v>
      </c>
      <c r="H3730" s="231" t="s">
        <v>12414</v>
      </c>
      <c r="I3730" s="122" t="s">
        <v>12415</v>
      </c>
      <c r="J3730" s="672" t="s">
        <v>6612</v>
      </c>
      <c r="K3730" s="300" t="s">
        <v>12416</v>
      </c>
      <c r="L3730" s="578"/>
      <c r="M3730" s="619"/>
      <c r="N3730" s="578"/>
      <c r="O3730" s="578"/>
      <c r="P3730" s="578"/>
      <c r="Q3730" s="20"/>
      <c r="R3730" s="20"/>
      <c r="S3730" s="20"/>
      <c r="T3730" s="20"/>
      <c r="U3730" s="20"/>
      <c r="V3730" s="20"/>
      <c r="W3730" s="20"/>
      <c r="X3730" s="20"/>
      <c r="Y3730" s="20"/>
      <c r="Z3730" s="20"/>
      <c r="AA3730" s="20"/>
      <c r="AB3730" s="20"/>
    </row>
    <row r="3731" hidden="1">
      <c r="A3731" s="577"/>
      <c r="B3731" s="99"/>
      <c r="C3731" s="670" t="s">
        <v>69</v>
      </c>
      <c r="D3731" s="493" t="s">
        <v>115</v>
      </c>
      <c r="E3731" s="672" t="s">
        <v>6617</v>
      </c>
      <c r="F3731" s="672" t="s">
        <v>6618</v>
      </c>
      <c r="G3731" s="309" t="s">
        <v>8883</v>
      </c>
      <c r="H3731" s="231" t="s">
        <v>12414</v>
      </c>
      <c r="I3731" s="122" t="s">
        <v>12415</v>
      </c>
      <c r="J3731" s="672" t="s">
        <v>6612</v>
      </c>
      <c r="K3731" s="300" t="s">
        <v>12416</v>
      </c>
      <c r="L3731" s="578"/>
      <c r="M3731" s="619"/>
      <c r="N3731" s="578"/>
      <c r="O3731" s="578"/>
      <c r="P3731" s="578"/>
      <c r="Q3731" s="20"/>
      <c r="R3731" s="20"/>
      <c r="S3731" s="20"/>
      <c r="T3731" s="20"/>
      <c r="U3731" s="20"/>
      <c r="V3731" s="20"/>
      <c r="W3731" s="20"/>
      <c r="X3731" s="20"/>
      <c r="Y3731" s="20"/>
      <c r="Z3731" s="20"/>
      <c r="AA3731" s="20"/>
      <c r="AB3731" s="20"/>
    </row>
    <row r="3732" hidden="1">
      <c r="A3732" s="577"/>
      <c r="B3732" s="99"/>
      <c r="C3732" s="670" t="s">
        <v>69</v>
      </c>
      <c r="D3732" s="630"/>
      <c r="E3732" s="101"/>
      <c r="F3732" s="101"/>
      <c r="G3732" s="308"/>
      <c r="H3732" s="348"/>
      <c r="I3732" s="173"/>
      <c r="J3732" s="101"/>
      <c r="K3732" s="300"/>
      <c r="L3732" s="578"/>
      <c r="M3732" s="619"/>
      <c r="N3732" s="578"/>
      <c r="O3732" s="578"/>
      <c r="P3732" s="578"/>
      <c r="Q3732" s="20"/>
      <c r="R3732" s="20"/>
      <c r="S3732" s="20"/>
      <c r="T3732" s="20"/>
      <c r="U3732" s="20"/>
      <c r="V3732" s="20"/>
      <c r="W3732" s="20"/>
      <c r="X3732" s="20"/>
      <c r="Y3732" s="20"/>
      <c r="Z3732" s="20"/>
      <c r="AA3732" s="20"/>
      <c r="AB3732" s="20"/>
    </row>
    <row r="3733" hidden="1">
      <c r="A3733" s="577"/>
      <c r="B3733" s="99"/>
      <c r="C3733" s="670" t="s">
        <v>69</v>
      </c>
      <c r="D3733" s="630"/>
      <c r="E3733" s="101"/>
      <c r="F3733" s="101"/>
      <c r="G3733" s="308"/>
      <c r="H3733" s="348"/>
      <c r="I3733" s="173"/>
      <c r="J3733" s="101"/>
      <c r="K3733" s="300"/>
      <c r="L3733" s="578"/>
      <c r="M3733" s="619"/>
      <c r="N3733" s="578"/>
      <c r="O3733" s="578"/>
      <c r="P3733" s="578"/>
      <c r="Q3733" s="20"/>
      <c r="R3733" s="20"/>
      <c r="S3733" s="20"/>
      <c r="T3733" s="20"/>
      <c r="U3733" s="20"/>
      <c r="V3733" s="20"/>
      <c r="W3733" s="20"/>
      <c r="X3733" s="20"/>
      <c r="Y3733" s="20"/>
      <c r="Z3733" s="20"/>
      <c r="AA3733" s="20"/>
      <c r="AB3733" s="20"/>
    </row>
    <row r="3734" hidden="1">
      <c r="A3734" s="577"/>
      <c r="B3734" s="108"/>
      <c r="C3734" s="670"/>
      <c r="D3734" s="630"/>
      <c r="E3734" s="101"/>
      <c r="F3734" s="101"/>
      <c r="G3734" s="308"/>
      <c r="H3734" s="348"/>
      <c r="I3734" s="173"/>
      <c r="J3734" s="101"/>
      <c r="K3734" s="300"/>
      <c r="L3734" s="578"/>
      <c r="M3734" s="619"/>
      <c r="N3734" s="578"/>
      <c r="O3734" s="578"/>
      <c r="P3734" s="578"/>
      <c r="Q3734" s="20"/>
      <c r="R3734" s="20"/>
      <c r="S3734" s="20"/>
      <c r="T3734" s="20"/>
      <c r="U3734" s="20"/>
      <c r="V3734" s="20"/>
      <c r="W3734" s="20"/>
      <c r="X3734" s="20"/>
      <c r="Y3734" s="20"/>
      <c r="Z3734" s="20"/>
      <c r="AA3734" s="20"/>
      <c r="AB3734" s="20"/>
    </row>
    <row r="3735" hidden="1">
      <c r="A3735" s="577"/>
      <c r="B3735" s="668"/>
      <c r="C3735" s="478">
        <v>44678.0</v>
      </c>
      <c r="D3735" s="630"/>
      <c r="E3735" s="101"/>
      <c r="F3735" s="101"/>
      <c r="G3735" s="308"/>
      <c r="H3735" s="348"/>
      <c r="I3735" s="173"/>
      <c r="J3735" s="101"/>
      <c r="K3735" s="300"/>
      <c r="L3735" s="578"/>
      <c r="M3735" s="619"/>
      <c r="N3735" s="578"/>
      <c r="O3735" s="578"/>
      <c r="P3735" s="578"/>
      <c r="Q3735" s="20"/>
      <c r="R3735" s="20"/>
      <c r="S3735" s="20"/>
      <c r="T3735" s="20"/>
      <c r="U3735" s="20"/>
      <c r="V3735" s="20"/>
      <c r="W3735" s="20"/>
      <c r="X3735" s="20"/>
      <c r="Y3735" s="20"/>
      <c r="Z3735" s="20"/>
      <c r="AA3735" s="20"/>
      <c r="AB3735" s="20"/>
    </row>
    <row r="3736" hidden="1">
      <c r="A3736" s="577"/>
      <c r="B3736" s="669" t="s">
        <v>10572</v>
      </c>
      <c r="C3736" s="670" t="s">
        <v>69</v>
      </c>
      <c r="D3736" s="630"/>
      <c r="E3736" s="101"/>
      <c r="F3736" s="101"/>
      <c r="G3736" s="308"/>
      <c r="H3736" s="348"/>
      <c r="I3736" s="173"/>
      <c r="J3736" s="101"/>
      <c r="K3736" s="300"/>
      <c r="L3736" s="578"/>
      <c r="M3736" s="619"/>
      <c r="N3736" s="578"/>
      <c r="O3736" s="578"/>
      <c r="P3736" s="578"/>
      <c r="Q3736" s="20"/>
      <c r="R3736" s="20"/>
      <c r="S3736" s="20"/>
      <c r="T3736" s="20"/>
      <c r="U3736" s="20"/>
      <c r="V3736" s="20"/>
      <c r="W3736" s="20"/>
      <c r="X3736" s="20"/>
      <c r="Y3736" s="20"/>
      <c r="Z3736" s="20"/>
      <c r="AA3736" s="20"/>
      <c r="AB3736" s="20"/>
    </row>
    <row r="3737" hidden="1">
      <c r="A3737" s="577"/>
      <c r="B3737" s="99"/>
      <c r="C3737" s="670" t="s">
        <v>69</v>
      </c>
      <c r="D3737" s="621" t="s">
        <v>115</v>
      </c>
      <c r="E3737" s="671" t="s">
        <v>8586</v>
      </c>
      <c r="F3737" s="671" t="s">
        <v>8587</v>
      </c>
      <c r="G3737" s="409" t="s">
        <v>8927</v>
      </c>
      <c r="H3737" s="414" t="s">
        <v>12417</v>
      </c>
      <c r="I3737" s="116" t="s">
        <v>12418</v>
      </c>
      <c r="J3737" s="667" t="s">
        <v>8589</v>
      </c>
      <c r="K3737" s="300"/>
      <c r="L3737" s="578"/>
      <c r="M3737" s="619"/>
      <c r="N3737" s="578"/>
      <c r="O3737" s="578"/>
      <c r="P3737" s="578"/>
      <c r="Q3737" s="20"/>
      <c r="R3737" s="20"/>
      <c r="S3737" s="20"/>
      <c r="T3737" s="20"/>
      <c r="U3737" s="20"/>
      <c r="V3737" s="20"/>
      <c r="W3737" s="20"/>
      <c r="X3737" s="20"/>
      <c r="Y3737" s="20"/>
      <c r="Z3737" s="20"/>
      <c r="AA3737" s="20"/>
      <c r="AB3737" s="20"/>
    </row>
    <row r="3738" hidden="1">
      <c r="A3738" s="577"/>
      <c r="B3738" s="99"/>
      <c r="C3738" s="670" t="s">
        <v>69</v>
      </c>
      <c r="D3738" s="621" t="s">
        <v>99</v>
      </c>
      <c r="E3738" s="667" t="s">
        <v>8504</v>
      </c>
      <c r="F3738" s="667" t="s">
        <v>8505</v>
      </c>
      <c r="G3738" s="409" t="s">
        <v>9186</v>
      </c>
      <c r="H3738" s="414" t="s">
        <v>12419</v>
      </c>
      <c r="I3738" s="116" t="s">
        <v>12420</v>
      </c>
      <c r="J3738" s="667" t="s">
        <v>8507</v>
      </c>
      <c r="K3738" s="300"/>
      <c r="L3738" s="578"/>
      <c r="M3738" s="619"/>
      <c r="N3738" s="578"/>
      <c r="O3738" s="578"/>
      <c r="P3738" s="578"/>
      <c r="Q3738" s="20"/>
      <c r="R3738" s="20"/>
      <c r="S3738" s="20"/>
      <c r="T3738" s="20"/>
      <c r="U3738" s="20"/>
      <c r="V3738" s="20"/>
      <c r="W3738" s="20"/>
      <c r="X3738" s="20"/>
      <c r="Y3738" s="20"/>
      <c r="Z3738" s="20"/>
      <c r="AA3738" s="20"/>
      <c r="AB3738" s="20"/>
    </row>
    <row r="3739" hidden="1">
      <c r="A3739" s="577"/>
      <c r="B3739" s="99"/>
      <c r="C3739" s="670" t="s">
        <v>69</v>
      </c>
      <c r="D3739" s="621" t="s">
        <v>99</v>
      </c>
      <c r="E3739" s="48" t="s">
        <v>2073</v>
      </c>
      <c r="F3739" s="48" t="s">
        <v>2074</v>
      </c>
      <c r="G3739" s="409" t="s">
        <v>8958</v>
      </c>
      <c r="H3739" s="414" t="s">
        <v>12421</v>
      </c>
      <c r="I3739" s="116" t="s">
        <v>12422</v>
      </c>
      <c r="J3739" s="48" t="s">
        <v>2076</v>
      </c>
      <c r="K3739" s="300"/>
      <c r="L3739" s="578"/>
      <c r="M3739" s="619"/>
      <c r="N3739" s="578"/>
      <c r="O3739" s="578"/>
      <c r="P3739" s="578"/>
      <c r="Q3739" s="20"/>
      <c r="R3739" s="20"/>
      <c r="S3739" s="20"/>
      <c r="T3739" s="20"/>
      <c r="U3739" s="20"/>
      <c r="V3739" s="20"/>
      <c r="W3739" s="20"/>
      <c r="X3739" s="20"/>
      <c r="Y3739" s="20"/>
      <c r="Z3739" s="20"/>
      <c r="AA3739" s="20"/>
      <c r="AB3739" s="20"/>
    </row>
    <row r="3740" hidden="1">
      <c r="A3740" s="577"/>
      <c r="B3740" s="99"/>
      <c r="C3740" s="670" t="s">
        <v>69</v>
      </c>
      <c r="D3740" s="621" t="s">
        <v>99</v>
      </c>
      <c r="E3740" s="48" t="s">
        <v>3272</v>
      </c>
      <c r="F3740" s="48" t="s">
        <v>3273</v>
      </c>
      <c r="G3740" s="409" t="s">
        <v>8912</v>
      </c>
      <c r="H3740" s="414" t="s">
        <v>12423</v>
      </c>
      <c r="I3740" s="116" t="s">
        <v>12424</v>
      </c>
      <c r="J3740" s="48" t="s">
        <v>12425</v>
      </c>
      <c r="K3740" s="300"/>
      <c r="L3740" s="578"/>
      <c r="M3740" s="619"/>
      <c r="N3740" s="578"/>
      <c r="O3740" s="578"/>
      <c r="P3740" s="578"/>
      <c r="Q3740" s="20"/>
      <c r="R3740" s="20"/>
      <c r="S3740" s="20"/>
      <c r="T3740" s="20"/>
      <c r="U3740" s="20"/>
      <c r="V3740" s="20"/>
      <c r="W3740" s="20"/>
      <c r="X3740" s="20"/>
      <c r="Y3740" s="20"/>
      <c r="Z3740" s="20"/>
      <c r="AA3740" s="20"/>
      <c r="AB3740" s="20"/>
    </row>
    <row r="3741" hidden="1">
      <c r="A3741" s="577"/>
      <c r="B3741" s="99"/>
      <c r="C3741" s="670" t="s">
        <v>69</v>
      </c>
      <c r="D3741" s="630"/>
      <c r="E3741" s="101"/>
      <c r="F3741" s="101"/>
      <c r="G3741" s="308"/>
      <c r="H3741" s="348"/>
      <c r="I3741" s="173"/>
      <c r="J3741" s="101"/>
      <c r="K3741" s="300"/>
      <c r="L3741" s="578"/>
      <c r="M3741" s="619"/>
      <c r="N3741" s="578"/>
      <c r="O3741" s="578"/>
      <c r="P3741" s="578"/>
      <c r="Q3741" s="20"/>
      <c r="R3741" s="20"/>
      <c r="S3741" s="20"/>
      <c r="T3741" s="20"/>
      <c r="U3741" s="20"/>
      <c r="V3741" s="20"/>
      <c r="W3741" s="20"/>
      <c r="X3741" s="20"/>
      <c r="Y3741" s="20"/>
      <c r="Z3741" s="20"/>
      <c r="AA3741" s="20"/>
      <c r="AB3741" s="20"/>
    </row>
    <row r="3742" hidden="1">
      <c r="A3742" s="577"/>
      <c r="B3742" s="108"/>
      <c r="C3742" s="670"/>
      <c r="D3742" s="630"/>
      <c r="E3742" s="101"/>
      <c r="F3742" s="101"/>
      <c r="G3742" s="308"/>
      <c r="H3742" s="348"/>
      <c r="I3742" s="173"/>
      <c r="J3742" s="101"/>
      <c r="K3742" s="300"/>
      <c r="L3742" s="578"/>
      <c r="M3742" s="619"/>
      <c r="N3742" s="578"/>
      <c r="O3742" s="578"/>
      <c r="P3742" s="578"/>
      <c r="Q3742" s="20"/>
      <c r="R3742" s="20"/>
      <c r="S3742" s="20"/>
      <c r="T3742" s="20"/>
      <c r="U3742" s="20"/>
      <c r="V3742" s="20"/>
      <c r="W3742" s="20"/>
      <c r="X3742" s="20"/>
      <c r="Y3742" s="20"/>
      <c r="Z3742" s="20"/>
      <c r="AA3742" s="20"/>
      <c r="AB3742" s="20"/>
    </row>
    <row r="3743" hidden="1">
      <c r="A3743" s="577"/>
      <c r="B3743" s="668"/>
      <c r="C3743" s="478">
        <v>44680.0</v>
      </c>
      <c r="D3743" s="630"/>
      <c r="E3743" s="101"/>
      <c r="F3743" s="101"/>
      <c r="G3743" s="308"/>
      <c r="H3743" s="348"/>
      <c r="I3743" s="173"/>
      <c r="J3743" s="101"/>
      <c r="K3743" s="300"/>
      <c r="L3743" s="578"/>
      <c r="M3743" s="619"/>
      <c r="N3743" s="578"/>
      <c r="O3743" s="578"/>
      <c r="P3743" s="578"/>
      <c r="Q3743" s="20"/>
      <c r="R3743" s="20"/>
      <c r="S3743" s="20"/>
      <c r="T3743" s="20"/>
      <c r="U3743" s="20"/>
      <c r="V3743" s="20"/>
      <c r="W3743" s="20"/>
      <c r="X3743" s="20"/>
      <c r="Y3743" s="20"/>
      <c r="Z3743" s="20"/>
      <c r="AA3743" s="20"/>
      <c r="AB3743" s="20"/>
    </row>
    <row r="3744" hidden="1">
      <c r="A3744" s="577"/>
      <c r="B3744" s="669" t="s">
        <v>10572</v>
      </c>
      <c r="C3744" s="670" t="s">
        <v>69</v>
      </c>
      <c r="D3744" s="630"/>
      <c r="E3744" s="101"/>
      <c r="F3744" s="101"/>
      <c r="G3744" s="308"/>
      <c r="H3744" s="348"/>
      <c r="I3744" s="173"/>
      <c r="J3744" s="101"/>
      <c r="K3744" s="300"/>
      <c r="L3744" s="578"/>
      <c r="M3744" s="619"/>
      <c r="N3744" s="578"/>
      <c r="O3744" s="578"/>
      <c r="P3744" s="578"/>
      <c r="Q3744" s="20"/>
      <c r="R3744" s="20"/>
      <c r="S3744" s="20"/>
      <c r="T3744" s="20"/>
      <c r="U3744" s="20"/>
      <c r="V3744" s="20"/>
      <c r="W3744" s="20"/>
      <c r="X3744" s="20"/>
      <c r="Y3744" s="20"/>
      <c r="Z3744" s="20"/>
      <c r="AA3744" s="20"/>
      <c r="AB3744" s="20"/>
    </row>
    <row r="3745" hidden="1">
      <c r="A3745" s="577"/>
      <c r="B3745" s="99"/>
      <c r="C3745" s="670" t="s">
        <v>69</v>
      </c>
      <c r="D3745" s="630"/>
      <c r="E3745" s="101"/>
      <c r="F3745" s="101"/>
      <c r="G3745" s="308"/>
      <c r="H3745" s="348"/>
      <c r="I3745" s="173"/>
      <c r="J3745" s="101"/>
      <c r="K3745" s="300"/>
      <c r="L3745" s="578"/>
      <c r="M3745" s="619"/>
      <c r="N3745" s="578"/>
      <c r="O3745" s="578"/>
      <c r="P3745" s="578"/>
      <c r="Q3745" s="20"/>
      <c r="R3745" s="20"/>
      <c r="S3745" s="20"/>
      <c r="T3745" s="20"/>
      <c r="U3745" s="20"/>
      <c r="V3745" s="20"/>
      <c r="W3745" s="20"/>
      <c r="X3745" s="20"/>
      <c r="Y3745" s="20"/>
      <c r="Z3745" s="20"/>
      <c r="AA3745" s="20"/>
      <c r="AB3745" s="20"/>
    </row>
    <row r="3746" hidden="1">
      <c r="A3746" s="577"/>
      <c r="B3746" s="99"/>
      <c r="C3746" s="670" t="s">
        <v>69</v>
      </c>
      <c r="D3746" s="621" t="s">
        <v>99</v>
      </c>
      <c r="E3746" s="667" t="s">
        <v>7343</v>
      </c>
      <c r="F3746" s="667" t="s">
        <v>7344</v>
      </c>
      <c r="G3746" s="409" t="s">
        <v>9021</v>
      </c>
      <c r="H3746" s="414" t="s">
        <v>12426</v>
      </c>
      <c r="I3746" s="116" t="s">
        <v>12427</v>
      </c>
      <c r="J3746" s="667" t="s">
        <v>7346</v>
      </c>
      <c r="K3746" s="300"/>
      <c r="L3746" s="578"/>
      <c r="M3746" s="619"/>
      <c r="N3746" s="578"/>
      <c r="O3746" s="578"/>
      <c r="P3746" s="578"/>
      <c r="Q3746" s="20"/>
      <c r="R3746" s="20"/>
      <c r="S3746" s="20"/>
      <c r="T3746" s="20"/>
      <c r="U3746" s="20"/>
      <c r="V3746" s="20"/>
      <c r="W3746" s="20"/>
      <c r="X3746" s="20"/>
      <c r="Y3746" s="20"/>
      <c r="Z3746" s="20"/>
      <c r="AA3746" s="20"/>
      <c r="AB3746" s="20"/>
    </row>
    <row r="3747" hidden="1">
      <c r="A3747" s="577"/>
      <c r="B3747" s="99"/>
      <c r="C3747" s="670" t="s">
        <v>69</v>
      </c>
      <c r="D3747" s="493" t="s">
        <v>99</v>
      </c>
      <c r="E3747" s="673" t="s">
        <v>8409</v>
      </c>
      <c r="F3747" s="673" t="s">
        <v>8410</v>
      </c>
      <c r="G3747" s="309" t="s">
        <v>8745</v>
      </c>
      <c r="H3747" s="231" t="s">
        <v>12069</v>
      </c>
      <c r="I3747" s="122" t="s">
        <v>12428</v>
      </c>
      <c r="J3747" s="673" t="s">
        <v>8412</v>
      </c>
      <c r="K3747" s="300" t="s">
        <v>12429</v>
      </c>
      <c r="L3747" s="578"/>
      <c r="M3747" s="619"/>
      <c r="N3747" s="578"/>
      <c r="O3747" s="578"/>
      <c r="P3747" s="578"/>
      <c r="Q3747" s="20"/>
      <c r="R3747" s="20"/>
      <c r="S3747" s="20"/>
      <c r="T3747" s="20"/>
      <c r="U3747" s="20"/>
      <c r="V3747" s="20"/>
      <c r="W3747" s="20"/>
      <c r="X3747" s="20"/>
      <c r="Y3747" s="20"/>
      <c r="Z3747" s="20"/>
      <c r="AA3747" s="20"/>
      <c r="AB3747" s="20"/>
    </row>
    <row r="3748" hidden="1">
      <c r="A3748" s="577"/>
      <c r="B3748" s="99"/>
      <c r="C3748" s="670" t="s">
        <v>69</v>
      </c>
      <c r="D3748" s="621" t="s">
        <v>99</v>
      </c>
      <c r="E3748" s="667" t="s">
        <v>8430</v>
      </c>
      <c r="F3748" s="667" t="s">
        <v>8431</v>
      </c>
      <c r="G3748" s="409" t="s">
        <v>8760</v>
      </c>
      <c r="H3748" s="414" t="s">
        <v>12430</v>
      </c>
      <c r="I3748" s="116" t="s">
        <v>12431</v>
      </c>
      <c r="J3748" s="667" t="s">
        <v>8433</v>
      </c>
      <c r="K3748" s="300"/>
      <c r="L3748" s="578"/>
      <c r="M3748" s="619"/>
      <c r="N3748" s="578"/>
      <c r="O3748" s="578"/>
      <c r="P3748" s="578"/>
      <c r="Q3748" s="20"/>
      <c r="R3748" s="20"/>
      <c r="S3748" s="20"/>
      <c r="T3748" s="20"/>
      <c r="U3748" s="20"/>
      <c r="V3748" s="20"/>
      <c r="W3748" s="20"/>
      <c r="X3748" s="20"/>
      <c r="Y3748" s="20"/>
      <c r="Z3748" s="20"/>
      <c r="AA3748" s="20"/>
      <c r="AB3748" s="20"/>
    </row>
    <row r="3749" hidden="1">
      <c r="A3749" s="577"/>
      <c r="B3749" s="99"/>
      <c r="C3749" s="670" t="s">
        <v>69</v>
      </c>
      <c r="D3749" s="493" t="s">
        <v>99</v>
      </c>
      <c r="E3749" s="424" t="s">
        <v>3472</v>
      </c>
      <c r="F3749" s="424" t="s">
        <v>3473</v>
      </c>
      <c r="G3749" s="309" t="s">
        <v>9047</v>
      </c>
      <c r="H3749" s="231" t="s">
        <v>12176</v>
      </c>
      <c r="I3749" s="122" t="s">
        <v>12432</v>
      </c>
      <c r="J3749" s="424" t="s">
        <v>3475</v>
      </c>
      <c r="K3749" s="300" t="s">
        <v>12433</v>
      </c>
      <c r="L3749" s="578"/>
      <c r="M3749" s="619"/>
      <c r="N3749" s="578"/>
      <c r="O3749" s="578"/>
      <c r="P3749" s="578"/>
      <c r="Q3749" s="20"/>
      <c r="R3749" s="20"/>
      <c r="S3749" s="20"/>
      <c r="T3749" s="20"/>
      <c r="U3749" s="20"/>
      <c r="V3749" s="20"/>
      <c r="W3749" s="20"/>
      <c r="X3749" s="20"/>
      <c r="Y3749" s="20"/>
      <c r="Z3749" s="20"/>
      <c r="AA3749" s="20"/>
      <c r="AB3749" s="20"/>
    </row>
    <row r="3750" hidden="1">
      <c r="A3750" s="577"/>
      <c r="B3750" s="108"/>
      <c r="C3750" s="670"/>
      <c r="D3750" s="630"/>
      <c r="E3750" s="101"/>
      <c r="F3750" s="101"/>
      <c r="G3750" s="308"/>
      <c r="H3750" s="348"/>
      <c r="I3750" s="173"/>
      <c r="J3750" s="101"/>
      <c r="K3750" s="300"/>
      <c r="L3750" s="578"/>
      <c r="M3750" s="619"/>
      <c r="N3750" s="578"/>
      <c r="O3750" s="578"/>
      <c r="P3750" s="578"/>
      <c r="Q3750" s="20"/>
      <c r="R3750" s="20"/>
      <c r="S3750" s="20"/>
      <c r="T3750" s="20"/>
      <c r="U3750" s="20"/>
      <c r="V3750" s="20"/>
      <c r="W3750" s="20"/>
      <c r="X3750" s="20"/>
      <c r="Y3750" s="20"/>
      <c r="Z3750" s="20"/>
      <c r="AA3750" s="20"/>
      <c r="AB3750" s="20"/>
    </row>
    <row r="3751" hidden="1">
      <c r="A3751" s="577"/>
      <c r="B3751" s="668"/>
      <c r="C3751" s="478">
        <v>44690.0</v>
      </c>
      <c r="D3751" s="630"/>
      <c r="E3751" s="101"/>
      <c r="F3751" s="101"/>
      <c r="G3751" s="308"/>
      <c r="H3751" s="348"/>
      <c r="I3751" s="173"/>
      <c r="J3751" s="101"/>
      <c r="K3751" s="300"/>
      <c r="L3751" s="578"/>
      <c r="M3751" s="619"/>
      <c r="N3751" s="578"/>
      <c r="O3751" s="578"/>
      <c r="P3751" s="578"/>
      <c r="Q3751" s="20"/>
      <c r="R3751" s="20"/>
      <c r="S3751" s="20"/>
      <c r="T3751" s="20"/>
      <c r="U3751" s="20"/>
      <c r="V3751" s="20"/>
      <c r="W3751" s="20"/>
      <c r="X3751" s="20"/>
      <c r="Y3751" s="20"/>
      <c r="Z3751" s="20"/>
      <c r="AA3751" s="20"/>
      <c r="AB3751" s="20"/>
    </row>
    <row r="3752" hidden="1">
      <c r="A3752" s="577"/>
      <c r="B3752" s="669" t="s">
        <v>10572</v>
      </c>
      <c r="C3752" s="670" t="s">
        <v>69</v>
      </c>
      <c r="D3752" s="630"/>
      <c r="E3752" s="101"/>
      <c r="F3752" s="101"/>
      <c r="G3752" s="308"/>
      <c r="H3752" s="348"/>
      <c r="I3752" s="173"/>
      <c r="J3752" s="101"/>
      <c r="K3752" s="300"/>
      <c r="L3752" s="578"/>
      <c r="M3752" s="619"/>
      <c r="N3752" s="578"/>
      <c r="O3752" s="578"/>
      <c r="P3752" s="578"/>
      <c r="Q3752" s="20"/>
      <c r="R3752" s="20"/>
      <c r="S3752" s="20"/>
      <c r="T3752" s="20"/>
      <c r="U3752" s="20"/>
      <c r="V3752" s="20"/>
      <c r="W3752" s="20"/>
      <c r="X3752" s="20"/>
      <c r="Y3752" s="20"/>
      <c r="Z3752" s="20"/>
      <c r="AA3752" s="20"/>
      <c r="AB3752" s="20"/>
    </row>
    <row r="3753" hidden="1">
      <c r="A3753" s="577"/>
      <c r="B3753" s="99"/>
      <c r="C3753" s="670" t="s">
        <v>69</v>
      </c>
      <c r="D3753" s="630"/>
      <c r="E3753" s="101"/>
      <c r="F3753" s="101"/>
      <c r="G3753" s="308"/>
      <c r="H3753" s="348"/>
      <c r="I3753" s="173"/>
      <c r="J3753" s="101"/>
      <c r="K3753" s="300"/>
      <c r="L3753" s="578"/>
      <c r="M3753" s="619"/>
      <c r="N3753" s="578"/>
      <c r="O3753" s="578"/>
      <c r="P3753" s="578"/>
      <c r="Q3753" s="20"/>
      <c r="R3753" s="20"/>
      <c r="S3753" s="20"/>
      <c r="T3753" s="20"/>
      <c r="U3753" s="20"/>
      <c r="V3753" s="20"/>
      <c r="W3753" s="20"/>
      <c r="X3753" s="20"/>
      <c r="Y3753" s="20"/>
      <c r="Z3753" s="20"/>
      <c r="AA3753" s="20"/>
      <c r="AB3753" s="20"/>
    </row>
    <row r="3754" hidden="1">
      <c r="A3754" s="577"/>
      <c r="B3754" s="99"/>
      <c r="C3754" s="670" t="s">
        <v>69</v>
      </c>
      <c r="D3754" s="621" t="s">
        <v>99</v>
      </c>
      <c r="E3754" s="671" t="s">
        <v>8517</v>
      </c>
      <c r="F3754" s="671" t="s">
        <v>8518</v>
      </c>
      <c r="G3754" s="587">
        <v>0.5416666666666666</v>
      </c>
      <c r="H3754" s="414" t="s">
        <v>12434</v>
      </c>
      <c r="I3754" s="116" t="s">
        <v>12435</v>
      </c>
      <c r="J3754" s="667" t="s">
        <v>8520</v>
      </c>
      <c r="K3754" s="300"/>
      <c r="L3754" s="578"/>
      <c r="M3754" s="619"/>
      <c r="N3754" s="578"/>
      <c r="O3754" s="578"/>
      <c r="P3754" s="578"/>
      <c r="Q3754" s="20"/>
      <c r="R3754" s="20"/>
      <c r="S3754" s="20"/>
      <c r="T3754" s="20"/>
      <c r="U3754" s="20"/>
      <c r="V3754" s="20"/>
      <c r="W3754" s="20"/>
      <c r="X3754" s="20"/>
      <c r="Y3754" s="20"/>
      <c r="Z3754" s="20"/>
      <c r="AA3754" s="20"/>
      <c r="AB3754" s="20"/>
    </row>
    <row r="3755" hidden="1">
      <c r="A3755" s="577"/>
      <c r="B3755" s="99"/>
      <c r="C3755" s="670" t="s">
        <v>69</v>
      </c>
      <c r="D3755" s="493" t="s">
        <v>99</v>
      </c>
      <c r="E3755" s="673" t="s">
        <v>3513</v>
      </c>
      <c r="F3755" s="673" t="s">
        <v>3514</v>
      </c>
      <c r="G3755" s="309" t="s">
        <v>8958</v>
      </c>
      <c r="H3755" s="231" t="s">
        <v>12436</v>
      </c>
      <c r="I3755" s="122" t="s">
        <v>12437</v>
      </c>
      <c r="J3755" s="673" t="s">
        <v>3516</v>
      </c>
      <c r="K3755" s="300" t="s">
        <v>12438</v>
      </c>
      <c r="L3755" s="578"/>
      <c r="M3755" s="619"/>
      <c r="N3755" s="578"/>
      <c r="O3755" s="578"/>
      <c r="P3755" s="578"/>
      <c r="Q3755" s="20"/>
      <c r="R3755" s="20"/>
      <c r="S3755" s="20"/>
      <c r="T3755" s="20"/>
      <c r="U3755" s="20"/>
      <c r="V3755" s="20"/>
      <c r="W3755" s="20"/>
      <c r="X3755" s="20"/>
      <c r="Y3755" s="20"/>
      <c r="Z3755" s="20"/>
      <c r="AA3755" s="20"/>
      <c r="AB3755" s="20"/>
    </row>
    <row r="3756" hidden="1">
      <c r="A3756" s="577"/>
      <c r="B3756" s="99"/>
      <c r="C3756" s="670" t="s">
        <v>69</v>
      </c>
      <c r="D3756" s="621" t="s">
        <v>99</v>
      </c>
      <c r="E3756" s="671" t="s">
        <v>8521</v>
      </c>
      <c r="F3756" s="671" t="s">
        <v>8522</v>
      </c>
      <c r="G3756" s="409" t="s">
        <v>8912</v>
      </c>
      <c r="H3756" s="414" t="s">
        <v>12436</v>
      </c>
      <c r="I3756" s="116" t="s">
        <v>12439</v>
      </c>
      <c r="J3756" s="667" t="s">
        <v>8524</v>
      </c>
      <c r="K3756" s="300"/>
      <c r="L3756" s="578"/>
      <c r="M3756" s="619"/>
      <c r="N3756" s="578"/>
      <c r="O3756" s="578"/>
      <c r="P3756" s="578"/>
      <c r="Q3756" s="20"/>
      <c r="R3756" s="20"/>
      <c r="S3756" s="20"/>
      <c r="T3756" s="20"/>
      <c r="U3756" s="20"/>
      <c r="V3756" s="20"/>
      <c r="W3756" s="20"/>
      <c r="X3756" s="20"/>
      <c r="Y3756" s="20"/>
      <c r="Z3756" s="20"/>
      <c r="AA3756" s="20"/>
      <c r="AB3756" s="20"/>
    </row>
    <row r="3757" hidden="1">
      <c r="A3757" s="577"/>
      <c r="B3757" s="99"/>
      <c r="C3757" s="670" t="s">
        <v>69</v>
      </c>
      <c r="D3757" s="621" t="s">
        <v>99</v>
      </c>
      <c r="E3757" s="667" t="s">
        <v>8656</v>
      </c>
      <c r="F3757" s="667" t="s">
        <v>8657</v>
      </c>
      <c r="G3757" s="409" t="s">
        <v>8870</v>
      </c>
      <c r="H3757" s="414" t="s">
        <v>11886</v>
      </c>
      <c r="I3757" s="116" t="s">
        <v>12440</v>
      </c>
      <c r="J3757" s="667" t="s">
        <v>8659</v>
      </c>
      <c r="K3757" s="300"/>
      <c r="L3757" s="578"/>
      <c r="M3757" s="619"/>
      <c r="N3757" s="578"/>
      <c r="O3757" s="578"/>
      <c r="P3757" s="578"/>
      <c r="Q3757" s="20"/>
      <c r="R3757" s="20"/>
      <c r="S3757" s="20"/>
      <c r="T3757" s="20"/>
      <c r="U3757" s="20"/>
      <c r="V3757" s="20"/>
      <c r="W3757" s="20"/>
      <c r="X3757" s="20"/>
      <c r="Y3757" s="20"/>
      <c r="Z3757" s="20"/>
      <c r="AA3757" s="20"/>
      <c r="AB3757" s="20"/>
    </row>
    <row r="3758" hidden="1">
      <c r="A3758" s="577"/>
      <c r="B3758" s="108"/>
      <c r="C3758" s="670" t="s">
        <v>69</v>
      </c>
      <c r="D3758" s="621" t="s">
        <v>99</v>
      </c>
      <c r="E3758" s="667" t="s">
        <v>8660</v>
      </c>
      <c r="F3758" s="667" t="s">
        <v>8661</v>
      </c>
      <c r="G3758" s="409" t="s">
        <v>10488</v>
      </c>
      <c r="H3758" s="414" t="s">
        <v>12376</v>
      </c>
      <c r="I3758" s="116" t="s">
        <v>12441</v>
      </c>
      <c r="J3758" s="667" t="s">
        <v>8663</v>
      </c>
      <c r="K3758" s="300"/>
      <c r="L3758" s="578"/>
      <c r="M3758" s="619"/>
      <c r="N3758" s="578"/>
      <c r="O3758" s="578"/>
      <c r="P3758" s="578"/>
      <c r="Q3758" s="20"/>
      <c r="R3758" s="20"/>
      <c r="S3758" s="20"/>
      <c r="T3758" s="20"/>
      <c r="U3758" s="20"/>
      <c r="V3758" s="20"/>
      <c r="W3758" s="20"/>
      <c r="X3758" s="20"/>
      <c r="Y3758" s="20"/>
      <c r="Z3758" s="20"/>
      <c r="AA3758" s="20"/>
      <c r="AB3758" s="20"/>
    </row>
    <row r="3759" hidden="1">
      <c r="A3759" s="577"/>
      <c r="B3759" s="668"/>
      <c r="C3759" s="478">
        <v>44693.0</v>
      </c>
      <c r="D3759" s="630"/>
      <c r="E3759" s="101"/>
      <c r="F3759" s="101"/>
      <c r="G3759" s="308"/>
      <c r="H3759" s="348"/>
      <c r="I3759" s="173"/>
      <c r="J3759" s="101"/>
      <c r="K3759" s="300"/>
      <c r="L3759" s="578"/>
      <c r="M3759" s="619"/>
      <c r="N3759" s="578"/>
      <c r="O3759" s="578"/>
      <c r="P3759" s="578"/>
      <c r="Q3759" s="20"/>
      <c r="R3759" s="20"/>
      <c r="S3759" s="20"/>
      <c r="T3759" s="20"/>
      <c r="U3759" s="20"/>
      <c r="V3759" s="20"/>
      <c r="W3759" s="20"/>
      <c r="X3759" s="20"/>
      <c r="Y3759" s="20"/>
      <c r="Z3759" s="20"/>
      <c r="AA3759" s="20"/>
      <c r="AB3759" s="20"/>
    </row>
    <row r="3760" hidden="1">
      <c r="A3760" s="577"/>
      <c r="B3760" s="669" t="s">
        <v>10572</v>
      </c>
      <c r="C3760" s="670" t="s">
        <v>69</v>
      </c>
      <c r="D3760" s="630"/>
      <c r="E3760" s="101"/>
      <c r="F3760" s="101"/>
      <c r="G3760" s="308"/>
      <c r="H3760" s="348"/>
      <c r="I3760" s="173"/>
      <c r="J3760" s="101"/>
      <c r="K3760" s="300"/>
      <c r="L3760" s="578"/>
      <c r="M3760" s="619"/>
      <c r="N3760" s="578"/>
      <c r="O3760" s="578"/>
      <c r="P3760" s="578"/>
      <c r="Q3760" s="20"/>
      <c r="R3760" s="20"/>
      <c r="S3760" s="20"/>
      <c r="T3760" s="20"/>
      <c r="U3760" s="20"/>
      <c r="V3760" s="20"/>
      <c r="W3760" s="20"/>
      <c r="X3760" s="20"/>
      <c r="Y3760" s="20"/>
      <c r="Z3760" s="20"/>
      <c r="AA3760" s="20"/>
      <c r="AB3760" s="20"/>
    </row>
    <row r="3761" hidden="1">
      <c r="A3761" s="577"/>
      <c r="B3761" s="99"/>
      <c r="C3761" s="670" t="s">
        <v>69</v>
      </c>
      <c r="D3761" s="630"/>
      <c r="E3761" s="101"/>
      <c r="F3761" s="101"/>
      <c r="G3761" s="308"/>
      <c r="H3761" s="348"/>
      <c r="I3761" s="173"/>
      <c r="J3761" s="101"/>
      <c r="K3761" s="300"/>
      <c r="L3761" s="578"/>
      <c r="M3761" s="619"/>
      <c r="N3761" s="578"/>
      <c r="O3761" s="578"/>
      <c r="P3761" s="578"/>
      <c r="Q3761" s="20"/>
      <c r="R3761" s="20"/>
      <c r="S3761" s="20"/>
      <c r="T3761" s="20"/>
      <c r="U3761" s="20"/>
      <c r="V3761" s="20"/>
      <c r="W3761" s="20"/>
      <c r="X3761" s="678"/>
      <c r="Y3761" s="20"/>
      <c r="Z3761" s="20"/>
      <c r="AA3761" s="20"/>
      <c r="AB3761" s="20"/>
    </row>
    <row r="3762" hidden="1">
      <c r="A3762" s="577"/>
      <c r="B3762" s="99"/>
      <c r="C3762" s="670" t="s">
        <v>69</v>
      </c>
      <c r="D3762" s="621" t="s">
        <v>156</v>
      </c>
      <c r="E3762" s="667" t="s">
        <v>8562</v>
      </c>
      <c r="F3762" s="667" t="s">
        <v>8563</v>
      </c>
      <c r="G3762" s="409" t="s">
        <v>8689</v>
      </c>
      <c r="H3762" s="414" t="s">
        <v>8728</v>
      </c>
      <c r="I3762" s="116" t="s">
        <v>12442</v>
      </c>
      <c r="J3762" s="667" t="s">
        <v>8565</v>
      </c>
      <c r="K3762" s="300"/>
      <c r="L3762" s="578"/>
      <c r="M3762" s="619"/>
      <c r="N3762" s="578"/>
      <c r="O3762" s="578"/>
      <c r="P3762" s="578"/>
      <c r="Q3762" s="20"/>
      <c r="R3762" s="20"/>
      <c r="S3762" s="20"/>
      <c r="T3762" s="20"/>
      <c r="U3762" s="20"/>
      <c r="V3762" s="679"/>
      <c r="W3762" s="20"/>
      <c r="X3762" s="678"/>
      <c r="Y3762" s="20"/>
      <c r="Z3762" s="20"/>
      <c r="AA3762" s="20"/>
      <c r="AB3762" s="20"/>
    </row>
    <row r="3763" hidden="1">
      <c r="A3763" s="577"/>
      <c r="B3763" s="99"/>
      <c r="C3763" s="670" t="s">
        <v>69</v>
      </c>
      <c r="D3763" s="621" t="s">
        <v>156</v>
      </c>
      <c r="E3763" s="667" t="s">
        <v>8434</v>
      </c>
      <c r="F3763" s="667" t="s">
        <v>8435</v>
      </c>
      <c r="G3763" s="409" t="s">
        <v>8707</v>
      </c>
      <c r="H3763" s="414" t="s">
        <v>8728</v>
      </c>
      <c r="I3763" s="116" t="s">
        <v>12443</v>
      </c>
      <c r="J3763" s="116" t="s">
        <v>8437</v>
      </c>
      <c r="K3763" s="300"/>
      <c r="L3763" s="578"/>
      <c r="M3763" s="619"/>
      <c r="N3763" s="578"/>
      <c r="O3763" s="578"/>
      <c r="P3763" s="578"/>
      <c r="Q3763" s="20"/>
      <c r="R3763" s="20"/>
      <c r="S3763" s="20"/>
      <c r="T3763" s="20"/>
      <c r="U3763" s="20"/>
      <c r="V3763" s="20"/>
      <c r="W3763" s="20"/>
      <c r="X3763" s="20"/>
      <c r="Y3763" s="680"/>
      <c r="Z3763" s="20"/>
      <c r="AA3763" s="20"/>
      <c r="AB3763" s="20"/>
    </row>
    <row r="3764" hidden="1">
      <c r="A3764" s="577"/>
      <c r="B3764" s="99"/>
      <c r="C3764" s="670" t="s">
        <v>69</v>
      </c>
      <c r="D3764" s="621" t="s">
        <v>156</v>
      </c>
      <c r="E3764" s="667" t="s">
        <v>8508</v>
      </c>
      <c r="F3764" s="667" t="s">
        <v>8509</v>
      </c>
      <c r="G3764" s="409" t="s">
        <v>8697</v>
      </c>
      <c r="H3764" s="414" t="s">
        <v>12444</v>
      </c>
      <c r="I3764" s="116" t="s">
        <v>12445</v>
      </c>
      <c r="J3764" s="116" t="s">
        <v>8511</v>
      </c>
      <c r="K3764" s="300"/>
      <c r="L3764" s="578"/>
      <c r="M3764" s="619"/>
      <c r="N3764" s="578"/>
      <c r="O3764" s="578"/>
      <c r="P3764" s="578"/>
      <c r="Q3764" s="20"/>
      <c r="R3764" s="20"/>
      <c r="S3764" s="20"/>
      <c r="T3764" s="20"/>
      <c r="U3764" s="20"/>
      <c r="V3764" s="20"/>
      <c r="W3764" s="20"/>
      <c r="X3764" s="20"/>
      <c r="Y3764" s="680"/>
      <c r="Z3764" s="20"/>
      <c r="AA3764" s="20"/>
      <c r="AB3764" s="20"/>
    </row>
    <row r="3765" hidden="1">
      <c r="A3765" s="577"/>
      <c r="B3765" s="99"/>
      <c r="C3765" s="670" t="s">
        <v>69</v>
      </c>
      <c r="D3765" s="621" t="s">
        <v>156</v>
      </c>
      <c r="E3765" s="48" t="s">
        <v>4432</v>
      </c>
      <c r="F3765" s="48" t="s">
        <v>4433</v>
      </c>
      <c r="G3765" s="409" t="s">
        <v>9276</v>
      </c>
      <c r="H3765" s="414" t="s">
        <v>12446</v>
      </c>
      <c r="I3765" s="116" t="s">
        <v>12447</v>
      </c>
      <c r="J3765" s="116" t="s">
        <v>3553</v>
      </c>
      <c r="K3765" s="300" t="s">
        <v>12448</v>
      </c>
      <c r="L3765" s="578"/>
      <c r="M3765" s="619"/>
      <c r="N3765" s="578"/>
      <c r="O3765" s="578"/>
      <c r="P3765" s="578"/>
      <c r="Q3765" s="20"/>
      <c r="R3765" s="20"/>
      <c r="S3765" s="20"/>
      <c r="T3765" s="20"/>
      <c r="U3765" s="20"/>
      <c r="V3765" s="20"/>
      <c r="W3765" s="20"/>
      <c r="X3765" s="20"/>
      <c r="Y3765" s="20"/>
      <c r="Z3765" s="20"/>
      <c r="AA3765" s="20"/>
      <c r="AB3765" s="20"/>
    </row>
    <row r="3766" hidden="1">
      <c r="A3766" s="577"/>
      <c r="B3766" s="108"/>
      <c r="C3766" s="670"/>
      <c r="D3766" s="630"/>
      <c r="E3766" s="101"/>
      <c r="F3766" s="101"/>
      <c r="G3766" s="308"/>
      <c r="H3766" s="348"/>
      <c r="I3766" s="173"/>
      <c r="J3766" s="101"/>
      <c r="K3766" s="300"/>
      <c r="L3766" s="578"/>
      <c r="M3766" s="619"/>
      <c r="N3766" s="578"/>
      <c r="O3766" s="578"/>
      <c r="P3766" s="578"/>
      <c r="Q3766" s="20"/>
      <c r="R3766" s="20"/>
      <c r="S3766" s="20"/>
      <c r="T3766" s="20"/>
      <c r="U3766" s="20"/>
      <c r="V3766" s="20"/>
      <c r="W3766" s="20"/>
      <c r="X3766" s="20"/>
      <c r="Y3766" s="20"/>
      <c r="Z3766" s="20"/>
      <c r="AA3766" s="20"/>
      <c r="AB3766" s="20"/>
    </row>
    <row r="3767" hidden="1">
      <c r="A3767" s="577"/>
      <c r="B3767" s="668"/>
      <c r="C3767" s="478">
        <v>44694.0</v>
      </c>
      <c r="D3767" s="630"/>
      <c r="E3767" s="101"/>
      <c r="F3767" s="101"/>
      <c r="G3767" s="308"/>
      <c r="H3767" s="348"/>
      <c r="I3767" s="173"/>
      <c r="J3767" s="101"/>
      <c r="K3767" s="300"/>
      <c r="L3767" s="578"/>
      <c r="M3767" s="619"/>
      <c r="N3767" s="578"/>
      <c r="O3767" s="578"/>
      <c r="P3767" s="578"/>
      <c r="Q3767" s="20"/>
      <c r="R3767" s="20"/>
      <c r="S3767" s="20"/>
      <c r="T3767" s="20"/>
      <c r="U3767" s="20"/>
      <c r="V3767" s="20"/>
      <c r="W3767" s="20"/>
      <c r="X3767" s="20"/>
      <c r="Y3767" s="20"/>
      <c r="Z3767" s="20"/>
      <c r="AA3767" s="20"/>
      <c r="AB3767" s="20"/>
    </row>
    <row r="3768" hidden="1">
      <c r="A3768" s="577"/>
      <c r="B3768" s="669" t="s">
        <v>10572</v>
      </c>
      <c r="C3768" s="670" t="s">
        <v>69</v>
      </c>
      <c r="D3768" s="630"/>
      <c r="E3768" s="101"/>
      <c r="F3768" s="101"/>
      <c r="G3768" s="308"/>
      <c r="H3768" s="348"/>
      <c r="I3768" s="173"/>
      <c r="J3768" s="101"/>
      <c r="K3768" s="300"/>
      <c r="L3768" s="578"/>
      <c r="M3768" s="619"/>
      <c r="N3768" s="578"/>
      <c r="O3768" s="578"/>
      <c r="P3768" s="578"/>
      <c r="Q3768" s="20"/>
      <c r="R3768" s="20"/>
      <c r="S3768" s="20"/>
      <c r="T3768" s="20"/>
      <c r="U3768" s="20"/>
      <c r="V3768" s="20"/>
      <c r="W3768" s="20"/>
      <c r="X3768" s="20"/>
      <c r="Y3768" s="20"/>
      <c r="Z3768" s="20"/>
      <c r="AA3768" s="20"/>
      <c r="AB3768" s="20"/>
    </row>
    <row r="3769" hidden="1">
      <c r="A3769" s="577"/>
      <c r="B3769" s="99"/>
      <c r="C3769" s="670" t="s">
        <v>69</v>
      </c>
      <c r="D3769" s="493" t="s">
        <v>156</v>
      </c>
      <c r="E3769" s="673" t="s">
        <v>8590</v>
      </c>
      <c r="F3769" s="673" t="s">
        <v>8591</v>
      </c>
      <c r="G3769" s="309" t="s">
        <v>9766</v>
      </c>
      <c r="H3769" s="231" t="s">
        <v>9965</v>
      </c>
      <c r="I3769" s="122" t="s">
        <v>12449</v>
      </c>
      <c r="J3769" s="122" t="s">
        <v>8593</v>
      </c>
      <c r="K3769" s="300" t="s">
        <v>2405</v>
      </c>
      <c r="L3769" s="578"/>
      <c r="M3769" s="619"/>
      <c r="N3769" s="578"/>
      <c r="O3769" s="578"/>
      <c r="P3769" s="578"/>
      <c r="Q3769" s="20"/>
      <c r="R3769" s="20"/>
      <c r="S3769" s="20"/>
      <c r="T3769" s="20"/>
      <c r="U3769" s="20"/>
      <c r="V3769" s="20"/>
      <c r="W3769" s="20"/>
      <c r="X3769" s="20"/>
      <c r="Y3769" s="20"/>
      <c r="Z3769" s="20"/>
      <c r="AA3769" s="20"/>
      <c r="AB3769" s="20"/>
    </row>
    <row r="3770" hidden="1">
      <c r="A3770" s="577"/>
      <c r="B3770" s="99"/>
      <c r="C3770" s="670" t="s">
        <v>69</v>
      </c>
      <c r="D3770" s="621" t="s">
        <v>99</v>
      </c>
      <c r="E3770" s="48" t="s">
        <v>5767</v>
      </c>
      <c r="F3770" s="48" t="s">
        <v>5768</v>
      </c>
      <c r="G3770" s="409" t="s">
        <v>9186</v>
      </c>
      <c r="H3770" s="414" t="s">
        <v>12450</v>
      </c>
      <c r="I3770" s="116" t="s">
        <v>12326</v>
      </c>
      <c r="J3770" s="48" t="s">
        <v>5770</v>
      </c>
      <c r="K3770" s="300"/>
      <c r="L3770" s="578"/>
      <c r="M3770" s="619"/>
      <c r="N3770" s="578"/>
      <c r="O3770" s="578"/>
      <c r="P3770" s="578"/>
      <c r="Q3770" s="20"/>
      <c r="R3770" s="20"/>
      <c r="S3770" s="20"/>
      <c r="T3770" s="20"/>
      <c r="U3770" s="20"/>
      <c r="V3770" s="20"/>
      <c r="W3770" s="20"/>
      <c r="X3770" s="20"/>
      <c r="Y3770" s="20"/>
      <c r="Z3770" s="20"/>
      <c r="AA3770" s="20"/>
      <c r="AB3770" s="20"/>
    </row>
    <row r="3771" hidden="1">
      <c r="A3771" s="577"/>
      <c r="B3771" s="99"/>
      <c r="C3771" s="670" t="s">
        <v>69</v>
      </c>
      <c r="D3771" s="493" t="s">
        <v>99</v>
      </c>
      <c r="E3771" s="424" t="s">
        <v>3084</v>
      </c>
      <c r="F3771" s="424" t="s">
        <v>3085</v>
      </c>
      <c r="G3771" s="309" t="s">
        <v>8958</v>
      </c>
      <c r="H3771" s="231" t="s">
        <v>11977</v>
      </c>
      <c r="I3771" s="122" t="s">
        <v>12451</v>
      </c>
      <c r="J3771" s="424" t="s">
        <v>3013</v>
      </c>
      <c r="K3771" s="300" t="s">
        <v>12452</v>
      </c>
      <c r="L3771" s="578"/>
      <c r="M3771" s="619"/>
      <c r="N3771" s="578"/>
      <c r="O3771" s="578"/>
      <c r="P3771" s="578"/>
      <c r="Q3771" s="20"/>
      <c r="R3771" s="20"/>
      <c r="S3771" s="20"/>
      <c r="T3771" s="20"/>
      <c r="U3771" s="20"/>
      <c r="V3771" s="20"/>
      <c r="W3771" s="20"/>
      <c r="X3771" s="20"/>
      <c r="Y3771" s="20"/>
      <c r="Z3771" s="20"/>
      <c r="AA3771" s="20"/>
      <c r="AB3771" s="20"/>
    </row>
    <row r="3772" hidden="1">
      <c r="A3772" s="577"/>
      <c r="B3772" s="99"/>
      <c r="C3772" s="670" t="s">
        <v>69</v>
      </c>
      <c r="D3772" s="493" t="s">
        <v>99</v>
      </c>
      <c r="E3772" s="424" t="s">
        <v>3010</v>
      </c>
      <c r="F3772" s="424" t="s">
        <v>3011</v>
      </c>
      <c r="G3772" s="309" t="s">
        <v>8958</v>
      </c>
      <c r="H3772" s="231" t="s">
        <v>11977</v>
      </c>
      <c r="I3772" s="122" t="s">
        <v>12451</v>
      </c>
      <c r="J3772" s="424" t="s">
        <v>3013</v>
      </c>
      <c r="K3772" s="300" t="s">
        <v>12452</v>
      </c>
      <c r="L3772" s="578"/>
      <c r="M3772" s="619"/>
      <c r="N3772" s="578"/>
      <c r="O3772" s="578"/>
      <c r="P3772" s="578"/>
      <c r="Q3772" s="20"/>
      <c r="R3772" s="20"/>
      <c r="S3772" s="20"/>
      <c r="T3772" s="20"/>
      <c r="U3772" s="20"/>
      <c r="V3772" s="20"/>
      <c r="W3772" s="20"/>
      <c r="X3772" s="20"/>
      <c r="Y3772" s="20"/>
      <c r="Z3772" s="20"/>
      <c r="AA3772" s="20"/>
      <c r="AB3772" s="20"/>
    </row>
    <row r="3773" hidden="1">
      <c r="A3773" s="577"/>
      <c r="B3773" s="99"/>
      <c r="C3773" s="670" t="s">
        <v>69</v>
      </c>
      <c r="D3773" s="621" t="s">
        <v>99</v>
      </c>
      <c r="E3773" s="667" t="s">
        <v>8566</v>
      </c>
      <c r="F3773" s="667" t="s">
        <v>8567</v>
      </c>
      <c r="G3773" s="409" t="s">
        <v>8760</v>
      </c>
      <c r="H3773" s="414" t="s">
        <v>11977</v>
      </c>
      <c r="I3773" s="116" t="s">
        <v>12453</v>
      </c>
      <c r="J3773" s="667" t="s">
        <v>8569</v>
      </c>
      <c r="K3773" s="300"/>
      <c r="L3773" s="578"/>
      <c r="M3773" s="619"/>
      <c r="N3773" s="578"/>
      <c r="O3773" s="578"/>
      <c r="P3773" s="578"/>
      <c r="Q3773" s="20"/>
      <c r="R3773" s="20"/>
      <c r="S3773" s="20"/>
      <c r="T3773" s="20"/>
      <c r="U3773" s="20"/>
      <c r="V3773" s="20"/>
      <c r="W3773" s="20"/>
      <c r="X3773" s="20"/>
      <c r="Y3773" s="20"/>
      <c r="Z3773" s="20"/>
      <c r="AA3773" s="20"/>
      <c r="AB3773" s="20"/>
    </row>
    <row r="3774" hidden="1">
      <c r="A3774" s="577"/>
      <c r="B3774" s="108"/>
      <c r="C3774" s="670"/>
      <c r="D3774" s="630"/>
      <c r="E3774" s="101"/>
      <c r="F3774" s="101"/>
      <c r="G3774" s="308"/>
      <c r="H3774" s="348"/>
      <c r="I3774" s="173"/>
      <c r="J3774" s="101"/>
      <c r="K3774" s="300"/>
      <c r="L3774" s="578"/>
      <c r="M3774" s="619"/>
      <c r="N3774" s="578"/>
      <c r="O3774" s="578"/>
      <c r="P3774" s="578"/>
      <c r="Q3774" s="20"/>
      <c r="R3774" s="20"/>
      <c r="S3774" s="20"/>
      <c r="T3774" s="20"/>
      <c r="U3774" s="20"/>
      <c r="V3774" s="20"/>
      <c r="W3774" s="20"/>
      <c r="X3774" s="20"/>
      <c r="Y3774" s="20"/>
      <c r="Z3774" s="20"/>
      <c r="AA3774" s="20"/>
      <c r="AB3774" s="20"/>
    </row>
    <row r="3775" hidden="1">
      <c r="A3775" s="577"/>
      <c r="B3775" s="668"/>
      <c r="C3775" s="478">
        <v>44700.0</v>
      </c>
      <c r="D3775" s="630"/>
      <c r="E3775" s="101"/>
      <c r="F3775" s="101"/>
      <c r="G3775" s="308"/>
      <c r="H3775" s="348"/>
      <c r="I3775" s="173"/>
      <c r="J3775" s="101"/>
      <c r="K3775" s="300"/>
      <c r="L3775" s="578"/>
      <c r="M3775" s="619"/>
      <c r="N3775" s="578"/>
      <c r="O3775" s="578"/>
      <c r="P3775" s="578"/>
      <c r="Q3775" s="20"/>
      <c r="R3775" s="20"/>
      <c r="S3775" s="20"/>
      <c r="T3775" s="20"/>
      <c r="U3775" s="20"/>
      <c r="V3775" s="20"/>
      <c r="W3775" s="20"/>
      <c r="X3775" s="20"/>
      <c r="Y3775" s="20"/>
      <c r="Z3775" s="20"/>
      <c r="AA3775" s="20"/>
      <c r="AB3775" s="20"/>
    </row>
    <row r="3776" hidden="1">
      <c r="A3776" s="577"/>
      <c r="B3776" s="669" t="s">
        <v>10572</v>
      </c>
      <c r="C3776" s="670" t="s">
        <v>69</v>
      </c>
      <c r="D3776" s="630"/>
      <c r="E3776" s="101"/>
      <c r="F3776" s="101"/>
      <c r="G3776" s="308"/>
      <c r="H3776" s="348"/>
      <c r="I3776" s="173"/>
      <c r="J3776" s="101"/>
      <c r="K3776" s="300"/>
      <c r="L3776" s="578"/>
      <c r="M3776" s="619"/>
      <c r="N3776" s="578"/>
      <c r="O3776" s="578"/>
      <c r="P3776" s="578"/>
      <c r="Q3776" s="20"/>
      <c r="R3776" s="20"/>
      <c r="S3776" s="20"/>
      <c r="T3776" s="20"/>
      <c r="U3776" s="20"/>
      <c r="V3776" s="20"/>
      <c r="W3776" s="20"/>
      <c r="X3776" s="20"/>
      <c r="Y3776" s="20"/>
      <c r="Z3776" s="20"/>
      <c r="AA3776" s="20"/>
      <c r="AB3776" s="20"/>
    </row>
    <row r="3777" hidden="1">
      <c r="A3777" s="577"/>
      <c r="B3777" s="99"/>
      <c r="C3777" s="670" t="s">
        <v>69</v>
      </c>
      <c r="D3777" s="621" t="s">
        <v>99</v>
      </c>
      <c r="E3777" s="671" t="s">
        <v>8628</v>
      </c>
      <c r="F3777" s="671" t="s">
        <v>8629</v>
      </c>
      <c r="G3777" s="587">
        <v>0.5</v>
      </c>
      <c r="H3777" s="414" t="s">
        <v>12454</v>
      </c>
      <c r="I3777" s="116" t="s">
        <v>12455</v>
      </c>
      <c r="J3777" s="667" t="s">
        <v>8631</v>
      </c>
      <c r="K3777" s="300"/>
      <c r="L3777" s="578"/>
      <c r="M3777" s="619"/>
      <c r="N3777" s="578"/>
      <c r="O3777" s="578"/>
      <c r="P3777" s="578"/>
      <c r="Q3777" s="20"/>
      <c r="R3777" s="20"/>
      <c r="S3777" s="20"/>
      <c r="T3777" s="20"/>
      <c r="U3777" s="20"/>
      <c r="V3777" s="20"/>
      <c r="W3777" s="20"/>
      <c r="X3777" s="20"/>
      <c r="Y3777" s="20"/>
      <c r="Z3777" s="20"/>
      <c r="AA3777" s="20"/>
      <c r="AB3777" s="20"/>
    </row>
    <row r="3778" hidden="1">
      <c r="A3778" s="577"/>
      <c r="B3778" s="99"/>
      <c r="C3778" s="670" t="s">
        <v>69</v>
      </c>
      <c r="D3778" s="621" t="s">
        <v>99</v>
      </c>
      <c r="E3778" s="48" t="s">
        <v>6540</v>
      </c>
      <c r="F3778" s="48" t="s">
        <v>6541</v>
      </c>
      <c r="G3778" s="587">
        <v>0.5416666666666666</v>
      </c>
      <c r="H3778" s="414" t="s">
        <v>12140</v>
      </c>
      <c r="I3778" s="116" t="s">
        <v>12456</v>
      </c>
      <c r="J3778" s="48" t="s">
        <v>6543</v>
      </c>
      <c r="K3778" s="300"/>
      <c r="L3778" s="578"/>
      <c r="M3778" s="619"/>
      <c r="N3778" s="578"/>
      <c r="O3778" s="578"/>
      <c r="P3778" s="578"/>
      <c r="Q3778" s="20"/>
      <c r="R3778" s="20"/>
      <c r="S3778" s="20"/>
      <c r="T3778" s="20"/>
      <c r="U3778" s="20"/>
      <c r="V3778" s="20"/>
      <c r="W3778" s="20"/>
      <c r="X3778" s="20"/>
      <c r="Y3778" s="20"/>
      <c r="Z3778" s="20"/>
      <c r="AA3778" s="20"/>
      <c r="AB3778" s="20"/>
    </row>
    <row r="3779" hidden="1">
      <c r="A3779" s="577"/>
      <c r="B3779" s="99"/>
      <c r="C3779" s="670" t="s">
        <v>69</v>
      </c>
      <c r="D3779" s="621" t="s">
        <v>99</v>
      </c>
      <c r="E3779" s="667" t="s">
        <v>8670</v>
      </c>
      <c r="F3779" s="667" t="s">
        <v>8671</v>
      </c>
      <c r="G3779" s="409" t="s">
        <v>9021</v>
      </c>
      <c r="H3779" s="414" t="s">
        <v>12457</v>
      </c>
      <c r="I3779" s="116" t="s">
        <v>12458</v>
      </c>
      <c r="J3779" s="667" t="s">
        <v>8673</v>
      </c>
      <c r="K3779" s="300"/>
      <c r="L3779" s="578"/>
      <c r="M3779" s="619"/>
      <c r="N3779" s="578"/>
      <c r="O3779" s="578"/>
      <c r="P3779" s="578"/>
      <c r="Q3779" s="20"/>
      <c r="R3779" s="20"/>
      <c r="S3779" s="20"/>
      <c r="T3779" s="20"/>
      <c r="U3779" s="20"/>
      <c r="V3779" s="20"/>
      <c r="W3779" s="20"/>
      <c r="X3779" s="20"/>
      <c r="Y3779" s="20"/>
      <c r="Z3779" s="20"/>
      <c r="AA3779" s="20"/>
      <c r="AB3779" s="20"/>
    </row>
    <row r="3780" hidden="1">
      <c r="A3780" s="577"/>
      <c r="B3780" s="99"/>
      <c r="C3780" s="670" t="s">
        <v>69</v>
      </c>
      <c r="D3780" s="493" t="s">
        <v>99</v>
      </c>
      <c r="E3780" s="673" t="s">
        <v>8099</v>
      </c>
      <c r="F3780" s="673" t="s">
        <v>8100</v>
      </c>
      <c r="G3780" s="309" t="s">
        <v>8745</v>
      </c>
      <c r="H3780" s="231" t="s">
        <v>12029</v>
      </c>
      <c r="I3780" s="122" t="s">
        <v>12459</v>
      </c>
      <c r="J3780" s="673" t="s">
        <v>8102</v>
      </c>
      <c r="K3780" s="300" t="s">
        <v>12460</v>
      </c>
      <c r="L3780" s="578"/>
      <c r="M3780" s="619"/>
      <c r="N3780" s="578"/>
      <c r="O3780" s="578"/>
      <c r="P3780" s="578"/>
      <c r="Q3780" s="20"/>
      <c r="R3780" s="20"/>
      <c r="S3780" s="20"/>
      <c r="T3780" s="20"/>
      <c r="U3780" s="20"/>
      <c r="V3780" s="20"/>
      <c r="W3780" s="20"/>
      <c r="X3780" s="20"/>
      <c r="Y3780" s="20"/>
      <c r="Z3780" s="20"/>
      <c r="AA3780" s="20"/>
      <c r="AB3780" s="20"/>
    </row>
    <row r="3781" hidden="1">
      <c r="A3781" s="577"/>
      <c r="B3781" s="99"/>
      <c r="C3781" s="670" t="s">
        <v>69</v>
      </c>
      <c r="D3781" s="493" t="s">
        <v>99</v>
      </c>
      <c r="E3781" s="673" t="s">
        <v>8530</v>
      </c>
      <c r="F3781" s="673" t="s">
        <v>8531</v>
      </c>
      <c r="G3781" s="309" t="s">
        <v>9325</v>
      </c>
      <c r="H3781" s="231" t="s">
        <v>12457</v>
      </c>
      <c r="I3781" s="122" t="s">
        <v>12461</v>
      </c>
      <c r="J3781" s="673" t="s">
        <v>8533</v>
      </c>
      <c r="K3781" s="300" t="s">
        <v>1527</v>
      </c>
      <c r="L3781" s="578"/>
      <c r="M3781" s="619"/>
      <c r="N3781" s="578"/>
      <c r="O3781" s="578"/>
      <c r="P3781" s="578"/>
      <c r="Q3781" s="20"/>
      <c r="R3781" s="20"/>
      <c r="S3781" s="20"/>
      <c r="T3781" s="20"/>
      <c r="U3781" s="20"/>
      <c r="V3781" s="20"/>
      <c r="W3781" s="20"/>
      <c r="X3781" s="20"/>
      <c r="Y3781" s="20"/>
      <c r="Z3781" s="20"/>
      <c r="AA3781" s="20"/>
      <c r="AB3781" s="20"/>
    </row>
    <row r="3782" hidden="1">
      <c r="A3782" s="577"/>
      <c r="B3782" s="99"/>
      <c r="C3782" s="670" t="s">
        <v>69</v>
      </c>
      <c r="D3782" s="630"/>
      <c r="E3782" s="101"/>
      <c r="F3782" s="101"/>
      <c r="G3782" s="308"/>
      <c r="H3782" s="348"/>
      <c r="I3782" s="173"/>
      <c r="J3782" s="101"/>
      <c r="K3782" s="300"/>
      <c r="L3782" s="578"/>
      <c r="M3782" s="619"/>
      <c r="N3782" s="578"/>
      <c r="O3782" s="578"/>
      <c r="P3782" s="578"/>
      <c r="Q3782" s="20"/>
      <c r="R3782" s="20"/>
      <c r="S3782" s="20"/>
      <c r="T3782" s="20"/>
      <c r="U3782" s="20"/>
      <c r="V3782" s="20"/>
      <c r="W3782" s="20"/>
      <c r="X3782" s="20"/>
      <c r="Y3782" s="20"/>
      <c r="Z3782" s="20"/>
      <c r="AA3782" s="20"/>
      <c r="AB3782" s="20"/>
    </row>
    <row r="3783" hidden="1">
      <c r="A3783" s="577"/>
      <c r="B3783" s="108"/>
      <c r="C3783" s="670"/>
      <c r="D3783" s="630"/>
      <c r="E3783" s="101"/>
      <c r="F3783" s="101"/>
      <c r="G3783" s="308"/>
      <c r="H3783" s="348"/>
      <c r="I3783" s="173"/>
      <c r="J3783" s="101"/>
      <c r="K3783" s="300"/>
      <c r="L3783" s="578"/>
      <c r="M3783" s="619"/>
      <c r="N3783" s="578"/>
      <c r="O3783" s="578"/>
      <c r="P3783" s="578"/>
      <c r="Q3783" s="20"/>
      <c r="R3783" s="20"/>
      <c r="S3783" s="20"/>
      <c r="T3783" s="20"/>
      <c r="U3783" s="20"/>
      <c r="V3783" s="20"/>
      <c r="W3783" s="20"/>
      <c r="X3783" s="20"/>
      <c r="Y3783" s="20"/>
      <c r="Z3783" s="20"/>
      <c r="AA3783" s="20"/>
      <c r="AB3783" s="20"/>
    </row>
    <row r="3784">
      <c r="A3784" s="577"/>
      <c r="B3784" s="83"/>
      <c r="C3784" s="478">
        <v>44701.0</v>
      </c>
      <c r="D3784" s="630"/>
      <c r="E3784" s="101"/>
      <c r="F3784" s="101"/>
      <c r="G3784" s="308"/>
      <c r="H3784" s="348"/>
      <c r="I3784" s="173"/>
      <c r="J3784" s="101"/>
      <c r="K3784" s="300"/>
      <c r="L3784" s="578"/>
      <c r="M3784" s="619"/>
      <c r="N3784" s="578"/>
      <c r="O3784" s="578"/>
      <c r="P3784" s="578"/>
      <c r="Q3784" s="20"/>
      <c r="R3784" s="20"/>
      <c r="S3784" s="20"/>
      <c r="T3784" s="20"/>
      <c r="U3784" s="20"/>
      <c r="V3784" s="20"/>
      <c r="W3784" s="20"/>
      <c r="X3784" s="20"/>
      <c r="Y3784" s="20"/>
      <c r="Z3784" s="20"/>
      <c r="AA3784" s="20"/>
      <c r="AB3784" s="20"/>
    </row>
    <row r="3785">
      <c r="A3785" s="577"/>
      <c r="B3785" s="582" t="s">
        <v>10572</v>
      </c>
      <c r="C3785" s="480" t="s">
        <v>69</v>
      </c>
      <c r="D3785" s="630" t="s">
        <v>131</v>
      </c>
      <c r="E3785" s="424" t="s">
        <v>2206</v>
      </c>
      <c r="F3785" s="424" t="s">
        <v>2207</v>
      </c>
      <c r="G3785" s="309" t="s">
        <v>9186</v>
      </c>
      <c r="H3785" s="231" t="s">
        <v>10765</v>
      </c>
      <c r="I3785" s="122" t="s">
        <v>12462</v>
      </c>
      <c r="J3785" s="122" t="s">
        <v>2209</v>
      </c>
      <c r="K3785" s="312" t="s">
        <v>10525</v>
      </c>
      <c r="L3785" s="578"/>
      <c r="M3785" s="619"/>
      <c r="N3785" s="578"/>
      <c r="O3785" s="578"/>
      <c r="P3785" s="578"/>
      <c r="Q3785" s="20"/>
      <c r="R3785" s="20"/>
      <c r="S3785" s="20"/>
      <c r="T3785" s="20"/>
      <c r="U3785" s="20"/>
      <c r="V3785" s="20"/>
      <c r="W3785" s="20"/>
      <c r="X3785" s="20"/>
      <c r="Y3785" s="20"/>
      <c r="Z3785" s="20"/>
      <c r="AA3785" s="20"/>
      <c r="AB3785" s="20"/>
    </row>
    <row r="3786">
      <c r="A3786" s="577"/>
      <c r="B3786" s="99"/>
      <c r="C3786" s="480" t="s">
        <v>69</v>
      </c>
      <c r="D3786" s="493" t="s">
        <v>99</v>
      </c>
      <c r="E3786" s="424" t="s">
        <v>2210</v>
      </c>
      <c r="F3786" s="424" t="s">
        <v>2211</v>
      </c>
      <c r="G3786" s="309" t="s">
        <v>9061</v>
      </c>
      <c r="H3786" s="231" t="s">
        <v>12324</v>
      </c>
      <c r="I3786" s="122" t="s">
        <v>12463</v>
      </c>
      <c r="J3786" s="424" t="s">
        <v>2209</v>
      </c>
      <c r="K3786" s="300" t="s">
        <v>12464</v>
      </c>
      <c r="L3786" s="578"/>
      <c r="M3786" s="619"/>
      <c r="N3786" s="578"/>
      <c r="O3786" s="578"/>
      <c r="P3786" s="578"/>
      <c r="Q3786" s="20"/>
      <c r="R3786" s="20"/>
      <c r="S3786" s="20"/>
      <c r="T3786" s="20"/>
      <c r="U3786" s="20"/>
      <c r="V3786" s="20"/>
      <c r="W3786" s="20"/>
      <c r="X3786" s="20"/>
      <c r="Y3786" s="20"/>
      <c r="Z3786" s="20"/>
      <c r="AA3786" s="20"/>
      <c r="AB3786" s="20"/>
    </row>
    <row r="3787">
      <c r="A3787" s="577"/>
      <c r="B3787" s="99"/>
      <c r="C3787" s="480" t="s">
        <v>69</v>
      </c>
      <c r="D3787" s="630" t="s">
        <v>131</v>
      </c>
      <c r="E3787" s="21" t="s">
        <v>8648</v>
      </c>
      <c r="F3787" s="673" t="s">
        <v>8649</v>
      </c>
      <c r="G3787" s="308" t="s">
        <v>8958</v>
      </c>
      <c r="H3787" s="348" t="s">
        <v>9422</v>
      </c>
      <c r="I3787" s="173" t="s">
        <v>12465</v>
      </c>
      <c r="J3787" s="21" t="s">
        <v>2281</v>
      </c>
      <c r="K3787" s="300"/>
      <c r="L3787" s="578"/>
      <c r="M3787" s="619"/>
      <c r="N3787" s="578"/>
      <c r="O3787" s="578"/>
      <c r="P3787" s="578"/>
      <c r="Q3787" s="20"/>
      <c r="R3787" s="20"/>
      <c r="S3787" s="20"/>
      <c r="T3787" s="20"/>
      <c r="U3787" s="20"/>
      <c r="V3787" s="20"/>
      <c r="W3787" s="20"/>
      <c r="X3787" s="20"/>
      <c r="Y3787" s="20"/>
      <c r="Z3787" s="20"/>
      <c r="AA3787" s="20"/>
      <c r="AB3787" s="20"/>
    </row>
    <row r="3788">
      <c r="A3788" s="577"/>
      <c r="B3788" s="99"/>
      <c r="C3788" s="480" t="s">
        <v>69</v>
      </c>
      <c r="D3788" s="493" t="s">
        <v>99</v>
      </c>
      <c r="E3788" s="424" t="s">
        <v>3802</v>
      </c>
      <c r="F3788" s="424" t="s">
        <v>3803</v>
      </c>
      <c r="G3788" s="309" t="s">
        <v>9377</v>
      </c>
      <c r="H3788" s="231" t="s">
        <v>12466</v>
      </c>
      <c r="I3788" s="122" t="s">
        <v>12467</v>
      </c>
      <c r="J3788" s="122" t="s">
        <v>3805</v>
      </c>
      <c r="K3788" s="300" t="s">
        <v>12468</v>
      </c>
      <c r="L3788" s="578"/>
      <c r="M3788" s="619"/>
      <c r="N3788" s="578"/>
      <c r="O3788" s="578"/>
      <c r="P3788" s="578"/>
      <c r="Q3788" s="20"/>
      <c r="R3788" s="20"/>
      <c r="S3788" s="20"/>
      <c r="T3788" s="20"/>
      <c r="U3788" s="20"/>
      <c r="V3788" s="20"/>
      <c r="W3788" s="20"/>
      <c r="X3788" s="20"/>
      <c r="Y3788" s="20"/>
      <c r="Z3788" s="20"/>
      <c r="AA3788" s="20"/>
      <c r="AB3788" s="20"/>
    </row>
    <row r="3789">
      <c r="A3789" s="577"/>
      <c r="B3789" s="99"/>
      <c r="C3789" s="480" t="s">
        <v>69</v>
      </c>
      <c r="D3789" s="621" t="s">
        <v>230</v>
      </c>
      <c r="E3789" s="48" t="s">
        <v>6554</v>
      </c>
      <c r="F3789" s="48" t="s">
        <v>6555</v>
      </c>
      <c r="G3789" s="409" t="s">
        <v>12469</v>
      </c>
      <c r="H3789" s="609" t="s">
        <v>12470</v>
      </c>
      <c r="I3789" s="116" t="s">
        <v>12471</v>
      </c>
      <c r="J3789" s="609" t="s">
        <v>6556</v>
      </c>
      <c r="K3789" s="300"/>
      <c r="L3789" s="578"/>
      <c r="M3789" s="619"/>
      <c r="N3789" s="578"/>
      <c r="O3789" s="578"/>
      <c r="P3789" s="578"/>
      <c r="Q3789" s="20"/>
      <c r="R3789" s="20"/>
      <c r="S3789" s="20"/>
      <c r="T3789" s="20"/>
      <c r="U3789" s="20"/>
      <c r="V3789" s="20"/>
      <c r="W3789" s="20"/>
      <c r="X3789" s="20"/>
      <c r="Y3789" s="20"/>
      <c r="Z3789" s="20"/>
      <c r="AA3789" s="20"/>
      <c r="AB3789" s="20"/>
    </row>
    <row r="3790">
      <c r="A3790" s="577"/>
      <c r="B3790" s="99"/>
      <c r="C3790" s="480" t="s">
        <v>69</v>
      </c>
      <c r="D3790" s="630"/>
      <c r="E3790" s="101"/>
      <c r="F3790" s="101"/>
      <c r="G3790" s="308"/>
      <c r="H3790" s="348"/>
      <c r="I3790" s="173"/>
      <c r="J3790" s="101"/>
      <c r="K3790" s="300"/>
      <c r="L3790" s="578"/>
      <c r="M3790" s="619"/>
      <c r="N3790" s="578"/>
      <c r="O3790" s="578"/>
      <c r="P3790" s="578"/>
      <c r="Q3790" s="20"/>
      <c r="R3790" s="20"/>
      <c r="S3790" s="20"/>
      <c r="T3790" s="20"/>
      <c r="U3790" s="20"/>
      <c r="V3790" s="20"/>
      <c r="W3790" s="20"/>
      <c r="X3790" s="20"/>
      <c r="Y3790" s="20"/>
      <c r="Z3790" s="20"/>
      <c r="AA3790" s="20"/>
      <c r="AB3790" s="20"/>
    </row>
    <row r="3791">
      <c r="A3791" s="577"/>
      <c r="B3791" s="108"/>
      <c r="C3791" s="480"/>
      <c r="D3791" s="630"/>
      <c r="E3791" s="101"/>
      <c r="F3791" s="101"/>
      <c r="G3791" s="308"/>
      <c r="H3791" s="348"/>
      <c r="I3791" s="173"/>
      <c r="J3791" s="101"/>
      <c r="K3791" s="300"/>
      <c r="L3791" s="578"/>
      <c r="M3791" s="619"/>
      <c r="N3791" s="578"/>
      <c r="O3791" s="578"/>
      <c r="P3791" s="578"/>
      <c r="Q3791" s="20"/>
      <c r="R3791" s="20"/>
      <c r="S3791" s="20"/>
      <c r="T3791" s="20"/>
      <c r="U3791" s="20"/>
      <c r="V3791" s="20"/>
      <c r="W3791" s="20"/>
      <c r="X3791" s="20"/>
      <c r="Y3791" s="20"/>
      <c r="Z3791" s="20"/>
      <c r="AA3791" s="20"/>
      <c r="AB3791" s="20"/>
    </row>
    <row r="3792">
      <c r="A3792" s="577"/>
      <c r="B3792" s="83"/>
      <c r="C3792" s="478">
        <v>44704.0</v>
      </c>
      <c r="D3792" s="630"/>
      <c r="E3792" s="101"/>
      <c r="F3792" s="101"/>
      <c r="G3792" s="308"/>
      <c r="H3792" s="348"/>
      <c r="I3792" s="173"/>
      <c r="J3792" s="101"/>
      <c r="K3792" s="300"/>
      <c r="L3792" s="349"/>
      <c r="M3792" s="362"/>
      <c r="N3792" s="578"/>
      <c r="O3792" s="578"/>
      <c r="P3792" s="578"/>
      <c r="Q3792" s="20"/>
      <c r="R3792" s="20"/>
      <c r="S3792" s="20"/>
      <c r="T3792" s="20"/>
      <c r="U3792" s="20"/>
      <c r="V3792" s="20"/>
      <c r="W3792" s="20"/>
      <c r="X3792" s="20"/>
      <c r="Y3792" s="20"/>
      <c r="Z3792" s="20"/>
      <c r="AA3792" s="20"/>
      <c r="AB3792" s="20"/>
    </row>
    <row r="3793">
      <c r="A3793" s="577"/>
      <c r="B3793" s="681" t="s">
        <v>12472</v>
      </c>
      <c r="C3793" s="34" t="s">
        <v>453</v>
      </c>
      <c r="D3793" s="630"/>
      <c r="E3793" s="665" t="s">
        <v>12473</v>
      </c>
      <c r="F3793" s="101"/>
      <c r="G3793" s="308"/>
      <c r="H3793" s="348"/>
      <c r="I3793" s="173"/>
      <c r="J3793" s="101"/>
      <c r="K3793" s="300"/>
      <c r="L3793" s="349"/>
      <c r="M3793" s="362"/>
      <c r="N3793" s="578"/>
      <c r="O3793" s="578"/>
      <c r="P3793" s="578"/>
      <c r="Q3793" s="20"/>
      <c r="R3793" s="20"/>
      <c r="S3793" s="20"/>
      <c r="T3793" s="20"/>
      <c r="U3793" s="20"/>
      <c r="V3793" s="20"/>
      <c r="W3793" s="20"/>
      <c r="X3793" s="20"/>
      <c r="Y3793" s="20"/>
      <c r="Z3793" s="20"/>
      <c r="AA3793" s="20"/>
      <c r="AB3793" s="20"/>
    </row>
    <row r="3794">
      <c r="A3794" s="577"/>
      <c r="B3794" s="99"/>
      <c r="C3794" s="34" t="s">
        <v>453</v>
      </c>
      <c r="D3794" s="493" t="s">
        <v>99</v>
      </c>
      <c r="E3794" s="424" t="s">
        <v>5984</v>
      </c>
      <c r="F3794" s="424" t="s">
        <v>5985</v>
      </c>
      <c r="G3794" s="309" t="s">
        <v>8927</v>
      </c>
      <c r="H3794" s="231" t="s">
        <v>12436</v>
      </c>
      <c r="I3794" s="122" t="s">
        <v>12474</v>
      </c>
      <c r="J3794" s="424" t="s">
        <v>5987</v>
      </c>
      <c r="K3794" s="300" t="s">
        <v>12475</v>
      </c>
      <c r="L3794" s="349"/>
      <c r="M3794" s="362"/>
      <c r="N3794" s="578"/>
      <c r="O3794" s="578"/>
      <c r="P3794" s="578"/>
      <c r="Q3794" s="20"/>
      <c r="R3794" s="20"/>
      <c r="S3794" s="20"/>
      <c r="T3794" s="20"/>
      <c r="U3794" s="20"/>
      <c r="V3794" s="20"/>
      <c r="W3794" s="20"/>
      <c r="X3794" s="20"/>
      <c r="Y3794" s="20"/>
      <c r="Z3794" s="20"/>
      <c r="AA3794" s="20"/>
      <c r="AB3794" s="20"/>
    </row>
    <row r="3795">
      <c r="A3795" s="577"/>
      <c r="B3795" s="99"/>
      <c r="C3795" s="34" t="s">
        <v>453</v>
      </c>
      <c r="D3795" s="621" t="s">
        <v>99</v>
      </c>
      <c r="E3795" s="48" t="s">
        <v>2068</v>
      </c>
      <c r="F3795" s="48" t="s">
        <v>2069</v>
      </c>
      <c r="G3795" s="409" t="s">
        <v>9222</v>
      </c>
      <c r="H3795" s="414" t="s">
        <v>12436</v>
      </c>
      <c r="I3795" s="116" t="s">
        <v>12476</v>
      </c>
      <c r="J3795" s="48" t="s">
        <v>12477</v>
      </c>
      <c r="K3795" s="300"/>
      <c r="L3795" s="349"/>
      <c r="M3795" s="362"/>
      <c r="N3795" s="578"/>
      <c r="O3795" s="578"/>
      <c r="P3795" s="578"/>
      <c r="Q3795" s="20"/>
      <c r="R3795" s="20"/>
      <c r="S3795" s="20"/>
      <c r="T3795" s="20"/>
      <c r="U3795" s="20"/>
      <c r="V3795" s="20"/>
      <c r="W3795" s="20"/>
      <c r="X3795" s="20"/>
      <c r="Y3795" s="20"/>
      <c r="Z3795" s="20"/>
      <c r="AA3795" s="20"/>
      <c r="AB3795" s="20"/>
    </row>
    <row r="3796">
      <c r="A3796" s="577"/>
      <c r="B3796" s="99"/>
      <c r="C3796" s="34" t="s">
        <v>453</v>
      </c>
      <c r="D3796" s="621" t="s">
        <v>99</v>
      </c>
      <c r="E3796" s="48" t="s">
        <v>4138</v>
      </c>
      <c r="F3796" s="48" t="s">
        <v>4139</v>
      </c>
      <c r="G3796" s="409" t="s">
        <v>8958</v>
      </c>
      <c r="H3796" s="414" t="s">
        <v>12436</v>
      </c>
      <c r="I3796" s="116" t="s">
        <v>12478</v>
      </c>
      <c r="J3796" s="48" t="s">
        <v>4141</v>
      </c>
      <c r="K3796" s="300"/>
      <c r="L3796" s="349"/>
      <c r="M3796" s="362"/>
      <c r="N3796" s="578"/>
      <c r="O3796" s="578"/>
      <c r="P3796" s="578"/>
      <c r="Q3796" s="20"/>
      <c r="R3796" s="20"/>
      <c r="S3796" s="20"/>
      <c r="T3796" s="20"/>
      <c r="U3796" s="20"/>
      <c r="V3796" s="20"/>
      <c r="W3796" s="20"/>
      <c r="X3796" s="20"/>
      <c r="Y3796" s="20"/>
      <c r="Z3796" s="20"/>
      <c r="AA3796" s="20"/>
      <c r="AB3796" s="20"/>
    </row>
    <row r="3797">
      <c r="A3797" s="577"/>
      <c r="B3797" s="99"/>
      <c r="C3797" s="34" t="s">
        <v>453</v>
      </c>
      <c r="D3797" s="621" t="s">
        <v>99</v>
      </c>
      <c r="E3797" s="48" t="s">
        <v>3462</v>
      </c>
      <c r="F3797" s="48" t="s">
        <v>3463</v>
      </c>
      <c r="G3797" s="409" t="s">
        <v>8912</v>
      </c>
      <c r="H3797" s="414" t="s">
        <v>12479</v>
      </c>
      <c r="I3797" s="116" t="s">
        <v>12480</v>
      </c>
      <c r="J3797" s="48" t="s">
        <v>3465</v>
      </c>
      <c r="K3797" s="300" t="s">
        <v>2212</v>
      </c>
      <c r="L3797" s="349"/>
      <c r="M3797" s="362"/>
      <c r="N3797" s="578"/>
      <c r="O3797" s="578"/>
      <c r="P3797" s="578"/>
      <c r="Q3797" s="20"/>
      <c r="R3797" s="20"/>
      <c r="S3797" s="20"/>
      <c r="T3797" s="20"/>
      <c r="U3797" s="20"/>
      <c r="V3797" s="20"/>
      <c r="W3797" s="20"/>
      <c r="X3797" s="20"/>
      <c r="Y3797" s="20"/>
      <c r="Z3797" s="20"/>
      <c r="AA3797" s="20"/>
      <c r="AB3797" s="20"/>
    </row>
    <row r="3798">
      <c r="A3798" s="577"/>
      <c r="B3798" s="99"/>
      <c r="C3798" s="34" t="s">
        <v>453</v>
      </c>
      <c r="D3798" s="630"/>
      <c r="E3798" s="101"/>
      <c r="F3798" s="101"/>
      <c r="G3798" s="308"/>
      <c r="H3798" s="348"/>
      <c r="I3798" s="173"/>
      <c r="J3798" s="101"/>
      <c r="K3798" s="300"/>
      <c r="L3798" s="349"/>
      <c r="M3798" s="362"/>
      <c r="N3798" s="578"/>
      <c r="O3798" s="578"/>
      <c r="P3798" s="578"/>
      <c r="Q3798" s="20"/>
      <c r="R3798" s="20"/>
      <c r="S3798" s="20"/>
      <c r="T3798" s="20"/>
      <c r="U3798" s="20"/>
      <c r="V3798" s="20"/>
      <c r="W3798" s="20"/>
      <c r="X3798" s="20"/>
      <c r="Y3798" s="20"/>
      <c r="Z3798" s="20"/>
      <c r="AA3798" s="20"/>
      <c r="AB3798" s="20"/>
    </row>
    <row r="3799">
      <c r="A3799" s="577"/>
      <c r="B3799" s="108"/>
      <c r="C3799" s="480"/>
      <c r="D3799" s="630"/>
      <c r="E3799" s="101"/>
      <c r="F3799" s="101"/>
      <c r="G3799" s="101"/>
      <c r="H3799" s="348"/>
      <c r="I3799" s="173"/>
      <c r="J3799" s="173"/>
      <c r="K3799" s="300"/>
      <c r="L3799" s="349"/>
      <c r="M3799" s="362"/>
      <c r="N3799" s="578"/>
      <c r="O3799" s="578"/>
      <c r="P3799" s="578"/>
      <c r="Q3799" s="20"/>
      <c r="R3799" s="20"/>
      <c r="S3799" s="20"/>
      <c r="T3799" s="20"/>
      <c r="U3799" s="20"/>
      <c r="V3799" s="20"/>
      <c r="W3799" s="20"/>
      <c r="X3799" s="20"/>
      <c r="Y3799" s="20"/>
      <c r="Z3799" s="20"/>
      <c r="AA3799" s="20"/>
      <c r="AB3799" s="20"/>
    </row>
    <row r="3800">
      <c r="A3800" s="577"/>
      <c r="B3800" s="83"/>
      <c r="C3800" s="478">
        <v>44707.0</v>
      </c>
      <c r="D3800" s="630"/>
      <c r="E3800" s="101"/>
      <c r="F3800" s="101"/>
      <c r="G3800" s="308"/>
      <c r="H3800" s="348"/>
      <c r="I3800" s="173"/>
      <c r="J3800" s="101"/>
      <c r="K3800" s="300"/>
      <c r="L3800" s="349"/>
      <c r="M3800" s="362"/>
      <c r="N3800" s="578"/>
      <c r="O3800" s="578"/>
      <c r="P3800" s="578"/>
      <c r="Q3800" s="20"/>
      <c r="R3800" s="20"/>
      <c r="S3800" s="20"/>
      <c r="T3800" s="20"/>
      <c r="U3800" s="20"/>
      <c r="V3800" s="20"/>
      <c r="W3800" s="20"/>
      <c r="X3800" s="20"/>
      <c r="Y3800" s="20"/>
      <c r="Z3800" s="20"/>
      <c r="AA3800" s="20"/>
      <c r="AB3800" s="20"/>
    </row>
    <row r="3801">
      <c r="A3801" s="577"/>
      <c r="B3801" s="681" t="s">
        <v>12472</v>
      </c>
      <c r="C3801" s="34" t="s">
        <v>453</v>
      </c>
      <c r="D3801" s="630"/>
      <c r="E3801" s="101"/>
      <c r="F3801" s="101"/>
      <c r="G3801" s="308"/>
      <c r="H3801" s="348"/>
      <c r="I3801" s="173"/>
      <c r="J3801" s="101"/>
      <c r="K3801" s="300"/>
      <c r="L3801" s="349"/>
      <c r="M3801" s="362"/>
      <c r="N3801" s="578"/>
      <c r="O3801" s="578"/>
      <c r="P3801" s="578"/>
      <c r="Q3801" s="20"/>
      <c r="R3801" s="20"/>
      <c r="S3801" s="20"/>
      <c r="T3801" s="20"/>
      <c r="U3801" s="20"/>
      <c r="V3801" s="20"/>
      <c r="W3801" s="20"/>
      <c r="X3801" s="20"/>
      <c r="Y3801" s="20"/>
      <c r="Z3801" s="20"/>
      <c r="AA3801" s="20"/>
      <c r="AB3801" s="20"/>
    </row>
    <row r="3802">
      <c r="A3802" s="577"/>
      <c r="B3802" s="99"/>
      <c r="C3802" s="34" t="s">
        <v>453</v>
      </c>
      <c r="D3802" s="630"/>
      <c r="E3802" s="101"/>
      <c r="F3802" s="101" t="s">
        <v>12481</v>
      </c>
      <c r="G3802" s="308"/>
      <c r="H3802" s="348"/>
      <c r="I3802" s="101"/>
      <c r="J3802" s="101"/>
      <c r="K3802" s="300"/>
      <c r="L3802" s="349"/>
      <c r="M3802" s="362"/>
      <c r="N3802" s="578"/>
      <c r="O3802" s="578"/>
      <c r="P3802" s="578"/>
      <c r="Q3802" s="20"/>
      <c r="R3802" s="20"/>
      <c r="S3802" s="20"/>
      <c r="T3802" s="20"/>
      <c r="U3802" s="20"/>
      <c r="V3802" s="20"/>
      <c r="W3802" s="20"/>
      <c r="X3802" s="20"/>
      <c r="Y3802" s="20"/>
      <c r="Z3802" s="20"/>
      <c r="AA3802" s="20"/>
      <c r="AB3802" s="20"/>
    </row>
    <row r="3803">
      <c r="A3803" s="577"/>
      <c r="B3803" s="99"/>
      <c r="C3803" s="34" t="s">
        <v>453</v>
      </c>
      <c r="D3803" s="630" t="s">
        <v>99</v>
      </c>
      <c r="E3803" s="549" t="s">
        <v>2210</v>
      </c>
      <c r="F3803" s="549" t="s">
        <v>2207</v>
      </c>
      <c r="G3803" s="550" t="s">
        <v>9061</v>
      </c>
      <c r="H3803" s="548" t="s">
        <v>12324</v>
      </c>
      <c r="I3803" s="216" t="s">
        <v>12463</v>
      </c>
      <c r="J3803" s="549" t="s">
        <v>2209</v>
      </c>
      <c r="K3803" s="300"/>
      <c r="L3803" s="349"/>
      <c r="M3803" s="362"/>
      <c r="N3803" s="578"/>
      <c r="O3803" s="578"/>
      <c r="P3803" s="578"/>
      <c r="Q3803" s="20"/>
      <c r="R3803" s="20"/>
      <c r="S3803" s="20"/>
      <c r="T3803" s="20"/>
      <c r="U3803" s="20"/>
      <c r="V3803" s="20"/>
      <c r="W3803" s="20"/>
      <c r="X3803" s="20"/>
      <c r="Y3803" s="20"/>
      <c r="Z3803" s="20"/>
      <c r="AA3803" s="20"/>
      <c r="AB3803" s="20"/>
    </row>
    <row r="3804">
      <c r="A3804" s="577"/>
      <c r="B3804" s="99"/>
      <c r="C3804" s="34" t="s">
        <v>453</v>
      </c>
      <c r="D3804" s="493" t="s">
        <v>99</v>
      </c>
      <c r="E3804" s="673" t="s">
        <v>8409</v>
      </c>
      <c r="F3804" s="673" t="s">
        <v>8410</v>
      </c>
      <c r="G3804" s="309" t="s">
        <v>8883</v>
      </c>
      <c r="H3804" s="231" t="s">
        <v>12482</v>
      </c>
      <c r="I3804" s="122" t="s">
        <v>12428</v>
      </c>
      <c r="J3804" s="673" t="s">
        <v>8412</v>
      </c>
      <c r="K3804" s="300" t="s">
        <v>12483</v>
      </c>
      <c r="L3804" s="349"/>
      <c r="M3804" s="362"/>
      <c r="N3804" s="578"/>
      <c r="O3804" s="578"/>
      <c r="P3804" s="578"/>
      <c r="Q3804" s="20"/>
      <c r="R3804" s="20"/>
      <c r="S3804" s="20"/>
      <c r="T3804" s="20"/>
      <c r="U3804" s="20"/>
      <c r="V3804" s="20"/>
      <c r="W3804" s="20"/>
      <c r="X3804" s="20"/>
      <c r="Y3804" s="20"/>
      <c r="Z3804" s="20"/>
      <c r="AA3804" s="20"/>
      <c r="AB3804" s="20"/>
    </row>
    <row r="3805">
      <c r="A3805" s="577"/>
      <c r="B3805" s="99"/>
      <c r="C3805" s="34" t="s">
        <v>453</v>
      </c>
      <c r="D3805" s="630" t="s">
        <v>51</v>
      </c>
      <c r="E3805" s="101" t="s">
        <v>448</v>
      </c>
      <c r="F3805" s="101" t="s">
        <v>449</v>
      </c>
      <c r="G3805" s="308" t="s">
        <v>8912</v>
      </c>
      <c r="H3805" s="348" t="s">
        <v>11008</v>
      </c>
      <c r="I3805" s="173" t="s">
        <v>12484</v>
      </c>
      <c r="J3805" s="11" t="s">
        <v>452</v>
      </c>
      <c r="K3805" s="300"/>
      <c r="L3805" s="349"/>
      <c r="M3805" s="362"/>
      <c r="N3805" s="578"/>
      <c r="O3805" s="578"/>
      <c r="P3805" s="578"/>
      <c r="Q3805" s="20"/>
      <c r="R3805" s="20"/>
      <c r="S3805" s="20"/>
      <c r="T3805" s="20"/>
      <c r="U3805" s="20"/>
      <c r="V3805" s="20"/>
      <c r="W3805" s="20"/>
      <c r="X3805" s="20"/>
      <c r="Y3805" s="20"/>
      <c r="Z3805" s="20"/>
      <c r="AA3805" s="20"/>
      <c r="AB3805" s="20"/>
    </row>
    <row r="3806">
      <c r="A3806" s="577"/>
      <c r="B3806" s="99"/>
      <c r="C3806" s="34" t="s">
        <v>453</v>
      </c>
      <c r="D3806" s="630" t="s">
        <v>115</v>
      </c>
      <c r="E3806" s="682" t="s">
        <v>8571</v>
      </c>
      <c r="F3806" s="682" t="s">
        <v>8572</v>
      </c>
      <c r="G3806" s="308" t="s">
        <v>8912</v>
      </c>
      <c r="H3806" s="348" t="s">
        <v>11008</v>
      </c>
      <c r="I3806" s="173" t="s">
        <v>12484</v>
      </c>
      <c r="J3806" s="11" t="s">
        <v>452</v>
      </c>
      <c r="K3806" s="300"/>
      <c r="L3806" s="349"/>
      <c r="M3806" s="362"/>
      <c r="N3806" s="578"/>
      <c r="O3806" s="578"/>
      <c r="P3806" s="578"/>
      <c r="Q3806" s="20"/>
      <c r="R3806" s="20"/>
      <c r="S3806" s="20"/>
      <c r="T3806" s="20"/>
      <c r="U3806" s="20"/>
      <c r="V3806" s="20"/>
      <c r="W3806" s="20"/>
      <c r="X3806" s="20"/>
      <c r="Y3806" s="20"/>
      <c r="Z3806" s="20"/>
      <c r="AA3806" s="20"/>
      <c r="AB3806" s="20"/>
    </row>
    <row r="3807">
      <c r="A3807" s="577"/>
      <c r="B3807" s="108"/>
      <c r="C3807" s="480"/>
      <c r="D3807" s="630" t="s">
        <v>115</v>
      </c>
      <c r="E3807" s="101" t="s">
        <v>2219</v>
      </c>
      <c r="F3807" s="101" t="s">
        <v>2220</v>
      </c>
      <c r="G3807" s="308" t="s">
        <v>8912</v>
      </c>
      <c r="H3807" s="348" t="s">
        <v>11008</v>
      </c>
      <c r="I3807" s="173" t="s">
        <v>12484</v>
      </c>
      <c r="J3807" s="11" t="s">
        <v>452</v>
      </c>
      <c r="K3807" s="300" t="s">
        <v>6967</v>
      </c>
      <c r="L3807" s="349"/>
      <c r="M3807" s="362"/>
      <c r="N3807" s="578"/>
      <c r="O3807" s="578"/>
      <c r="P3807" s="578"/>
      <c r="Q3807" s="20"/>
      <c r="R3807" s="20"/>
      <c r="S3807" s="20"/>
      <c r="T3807" s="20"/>
      <c r="U3807" s="20"/>
      <c r="V3807" s="20"/>
      <c r="W3807" s="20"/>
      <c r="X3807" s="20"/>
      <c r="Y3807" s="20"/>
      <c r="Z3807" s="20"/>
      <c r="AA3807" s="20"/>
      <c r="AB3807" s="20"/>
    </row>
    <row r="3808">
      <c r="A3808" s="577"/>
      <c r="B3808" s="683"/>
      <c r="C3808" s="73"/>
      <c r="D3808" s="37"/>
      <c r="E3808" s="11"/>
      <c r="F3808" s="11"/>
      <c r="G3808" s="624"/>
      <c r="H3808" s="625"/>
      <c r="I3808" s="66"/>
      <c r="J3808" s="11"/>
      <c r="K3808" s="45"/>
      <c r="L3808" s="578"/>
      <c r="M3808" s="619"/>
      <c r="N3808" s="578"/>
      <c r="O3808" s="578"/>
      <c r="P3808" s="578"/>
      <c r="Q3808" s="20"/>
      <c r="R3808" s="20"/>
      <c r="S3808" s="20"/>
      <c r="T3808" s="20"/>
      <c r="U3808" s="20"/>
      <c r="V3808" s="20"/>
      <c r="W3808" s="20"/>
      <c r="X3808" s="20"/>
      <c r="Y3808" s="20"/>
      <c r="Z3808" s="20"/>
      <c r="AA3808" s="20"/>
      <c r="AB3808" s="20"/>
    </row>
    <row r="3809">
      <c r="A3809" s="577"/>
      <c r="B3809" s="683"/>
      <c r="C3809" s="73"/>
      <c r="D3809" s="37"/>
      <c r="E3809" s="11"/>
      <c r="F3809" s="11"/>
      <c r="G3809" s="624"/>
      <c r="H3809" s="625"/>
      <c r="I3809" s="66"/>
      <c r="J3809" s="11"/>
      <c r="K3809" s="45"/>
      <c r="L3809" s="578"/>
      <c r="M3809" s="619"/>
      <c r="N3809" s="578"/>
      <c r="O3809" s="578"/>
      <c r="P3809" s="578"/>
      <c r="Q3809" s="20"/>
      <c r="R3809" s="20"/>
      <c r="S3809" s="20"/>
      <c r="T3809" s="20"/>
      <c r="U3809" s="20"/>
      <c r="V3809" s="20"/>
      <c r="W3809" s="20"/>
      <c r="X3809" s="20"/>
      <c r="Y3809" s="20"/>
      <c r="Z3809" s="20"/>
      <c r="AA3809" s="20"/>
      <c r="AB3809" s="20"/>
    </row>
    <row r="3810">
      <c r="A3810" s="577"/>
      <c r="B3810" s="683"/>
      <c r="C3810" s="73"/>
      <c r="D3810" s="37"/>
      <c r="E3810" s="11"/>
      <c r="F3810" s="11"/>
      <c r="G3810" s="624"/>
      <c r="H3810" s="625"/>
      <c r="I3810" s="66"/>
      <c r="J3810" s="11"/>
      <c r="K3810" s="45"/>
      <c r="L3810" s="578"/>
      <c r="M3810" s="619"/>
      <c r="N3810" s="578"/>
      <c r="O3810" s="578"/>
      <c r="P3810" s="578"/>
      <c r="Q3810" s="20"/>
      <c r="R3810" s="20"/>
      <c r="S3810" s="20"/>
      <c r="T3810" s="20"/>
      <c r="U3810" s="20"/>
      <c r="V3810" s="20"/>
      <c r="W3810" s="20"/>
      <c r="X3810" s="20"/>
      <c r="Y3810" s="20"/>
      <c r="Z3810" s="20"/>
      <c r="AA3810" s="20"/>
      <c r="AB3810" s="20"/>
    </row>
    <row r="3811">
      <c r="A3811" s="577"/>
      <c r="B3811" s="683"/>
      <c r="C3811" s="73"/>
      <c r="D3811" s="37"/>
      <c r="E3811" s="11"/>
      <c r="F3811" s="11"/>
      <c r="G3811" s="624"/>
      <c r="H3811" s="625"/>
      <c r="I3811" s="66"/>
      <c r="J3811" s="11"/>
      <c r="K3811" s="45"/>
      <c r="L3811" s="578"/>
      <c r="M3811" s="619"/>
      <c r="N3811" s="578"/>
      <c r="O3811" s="578"/>
      <c r="P3811" s="578"/>
      <c r="Q3811" s="20"/>
      <c r="R3811" s="20"/>
      <c r="S3811" s="20"/>
      <c r="T3811" s="20"/>
      <c r="U3811" s="20"/>
      <c r="V3811" s="20"/>
      <c r="W3811" s="20"/>
      <c r="X3811" s="20"/>
      <c r="Y3811" s="20"/>
      <c r="Z3811" s="20"/>
      <c r="AA3811" s="20"/>
      <c r="AB3811" s="20"/>
    </row>
    <row r="3812">
      <c r="A3812" s="577"/>
      <c r="B3812" s="683"/>
      <c r="C3812" s="73"/>
      <c r="D3812" s="37"/>
      <c r="E3812" s="11"/>
      <c r="F3812" s="11"/>
      <c r="G3812" s="624"/>
      <c r="H3812" s="625"/>
      <c r="I3812" s="66"/>
      <c r="J3812" s="11"/>
      <c r="K3812" s="45"/>
      <c r="L3812" s="578"/>
      <c r="M3812" s="619"/>
      <c r="N3812" s="578"/>
      <c r="O3812" s="578"/>
      <c r="P3812" s="578"/>
      <c r="Q3812" s="20"/>
      <c r="R3812" s="20"/>
      <c r="S3812" s="20"/>
      <c r="T3812" s="20"/>
      <c r="U3812" s="20"/>
      <c r="V3812" s="20"/>
      <c r="W3812" s="20"/>
      <c r="X3812" s="20"/>
      <c r="Y3812" s="20"/>
      <c r="Z3812" s="20"/>
      <c r="AA3812" s="20"/>
      <c r="AB3812" s="20"/>
    </row>
    <row r="3813">
      <c r="A3813" s="577"/>
      <c r="B3813" s="683"/>
      <c r="C3813" s="73"/>
      <c r="D3813" s="37"/>
      <c r="E3813" s="11"/>
      <c r="F3813" s="11"/>
      <c r="G3813" s="624"/>
      <c r="H3813" s="625"/>
      <c r="I3813" s="66"/>
      <c r="J3813" s="11"/>
      <c r="K3813" s="45"/>
      <c r="L3813" s="578"/>
      <c r="M3813" s="619"/>
      <c r="N3813" s="578"/>
      <c r="O3813" s="578"/>
      <c r="P3813" s="578"/>
      <c r="Q3813" s="20"/>
      <c r="R3813" s="20"/>
      <c r="S3813" s="20"/>
      <c r="T3813" s="20"/>
      <c r="U3813" s="20"/>
      <c r="V3813" s="20"/>
      <c r="W3813" s="20"/>
      <c r="X3813" s="20"/>
      <c r="Y3813" s="20"/>
      <c r="Z3813" s="20"/>
      <c r="AA3813" s="20"/>
      <c r="AB3813" s="20"/>
    </row>
    <row r="3814">
      <c r="A3814" s="577"/>
      <c r="B3814" s="683"/>
      <c r="C3814" s="73"/>
      <c r="D3814" s="37"/>
      <c r="E3814" s="11"/>
      <c r="F3814" s="11"/>
      <c r="G3814" s="624"/>
      <c r="H3814" s="625"/>
      <c r="I3814" s="66"/>
      <c r="J3814" s="11"/>
      <c r="K3814" s="45"/>
      <c r="L3814" s="578"/>
      <c r="M3814" s="619"/>
      <c r="N3814" s="578"/>
      <c r="O3814" s="578"/>
      <c r="P3814" s="578"/>
      <c r="Q3814" s="20"/>
      <c r="R3814" s="20"/>
      <c r="S3814" s="20"/>
      <c r="T3814" s="20"/>
      <c r="U3814" s="20"/>
      <c r="V3814" s="20"/>
      <c r="W3814" s="20"/>
      <c r="X3814" s="20"/>
      <c r="Y3814" s="20"/>
      <c r="Z3814" s="20"/>
      <c r="AA3814" s="20"/>
      <c r="AB3814" s="20"/>
    </row>
    <row r="3815">
      <c r="A3815" s="577"/>
      <c r="B3815" s="683"/>
      <c r="C3815" s="73"/>
      <c r="D3815" s="37"/>
      <c r="E3815" s="11"/>
      <c r="F3815" s="11"/>
      <c r="G3815" s="624"/>
      <c r="H3815" s="625"/>
      <c r="I3815" s="66"/>
      <c r="J3815" s="11"/>
      <c r="K3815" s="45"/>
      <c r="L3815" s="578"/>
      <c r="M3815" s="619"/>
      <c r="N3815" s="578"/>
      <c r="O3815" s="578"/>
      <c r="P3815" s="578"/>
      <c r="Q3815" s="20"/>
      <c r="R3815" s="20"/>
      <c r="S3815" s="20"/>
      <c r="T3815" s="20"/>
      <c r="U3815" s="20"/>
      <c r="V3815" s="20"/>
      <c r="W3815" s="20"/>
      <c r="X3815" s="20"/>
      <c r="Y3815" s="20"/>
      <c r="Z3815" s="20"/>
      <c r="AA3815" s="20"/>
      <c r="AB3815" s="20"/>
    </row>
    <row r="3816">
      <c r="A3816" s="577"/>
      <c r="B3816" s="683"/>
      <c r="C3816" s="73"/>
      <c r="D3816" s="37"/>
      <c r="E3816" s="11"/>
      <c r="F3816" s="11"/>
      <c r="G3816" s="624"/>
      <c r="H3816" s="625"/>
      <c r="I3816" s="66"/>
      <c r="J3816" s="11"/>
      <c r="K3816" s="45"/>
      <c r="L3816" s="578"/>
      <c r="M3816" s="619"/>
      <c r="N3816" s="578"/>
      <c r="O3816" s="578"/>
      <c r="P3816" s="578"/>
      <c r="Q3816" s="20"/>
      <c r="R3816" s="20"/>
      <c r="S3816" s="20"/>
      <c r="T3816" s="20"/>
      <c r="U3816" s="20"/>
      <c r="V3816" s="20"/>
      <c r="W3816" s="20"/>
      <c r="X3816" s="20"/>
      <c r="Y3816" s="20"/>
      <c r="Z3816" s="20"/>
      <c r="AA3816" s="20"/>
      <c r="AB3816" s="20"/>
    </row>
    <row r="3817">
      <c r="A3817" s="577"/>
      <c r="B3817" s="683"/>
      <c r="C3817" s="73"/>
      <c r="D3817" s="37"/>
      <c r="E3817" s="11"/>
      <c r="F3817" s="11"/>
      <c r="G3817" s="624"/>
      <c r="H3817" s="625"/>
      <c r="I3817" s="66"/>
      <c r="J3817" s="11"/>
      <c r="K3817" s="45"/>
      <c r="L3817" s="578"/>
      <c r="M3817" s="619"/>
      <c r="N3817" s="578"/>
      <c r="O3817" s="578"/>
      <c r="P3817" s="578"/>
      <c r="Q3817" s="20"/>
      <c r="R3817" s="20"/>
      <c r="S3817" s="20"/>
      <c r="T3817" s="20"/>
      <c r="U3817" s="20"/>
      <c r="V3817" s="20"/>
      <c r="W3817" s="20"/>
      <c r="X3817" s="20"/>
      <c r="Y3817" s="20"/>
      <c r="Z3817" s="20"/>
      <c r="AA3817" s="20"/>
      <c r="AB3817" s="20"/>
    </row>
    <row r="3818">
      <c r="A3818" s="577"/>
      <c r="B3818" s="683"/>
      <c r="C3818" s="73"/>
      <c r="D3818" s="37"/>
      <c r="E3818" s="11"/>
      <c r="F3818" s="11"/>
      <c r="G3818" s="624"/>
      <c r="H3818" s="625"/>
      <c r="I3818" s="66"/>
      <c r="J3818" s="11"/>
      <c r="K3818" s="45"/>
      <c r="L3818" s="578"/>
      <c r="M3818" s="619"/>
      <c r="N3818" s="578"/>
      <c r="O3818" s="578"/>
      <c r="P3818" s="578"/>
      <c r="Q3818" s="20"/>
      <c r="R3818" s="20"/>
      <c r="S3818" s="20"/>
      <c r="T3818" s="20"/>
      <c r="U3818" s="20"/>
      <c r="V3818" s="20"/>
      <c r="W3818" s="20"/>
      <c r="X3818" s="20"/>
      <c r="Y3818" s="20"/>
      <c r="Z3818" s="20"/>
      <c r="AA3818" s="20"/>
      <c r="AB3818" s="20"/>
    </row>
    <row r="3819">
      <c r="A3819" s="577"/>
      <c r="B3819" s="683"/>
      <c r="C3819" s="73"/>
      <c r="D3819" s="37"/>
      <c r="E3819" s="11"/>
      <c r="F3819" s="11"/>
      <c r="G3819" s="624"/>
      <c r="H3819" s="625"/>
      <c r="I3819" s="66"/>
      <c r="J3819" s="11"/>
      <c r="K3819" s="45"/>
      <c r="L3819" s="578"/>
      <c r="M3819" s="619"/>
      <c r="N3819" s="578"/>
      <c r="O3819" s="578"/>
      <c r="P3819" s="578"/>
      <c r="Q3819" s="20"/>
      <c r="R3819" s="20"/>
      <c r="S3819" s="20"/>
      <c r="T3819" s="20"/>
      <c r="U3819" s="20"/>
      <c r="V3819" s="20"/>
      <c r="W3819" s="20"/>
      <c r="X3819" s="20"/>
      <c r="Y3819" s="20"/>
      <c r="Z3819" s="20"/>
      <c r="AA3819" s="20"/>
      <c r="AB3819" s="20"/>
    </row>
    <row r="3820">
      <c r="A3820" s="577"/>
      <c r="B3820" s="683"/>
      <c r="C3820" s="73"/>
      <c r="D3820" s="37"/>
      <c r="E3820" s="11"/>
      <c r="F3820" s="11"/>
      <c r="G3820" s="624"/>
      <c r="H3820" s="625"/>
      <c r="I3820" s="66"/>
      <c r="J3820" s="11"/>
      <c r="K3820" s="45"/>
      <c r="L3820" s="578"/>
      <c r="M3820" s="619"/>
      <c r="N3820" s="578"/>
      <c r="O3820" s="578"/>
      <c r="P3820" s="578"/>
      <c r="Q3820" s="20"/>
      <c r="R3820" s="20"/>
      <c r="S3820" s="20"/>
      <c r="T3820" s="20"/>
      <c r="U3820" s="20"/>
      <c r="V3820" s="20"/>
      <c r="W3820" s="20"/>
      <c r="X3820" s="20"/>
      <c r="Y3820" s="20"/>
      <c r="Z3820" s="20"/>
      <c r="AA3820" s="20"/>
      <c r="AB3820" s="20"/>
    </row>
    <row r="3821">
      <c r="A3821" s="577"/>
      <c r="B3821" s="683"/>
      <c r="C3821" s="73"/>
      <c r="D3821" s="37"/>
      <c r="E3821" s="11"/>
      <c r="F3821" s="11"/>
      <c r="G3821" s="624"/>
      <c r="H3821" s="625"/>
      <c r="I3821" s="66"/>
      <c r="J3821" s="11"/>
      <c r="K3821" s="45"/>
      <c r="L3821" s="578"/>
      <c r="M3821" s="619"/>
      <c r="N3821" s="578"/>
      <c r="O3821" s="578"/>
      <c r="P3821" s="578"/>
      <c r="Q3821" s="20"/>
      <c r="R3821" s="20"/>
      <c r="S3821" s="20"/>
      <c r="T3821" s="20"/>
      <c r="U3821" s="20"/>
      <c r="V3821" s="20"/>
      <c r="W3821" s="20"/>
      <c r="X3821" s="20"/>
      <c r="Y3821" s="20"/>
      <c r="Z3821" s="20"/>
      <c r="AA3821" s="20"/>
      <c r="AB3821" s="20"/>
    </row>
    <row r="3822">
      <c r="A3822" s="577"/>
      <c r="B3822" s="683"/>
      <c r="C3822" s="73"/>
      <c r="D3822" s="37"/>
      <c r="E3822" s="11"/>
      <c r="F3822" s="11"/>
      <c r="G3822" s="624"/>
      <c r="H3822" s="625"/>
      <c r="I3822" s="66"/>
      <c r="J3822" s="11"/>
      <c r="K3822" s="45"/>
      <c r="L3822" s="578"/>
      <c r="M3822" s="619"/>
      <c r="N3822" s="578"/>
      <c r="O3822" s="578"/>
      <c r="P3822" s="578"/>
      <c r="Q3822" s="20"/>
      <c r="R3822" s="20"/>
      <c r="S3822" s="20"/>
      <c r="T3822" s="20"/>
      <c r="U3822" s="20"/>
      <c r="V3822" s="20"/>
      <c r="W3822" s="20"/>
      <c r="X3822" s="20"/>
      <c r="Y3822" s="20"/>
      <c r="Z3822" s="20"/>
      <c r="AA3822" s="20"/>
      <c r="AB3822" s="20"/>
    </row>
    <row r="3823">
      <c r="A3823" s="577"/>
      <c r="B3823" s="683"/>
      <c r="C3823" s="73"/>
      <c r="D3823" s="37"/>
      <c r="E3823" s="11"/>
      <c r="F3823" s="11"/>
      <c r="G3823" s="624"/>
      <c r="H3823" s="625"/>
      <c r="I3823" s="66"/>
      <c r="J3823" s="11"/>
      <c r="K3823" s="45"/>
      <c r="L3823" s="578"/>
      <c r="M3823" s="619"/>
      <c r="N3823" s="578"/>
      <c r="O3823" s="578"/>
      <c r="P3823" s="578"/>
      <c r="Q3823" s="20"/>
      <c r="R3823" s="20"/>
      <c r="S3823" s="20"/>
      <c r="T3823" s="20"/>
      <c r="U3823" s="20"/>
      <c r="V3823" s="20"/>
      <c r="W3823" s="20"/>
      <c r="X3823" s="20"/>
      <c r="Y3823" s="20"/>
      <c r="Z3823" s="20"/>
      <c r="AA3823" s="20"/>
      <c r="AB3823" s="20"/>
    </row>
    <row r="3824">
      <c r="A3824" s="577"/>
      <c r="B3824" s="683"/>
      <c r="C3824" s="73"/>
      <c r="D3824" s="37"/>
      <c r="E3824" s="11"/>
      <c r="F3824" s="11"/>
      <c r="G3824" s="624"/>
      <c r="H3824" s="625"/>
      <c r="I3824" s="66"/>
      <c r="J3824" s="11"/>
      <c r="K3824" s="45"/>
      <c r="L3824" s="578"/>
      <c r="M3824" s="619"/>
      <c r="N3824" s="578"/>
      <c r="O3824" s="578"/>
      <c r="P3824" s="578"/>
      <c r="Q3824" s="20"/>
      <c r="R3824" s="20"/>
      <c r="S3824" s="20"/>
      <c r="T3824" s="20"/>
      <c r="U3824" s="20"/>
      <c r="V3824" s="20"/>
      <c r="W3824" s="20"/>
      <c r="X3824" s="20"/>
      <c r="Y3824" s="20"/>
      <c r="Z3824" s="20"/>
      <c r="AA3824" s="20"/>
      <c r="AB3824" s="20"/>
    </row>
    <row r="3825">
      <c r="A3825" s="577"/>
      <c r="B3825" s="683"/>
      <c r="C3825" s="73"/>
      <c r="D3825" s="37"/>
      <c r="E3825" s="11"/>
      <c r="F3825" s="11"/>
      <c r="G3825" s="624"/>
      <c r="H3825" s="625"/>
      <c r="I3825" s="66"/>
      <c r="J3825" s="11"/>
      <c r="K3825" s="45"/>
      <c r="L3825" s="578"/>
      <c r="M3825" s="619"/>
      <c r="N3825" s="578"/>
      <c r="O3825" s="578"/>
      <c r="P3825" s="578"/>
      <c r="Q3825" s="20"/>
      <c r="R3825" s="20"/>
      <c r="S3825" s="20"/>
      <c r="T3825" s="20"/>
      <c r="U3825" s="20"/>
      <c r="V3825" s="20"/>
      <c r="W3825" s="20"/>
      <c r="X3825" s="20"/>
      <c r="Y3825" s="20"/>
      <c r="Z3825" s="20"/>
      <c r="AA3825" s="20"/>
      <c r="AB3825" s="20"/>
    </row>
    <row r="3826">
      <c r="A3826" s="577"/>
      <c r="B3826" s="683"/>
      <c r="C3826" s="73"/>
      <c r="D3826" s="37"/>
      <c r="E3826" s="11"/>
      <c r="F3826" s="11"/>
      <c r="G3826" s="624"/>
      <c r="H3826" s="625"/>
      <c r="I3826" s="66"/>
      <c r="J3826" s="11"/>
      <c r="K3826" s="45"/>
      <c r="L3826" s="578"/>
      <c r="M3826" s="619"/>
      <c r="N3826" s="578"/>
      <c r="O3826" s="578"/>
      <c r="P3826" s="578"/>
      <c r="Q3826" s="20"/>
      <c r="R3826" s="20"/>
      <c r="S3826" s="20"/>
      <c r="T3826" s="20"/>
      <c r="U3826" s="20"/>
      <c r="V3826" s="20"/>
      <c r="W3826" s="20"/>
      <c r="X3826" s="20"/>
      <c r="Y3826" s="20"/>
      <c r="Z3826" s="20"/>
      <c r="AA3826" s="20"/>
      <c r="AB3826" s="20"/>
    </row>
    <row r="3827">
      <c r="A3827" s="577"/>
      <c r="B3827" s="683"/>
      <c r="C3827" s="73"/>
      <c r="D3827" s="37"/>
      <c r="E3827" s="11"/>
      <c r="F3827" s="11"/>
      <c r="G3827" s="624"/>
      <c r="H3827" s="625"/>
      <c r="I3827" s="66"/>
      <c r="J3827" s="11"/>
      <c r="K3827" s="45"/>
      <c r="L3827" s="578"/>
      <c r="M3827" s="619"/>
      <c r="N3827" s="578"/>
      <c r="O3827" s="578"/>
      <c r="P3827" s="578"/>
      <c r="Q3827" s="20"/>
      <c r="R3827" s="20"/>
      <c r="S3827" s="20"/>
      <c r="T3827" s="20"/>
      <c r="U3827" s="20"/>
      <c r="V3827" s="20"/>
      <c r="W3827" s="20"/>
      <c r="X3827" s="20"/>
      <c r="Y3827" s="20"/>
      <c r="Z3827" s="20"/>
      <c r="AA3827" s="20"/>
      <c r="AB3827" s="20"/>
    </row>
    <row r="3828">
      <c r="A3828" s="577"/>
      <c r="B3828" s="683"/>
      <c r="C3828" s="73"/>
      <c r="D3828" s="37"/>
      <c r="E3828" s="11"/>
      <c r="F3828" s="11"/>
      <c r="G3828" s="624"/>
      <c r="H3828" s="625"/>
      <c r="I3828" s="66"/>
      <c r="J3828" s="11"/>
      <c r="K3828" s="45"/>
      <c r="L3828" s="578"/>
      <c r="M3828" s="619"/>
      <c r="N3828" s="578"/>
      <c r="O3828" s="578"/>
      <c r="P3828" s="578"/>
      <c r="Q3828" s="20"/>
      <c r="R3828" s="20"/>
      <c r="S3828" s="20"/>
      <c r="T3828" s="20"/>
      <c r="U3828" s="20"/>
      <c r="V3828" s="20"/>
      <c r="W3828" s="20"/>
      <c r="X3828" s="20"/>
      <c r="Y3828" s="20"/>
      <c r="Z3828" s="20"/>
      <c r="AA3828" s="20"/>
      <c r="AB3828" s="20"/>
    </row>
    <row r="3829">
      <c r="A3829" s="577"/>
      <c r="B3829" s="683"/>
      <c r="C3829" s="73"/>
      <c r="D3829" s="37"/>
      <c r="E3829" s="11"/>
      <c r="F3829" s="11"/>
      <c r="G3829" s="624"/>
      <c r="H3829" s="625"/>
      <c r="I3829" s="66"/>
      <c r="J3829" s="11"/>
      <c r="K3829" s="45"/>
      <c r="L3829" s="578"/>
      <c r="M3829" s="619"/>
      <c r="N3829" s="578"/>
      <c r="O3829" s="578"/>
      <c r="P3829" s="578"/>
      <c r="Q3829" s="20"/>
      <c r="R3829" s="20"/>
      <c r="S3829" s="20"/>
      <c r="T3829" s="20"/>
      <c r="U3829" s="20"/>
      <c r="V3829" s="20"/>
      <c r="W3829" s="20"/>
      <c r="X3829" s="20"/>
      <c r="Y3829" s="20"/>
      <c r="Z3829" s="20"/>
      <c r="AA3829" s="20"/>
      <c r="AB3829" s="20"/>
    </row>
    <row r="3830">
      <c r="A3830" s="577"/>
      <c r="B3830" s="683"/>
      <c r="C3830" s="73"/>
      <c r="D3830" s="37"/>
      <c r="E3830" s="11"/>
      <c r="F3830" s="11"/>
      <c r="G3830" s="624"/>
      <c r="H3830" s="625"/>
      <c r="I3830" s="66"/>
      <c r="J3830" s="11"/>
      <c r="K3830" s="45"/>
      <c r="L3830" s="578"/>
      <c r="M3830" s="619"/>
      <c r="N3830" s="578"/>
      <c r="O3830" s="578"/>
      <c r="P3830" s="578"/>
      <c r="Q3830" s="20"/>
      <c r="R3830" s="20"/>
      <c r="S3830" s="20"/>
      <c r="T3830" s="20"/>
      <c r="U3830" s="20"/>
      <c r="V3830" s="20"/>
      <c r="W3830" s="20"/>
      <c r="X3830" s="20"/>
      <c r="Y3830" s="20"/>
      <c r="Z3830" s="20"/>
      <c r="AA3830" s="20"/>
      <c r="AB3830" s="20"/>
    </row>
    <row r="3831">
      <c r="A3831" s="577"/>
      <c r="B3831" s="683"/>
      <c r="C3831" s="73"/>
      <c r="D3831" s="37"/>
      <c r="E3831" s="11"/>
      <c r="F3831" s="11"/>
      <c r="G3831" s="624"/>
      <c r="H3831" s="625"/>
      <c r="I3831" s="66"/>
      <c r="J3831" s="11"/>
      <c r="K3831" s="45"/>
      <c r="L3831" s="578"/>
      <c r="M3831" s="619"/>
      <c r="N3831" s="578"/>
      <c r="O3831" s="578"/>
      <c r="P3831" s="578"/>
      <c r="Q3831" s="20"/>
      <c r="R3831" s="20"/>
      <c r="S3831" s="20"/>
      <c r="T3831" s="20"/>
      <c r="U3831" s="20"/>
      <c r="V3831" s="20"/>
      <c r="W3831" s="20"/>
      <c r="X3831" s="20"/>
      <c r="Y3831" s="20"/>
      <c r="Z3831" s="20"/>
      <c r="AA3831" s="20"/>
      <c r="AB3831" s="20"/>
    </row>
    <row r="3832">
      <c r="A3832" s="577"/>
      <c r="B3832" s="683"/>
      <c r="C3832" s="73"/>
      <c r="D3832" s="37"/>
      <c r="E3832" s="11"/>
      <c r="F3832" s="11"/>
      <c r="G3832" s="624"/>
      <c r="H3832" s="625"/>
      <c r="I3832" s="66"/>
      <c r="J3832" s="11"/>
      <c r="K3832" s="45"/>
      <c r="L3832" s="578"/>
      <c r="M3832" s="619"/>
      <c r="N3832" s="578"/>
      <c r="O3832" s="578"/>
      <c r="P3832" s="578"/>
      <c r="Q3832" s="20"/>
      <c r="R3832" s="20"/>
      <c r="S3832" s="20"/>
      <c r="T3832" s="20"/>
      <c r="U3832" s="20"/>
      <c r="V3832" s="20"/>
      <c r="W3832" s="20"/>
      <c r="X3832" s="20"/>
      <c r="Y3832" s="20"/>
      <c r="Z3832" s="20"/>
      <c r="AA3832" s="20"/>
      <c r="AB3832" s="20"/>
    </row>
    <row r="3833">
      <c r="A3833" s="577"/>
      <c r="B3833" s="683"/>
      <c r="C3833" s="73"/>
      <c r="D3833" s="37"/>
      <c r="E3833" s="11"/>
      <c r="F3833" s="11"/>
      <c r="G3833" s="624"/>
      <c r="H3833" s="625"/>
      <c r="I3833" s="66"/>
      <c r="J3833" s="11"/>
      <c r="K3833" s="45"/>
      <c r="L3833" s="578"/>
      <c r="M3833" s="619"/>
      <c r="N3833" s="578"/>
      <c r="O3833" s="578"/>
      <c r="P3833" s="578"/>
      <c r="Q3833" s="20"/>
      <c r="R3833" s="20"/>
      <c r="S3833" s="20"/>
      <c r="T3833" s="20"/>
      <c r="U3833" s="20"/>
      <c r="V3833" s="20"/>
      <c r="W3833" s="20"/>
      <c r="X3833" s="20"/>
      <c r="Y3833" s="20"/>
      <c r="Z3833" s="20"/>
      <c r="AA3833" s="20"/>
      <c r="AB3833" s="20"/>
    </row>
    <row r="3834">
      <c r="A3834" s="577"/>
      <c r="B3834" s="683"/>
      <c r="C3834" s="73"/>
      <c r="D3834" s="37"/>
      <c r="E3834" s="11"/>
      <c r="F3834" s="11"/>
      <c r="G3834" s="624"/>
      <c r="H3834" s="625"/>
      <c r="I3834" s="66"/>
      <c r="J3834" s="11"/>
      <c r="K3834" s="45"/>
      <c r="L3834" s="578"/>
      <c r="M3834" s="619"/>
      <c r="N3834" s="578"/>
      <c r="O3834" s="578"/>
      <c r="P3834" s="578"/>
      <c r="Q3834" s="20"/>
      <c r="R3834" s="20"/>
      <c r="S3834" s="20"/>
      <c r="T3834" s="20"/>
      <c r="U3834" s="20"/>
      <c r="V3834" s="20"/>
      <c r="W3834" s="20"/>
      <c r="X3834" s="20"/>
      <c r="Y3834" s="20"/>
      <c r="Z3834" s="20"/>
      <c r="AA3834" s="20"/>
      <c r="AB3834" s="20"/>
    </row>
    <row r="3835">
      <c r="A3835" s="577"/>
      <c r="B3835" s="683"/>
      <c r="C3835" s="73"/>
      <c r="D3835" s="37"/>
      <c r="E3835" s="11"/>
      <c r="F3835" s="11"/>
      <c r="G3835" s="624"/>
      <c r="H3835" s="625"/>
      <c r="I3835" s="66"/>
      <c r="J3835" s="11"/>
      <c r="K3835" s="45"/>
      <c r="L3835" s="578"/>
      <c r="M3835" s="619"/>
      <c r="N3835" s="578"/>
      <c r="O3835" s="578"/>
      <c r="P3835" s="578"/>
      <c r="Q3835" s="20"/>
      <c r="R3835" s="20"/>
      <c r="S3835" s="20"/>
      <c r="T3835" s="20"/>
      <c r="U3835" s="20"/>
      <c r="V3835" s="20"/>
      <c r="W3835" s="20"/>
      <c r="X3835" s="20"/>
      <c r="Y3835" s="20"/>
      <c r="Z3835" s="20"/>
      <c r="AA3835" s="20"/>
      <c r="AB3835" s="20"/>
    </row>
    <row r="3836">
      <c r="A3836" s="577"/>
      <c r="B3836" s="683"/>
      <c r="C3836" s="73"/>
      <c r="D3836" s="37"/>
      <c r="E3836" s="11"/>
      <c r="F3836" s="11"/>
      <c r="G3836" s="624"/>
      <c r="H3836" s="625"/>
      <c r="I3836" s="66"/>
      <c r="J3836" s="11"/>
      <c r="K3836" s="45"/>
      <c r="L3836" s="578"/>
      <c r="M3836" s="619"/>
      <c r="N3836" s="578"/>
      <c r="O3836" s="578"/>
      <c r="P3836" s="578"/>
      <c r="Q3836" s="20"/>
      <c r="R3836" s="20"/>
      <c r="S3836" s="20"/>
      <c r="T3836" s="20"/>
      <c r="U3836" s="20"/>
      <c r="V3836" s="20"/>
      <c r="W3836" s="20"/>
      <c r="X3836" s="20"/>
      <c r="Y3836" s="20"/>
      <c r="Z3836" s="20"/>
      <c r="AA3836" s="20"/>
      <c r="AB3836" s="20"/>
    </row>
    <row r="3837">
      <c r="A3837" s="577"/>
      <c r="B3837" s="683"/>
      <c r="C3837" s="73"/>
      <c r="D3837" s="37"/>
      <c r="E3837" s="11"/>
      <c r="F3837" s="11"/>
      <c r="G3837" s="624"/>
      <c r="H3837" s="625"/>
      <c r="I3837" s="66"/>
      <c r="J3837" s="11"/>
      <c r="K3837" s="45"/>
      <c r="L3837" s="578"/>
      <c r="M3837" s="619"/>
      <c r="N3837" s="578"/>
      <c r="O3837" s="578"/>
      <c r="P3837" s="578"/>
      <c r="Q3837" s="20"/>
      <c r="R3837" s="20"/>
      <c r="S3837" s="20"/>
      <c r="T3837" s="20"/>
      <c r="U3837" s="20"/>
      <c r="V3837" s="20"/>
      <c r="W3837" s="20"/>
      <c r="X3837" s="20"/>
      <c r="Y3837" s="20"/>
      <c r="Z3837" s="20"/>
      <c r="AA3837" s="20"/>
      <c r="AB3837" s="20"/>
    </row>
    <row r="3838">
      <c r="A3838" s="577"/>
      <c r="B3838" s="683"/>
      <c r="C3838" s="73"/>
      <c r="D3838" s="37"/>
      <c r="E3838" s="11"/>
      <c r="F3838" s="11"/>
      <c r="G3838" s="624"/>
      <c r="H3838" s="625"/>
      <c r="I3838" s="66"/>
      <c r="J3838" s="11"/>
      <c r="K3838" s="45"/>
      <c r="L3838" s="578"/>
      <c r="M3838" s="619"/>
      <c r="N3838" s="578"/>
      <c r="O3838" s="578"/>
      <c r="P3838" s="578"/>
      <c r="Q3838" s="20"/>
      <c r="R3838" s="20"/>
      <c r="S3838" s="20"/>
      <c r="T3838" s="20"/>
      <c r="U3838" s="20"/>
      <c r="V3838" s="20"/>
      <c r="W3838" s="20"/>
      <c r="X3838" s="20"/>
      <c r="Y3838" s="20"/>
      <c r="Z3838" s="20"/>
      <c r="AA3838" s="20"/>
      <c r="AB3838" s="20"/>
    </row>
    <row r="3839">
      <c r="A3839" s="577"/>
      <c r="B3839" s="683"/>
      <c r="C3839" s="73"/>
      <c r="D3839" s="37"/>
      <c r="E3839" s="11"/>
      <c r="F3839" s="11"/>
      <c r="G3839" s="624"/>
      <c r="H3839" s="625"/>
      <c r="I3839" s="66"/>
      <c r="J3839" s="11"/>
      <c r="K3839" s="45"/>
      <c r="L3839" s="578"/>
      <c r="M3839" s="619"/>
      <c r="N3839" s="578"/>
      <c r="O3839" s="578"/>
      <c r="P3839" s="578"/>
      <c r="Q3839" s="20"/>
      <c r="R3839" s="20"/>
      <c r="S3839" s="20"/>
      <c r="T3839" s="20"/>
      <c r="U3839" s="20"/>
      <c r="V3839" s="20"/>
      <c r="W3839" s="20"/>
      <c r="X3839" s="20"/>
      <c r="Y3839" s="20"/>
      <c r="Z3839" s="20"/>
      <c r="AA3839" s="20"/>
      <c r="AB3839" s="20"/>
    </row>
    <row r="3840">
      <c r="A3840" s="577"/>
      <c r="B3840" s="683"/>
      <c r="C3840" s="73"/>
      <c r="D3840" s="37"/>
      <c r="E3840" s="11"/>
      <c r="F3840" s="11"/>
      <c r="G3840" s="624"/>
      <c r="H3840" s="625"/>
      <c r="I3840" s="66"/>
      <c r="J3840" s="11"/>
      <c r="K3840" s="45"/>
      <c r="L3840" s="578"/>
      <c r="M3840" s="619"/>
      <c r="N3840" s="578"/>
      <c r="O3840" s="578"/>
      <c r="P3840" s="578"/>
      <c r="Q3840" s="20"/>
      <c r="R3840" s="20"/>
      <c r="S3840" s="20"/>
      <c r="T3840" s="20"/>
      <c r="U3840" s="20"/>
      <c r="V3840" s="20"/>
      <c r="W3840" s="20"/>
      <c r="X3840" s="20"/>
      <c r="Y3840" s="20"/>
      <c r="Z3840" s="20"/>
      <c r="AA3840" s="20"/>
      <c r="AB3840" s="20"/>
    </row>
    <row r="3841">
      <c r="A3841" s="577"/>
      <c r="B3841" s="683"/>
      <c r="C3841" s="73"/>
      <c r="D3841" s="37"/>
      <c r="E3841" s="11"/>
      <c r="F3841" s="11"/>
      <c r="G3841" s="624"/>
      <c r="H3841" s="625"/>
      <c r="I3841" s="66"/>
      <c r="J3841" s="11"/>
      <c r="K3841" s="45"/>
      <c r="L3841" s="578"/>
      <c r="M3841" s="619"/>
      <c r="N3841" s="578"/>
      <c r="O3841" s="578"/>
      <c r="P3841" s="578"/>
      <c r="Q3841" s="20"/>
      <c r="R3841" s="20"/>
      <c r="S3841" s="20"/>
      <c r="T3841" s="20"/>
      <c r="U3841" s="20"/>
      <c r="V3841" s="20"/>
      <c r="W3841" s="20"/>
      <c r="X3841" s="20"/>
      <c r="Y3841" s="20"/>
      <c r="Z3841" s="20"/>
      <c r="AA3841" s="20"/>
      <c r="AB3841" s="20"/>
    </row>
    <row r="3842">
      <c r="A3842" s="577"/>
      <c r="B3842" s="683"/>
      <c r="C3842" s="73"/>
      <c r="D3842" s="37"/>
      <c r="E3842" s="11"/>
      <c r="F3842" s="11"/>
      <c r="G3842" s="624"/>
      <c r="H3842" s="625"/>
      <c r="I3842" s="66"/>
      <c r="J3842" s="11"/>
      <c r="K3842" s="45"/>
      <c r="L3842" s="578"/>
      <c r="M3842" s="619"/>
      <c r="N3842" s="578"/>
      <c r="O3842" s="578"/>
      <c r="P3842" s="578"/>
      <c r="Q3842" s="20"/>
      <c r="R3842" s="20"/>
      <c r="S3842" s="20"/>
      <c r="T3842" s="20"/>
      <c r="U3842" s="20"/>
      <c r="V3842" s="20"/>
      <c r="W3842" s="20"/>
      <c r="X3842" s="20"/>
      <c r="Y3842" s="20"/>
      <c r="Z3842" s="20"/>
      <c r="AA3842" s="20"/>
      <c r="AB3842" s="20"/>
    </row>
    <row r="3843">
      <c r="A3843" s="577"/>
      <c r="B3843" s="683"/>
      <c r="C3843" s="73"/>
      <c r="D3843" s="37"/>
      <c r="E3843" s="11"/>
      <c r="F3843" s="11"/>
      <c r="G3843" s="624"/>
      <c r="H3843" s="625"/>
      <c r="I3843" s="66"/>
      <c r="J3843" s="11"/>
      <c r="K3843" s="45"/>
      <c r="L3843" s="578"/>
      <c r="M3843" s="619"/>
      <c r="N3843" s="578"/>
      <c r="O3843" s="578"/>
      <c r="P3843" s="578"/>
      <c r="Q3843" s="20"/>
      <c r="R3843" s="20"/>
      <c r="S3843" s="20"/>
      <c r="T3843" s="20"/>
      <c r="U3843" s="20"/>
      <c r="V3843" s="20"/>
      <c r="W3843" s="20"/>
      <c r="X3843" s="20"/>
      <c r="Y3843" s="20"/>
      <c r="Z3843" s="20"/>
      <c r="AA3843" s="20"/>
      <c r="AB3843" s="20"/>
    </row>
    <row r="3844">
      <c r="A3844" s="577"/>
      <c r="B3844" s="683"/>
      <c r="C3844" s="73"/>
      <c r="D3844" s="37"/>
      <c r="E3844" s="11"/>
      <c r="F3844" s="11"/>
      <c r="G3844" s="624"/>
      <c r="H3844" s="625"/>
      <c r="I3844" s="66"/>
      <c r="J3844" s="11"/>
      <c r="K3844" s="45"/>
      <c r="L3844" s="578"/>
      <c r="M3844" s="619"/>
      <c r="N3844" s="578"/>
      <c r="O3844" s="578"/>
      <c r="P3844" s="578"/>
      <c r="Q3844" s="20"/>
      <c r="R3844" s="20"/>
      <c r="S3844" s="20"/>
      <c r="T3844" s="20"/>
      <c r="U3844" s="20"/>
      <c r="V3844" s="20"/>
      <c r="W3844" s="20"/>
      <c r="X3844" s="20"/>
      <c r="Y3844" s="20"/>
      <c r="Z3844" s="20"/>
      <c r="AA3844" s="20"/>
      <c r="AB3844" s="20"/>
    </row>
    <row r="3845">
      <c r="A3845" s="577"/>
      <c r="B3845" s="683"/>
      <c r="C3845" s="73"/>
      <c r="D3845" s="37"/>
      <c r="E3845" s="11"/>
      <c r="F3845" s="11"/>
      <c r="G3845" s="624"/>
      <c r="H3845" s="625"/>
      <c r="I3845" s="66"/>
      <c r="J3845" s="11"/>
      <c r="K3845" s="45"/>
      <c r="L3845" s="578"/>
      <c r="M3845" s="619"/>
      <c r="N3845" s="578"/>
      <c r="O3845" s="578"/>
      <c r="P3845" s="578"/>
      <c r="Q3845" s="20"/>
      <c r="R3845" s="20"/>
      <c r="S3845" s="20"/>
      <c r="T3845" s="20"/>
      <c r="U3845" s="20"/>
      <c r="V3845" s="20"/>
      <c r="W3845" s="20"/>
      <c r="X3845" s="20"/>
      <c r="Y3845" s="20"/>
      <c r="Z3845" s="20"/>
      <c r="AA3845" s="20"/>
      <c r="AB3845" s="20"/>
    </row>
    <row r="3846">
      <c r="A3846" s="577"/>
      <c r="B3846" s="683"/>
      <c r="C3846" s="73"/>
      <c r="D3846" s="37"/>
      <c r="E3846" s="11"/>
      <c r="F3846" s="11"/>
      <c r="G3846" s="624"/>
      <c r="H3846" s="625"/>
      <c r="I3846" s="66"/>
      <c r="J3846" s="11"/>
      <c r="K3846" s="45"/>
      <c r="L3846" s="578"/>
      <c r="M3846" s="619"/>
      <c r="N3846" s="578"/>
      <c r="O3846" s="578"/>
      <c r="P3846" s="578"/>
      <c r="Q3846" s="20"/>
      <c r="R3846" s="20"/>
      <c r="S3846" s="20"/>
      <c r="T3846" s="20"/>
      <c r="U3846" s="20"/>
      <c r="V3846" s="20"/>
      <c r="W3846" s="20"/>
      <c r="X3846" s="20"/>
      <c r="Y3846" s="20"/>
      <c r="Z3846" s="20"/>
      <c r="AA3846" s="20"/>
      <c r="AB3846" s="20"/>
    </row>
    <row r="3847">
      <c r="A3847" s="577"/>
      <c r="B3847" s="683"/>
      <c r="C3847" s="73"/>
      <c r="D3847" s="37"/>
      <c r="E3847" s="11"/>
      <c r="F3847" s="11"/>
      <c r="G3847" s="624"/>
      <c r="H3847" s="625"/>
      <c r="I3847" s="66"/>
      <c r="J3847" s="11"/>
      <c r="K3847" s="45"/>
      <c r="L3847" s="578"/>
      <c r="M3847" s="619"/>
      <c r="N3847" s="578"/>
      <c r="O3847" s="578"/>
      <c r="P3847" s="578"/>
      <c r="Q3847" s="20"/>
      <c r="R3847" s="20"/>
      <c r="S3847" s="20"/>
      <c r="T3847" s="20"/>
      <c r="U3847" s="20"/>
      <c r="V3847" s="20"/>
      <c r="W3847" s="20"/>
      <c r="X3847" s="20"/>
      <c r="Y3847" s="20"/>
      <c r="Z3847" s="20"/>
      <c r="AA3847" s="20"/>
      <c r="AB3847" s="20"/>
    </row>
    <row r="3848">
      <c r="A3848" s="577"/>
      <c r="B3848" s="683"/>
      <c r="C3848" s="73"/>
      <c r="D3848" s="37"/>
      <c r="E3848" s="11"/>
      <c r="F3848" s="11"/>
      <c r="G3848" s="624"/>
      <c r="H3848" s="625"/>
      <c r="I3848" s="66"/>
      <c r="J3848" s="11"/>
      <c r="K3848" s="45"/>
      <c r="L3848" s="578"/>
      <c r="M3848" s="619"/>
      <c r="N3848" s="578"/>
      <c r="O3848" s="578"/>
      <c r="P3848" s="578"/>
      <c r="Q3848" s="20"/>
      <c r="R3848" s="20"/>
      <c r="S3848" s="20"/>
      <c r="T3848" s="20"/>
      <c r="U3848" s="20"/>
      <c r="V3848" s="20"/>
      <c r="W3848" s="20"/>
      <c r="X3848" s="20"/>
      <c r="Y3848" s="20"/>
      <c r="Z3848" s="20"/>
      <c r="AA3848" s="20"/>
      <c r="AB3848" s="20"/>
    </row>
    <row r="3849">
      <c r="A3849" s="577"/>
      <c r="B3849" s="683"/>
      <c r="C3849" s="73"/>
      <c r="D3849" s="37"/>
      <c r="E3849" s="11"/>
      <c r="F3849" s="11"/>
      <c r="G3849" s="624"/>
      <c r="H3849" s="625"/>
      <c r="I3849" s="66"/>
      <c r="J3849" s="11"/>
      <c r="K3849" s="45"/>
      <c r="L3849" s="578"/>
      <c r="M3849" s="619"/>
      <c r="N3849" s="578"/>
      <c r="O3849" s="578"/>
      <c r="P3849" s="578"/>
      <c r="Q3849" s="20"/>
      <c r="R3849" s="20"/>
      <c r="S3849" s="20"/>
      <c r="T3849" s="20"/>
      <c r="U3849" s="20"/>
      <c r="V3849" s="20"/>
      <c r="W3849" s="20"/>
      <c r="X3849" s="20"/>
      <c r="Y3849" s="20"/>
      <c r="Z3849" s="20"/>
      <c r="AA3849" s="20"/>
      <c r="AB3849" s="20"/>
    </row>
    <row r="3850">
      <c r="A3850" s="577"/>
      <c r="B3850" s="683"/>
      <c r="C3850" s="73"/>
      <c r="D3850" s="37"/>
      <c r="E3850" s="11"/>
      <c r="F3850" s="11"/>
      <c r="G3850" s="624"/>
      <c r="H3850" s="625"/>
      <c r="I3850" s="66"/>
      <c r="J3850" s="11"/>
      <c r="K3850" s="45"/>
      <c r="L3850" s="578"/>
      <c r="M3850" s="619"/>
      <c r="N3850" s="578"/>
      <c r="O3850" s="578"/>
      <c r="P3850" s="578"/>
      <c r="Q3850" s="20"/>
      <c r="R3850" s="20"/>
      <c r="S3850" s="20"/>
      <c r="T3850" s="20"/>
      <c r="U3850" s="20"/>
      <c r="V3850" s="20"/>
      <c r="W3850" s="20"/>
      <c r="X3850" s="20"/>
      <c r="Y3850" s="20"/>
      <c r="Z3850" s="20"/>
      <c r="AA3850" s="20"/>
      <c r="AB3850" s="20"/>
    </row>
    <row r="3851">
      <c r="A3851" s="577"/>
      <c r="B3851" s="683"/>
      <c r="C3851" s="73"/>
      <c r="D3851" s="37"/>
      <c r="E3851" s="11"/>
      <c r="F3851" s="11"/>
      <c r="G3851" s="624"/>
      <c r="H3851" s="625"/>
      <c r="I3851" s="66"/>
      <c r="J3851" s="11"/>
      <c r="K3851" s="45"/>
      <c r="L3851" s="578"/>
      <c r="M3851" s="619"/>
      <c r="N3851" s="578"/>
      <c r="O3851" s="578"/>
      <c r="P3851" s="578"/>
      <c r="Q3851" s="20"/>
      <c r="R3851" s="20"/>
      <c r="S3851" s="20"/>
      <c r="T3851" s="20"/>
      <c r="U3851" s="20"/>
      <c r="V3851" s="20"/>
      <c r="W3851" s="20"/>
      <c r="X3851" s="20"/>
      <c r="Y3851" s="20"/>
      <c r="Z3851" s="20"/>
      <c r="AA3851" s="20"/>
      <c r="AB3851" s="20"/>
    </row>
    <row r="3852">
      <c r="A3852" s="577"/>
      <c r="B3852" s="683"/>
      <c r="C3852" s="73"/>
      <c r="D3852" s="37"/>
      <c r="E3852" s="11"/>
      <c r="F3852" s="11"/>
      <c r="G3852" s="624"/>
      <c r="H3852" s="625"/>
      <c r="I3852" s="66"/>
      <c r="J3852" s="11"/>
      <c r="K3852" s="45"/>
      <c r="L3852" s="578"/>
      <c r="M3852" s="619"/>
      <c r="N3852" s="578"/>
      <c r="O3852" s="578"/>
      <c r="P3852" s="578"/>
      <c r="Q3852" s="20"/>
      <c r="R3852" s="20"/>
      <c r="S3852" s="20"/>
      <c r="T3852" s="20"/>
      <c r="U3852" s="20"/>
      <c r="V3852" s="20"/>
      <c r="W3852" s="20"/>
      <c r="X3852" s="20"/>
      <c r="Y3852" s="20"/>
      <c r="Z3852" s="20"/>
      <c r="AA3852" s="20"/>
      <c r="AB3852" s="20"/>
    </row>
    <row r="3853">
      <c r="A3853" s="577"/>
      <c r="B3853" s="683"/>
      <c r="C3853" s="73"/>
      <c r="D3853" s="37"/>
      <c r="E3853" s="11"/>
      <c r="F3853" s="11"/>
      <c r="G3853" s="624"/>
      <c r="H3853" s="625"/>
      <c r="I3853" s="66"/>
      <c r="J3853" s="11"/>
      <c r="K3853" s="45"/>
      <c r="L3853" s="578"/>
      <c r="M3853" s="619"/>
      <c r="N3853" s="578"/>
      <c r="O3853" s="578"/>
      <c r="P3853" s="578"/>
      <c r="Q3853" s="20"/>
      <c r="R3853" s="20"/>
      <c r="S3853" s="20"/>
      <c r="T3853" s="20"/>
      <c r="U3853" s="20"/>
      <c r="V3853" s="20"/>
      <c r="W3853" s="20"/>
      <c r="X3853" s="20"/>
      <c r="Y3853" s="20"/>
      <c r="Z3853" s="20"/>
      <c r="AA3853" s="20"/>
      <c r="AB3853" s="20"/>
    </row>
    <row r="3854">
      <c r="A3854" s="577"/>
      <c r="B3854" s="683"/>
      <c r="C3854" s="73"/>
      <c r="D3854" s="37"/>
      <c r="E3854" s="11"/>
      <c r="F3854" s="11"/>
      <c r="G3854" s="624"/>
      <c r="H3854" s="625"/>
      <c r="I3854" s="66"/>
      <c r="J3854" s="11"/>
      <c r="K3854" s="45"/>
      <c r="L3854" s="578"/>
      <c r="M3854" s="619"/>
      <c r="N3854" s="578"/>
      <c r="O3854" s="578"/>
      <c r="P3854" s="578"/>
      <c r="Q3854" s="20"/>
      <c r="R3854" s="20"/>
      <c r="S3854" s="20"/>
      <c r="T3854" s="20"/>
      <c r="U3854" s="20"/>
      <c r="V3854" s="20"/>
      <c r="W3854" s="20"/>
      <c r="X3854" s="20"/>
      <c r="Y3854" s="20"/>
      <c r="Z3854" s="20"/>
      <c r="AA3854" s="20"/>
      <c r="AB3854" s="20"/>
    </row>
    <row r="3855">
      <c r="A3855" s="577"/>
      <c r="B3855" s="683"/>
      <c r="C3855" s="73"/>
      <c r="D3855" s="37"/>
      <c r="E3855" s="11"/>
      <c r="F3855" s="11"/>
      <c r="G3855" s="624"/>
      <c r="H3855" s="625"/>
      <c r="I3855" s="66"/>
      <c r="J3855" s="11"/>
      <c r="K3855" s="45"/>
      <c r="L3855" s="578"/>
      <c r="M3855" s="619"/>
      <c r="N3855" s="578"/>
      <c r="O3855" s="578"/>
      <c r="P3855" s="578"/>
      <c r="Q3855" s="20"/>
      <c r="R3855" s="20"/>
      <c r="S3855" s="20"/>
      <c r="T3855" s="20"/>
      <c r="U3855" s="20"/>
      <c r="V3855" s="20"/>
      <c r="W3855" s="20"/>
      <c r="X3855" s="20"/>
      <c r="Y3855" s="20"/>
      <c r="Z3855" s="20"/>
      <c r="AA3855" s="20"/>
      <c r="AB3855" s="20"/>
    </row>
    <row r="3856">
      <c r="A3856" s="577"/>
      <c r="B3856" s="683"/>
      <c r="C3856" s="73"/>
      <c r="D3856" s="37"/>
      <c r="E3856" s="11"/>
      <c r="F3856" s="11"/>
      <c r="G3856" s="624"/>
      <c r="H3856" s="625"/>
      <c r="I3856" s="66"/>
      <c r="J3856" s="11"/>
      <c r="K3856" s="45"/>
      <c r="L3856" s="578"/>
      <c r="M3856" s="619"/>
      <c r="N3856" s="578"/>
      <c r="O3856" s="578"/>
      <c r="P3856" s="578"/>
      <c r="Q3856" s="20"/>
      <c r="R3856" s="20"/>
      <c r="S3856" s="20"/>
      <c r="T3856" s="20"/>
      <c r="U3856" s="20"/>
      <c r="V3856" s="20"/>
      <c r="W3856" s="20"/>
      <c r="X3856" s="20"/>
      <c r="Y3856" s="20"/>
      <c r="Z3856" s="20"/>
      <c r="AA3856" s="20"/>
      <c r="AB3856" s="20"/>
    </row>
    <row r="3857">
      <c r="A3857" s="577"/>
      <c r="B3857" s="683"/>
      <c r="C3857" s="73"/>
      <c r="D3857" s="37"/>
      <c r="E3857" s="11"/>
      <c r="F3857" s="11"/>
      <c r="G3857" s="624"/>
      <c r="H3857" s="625"/>
      <c r="I3857" s="66"/>
      <c r="J3857" s="11"/>
      <c r="K3857" s="45"/>
      <c r="L3857" s="578"/>
      <c r="M3857" s="619"/>
      <c r="N3857" s="578"/>
      <c r="O3857" s="578"/>
      <c r="P3857" s="578"/>
      <c r="Q3857" s="20"/>
      <c r="R3857" s="20"/>
      <c r="S3857" s="20"/>
      <c r="T3857" s="20"/>
      <c r="U3857" s="20"/>
      <c r="V3857" s="20"/>
      <c r="W3857" s="20"/>
      <c r="X3857" s="20"/>
      <c r="Y3857" s="20"/>
      <c r="Z3857" s="20"/>
      <c r="AA3857" s="20"/>
      <c r="AB3857" s="20"/>
    </row>
    <row r="3858">
      <c r="A3858" s="577"/>
      <c r="B3858" s="683"/>
      <c r="C3858" s="73"/>
      <c r="D3858" s="37"/>
      <c r="E3858" s="11"/>
      <c r="F3858" s="11"/>
      <c r="G3858" s="624"/>
      <c r="H3858" s="625"/>
      <c r="I3858" s="66"/>
      <c r="J3858" s="11"/>
      <c r="K3858" s="45"/>
      <c r="L3858" s="578"/>
      <c r="M3858" s="619"/>
      <c r="N3858" s="578"/>
      <c r="O3858" s="578"/>
      <c r="P3858" s="578"/>
      <c r="Q3858" s="20"/>
      <c r="R3858" s="20"/>
      <c r="S3858" s="20"/>
      <c r="T3858" s="20"/>
      <c r="U3858" s="20"/>
      <c r="V3858" s="20"/>
      <c r="W3858" s="20"/>
      <c r="X3858" s="20"/>
      <c r="Y3858" s="20"/>
      <c r="Z3858" s="20"/>
      <c r="AA3858" s="20"/>
      <c r="AB3858" s="20"/>
    </row>
    <row r="3859">
      <c r="A3859" s="577"/>
      <c r="B3859" s="683"/>
      <c r="C3859" s="73"/>
      <c r="D3859" s="37"/>
      <c r="E3859" s="11"/>
      <c r="F3859" s="11"/>
      <c r="G3859" s="624"/>
      <c r="H3859" s="625"/>
      <c r="I3859" s="66"/>
      <c r="J3859" s="11"/>
      <c r="K3859" s="45"/>
      <c r="L3859" s="578"/>
      <c r="M3859" s="619"/>
      <c r="N3859" s="578"/>
      <c r="O3859" s="578"/>
      <c r="P3859" s="578"/>
      <c r="Q3859" s="20"/>
      <c r="R3859" s="20"/>
      <c r="S3859" s="20"/>
      <c r="T3859" s="20"/>
      <c r="U3859" s="20"/>
      <c r="V3859" s="20"/>
      <c r="W3859" s="20"/>
      <c r="X3859" s="20"/>
      <c r="Y3859" s="20"/>
      <c r="Z3859" s="20"/>
      <c r="AA3859" s="20"/>
      <c r="AB3859" s="20"/>
    </row>
    <row r="3860">
      <c r="A3860" s="577"/>
      <c r="B3860" s="683"/>
      <c r="C3860" s="73"/>
      <c r="D3860" s="37"/>
      <c r="E3860" s="11"/>
      <c r="F3860" s="11"/>
      <c r="G3860" s="624"/>
      <c r="H3860" s="625"/>
      <c r="I3860" s="66"/>
      <c r="J3860" s="11"/>
      <c r="K3860" s="45"/>
      <c r="L3860" s="578"/>
      <c r="M3860" s="619"/>
      <c r="N3860" s="578"/>
      <c r="O3860" s="578"/>
      <c r="P3860" s="578"/>
      <c r="Q3860" s="20"/>
      <c r="R3860" s="20"/>
      <c r="S3860" s="20"/>
      <c r="T3860" s="20"/>
      <c r="U3860" s="20"/>
      <c r="V3860" s="20"/>
      <c r="W3860" s="20"/>
      <c r="X3860" s="20"/>
      <c r="Y3860" s="20"/>
      <c r="Z3860" s="20"/>
      <c r="AA3860" s="20"/>
      <c r="AB3860" s="20"/>
    </row>
    <row r="3861">
      <c r="A3861" s="577"/>
      <c r="B3861" s="683"/>
      <c r="C3861" s="73"/>
      <c r="D3861" s="37"/>
      <c r="E3861" s="11"/>
      <c r="F3861" s="11"/>
      <c r="G3861" s="624"/>
      <c r="H3861" s="625"/>
      <c r="I3861" s="66"/>
      <c r="J3861" s="11"/>
      <c r="K3861" s="45"/>
      <c r="L3861" s="578"/>
      <c r="M3861" s="619"/>
      <c r="N3861" s="578"/>
      <c r="O3861" s="578"/>
      <c r="P3861" s="578"/>
      <c r="Q3861" s="20"/>
      <c r="R3861" s="20"/>
      <c r="S3861" s="20"/>
      <c r="T3861" s="20"/>
      <c r="U3861" s="20"/>
      <c r="V3861" s="20"/>
      <c r="W3861" s="20"/>
      <c r="X3861" s="20"/>
      <c r="Y3861" s="20"/>
      <c r="Z3861" s="20"/>
      <c r="AA3861" s="20"/>
      <c r="AB3861" s="20"/>
    </row>
    <row r="3862">
      <c r="A3862" s="577"/>
      <c r="B3862" s="683"/>
      <c r="C3862" s="73"/>
      <c r="D3862" s="37"/>
      <c r="E3862" s="11"/>
      <c r="F3862" s="11"/>
      <c r="G3862" s="624"/>
      <c r="H3862" s="625"/>
      <c r="I3862" s="66"/>
      <c r="J3862" s="11"/>
      <c r="K3862" s="45"/>
      <c r="L3862" s="578"/>
      <c r="M3862" s="619"/>
      <c r="N3862" s="578"/>
      <c r="O3862" s="578"/>
      <c r="P3862" s="578"/>
      <c r="Q3862" s="20"/>
      <c r="R3862" s="20"/>
      <c r="S3862" s="20"/>
      <c r="T3862" s="20"/>
      <c r="U3862" s="20"/>
      <c r="V3862" s="20"/>
      <c r="W3862" s="20"/>
      <c r="X3862" s="20"/>
      <c r="Y3862" s="20"/>
      <c r="Z3862" s="20"/>
      <c r="AA3862" s="20"/>
      <c r="AB3862" s="20"/>
    </row>
    <row r="3863">
      <c r="A3863" s="577"/>
      <c r="B3863" s="683"/>
      <c r="C3863" s="73"/>
      <c r="D3863" s="37"/>
      <c r="E3863" s="11"/>
      <c r="F3863" s="11"/>
      <c r="G3863" s="624"/>
      <c r="H3863" s="625"/>
      <c r="I3863" s="66"/>
      <c r="J3863" s="11"/>
      <c r="K3863" s="45"/>
      <c r="L3863" s="578"/>
      <c r="M3863" s="619"/>
      <c r="N3863" s="578"/>
      <c r="O3863" s="578"/>
      <c r="P3863" s="578"/>
      <c r="Q3863" s="20"/>
      <c r="R3863" s="20"/>
      <c r="S3863" s="20"/>
      <c r="T3863" s="20"/>
      <c r="U3863" s="20"/>
      <c r="V3863" s="20"/>
      <c r="W3863" s="20"/>
      <c r="X3863" s="20"/>
      <c r="Y3863" s="20"/>
      <c r="Z3863" s="20"/>
      <c r="AA3863" s="20"/>
      <c r="AB3863" s="20"/>
    </row>
    <row r="3864">
      <c r="A3864" s="577"/>
      <c r="B3864" s="683"/>
      <c r="C3864" s="73"/>
      <c r="D3864" s="37"/>
      <c r="E3864" s="11"/>
      <c r="F3864" s="11"/>
      <c r="G3864" s="624"/>
      <c r="H3864" s="625"/>
      <c r="I3864" s="66"/>
      <c r="J3864" s="11"/>
      <c r="K3864" s="45"/>
      <c r="L3864" s="578"/>
      <c r="M3864" s="619"/>
      <c r="N3864" s="578"/>
      <c r="O3864" s="578"/>
      <c r="P3864" s="578"/>
      <c r="Q3864" s="20"/>
      <c r="R3864" s="20"/>
      <c r="S3864" s="20"/>
      <c r="T3864" s="20"/>
      <c r="U3864" s="20"/>
      <c r="V3864" s="20"/>
      <c r="W3864" s="20"/>
      <c r="X3864" s="20"/>
      <c r="Y3864" s="20"/>
      <c r="Z3864" s="20"/>
      <c r="AA3864" s="20"/>
      <c r="AB3864" s="20"/>
    </row>
    <row r="3865">
      <c r="A3865" s="577"/>
      <c r="B3865" s="683"/>
      <c r="C3865" s="73"/>
      <c r="D3865" s="37"/>
      <c r="E3865" s="11"/>
      <c r="F3865" s="11"/>
      <c r="G3865" s="624"/>
      <c r="H3865" s="625"/>
      <c r="I3865" s="66"/>
      <c r="J3865" s="11"/>
      <c r="K3865" s="45"/>
      <c r="L3865" s="578"/>
      <c r="M3865" s="619"/>
      <c r="N3865" s="578"/>
      <c r="O3865" s="578"/>
      <c r="P3865" s="578"/>
      <c r="Q3865" s="20"/>
      <c r="R3865" s="20"/>
      <c r="S3865" s="20"/>
      <c r="T3865" s="20"/>
      <c r="U3865" s="20"/>
      <c r="V3865" s="20"/>
      <c r="W3865" s="20"/>
      <c r="X3865" s="20"/>
      <c r="Y3865" s="20"/>
      <c r="Z3865" s="20"/>
      <c r="AA3865" s="20"/>
      <c r="AB3865" s="20"/>
    </row>
    <row r="3866">
      <c r="A3866" s="577"/>
      <c r="B3866" s="683"/>
      <c r="C3866" s="73"/>
      <c r="D3866" s="37"/>
      <c r="E3866" s="11"/>
      <c r="F3866" s="11"/>
      <c r="G3866" s="624"/>
      <c r="H3866" s="625"/>
      <c r="I3866" s="66"/>
      <c r="J3866" s="11"/>
      <c r="K3866" s="45"/>
      <c r="L3866" s="578"/>
      <c r="M3866" s="619"/>
      <c r="N3866" s="578"/>
      <c r="O3866" s="578"/>
      <c r="P3866" s="578"/>
      <c r="Q3866" s="20"/>
      <c r="R3866" s="20"/>
      <c r="S3866" s="20"/>
      <c r="T3866" s="20"/>
      <c r="U3866" s="20"/>
      <c r="V3866" s="20"/>
      <c r="W3866" s="20"/>
      <c r="X3866" s="20"/>
      <c r="Y3866" s="20"/>
      <c r="Z3866" s="20"/>
      <c r="AA3866" s="20"/>
      <c r="AB3866" s="20"/>
    </row>
    <row r="3867">
      <c r="A3867" s="577"/>
      <c r="B3867" s="683"/>
      <c r="C3867" s="73"/>
      <c r="D3867" s="37"/>
      <c r="E3867" s="11"/>
      <c r="F3867" s="11"/>
      <c r="G3867" s="624"/>
      <c r="H3867" s="625"/>
      <c r="I3867" s="66"/>
      <c r="J3867" s="11"/>
      <c r="K3867" s="45"/>
      <c r="L3867" s="578"/>
      <c r="M3867" s="619"/>
      <c r="N3867" s="578"/>
      <c r="O3867" s="578"/>
      <c r="P3867" s="578"/>
      <c r="Q3867" s="20"/>
      <c r="R3867" s="20"/>
      <c r="S3867" s="20"/>
      <c r="T3867" s="20"/>
      <c r="U3867" s="20"/>
      <c r="V3867" s="20"/>
      <c r="W3867" s="20"/>
      <c r="X3867" s="20"/>
      <c r="Y3867" s="20"/>
      <c r="Z3867" s="20"/>
      <c r="AA3867" s="20"/>
      <c r="AB3867" s="20"/>
    </row>
    <row r="3868">
      <c r="A3868" s="577"/>
      <c r="B3868" s="683"/>
      <c r="C3868" s="73"/>
      <c r="D3868" s="37"/>
      <c r="E3868" s="11"/>
      <c r="F3868" s="11"/>
      <c r="G3868" s="624"/>
      <c r="H3868" s="625"/>
      <c r="I3868" s="66"/>
      <c r="J3868" s="11"/>
      <c r="K3868" s="45"/>
      <c r="L3868" s="578"/>
      <c r="M3868" s="619"/>
      <c r="N3868" s="578"/>
      <c r="O3868" s="578"/>
      <c r="P3868" s="578"/>
      <c r="Q3868" s="20"/>
      <c r="R3868" s="20"/>
      <c r="S3868" s="20"/>
      <c r="T3868" s="20"/>
      <c r="U3868" s="20"/>
      <c r="V3868" s="20"/>
      <c r="W3868" s="20"/>
      <c r="X3868" s="20"/>
      <c r="Y3868" s="20"/>
      <c r="Z3868" s="20"/>
      <c r="AA3868" s="20"/>
      <c r="AB3868" s="20"/>
    </row>
    <row r="3869">
      <c r="A3869" s="577"/>
      <c r="B3869" s="683"/>
      <c r="C3869" s="73"/>
      <c r="D3869" s="37"/>
      <c r="E3869" s="11"/>
      <c r="F3869" s="11"/>
      <c r="G3869" s="624"/>
      <c r="H3869" s="625"/>
      <c r="I3869" s="66"/>
      <c r="J3869" s="11"/>
      <c r="K3869" s="45"/>
      <c r="L3869" s="578"/>
      <c r="M3869" s="619"/>
      <c r="N3869" s="578"/>
      <c r="O3869" s="578"/>
      <c r="P3869" s="578"/>
      <c r="Q3869" s="20"/>
      <c r="R3869" s="20"/>
      <c r="S3869" s="20"/>
      <c r="T3869" s="20"/>
      <c r="U3869" s="20"/>
      <c r="V3869" s="20"/>
      <c r="W3869" s="20"/>
      <c r="X3869" s="20"/>
      <c r="Y3869" s="20"/>
      <c r="Z3869" s="20"/>
      <c r="AA3869" s="20"/>
      <c r="AB3869" s="20"/>
    </row>
    <row r="3870">
      <c r="A3870" s="577"/>
      <c r="B3870" s="683"/>
      <c r="C3870" s="73"/>
      <c r="D3870" s="37"/>
      <c r="E3870" s="11"/>
      <c r="F3870" s="11"/>
      <c r="G3870" s="624"/>
      <c r="H3870" s="625"/>
      <c r="I3870" s="66"/>
      <c r="J3870" s="11"/>
      <c r="K3870" s="45"/>
      <c r="L3870" s="578"/>
      <c r="M3870" s="619"/>
      <c r="N3870" s="578"/>
      <c r="O3870" s="578"/>
      <c r="P3870" s="578"/>
      <c r="Q3870" s="20"/>
      <c r="R3870" s="20"/>
      <c r="S3870" s="20"/>
      <c r="T3870" s="20"/>
      <c r="U3870" s="20"/>
      <c r="V3870" s="20"/>
      <c r="W3870" s="20"/>
      <c r="X3870" s="20"/>
      <c r="Y3870" s="20"/>
      <c r="Z3870" s="20"/>
      <c r="AA3870" s="20"/>
      <c r="AB3870" s="20"/>
    </row>
    <row r="3871">
      <c r="A3871" s="577"/>
      <c r="B3871" s="683"/>
      <c r="C3871" s="73"/>
      <c r="D3871" s="37"/>
      <c r="E3871" s="11"/>
      <c r="F3871" s="11"/>
      <c r="G3871" s="624"/>
      <c r="H3871" s="625"/>
      <c r="I3871" s="66"/>
      <c r="J3871" s="11"/>
      <c r="K3871" s="45"/>
      <c r="L3871" s="578"/>
      <c r="M3871" s="619"/>
      <c r="N3871" s="578"/>
      <c r="O3871" s="578"/>
      <c r="P3871" s="578"/>
      <c r="Q3871" s="20"/>
      <c r="R3871" s="20"/>
      <c r="S3871" s="20"/>
      <c r="T3871" s="20"/>
      <c r="U3871" s="20"/>
      <c r="V3871" s="20"/>
      <c r="W3871" s="20"/>
      <c r="X3871" s="20"/>
      <c r="Y3871" s="20"/>
      <c r="Z3871" s="20"/>
      <c r="AA3871" s="20"/>
      <c r="AB3871" s="20"/>
    </row>
    <row r="3872">
      <c r="A3872" s="577"/>
      <c r="B3872" s="683"/>
      <c r="C3872" s="73"/>
      <c r="D3872" s="37"/>
      <c r="E3872" s="11"/>
      <c r="F3872" s="11"/>
      <c r="G3872" s="624"/>
      <c r="H3872" s="625"/>
      <c r="I3872" s="66"/>
      <c r="J3872" s="11"/>
      <c r="K3872" s="45"/>
      <c r="L3872" s="578"/>
      <c r="M3872" s="619"/>
      <c r="N3872" s="578"/>
      <c r="O3872" s="578"/>
      <c r="P3872" s="578"/>
      <c r="Q3872" s="20"/>
      <c r="R3872" s="20"/>
      <c r="S3872" s="20"/>
      <c r="T3872" s="20"/>
      <c r="U3872" s="20"/>
      <c r="V3872" s="20"/>
      <c r="W3872" s="20"/>
      <c r="X3872" s="20"/>
      <c r="Y3872" s="20"/>
      <c r="Z3872" s="20"/>
      <c r="AA3872" s="20"/>
      <c r="AB3872" s="20"/>
    </row>
    <row r="3873">
      <c r="A3873" s="577"/>
      <c r="B3873" s="683"/>
      <c r="C3873" s="73"/>
      <c r="D3873" s="37"/>
      <c r="E3873" s="11"/>
      <c r="F3873" s="11"/>
      <c r="G3873" s="624"/>
      <c r="H3873" s="625"/>
      <c r="I3873" s="66"/>
      <c r="J3873" s="11"/>
      <c r="K3873" s="45"/>
      <c r="L3873" s="578"/>
      <c r="M3873" s="619"/>
      <c r="N3873" s="578"/>
      <c r="O3873" s="578"/>
      <c r="P3873" s="578"/>
      <c r="Q3873" s="20"/>
      <c r="R3873" s="20"/>
      <c r="S3873" s="20"/>
      <c r="T3873" s="20"/>
      <c r="U3873" s="20"/>
      <c r="V3873" s="20"/>
      <c r="W3873" s="20"/>
      <c r="X3873" s="20"/>
      <c r="Y3873" s="20"/>
      <c r="Z3873" s="20"/>
      <c r="AA3873" s="20"/>
      <c r="AB3873" s="20"/>
    </row>
    <row r="3874">
      <c r="A3874" s="577"/>
      <c r="B3874" s="683"/>
      <c r="C3874" s="73"/>
      <c r="D3874" s="37"/>
      <c r="E3874" s="11"/>
      <c r="F3874" s="11"/>
      <c r="G3874" s="624"/>
      <c r="H3874" s="625"/>
      <c r="I3874" s="66"/>
      <c r="J3874" s="11"/>
      <c r="K3874" s="45"/>
      <c r="L3874" s="578"/>
      <c r="M3874" s="619"/>
      <c r="N3874" s="578"/>
      <c r="O3874" s="578"/>
      <c r="P3874" s="578"/>
      <c r="Q3874" s="20"/>
      <c r="R3874" s="20"/>
      <c r="S3874" s="20"/>
      <c r="T3874" s="20"/>
      <c r="U3874" s="20"/>
      <c r="V3874" s="20"/>
      <c r="W3874" s="20"/>
      <c r="X3874" s="20"/>
      <c r="Y3874" s="20"/>
      <c r="Z3874" s="20"/>
      <c r="AA3874" s="20"/>
      <c r="AB3874" s="20"/>
    </row>
    <row r="3875">
      <c r="A3875" s="577"/>
      <c r="B3875" s="683"/>
      <c r="C3875" s="73"/>
      <c r="D3875" s="37"/>
      <c r="E3875" s="11"/>
      <c r="F3875" s="11"/>
      <c r="G3875" s="624"/>
      <c r="H3875" s="625"/>
      <c r="I3875" s="66"/>
      <c r="J3875" s="11"/>
      <c r="K3875" s="45"/>
      <c r="L3875" s="578"/>
      <c r="M3875" s="619"/>
      <c r="N3875" s="578"/>
      <c r="O3875" s="578"/>
      <c r="P3875" s="578"/>
      <c r="Q3875" s="20"/>
      <c r="R3875" s="20"/>
      <c r="S3875" s="20"/>
      <c r="T3875" s="20"/>
      <c r="U3875" s="20"/>
      <c r="V3875" s="20"/>
      <c r="W3875" s="20"/>
      <c r="X3875" s="20"/>
      <c r="Y3875" s="20"/>
      <c r="Z3875" s="20"/>
      <c r="AA3875" s="20"/>
      <c r="AB3875" s="20"/>
    </row>
    <row r="3876">
      <c r="A3876" s="577"/>
      <c r="B3876" s="683"/>
      <c r="C3876" s="73"/>
      <c r="D3876" s="37"/>
      <c r="E3876" s="11"/>
      <c r="F3876" s="11"/>
      <c r="G3876" s="624"/>
      <c r="H3876" s="625"/>
      <c r="I3876" s="66"/>
      <c r="J3876" s="11"/>
      <c r="K3876" s="45"/>
      <c r="L3876" s="578"/>
      <c r="M3876" s="619"/>
      <c r="N3876" s="578"/>
      <c r="O3876" s="578"/>
      <c r="P3876" s="578"/>
      <c r="Q3876" s="20"/>
      <c r="R3876" s="20"/>
      <c r="S3876" s="20"/>
      <c r="T3876" s="20"/>
      <c r="U3876" s="20"/>
      <c r="V3876" s="20"/>
      <c r="W3876" s="20"/>
      <c r="X3876" s="20"/>
      <c r="Y3876" s="20"/>
      <c r="Z3876" s="20"/>
      <c r="AA3876" s="20"/>
      <c r="AB3876" s="20"/>
    </row>
    <row r="3877">
      <c r="A3877" s="577"/>
      <c r="B3877" s="683"/>
      <c r="C3877" s="73"/>
      <c r="D3877" s="37"/>
      <c r="E3877" s="11"/>
      <c r="F3877" s="11"/>
      <c r="G3877" s="624"/>
      <c r="H3877" s="625"/>
      <c r="I3877" s="66"/>
      <c r="J3877" s="11"/>
      <c r="K3877" s="45"/>
      <c r="L3877" s="578"/>
      <c r="M3877" s="619"/>
      <c r="N3877" s="578"/>
      <c r="O3877" s="578"/>
      <c r="P3877" s="578"/>
      <c r="Q3877" s="20"/>
      <c r="R3877" s="20"/>
      <c r="S3877" s="20"/>
      <c r="T3877" s="20"/>
      <c r="U3877" s="20"/>
      <c r="V3877" s="20"/>
      <c r="W3877" s="20"/>
      <c r="X3877" s="20"/>
      <c r="Y3877" s="20"/>
      <c r="Z3877" s="20"/>
      <c r="AA3877" s="20"/>
      <c r="AB3877" s="20"/>
    </row>
    <row r="3878">
      <c r="A3878" s="577"/>
      <c r="B3878" s="683"/>
      <c r="C3878" s="73"/>
      <c r="D3878" s="37"/>
      <c r="E3878" s="11"/>
      <c r="F3878" s="11"/>
      <c r="G3878" s="624"/>
      <c r="H3878" s="625"/>
      <c r="I3878" s="66"/>
      <c r="J3878" s="11"/>
      <c r="K3878" s="45"/>
      <c r="L3878" s="578"/>
      <c r="M3878" s="619"/>
      <c r="N3878" s="578"/>
      <c r="O3878" s="578"/>
      <c r="P3878" s="578"/>
      <c r="Q3878" s="20"/>
      <c r="R3878" s="20"/>
      <c r="S3878" s="20"/>
      <c r="T3878" s="20"/>
      <c r="U3878" s="20"/>
      <c r="V3878" s="20"/>
      <c r="W3878" s="20"/>
      <c r="X3878" s="20"/>
      <c r="Y3878" s="20"/>
      <c r="Z3878" s="20"/>
      <c r="AA3878" s="20"/>
      <c r="AB3878" s="20"/>
    </row>
    <row r="3879">
      <c r="A3879" s="577"/>
      <c r="B3879" s="683"/>
      <c r="C3879" s="73"/>
      <c r="D3879" s="37"/>
      <c r="E3879" s="11"/>
      <c r="F3879" s="11"/>
      <c r="G3879" s="624"/>
      <c r="H3879" s="625"/>
      <c r="I3879" s="66"/>
      <c r="J3879" s="11"/>
      <c r="K3879" s="45"/>
      <c r="L3879" s="578"/>
      <c r="M3879" s="619"/>
      <c r="N3879" s="578"/>
      <c r="O3879" s="578"/>
      <c r="P3879" s="578"/>
      <c r="Q3879" s="20"/>
      <c r="R3879" s="20"/>
      <c r="S3879" s="20"/>
      <c r="T3879" s="20"/>
      <c r="U3879" s="20"/>
      <c r="V3879" s="20"/>
      <c r="W3879" s="20"/>
      <c r="X3879" s="20"/>
      <c r="Y3879" s="20"/>
      <c r="Z3879" s="20"/>
      <c r="AA3879" s="20"/>
      <c r="AB3879" s="20"/>
    </row>
    <row r="3880">
      <c r="A3880" s="577"/>
      <c r="B3880" s="683"/>
      <c r="C3880" s="73"/>
      <c r="D3880" s="37"/>
      <c r="E3880" s="11"/>
      <c r="F3880" s="11"/>
      <c r="G3880" s="624"/>
      <c r="H3880" s="625"/>
      <c r="I3880" s="66"/>
      <c r="J3880" s="11"/>
      <c r="K3880" s="45"/>
      <c r="L3880" s="578"/>
      <c r="M3880" s="619"/>
      <c r="N3880" s="578"/>
      <c r="O3880" s="578"/>
      <c r="P3880" s="578"/>
      <c r="Q3880" s="20"/>
      <c r="R3880" s="20"/>
      <c r="S3880" s="20"/>
      <c r="T3880" s="20"/>
      <c r="U3880" s="20"/>
      <c r="V3880" s="20"/>
      <c r="W3880" s="20"/>
      <c r="X3880" s="20"/>
      <c r="Y3880" s="20"/>
      <c r="Z3880" s="20"/>
      <c r="AA3880" s="20"/>
      <c r="AB3880" s="20"/>
    </row>
    <row r="3881">
      <c r="A3881" s="577"/>
      <c r="B3881" s="683"/>
      <c r="C3881" s="73"/>
      <c r="D3881" s="37"/>
      <c r="E3881" s="11"/>
      <c r="F3881" s="11"/>
      <c r="G3881" s="624"/>
      <c r="H3881" s="625"/>
      <c r="I3881" s="66"/>
      <c r="J3881" s="11"/>
      <c r="K3881" s="45"/>
      <c r="L3881" s="578"/>
      <c r="M3881" s="619"/>
      <c r="N3881" s="578"/>
      <c r="O3881" s="578"/>
      <c r="P3881" s="578"/>
      <c r="Q3881" s="20"/>
      <c r="R3881" s="20"/>
      <c r="S3881" s="20"/>
      <c r="T3881" s="20"/>
      <c r="U3881" s="20"/>
      <c r="V3881" s="20"/>
      <c r="W3881" s="20"/>
      <c r="X3881" s="20"/>
      <c r="Y3881" s="20"/>
      <c r="Z3881" s="20"/>
      <c r="AA3881" s="20"/>
      <c r="AB3881" s="20"/>
    </row>
    <row r="3882">
      <c r="A3882" s="577"/>
      <c r="B3882" s="683"/>
      <c r="C3882" s="73"/>
      <c r="D3882" s="37"/>
      <c r="E3882" s="11"/>
      <c r="F3882" s="11"/>
      <c r="G3882" s="624"/>
      <c r="H3882" s="625"/>
      <c r="I3882" s="66"/>
      <c r="J3882" s="11"/>
      <c r="K3882" s="45"/>
      <c r="L3882" s="578"/>
      <c r="M3882" s="619"/>
      <c r="N3882" s="578"/>
      <c r="O3882" s="578"/>
      <c r="P3882" s="578"/>
      <c r="Q3882" s="20"/>
      <c r="R3882" s="20"/>
      <c r="S3882" s="20"/>
      <c r="T3882" s="20"/>
      <c r="U3882" s="20"/>
      <c r="V3882" s="20"/>
      <c r="W3882" s="20"/>
      <c r="X3882" s="20"/>
      <c r="Y3882" s="20"/>
      <c r="Z3882" s="20"/>
      <c r="AA3882" s="20"/>
      <c r="AB3882" s="20"/>
    </row>
    <row r="3883">
      <c r="A3883" s="577"/>
      <c r="B3883" s="683"/>
      <c r="C3883" s="73"/>
      <c r="D3883" s="37"/>
      <c r="E3883" s="11"/>
      <c r="F3883" s="11"/>
      <c r="G3883" s="624"/>
      <c r="H3883" s="625"/>
      <c r="I3883" s="66"/>
      <c r="J3883" s="11"/>
      <c r="K3883" s="45"/>
      <c r="L3883" s="578"/>
      <c r="M3883" s="619"/>
      <c r="N3883" s="578"/>
      <c r="O3883" s="578"/>
      <c r="P3883" s="578"/>
      <c r="Q3883" s="20"/>
      <c r="R3883" s="20"/>
      <c r="S3883" s="20"/>
      <c r="T3883" s="20"/>
      <c r="U3883" s="20"/>
      <c r="V3883" s="20"/>
      <c r="W3883" s="20"/>
      <c r="X3883" s="20"/>
      <c r="Y3883" s="20"/>
      <c r="Z3883" s="20"/>
      <c r="AA3883" s="20"/>
      <c r="AB3883" s="20"/>
    </row>
    <row r="3884">
      <c r="A3884" s="577"/>
      <c r="B3884" s="683"/>
      <c r="C3884" s="73"/>
      <c r="D3884" s="37"/>
      <c r="E3884" s="11"/>
      <c r="F3884" s="11"/>
      <c r="G3884" s="624"/>
      <c r="H3884" s="625"/>
      <c r="I3884" s="66"/>
      <c r="J3884" s="11"/>
      <c r="K3884" s="45"/>
      <c r="L3884" s="578"/>
      <c r="M3884" s="619"/>
      <c r="N3884" s="578"/>
      <c r="O3884" s="578"/>
      <c r="P3884" s="578"/>
      <c r="Q3884" s="20"/>
      <c r="R3884" s="20"/>
      <c r="S3884" s="20"/>
      <c r="T3884" s="20"/>
      <c r="U3884" s="20"/>
      <c r="V3884" s="20"/>
      <c r="W3884" s="20"/>
      <c r="X3884" s="20"/>
      <c r="Y3884" s="20"/>
      <c r="Z3884" s="20"/>
      <c r="AA3884" s="20"/>
      <c r="AB3884" s="20"/>
    </row>
    <row r="3885">
      <c r="A3885" s="577"/>
      <c r="B3885" s="683"/>
      <c r="C3885" s="73"/>
      <c r="D3885" s="37"/>
      <c r="E3885" s="11"/>
      <c r="F3885" s="11"/>
      <c r="G3885" s="624"/>
      <c r="H3885" s="625"/>
      <c r="I3885" s="66"/>
      <c r="J3885" s="11"/>
      <c r="K3885" s="45"/>
      <c r="L3885" s="578"/>
      <c r="M3885" s="619"/>
      <c r="N3885" s="578"/>
      <c r="O3885" s="578"/>
      <c r="P3885" s="578"/>
      <c r="Q3885" s="20"/>
      <c r="R3885" s="20"/>
      <c r="S3885" s="20"/>
      <c r="T3885" s="20"/>
      <c r="U3885" s="20"/>
      <c r="V3885" s="20"/>
      <c r="W3885" s="20"/>
      <c r="X3885" s="20"/>
      <c r="Y3885" s="20"/>
      <c r="Z3885" s="20"/>
      <c r="AA3885" s="20"/>
      <c r="AB3885" s="20"/>
    </row>
    <row r="3886">
      <c r="A3886" s="577"/>
      <c r="B3886" s="683"/>
      <c r="C3886" s="73"/>
      <c r="D3886" s="37"/>
      <c r="E3886" s="11"/>
      <c r="F3886" s="11"/>
      <c r="G3886" s="624"/>
      <c r="H3886" s="625"/>
      <c r="I3886" s="66"/>
      <c r="J3886" s="11"/>
      <c r="K3886" s="45"/>
      <c r="L3886" s="578"/>
      <c r="M3886" s="619"/>
      <c r="N3886" s="578"/>
      <c r="O3886" s="578"/>
      <c r="P3886" s="578"/>
      <c r="Q3886" s="20"/>
      <c r="R3886" s="20"/>
      <c r="S3886" s="20"/>
      <c r="T3886" s="20"/>
      <c r="U3886" s="20"/>
      <c r="V3886" s="20"/>
      <c r="W3886" s="20"/>
      <c r="X3886" s="20"/>
      <c r="Y3886" s="20"/>
      <c r="Z3886" s="20"/>
      <c r="AA3886" s="20"/>
      <c r="AB3886" s="20"/>
    </row>
    <row r="3887">
      <c r="A3887" s="577"/>
      <c r="B3887" s="683"/>
      <c r="C3887" s="73"/>
      <c r="D3887" s="37"/>
      <c r="E3887" s="11"/>
      <c r="F3887" s="11"/>
      <c r="G3887" s="624"/>
      <c r="H3887" s="625"/>
      <c r="I3887" s="66"/>
      <c r="J3887" s="11"/>
      <c r="K3887" s="45"/>
      <c r="L3887" s="578"/>
      <c r="M3887" s="619"/>
      <c r="N3887" s="578"/>
      <c r="O3887" s="578"/>
      <c r="P3887" s="578"/>
      <c r="Q3887" s="20"/>
      <c r="R3887" s="20"/>
      <c r="S3887" s="20"/>
      <c r="T3887" s="20"/>
      <c r="U3887" s="20"/>
      <c r="V3887" s="20"/>
      <c r="W3887" s="20"/>
      <c r="X3887" s="20"/>
      <c r="Y3887" s="20"/>
      <c r="Z3887" s="20"/>
      <c r="AA3887" s="20"/>
      <c r="AB3887" s="20"/>
    </row>
    <row r="3888">
      <c r="A3888" s="577"/>
      <c r="B3888" s="683"/>
      <c r="C3888" s="73"/>
      <c r="D3888" s="37"/>
      <c r="E3888" s="11"/>
      <c r="F3888" s="11"/>
      <c r="G3888" s="624"/>
      <c r="H3888" s="625"/>
      <c r="I3888" s="66"/>
      <c r="J3888" s="11"/>
      <c r="K3888" s="45"/>
      <c r="L3888" s="578"/>
      <c r="M3888" s="619"/>
      <c r="N3888" s="578"/>
      <c r="O3888" s="578"/>
      <c r="P3888" s="578"/>
      <c r="Q3888" s="20"/>
      <c r="R3888" s="20"/>
      <c r="S3888" s="20"/>
      <c r="T3888" s="20"/>
      <c r="U3888" s="20"/>
      <c r="V3888" s="20"/>
      <c r="W3888" s="20"/>
      <c r="X3888" s="20"/>
      <c r="Y3888" s="20"/>
      <c r="Z3888" s="20"/>
      <c r="AA3888" s="20"/>
      <c r="AB3888" s="20"/>
    </row>
    <row r="3889">
      <c r="A3889" s="577"/>
      <c r="B3889" s="683"/>
      <c r="C3889" s="73"/>
      <c r="D3889" s="37"/>
      <c r="E3889" s="11"/>
      <c r="F3889" s="11"/>
      <c r="G3889" s="624"/>
      <c r="H3889" s="625"/>
      <c r="I3889" s="66"/>
      <c r="J3889" s="11"/>
      <c r="K3889" s="45"/>
      <c r="L3889" s="578"/>
      <c r="M3889" s="619"/>
      <c r="N3889" s="578"/>
      <c r="O3889" s="578"/>
      <c r="P3889" s="578"/>
      <c r="Q3889" s="20"/>
      <c r="R3889" s="20"/>
      <c r="S3889" s="20"/>
      <c r="T3889" s="20"/>
      <c r="U3889" s="20"/>
      <c r="V3889" s="20"/>
      <c r="W3889" s="20"/>
      <c r="X3889" s="20"/>
      <c r="Y3889" s="20"/>
      <c r="Z3889" s="20"/>
      <c r="AA3889" s="20"/>
      <c r="AB3889" s="20"/>
    </row>
    <row r="3890">
      <c r="A3890" s="577"/>
      <c r="B3890" s="683"/>
      <c r="C3890" s="73"/>
      <c r="D3890" s="37"/>
      <c r="E3890" s="11"/>
      <c r="F3890" s="11"/>
      <c r="G3890" s="624"/>
      <c r="H3890" s="625"/>
      <c r="I3890" s="66"/>
      <c r="J3890" s="11"/>
      <c r="K3890" s="45"/>
      <c r="L3890" s="578"/>
      <c r="M3890" s="619"/>
      <c r="N3890" s="578"/>
      <c r="O3890" s="578"/>
      <c r="P3890" s="578"/>
      <c r="Q3890" s="20"/>
      <c r="R3890" s="20"/>
      <c r="S3890" s="20"/>
      <c r="T3890" s="20"/>
      <c r="U3890" s="20"/>
      <c r="V3890" s="20"/>
      <c r="W3890" s="20"/>
      <c r="X3890" s="20"/>
      <c r="Y3890" s="20"/>
      <c r="Z3890" s="20"/>
      <c r="AA3890" s="20"/>
      <c r="AB3890" s="20"/>
    </row>
    <row r="3891">
      <c r="A3891" s="577"/>
      <c r="B3891" s="683"/>
      <c r="C3891" s="73"/>
      <c r="D3891" s="37"/>
      <c r="E3891" s="11"/>
      <c r="F3891" s="11"/>
      <c r="G3891" s="624"/>
      <c r="H3891" s="625"/>
      <c r="I3891" s="66"/>
      <c r="J3891" s="11"/>
      <c r="K3891" s="45"/>
      <c r="L3891" s="578"/>
      <c r="M3891" s="619"/>
      <c r="N3891" s="578"/>
      <c r="O3891" s="578"/>
      <c r="P3891" s="578"/>
      <c r="Q3891" s="20"/>
      <c r="R3891" s="20"/>
      <c r="S3891" s="20"/>
      <c r="T3891" s="20"/>
      <c r="U3891" s="20"/>
      <c r="V3891" s="20"/>
      <c r="W3891" s="20"/>
      <c r="X3891" s="20"/>
      <c r="Y3891" s="20"/>
      <c r="Z3891" s="20"/>
      <c r="AA3891" s="20"/>
      <c r="AB3891" s="20"/>
    </row>
    <row r="3892">
      <c r="A3892" s="577"/>
      <c r="B3892" s="683"/>
      <c r="C3892" s="73"/>
      <c r="D3892" s="37"/>
      <c r="E3892" s="11"/>
      <c r="F3892" s="11"/>
      <c r="G3892" s="624"/>
      <c r="H3892" s="625"/>
      <c r="I3892" s="66"/>
      <c r="J3892" s="11"/>
      <c r="K3892" s="45"/>
      <c r="L3892" s="578"/>
      <c r="M3892" s="619"/>
      <c r="N3892" s="578"/>
      <c r="O3892" s="578"/>
      <c r="P3892" s="578"/>
      <c r="Q3892" s="20"/>
      <c r="R3892" s="20"/>
      <c r="S3892" s="20"/>
      <c r="T3892" s="20"/>
      <c r="U3892" s="20"/>
      <c r="V3892" s="20"/>
      <c r="W3892" s="20"/>
      <c r="X3892" s="20"/>
      <c r="Y3892" s="20"/>
      <c r="Z3892" s="20"/>
      <c r="AA3892" s="20"/>
      <c r="AB3892" s="20"/>
    </row>
    <row r="3893">
      <c r="A3893" s="577"/>
      <c r="B3893" s="683"/>
      <c r="C3893" s="73"/>
      <c r="D3893" s="37"/>
      <c r="E3893" s="11"/>
      <c r="F3893" s="11"/>
      <c r="G3893" s="624"/>
      <c r="H3893" s="625"/>
      <c r="I3893" s="66"/>
      <c r="J3893" s="11"/>
      <c r="K3893" s="45"/>
      <c r="L3893" s="578"/>
      <c r="M3893" s="619"/>
      <c r="N3893" s="578"/>
      <c r="O3893" s="578"/>
      <c r="P3893" s="578"/>
      <c r="Q3893" s="20"/>
      <c r="R3893" s="20"/>
      <c r="S3893" s="20"/>
      <c r="T3893" s="20"/>
      <c r="U3893" s="20"/>
      <c r="V3893" s="20"/>
      <c r="W3893" s="20"/>
      <c r="X3893" s="20"/>
      <c r="Y3893" s="20"/>
      <c r="Z3893" s="20"/>
      <c r="AA3893" s="20"/>
      <c r="AB3893" s="20"/>
    </row>
    <row r="3894">
      <c r="A3894" s="577"/>
      <c r="B3894" s="683"/>
      <c r="C3894" s="73"/>
      <c r="D3894" s="37"/>
      <c r="E3894" s="11"/>
      <c r="F3894" s="11"/>
      <c r="G3894" s="624"/>
      <c r="H3894" s="625"/>
      <c r="I3894" s="66"/>
      <c r="J3894" s="11"/>
      <c r="K3894" s="45"/>
      <c r="L3894" s="578"/>
      <c r="M3894" s="619"/>
      <c r="N3894" s="578"/>
      <c r="O3894" s="578"/>
      <c r="P3894" s="578"/>
      <c r="Q3894" s="20"/>
      <c r="R3894" s="20"/>
      <c r="S3894" s="20"/>
      <c r="T3894" s="20"/>
      <c r="U3894" s="20"/>
      <c r="V3894" s="20"/>
      <c r="W3894" s="20"/>
      <c r="X3894" s="20"/>
      <c r="Y3894" s="20"/>
      <c r="Z3894" s="20"/>
      <c r="AA3894" s="20"/>
      <c r="AB3894" s="20"/>
    </row>
    <row r="3895">
      <c r="A3895" s="577"/>
      <c r="B3895" s="683"/>
      <c r="C3895" s="73"/>
      <c r="D3895" s="37"/>
      <c r="E3895" s="11"/>
      <c r="F3895" s="11"/>
      <c r="G3895" s="624"/>
      <c r="H3895" s="625"/>
      <c r="I3895" s="66"/>
      <c r="J3895" s="11"/>
      <c r="K3895" s="45"/>
      <c r="L3895" s="578"/>
      <c r="M3895" s="619"/>
      <c r="N3895" s="578"/>
      <c r="O3895" s="578"/>
      <c r="P3895" s="578"/>
      <c r="Q3895" s="20"/>
      <c r="R3895" s="20"/>
      <c r="S3895" s="20"/>
      <c r="T3895" s="20"/>
      <c r="U3895" s="20"/>
      <c r="V3895" s="20"/>
      <c r="W3895" s="20"/>
      <c r="X3895" s="20"/>
      <c r="Y3895" s="20"/>
      <c r="Z3895" s="20"/>
      <c r="AA3895" s="20"/>
      <c r="AB3895" s="20"/>
    </row>
    <row r="3896">
      <c r="A3896" s="577"/>
      <c r="B3896" s="683"/>
      <c r="C3896" s="73"/>
      <c r="D3896" s="37"/>
      <c r="E3896" s="11"/>
      <c r="F3896" s="11"/>
      <c r="G3896" s="624"/>
      <c r="H3896" s="625"/>
      <c r="I3896" s="66"/>
      <c r="J3896" s="11"/>
      <c r="K3896" s="45"/>
      <c r="L3896" s="578"/>
      <c r="M3896" s="619"/>
      <c r="N3896" s="578"/>
      <c r="O3896" s="578"/>
      <c r="P3896" s="578"/>
      <c r="Q3896" s="20"/>
      <c r="R3896" s="20"/>
      <c r="S3896" s="20"/>
      <c r="T3896" s="20"/>
      <c r="U3896" s="20"/>
      <c r="V3896" s="20"/>
      <c r="W3896" s="20"/>
      <c r="X3896" s="20"/>
      <c r="Y3896" s="20"/>
      <c r="Z3896" s="20"/>
      <c r="AA3896" s="20"/>
      <c r="AB3896" s="20"/>
    </row>
    <row r="3897">
      <c r="A3897" s="577"/>
      <c r="B3897" s="683"/>
      <c r="C3897" s="73"/>
      <c r="D3897" s="37"/>
      <c r="E3897" s="11"/>
      <c r="F3897" s="11"/>
      <c r="G3897" s="624"/>
      <c r="H3897" s="625"/>
      <c r="I3897" s="66"/>
      <c r="J3897" s="11"/>
      <c r="K3897" s="45"/>
      <c r="L3897" s="578"/>
      <c r="M3897" s="619"/>
      <c r="N3897" s="578"/>
      <c r="O3897" s="578"/>
      <c r="P3897" s="578"/>
      <c r="Q3897" s="20"/>
      <c r="R3897" s="20"/>
      <c r="S3897" s="20"/>
      <c r="T3897" s="20"/>
      <c r="U3897" s="20"/>
      <c r="V3897" s="20"/>
      <c r="W3897" s="20"/>
      <c r="X3897" s="20"/>
      <c r="Y3897" s="20"/>
      <c r="Z3897" s="20"/>
      <c r="AA3897" s="20"/>
      <c r="AB3897" s="20"/>
    </row>
    <row r="3898">
      <c r="A3898" s="577"/>
      <c r="B3898" s="683"/>
      <c r="C3898" s="73"/>
      <c r="D3898" s="37"/>
      <c r="E3898" s="11"/>
      <c r="F3898" s="11"/>
      <c r="G3898" s="624"/>
      <c r="H3898" s="625"/>
      <c r="I3898" s="66"/>
      <c r="J3898" s="11"/>
      <c r="K3898" s="45"/>
      <c r="L3898" s="578"/>
      <c r="M3898" s="619"/>
      <c r="N3898" s="578"/>
      <c r="O3898" s="578"/>
      <c r="P3898" s="578"/>
      <c r="Q3898" s="20"/>
      <c r="R3898" s="20"/>
      <c r="S3898" s="20"/>
      <c r="T3898" s="20"/>
      <c r="U3898" s="20"/>
      <c r="V3898" s="20"/>
      <c r="W3898" s="20"/>
      <c r="X3898" s="20"/>
      <c r="Y3898" s="20"/>
      <c r="Z3898" s="20"/>
      <c r="AA3898" s="20"/>
      <c r="AB3898" s="20"/>
    </row>
    <row r="3899">
      <c r="A3899" s="577"/>
      <c r="B3899" s="683"/>
      <c r="C3899" s="73"/>
      <c r="D3899" s="37"/>
      <c r="E3899" s="11"/>
      <c r="F3899" s="11"/>
      <c r="G3899" s="624"/>
      <c r="H3899" s="625"/>
      <c r="I3899" s="66"/>
      <c r="J3899" s="11"/>
      <c r="K3899" s="45"/>
      <c r="L3899" s="578"/>
      <c r="M3899" s="619"/>
      <c r="N3899" s="578"/>
      <c r="O3899" s="578"/>
      <c r="P3899" s="578"/>
      <c r="Q3899" s="20"/>
      <c r="R3899" s="20"/>
      <c r="S3899" s="20"/>
      <c r="T3899" s="20"/>
      <c r="U3899" s="20"/>
      <c r="V3899" s="20"/>
      <c r="W3899" s="20"/>
      <c r="X3899" s="20"/>
      <c r="Y3899" s="20"/>
      <c r="Z3899" s="20"/>
      <c r="AA3899" s="20"/>
      <c r="AB3899" s="20"/>
    </row>
    <row r="3900">
      <c r="A3900" s="577"/>
      <c r="B3900" s="683"/>
      <c r="C3900" s="73"/>
      <c r="D3900" s="37"/>
      <c r="E3900" s="11"/>
      <c r="F3900" s="11"/>
      <c r="G3900" s="624"/>
      <c r="H3900" s="625"/>
      <c r="I3900" s="66"/>
      <c r="J3900" s="11"/>
      <c r="K3900" s="45"/>
      <c r="L3900" s="578"/>
      <c r="M3900" s="619"/>
      <c r="N3900" s="578"/>
      <c r="O3900" s="578"/>
      <c r="P3900" s="578"/>
      <c r="Q3900" s="20"/>
      <c r="R3900" s="20"/>
      <c r="S3900" s="20"/>
      <c r="T3900" s="20"/>
      <c r="U3900" s="20"/>
      <c r="V3900" s="20"/>
      <c r="W3900" s="20"/>
      <c r="X3900" s="20"/>
      <c r="Y3900" s="20"/>
      <c r="Z3900" s="20"/>
      <c r="AA3900" s="20"/>
      <c r="AB3900" s="20"/>
    </row>
    <row r="3901">
      <c r="A3901" s="577"/>
      <c r="B3901" s="683"/>
      <c r="C3901" s="73"/>
      <c r="D3901" s="37"/>
      <c r="E3901" s="11"/>
      <c r="F3901" s="11"/>
      <c r="G3901" s="624"/>
      <c r="H3901" s="625"/>
      <c r="I3901" s="66"/>
      <c r="J3901" s="11"/>
      <c r="K3901" s="45"/>
      <c r="L3901" s="578"/>
      <c r="M3901" s="619"/>
      <c r="N3901" s="578"/>
      <c r="O3901" s="578"/>
      <c r="P3901" s="578"/>
      <c r="Q3901" s="20"/>
      <c r="R3901" s="20"/>
      <c r="S3901" s="20"/>
      <c r="T3901" s="20"/>
      <c r="U3901" s="20"/>
      <c r="V3901" s="20"/>
      <c r="W3901" s="20"/>
      <c r="X3901" s="20"/>
      <c r="Y3901" s="20"/>
      <c r="Z3901" s="20"/>
      <c r="AA3901" s="20"/>
      <c r="AB3901" s="20"/>
    </row>
    <row r="3902">
      <c r="A3902" s="577"/>
      <c r="B3902" s="683"/>
      <c r="C3902" s="73"/>
      <c r="D3902" s="37"/>
      <c r="E3902" s="11"/>
      <c r="F3902" s="11"/>
      <c r="G3902" s="624"/>
      <c r="H3902" s="625"/>
      <c r="I3902" s="66"/>
      <c r="J3902" s="11"/>
      <c r="K3902" s="45"/>
      <c r="L3902" s="578"/>
      <c r="M3902" s="619"/>
      <c r="N3902" s="578"/>
      <c r="O3902" s="578"/>
      <c r="P3902" s="578"/>
      <c r="Q3902" s="20"/>
      <c r="R3902" s="20"/>
      <c r="S3902" s="20"/>
      <c r="T3902" s="20"/>
      <c r="U3902" s="20"/>
      <c r="V3902" s="20"/>
      <c r="W3902" s="20"/>
      <c r="X3902" s="20"/>
      <c r="Y3902" s="20"/>
      <c r="Z3902" s="20"/>
      <c r="AA3902" s="20"/>
      <c r="AB3902" s="20"/>
    </row>
    <row r="3903">
      <c r="A3903" s="577"/>
      <c r="B3903" s="683"/>
      <c r="C3903" s="73"/>
      <c r="D3903" s="37"/>
      <c r="E3903" s="11"/>
      <c r="F3903" s="11"/>
      <c r="G3903" s="624"/>
      <c r="H3903" s="625"/>
      <c r="I3903" s="66"/>
      <c r="J3903" s="11"/>
      <c r="K3903" s="45"/>
      <c r="L3903" s="578"/>
      <c r="M3903" s="619"/>
      <c r="N3903" s="578"/>
      <c r="O3903" s="578"/>
      <c r="P3903" s="578"/>
      <c r="Q3903" s="20"/>
      <c r="R3903" s="20"/>
      <c r="S3903" s="20"/>
      <c r="T3903" s="20"/>
      <c r="U3903" s="20"/>
      <c r="V3903" s="20"/>
      <c r="W3903" s="20"/>
      <c r="X3903" s="20"/>
      <c r="Y3903" s="20"/>
      <c r="Z3903" s="20"/>
      <c r="AA3903" s="20"/>
      <c r="AB3903" s="20"/>
    </row>
    <row r="3904">
      <c r="A3904" s="577"/>
      <c r="B3904" s="683"/>
      <c r="C3904" s="73"/>
      <c r="D3904" s="37"/>
      <c r="E3904" s="11"/>
      <c r="F3904" s="11"/>
      <c r="G3904" s="624"/>
      <c r="H3904" s="625"/>
      <c r="I3904" s="66"/>
      <c r="J3904" s="11"/>
      <c r="K3904" s="45"/>
      <c r="L3904" s="578"/>
      <c r="M3904" s="619"/>
      <c r="N3904" s="578"/>
      <c r="O3904" s="578"/>
      <c r="P3904" s="578"/>
      <c r="Q3904" s="20"/>
      <c r="R3904" s="20"/>
      <c r="S3904" s="20"/>
      <c r="T3904" s="20"/>
      <c r="U3904" s="20"/>
      <c r="V3904" s="20"/>
      <c r="W3904" s="20"/>
      <c r="X3904" s="20"/>
      <c r="Y3904" s="20"/>
      <c r="Z3904" s="20"/>
      <c r="AA3904" s="20"/>
      <c r="AB3904" s="20"/>
    </row>
    <row r="3905">
      <c r="A3905" s="577"/>
      <c r="B3905" s="683"/>
      <c r="C3905" s="73"/>
      <c r="D3905" s="37"/>
      <c r="E3905" s="11"/>
      <c r="F3905" s="11"/>
      <c r="G3905" s="624"/>
      <c r="H3905" s="625"/>
      <c r="I3905" s="66"/>
      <c r="J3905" s="11"/>
      <c r="K3905" s="45"/>
      <c r="L3905" s="578"/>
      <c r="M3905" s="619"/>
      <c r="N3905" s="578"/>
      <c r="O3905" s="578"/>
      <c r="P3905" s="578"/>
      <c r="Q3905" s="20"/>
      <c r="R3905" s="20"/>
      <c r="S3905" s="20"/>
      <c r="T3905" s="20"/>
      <c r="U3905" s="20"/>
      <c r="V3905" s="20"/>
      <c r="W3905" s="20"/>
      <c r="X3905" s="20"/>
      <c r="Y3905" s="20"/>
      <c r="Z3905" s="20"/>
      <c r="AA3905" s="20"/>
      <c r="AB3905" s="20"/>
    </row>
    <row r="3906">
      <c r="A3906" s="577"/>
      <c r="B3906" s="683"/>
      <c r="C3906" s="73"/>
      <c r="D3906" s="37"/>
      <c r="E3906" s="11"/>
      <c r="F3906" s="11"/>
      <c r="G3906" s="624"/>
      <c r="H3906" s="625"/>
      <c r="I3906" s="66"/>
      <c r="J3906" s="11"/>
      <c r="K3906" s="45"/>
      <c r="L3906" s="578"/>
      <c r="M3906" s="619"/>
      <c r="N3906" s="578"/>
      <c r="O3906" s="578"/>
      <c r="P3906" s="578"/>
      <c r="Q3906" s="20"/>
      <c r="R3906" s="20"/>
      <c r="S3906" s="20"/>
      <c r="T3906" s="20"/>
      <c r="U3906" s="20"/>
      <c r="V3906" s="20"/>
      <c r="W3906" s="20"/>
      <c r="X3906" s="20"/>
      <c r="Y3906" s="20"/>
      <c r="Z3906" s="20"/>
      <c r="AA3906" s="20"/>
      <c r="AB3906" s="20"/>
    </row>
    <row r="3907">
      <c r="A3907" s="577"/>
      <c r="B3907" s="683"/>
      <c r="C3907" s="73"/>
      <c r="D3907" s="37"/>
      <c r="E3907" s="11"/>
      <c r="F3907" s="11"/>
      <c r="G3907" s="624"/>
      <c r="H3907" s="625"/>
      <c r="I3907" s="66"/>
      <c r="J3907" s="11"/>
      <c r="K3907" s="45"/>
      <c r="L3907" s="578"/>
      <c r="M3907" s="619"/>
      <c r="N3907" s="578"/>
      <c r="O3907" s="578"/>
      <c r="P3907" s="578"/>
      <c r="Q3907" s="20"/>
      <c r="R3907" s="20"/>
      <c r="S3907" s="20"/>
      <c r="T3907" s="20"/>
      <c r="U3907" s="20"/>
      <c r="V3907" s="20"/>
      <c r="W3907" s="20"/>
      <c r="X3907" s="20"/>
      <c r="Y3907" s="20"/>
      <c r="Z3907" s="20"/>
      <c r="AA3907" s="20"/>
      <c r="AB3907" s="20"/>
    </row>
    <row r="3908">
      <c r="A3908" s="577"/>
      <c r="B3908" s="683"/>
      <c r="C3908" s="73"/>
      <c r="D3908" s="37"/>
      <c r="E3908" s="11"/>
      <c r="F3908" s="11"/>
      <c r="G3908" s="624"/>
      <c r="H3908" s="625"/>
      <c r="I3908" s="66"/>
      <c r="J3908" s="11"/>
      <c r="K3908" s="45"/>
      <c r="L3908" s="578"/>
      <c r="M3908" s="619"/>
      <c r="N3908" s="578"/>
      <c r="O3908" s="578"/>
      <c r="P3908" s="578"/>
      <c r="Q3908" s="20"/>
      <c r="R3908" s="20"/>
      <c r="S3908" s="20"/>
      <c r="T3908" s="20"/>
      <c r="U3908" s="20"/>
      <c r="V3908" s="20"/>
      <c r="W3908" s="20"/>
      <c r="X3908" s="20"/>
      <c r="Y3908" s="20"/>
      <c r="Z3908" s="20"/>
      <c r="AA3908" s="20"/>
      <c r="AB3908" s="20"/>
    </row>
    <row r="3909">
      <c r="A3909" s="577"/>
      <c r="B3909" s="683"/>
      <c r="C3909" s="73"/>
      <c r="D3909" s="37"/>
      <c r="E3909" s="11"/>
      <c r="F3909" s="11"/>
      <c r="G3909" s="624"/>
      <c r="H3909" s="625"/>
      <c r="I3909" s="66"/>
      <c r="J3909" s="11"/>
      <c r="K3909" s="45"/>
      <c r="L3909" s="578"/>
      <c r="M3909" s="619"/>
      <c r="N3909" s="578"/>
      <c r="O3909" s="578"/>
      <c r="P3909" s="578"/>
      <c r="Q3909" s="20"/>
      <c r="R3909" s="20"/>
      <c r="S3909" s="20"/>
      <c r="T3909" s="20"/>
      <c r="U3909" s="20"/>
      <c r="V3909" s="20"/>
      <c r="W3909" s="20"/>
      <c r="X3909" s="20"/>
      <c r="Y3909" s="20"/>
      <c r="Z3909" s="20"/>
      <c r="AA3909" s="20"/>
      <c r="AB3909" s="20"/>
    </row>
    <row r="3910">
      <c r="A3910" s="577"/>
      <c r="B3910" s="683"/>
      <c r="C3910" s="73"/>
      <c r="D3910" s="37"/>
      <c r="E3910" s="11"/>
      <c r="F3910" s="11"/>
      <c r="G3910" s="624"/>
      <c r="H3910" s="625"/>
      <c r="I3910" s="66"/>
      <c r="J3910" s="11"/>
      <c r="K3910" s="45"/>
      <c r="L3910" s="578"/>
      <c r="M3910" s="619"/>
      <c r="N3910" s="578"/>
      <c r="O3910" s="578"/>
      <c r="P3910" s="578"/>
      <c r="Q3910" s="20"/>
      <c r="R3910" s="20"/>
      <c r="S3910" s="20"/>
      <c r="T3910" s="20"/>
      <c r="U3910" s="20"/>
      <c r="V3910" s="20"/>
      <c r="W3910" s="20"/>
      <c r="X3910" s="20"/>
      <c r="Y3910" s="20"/>
      <c r="Z3910" s="20"/>
      <c r="AA3910" s="20"/>
      <c r="AB3910" s="20"/>
    </row>
    <row r="3911">
      <c r="A3911" s="577"/>
      <c r="B3911" s="683"/>
      <c r="C3911" s="73"/>
      <c r="D3911" s="37"/>
      <c r="E3911" s="11"/>
      <c r="F3911" s="11"/>
      <c r="G3911" s="624"/>
      <c r="H3911" s="625"/>
      <c r="I3911" s="66"/>
      <c r="J3911" s="11"/>
      <c r="K3911" s="45"/>
      <c r="L3911" s="578"/>
      <c r="M3911" s="619"/>
      <c r="N3911" s="578"/>
      <c r="O3911" s="578"/>
      <c r="P3911" s="578"/>
      <c r="Q3911" s="20"/>
      <c r="R3911" s="20"/>
      <c r="S3911" s="20"/>
      <c r="T3911" s="20"/>
      <c r="U3911" s="20"/>
      <c r="V3911" s="20"/>
      <c r="W3911" s="20"/>
      <c r="X3911" s="20"/>
      <c r="Y3911" s="20"/>
      <c r="Z3911" s="20"/>
      <c r="AA3911" s="20"/>
      <c r="AB3911" s="20"/>
    </row>
    <row r="3912">
      <c r="A3912" s="577"/>
      <c r="B3912" s="683"/>
      <c r="C3912" s="73"/>
      <c r="D3912" s="37"/>
      <c r="E3912" s="11"/>
      <c r="F3912" s="11"/>
      <c r="G3912" s="624"/>
      <c r="H3912" s="625"/>
      <c r="I3912" s="66"/>
      <c r="J3912" s="11"/>
      <c r="K3912" s="45"/>
      <c r="L3912" s="578"/>
      <c r="M3912" s="619"/>
      <c r="N3912" s="578"/>
      <c r="O3912" s="578"/>
      <c r="P3912" s="578"/>
      <c r="Q3912" s="20"/>
      <c r="R3912" s="20"/>
      <c r="S3912" s="20"/>
      <c r="T3912" s="20"/>
      <c r="U3912" s="20"/>
      <c r="V3912" s="20"/>
      <c r="W3912" s="20"/>
      <c r="X3912" s="20"/>
      <c r="Y3912" s="20"/>
      <c r="Z3912" s="20"/>
      <c r="AA3912" s="20"/>
      <c r="AB3912" s="20"/>
    </row>
    <row r="3913">
      <c r="A3913" s="577"/>
      <c r="B3913" s="683"/>
      <c r="C3913" s="73"/>
      <c r="D3913" s="37"/>
      <c r="E3913" s="11"/>
      <c r="F3913" s="11"/>
      <c r="G3913" s="624"/>
      <c r="H3913" s="625"/>
      <c r="I3913" s="66"/>
      <c r="J3913" s="11"/>
      <c r="K3913" s="45"/>
      <c r="L3913" s="578"/>
      <c r="M3913" s="619"/>
      <c r="N3913" s="578"/>
      <c r="O3913" s="578"/>
      <c r="P3913" s="578"/>
      <c r="Q3913" s="20"/>
      <c r="R3913" s="20"/>
      <c r="S3913" s="20"/>
      <c r="T3913" s="20"/>
      <c r="U3913" s="20"/>
      <c r="V3913" s="20"/>
      <c r="W3913" s="20"/>
      <c r="X3913" s="20"/>
      <c r="Y3913" s="20"/>
      <c r="Z3913" s="20"/>
      <c r="AA3913" s="20"/>
      <c r="AB3913" s="20"/>
    </row>
    <row r="3914">
      <c r="A3914" s="577"/>
      <c r="B3914" s="683"/>
      <c r="C3914" s="73"/>
      <c r="D3914" s="37"/>
      <c r="E3914" s="11"/>
      <c r="F3914" s="11"/>
      <c r="G3914" s="624"/>
      <c r="H3914" s="625"/>
      <c r="I3914" s="66"/>
      <c r="J3914" s="11"/>
      <c r="K3914" s="45"/>
      <c r="L3914" s="578"/>
      <c r="M3914" s="619"/>
      <c r="N3914" s="578"/>
      <c r="O3914" s="578"/>
      <c r="P3914" s="578"/>
      <c r="Q3914" s="20"/>
      <c r="R3914" s="20"/>
      <c r="S3914" s="20"/>
      <c r="T3914" s="20"/>
      <c r="U3914" s="20"/>
      <c r="V3914" s="20"/>
      <c r="W3914" s="20"/>
      <c r="X3914" s="20"/>
      <c r="Y3914" s="20"/>
      <c r="Z3914" s="20"/>
      <c r="AA3914" s="20"/>
      <c r="AB3914" s="20"/>
    </row>
    <row r="3915">
      <c r="A3915" s="577"/>
      <c r="B3915" s="683"/>
      <c r="C3915" s="73"/>
      <c r="D3915" s="37"/>
      <c r="E3915" s="11"/>
      <c r="F3915" s="11"/>
      <c r="G3915" s="624"/>
      <c r="H3915" s="625"/>
      <c r="I3915" s="66"/>
      <c r="J3915" s="11"/>
      <c r="K3915" s="45"/>
      <c r="L3915" s="578"/>
      <c r="M3915" s="619"/>
      <c r="N3915" s="578"/>
      <c r="O3915" s="578"/>
      <c r="P3915" s="578"/>
      <c r="Q3915" s="20"/>
      <c r="R3915" s="20"/>
      <c r="S3915" s="20"/>
      <c r="T3915" s="20"/>
      <c r="U3915" s="20"/>
      <c r="V3915" s="20"/>
      <c r="W3915" s="20"/>
      <c r="X3915" s="20"/>
      <c r="Y3915" s="20"/>
      <c r="Z3915" s="20"/>
      <c r="AA3915" s="20"/>
      <c r="AB3915" s="20"/>
    </row>
    <row r="3916">
      <c r="A3916" s="577"/>
      <c r="B3916" s="683"/>
      <c r="C3916" s="73"/>
      <c r="D3916" s="37"/>
      <c r="E3916" s="11"/>
      <c r="F3916" s="11"/>
      <c r="G3916" s="624"/>
      <c r="H3916" s="625"/>
      <c r="I3916" s="66"/>
      <c r="J3916" s="11"/>
      <c r="K3916" s="45"/>
      <c r="L3916" s="578"/>
      <c r="M3916" s="619"/>
      <c r="N3916" s="578"/>
      <c r="O3916" s="578"/>
      <c r="P3916" s="578"/>
      <c r="Q3916" s="20"/>
      <c r="R3916" s="20"/>
      <c r="S3916" s="20"/>
      <c r="T3916" s="20"/>
      <c r="U3916" s="20"/>
      <c r="V3916" s="20"/>
      <c r="W3916" s="20"/>
      <c r="X3916" s="20"/>
      <c r="Y3916" s="20"/>
      <c r="Z3916" s="20"/>
      <c r="AA3916" s="20"/>
      <c r="AB3916" s="20"/>
    </row>
    <row r="3917">
      <c r="A3917" s="577"/>
      <c r="B3917" s="683"/>
      <c r="C3917" s="73"/>
      <c r="D3917" s="37"/>
      <c r="E3917" s="11"/>
      <c r="F3917" s="11"/>
      <c r="G3917" s="624"/>
      <c r="H3917" s="625"/>
      <c r="I3917" s="66"/>
      <c r="J3917" s="11"/>
      <c r="K3917" s="45"/>
      <c r="L3917" s="578"/>
      <c r="M3917" s="619"/>
      <c r="N3917" s="578"/>
      <c r="O3917" s="578"/>
      <c r="P3917" s="578"/>
      <c r="Q3917" s="20"/>
      <c r="R3917" s="20"/>
      <c r="S3917" s="20"/>
      <c r="T3917" s="20"/>
      <c r="U3917" s="20"/>
      <c r="V3917" s="20"/>
      <c r="W3917" s="20"/>
      <c r="X3917" s="20"/>
      <c r="Y3917" s="20"/>
      <c r="Z3917" s="20"/>
      <c r="AA3917" s="20"/>
      <c r="AB3917" s="20"/>
    </row>
    <row r="3918">
      <c r="A3918" s="577"/>
      <c r="B3918" s="683"/>
      <c r="C3918" s="73"/>
      <c r="D3918" s="37"/>
      <c r="E3918" s="11"/>
      <c r="F3918" s="11"/>
      <c r="G3918" s="624"/>
      <c r="H3918" s="625"/>
      <c r="I3918" s="66"/>
      <c r="J3918" s="11"/>
      <c r="K3918" s="45"/>
      <c r="L3918" s="578"/>
      <c r="M3918" s="619"/>
      <c r="N3918" s="578"/>
      <c r="O3918" s="578"/>
      <c r="P3918" s="578"/>
      <c r="Q3918" s="20"/>
      <c r="R3918" s="20"/>
      <c r="S3918" s="20"/>
      <c r="T3918" s="20"/>
      <c r="U3918" s="20"/>
      <c r="V3918" s="20"/>
      <c r="W3918" s="20"/>
      <c r="X3918" s="20"/>
      <c r="Y3918" s="20"/>
      <c r="Z3918" s="20"/>
      <c r="AA3918" s="20"/>
      <c r="AB3918" s="20"/>
    </row>
    <row r="3919">
      <c r="A3919" s="577"/>
      <c r="B3919" s="683"/>
      <c r="C3919" s="73"/>
      <c r="D3919" s="37"/>
      <c r="E3919" s="11"/>
      <c r="F3919" s="11"/>
      <c r="G3919" s="624"/>
      <c r="H3919" s="625"/>
      <c r="I3919" s="66"/>
      <c r="J3919" s="11"/>
      <c r="K3919" s="45"/>
      <c r="L3919" s="578"/>
      <c r="M3919" s="619"/>
      <c r="N3919" s="578"/>
      <c r="O3919" s="578"/>
      <c r="P3919" s="578"/>
      <c r="Q3919" s="20"/>
      <c r="R3919" s="20"/>
      <c r="S3919" s="20"/>
      <c r="T3919" s="20"/>
      <c r="U3919" s="20"/>
      <c r="V3919" s="20"/>
      <c r="W3919" s="20"/>
      <c r="X3919" s="20"/>
      <c r="Y3919" s="20"/>
      <c r="Z3919" s="20"/>
      <c r="AA3919" s="20"/>
      <c r="AB3919" s="20"/>
    </row>
    <row r="3920">
      <c r="A3920" s="577"/>
      <c r="B3920" s="683"/>
      <c r="C3920" s="73"/>
      <c r="D3920" s="37"/>
      <c r="E3920" s="11"/>
      <c r="F3920" s="11"/>
      <c r="G3920" s="624"/>
      <c r="H3920" s="625"/>
      <c r="I3920" s="66"/>
      <c r="J3920" s="11"/>
      <c r="K3920" s="45"/>
      <c r="L3920" s="578"/>
      <c r="M3920" s="619"/>
      <c r="N3920" s="578"/>
      <c r="O3920" s="578"/>
      <c r="P3920" s="578"/>
      <c r="Q3920" s="20"/>
      <c r="R3920" s="20"/>
      <c r="S3920" s="20"/>
      <c r="T3920" s="20"/>
      <c r="U3920" s="20"/>
      <c r="V3920" s="20"/>
      <c r="W3920" s="20"/>
      <c r="X3920" s="20"/>
      <c r="Y3920" s="20"/>
      <c r="Z3920" s="20"/>
      <c r="AA3920" s="20"/>
      <c r="AB3920" s="20"/>
    </row>
    <row r="3921">
      <c r="A3921" s="577"/>
      <c r="B3921" s="683"/>
      <c r="C3921" s="73"/>
      <c r="D3921" s="37"/>
      <c r="E3921" s="11"/>
      <c r="F3921" s="11"/>
      <c r="G3921" s="624"/>
      <c r="H3921" s="625"/>
      <c r="I3921" s="66"/>
      <c r="J3921" s="11"/>
      <c r="K3921" s="45"/>
      <c r="L3921" s="578"/>
      <c r="M3921" s="619"/>
      <c r="N3921" s="578"/>
      <c r="O3921" s="578"/>
      <c r="P3921" s="578"/>
      <c r="Q3921" s="20"/>
      <c r="R3921" s="20"/>
      <c r="S3921" s="20"/>
      <c r="T3921" s="20"/>
      <c r="U3921" s="20"/>
      <c r="V3921" s="20"/>
      <c r="W3921" s="20"/>
      <c r="X3921" s="20"/>
      <c r="Y3921" s="20"/>
      <c r="Z3921" s="20"/>
      <c r="AA3921" s="20"/>
      <c r="AB3921" s="20"/>
    </row>
    <row r="3922">
      <c r="A3922" s="577"/>
      <c r="B3922" s="683"/>
      <c r="C3922" s="73"/>
      <c r="D3922" s="37"/>
      <c r="E3922" s="11"/>
      <c r="F3922" s="11"/>
      <c r="G3922" s="624"/>
      <c r="H3922" s="625"/>
      <c r="I3922" s="66"/>
      <c r="J3922" s="11"/>
      <c r="K3922" s="45"/>
      <c r="L3922" s="578"/>
      <c r="M3922" s="619"/>
      <c r="N3922" s="578"/>
      <c r="O3922" s="578"/>
      <c r="P3922" s="578"/>
      <c r="Q3922" s="20"/>
      <c r="R3922" s="20"/>
      <c r="S3922" s="20"/>
      <c r="T3922" s="20"/>
      <c r="U3922" s="20"/>
      <c r="V3922" s="20"/>
      <c r="W3922" s="20"/>
      <c r="X3922" s="20"/>
      <c r="Y3922" s="20"/>
      <c r="Z3922" s="20"/>
      <c r="AA3922" s="20"/>
      <c r="AB3922" s="20"/>
    </row>
    <row r="3923">
      <c r="A3923" s="577"/>
      <c r="B3923" s="683"/>
      <c r="C3923" s="73"/>
      <c r="D3923" s="37"/>
      <c r="E3923" s="11"/>
      <c r="F3923" s="11"/>
      <c r="G3923" s="624"/>
      <c r="H3923" s="625"/>
      <c r="I3923" s="66"/>
      <c r="J3923" s="11"/>
      <c r="K3923" s="45"/>
      <c r="L3923" s="578"/>
      <c r="M3923" s="619"/>
      <c r="N3923" s="578"/>
      <c r="O3923" s="578"/>
      <c r="P3923" s="578"/>
      <c r="Q3923" s="20"/>
      <c r="R3923" s="20"/>
      <c r="S3923" s="20"/>
      <c r="T3923" s="20"/>
      <c r="U3923" s="20"/>
      <c r="V3923" s="20"/>
      <c r="W3923" s="20"/>
      <c r="X3923" s="20"/>
      <c r="Y3923" s="20"/>
      <c r="Z3923" s="20"/>
      <c r="AA3923" s="20"/>
      <c r="AB3923" s="20"/>
    </row>
    <row r="3924">
      <c r="A3924" s="577"/>
      <c r="B3924" s="683"/>
      <c r="C3924" s="73"/>
      <c r="D3924" s="37"/>
      <c r="E3924" s="11"/>
      <c r="F3924" s="11"/>
      <c r="G3924" s="624"/>
      <c r="H3924" s="625"/>
      <c r="I3924" s="66"/>
      <c r="J3924" s="11"/>
      <c r="K3924" s="45"/>
      <c r="L3924" s="578"/>
      <c r="M3924" s="619"/>
      <c r="N3924" s="578"/>
      <c r="O3924" s="578"/>
      <c r="P3924" s="578"/>
      <c r="Q3924" s="20"/>
      <c r="R3924" s="20"/>
      <c r="S3924" s="20"/>
      <c r="T3924" s="20"/>
      <c r="U3924" s="20"/>
      <c r="V3924" s="20"/>
      <c r="W3924" s="20"/>
      <c r="X3924" s="20"/>
      <c r="Y3924" s="20"/>
      <c r="Z3924" s="20"/>
      <c r="AA3924" s="20"/>
      <c r="AB3924" s="20"/>
    </row>
    <row r="3925">
      <c r="A3925" s="577"/>
      <c r="B3925" s="683"/>
      <c r="C3925" s="73"/>
      <c r="D3925" s="37"/>
      <c r="E3925" s="11"/>
      <c r="F3925" s="11"/>
      <c r="G3925" s="624"/>
      <c r="H3925" s="625"/>
      <c r="I3925" s="66"/>
      <c r="J3925" s="11"/>
      <c r="K3925" s="45"/>
      <c r="L3925" s="578"/>
      <c r="M3925" s="619"/>
      <c r="N3925" s="578"/>
      <c r="O3925" s="578"/>
      <c r="P3925" s="578"/>
      <c r="Q3925" s="20"/>
      <c r="R3925" s="20"/>
      <c r="S3925" s="20"/>
      <c r="T3925" s="20"/>
      <c r="U3925" s="20"/>
      <c r="V3925" s="20"/>
      <c r="W3925" s="20"/>
      <c r="X3925" s="20"/>
      <c r="Y3925" s="20"/>
      <c r="Z3925" s="20"/>
      <c r="AA3925" s="20"/>
      <c r="AB3925" s="20"/>
    </row>
    <row r="3926">
      <c r="A3926" s="577"/>
      <c r="B3926" s="683"/>
      <c r="C3926" s="73"/>
      <c r="D3926" s="37"/>
      <c r="E3926" s="11"/>
      <c r="F3926" s="11"/>
      <c r="G3926" s="624"/>
      <c r="H3926" s="625"/>
      <c r="I3926" s="66"/>
      <c r="J3926" s="11"/>
      <c r="K3926" s="45"/>
      <c r="L3926" s="578"/>
      <c r="M3926" s="619"/>
      <c r="N3926" s="578"/>
      <c r="O3926" s="578"/>
      <c r="P3926" s="578"/>
      <c r="Q3926" s="20"/>
      <c r="R3926" s="20"/>
      <c r="S3926" s="20"/>
      <c r="T3926" s="20"/>
      <c r="U3926" s="20"/>
      <c r="V3926" s="20"/>
      <c r="W3926" s="20"/>
      <c r="X3926" s="20"/>
      <c r="Y3926" s="20"/>
      <c r="Z3926" s="20"/>
      <c r="AA3926" s="20"/>
      <c r="AB3926" s="20"/>
    </row>
    <row r="3927">
      <c r="A3927" s="577"/>
      <c r="B3927" s="683"/>
      <c r="C3927" s="73"/>
      <c r="D3927" s="37"/>
      <c r="E3927" s="11"/>
      <c r="F3927" s="11"/>
      <c r="G3927" s="624"/>
      <c r="H3927" s="625"/>
      <c r="I3927" s="66"/>
      <c r="J3927" s="11"/>
      <c r="K3927" s="45"/>
      <c r="L3927" s="578"/>
      <c r="M3927" s="619"/>
      <c r="N3927" s="578"/>
      <c r="O3927" s="578"/>
      <c r="P3927" s="578"/>
      <c r="Q3927" s="20"/>
      <c r="R3927" s="20"/>
      <c r="S3927" s="20"/>
      <c r="T3927" s="20"/>
      <c r="U3927" s="20"/>
      <c r="V3927" s="20"/>
      <c r="W3927" s="20"/>
      <c r="X3927" s="20"/>
      <c r="Y3927" s="20"/>
      <c r="Z3927" s="20"/>
      <c r="AA3927" s="20"/>
      <c r="AB3927" s="20"/>
    </row>
    <row r="3928">
      <c r="A3928" s="577"/>
      <c r="B3928" s="683"/>
      <c r="C3928" s="73"/>
      <c r="D3928" s="37"/>
      <c r="E3928" s="11"/>
      <c r="F3928" s="11"/>
      <c r="G3928" s="624"/>
      <c r="H3928" s="625"/>
      <c r="I3928" s="66"/>
      <c r="J3928" s="11"/>
      <c r="K3928" s="45"/>
      <c r="L3928" s="578"/>
      <c r="M3928" s="619"/>
      <c r="N3928" s="578"/>
      <c r="O3928" s="578"/>
      <c r="P3928" s="578"/>
      <c r="Q3928" s="20"/>
      <c r="R3928" s="20"/>
      <c r="S3928" s="20"/>
      <c r="T3928" s="20"/>
      <c r="U3928" s="20"/>
      <c r="V3928" s="20"/>
      <c r="W3928" s="20"/>
      <c r="X3928" s="20"/>
      <c r="Y3928" s="20"/>
      <c r="Z3928" s="20"/>
      <c r="AA3928" s="20"/>
      <c r="AB3928" s="20"/>
    </row>
    <row r="3929">
      <c r="A3929" s="577"/>
      <c r="B3929" s="683"/>
      <c r="C3929" s="73"/>
      <c r="D3929" s="37"/>
      <c r="E3929" s="11"/>
      <c r="F3929" s="11"/>
      <c r="G3929" s="624"/>
      <c r="H3929" s="625"/>
      <c r="I3929" s="66"/>
      <c r="J3929" s="11"/>
      <c r="K3929" s="45"/>
      <c r="L3929" s="578"/>
      <c r="M3929" s="619"/>
      <c r="N3929" s="578"/>
      <c r="O3929" s="578"/>
      <c r="P3929" s="578"/>
      <c r="Q3929" s="20"/>
      <c r="R3929" s="20"/>
      <c r="S3929" s="20"/>
      <c r="T3929" s="20"/>
      <c r="U3929" s="20"/>
      <c r="V3929" s="20"/>
      <c r="W3929" s="20"/>
      <c r="X3929" s="20"/>
      <c r="Y3929" s="20"/>
      <c r="Z3929" s="20"/>
      <c r="AA3929" s="20"/>
      <c r="AB3929" s="20"/>
    </row>
    <row r="3930">
      <c r="A3930" s="577"/>
      <c r="B3930" s="683"/>
      <c r="C3930" s="73"/>
      <c r="D3930" s="37"/>
      <c r="E3930" s="11"/>
      <c r="F3930" s="11"/>
      <c r="G3930" s="624"/>
      <c r="H3930" s="625"/>
      <c r="I3930" s="66"/>
      <c r="J3930" s="11"/>
      <c r="K3930" s="45"/>
      <c r="L3930" s="578"/>
      <c r="M3930" s="619"/>
      <c r="N3930" s="578"/>
      <c r="O3930" s="578"/>
      <c r="P3930" s="578"/>
      <c r="Q3930" s="20"/>
      <c r="R3930" s="20"/>
      <c r="S3930" s="20"/>
      <c r="T3930" s="20"/>
      <c r="U3930" s="20"/>
      <c r="V3930" s="20"/>
      <c r="W3930" s="20"/>
      <c r="X3930" s="20"/>
      <c r="Y3930" s="20"/>
      <c r="Z3930" s="20"/>
      <c r="AA3930" s="20"/>
      <c r="AB3930" s="20"/>
    </row>
    <row r="3931">
      <c r="A3931" s="577"/>
      <c r="B3931" s="683"/>
      <c r="C3931" s="73"/>
      <c r="D3931" s="37"/>
      <c r="E3931" s="11"/>
      <c r="F3931" s="11"/>
      <c r="G3931" s="624"/>
      <c r="H3931" s="625"/>
      <c r="I3931" s="66"/>
      <c r="J3931" s="11"/>
      <c r="K3931" s="45"/>
      <c r="L3931" s="578"/>
      <c r="M3931" s="619"/>
      <c r="N3931" s="578"/>
      <c r="O3931" s="578"/>
      <c r="P3931" s="578"/>
      <c r="Q3931" s="20"/>
      <c r="R3931" s="20"/>
      <c r="S3931" s="20"/>
      <c r="T3931" s="20"/>
      <c r="U3931" s="20"/>
      <c r="V3931" s="20"/>
      <c r="W3931" s="20"/>
      <c r="X3931" s="20"/>
      <c r="Y3931" s="20"/>
      <c r="Z3931" s="20"/>
      <c r="AA3931" s="20"/>
      <c r="AB3931" s="20"/>
    </row>
    <row r="3932">
      <c r="A3932" s="577"/>
      <c r="B3932" s="683"/>
      <c r="C3932" s="73"/>
      <c r="D3932" s="37"/>
      <c r="E3932" s="11"/>
      <c r="F3932" s="11"/>
      <c r="G3932" s="624"/>
      <c r="H3932" s="625"/>
      <c r="I3932" s="66"/>
      <c r="J3932" s="11"/>
      <c r="K3932" s="45"/>
      <c r="L3932" s="578"/>
      <c r="M3932" s="619"/>
      <c r="N3932" s="578"/>
      <c r="O3932" s="578"/>
      <c r="P3932" s="578"/>
      <c r="Q3932" s="20"/>
      <c r="R3932" s="20"/>
      <c r="S3932" s="20"/>
      <c r="T3932" s="20"/>
      <c r="U3932" s="20"/>
      <c r="V3932" s="20"/>
      <c r="W3932" s="20"/>
      <c r="X3932" s="20"/>
      <c r="Y3932" s="20"/>
      <c r="Z3932" s="20"/>
      <c r="AA3932" s="20"/>
      <c r="AB3932" s="20"/>
    </row>
    <row r="3933">
      <c r="A3933" s="577"/>
      <c r="B3933" s="683"/>
      <c r="C3933" s="73"/>
      <c r="D3933" s="37"/>
      <c r="E3933" s="11"/>
      <c r="F3933" s="11"/>
      <c r="G3933" s="624"/>
      <c r="H3933" s="625"/>
      <c r="I3933" s="66"/>
      <c r="J3933" s="11"/>
      <c r="K3933" s="45"/>
      <c r="L3933" s="578"/>
      <c r="M3933" s="619"/>
      <c r="N3933" s="578"/>
      <c r="O3933" s="578"/>
      <c r="P3933" s="578"/>
      <c r="Q3933" s="20"/>
      <c r="R3933" s="20"/>
      <c r="S3933" s="20"/>
      <c r="T3933" s="20"/>
      <c r="U3933" s="20"/>
      <c r="V3933" s="20"/>
      <c r="W3933" s="20"/>
      <c r="X3933" s="20"/>
      <c r="Y3933" s="20"/>
      <c r="Z3933" s="20"/>
      <c r="AA3933" s="20"/>
      <c r="AB3933" s="20"/>
    </row>
    <row r="3934">
      <c r="A3934" s="577"/>
      <c r="B3934" s="683"/>
      <c r="C3934" s="73"/>
      <c r="D3934" s="37"/>
      <c r="E3934" s="11"/>
      <c r="F3934" s="11"/>
      <c r="G3934" s="624"/>
      <c r="H3934" s="625"/>
      <c r="I3934" s="66"/>
      <c r="J3934" s="11"/>
      <c r="K3934" s="45"/>
      <c r="L3934" s="578"/>
      <c r="M3934" s="619"/>
      <c r="N3934" s="578"/>
      <c r="O3934" s="578"/>
      <c r="P3934" s="578"/>
      <c r="Q3934" s="20"/>
      <c r="R3934" s="20"/>
      <c r="S3934" s="20"/>
      <c r="T3934" s="20"/>
      <c r="U3934" s="20"/>
      <c r="V3934" s="20"/>
      <c r="W3934" s="20"/>
      <c r="X3934" s="20"/>
      <c r="Y3934" s="20"/>
      <c r="Z3934" s="20"/>
      <c r="AA3934" s="20"/>
      <c r="AB3934" s="20"/>
    </row>
    <row r="3935">
      <c r="A3935" s="577"/>
      <c r="B3935" s="683"/>
      <c r="C3935" s="73"/>
      <c r="D3935" s="37"/>
      <c r="E3935" s="11"/>
      <c r="F3935" s="11"/>
      <c r="G3935" s="624"/>
      <c r="H3935" s="625"/>
      <c r="I3935" s="66"/>
      <c r="J3935" s="11"/>
      <c r="K3935" s="45"/>
      <c r="L3935" s="578"/>
      <c r="M3935" s="619"/>
      <c r="N3935" s="578"/>
      <c r="O3935" s="578"/>
      <c r="P3935" s="578"/>
      <c r="Q3935" s="20"/>
      <c r="R3935" s="20"/>
      <c r="S3935" s="20"/>
      <c r="T3935" s="20"/>
      <c r="U3935" s="20"/>
      <c r="V3935" s="20"/>
      <c r="W3935" s="20"/>
      <c r="X3935" s="20"/>
      <c r="Y3935" s="20"/>
      <c r="Z3935" s="20"/>
      <c r="AA3935" s="20"/>
      <c r="AB3935" s="20"/>
    </row>
    <row r="3936">
      <c r="A3936" s="577"/>
      <c r="B3936" s="683"/>
      <c r="C3936" s="73"/>
      <c r="D3936" s="37"/>
      <c r="E3936" s="11"/>
      <c r="F3936" s="11"/>
      <c r="G3936" s="624"/>
      <c r="H3936" s="625"/>
      <c r="I3936" s="66"/>
      <c r="J3936" s="11"/>
      <c r="K3936" s="45"/>
      <c r="L3936" s="578"/>
      <c r="M3936" s="619"/>
      <c r="N3936" s="578"/>
      <c r="O3936" s="578"/>
      <c r="P3936" s="578"/>
      <c r="Q3936" s="20"/>
      <c r="R3936" s="20"/>
      <c r="S3936" s="20"/>
      <c r="T3936" s="20"/>
      <c r="U3936" s="20"/>
      <c r="V3936" s="20"/>
      <c r="W3936" s="20"/>
      <c r="X3936" s="20"/>
      <c r="Y3936" s="20"/>
      <c r="Z3936" s="20"/>
      <c r="AA3936" s="20"/>
      <c r="AB3936" s="20"/>
    </row>
    <row r="3937">
      <c r="A3937" s="577"/>
      <c r="B3937" s="683"/>
      <c r="C3937" s="73"/>
      <c r="D3937" s="37"/>
      <c r="E3937" s="11"/>
      <c r="F3937" s="11"/>
      <c r="G3937" s="624"/>
      <c r="H3937" s="625"/>
      <c r="I3937" s="66"/>
      <c r="J3937" s="11"/>
      <c r="K3937" s="45"/>
      <c r="L3937" s="578"/>
      <c r="M3937" s="619"/>
      <c r="N3937" s="578"/>
      <c r="O3937" s="578"/>
      <c r="P3937" s="578"/>
      <c r="Q3937" s="20"/>
      <c r="R3937" s="20"/>
      <c r="S3937" s="20"/>
      <c r="T3937" s="20"/>
      <c r="U3937" s="20"/>
      <c r="V3937" s="20"/>
      <c r="W3937" s="20"/>
      <c r="X3937" s="20"/>
      <c r="Y3937" s="20"/>
      <c r="Z3937" s="20"/>
      <c r="AA3937" s="20"/>
      <c r="AB3937" s="20"/>
    </row>
    <row r="3938">
      <c r="A3938" s="577"/>
      <c r="B3938" s="683"/>
      <c r="C3938" s="73"/>
      <c r="D3938" s="37"/>
      <c r="E3938" s="11"/>
      <c r="F3938" s="11"/>
      <c r="G3938" s="624"/>
      <c r="H3938" s="625"/>
      <c r="I3938" s="66"/>
      <c r="J3938" s="11"/>
      <c r="K3938" s="45"/>
      <c r="L3938" s="578"/>
      <c r="M3938" s="619"/>
      <c r="N3938" s="578"/>
      <c r="O3938" s="578"/>
      <c r="P3938" s="578"/>
      <c r="Q3938" s="20"/>
      <c r="R3938" s="20"/>
      <c r="S3938" s="20"/>
      <c r="T3938" s="20"/>
      <c r="U3938" s="20"/>
      <c r="V3938" s="20"/>
      <c r="W3938" s="20"/>
      <c r="X3938" s="20"/>
      <c r="Y3938" s="20"/>
      <c r="Z3938" s="20"/>
      <c r="AA3938" s="20"/>
      <c r="AB3938" s="20"/>
    </row>
    <row r="3939">
      <c r="A3939" s="577"/>
      <c r="B3939" s="683"/>
      <c r="C3939" s="73"/>
      <c r="D3939" s="37"/>
      <c r="E3939" s="11"/>
      <c r="F3939" s="11"/>
      <c r="G3939" s="624"/>
      <c r="H3939" s="625"/>
      <c r="I3939" s="66"/>
      <c r="J3939" s="11"/>
      <c r="K3939" s="45"/>
      <c r="L3939" s="578"/>
      <c r="M3939" s="619"/>
      <c r="N3939" s="578"/>
      <c r="O3939" s="578"/>
      <c r="P3939" s="578"/>
      <c r="Q3939" s="20"/>
      <c r="R3939" s="20"/>
      <c r="S3939" s="20"/>
      <c r="T3939" s="20"/>
      <c r="U3939" s="20"/>
      <c r="V3939" s="20"/>
      <c r="W3939" s="20"/>
      <c r="X3939" s="20"/>
      <c r="Y3939" s="20"/>
      <c r="Z3939" s="20"/>
      <c r="AA3939" s="20"/>
      <c r="AB3939" s="20"/>
    </row>
    <row r="3940">
      <c r="A3940" s="577"/>
      <c r="B3940" s="683"/>
      <c r="C3940" s="73"/>
      <c r="D3940" s="37"/>
      <c r="E3940" s="11"/>
      <c r="F3940" s="11"/>
      <c r="G3940" s="624"/>
      <c r="H3940" s="625"/>
      <c r="I3940" s="66"/>
      <c r="J3940" s="11"/>
      <c r="K3940" s="45"/>
      <c r="L3940" s="578"/>
      <c r="M3940" s="619"/>
      <c r="N3940" s="578"/>
      <c r="O3940" s="578"/>
      <c r="P3940" s="578"/>
      <c r="Q3940" s="20"/>
      <c r="R3940" s="20"/>
      <c r="S3940" s="20"/>
      <c r="T3940" s="20"/>
      <c r="U3940" s="20"/>
      <c r="V3940" s="20"/>
      <c r="W3940" s="20"/>
      <c r="X3940" s="20"/>
      <c r="Y3940" s="20"/>
      <c r="Z3940" s="20"/>
      <c r="AA3940" s="20"/>
      <c r="AB3940" s="20"/>
    </row>
    <row r="3941">
      <c r="A3941" s="577"/>
      <c r="B3941" s="683"/>
      <c r="C3941" s="73"/>
      <c r="D3941" s="37"/>
      <c r="E3941" s="11"/>
      <c r="F3941" s="11"/>
      <c r="G3941" s="624"/>
      <c r="H3941" s="625"/>
      <c r="I3941" s="66"/>
      <c r="J3941" s="11"/>
      <c r="K3941" s="45"/>
      <c r="L3941" s="578"/>
      <c r="M3941" s="619"/>
      <c r="N3941" s="578"/>
      <c r="O3941" s="578"/>
      <c r="P3941" s="578"/>
      <c r="Q3941" s="20"/>
      <c r="R3941" s="20"/>
      <c r="S3941" s="20"/>
      <c r="T3941" s="20"/>
      <c r="U3941" s="20"/>
      <c r="V3941" s="20"/>
      <c r="W3941" s="20"/>
      <c r="X3941" s="20"/>
      <c r="Y3941" s="20"/>
      <c r="Z3941" s="20"/>
      <c r="AA3941" s="20"/>
      <c r="AB3941" s="20"/>
    </row>
    <row r="3942">
      <c r="A3942" s="577"/>
      <c r="B3942" s="683"/>
      <c r="C3942" s="73"/>
      <c r="D3942" s="37"/>
      <c r="E3942" s="11"/>
      <c r="F3942" s="11"/>
      <c r="G3942" s="624"/>
      <c r="H3942" s="625"/>
      <c r="I3942" s="66"/>
      <c r="J3942" s="11"/>
      <c r="K3942" s="45"/>
      <c r="L3942" s="578"/>
      <c r="M3942" s="619"/>
      <c r="N3942" s="578"/>
      <c r="O3942" s="578"/>
      <c r="P3942" s="578"/>
      <c r="Q3942" s="20"/>
      <c r="R3942" s="20"/>
      <c r="S3942" s="20"/>
      <c r="T3942" s="20"/>
      <c r="U3942" s="20"/>
      <c r="V3942" s="20"/>
      <c r="W3942" s="20"/>
      <c r="X3942" s="20"/>
      <c r="Y3942" s="20"/>
      <c r="Z3942" s="20"/>
      <c r="AA3942" s="20"/>
      <c r="AB3942" s="20"/>
    </row>
    <row r="3943">
      <c r="A3943" s="577"/>
      <c r="B3943" s="683"/>
      <c r="C3943" s="73"/>
      <c r="D3943" s="37"/>
      <c r="E3943" s="11"/>
      <c r="F3943" s="11"/>
      <c r="G3943" s="624"/>
      <c r="H3943" s="625"/>
      <c r="I3943" s="66"/>
      <c r="J3943" s="11"/>
      <c r="K3943" s="45"/>
      <c r="L3943" s="578"/>
      <c r="M3943" s="619"/>
      <c r="N3943" s="578"/>
      <c r="O3943" s="578"/>
      <c r="P3943" s="578"/>
      <c r="Q3943" s="20"/>
      <c r="R3943" s="20"/>
      <c r="S3943" s="20"/>
      <c r="T3943" s="20"/>
      <c r="U3943" s="20"/>
      <c r="V3943" s="20"/>
      <c r="W3943" s="20"/>
      <c r="X3943" s="20"/>
      <c r="Y3943" s="20"/>
      <c r="Z3943" s="20"/>
      <c r="AA3943" s="20"/>
      <c r="AB3943" s="20"/>
    </row>
    <row r="3944">
      <c r="A3944" s="577"/>
      <c r="B3944" s="683"/>
      <c r="C3944" s="73"/>
      <c r="D3944" s="37"/>
      <c r="E3944" s="11"/>
      <c r="F3944" s="11"/>
      <c r="G3944" s="624"/>
      <c r="H3944" s="625"/>
      <c r="I3944" s="66"/>
      <c r="J3944" s="11"/>
      <c r="K3944" s="45"/>
      <c r="L3944" s="578"/>
      <c r="M3944" s="619"/>
      <c r="N3944" s="578"/>
      <c r="O3944" s="578"/>
      <c r="P3944" s="578"/>
      <c r="Q3944" s="20"/>
      <c r="R3944" s="20"/>
      <c r="S3944" s="20"/>
      <c r="T3944" s="20"/>
      <c r="U3944" s="20"/>
      <c r="V3944" s="20"/>
      <c r="W3944" s="20"/>
      <c r="X3944" s="20"/>
      <c r="Y3944" s="20"/>
      <c r="Z3944" s="20"/>
      <c r="AA3944" s="20"/>
      <c r="AB3944" s="20"/>
    </row>
    <row r="3945">
      <c r="A3945" s="577"/>
      <c r="B3945" s="683"/>
      <c r="C3945" s="73"/>
      <c r="D3945" s="37"/>
      <c r="E3945" s="11"/>
      <c r="F3945" s="11"/>
      <c r="G3945" s="624"/>
      <c r="H3945" s="625"/>
      <c r="I3945" s="66"/>
      <c r="J3945" s="11"/>
      <c r="K3945" s="45"/>
      <c r="L3945" s="578"/>
      <c r="M3945" s="619"/>
      <c r="N3945" s="578"/>
      <c r="O3945" s="578"/>
      <c r="P3945" s="578"/>
      <c r="Q3945" s="20"/>
      <c r="R3945" s="20"/>
      <c r="S3945" s="20"/>
      <c r="T3945" s="20"/>
      <c r="U3945" s="20"/>
      <c r="V3945" s="20"/>
      <c r="W3945" s="20"/>
      <c r="X3945" s="20"/>
      <c r="Y3945" s="20"/>
      <c r="Z3945" s="20"/>
      <c r="AA3945" s="20"/>
      <c r="AB3945" s="20"/>
    </row>
    <row r="3946">
      <c r="A3946" s="577"/>
      <c r="B3946" s="683"/>
      <c r="C3946" s="73"/>
      <c r="D3946" s="37"/>
      <c r="E3946" s="11"/>
      <c r="F3946" s="11"/>
      <c r="G3946" s="624"/>
      <c r="H3946" s="625"/>
      <c r="I3946" s="66"/>
      <c r="J3946" s="11"/>
      <c r="K3946" s="45"/>
      <c r="L3946" s="578"/>
      <c r="M3946" s="619"/>
      <c r="N3946" s="578"/>
      <c r="O3946" s="578"/>
      <c r="P3946" s="578"/>
      <c r="Q3946" s="20"/>
      <c r="R3946" s="20"/>
      <c r="S3946" s="20"/>
      <c r="T3946" s="20"/>
      <c r="U3946" s="20"/>
      <c r="V3946" s="20"/>
      <c r="W3946" s="20"/>
      <c r="X3946" s="20"/>
      <c r="Y3946" s="20"/>
      <c r="Z3946" s="20"/>
      <c r="AA3946" s="20"/>
      <c r="AB3946" s="20"/>
    </row>
    <row r="3947">
      <c r="A3947" s="577"/>
      <c r="B3947" s="683"/>
      <c r="C3947" s="73"/>
      <c r="D3947" s="37"/>
      <c r="E3947" s="11"/>
      <c r="F3947" s="11"/>
      <c r="G3947" s="624"/>
      <c r="H3947" s="625"/>
      <c r="I3947" s="66"/>
      <c r="J3947" s="11"/>
      <c r="K3947" s="45"/>
      <c r="L3947" s="578"/>
      <c r="M3947" s="619"/>
      <c r="N3947" s="578"/>
      <c r="O3947" s="578"/>
      <c r="P3947" s="578"/>
      <c r="Q3947" s="20"/>
      <c r="R3947" s="20"/>
      <c r="S3947" s="20"/>
      <c r="T3947" s="20"/>
      <c r="U3947" s="20"/>
      <c r="V3947" s="20"/>
      <c r="W3947" s="20"/>
      <c r="X3947" s="20"/>
      <c r="Y3947" s="20"/>
      <c r="Z3947" s="20"/>
      <c r="AA3947" s="20"/>
      <c r="AB3947" s="20"/>
    </row>
    <row r="3948">
      <c r="A3948" s="577"/>
      <c r="B3948" s="683"/>
      <c r="C3948" s="73"/>
      <c r="D3948" s="37"/>
      <c r="E3948" s="11"/>
      <c r="F3948" s="11"/>
      <c r="G3948" s="624"/>
      <c r="H3948" s="625"/>
      <c r="I3948" s="66"/>
      <c r="J3948" s="11"/>
      <c r="K3948" s="45"/>
      <c r="L3948" s="578"/>
      <c r="M3948" s="619"/>
      <c r="N3948" s="578"/>
      <c r="O3948" s="578"/>
      <c r="P3948" s="578"/>
      <c r="Q3948" s="20"/>
      <c r="R3948" s="20"/>
      <c r="S3948" s="20"/>
      <c r="T3948" s="20"/>
      <c r="U3948" s="20"/>
      <c r="V3948" s="20"/>
      <c r="W3948" s="20"/>
      <c r="X3948" s="20"/>
      <c r="Y3948" s="20"/>
      <c r="Z3948" s="20"/>
      <c r="AA3948" s="20"/>
      <c r="AB3948" s="20"/>
    </row>
    <row r="3949">
      <c r="A3949" s="577"/>
      <c r="B3949" s="683"/>
      <c r="C3949" s="73"/>
      <c r="D3949" s="37"/>
      <c r="E3949" s="11"/>
      <c r="F3949" s="11"/>
      <c r="G3949" s="624"/>
      <c r="H3949" s="625"/>
      <c r="I3949" s="66"/>
      <c r="J3949" s="11"/>
      <c r="K3949" s="45"/>
      <c r="L3949" s="578"/>
      <c r="M3949" s="619"/>
      <c r="N3949" s="578"/>
      <c r="O3949" s="578"/>
      <c r="P3949" s="578"/>
      <c r="Q3949" s="20"/>
      <c r="R3949" s="20"/>
      <c r="S3949" s="20"/>
      <c r="T3949" s="20"/>
      <c r="U3949" s="20"/>
      <c r="V3949" s="20"/>
      <c r="W3949" s="20"/>
      <c r="X3949" s="20"/>
      <c r="Y3949" s="20"/>
      <c r="Z3949" s="20"/>
      <c r="AA3949" s="20"/>
      <c r="AB3949" s="20"/>
    </row>
    <row r="3950">
      <c r="A3950" s="577"/>
      <c r="B3950" s="683"/>
      <c r="C3950" s="73"/>
      <c r="D3950" s="37"/>
      <c r="E3950" s="11"/>
      <c r="F3950" s="11"/>
      <c r="G3950" s="624"/>
      <c r="H3950" s="625"/>
      <c r="I3950" s="66"/>
      <c r="J3950" s="11"/>
      <c r="K3950" s="45"/>
      <c r="L3950" s="578"/>
      <c r="M3950" s="619"/>
      <c r="N3950" s="578"/>
      <c r="O3950" s="578"/>
      <c r="P3950" s="578"/>
      <c r="Q3950" s="20"/>
      <c r="R3950" s="20"/>
      <c r="S3950" s="20"/>
      <c r="T3950" s="20"/>
      <c r="U3950" s="20"/>
      <c r="V3950" s="20"/>
      <c r="W3950" s="20"/>
      <c r="X3950" s="20"/>
      <c r="Y3950" s="20"/>
      <c r="Z3950" s="20"/>
      <c r="AA3950" s="20"/>
      <c r="AB3950" s="20"/>
    </row>
    <row r="3951">
      <c r="A3951" s="577"/>
      <c r="B3951" s="683"/>
      <c r="C3951" s="73"/>
      <c r="D3951" s="37"/>
      <c r="E3951" s="11"/>
      <c r="F3951" s="11"/>
      <c r="G3951" s="624"/>
      <c r="H3951" s="625"/>
      <c r="I3951" s="66"/>
      <c r="J3951" s="11"/>
      <c r="K3951" s="45"/>
      <c r="L3951" s="578"/>
      <c r="M3951" s="619"/>
      <c r="N3951" s="578"/>
      <c r="O3951" s="578"/>
      <c r="P3951" s="578"/>
      <c r="Q3951" s="20"/>
      <c r="R3951" s="20"/>
      <c r="S3951" s="20"/>
      <c r="T3951" s="20"/>
      <c r="U3951" s="20"/>
      <c r="V3951" s="20"/>
      <c r="W3951" s="20"/>
      <c r="X3951" s="20"/>
      <c r="Y3951" s="20"/>
      <c r="Z3951" s="20"/>
      <c r="AA3951" s="20"/>
      <c r="AB3951" s="20"/>
    </row>
    <row r="3952">
      <c r="A3952" s="577"/>
      <c r="B3952" s="683"/>
      <c r="C3952" s="73"/>
      <c r="D3952" s="37"/>
      <c r="E3952" s="11"/>
      <c r="F3952" s="11"/>
      <c r="G3952" s="624"/>
      <c r="H3952" s="625"/>
      <c r="I3952" s="66"/>
      <c r="J3952" s="11"/>
      <c r="K3952" s="45"/>
      <c r="L3952" s="578"/>
      <c r="M3952" s="619"/>
      <c r="N3952" s="578"/>
      <c r="O3952" s="578"/>
      <c r="P3952" s="578"/>
      <c r="Q3952" s="20"/>
      <c r="R3952" s="20"/>
      <c r="S3952" s="20"/>
      <c r="T3952" s="20"/>
      <c r="U3952" s="20"/>
      <c r="V3952" s="20"/>
      <c r="W3952" s="20"/>
      <c r="X3952" s="20"/>
      <c r="Y3952" s="20"/>
      <c r="Z3952" s="20"/>
      <c r="AA3952" s="20"/>
      <c r="AB3952" s="20"/>
    </row>
    <row r="3953">
      <c r="A3953" s="577"/>
      <c r="B3953" s="683"/>
      <c r="C3953" s="73"/>
      <c r="D3953" s="37"/>
      <c r="E3953" s="11"/>
      <c r="F3953" s="11"/>
      <c r="G3953" s="624"/>
      <c r="H3953" s="625"/>
      <c r="I3953" s="66"/>
      <c r="J3953" s="11"/>
      <c r="K3953" s="45"/>
      <c r="L3953" s="578"/>
      <c r="M3953" s="619"/>
      <c r="N3953" s="578"/>
      <c r="O3953" s="578"/>
      <c r="P3953" s="578"/>
      <c r="Q3953" s="20"/>
      <c r="R3953" s="20"/>
      <c r="S3953" s="20"/>
      <c r="T3953" s="20"/>
      <c r="U3953" s="20"/>
      <c r="V3953" s="20"/>
      <c r="W3953" s="20"/>
      <c r="X3953" s="20"/>
      <c r="Y3953" s="20"/>
      <c r="Z3953" s="20"/>
      <c r="AA3953" s="20"/>
      <c r="AB3953" s="20"/>
    </row>
    <row r="3954">
      <c r="A3954" s="577"/>
      <c r="B3954" s="683"/>
      <c r="C3954" s="73"/>
      <c r="D3954" s="37"/>
      <c r="E3954" s="11"/>
      <c r="F3954" s="11"/>
      <c r="G3954" s="624"/>
      <c r="H3954" s="625"/>
      <c r="I3954" s="66"/>
      <c r="J3954" s="11"/>
      <c r="K3954" s="45"/>
      <c r="L3954" s="578"/>
      <c r="M3954" s="619"/>
      <c r="N3954" s="578"/>
      <c r="O3954" s="578"/>
      <c r="P3954" s="578"/>
      <c r="Q3954" s="20"/>
      <c r="R3954" s="20"/>
      <c r="S3954" s="20"/>
      <c r="T3954" s="20"/>
      <c r="U3954" s="20"/>
      <c r="V3954" s="20"/>
      <c r="W3954" s="20"/>
      <c r="X3954" s="20"/>
      <c r="Y3954" s="20"/>
      <c r="Z3954" s="20"/>
      <c r="AA3954" s="20"/>
      <c r="AB3954" s="20"/>
    </row>
    <row r="3955">
      <c r="A3955" s="577"/>
      <c r="B3955" s="683"/>
      <c r="C3955" s="73"/>
      <c r="D3955" s="37"/>
      <c r="E3955" s="11"/>
      <c r="F3955" s="11"/>
      <c r="G3955" s="624"/>
      <c r="H3955" s="625"/>
      <c r="I3955" s="66"/>
      <c r="J3955" s="11"/>
      <c r="K3955" s="45"/>
      <c r="L3955" s="578"/>
      <c r="M3955" s="619"/>
      <c r="N3955" s="578"/>
      <c r="O3955" s="578"/>
      <c r="P3955" s="578"/>
      <c r="Q3955" s="20"/>
      <c r="R3955" s="20"/>
      <c r="S3955" s="20"/>
      <c r="T3955" s="20"/>
      <c r="U3955" s="20"/>
      <c r="V3955" s="20"/>
      <c r="W3955" s="20"/>
      <c r="X3955" s="20"/>
      <c r="Y3955" s="20"/>
      <c r="Z3955" s="20"/>
      <c r="AA3955" s="20"/>
      <c r="AB3955" s="20"/>
    </row>
    <row r="3956">
      <c r="A3956" s="577"/>
      <c r="B3956" s="683"/>
      <c r="C3956" s="73"/>
      <c r="D3956" s="37"/>
      <c r="E3956" s="11"/>
      <c r="F3956" s="11"/>
      <c r="G3956" s="624"/>
      <c r="H3956" s="625"/>
      <c r="I3956" s="66"/>
      <c r="J3956" s="11"/>
      <c r="K3956" s="45"/>
      <c r="L3956" s="578"/>
      <c r="M3956" s="619"/>
      <c r="N3956" s="578"/>
      <c r="O3956" s="578"/>
      <c r="P3956" s="578"/>
      <c r="Q3956" s="20"/>
      <c r="R3956" s="20"/>
      <c r="S3956" s="20"/>
      <c r="T3956" s="20"/>
      <c r="U3956" s="20"/>
      <c r="V3956" s="20"/>
      <c r="W3956" s="20"/>
      <c r="X3956" s="20"/>
      <c r="Y3956" s="20"/>
      <c r="Z3956" s="20"/>
      <c r="AA3956" s="20"/>
      <c r="AB3956" s="20"/>
    </row>
    <row r="3957">
      <c r="A3957" s="577"/>
      <c r="B3957" s="683"/>
      <c r="C3957" s="73"/>
      <c r="D3957" s="37"/>
      <c r="E3957" s="11"/>
      <c r="F3957" s="11"/>
      <c r="G3957" s="624"/>
      <c r="H3957" s="625"/>
      <c r="I3957" s="66"/>
      <c r="J3957" s="11"/>
      <c r="K3957" s="45"/>
      <c r="L3957" s="578"/>
      <c r="M3957" s="619"/>
      <c r="N3957" s="578"/>
      <c r="O3957" s="578"/>
      <c r="P3957" s="578"/>
      <c r="Q3957" s="20"/>
      <c r="R3957" s="20"/>
      <c r="S3957" s="20"/>
      <c r="T3957" s="20"/>
      <c r="U3957" s="20"/>
      <c r="V3957" s="20"/>
      <c r="W3957" s="20"/>
      <c r="X3957" s="20"/>
      <c r="Y3957" s="20"/>
      <c r="Z3957" s="20"/>
      <c r="AA3957" s="20"/>
      <c r="AB3957" s="20"/>
    </row>
    <row r="3958">
      <c r="A3958" s="577"/>
      <c r="B3958" s="683"/>
      <c r="C3958" s="73"/>
      <c r="D3958" s="37"/>
      <c r="E3958" s="11"/>
      <c r="F3958" s="11"/>
      <c r="G3958" s="624"/>
      <c r="H3958" s="625"/>
      <c r="I3958" s="66"/>
      <c r="J3958" s="11"/>
      <c r="K3958" s="45"/>
      <c r="L3958" s="578"/>
      <c r="M3958" s="619"/>
      <c r="N3958" s="578"/>
      <c r="O3958" s="578"/>
      <c r="P3958" s="578"/>
      <c r="Q3958" s="20"/>
      <c r="R3958" s="20"/>
      <c r="S3958" s="20"/>
      <c r="T3958" s="20"/>
      <c r="U3958" s="20"/>
      <c r="V3958" s="20"/>
      <c r="W3958" s="20"/>
      <c r="X3958" s="20"/>
      <c r="Y3958" s="20"/>
      <c r="Z3958" s="20"/>
      <c r="AA3958" s="20"/>
      <c r="AB3958" s="20"/>
    </row>
    <row r="3959">
      <c r="A3959" s="577"/>
      <c r="B3959" s="683"/>
      <c r="C3959" s="73"/>
      <c r="D3959" s="37"/>
      <c r="E3959" s="11"/>
      <c r="F3959" s="11"/>
      <c r="G3959" s="624"/>
      <c r="H3959" s="625"/>
      <c r="I3959" s="66"/>
      <c r="J3959" s="11"/>
      <c r="K3959" s="45"/>
      <c r="L3959" s="578"/>
      <c r="M3959" s="619"/>
      <c r="N3959" s="578"/>
      <c r="O3959" s="578"/>
      <c r="P3959" s="578"/>
      <c r="Q3959" s="20"/>
      <c r="R3959" s="20"/>
      <c r="S3959" s="20"/>
      <c r="T3959" s="20"/>
      <c r="U3959" s="20"/>
      <c r="V3959" s="20"/>
      <c r="W3959" s="20"/>
      <c r="X3959" s="20"/>
      <c r="Y3959" s="20"/>
      <c r="Z3959" s="20"/>
      <c r="AA3959" s="20"/>
      <c r="AB3959" s="20"/>
    </row>
    <row r="3960">
      <c r="A3960" s="577"/>
      <c r="B3960" s="683"/>
      <c r="C3960" s="73"/>
      <c r="D3960" s="37"/>
      <c r="E3960" s="11"/>
      <c r="F3960" s="11"/>
      <c r="G3960" s="624"/>
      <c r="H3960" s="625"/>
      <c r="I3960" s="66"/>
      <c r="J3960" s="11"/>
      <c r="K3960" s="45"/>
      <c r="L3960" s="578"/>
      <c r="M3960" s="619"/>
      <c r="N3960" s="578"/>
      <c r="O3960" s="578"/>
      <c r="P3960" s="578"/>
      <c r="Q3960" s="20"/>
      <c r="R3960" s="20"/>
      <c r="S3960" s="20"/>
      <c r="T3960" s="20"/>
      <c r="U3960" s="20"/>
      <c r="V3960" s="20"/>
      <c r="W3960" s="20"/>
      <c r="X3960" s="20"/>
      <c r="Y3960" s="20"/>
      <c r="Z3960" s="20"/>
      <c r="AA3960" s="20"/>
      <c r="AB3960" s="20"/>
    </row>
    <row r="3961">
      <c r="A3961" s="577"/>
      <c r="B3961" s="683"/>
      <c r="C3961" s="73"/>
      <c r="D3961" s="37"/>
      <c r="E3961" s="11"/>
      <c r="F3961" s="11"/>
      <c r="G3961" s="624"/>
      <c r="H3961" s="625"/>
      <c r="I3961" s="66"/>
      <c r="J3961" s="11"/>
      <c r="K3961" s="45"/>
      <c r="L3961" s="578"/>
      <c r="M3961" s="619"/>
      <c r="N3961" s="578"/>
      <c r="O3961" s="578"/>
      <c r="P3961" s="578"/>
      <c r="Q3961" s="20"/>
      <c r="R3961" s="20"/>
      <c r="S3961" s="20"/>
      <c r="T3961" s="20"/>
      <c r="U3961" s="20"/>
      <c r="V3961" s="20"/>
      <c r="W3961" s="20"/>
      <c r="X3961" s="20"/>
      <c r="Y3961" s="20"/>
      <c r="Z3961" s="20"/>
      <c r="AA3961" s="20"/>
      <c r="AB3961" s="20"/>
    </row>
    <row r="3962">
      <c r="A3962" s="577"/>
      <c r="B3962" s="683"/>
      <c r="C3962" s="73"/>
      <c r="D3962" s="37"/>
      <c r="E3962" s="11"/>
      <c r="F3962" s="11"/>
      <c r="G3962" s="624"/>
      <c r="H3962" s="625"/>
      <c r="I3962" s="66"/>
      <c r="J3962" s="11"/>
      <c r="K3962" s="45"/>
      <c r="L3962" s="578"/>
      <c r="M3962" s="619"/>
      <c r="N3962" s="578"/>
      <c r="O3962" s="578"/>
      <c r="P3962" s="578"/>
      <c r="Q3962" s="20"/>
      <c r="R3962" s="20"/>
      <c r="S3962" s="20"/>
      <c r="T3962" s="20"/>
      <c r="U3962" s="20"/>
      <c r="V3962" s="20"/>
      <c r="W3962" s="20"/>
      <c r="X3962" s="20"/>
      <c r="Y3962" s="20"/>
      <c r="Z3962" s="20"/>
      <c r="AA3962" s="20"/>
      <c r="AB3962" s="20"/>
    </row>
    <row r="3963">
      <c r="A3963" s="577"/>
      <c r="B3963" s="683"/>
      <c r="C3963" s="73"/>
      <c r="D3963" s="37"/>
      <c r="E3963" s="11"/>
      <c r="F3963" s="11"/>
      <c r="G3963" s="624"/>
      <c r="H3963" s="625"/>
      <c r="I3963" s="66"/>
      <c r="J3963" s="11"/>
      <c r="K3963" s="45"/>
      <c r="L3963" s="578"/>
      <c r="M3963" s="619"/>
      <c r="N3963" s="578"/>
      <c r="O3963" s="578"/>
      <c r="P3963" s="578"/>
      <c r="Q3963" s="20"/>
      <c r="R3963" s="20"/>
      <c r="S3963" s="20"/>
      <c r="T3963" s="20"/>
      <c r="U3963" s="20"/>
      <c r="V3963" s="20"/>
      <c r="W3963" s="20"/>
      <c r="X3963" s="20"/>
      <c r="Y3963" s="20"/>
      <c r="Z3963" s="20"/>
      <c r="AA3963" s="20"/>
      <c r="AB3963" s="20"/>
    </row>
    <row r="3964">
      <c r="A3964" s="577"/>
      <c r="B3964" s="683"/>
      <c r="C3964" s="73"/>
      <c r="D3964" s="37"/>
      <c r="E3964" s="11"/>
      <c r="F3964" s="11"/>
      <c r="G3964" s="624"/>
      <c r="H3964" s="625"/>
      <c r="I3964" s="66"/>
      <c r="J3964" s="11"/>
      <c r="K3964" s="45"/>
      <c r="L3964" s="578"/>
      <c r="M3964" s="619"/>
      <c r="N3964" s="578"/>
      <c r="O3964" s="578"/>
      <c r="P3964" s="578"/>
      <c r="Q3964" s="20"/>
      <c r="R3964" s="20"/>
      <c r="S3964" s="20"/>
      <c r="T3964" s="20"/>
      <c r="U3964" s="20"/>
      <c r="V3964" s="20"/>
      <c r="W3964" s="20"/>
      <c r="X3964" s="20"/>
      <c r="Y3964" s="20"/>
      <c r="Z3964" s="20"/>
      <c r="AA3964" s="20"/>
      <c r="AB3964" s="20"/>
    </row>
    <row r="3965">
      <c r="A3965" s="577"/>
      <c r="B3965" s="683"/>
      <c r="C3965" s="73"/>
      <c r="D3965" s="37"/>
      <c r="E3965" s="11"/>
      <c r="F3965" s="11"/>
      <c r="G3965" s="624"/>
      <c r="H3965" s="625"/>
      <c r="I3965" s="66"/>
      <c r="J3965" s="11"/>
      <c r="K3965" s="45"/>
      <c r="L3965" s="578"/>
      <c r="M3965" s="619"/>
      <c r="N3965" s="578"/>
      <c r="O3965" s="578"/>
      <c r="P3965" s="578"/>
      <c r="Q3965" s="20"/>
      <c r="R3965" s="20"/>
      <c r="S3965" s="20"/>
      <c r="T3965" s="20"/>
      <c r="U3965" s="20"/>
      <c r="V3965" s="20"/>
      <c r="W3965" s="20"/>
      <c r="X3965" s="20"/>
      <c r="Y3965" s="20"/>
      <c r="Z3965" s="20"/>
      <c r="AA3965" s="20"/>
      <c r="AB3965" s="20"/>
    </row>
    <row r="3966">
      <c r="A3966" s="577"/>
      <c r="B3966" s="683"/>
      <c r="C3966" s="73"/>
      <c r="D3966" s="37"/>
      <c r="E3966" s="11"/>
      <c r="F3966" s="11"/>
      <c r="G3966" s="624"/>
      <c r="H3966" s="625"/>
      <c r="I3966" s="66"/>
      <c r="J3966" s="11"/>
      <c r="K3966" s="45"/>
      <c r="L3966" s="578"/>
      <c r="M3966" s="619"/>
      <c r="N3966" s="578"/>
      <c r="O3966" s="578"/>
      <c r="P3966" s="578"/>
      <c r="Q3966" s="20"/>
      <c r="R3966" s="20"/>
      <c r="S3966" s="20"/>
      <c r="T3966" s="20"/>
      <c r="U3966" s="20"/>
      <c r="V3966" s="20"/>
      <c r="W3966" s="20"/>
      <c r="X3966" s="20"/>
      <c r="Y3966" s="20"/>
      <c r="Z3966" s="20"/>
      <c r="AA3966" s="20"/>
      <c r="AB3966" s="20"/>
    </row>
    <row r="3967">
      <c r="A3967" s="577"/>
      <c r="B3967" s="683"/>
      <c r="C3967" s="73"/>
      <c r="D3967" s="37"/>
      <c r="E3967" s="11"/>
      <c r="F3967" s="11"/>
      <c r="G3967" s="624"/>
      <c r="H3967" s="625"/>
      <c r="I3967" s="66"/>
      <c r="J3967" s="11"/>
      <c r="K3967" s="45"/>
      <c r="L3967" s="578"/>
      <c r="M3967" s="619"/>
      <c r="N3967" s="578"/>
      <c r="O3967" s="578"/>
      <c r="P3967" s="578"/>
      <c r="Q3967" s="20"/>
      <c r="R3967" s="20"/>
      <c r="S3967" s="20"/>
      <c r="T3967" s="20"/>
      <c r="U3967" s="20"/>
      <c r="V3967" s="20"/>
      <c r="W3967" s="20"/>
      <c r="X3967" s="20"/>
      <c r="Y3967" s="20"/>
      <c r="Z3967" s="20"/>
      <c r="AA3967" s="20"/>
      <c r="AB3967" s="20"/>
    </row>
    <row r="3968">
      <c r="A3968" s="577"/>
      <c r="B3968" s="683"/>
      <c r="C3968" s="73"/>
      <c r="D3968" s="37"/>
      <c r="E3968" s="11"/>
      <c r="F3968" s="11"/>
      <c r="G3968" s="624"/>
      <c r="H3968" s="625"/>
      <c r="I3968" s="66"/>
      <c r="J3968" s="11"/>
      <c r="K3968" s="45"/>
      <c r="L3968" s="578"/>
      <c r="M3968" s="619"/>
      <c r="N3968" s="578"/>
      <c r="O3968" s="578"/>
      <c r="P3968" s="578"/>
      <c r="Q3968" s="20"/>
      <c r="R3968" s="20"/>
      <c r="S3968" s="20"/>
      <c r="T3968" s="20"/>
      <c r="U3968" s="20"/>
      <c r="V3968" s="20"/>
      <c r="W3968" s="20"/>
      <c r="X3968" s="20"/>
      <c r="Y3968" s="20"/>
      <c r="Z3968" s="20"/>
      <c r="AA3968" s="20"/>
      <c r="AB3968" s="20"/>
    </row>
    <row r="3969">
      <c r="A3969" s="577"/>
      <c r="B3969" s="683"/>
      <c r="C3969" s="73"/>
      <c r="D3969" s="37"/>
      <c r="E3969" s="11"/>
      <c r="F3969" s="11"/>
      <c r="G3969" s="624"/>
      <c r="H3969" s="625"/>
      <c r="I3969" s="66"/>
      <c r="J3969" s="11"/>
      <c r="K3969" s="45"/>
      <c r="L3969" s="578"/>
      <c r="M3969" s="619"/>
      <c r="N3969" s="578"/>
      <c r="O3969" s="578"/>
      <c r="P3969" s="578"/>
      <c r="Q3969" s="20"/>
      <c r="R3969" s="20"/>
      <c r="S3969" s="20"/>
      <c r="T3969" s="20"/>
      <c r="U3969" s="20"/>
      <c r="V3969" s="20"/>
      <c r="W3969" s="20"/>
      <c r="X3969" s="20"/>
      <c r="Y3969" s="20"/>
      <c r="Z3969" s="20"/>
      <c r="AA3969" s="20"/>
      <c r="AB3969" s="20"/>
    </row>
    <row r="3970">
      <c r="A3970" s="577"/>
      <c r="B3970" s="683"/>
      <c r="C3970" s="73"/>
      <c r="D3970" s="37"/>
      <c r="E3970" s="11"/>
      <c r="F3970" s="11"/>
      <c r="G3970" s="624"/>
      <c r="H3970" s="625"/>
      <c r="I3970" s="66"/>
      <c r="J3970" s="11"/>
      <c r="K3970" s="45"/>
      <c r="L3970" s="578"/>
      <c r="M3970" s="619"/>
      <c r="N3970" s="578"/>
      <c r="O3970" s="578"/>
      <c r="P3970" s="578"/>
      <c r="Q3970" s="20"/>
      <c r="R3970" s="20"/>
      <c r="S3970" s="20"/>
      <c r="T3970" s="20"/>
      <c r="U3970" s="20"/>
      <c r="V3970" s="20"/>
      <c r="W3970" s="20"/>
      <c r="X3970" s="20"/>
      <c r="Y3970" s="20"/>
      <c r="Z3970" s="20"/>
      <c r="AA3970" s="20"/>
      <c r="AB3970" s="20"/>
    </row>
    <row r="3971">
      <c r="A3971" s="577"/>
      <c r="B3971" s="683"/>
      <c r="C3971" s="73"/>
      <c r="D3971" s="37"/>
      <c r="E3971" s="11"/>
      <c r="F3971" s="11"/>
      <c r="G3971" s="624"/>
      <c r="H3971" s="625"/>
      <c r="I3971" s="66"/>
      <c r="J3971" s="11"/>
      <c r="K3971" s="45"/>
      <c r="L3971" s="578"/>
      <c r="M3971" s="619"/>
      <c r="N3971" s="578"/>
      <c r="O3971" s="578"/>
      <c r="P3971" s="578"/>
      <c r="Q3971" s="20"/>
      <c r="R3971" s="20"/>
      <c r="S3971" s="20"/>
      <c r="T3971" s="20"/>
      <c r="U3971" s="20"/>
      <c r="V3971" s="20"/>
      <c r="W3971" s="20"/>
      <c r="X3971" s="20"/>
      <c r="Y3971" s="20"/>
      <c r="Z3971" s="20"/>
      <c r="AA3971" s="20"/>
      <c r="AB3971" s="20"/>
    </row>
    <row r="3972">
      <c r="A3972" s="577"/>
      <c r="B3972" s="683"/>
      <c r="C3972" s="73"/>
      <c r="D3972" s="37"/>
      <c r="E3972" s="11"/>
      <c r="F3972" s="11"/>
      <c r="G3972" s="624"/>
      <c r="H3972" s="625"/>
      <c r="I3972" s="66"/>
      <c r="J3972" s="11"/>
      <c r="K3972" s="45"/>
      <c r="L3972" s="578"/>
      <c r="M3972" s="619"/>
      <c r="N3972" s="578"/>
      <c r="O3972" s="578"/>
      <c r="P3972" s="578"/>
      <c r="Q3972" s="20"/>
      <c r="R3972" s="20"/>
      <c r="S3972" s="20"/>
      <c r="T3972" s="20"/>
      <c r="U3972" s="20"/>
      <c r="V3972" s="20"/>
      <c r="W3972" s="20"/>
      <c r="X3972" s="20"/>
      <c r="Y3972" s="20"/>
      <c r="Z3972" s="20"/>
      <c r="AA3972" s="20"/>
      <c r="AB3972" s="20"/>
    </row>
    <row r="3973">
      <c r="A3973" s="577"/>
      <c r="B3973" s="683"/>
      <c r="C3973" s="73"/>
      <c r="D3973" s="37"/>
      <c r="E3973" s="11"/>
      <c r="F3973" s="11"/>
      <c r="G3973" s="624"/>
      <c r="H3973" s="625"/>
      <c r="I3973" s="66"/>
      <c r="J3973" s="11"/>
      <c r="K3973" s="45"/>
      <c r="L3973" s="578"/>
      <c r="M3973" s="619"/>
      <c r="N3973" s="578"/>
      <c r="O3973" s="578"/>
      <c r="P3973" s="578"/>
      <c r="Q3973" s="20"/>
      <c r="R3973" s="20"/>
      <c r="S3973" s="20"/>
      <c r="T3973" s="20"/>
      <c r="U3973" s="20"/>
      <c r="V3973" s="20"/>
      <c r="W3973" s="20"/>
      <c r="X3973" s="20"/>
      <c r="Y3973" s="20"/>
      <c r="Z3973" s="20"/>
      <c r="AA3973" s="20"/>
      <c r="AB3973" s="20"/>
    </row>
    <row r="3974">
      <c r="A3974" s="577"/>
      <c r="B3974" s="683"/>
      <c r="C3974" s="73"/>
      <c r="D3974" s="37"/>
      <c r="E3974" s="11"/>
      <c r="F3974" s="11"/>
      <c r="G3974" s="624"/>
      <c r="H3974" s="625"/>
      <c r="I3974" s="66"/>
      <c r="J3974" s="11"/>
      <c r="K3974" s="45"/>
      <c r="L3974" s="578"/>
      <c r="M3974" s="619"/>
      <c r="N3974" s="578"/>
      <c r="O3974" s="578"/>
      <c r="P3974" s="578"/>
      <c r="Q3974" s="20"/>
      <c r="R3974" s="20"/>
      <c r="S3974" s="20"/>
      <c r="T3974" s="20"/>
      <c r="U3974" s="20"/>
      <c r="V3974" s="20"/>
      <c r="W3974" s="20"/>
      <c r="X3974" s="20"/>
      <c r="Y3974" s="20"/>
      <c r="Z3974" s="20"/>
      <c r="AA3974" s="20"/>
      <c r="AB3974" s="20"/>
    </row>
    <row r="3975">
      <c r="A3975" s="577"/>
      <c r="B3975" s="683"/>
      <c r="C3975" s="73"/>
      <c r="D3975" s="37"/>
      <c r="E3975" s="11"/>
      <c r="F3975" s="11"/>
      <c r="G3975" s="624"/>
      <c r="H3975" s="625"/>
      <c r="I3975" s="66"/>
      <c r="J3975" s="11"/>
      <c r="K3975" s="45"/>
      <c r="L3975" s="578"/>
      <c r="M3975" s="619"/>
      <c r="N3975" s="578"/>
      <c r="O3975" s="578"/>
      <c r="P3975" s="578"/>
      <c r="Q3975" s="20"/>
      <c r="R3975" s="20"/>
      <c r="S3975" s="20"/>
      <c r="T3975" s="20"/>
      <c r="U3975" s="20"/>
      <c r="V3975" s="20"/>
      <c r="W3975" s="20"/>
      <c r="X3975" s="20"/>
      <c r="Y3975" s="20"/>
      <c r="Z3975" s="20"/>
      <c r="AA3975" s="20"/>
      <c r="AB3975" s="20"/>
    </row>
    <row r="3976">
      <c r="A3976" s="577"/>
      <c r="B3976" s="683"/>
      <c r="C3976" s="73"/>
      <c r="D3976" s="37"/>
      <c r="E3976" s="11"/>
      <c r="F3976" s="11"/>
      <c r="G3976" s="624"/>
      <c r="H3976" s="625"/>
      <c r="I3976" s="66"/>
      <c r="J3976" s="11"/>
      <c r="K3976" s="45"/>
      <c r="L3976" s="578"/>
      <c r="M3976" s="619"/>
      <c r="N3976" s="578"/>
      <c r="O3976" s="578"/>
      <c r="P3976" s="578"/>
      <c r="Q3976" s="20"/>
      <c r="R3976" s="20"/>
      <c r="S3976" s="20"/>
      <c r="T3976" s="20"/>
      <c r="U3976" s="20"/>
      <c r="V3976" s="20"/>
      <c r="W3976" s="20"/>
      <c r="X3976" s="20"/>
      <c r="Y3976" s="20"/>
      <c r="Z3976" s="20"/>
      <c r="AA3976" s="20"/>
      <c r="AB3976" s="20"/>
    </row>
    <row r="3977">
      <c r="A3977" s="577"/>
      <c r="B3977" s="683"/>
      <c r="C3977" s="73"/>
      <c r="D3977" s="37"/>
      <c r="E3977" s="11"/>
      <c r="F3977" s="11"/>
      <c r="G3977" s="624"/>
      <c r="H3977" s="625"/>
      <c r="I3977" s="66"/>
      <c r="J3977" s="11"/>
      <c r="K3977" s="45"/>
      <c r="L3977" s="578"/>
      <c r="M3977" s="619"/>
      <c r="N3977" s="578"/>
      <c r="O3977" s="578"/>
      <c r="P3977" s="578"/>
      <c r="Q3977" s="20"/>
      <c r="R3977" s="20"/>
      <c r="S3977" s="20"/>
      <c r="T3977" s="20"/>
      <c r="U3977" s="20"/>
      <c r="V3977" s="20"/>
      <c r="W3977" s="20"/>
      <c r="X3977" s="20"/>
      <c r="Y3977" s="20"/>
      <c r="Z3977" s="20"/>
      <c r="AA3977" s="20"/>
      <c r="AB3977" s="20"/>
    </row>
    <row r="3978">
      <c r="A3978" s="577"/>
      <c r="B3978" s="683"/>
      <c r="C3978" s="73"/>
      <c r="D3978" s="37"/>
      <c r="E3978" s="11"/>
      <c r="F3978" s="11"/>
      <c r="G3978" s="624"/>
      <c r="H3978" s="625"/>
      <c r="I3978" s="66"/>
      <c r="J3978" s="11"/>
      <c r="K3978" s="45"/>
      <c r="L3978" s="578"/>
      <c r="M3978" s="619"/>
      <c r="N3978" s="578"/>
      <c r="O3978" s="578"/>
      <c r="P3978" s="578"/>
      <c r="Q3978" s="20"/>
      <c r="R3978" s="20"/>
      <c r="S3978" s="20"/>
      <c r="T3978" s="20"/>
      <c r="U3978" s="20"/>
      <c r="V3978" s="20"/>
      <c r="W3978" s="20"/>
      <c r="X3978" s="20"/>
      <c r="Y3978" s="20"/>
      <c r="Z3978" s="20"/>
      <c r="AA3978" s="20"/>
      <c r="AB3978" s="20"/>
    </row>
    <row r="3979">
      <c r="A3979" s="577"/>
      <c r="B3979" s="683"/>
      <c r="C3979" s="73"/>
      <c r="D3979" s="37"/>
      <c r="E3979" s="11"/>
      <c r="F3979" s="11"/>
      <c r="G3979" s="624"/>
      <c r="H3979" s="625"/>
      <c r="I3979" s="66"/>
      <c r="J3979" s="11"/>
      <c r="K3979" s="45"/>
      <c r="L3979" s="578"/>
      <c r="M3979" s="619"/>
      <c r="N3979" s="578"/>
      <c r="O3979" s="578"/>
      <c r="P3979" s="578"/>
      <c r="Q3979" s="20"/>
      <c r="R3979" s="20"/>
      <c r="S3979" s="20"/>
      <c r="T3979" s="20"/>
      <c r="U3979" s="20"/>
      <c r="V3979" s="20"/>
      <c r="W3979" s="20"/>
      <c r="X3979" s="20"/>
      <c r="Y3979" s="20"/>
      <c r="Z3979" s="20"/>
      <c r="AA3979" s="20"/>
      <c r="AB3979" s="20"/>
    </row>
    <row r="3980">
      <c r="A3980" s="577"/>
      <c r="B3980" s="683"/>
      <c r="C3980" s="73"/>
      <c r="D3980" s="37"/>
      <c r="E3980" s="11"/>
      <c r="F3980" s="11"/>
      <c r="G3980" s="624"/>
      <c r="H3980" s="625"/>
      <c r="I3980" s="66"/>
      <c r="J3980" s="11"/>
      <c r="K3980" s="45"/>
      <c r="L3980" s="578"/>
      <c r="M3980" s="619"/>
      <c r="N3980" s="578"/>
      <c r="O3980" s="578"/>
      <c r="P3980" s="578"/>
      <c r="Q3980" s="20"/>
      <c r="R3980" s="20"/>
      <c r="S3980" s="20"/>
      <c r="T3980" s="20"/>
      <c r="U3980" s="20"/>
      <c r="V3980" s="20"/>
      <c r="W3980" s="20"/>
      <c r="X3980" s="20"/>
      <c r="Y3980" s="20"/>
      <c r="Z3980" s="20"/>
      <c r="AA3980" s="20"/>
      <c r="AB3980" s="20"/>
    </row>
    <row r="3981">
      <c r="A3981" s="577"/>
      <c r="B3981" s="683"/>
      <c r="C3981" s="73"/>
      <c r="D3981" s="37"/>
      <c r="E3981" s="11"/>
      <c r="F3981" s="11"/>
      <c r="G3981" s="624"/>
      <c r="H3981" s="625"/>
      <c r="I3981" s="66"/>
      <c r="J3981" s="11"/>
      <c r="K3981" s="45"/>
      <c r="L3981" s="578"/>
      <c r="M3981" s="619"/>
      <c r="N3981" s="578"/>
      <c r="O3981" s="578"/>
      <c r="P3981" s="578"/>
      <c r="Q3981" s="20"/>
      <c r="R3981" s="20"/>
      <c r="S3981" s="20"/>
      <c r="T3981" s="20"/>
      <c r="U3981" s="20"/>
      <c r="V3981" s="20"/>
      <c r="W3981" s="20"/>
      <c r="X3981" s="20"/>
      <c r="Y3981" s="20"/>
      <c r="Z3981" s="20"/>
      <c r="AA3981" s="20"/>
      <c r="AB3981" s="20"/>
    </row>
    <row r="3982">
      <c r="A3982" s="577"/>
      <c r="B3982" s="683"/>
      <c r="C3982" s="73"/>
      <c r="D3982" s="37"/>
      <c r="E3982" s="11"/>
      <c r="F3982" s="11"/>
      <c r="G3982" s="624"/>
      <c r="H3982" s="625"/>
      <c r="I3982" s="66"/>
      <c r="J3982" s="11"/>
      <c r="K3982" s="45"/>
      <c r="L3982" s="578"/>
      <c r="M3982" s="619"/>
      <c r="N3982" s="578"/>
      <c r="O3982" s="578"/>
      <c r="P3982" s="578"/>
      <c r="Q3982" s="20"/>
      <c r="R3982" s="20"/>
      <c r="S3982" s="20"/>
      <c r="T3982" s="20"/>
      <c r="U3982" s="20"/>
      <c r="V3982" s="20"/>
      <c r="W3982" s="20"/>
      <c r="X3982" s="20"/>
      <c r="Y3982" s="20"/>
      <c r="Z3982" s="20"/>
      <c r="AA3982" s="20"/>
      <c r="AB3982" s="20"/>
    </row>
    <row r="3983">
      <c r="A3983" s="577"/>
      <c r="B3983" s="683"/>
      <c r="C3983" s="73"/>
      <c r="D3983" s="37"/>
      <c r="E3983" s="11"/>
      <c r="F3983" s="11"/>
      <c r="G3983" s="624"/>
      <c r="H3983" s="625"/>
      <c r="I3983" s="66"/>
      <c r="J3983" s="11"/>
      <c r="K3983" s="45"/>
      <c r="L3983" s="578"/>
      <c r="M3983" s="619"/>
      <c r="N3983" s="578"/>
      <c r="O3983" s="578"/>
      <c r="P3983" s="578"/>
      <c r="Q3983" s="20"/>
      <c r="R3983" s="20"/>
      <c r="S3983" s="20"/>
      <c r="T3983" s="20"/>
      <c r="U3983" s="20"/>
      <c r="V3983" s="20"/>
      <c r="W3983" s="20"/>
      <c r="X3983" s="20"/>
      <c r="Y3983" s="20"/>
      <c r="Z3983" s="20"/>
      <c r="AA3983" s="20"/>
      <c r="AB3983" s="20"/>
    </row>
    <row r="3984">
      <c r="A3984" s="577"/>
      <c r="B3984" s="683"/>
      <c r="C3984" s="73"/>
      <c r="D3984" s="37"/>
      <c r="E3984" s="11"/>
      <c r="F3984" s="11"/>
      <c r="G3984" s="624"/>
      <c r="H3984" s="625"/>
      <c r="I3984" s="66"/>
      <c r="J3984" s="11"/>
      <c r="K3984" s="45"/>
      <c r="L3984" s="578"/>
      <c r="M3984" s="619"/>
      <c r="N3984" s="578"/>
      <c r="O3984" s="578"/>
      <c r="P3984" s="578"/>
      <c r="Q3984" s="20"/>
      <c r="R3984" s="20"/>
      <c r="S3984" s="20"/>
      <c r="T3984" s="20"/>
      <c r="U3984" s="20"/>
      <c r="V3984" s="20"/>
      <c r="W3984" s="20"/>
      <c r="X3984" s="20"/>
      <c r="Y3984" s="20"/>
      <c r="Z3984" s="20"/>
      <c r="AA3984" s="20"/>
      <c r="AB3984" s="20"/>
    </row>
    <row r="3985">
      <c r="A3985" s="577"/>
      <c r="B3985" s="683"/>
      <c r="C3985" s="73"/>
      <c r="D3985" s="37"/>
      <c r="E3985" s="11"/>
      <c r="F3985" s="11"/>
      <c r="G3985" s="624"/>
      <c r="H3985" s="625"/>
      <c r="I3985" s="66"/>
      <c r="J3985" s="11"/>
      <c r="K3985" s="45"/>
      <c r="L3985" s="578"/>
      <c r="M3985" s="619"/>
      <c r="N3985" s="578"/>
      <c r="O3985" s="578"/>
      <c r="P3985" s="578"/>
      <c r="Q3985" s="20"/>
      <c r="R3985" s="20"/>
      <c r="S3985" s="20"/>
      <c r="T3985" s="20"/>
      <c r="U3985" s="20"/>
      <c r="V3985" s="20"/>
      <c r="W3985" s="20"/>
      <c r="X3985" s="20"/>
      <c r="Y3985" s="20"/>
      <c r="Z3985" s="20"/>
      <c r="AA3985" s="20"/>
      <c r="AB3985" s="20"/>
    </row>
    <row r="3986">
      <c r="A3986" s="577"/>
      <c r="B3986" s="683"/>
      <c r="C3986" s="73"/>
      <c r="D3986" s="37"/>
      <c r="E3986" s="11"/>
      <c r="F3986" s="11"/>
      <c r="G3986" s="624"/>
      <c r="H3986" s="625"/>
      <c r="I3986" s="66"/>
      <c r="J3986" s="11"/>
      <c r="K3986" s="45"/>
      <c r="L3986" s="578"/>
      <c r="M3986" s="619"/>
      <c r="N3986" s="578"/>
      <c r="O3986" s="578"/>
      <c r="P3986" s="578"/>
      <c r="Q3986" s="20"/>
      <c r="R3986" s="20"/>
      <c r="S3986" s="20"/>
      <c r="T3986" s="20"/>
      <c r="U3986" s="20"/>
      <c r="V3986" s="20"/>
      <c r="W3986" s="20"/>
      <c r="X3986" s="20"/>
      <c r="Y3986" s="20"/>
      <c r="Z3986" s="20"/>
      <c r="AA3986" s="20"/>
      <c r="AB3986" s="20"/>
    </row>
    <row r="3987">
      <c r="A3987" s="577"/>
      <c r="B3987" s="683"/>
      <c r="C3987" s="73"/>
      <c r="D3987" s="37"/>
      <c r="E3987" s="11"/>
      <c r="F3987" s="11"/>
      <c r="G3987" s="624"/>
      <c r="H3987" s="625"/>
      <c r="I3987" s="66"/>
      <c r="J3987" s="11"/>
      <c r="K3987" s="45"/>
      <c r="L3987" s="578"/>
      <c r="M3987" s="619"/>
      <c r="N3987" s="578"/>
      <c r="O3987" s="578"/>
      <c r="P3987" s="578"/>
      <c r="Q3987" s="20"/>
      <c r="R3987" s="20"/>
      <c r="S3987" s="20"/>
      <c r="T3987" s="20"/>
      <c r="U3987" s="20"/>
      <c r="V3987" s="20"/>
      <c r="W3987" s="20"/>
      <c r="X3987" s="20"/>
      <c r="Y3987" s="20"/>
      <c r="Z3987" s="20"/>
      <c r="AA3987" s="20"/>
      <c r="AB3987" s="20"/>
    </row>
    <row r="3988">
      <c r="A3988" s="577"/>
      <c r="B3988" s="683"/>
      <c r="C3988" s="73"/>
      <c r="D3988" s="37"/>
      <c r="E3988" s="11"/>
      <c r="F3988" s="11"/>
      <c r="G3988" s="624"/>
      <c r="H3988" s="625"/>
      <c r="I3988" s="66"/>
      <c r="J3988" s="11"/>
      <c r="K3988" s="45"/>
      <c r="L3988" s="578"/>
      <c r="M3988" s="619"/>
      <c r="N3988" s="578"/>
      <c r="O3988" s="578"/>
      <c r="P3988" s="578"/>
      <c r="Q3988" s="20"/>
      <c r="R3988" s="20"/>
      <c r="S3988" s="20"/>
      <c r="T3988" s="20"/>
      <c r="U3988" s="20"/>
      <c r="V3988" s="20"/>
      <c r="W3988" s="20"/>
      <c r="X3988" s="20"/>
      <c r="Y3988" s="20"/>
      <c r="Z3988" s="20"/>
      <c r="AA3988" s="20"/>
      <c r="AB3988" s="20"/>
    </row>
    <row r="3989">
      <c r="A3989" s="577"/>
      <c r="B3989" s="683"/>
      <c r="C3989" s="73"/>
      <c r="D3989" s="37"/>
      <c r="E3989" s="11"/>
      <c r="F3989" s="11"/>
      <c r="G3989" s="624"/>
      <c r="H3989" s="625"/>
      <c r="I3989" s="66"/>
      <c r="J3989" s="11"/>
      <c r="K3989" s="45"/>
      <c r="L3989" s="578"/>
      <c r="M3989" s="619"/>
      <c r="N3989" s="578"/>
      <c r="O3989" s="578"/>
      <c r="P3989" s="578"/>
      <c r="Q3989" s="20"/>
      <c r="R3989" s="20"/>
      <c r="S3989" s="20"/>
      <c r="T3989" s="20"/>
      <c r="U3989" s="20"/>
      <c r="V3989" s="20"/>
      <c r="W3989" s="20"/>
      <c r="X3989" s="20"/>
      <c r="Y3989" s="20"/>
      <c r="Z3989" s="20"/>
      <c r="AA3989" s="20"/>
      <c r="AB3989" s="20"/>
    </row>
    <row r="3990">
      <c r="A3990" s="577"/>
      <c r="B3990" s="683"/>
      <c r="C3990" s="73"/>
      <c r="D3990" s="37"/>
      <c r="E3990" s="11"/>
      <c r="F3990" s="11"/>
      <c r="G3990" s="624"/>
      <c r="H3990" s="625"/>
      <c r="I3990" s="66"/>
      <c r="J3990" s="11"/>
      <c r="K3990" s="45"/>
      <c r="L3990" s="578"/>
      <c r="M3990" s="619"/>
      <c r="N3990" s="578"/>
      <c r="O3990" s="578"/>
      <c r="P3990" s="578"/>
      <c r="Q3990" s="20"/>
      <c r="R3990" s="20"/>
      <c r="S3990" s="20"/>
      <c r="T3990" s="20"/>
      <c r="U3990" s="20"/>
      <c r="V3990" s="20"/>
      <c r="W3990" s="20"/>
      <c r="X3990" s="20"/>
      <c r="Y3990" s="20"/>
      <c r="Z3990" s="20"/>
      <c r="AA3990" s="20"/>
      <c r="AB3990" s="20"/>
    </row>
    <row r="3991">
      <c r="A3991" s="577"/>
      <c r="B3991" s="683"/>
      <c r="C3991" s="73"/>
      <c r="D3991" s="37"/>
      <c r="E3991" s="11"/>
      <c r="F3991" s="11"/>
      <c r="G3991" s="624"/>
      <c r="H3991" s="625"/>
      <c r="I3991" s="66"/>
      <c r="J3991" s="11"/>
      <c r="K3991" s="45"/>
      <c r="L3991" s="578"/>
      <c r="M3991" s="619"/>
      <c r="N3991" s="578"/>
      <c r="O3991" s="578"/>
      <c r="P3991" s="578"/>
      <c r="Q3991" s="20"/>
      <c r="R3991" s="20"/>
      <c r="S3991" s="20"/>
      <c r="T3991" s="20"/>
      <c r="U3991" s="20"/>
      <c r="V3991" s="20"/>
      <c r="W3991" s="20"/>
      <c r="X3991" s="20"/>
      <c r="Y3991" s="20"/>
      <c r="Z3991" s="20"/>
      <c r="AA3991" s="20"/>
      <c r="AB3991" s="20"/>
    </row>
    <row r="3992">
      <c r="A3992" s="577"/>
      <c r="B3992" s="683"/>
      <c r="C3992" s="73"/>
      <c r="D3992" s="37"/>
      <c r="E3992" s="11"/>
      <c r="F3992" s="11"/>
      <c r="G3992" s="624"/>
      <c r="H3992" s="625"/>
      <c r="I3992" s="66"/>
      <c r="J3992" s="11"/>
      <c r="K3992" s="45"/>
      <c r="L3992" s="578"/>
      <c r="M3992" s="619"/>
      <c r="N3992" s="578"/>
      <c r="O3992" s="578"/>
      <c r="P3992" s="578"/>
      <c r="Q3992" s="20"/>
      <c r="R3992" s="20"/>
      <c r="S3992" s="20"/>
      <c r="T3992" s="20"/>
      <c r="U3992" s="20"/>
      <c r="V3992" s="20"/>
      <c r="W3992" s="20"/>
      <c r="X3992" s="20"/>
      <c r="Y3992" s="20"/>
      <c r="Z3992" s="20"/>
      <c r="AA3992" s="20"/>
      <c r="AB3992" s="20"/>
    </row>
    <row r="3993">
      <c r="A3993" s="577"/>
      <c r="B3993" s="683"/>
      <c r="C3993" s="73"/>
      <c r="D3993" s="37"/>
      <c r="E3993" s="11"/>
      <c r="F3993" s="11"/>
      <c r="G3993" s="624"/>
      <c r="H3993" s="625"/>
      <c r="I3993" s="66"/>
      <c r="J3993" s="11"/>
      <c r="K3993" s="45"/>
      <c r="L3993" s="578"/>
      <c r="M3993" s="619"/>
      <c r="N3993" s="578"/>
      <c r="O3993" s="578"/>
      <c r="P3993" s="578"/>
      <c r="Q3993" s="20"/>
      <c r="R3993" s="20"/>
      <c r="S3993" s="20"/>
      <c r="T3993" s="20"/>
      <c r="U3993" s="20"/>
      <c r="V3993" s="20"/>
      <c r="W3993" s="20"/>
      <c r="X3993" s="20"/>
      <c r="Y3993" s="20"/>
      <c r="Z3993" s="20"/>
      <c r="AA3993" s="20"/>
      <c r="AB3993" s="20"/>
    </row>
    <row r="3994">
      <c r="A3994" s="577"/>
      <c r="B3994" s="683"/>
      <c r="C3994" s="73"/>
      <c r="D3994" s="37"/>
      <c r="E3994" s="11"/>
      <c r="F3994" s="11"/>
      <c r="G3994" s="624"/>
      <c r="H3994" s="625"/>
      <c r="I3994" s="66"/>
      <c r="J3994" s="11"/>
      <c r="K3994" s="45"/>
      <c r="L3994" s="578"/>
      <c r="M3994" s="619"/>
      <c r="N3994" s="578"/>
      <c r="O3994" s="578"/>
      <c r="P3994" s="578"/>
      <c r="Q3994" s="20"/>
      <c r="R3994" s="20"/>
      <c r="S3994" s="20"/>
      <c r="T3994" s="20"/>
      <c r="U3994" s="20"/>
      <c r="V3994" s="20"/>
      <c r="W3994" s="20"/>
      <c r="X3994" s="20"/>
      <c r="Y3994" s="20"/>
      <c r="Z3994" s="20"/>
      <c r="AA3994" s="20"/>
      <c r="AB3994" s="20"/>
    </row>
    <row r="3995">
      <c r="A3995" s="577"/>
      <c r="B3995" s="683"/>
      <c r="C3995" s="73"/>
      <c r="D3995" s="37"/>
      <c r="E3995" s="11"/>
      <c r="F3995" s="11"/>
      <c r="G3995" s="624"/>
      <c r="H3995" s="625"/>
      <c r="I3995" s="66"/>
      <c r="J3995" s="11"/>
      <c r="K3995" s="45"/>
      <c r="L3995" s="578"/>
      <c r="M3995" s="619"/>
      <c r="N3995" s="578"/>
      <c r="O3995" s="578"/>
      <c r="P3995" s="578"/>
      <c r="Q3995" s="20"/>
      <c r="R3995" s="20"/>
      <c r="S3995" s="20"/>
      <c r="T3995" s="20"/>
      <c r="U3995" s="20"/>
      <c r="V3995" s="20"/>
      <c r="W3995" s="20"/>
      <c r="X3995" s="20"/>
      <c r="Y3995" s="20"/>
      <c r="Z3995" s="20"/>
      <c r="AA3995" s="20"/>
      <c r="AB3995" s="20"/>
    </row>
    <row r="3996">
      <c r="A3996" s="577"/>
      <c r="B3996" s="683"/>
      <c r="C3996" s="73"/>
      <c r="D3996" s="37"/>
      <c r="E3996" s="11"/>
      <c r="F3996" s="11"/>
      <c r="G3996" s="624"/>
      <c r="H3996" s="625"/>
      <c r="I3996" s="66"/>
      <c r="J3996" s="11"/>
      <c r="K3996" s="45"/>
      <c r="L3996" s="578"/>
      <c r="M3996" s="619"/>
      <c r="N3996" s="578"/>
      <c r="O3996" s="578"/>
      <c r="P3996" s="578"/>
      <c r="Q3996" s="20"/>
      <c r="R3996" s="20"/>
      <c r="S3996" s="20"/>
      <c r="T3996" s="20"/>
      <c r="U3996" s="20"/>
      <c r="V3996" s="20"/>
      <c r="W3996" s="20"/>
      <c r="X3996" s="20"/>
      <c r="Y3996" s="20"/>
      <c r="Z3996" s="20"/>
      <c r="AA3996" s="20"/>
      <c r="AB3996" s="20"/>
    </row>
    <row r="3997">
      <c r="A3997" s="577"/>
      <c r="B3997" s="683"/>
      <c r="C3997" s="73"/>
      <c r="D3997" s="37"/>
      <c r="E3997" s="11"/>
      <c r="F3997" s="11"/>
      <c r="G3997" s="624"/>
      <c r="H3997" s="625"/>
      <c r="I3997" s="66"/>
      <c r="J3997" s="11"/>
      <c r="K3997" s="45"/>
      <c r="L3997" s="578"/>
      <c r="M3997" s="619"/>
      <c r="N3997" s="578"/>
      <c r="O3997" s="578"/>
      <c r="P3997" s="578"/>
      <c r="Q3997" s="20"/>
      <c r="R3997" s="20"/>
      <c r="S3997" s="20"/>
      <c r="T3997" s="20"/>
      <c r="U3997" s="20"/>
      <c r="V3997" s="20"/>
      <c r="W3997" s="20"/>
      <c r="X3997" s="20"/>
      <c r="Y3997" s="20"/>
      <c r="Z3997" s="20"/>
      <c r="AA3997" s="20"/>
      <c r="AB3997" s="20"/>
    </row>
    <row r="3998">
      <c r="A3998" s="577"/>
      <c r="B3998" s="683"/>
      <c r="C3998" s="73"/>
      <c r="D3998" s="37"/>
      <c r="E3998" s="11"/>
      <c r="F3998" s="11"/>
      <c r="G3998" s="624"/>
      <c r="H3998" s="625"/>
      <c r="I3998" s="66"/>
      <c r="J3998" s="11"/>
      <c r="K3998" s="45"/>
      <c r="L3998" s="578"/>
      <c r="M3998" s="619"/>
      <c r="N3998" s="578"/>
      <c r="O3998" s="578"/>
      <c r="P3998" s="578"/>
      <c r="Q3998" s="20"/>
      <c r="R3998" s="20"/>
      <c r="S3998" s="20"/>
      <c r="T3998" s="20"/>
      <c r="U3998" s="20"/>
      <c r="V3998" s="20"/>
      <c r="W3998" s="20"/>
      <c r="X3998" s="20"/>
      <c r="Y3998" s="20"/>
      <c r="Z3998" s="20"/>
      <c r="AA3998" s="20"/>
      <c r="AB3998" s="20"/>
    </row>
    <row r="3999">
      <c r="A3999" s="577"/>
      <c r="B3999" s="683"/>
      <c r="C3999" s="73"/>
      <c r="D3999" s="37"/>
      <c r="E3999" s="11"/>
      <c r="F3999" s="11"/>
      <c r="G3999" s="624"/>
      <c r="H3999" s="625"/>
      <c r="I3999" s="66"/>
      <c r="J3999" s="11"/>
      <c r="K3999" s="45"/>
      <c r="L3999" s="578"/>
      <c r="M3999" s="619"/>
      <c r="N3999" s="578"/>
      <c r="O3999" s="578"/>
      <c r="P3999" s="578"/>
      <c r="Q3999" s="20"/>
      <c r="R3999" s="20"/>
      <c r="S3999" s="20"/>
      <c r="T3999" s="20"/>
      <c r="U3999" s="20"/>
      <c r="V3999" s="20"/>
      <c r="W3999" s="20"/>
      <c r="X3999" s="20"/>
      <c r="Y3999" s="20"/>
      <c r="Z3999" s="20"/>
      <c r="AA3999" s="20"/>
      <c r="AB3999" s="20"/>
    </row>
    <row r="4000">
      <c r="A4000" s="577"/>
      <c r="B4000" s="683"/>
      <c r="C4000" s="73"/>
      <c r="D4000" s="37"/>
      <c r="E4000" s="11"/>
      <c r="F4000" s="11"/>
      <c r="G4000" s="624"/>
      <c r="H4000" s="625"/>
      <c r="I4000" s="66"/>
      <c r="J4000" s="11"/>
      <c r="K4000" s="45"/>
      <c r="L4000" s="578"/>
      <c r="M4000" s="619"/>
      <c r="N4000" s="578"/>
      <c r="O4000" s="578"/>
      <c r="P4000" s="578"/>
      <c r="Q4000" s="20"/>
      <c r="R4000" s="20"/>
      <c r="S4000" s="20"/>
      <c r="T4000" s="20"/>
      <c r="U4000" s="20"/>
      <c r="V4000" s="20"/>
      <c r="W4000" s="20"/>
      <c r="X4000" s="20"/>
      <c r="Y4000" s="20"/>
      <c r="Z4000" s="20"/>
      <c r="AA4000" s="20"/>
      <c r="AB4000" s="20"/>
    </row>
    <row r="4001">
      <c r="A4001" s="577"/>
      <c r="B4001" s="683"/>
      <c r="C4001" s="73"/>
      <c r="D4001" s="37"/>
      <c r="E4001" s="11"/>
      <c r="F4001" s="11"/>
      <c r="G4001" s="624"/>
      <c r="H4001" s="625"/>
      <c r="I4001" s="66"/>
      <c r="J4001" s="11"/>
      <c r="K4001" s="45"/>
      <c r="L4001" s="578"/>
      <c r="M4001" s="619"/>
      <c r="N4001" s="578"/>
      <c r="O4001" s="578"/>
      <c r="P4001" s="578"/>
      <c r="Q4001" s="20"/>
      <c r="R4001" s="20"/>
      <c r="S4001" s="20"/>
      <c r="T4001" s="20"/>
      <c r="U4001" s="20"/>
      <c r="V4001" s="20"/>
      <c r="W4001" s="20"/>
      <c r="X4001" s="20"/>
      <c r="Y4001" s="20"/>
      <c r="Z4001" s="20"/>
      <c r="AA4001" s="20"/>
      <c r="AB4001" s="20"/>
    </row>
    <row r="4002">
      <c r="A4002" s="577"/>
      <c r="B4002" s="683"/>
      <c r="C4002" s="73"/>
      <c r="D4002" s="37"/>
      <c r="E4002" s="11"/>
      <c r="F4002" s="11"/>
      <c r="G4002" s="624"/>
      <c r="H4002" s="625"/>
      <c r="I4002" s="66"/>
      <c r="J4002" s="11"/>
      <c r="K4002" s="45"/>
      <c r="L4002" s="578"/>
      <c r="M4002" s="619"/>
      <c r="N4002" s="578"/>
      <c r="O4002" s="578"/>
      <c r="P4002" s="578"/>
      <c r="Q4002" s="20"/>
      <c r="R4002" s="20"/>
      <c r="S4002" s="20"/>
      <c r="T4002" s="20"/>
      <c r="U4002" s="20"/>
      <c r="V4002" s="20"/>
      <c r="W4002" s="20"/>
      <c r="X4002" s="20"/>
      <c r="Y4002" s="20"/>
      <c r="Z4002" s="20"/>
      <c r="AA4002" s="20"/>
      <c r="AB4002" s="20"/>
    </row>
    <row r="4003">
      <c r="A4003" s="577"/>
      <c r="B4003" s="683"/>
      <c r="C4003" s="73"/>
      <c r="D4003" s="37"/>
      <c r="E4003" s="11"/>
      <c r="F4003" s="11"/>
      <c r="G4003" s="624"/>
      <c r="H4003" s="625"/>
      <c r="I4003" s="66"/>
      <c r="J4003" s="11"/>
      <c r="K4003" s="45"/>
      <c r="L4003" s="578"/>
      <c r="M4003" s="619"/>
      <c r="N4003" s="578"/>
      <c r="O4003" s="578"/>
      <c r="P4003" s="578"/>
      <c r="Q4003" s="20"/>
      <c r="R4003" s="20"/>
      <c r="S4003" s="20"/>
      <c r="T4003" s="20"/>
      <c r="U4003" s="20"/>
      <c r="V4003" s="20"/>
      <c r="W4003" s="20"/>
      <c r="X4003" s="20"/>
      <c r="Y4003" s="20"/>
      <c r="Z4003" s="20"/>
      <c r="AA4003" s="20"/>
      <c r="AB4003" s="20"/>
    </row>
    <row r="4004">
      <c r="A4004" s="577"/>
      <c r="B4004" s="683"/>
      <c r="C4004" s="73"/>
      <c r="D4004" s="37"/>
      <c r="E4004" s="11"/>
      <c r="F4004" s="11"/>
      <c r="G4004" s="624"/>
      <c r="H4004" s="625"/>
      <c r="I4004" s="66"/>
      <c r="J4004" s="11"/>
      <c r="K4004" s="45"/>
      <c r="L4004" s="578"/>
      <c r="M4004" s="619"/>
      <c r="N4004" s="578"/>
      <c r="O4004" s="578"/>
      <c r="P4004" s="578"/>
      <c r="Q4004" s="20"/>
      <c r="R4004" s="20"/>
      <c r="S4004" s="20"/>
      <c r="T4004" s="20"/>
      <c r="U4004" s="20"/>
      <c r="V4004" s="20"/>
      <c r="W4004" s="20"/>
      <c r="X4004" s="20"/>
      <c r="Y4004" s="20"/>
      <c r="Z4004" s="20"/>
      <c r="AA4004" s="20"/>
      <c r="AB4004" s="20"/>
    </row>
    <row r="4005">
      <c r="A4005" s="577"/>
      <c r="B4005" s="683"/>
      <c r="C4005" s="73"/>
      <c r="D4005" s="37"/>
      <c r="E4005" s="11"/>
      <c r="F4005" s="11"/>
      <c r="G4005" s="624"/>
      <c r="H4005" s="625"/>
      <c r="I4005" s="66"/>
      <c r="J4005" s="11"/>
      <c r="K4005" s="45"/>
      <c r="L4005" s="578"/>
      <c r="M4005" s="619"/>
      <c r="N4005" s="578"/>
      <c r="O4005" s="578"/>
      <c r="P4005" s="578"/>
      <c r="Q4005" s="20"/>
      <c r="R4005" s="20"/>
      <c r="S4005" s="20"/>
      <c r="T4005" s="20"/>
      <c r="U4005" s="20"/>
      <c r="V4005" s="20"/>
      <c r="W4005" s="20"/>
      <c r="X4005" s="20"/>
      <c r="Y4005" s="20"/>
      <c r="Z4005" s="20"/>
      <c r="AA4005" s="20"/>
      <c r="AB4005" s="20"/>
    </row>
    <row r="4006">
      <c r="A4006" s="577"/>
      <c r="B4006" s="683"/>
      <c r="C4006" s="73"/>
      <c r="D4006" s="37"/>
      <c r="E4006" s="11"/>
      <c r="F4006" s="11"/>
      <c r="G4006" s="624"/>
      <c r="H4006" s="625"/>
      <c r="I4006" s="66"/>
      <c r="J4006" s="11"/>
      <c r="K4006" s="45"/>
      <c r="L4006" s="578"/>
      <c r="M4006" s="619"/>
      <c r="N4006" s="578"/>
      <c r="O4006" s="578"/>
      <c r="P4006" s="578"/>
      <c r="Q4006" s="20"/>
      <c r="R4006" s="20"/>
      <c r="S4006" s="20"/>
      <c r="T4006" s="20"/>
      <c r="U4006" s="20"/>
      <c r="V4006" s="20"/>
      <c r="W4006" s="20"/>
      <c r="X4006" s="20"/>
      <c r="Y4006" s="20"/>
      <c r="Z4006" s="20"/>
      <c r="AA4006" s="20"/>
      <c r="AB4006" s="20"/>
    </row>
    <row r="4007">
      <c r="A4007" s="577"/>
      <c r="B4007" s="683"/>
      <c r="C4007" s="73"/>
      <c r="D4007" s="37"/>
      <c r="E4007" s="11"/>
      <c r="F4007" s="11"/>
      <c r="G4007" s="624"/>
      <c r="H4007" s="625"/>
      <c r="I4007" s="66"/>
      <c r="J4007" s="11"/>
      <c r="K4007" s="45"/>
      <c r="L4007" s="578"/>
      <c r="M4007" s="619"/>
      <c r="N4007" s="578"/>
      <c r="O4007" s="578"/>
      <c r="P4007" s="578"/>
      <c r="Q4007" s="20"/>
      <c r="R4007" s="20"/>
      <c r="S4007" s="20"/>
      <c r="T4007" s="20"/>
      <c r="U4007" s="20"/>
      <c r="V4007" s="20"/>
      <c r="W4007" s="20"/>
      <c r="X4007" s="20"/>
      <c r="Y4007" s="20"/>
      <c r="Z4007" s="20"/>
      <c r="AA4007" s="20"/>
      <c r="AB4007" s="20"/>
    </row>
    <row r="4008">
      <c r="A4008" s="577"/>
      <c r="B4008" s="683"/>
      <c r="C4008" s="73"/>
      <c r="D4008" s="37"/>
      <c r="E4008" s="11"/>
      <c r="F4008" s="11"/>
      <c r="G4008" s="624"/>
      <c r="H4008" s="625"/>
      <c r="I4008" s="66"/>
      <c r="J4008" s="11"/>
      <c r="K4008" s="45"/>
      <c r="L4008" s="578"/>
      <c r="M4008" s="619"/>
      <c r="N4008" s="578"/>
      <c r="O4008" s="578"/>
      <c r="P4008" s="578"/>
      <c r="Q4008" s="20"/>
      <c r="R4008" s="20"/>
      <c r="S4008" s="20"/>
      <c r="T4008" s="20"/>
      <c r="U4008" s="20"/>
      <c r="V4008" s="20"/>
      <c r="W4008" s="20"/>
      <c r="X4008" s="20"/>
      <c r="Y4008" s="20"/>
      <c r="Z4008" s="20"/>
      <c r="AA4008" s="20"/>
      <c r="AB4008" s="20"/>
    </row>
    <row r="4009">
      <c r="A4009" s="577"/>
      <c r="B4009" s="683"/>
      <c r="C4009" s="73"/>
      <c r="D4009" s="37"/>
      <c r="E4009" s="11"/>
      <c r="F4009" s="11"/>
      <c r="G4009" s="624"/>
      <c r="H4009" s="625"/>
      <c r="I4009" s="66"/>
      <c r="J4009" s="11"/>
      <c r="K4009" s="45"/>
      <c r="L4009" s="578"/>
      <c r="M4009" s="619"/>
      <c r="N4009" s="578"/>
      <c r="O4009" s="578"/>
      <c r="P4009" s="578"/>
      <c r="Q4009" s="20"/>
      <c r="R4009" s="20"/>
      <c r="S4009" s="20"/>
      <c r="T4009" s="20"/>
      <c r="U4009" s="20"/>
      <c r="V4009" s="20"/>
      <c r="W4009" s="20"/>
      <c r="X4009" s="20"/>
      <c r="Y4009" s="20"/>
      <c r="Z4009" s="20"/>
      <c r="AA4009" s="20"/>
      <c r="AB4009" s="20"/>
    </row>
    <row r="4010">
      <c r="A4010" s="577"/>
      <c r="B4010" s="683"/>
      <c r="C4010" s="73"/>
      <c r="D4010" s="37"/>
      <c r="E4010" s="11"/>
      <c r="F4010" s="11"/>
      <c r="G4010" s="624"/>
      <c r="H4010" s="625"/>
      <c r="I4010" s="66"/>
      <c r="J4010" s="11"/>
      <c r="K4010" s="45"/>
      <c r="L4010" s="578"/>
      <c r="M4010" s="619"/>
      <c r="N4010" s="578"/>
      <c r="O4010" s="578"/>
      <c r="P4010" s="578"/>
      <c r="Q4010" s="20"/>
      <c r="R4010" s="20"/>
      <c r="S4010" s="20"/>
      <c r="T4010" s="20"/>
      <c r="U4010" s="20"/>
      <c r="V4010" s="20"/>
      <c r="W4010" s="20"/>
      <c r="X4010" s="20"/>
      <c r="Y4010" s="20"/>
      <c r="Z4010" s="20"/>
      <c r="AA4010" s="20"/>
      <c r="AB4010" s="20"/>
    </row>
    <row r="4011">
      <c r="A4011" s="577"/>
      <c r="B4011" s="683"/>
      <c r="C4011" s="73"/>
      <c r="D4011" s="37"/>
      <c r="E4011" s="11"/>
      <c r="F4011" s="11"/>
      <c r="G4011" s="624"/>
      <c r="H4011" s="625"/>
      <c r="I4011" s="66"/>
      <c r="J4011" s="11"/>
      <c r="K4011" s="45"/>
      <c r="L4011" s="578"/>
      <c r="M4011" s="619"/>
      <c r="N4011" s="578"/>
      <c r="O4011" s="578"/>
      <c r="P4011" s="578"/>
      <c r="Q4011" s="20"/>
      <c r="R4011" s="20"/>
      <c r="S4011" s="20"/>
      <c r="T4011" s="20"/>
      <c r="U4011" s="20"/>
      <c r="V4011" s="20"/>
      <c r="W4011" s="20"/>
      <c r="X4011" s="20"/>
      <c r="Y4011" s="20"/>
      <c r="Z4011" s="20"/>
      <c r="AA4011" s="20"/>
      <c r="AB4011" s="20"/>
    </row>
    <row r="4012">
      <c r="A4012" s="577"/>
      <c r="B4012" s="683"/>
      <c r="C4012" s="73"/>
      <c r="D4012" s="37"/>
      <c r="E4012" s="11"/>
      <c r="F4012" s="11"/>
      <c r="G4012" s="624"/>
      <c r="H4012" s="625"/>
      <c r="I4012" s="66"/>
      <c r="J4012" s="11"/>
      <c r="K4012" s="45"/>
      <c r="L4012" s="578"/>
      <c r="M4012" s="619"/>
      <c r="N4012" s="578"/>
      <c r="O4012" s="578"/>
      <c r="P4012" s="578"/>
      <c r="Q4012" s="20"/>
      <c r="R4012" s="20"/>
      <c r="S4012" s="20"/>
      <c r="T4012" s="20"/>
      <c r="U4012" s="20"/>
      <c r="V4012" s="20"/>
      <c r="W4012" s="20"/>
      <c r="X4012" s="20"/>
      <c r="Y4012" s="20"/>
      <c r="Z4012" s="20"/>
      <c r="AA4012" s="20"/>
      <c r="AB4012" s="20"/>
    </row>
    <row r="4013">
      <c r="A4013" s="577"/>
      <c r="B4013" s="683"/>
      <c r="C4013" s="73"/>
      <c r="D4013" s="37"/>
      <c r="E4013" s="11"/>
      <c r="F4013" s="11"/>
      <c r="G4013" s="624"/>
      <c r="H4013" s="625"/>
      <c r="I4013" s="66"/>
      <c r="J4013" s="11"/>
      <c r="K4013" s="45"/>
      <c r="L4013" s="578"/>
      <c r="M4013" s="619"/>
      <c r="N4013" s="578"/>
      <c r="O4013" s="578"/>
      <c r="P4013" s="578"/>
      <c r="Q4013" s="20"/>
      <c r="R4013" s="20"/>
      <c r="S4013" s="20"/>
      <c r="T4013" s="20"/>
      <c r="U4013" s="20"/>
      <c r="V4013" s="20"/>
      <c r="W4013" s="20"/>
      <c r="X4013" s="20"/>
      <c r="Y4013" s="20"/>
      <c r="Z4013" s="20"/>
      <c r="AA4013" s="20"/>
      <c r="AB4013" s="20"/>
    </row>
    <row r="4014">
      <c r="A4014" s="577"/>
      <c r="B4014" s="683"/>
      <c r="C4014" s="73"/>
      <c r="D4014" s="37"/>
      <c r="E4014" s="11"/>
      <c r="F4014" s="11"/>
      <c r="G4014" s="624"/>
      <c r="H4014" s="625"/>
      <c r="I4014" s="66"/>
      <c r="J4014" s="11"/>
      <c r="K4014" s="45"/>
      <c r="L4014" s="578"/>
      <c r="M4014" s="619"/>
      <c r="N4014" s="578"/>
      <c r="O4014" s="578"/>
      <c r="P4014" s="578"/>
      <c r="Q4014" s="20"/>
      <c r="R4014" s="20"/>
      <c r="S4014" s="20"/>
      <c r="T4014" s="20"/>
      <c r="U4014" s="20"/>
      <c r="V4014" s="20"/>
      <c r="W4014" s="20"/>
      <c r="X4014" s="20"/>
      <c r="Y4014" s="20"/>
      <c r="Z4014" s="20"/>
      <c r="AA4014" s="20"/>
      <c r="AB4014" s="20"/>
    </row>
    <row r="4015">
      <c r="A4015" s="577"/>
      <c r="B4015" s="683"/>
      <c r="C4015" s="73"/>
      <c r="D4015" s="37"/>
      <c r="E4015" s="11"/>
      <c r="F4015" s="11"/>
      <c r="G4015" s="624"/>
      <c r="H4015" s="625"/>
      <c r="I4015" s="66"/>
      <c r="J4015" s="11"/>
      <c r="K4015" s="45"/>
      <c r="L4015" s="578"/>
      <c r="M4015" s="619"/>
      <c r="N4015" s="578"/>
      <c r="O4015" s="578"/>
      <c r="P4015" s="578"/>
      <c r="Q4015" s="20"/>
      <c r="R4015" s="20"/>
      <c r="S4015" s="20"/>
      <c r="T4015" s="20"/>
      <c r="U4015" s="20"/>
      <c r="V4015" s="20"/>
      <c r="W4015" s="20"/>
      <c r="X4015" s="20"/>
      <c r="Y4015" s="20"/>
      <c r="Z4015" s="20"/>
      <c r="AA4015" s="20"/>
      <c r="AB4015" s="20"/>
    </row>
    <row r="4016">
      <c r="A4016" s="577"/>
      <c r="B4016" s="683"/>
      <c r="C4016" s="73"/>
      <c r="D4016" s="37"/>
      <c r="E4016" s="11"/>
      <c r="F4016" s="11"/>
      <c r="G4016" s="624"/>
      <c r="H4016" s="625"/>
      <c r="I4016" s="66"/>
      <c r="J4016" s="11"/>
      <c r="K4016" s="45"/>
      <c r="L4016" s="578"/>
      <c r="M4016" s="619"/>
      <c r="N4016" s="578"/>
      <c r="O4016" s="578"/>
      <c r="P4016" s="578"/>
      <c r="Q4016" s="20"/>
      <c r="R4016" s="20"/>
      <c r="S4016" s="20"/>
      <c r="T4016" s="20"/>
      <c r="U4016" s="20"/>
      <c r="V4016" s="20"/>
      <c r="W4016" s="20"/>
      <c r="X4016" s="20"/>
      <c r="Y4016" s="20"/>
      <c r="Z4016" s="20"/>
      <c r="AA4016" s="20"/>
      <c r="AB4016" s="20"/>
    </row>
    <row r="4017">
      <c r="A4017" s="577"/>
      <c r="B4017" s="683"/>
      <c r="C4017" s="73"/>
      <c r="D4017" s="37"/>
      <c r="E4017" s="11"/>
      <c r="F4017" s="11"/>
      <c r="G4017" s="624"/>
      <c r="H4017" s="625"/>
      <c r="I4017" s="66"/>
      <c r="J4017" s="11"/>
      <c r="K4017" s="45"/>
      <c r="L4017" s="578"/>
      <c r="M4017" s="619"/>
      <c r="N4017" s="578"/>
      <c r="O4017" s="578"/>
      <c r="P4017" s="578"/>
      <c r="Q4017" s="20"/>
      <c r="R4017" s="20"/>
      <c r="S4017" s="20"/>
      <c r="T4017" s="20"/>
      <c r="U4017" s="20"/>
      <c r="V4017" s="20"/>
      <c r="W4017" s="20"/>
      <c r="X4017" s="20"/>
      <c r="Y4017" s="20"/>
      <c r="Z4017" s="20"/>
      <c r="AA4017" s="20"/>
      <c r="AB4017" s="20"/>
    </row>
    <row r="4018">
      <c r="A4018" s="577"/>
      <c r="B4018" s="683"/>
      <c r="C4018" s="73"/>
      <c r="D4018" s="37"/>
      <c r="E4018" s="11"/>
      <c r="F4018" s="11"/>
      <c r="G4018" s="624"/>
      <c r="H4018" s="625"/>
      <c r="I4018" s="66"/>
      <c r="J4018" s="11"/>
      <c r="K4018" s="45"/>
      <c r="L4018" s="578"/>
      <c r="M4018" s="619"/>
      <c r="N4018" s="578"/>
      <c r="O4018" s="578"/>
      <c r="P4018" s="578"/>
      <c r="Q4018" s="20"/>
      <c r="R4018" s="20"/>
      <c r="S4018" s="20"/>
      <c r="T4018" s="20"/>
      <c r="U4018" s="20"/>
      <c r="V4018" s="20"/>
      <c r="W4018" s="20"/>
      <c r="X4018" s="20"/>
      <c r="Y4018" s="20"/>
      <c r="Z4018" s="20"/>
      <c r="AA4018" s="20"/>
      <c r="AB4018" s="20"/>
    </row>
    <row r="4019">
      <c r="A4019" s="577"/>
      <c r="B4019" s="683"/>
      <c r="C4019" s="73"/>
      <c r="D4019" s="37"/>
      <c r="E4019" s="11"/>
      <c r="F4019" s="11"/>
      <c r="G4019" s="624"/>
      <c r="H4019" s="625"/>
      <c r="I4019" s="66"/>
      <c r="J4019" s="11"/>
      <c r="K4019" s="45"/>
      <c r="L4019" s="578"/>
      <c r="M4019" s="619"/>
      <c r="N4019" s="578"/>
      <c r="O4019" s="578"/>
      <c r="P4019" s="578"/>
      <c r="Q4019" s="20"/>
      <c r="R4019" s="20"/>
      <c r="S4019" s="20"/>
      <c r="T4019" s="20"/>
      <c r="U4019" s="20"/>
      <c r="V4019" s="20"/>
      <c r="W4019" s="20"/>
      <c r="X4019" s="20"/>
      <c r="Y4019" s="20"/>
      <c r="Z4019" s="20"/>
      <c r="AA4019" s="20"/>
      <c r="AB4019" s="20"/>
    </row>
    <row r="4020">
      <c r="A4020" s="577"/>
      <c r="B4020" s="683"/>
      <c r="C4020" s="73"/>
      <c r="D4020" s="37"/>
      <c r="E4020" s="11"/>
      <c r="F4020" s="11"/>
      <c r="G4020" s="624"/>
      <c r="H4020" s="625"/>
      <c r="I4020" s="66"/>
      <c r="J4020" s="11"/>
      <c r="K4020" s="45"/>
      <c r="L4020" s="578"/>
      <c r="M4020" s="619"/>
      <c r="N4020" s="578"/>
      <c r="O4020" s="578"/>
      <c r="P4020" s="578"/>
      <c r="Q4020" s="20"/>
      <c r="R4020" s="20"/>
      <c r="S4020" s="20"/>
      <c r="T4020" s="20"/>
      <c r="U4020" s="20"/>
      <c r="V4020" s="20"/>
      <c r="W4020" s="20"/>
      <c r="X4020" s="20"/>
      <c r="Y4020" s="20"/>
      <c r="Z4020" s="20"/>
      <c r="AA4020" s="20"/>
      <c r="AB4020" s="20"/>
    </row>
    <row r="4021">
      <c r="A4021" s="577"/>
      <c r="B4021" s="683"/>
      <c r="C4021" s="73"/>
      <c r="D4021" s="37"/>
      <c r="E4021" s="11"/>
      <c r="F4021" s="11"/>
      <c r="G4021" s="624"/>
      <c r="H4021" s="625"/>
      <c r="I4021" s="66"/>
      <c r="J4021" s="11"/>
      <c r="K4021" s="45"/>
      <c r="L4021" s="578"/>
      <c r="M4021" s="619"/>
      <c r="N4021" s="578"/>
      <c r="O4021" s="578"/>
      <c r="P4021" s="578"/>
      <c r="Q4021" s="20"/>
      <c r="R4021" s="20"/>
      <c r="S4021" s="20"/>
      <c r="T4021" s="20"/>
      <c r="U4021" s="20"/>
      <c r="V4021" s="20"/>
      <c r="W4021" s="20"/>
      <c r="X4021" s="20"/>
      <c r="Y4021" s="20"/>
      <c r="Z4021" s="20"/>
      <c r="AA4021" s="20"/>
      <c r="AB4021" s="20"/>
    </row>
    <row r="4022">
      <c r="A4022" s="577"/>
      <c r="B4022" s="683"/>
      <c r="C4022" s="73"/>
      <c r="D4022" s="37"/>
      <c r="E4022" s="11"/>
      <c r="F4022" s="11"/>
      <c r="G4022" s="624"/>
      <c r="H4022" s="625"/>
      <c r="I4022" s="66"/>
      <c r="J4022" s="11"/>
      <c r="K4022" s="45"/>
      <c r="L4022" s="578"/>
      <c r="M4022" s="619"/>
      <c r="N4022" s="578"/>
      <c r="O4022" s="578"/>
      <c r="P4022" s="578"/>
      <c r="Q4022" s="20"/>
      <c r="R4022" s="20"/>
      <c r="S4022" s="20"/>
      <c r="T4022" s="20"/>
      <c r="U4022" s="20"/>
      <c r="V4022" s="20"/>
      <c r="W4022" s="20"/>
      <c r="X4022" s="20"/>
      <c r="Y4022" s="20"/>
      <c r="Z4022" s="20"/>
      <c r="AA4022" s="20"/>
      <c r="AB4022" s="20"/>
    </row>
    <row r="4023">
      <c r="A4023" s="577"/>
      <c r="B4023" s="683"/>
      <c r="C4023" s="73"/>
      <c r="D4023" s="37"/>
      <c r="E4023" s="11"/>
      <c r="F4023" s="11"/>
      <c r="G4023" s="624"/>
      <c r="H4023" s="625"/>
      <c r="I4023" s="66"/>
      <c r="J4023" s="11"/>
      <c r="K4023" s="45"/>
      <c r="L4023" s="578"/>
      <c r="M4023" s="619"/>
      <c r="N4023" s="578"/>
      <c r="O4023" s="578"/>
      <c r="P4023" s="578"/>
      <c r="Q4023" s="20"/>
      <c r="R4023" s="20"/>
      <c r="S4023" s="20"/>
      <c r="T4023" s="20"/>
      <c r="U4023" s="20"/>
      <c r="V4023" s="20"/>
      <c r="W4023" s="20"/>
      <c r="X4023" s="20"/>
      <c r="Y4023" s="20"/>
      <c r="Z4023" s="20"/>
      <c r="AA4023" s="20"/>
      <c r="AB4023" s="20"/>
    </row>
    <row r="4024">
      <c r="A4024" s="577"/>
      <c r="B4024" s="683"/>
      <c r="C4024" s="73"/>
      <c r="D4024" s="37"/>
      <c r="E4024" s="11"/>
      <c r="F4024" s="11"/>
      <c r="G4024" s="624"/>
      <c r="H4024" s="625"/>
      <c r="I4024" s="66"/>
      <c r="J4024" s="11"/>
      <c r="K4024" s="45"/>
      <c r="L4024" s="578"/>
      <c r="M4024" s="619"/>
      <c r="N4024" s="578"/>
      <c r="O4024" s="578"/>
      <c r="P4024" s="578"/>
      <c r="Q4024" s="20"/>
      <c r="R4024" s="20"/>
      <c r="S4024" s="20"/>
      <c r="T4024" s="20"/>
      <c r="U4024" s="20"/>
      <c r="V4024" s="20"/>
      <c r="W4024" s="20"/>
      <c r="X4024" s="20"/>
      <c r="Y4024" s="20"/>
      <c r="Z4024" s="20"/>
      <c r="AA4024" s="20"/>
      <c r="AB4024" s="20"/>
    </row>
    <row r="4025">
      <c r="A4025" s="577"/>
      <c r="B4025" s="683"/>
      <c r="C4025" s="73"/>
      <c r="D4025" s="37"/>
      <c r="E4025" s="11"/>
      <c r="F4025" s="11"/>
      <c r="G4025" s="624"/>
      <c r="H4025" s="625"/>
      <c r="I4025" s="66"/>
      <c r="J4025" s="11"/>
      <c r="K4025" s="45"/>
      <c r="L4025" s="578"/>
      <c r="M4025" s="619"/>
      <c r="N4025" s="578"/>
      <c r="O4025" s="578"/>
      <c r="P4025" s="578"/>
      <c r="Q4025" s="20"/>
      <c r="R4025" s="20"/>
      <c r="S4025" s="20"/>
      <c r="T4025" s="20"/>
      <c r="U4025" s="20"/>
      <c r="V4025" s="20"/>
      <c r="W4025" s="20"/>
      <c r="X4025" s="20"/>
      <c r="Y4025" s="20"/>
      <c r="Z4025" s="20"/>
      <c r="AA4025" s="20"/>
      <c r="AB4025" s="20"/>
    </row>
    <row r="4026">
      <c r="A4026" s="577"/>
      <c r="B4026" s="683"/>
      <c r="C4026" s="73"/>
      <c r="D4026" s="37"/>
      <c r="E4026" s="11"/>
      <c r="F4026" s="11"/>
      <c r="G4026" s="624"/>
      <c r="H4026" s="625"/>
      <c r="I4026" s="66"/>
      <c r="J4026" s="11"/>
      <c r="K4026" s="45"/>
      <c r="L4026" s="578"/>
      <c r="M4026" s="619"/>
      <c r="N4026" s="578"/>
      <c r="O4026" s="578"/>
      <c r="P4026" s="578"/>
      <c r="Q4026" s="20"/>
      <c r="R4026" s="20"/>
      <c r="S4026" s="20"/>
      <c r="T4026" s="20"/>
      <c r="U4026" s="20"/>
      <c r="V4026" s="20"/>
      <c r="W4026" s="20"/>
      <c r="X4026" s="20"/>
      <c r="Y4026" s="20"/>
      <c r="Z4026" s="20"/>
      <c r="AA4026" s="20"/>
      <c r="AB4026" s="20"/>
    </row>
    <row r="4027">
      <c r="A4027" s="577"/>
      <c r="B4027" s="683"/>
      <c r="C4027" s="73"/>
      <c r="D4027" s="37"/>
      <c r="E4027" s="11"/>
      <c r="F4027" s="11"/>
      <c r="G4027" s="624"/>
      <c r="H4027" s="625"/>
      <c r="I4027" s="66"/>
      <c r="J4027" s="11"/>
      <c r="K4027" s="45"/>
      <c r="L4027" s="578"/>
      <c r="M4027" s="619"/>
      <c r="N4027" s="578"/>
      <c r="O4027" s="578"/>
      <c r="P4027" s="578"/>
      <c r="Q4027" s="20"/>
      <c r="R4027" s="20"/>
      <c r="S4027" s="20"/>
      <c r="T4027" s="20"/>
      <c r="U4027" s="20"/>
      <c r="V4027" s="20"/>
      <c r="W4027" s="20"/>
      <c r="X4027" s="20"/>
      <c r="Y4027" s="20"/>
      <c r="Z4027" s="20"/>
      <c r="AA4027" s="20"/>
      <c r="AB4027" s="20"/>
    </row>
    <row r="4028">
      <c r="A4028" s="577"/>
      <c r="B4028" s="683"/>
      <c r="C4028" s="73"/>
      <c r="D4028" s="37"/>
      <c r="E4028" s="11"/>
      <c r="F4028" s="11"/>
      <c r="G4028" s="624"/>
      <c r="H4028" s="625"/>
      <c r="I4028" s="66"/>
      <c r="J4028" s="11"/>
      <c r="K4028" s="45"/>
      <c r="L4028" s="578"/>
      <c r="M4028" s="619"/>
      <c r="N4028" s="578"/>
      <c r="O4028" s="578"/>
      <c r="P4028" s="578"/>
      <c r="Q4028" s="20"/>
      <c r="R4028" s="20"/>
      <c r="S4028" s="20"/>
      <c r="T4028" s="20"/>
      <c r="U4028" s="20"/>
      <c r="V4028" s="20"/>
      <c r="W4028" s="20"/>
      <c r="X4028" s="20"/>
      <c r="Y4028" s="20"/>
      <c r="Z4028" s="20"/>
      <c r="AA4028" s="20"/>
      <c r="AB4028" s="20"/>
    </row>
    <row r="4029">
      <c r="A4029" s="577"/>
      <c r="B4029" s="683"/>
      <c r="C4029" s="73"/>
      <c r="D4029" s="37"/>
      <c r="E4029" s="11"/>
      <c r="F4029" s="11"/>
      <c r="G4029" s="624"/>
      <c r="H4029" s="625"/>
      <c r="I4029" s="66"/>
      <c r="J4029" s="11"/>
      <c r="K4029" s="45"/>
      <c r="L4029" s="578"/>
      <c r="M4029" s="619"/>
      <c r="N4029" s="578"/>
      <c r="O4029" s="578"/>
      <c r="P4029" s="578"/>
      <c r="Q4029" s="20"/>
      <c r="R4029" s="20"/>
      <c r="S4029" s="20"/>
      <c r="T4029" s="20"/>
      <c r="U4029" s="20"/>
      <c r="V4029" s="20"/>
      <c r="W4029" s="20"/>
      <c r="X4029" s="20"/>
      <c r="Y4029" s="20"/>
      <c r="Z4029" s="20"/>
      <c r="AA4029" s="20"/>
      <c r="AB4029" s="20"/>
    </row>
    <row r="4030">
      <c r="A4030" s="577"/>
      <c r="B4030" s="683"/>
      <c r="C4030" s="73"/>
      <c r="D4030" s="37"/>
      <c r="E4030" s="11"/>
      <c r="F4030" s="11"/>
      <c r="G4030" s="624"/>
      <c r="H4030" s="625"/>
      <c r="I4030" s="66"/>
      <c r="J4030" s="11"/>
      <c r="K4030" s="45"/>
      <c r="L4030" s="578"/>
      <c r="M4030" s="619"/>
      <c r="N4030" s="578"/>
      <c r="O4030" s="578"/>
      <c r="P4030" s="578"/>
      <c r="Q4030" s="20"/>
      <c r="R4030" s="20"/>
      <c r="S4030" s="20"/>
      <c r="T4030" s="20"/>
      <c r="U4030" s="20"/>
      <c r="V4030" s="20"/>
      <c r="W4030" s="20"/>
      <c r="X4030" s="20"/>
      <c r="Y4030" s="20"/>
      <c r="Z4030" s="20"/>
      <c r="AA4030" s="20"/>
      <c r="AB4030" s="20"/>
    </row>
    <row r="4031">
      <c r="A4031" s="577"/>
      <c r="B4031" s="683"/>
      <c r="C4031" s="73"/>
      <c r="D4031" s="37"/>
      <c r="E4031" s="11"/>
      <c r="F4031" s="11"/>
      <c r="G4031" s="624"/>
      <c r="H4031" s="625"/>
      <c r="I4031" s="66"/>
      <c r="J4031" s="11"/>
      <c r="K4031" s="45"/>
      <c r="L4031" s="578"/>
      <c r="M4031" s="619"/>
      <c r="N4031" s="578"/>
      <c r="O4031" s="578"/>
      <c r="P4031" s="578"/>
      <c r="Q4031" s="20"/>
      <c r="R4031" s="20"/>
      <c r="S4031" s="20"/>
      <c r="T4031" s="20"/>
      <c r="U4031" s="20"/>
      <c r="V4031" s="20"/>
      <c r="W4031" s="20"/>
      <c r="X4031" s="20"/>
      <c r="Y4031" s="20"/>
      <c r="Z4031" s="20"/>
      <c r="AA4031" s="20"/>
      <c r="AB4031" s="20"/>
    </row>
    <row r="4032">
      <c r="A4032" s="577"/>
      <c r="B4032" s="683"/>
      <c r="C4032" s="73"/>
      <c r="D4032" s="37"/>
      <c r="E4032" s="11"/>
      <c r="F4032" s="11"/>
      <c r="G4032" s="624"/>
      <c r="H4032" s="625"/>
      <c r="I4032" s="66"/>
      <c r="J4032" s="11"/>
      <c r="K4032" s="45"/>
      <c r="L4032" s="578"/>
      <c r="M4032" s="619"/>
      <c r="N4032" s="578"/>
      <c r="O4032" s="578"/>
      <c r="P4032" s="578"/>
      <c r="Q4032" s="20"/>
      <c r="R4032" s="20"/>
      <c r="S4032" s="20"/>
      <c r="T4032" s="20"/>
      <c r="U4032" s="20"/>
      <c r="V4032" s="20"/>
      <c r="W4032" s="20"/>
      <c r="X4032" s="20"/>
      <c r="Y4032" s="20"/>
      <c r="Z4032" s="20"/>
      <c r="AA4032" s="20"/>
      <c r="AB4032" s="20"/>
    </row>
    <row r="4033">
      <c r="A4033" s="577"/>
      <c r="B4033" s="683"/>
      <c r="C4033" s="73"/>
      <c r="D4033" s="37"/>
      <c r="E4033" s="11"/>
      <c r="F4033" s="11"/>
      <c r="G4033" s="624"/>
      <c r="H4033" s="625"/>
      <c r="I4033" s="66"/>
      <c r="J4033" s="11"/>
      <c r="K4033" s="45"/>
      <c r="L4033" s="578"/>
      <c r="M4033" s="619"/>
      <c r="N4033" s="578"/>
      <c r="O4033" s="578"/>
      <c r="P4033" s="578"/>
      <c r="Q4033" s="20"/>
      <c r="R4033" s="20"/>
      <c r="S4033" s="20"/>
      <c r="T4033" s="20"/>
      <c r="U4033" s="20"/>
      <c r="V4033" s="20"/>
      <c r="W4033" s="20"/>
      <c r="X4033" s="20"/>
      <c r="Y4033" s="20"/>
      <c r="Z4033" s="20"/>
      <c r="AA4033" s="20"/>
      <c r="AB4033" s="20"/>
    </row>
    <row r="4034">
      <c r="A4034" s="577"/>
      <c r="B4034" s="683"/>
      <c r="C4034" s="73"/>
      <c r="D4034" s="37"/>
      <c r="E4034" s="11"/>
      <c r="F4034" s="11"/>
      <c r="G4034" s="624"/>
      <c r="H4034" s="625"/>
      <c r="I4034" s="66"/>
      <c r="J4034" s="11"/>
      <c r="K4034" s="45"/>
      <c r="L4034" s="578"/>
      <c r="M4034" s="619"/>
      <c r="N4034" s="578"/>
      <c r="O4034" s="578"/>
      <c r="P4034" s="578"/>
      <c r="Q4034" s="20"/>
      <c r="R4034" s="20"/>
      <c r="S4034" s="20"/>
      <c r="T4034" s="20"/>
      <c r="U4034" s="20"/>
      <c r="V4034" s="20"/>
      <c r="W4034" s="20"/>
      <c r="X4034" s="20"/>
      <c r="Y4034" s="20"/>
      <c r="Z4034" s="20"/>
      <c r="AA4034" s="20"/>
      <c r="AB4034" s="20"/>
    </row>
    <row r="4035">
      <c r="A4035" s="577"/>
      <c r="B4035" s="683"/>
      <c r="C4035" s="73"/>
      <c r="D4035" s="37"/>
      <c r="E4035" s="11"/>
      <c r="F4035" s="11"/>
      <c r="G4035" s="624"/>
      <c r="H4035" s="625"/>
      <c r="I4035" s="66"/>
      <c r="J4035" s="11"/>
      <c r="K4035" s="45"/>
      <c r="L4035" s="578"/>
      <c r="M4035" s="619"/>
      <c r="N4035" s="578"/>
      <c r="O4035" s="578"/>
      <c r="P4035" s="578"/>
      <c r="Q4035" s="20"/>
      <c r="R4035" s="20"/>
      <c r="S4035" s="20"/>
      <c r="T4035" s="20"/>
      <c r="U4035" s="20"/>
      <c r="V4035" s="20"/>
      <c r="W4035" s="20"/>
      <c r="X4035" s="20"/>
      <c r="Y4035" s="20"/>
      <c r="Z4035" s="20"/>
      <c r="AA4035" s="20"/>
      <c r="AB4035" s="20"/>
    </row>
    <row r="4036">
      <c r="A4036" s="577"/>
      <c r="B4036" s="683"/>
      <c r="C4036" s="73"/>
      <c r="D4036" s="37"/>
      <c r="E4036" s="11"/>
      <c r="F4036" s="11"/>
      <c r="G4036" s="624"/>
      <c r="H4036" s="625"/>
      <c r="I4036" s="66"/>
      <c r="J4036" s="11"/>
      <c r="K4036" s="45"/>
      <c r="L4036" s="578"/>
      <c r="M4036" s="619"/>
      <c r="N4036" s="578"/>
      <c r="O4036" s="578"/>
      <c r="P4036" s="578"/>
      <c r="Q4036" s="20"/>
      <c r="R4036" s="20"/>
      <c r="S4036" s="20"/>
      <c r="T4036" s="20"/>
      <c r="U4036" s="20"/>
      <c r="V4036" s="20"/>
      <c r="W4036" s="20"/>
      <c r="X4036" s="20"/>
      <c r="Y4036" s="20"/>
      <c r="Z4036" s="20"/>
      <c r="AA4036" s="20"/>
      <c r="AB4036" s="20"/>
    </row>
    <row r="4037">
      <c r="A4037" s="577"/>
      <c r="B4037" s="683"/>
      <c r="C4037" s="73"/>
      <c r="D4037" s="37"/>
      <c r="E4037" s="11"/>
      <c r="F4037" s="11"/>
      <c r="G4037" s="624"/>
      <c r="H4037" s="625"/>
      <c r="I4037" s="66"/>
      <c r="J4037" s="11"/>
      <c r="K4037" s="45"/>
      <c r="L4037" s="578"/>
      <c r="M4037" s="619"/>
      <c r="N4037" s="578"/>
      <c r="O4037" s="578"/>
      <c r="P4037" s="578"/>
      <c r="Q4037" s="20"/>
      <c r="R4037" s="20"/>
      <c r="S4037" s="20"/>
      <c r="T4037" s="20"/>
      <c r="U4037" s="20"/>
      <c r="V4037" s="20"/>
      <c r="W4037" s="20"/>
      <c r="X4037" s="20"/>
      <c r="Y4037" s="20"/>
      <c r="Z4037" s="20"/>
      <c r="AA4037" s="20"/>
      <c r="AB4037" s="20"/>
    </row>
    <row r="4038">
      <c r="A4038" s="577"/>
      <c r="B4038" s="683"/>
      <c r="C4038" s="73"/>
      <c r="D4038" s="37"/>
      <c r="E4038" s="11"/>
      <c r="F4038" s="11"/>
      <c r="G4038" s="624"/>
      <c r="H4038" s="625"/>
      <c r="I4038" s="66"/>
      <c r="J4038" s="11"/>
      <c r="K4038" s="45"/>
      <c r="L4038" s="578"/>
      <c r="M4038" s="619"/>
      <c r="N4038" s="578"/>
      <c r="O4038" s="578"/>
      <c r="P4038" s="578"/>
      <c r="Q4038" s="20"/>
      <c r="R4038" s="20"/>
      <c r="S4038" s="20"/>
      <c r="T4038" s="20"/>
      <c r="U4038" s="20"/>
      <c r="V4038" s="20"/>
      <c r="W4038" s="20"/>
      <c r="X4038" s="20"/>
      <c r="Y4038" s="20"/>
      <c r="Z4038" s="20"/>
      <c r="AA4038" s="20"/>
      <c r="AB4038" s="20"/>
    </row>
    <row r="4039">
      <c r="A4039" s="577"/>
      <c r="B4039" s="683"/>
      <c r="C4039" s="73"/>
      <c r="D4039" s="37"/>
      <c r="E4039" s="11"/>
      <c r="F4039" s="11"/>
      <c r="G4039" s="624"/>
      <c r="H4039" s="625"/>
      <c r="I4039" s="66"/>
      <c r="J4039" s="11"/>
      <c r="K4039" s="45"/>
      <c r="L4039" s="578"/>
      <c r="M4039" s="619"/>
      <c r="N4039" s="578"/>
      <c r="O4039" s="578"/>
      <c r="P4039" s="578"/>
      <c r="Q4039" s="20"/>
      <c r="R4039" s="20"/>
      <c r="S4039" s="20"/>
      <c r="T4039" s="20"/>
      <c r="U4039" s="20"/>
      <c r="V4039" s="20"/>
      <c r="W4039" s="20"/>
      <c r="X4039" s="20"/>
      <c r="Y4039" s="20"/>
      <c r="Z4039" s="20"/>
      <c r="AA4039" s="20"/>
      <c r="AB4039" s="20"/>
    </row>
    <row r="4040">
      <c r="A4040" s="577"/>
      <c r="B4040" s="683"/>
      <c r="C4040" s="73"/>
      <c r="D4040" s="37"/>
      <c r="E4040" s="11"/>
      <c r="F4040" s="11"/>
      <c r="G4040" s="624"/>
      <c r="H4040" s="625"/>
      <c r="I4040" s="66"/>
      <c r="J4040" s="11"/>
      <c r="K4040" s="45"/>
      <c r="L4040" s="578"/>
      <c r="M4040" s="619"/>
      <c r="N4040" s="578"/>
      <c r="O4040" s="578"/>
      <c r="P4040" s="578"/>
      <c r="Q4040" s="20"/>
      <c r="R4040" s="20"/>
      <c r="S4040" s="20"/>
      <c r="T4040" s="20"/>
      <c r="U4040" s="20"/>
      <c r="V4040" s="20"/>
      <c r="W4040" s="20"/>
      <c r="X4040" s="20"/>
      <c r="Y4040" s="20"/>
      <c r="Z4040" s="20"/>
      <c r="AA4040" s="20"/>
      <c r="AB4040" s="20"/>
    </row>
    <row r="4041">
      <c r="A4041" s="577"/>
      <c r="B4041" s="683"/>
      <c r="C4041" s="73"/>
      <c r="D4041" s="37"/>
      <c r="E4041" s="11"/>
      <c r="F4041" s="11"/>
      <c r="G4041" s="624"/>
      <c r="H4041" s="625"/>
      <c r="I4041" s="66"/>
      <c r="J4041" s="11"/>
      <c r="K4041" s="45"/>
      <c r="L4041" s="578"/>
      <c r="M4041" s="619"/>
      <c r="N4041" s="578"/>
      <c r="O4041" s="578"/>
      <c r="P4041" s="578"/>
      <c r="Q4041" s="20"/>
      <c r="R4041" s="20"/>
      <c r="S4041" s="20"/>
      <c r="T4041" s="20"/>
      <c r="U4041" s="20"/>
      <c r="V4041" s="20"/>
      <c r="W4041" s="20"/>
      <c r="X4041" s="20"/>
      <c r="Y4041" s="20"/>
      <c r="Z4041" s="20"/>
      <c r="AA4041" s="20"/>
      <c r="AB4041" s="20"/>
    </row>
    <row r="4042">
      <c r="A4042" s="577"/>
      <c r="B4042" s="683"/>
      <c r="C4042" s="73"/>
      <c r="D4042" s="37"/>
      <c r="E4042" s="11"/>
      <c r="F4042" s="11"/>
      <c r="G4042" s="624"/>
      <c r="H4042" s="625"/>
      <c r="I4042" s="66"/>
      <c r="J4042" s="11"/>
      <c r="K4042" s="45"/>
      <c r="L4042" s="578"/>
      <c r="M4042" s="619"/>
      <c r="N4042" s="578"/>
      <c r="O4042" s="578"/>
      <c r="P4042" s="578"/>
      <c r="Q4042" s="20"/>
      <c r="R4042" s="20"/>
      <c r="S4042" s="20"/>
      <c r="T4042" s="20"/>
      <c r="U4042" s="20"/>
      <c r="V4042" s="20"/>
      <c r="W4042" s="20"/>
      <c r="X4042" s="20"/>
      <c r="Y4042" s="20"/>
      <c r="Z4042" s="20"/>
      <c r="AA4042" s="20"/>
      <c r="AB4042" s="20"/>
    </row>
    <row r="4043">
      <c r="A4043" s="577"/>
      <c r="B4043" s="683"/>
      <c r="C4043" s="73"/>
      <c r="D4043" s="37"/>
      <c r="E4043" s="11"/>
      <c r="F4043" s="11"/>
      <c r="G4043" s="624"/>
      <c r="H4043" s="625"/>
      <c r="I4043" s="66"/>
      <c r="J4043" s="11"/>
      <c r="K4043" s="45"/>
      <c r="L4043" s="578"/>
      <c r="M4043" s="619"/>
      <c r="N4043" s="578"/>
      <c r="O4043" s="578"/>
      <c r="P4043" s="578"/>
      <c r="Q4043" s="20"/>
      <c r="R4043" s="20"/>
      <c r="S4043" s="20"/>
      <c r="T4043" s="20"/>
      <c r="U4043" s="20"/>
      <c r="V4043" s="20"/>
      <c r="W4043" s="20"/>
      <c r="X4043" s="20"/>
      <c r="Y4043" s="20"/>
      <c r="Z4043" s="20"/>
      <c r="AA4043" s="20"/>
      <c r="AB4043" s="20"/>
    </row>
    <row r="4044">
      <c r="A4044" s="577"/>
      <c r="B4044" s="683"/>
      <c r="C4044" s="73"/>
      <c r="D4044" s="37"/>
      <c r="E4044" s="11"/>
      <c r="F4044" s="11"/>
      <c r="G4044" s="624"/>
      <c r="H4044" s="625"/>
      <c r="I4044" s="66"/>
      <c r="J4044" s="11"/>
      <c r="K4044" s="45"/>
      <c r="L4044" s="578"/>
      <c r="M4044" s="619"/>
      <c r="N4044" s="578"/>
      <c r="O4044" s="578"/>
      <c r="P4044" s="578"/>
      <c r="Q4044" s="20"/>
      <c r="R4044" s="20"/>
      <c r="S4044" s="20"/>
      <c r="T4044" s="20"/>
      <c r="U4044" s="20"/>
      <c r="V4044" s="20"/>
      <c r="W4044" s="20"/>
      <c r="X4044" s="20"/>
      <c r="Y4044" s="20"/>
      <c r="Z4044" s="20"/>
      <c r="AA4044" s="20"/>
      <c r="AB4044" s="20"/>
    </row>
    <row r="4045">
      <c r="A4045" s="577"/>
      <c r="B4045" s="683"/>
      <c r="C4045" s="73"/>
      <c r="D4045" s="37"/>
      <c r="E4045" s="11"/>
      <c r="F4045" s="11"/>
      <c r="G4045" s="624"/>
      <c r="H4045" s="625"/>
      <c r="I4045" s="66"/>
      <c r="J4045" s="11"/>
      <c r="K4045" s="45"/>
      <c r="L4045" s="578"/>
      <c r="M4045" s="619"/>
      <c r="N4045" s="578"/>
      <c r="O4045" s="578"/>
      <c r="P4045" s="578"/>
      <c r="Q4045" s="20"/>
      <c r="R4045" s="20"/>
      <c r="S4045" s="20"/>
      <c r="T4045" s="20"/>
      <c r="U4045" s="20"/>
      <c r="V4045" s="20"/>
      <c r="W4045" s="20"/>
      <c r="X4045" s="20"/>
      <c r="Y4045" s="20"/>
      <c r="Z4045" s="20"/>
      <c r="AA4045" s="20"/>
      <c r="AB4045" s="20"/>
    </row>
    <row r="4046">
      <c r="A4046" s="577"/>
      <c r="B4046" s="683"/>
      <c r="C4046" s="73"/>
      <c r="D4046" s="37"/>
      <c r="E4046" s="11"/>
      <c r="F4046" s="11"/>
      <c r="G4046" s="624"/>
      <c r="H4046" s="625"/>
      <c r="I4046" s="66"/>
      <c r="J4046" s="11"/>
      <c r="K4046" s="45"/>
      <c r="L4046" s="578"/>
      <c r="M4046" s="619"/>
      <c r="N4046" s="578"/>
      <c r="O4046" s="578"/>
      <c r="P4046" s="578"/>
      <c r="Q4046" s="20"/>
      <c r="R4046" s="20"/>
      <c r="S4046" s="20"/>
      <c r="T4046" s="20"/>
      <c r="U4046" s="20"/>
      <c r="V4046" s="20"/>
      <c r="W4046" s="20"/>
      <c r="X4046" s="20"/>
      <c r="Y4046" s="20"/>
      <c r="Z4046" s="20"/>
      <c r="AA4046" s="20"/>
      <c r="AB4046" s="20"/>
    </row>
    <row r="4047">
      <c r="A4047" s="577"/>
      <c r="B4047" s="683"/>
      <c r="C4047" s="73"/>
      <c r="D4047" s="37"/>
      <c r="E4047" s="11"/>
      <c r="F4047" s="11"/>
      <c r="G4047" s="624"/>
      <c r="H4047" s="625"/>
      <c r="I4047" s="66"/>
      <c r="J4047" s="11"/>
      <c r="K4047" s="45"/>
      <c r="L4047" s="578"/>
      <c r="M4047" s="619"/>
      <c r="N4047" s="578"/>
      <c r="O4047" s="578"/>
      <c r="P4047" s="578"/>
      <c r="Q4047" s="20"/>
      <c r="R4047" s="20"/>
      <c r="S4047" s="20"/>
      <c r="T4047" s="20"/>
      <c r="U4047" s="20"/>
      <c r="V4047" s="20"/>
      <c r="W4047" s="20"/>
      <c r="X4047" s="20"/>
      <c r="Y4047" s="20"/>
      <c r="Z4047" s="20"/>
      <c r="AA4047" s="20"/>
      <c r="AB4047" s="20"/>
    </row>
    <row r="4048">
      <c r="A4048" s="577"/>
      <c r="B4048" s="683"/>
      <c r="C4048" s="73"/>
      <c r="D4048" s="37"/>
      <c r="E4048" s="11"/>
      <c r="F4048" s="11"/>
      <c r="G4048" s="624"/>
      <c r="H4048" s="625"/>
      <c r="I4048" s="66"/>
      <c r="J4048" s="11"/>
      <c r="K4048" s="45"/>
      <c r="L4048" s="578"/>
      <c r="M4048" s="619"/>
      <c r="N4048" s="578"/>
      <c r="O4048" s="578"/>
      <c r="P4048" s="578"/>
      <c r="Q4048" s="20"/>
      <c r="R4048" s="20"/>
      <c r="S4048" s="20"/>
      <c r="T4048" s="20"/>
      <c r="U4048" s="20"/>
      <c r="V4048" s="20"/>
      <c r="W4048" s="20"/>
      <c r="X4048" s="20"/>
      <c r="Y4048" s="20"/>
      <c r="Z4048" s="20"/>
      <c r="AA4048" s="20"/>
      <c r="AB4048" s="20"/>
    </row>
    <row r="4049">
      <c r="A4049" s="577"/>
      <c r="B4049" s="683"/>
      <c r="C4049" s="73"/>
      <c r="D4049" s="37"/>
      <c r="E4049" s="11"/>
      <c r="F4049" s="11"/>
      <c r="G4049" s="624"/>
      <c r="H4049" s="625"/>
      <c r="I4049" s="66"/>
      <c r="J4049" s="11"/>
      <c r="K4049" s="45"/>
      <c r="L4049" s="578"/>
      <c r="M4049" s="619"/>
      <c r="N4049" s="578"/>
      <c r="O4049" s="578"/>
      <c r="P4049" s="578"/>
      <c r="Q4049" s="20"/>
      <c r="R4049" s="20"/>
      <c r="S4049" s="20"/>
      <c r="T4049" s="20"/>
      <c r="U4049" s="20"/>
      <c r="V4049" s="20"/>
      <c r="W4049" s="20"/>
      <c r="X4049" s="20"/>
      <c r="Y4049" s="20"/>
      <c r="Z4049" s="20"/>
      <c r="AA4049" s="20"/>
      <c r="AB4049" s="20"/>
    </row>
    <row r="4050">
      <c r="A4050" s="577"/>
      <c r="B4050" s="683"/>
      <c r="C4050" s="73"/>
      <c r="D4050" s="37"/>
      <c r="E4050" s="11"/>
      <c r="F4050" s="11"/>
      <c r="G4050" s="624"/>
      <c r="H4050" s="625"/>
      <c r="I4050" s="66"/>
      <c r="J4050" s="11"/>
      <c r="K4050" s="45"/>
      <c r="L4050" s="578"/>
      <c r="M4050" s="619"/>
      <c r="N4050" s="578"/>
      <c r="O4050" s="578"/>
      <c r="P4050" s="578"/>
      <c r="Q4050" s="20"/>
      <c r="R4050" s="20"/>
      <c r="S4050" s="20"/>
      <c r="T4050" s="20"/>
      <c r="U4050" s="20"/>
      <c r="V4050" s="20"/>
      <c r="W4050" s="20"/>
      <c r="X4050" s="20"/>
      <c r="Y4050" s="20"/>
      <c r="Z4050" s="20"/>
      <c r="AA4050" s="20"/>
      <c r="AB4050" s="20"/>
    </row>
    <row r="4051">
      <c r="A4051" s="577"/>
      <c r="B4051" s="683"/>
      <c r="C4051" s="73"/>
      <c r="D4051" s="37"/>
      <c r="E4051" s="11"/>
      <c r="F4051" s="11"/>
      <c r="G4051" s="624"/>
      <c r="H4051" s="625"/>
      <c r="I4051" s="66"/>
      <c r="J4051" s="11"/>
      <c r="K4051" s="45"/>
      <c r="L4051" s="578"/>
      <c r="M4051" s="619"/>
      <c r="N4051" s="578"/>
      <c r="O4051" s="578"/>
      <c r="P4051" s="578"/>
      <c r="Q4051" s="20"/>
      <c r="R4051" s="20"/>
      <c r="S4051" s="20"/>
      <c r="T4051" s="20"/>
      <c r="U4051" s="20"/>
      <c r="V4051" s="20"/>
      <c r="W4051" s="20"/>
      <c r="X4051" s="20"/>
      <c r="Y4051" s="20"/>
      <c r="Z4051" s="20"/>
      <c r="AA4051" s="20"/>
      <c r="AB4051" s="20"/>
    </row>
    <row r="4052">
      <c r="A4052" s="577"/>
      <c r="B4052" s="683"/>
      <c r="C4052" s="73"/>
      <c r="D4052" s="37"/>
      <c r="E4052" s="11"/>
      <c r="F4052" s="11"/>
      <c r="G4052" s="624"/>
      <c r="H4052" s="625"/>
      <c r="I4052" s="66"/>
      <c r="J4052" s="11"/>
      <c r="K4052" s="45"/>
      <c r="L4052" s="578"/>
      <c r="M4052" s="619"/>
      <c r="N4052" s="578"/>
      <c r="O4052" s="578"/>
      <c r="P4052" s="578"/>
      <c r="Q4052" s="20"/>
      <c r="R4052" s="20"/>
      <c r="S4052" s="20"/>
      <c r="T4052" s="20"/>
      <c r="U4052" s="20"/>
      <c r="V4052" s="20"/>
      <c r="W4052" s="20"/>
      <c r="X4052" s="20"/>
      <c r="Y4052" s="20"/>
      <c r="Z4052" s="20"/>
      <c r="AA4052" s="20"/>
      <c r="AB4052" s="20"/>
    </row>
    <row r="4053">
      <c r="A4053" s="577"/>
      <c r="B4053" s="683"/>
      <c r="C4053" s="73"/>
      <c r="D4053" s="37"/>
      <c r="E4053" s="11"/>
      <c r="F4053" s="11"/>
      <c r="G4053" s="624"/>
      <c r="H4053" s="625"/>
      <c r="I4053" s="66"/>
      <c r="J4053" s="11"/>
      <c r="K4053" s="45"/>
      <c r="L4053" s="578"/>
      <c r="M4053" s="619"/>
      <c r="N4053" s="578"/>
      <c r="O4053" s="578"/>
      <c r="P4053" s="578"/>
      <c r="Q4053" s="20"/>
      <c r="R4053" s="20"/>
      <c r="S4053" s="20"/>
      <c r="T4053" s="20"/>
      <c r="U4053" s="20"/>
      <c r="V4053" s="20"/>
      <c r="W4053" s="20"/>
      <c r="X4053" s="20"/>
      <c r="Y4053" s="20"/>
      <c r="Z4053" s="20"/>
      <c r="AA4053" s="20"/>
      <c r="AB4053" s="20"/>
    </row>
    <row r="4054">
      <c r="A4054" s="577"/>
      <c r="B4054" s="683"/>
      <c r="C4054" s="73"/>
      <c r="D4054" s="37"/>
      <c r="E4054" s="11"/>
      <c r="F4054" s="11"/>
      <c r="G4054" s="624"/>
      <c r="H4054" s="625"/>
      <c r="I4054" s="66"/>
      <c r="J4054" s="11"/>
      <c r="K4054" s="45"/>
      <c r="L4054" s="578"/>
      <c r="M4054" s="619"/>
      <c r="N4054" s="578"/>
      <c r="O4054" s="578"/>
      <c r="P4054" s="578"/>
      <c r="Q4054" s="20"/>
      <c r="R4054" s="20"/>
      <c r="S4054" s="20"/>
      <c r="T4054" s="20"/>
      <c r="U4054" s="20"/>
      <c r="V4054" s="20"/>
      <c r="W4054" s="20"/>
      <c r="X4054" s="20"/>
      <c r="Y4054" s="20"/>
      <c r="Z4054" s="20"/>
      <c r="AA4054" s="20"/>
      <c r="AB4054" s="20"/>
    </row>
    <row r="4055">
      <c r="A4055" s="577"/>
      <c r="B4055" s="683"/>
      <c r="C4055" s="73"/>
      <c r="D4055" s="37"/>
      <c r="E4055" s="11"/>
      <c r="F4055" s="11"/>
      <c r="G4055" s="624"/>
      <c r="H4055" s="625"/>
      <c r="I4055" s="66"/>
      <c r="J4055" s="11"/>
      <c r="K4055" s="45"/>
      <c r="L4055" s="578"/>
      <c r="M4055" s="619"/>
      <c r="N4055" s="578"/>
      <c r="O4055" s="578"/>
      <c r="P4055" s="578"/>
      <c r="Q4055" s="20"/>
      <c r="R4055" s="20"/>
      <c r="S4055" s="20"/>
      <c r="T4055" s="20"/>
      <c r="U4055" s="20"/>
      <c r="V4055" s="20"/>
      <c r="W4055" s="20"/>
      <c r="X4055" s="20"/>
      <c r="Y4055" s="20"/>
      <c r="Z4055" s="20"/>
      <c r="AA4055" s="20"/>
      <c r="AB4055" s="20"/>
    </row>
    <row r="4056">
      <c r="A4056" s="577"/>
      <c r="B4056" s="683"/>
      <c r="C4056" s="73"/>
      <c r="D4056" s="37"/>
      <c r="E4056" s="11"/>
      <c r="F4056" s="11"/>
      <c r="G4056" s="624"/>
      <c r="H4056" s="625"/>
      <c r="I4056" s="66"/>
      <c r="J4056" s="11"/>
      <c r="K4056" s="45"/>
      <c r="L4056" s="578"/>
      <c r="M4056" s="619"/>
      <c r="N4056" s="578"/>
      <c r="O4056" s="578"/>
      <c r="P4056" s="578"/>
      <c r="Q4056" s="20"/>
      <c r="R4056" s="20"/>
      <c r="S4056" s="20"/>
      <c r="T4056" s="20"/>
      <c r="U4056" s="20"/>
      <c r="V4056" s="20"/>
      <c r="W4056" s="20"/>
      <c r="X4056" s="20"/>
      <c r="Y4056" s="20"/>
      <c r="Z4056" s="20"/>
      <c r="AA4056" s="20"/>
      <c r="AB4056" s="20"/>
    </row>
    <row r="4057">
      <c r="A4057" s="577"/>
      <c r="B4057" s="683"/>
      <c r="C4057" s="73"/>
      <c r="D4057" s="37"/>
      <c r="E4057" s="11"/>
      <c r="F4057" s="11"/>
      <c r="G4057" s="624"/>
      <c r="H4057" s="625"/>
      <c r="I4057" s="66"/>
      <c r="J4057" s="11"/>
      <c r="K4057" s="45"/>
      <c r="L4057" s="578"/>
      <c r="M4057" s="619"/>
      <c r="N4057" s="578"/>
      <c r="O4057" s="578"/>
      <c r="P4057" s="578"/>
      <c r="Q4057" s="20"/>
      <c r="R4057" s="20"/>
      <c r="S4057" s="20"/>
      <c r="T4057" s="20"/>
      <c r="U4057" s="20"/>
      <c r="V4057" s="20"/>
      <c r="W4057" s="20"/>
      <c r="X4057" s="20"/>
      <c r="Y4057" s="20"/>
      <c r="Z4057" s="20"/>
      <c r="AA4057" s="20"/>
      <c r="AB4057" s="20"/>
    </row>
    <row r="4058">
      <c r="A4058" s="577"/>
      <c r="B4058" s="683"/>
      <c r="C4058" s="73"/>
      <c r="D4058" s="37"/>
      <c r="E4058" s="11"/>
      <c r="F4058" s="11"/>
      <c r="G4058" s="624"/>
      <c r="H4058" s="625"/>
      <c r="I4058" s="66"/>
      <c r="J4058" s="11"/>
      <c r="K4058" s="45"/>
      <c r="L4058" s="578"/>
      <c r="M4058" s="619"/>
      <c r="N4058" s="578"/>
      <c r="O4058" s="578"/>
      <c r="P4058" s="578"/>
      <c r="Q4058" s="20"/>
      <c r="R4058" s="20"/>
      <c r="S4058" s="20"/>
      <c r="T4058" s="20"/>
      <c r="U4058" s="20"/>
      <c r="V4058" s="20"/>
      <c r="W4058" s="20"/>
      <c r="X4058" s="20"/>
      <c r="Y4058" s="20"/>
      <c r="Z4058" s="20"/>
      <c r="AA4058" s="20"/>
      <c r="AB4058" s="20"/>
    </row>
    <row r="4059">
      <c r="A4059" s="577"/>
      <c r="B4059" s="683"/>
      <c r="C4059" s="73"/>
      <c r="D4059" s="37"/>
      <c r="E4059" s="11"/>
      <c r="F4059" s="11"/>
      <c r="G4059" s="624"/>
      <c r="H4059" s="625"/>
      <c r="I4059" s="66"/>
      <c r="J4059" s="11"/>
      <c r="K4059" s="45"/>
      <c r="L4059" s="578"/>
      <c r="M4059" s="619"/>
      <c r="N4059" s="578"/>
      <c r="O4059" s="578"/>
      <c r="P4059" s="578"/>
      <c r="Q4059" s="20"/>
      <c r="R4059" s="20"/>
      <c r="S4059" s="20"/>
      <c r="T4059" s="20"/>
      <c r="U4059" s="20"/>
      <c r="V4059" s="20"/>
      <c r="W4059" s="20"/>
      <c r="X4059" s="20"/>
      <c r="Y4059" s="20"/>
      <c r="Z4059" s="20"/>
      <c r="AA4059" s="20"/>
      <c r="AB4059" s="20"/>
    </row>
    <row r="4060">
      <c r="A4060" s="577"/>
      <c r="B4060" s="683"/>
      <c r="C4060" s="73"/>
      <c r="D4060" s="37"/>
      <c r="E4060" s="11"/>
      <c r="F4060" s="11"/>
      <c r="G4060" s="624"/>
      <c r="H4060" s="625"/>
      <c r="I4060" s="66"/>
      <c r="J4060" s="11"/>
      <c r="K4060" s="45"/>
      <c r="L4060" s="578"/>
      <c r="M4060" s="619"/>
      <c r="N4060" s="578"/>
      <c r="O4060" s="578"/>
      <c r="P4060" s="578"/>
      <c r="Q4060" s="20"/>
      <c r="R4060" s="20"/>
      <c r="S4060" s="20"/>
      <c r="T4060" s="20"/>
      <c r="U4060" s="20"/>
      <c r="V4060" s="20"/>
      <c r="W4060" s="20"/>
      <c r="X4060" s="20"/>
      <c r="Y4060" s="20"/>
      <c r="Z4060" s="20"/>
      <c r="AA4060" s="20"/>
      <c r="AB4060" s="20"/>
    </row>
    <row r="4061">
      <c r="A4061" s="577"/>
      <c r="B4061" s="683"/>
      <c r="C4061" s="73"/>
      <c r="D4061" s="37"/>
      <c r="E4061" s="11"/>
      <c r="F4061" s="11"/>
      <c r="G4061" s="624"/>
      <c r="H4061" s="625"/>
      <c r="I4061" s="66"/>
      <c r="J4061" s="11"/>
      <c r="K4061" s="45"/>
      <c r="L4061" s="578"/>
      <c r="M4061" s="619"/>
      <c r="N4061" s="578"/>
      <c r="O4061" s="578"/>
      <c r="P4061" s="578"/>
      <c r="Q4061" s="20"/>
      <c r="R4061" s="20"/>
      <c r="S4061" s="20"/>
      <c r="T4061" s="20"/>
      <c r="U4061" s="20"/>
      <c r="V4061" s="20"/>
      <c r="W4061" s="20"/>
      <c r="X4061" s="20"/>
      <c r="Y4061" s="20"/>
      <c r="Z4061" s="20"/>
      <c r="AA4061" s="20"/>
      <c r="AB4061" s="20"/>
    </row>
    <row r="4062">
      <c r="A4062" s="577"/>
      <c r="B4062" s="683"/>
      <c r="C4062" s="73"/>
      <c r="D4062" s="37"/>
      <c r="E4062" s="11"/>
      <c r="F4062" s="11"/>
      <c r="G4062" s="624"/>
      <c r="H4062" s="625"/>
      <c r="I4062" s="66"/>
      <c r="J4062" s="11"/>
      <c r="K4062" s="45"/>
      <c r="L4062" s="578"/>
      <c r="M4062" s="619"/>
      <c r="N4062" s="578"/>
      <c r="O4062" s="578"/>
      <c r="P4062" s="578"/>
      <c r="Q4062" s="20"/>
      <c r="R4062" s="20"/>
      <c r="S4062" s="20"/>
      <c r="T4062" s="20"/>
      <c r="U4062" s="20"/>
      <c r="V4062" s="20"/>
      <c r="W4062" s="20"/>
      <c r="X4062" s="20"/>
      <c r="Y4062" s="20"/>
      <c r="Z4062" s="20"/>
      <c r="AA4062" s="20"/>
      <c r="AB4062" s="20"/>
    </row>
    <row r="4063">
      <c r="A4063" s="577"/>
      <c r="B4063" s="683"/>
      <c r="C4063" s="73"/>
      <c r="D4063" s="37"/>
      <c r="E4063" s="11"/>
      <c r="F4063" s="11"/>
      <c r="G4063" s="624"/>
      <c r="H4063" s="625"/>
      <c r="I4063" s="66"/>
      <c r="J4063" s="11"/>
      <c r="K4063" s="45"/>
      <c r="L4063" s="578"/>
      <c r="M4063" s="619"/>
      <c r="N4063" s="578"/>
      <c r="O4063" s="578"/>
      <c r="P4063" s="578"/>
      <c r="Q4063" s="20"/>
      <c r="R4063" s="20"/>
      <c r="S4063" s="20"/>
      <c r="T4063" s="20"/>
      <c r="U4063" s="20"/>
      <c r="V4063" s="20"/>
      <c r="W4063" s="20"/>
      <c r="X4063" s="20"/>
      <c r="Y4063" s="20"/>
      <c r="Z4063" s="20"/>
      <c r="AA4063" s="20"/>
      <c r="AB4063" s="20"/>
    </row>
    <row r="4064">
      <c r="A4064" s="577"/>
      <c r="B4064" s="683"/>
      <c r="C4064" s="73"/>
      <c r="D4064" s="37"/>
      <c r="E4064" s="11"/>
      <c r="F4064" s="11"/>
      <c r="G4064" s="624"/>
      <c r="H4064" s="625"/>
      <c r="I4064" s="66"/>
      <c r="J4064" s="11"/>
      <c r="K4064" s="45"/>
      <c r="L4064" s="578"/>
      <c r="M4064" s="619"/>
      <c r="N4064" s="578"/>
      <c r="O4064" s="578"/>
      <c r="P4064" s="578"/>
      <c r="Q4064" s="20"/>
      <c r="R4064" s="20"/>
      <c r="S4064" s="20"/>
      <c r="T4064" s="20"/>
      <c r="U4064" s="20"/>
      <c r="V4064" s="20"/>
      <c r="W4064" s="20"/>
      <c r="X4064" s="20"/>
      <c r="Y4064" s="20"/>
      <c r="Z4064" s="20"/>
      <c r="AA4064" s="20"/>
      <c r="AB4064" s="20"/>
    </row>
    <row r="4065">
      <c r="A4065" s="577"/>
      <c r="B4065" s="683"/>
      <c r="C4065" s="73"/>
      <c r="D4065" s="37"/>
      <c r="E4065" s="11"/>
      <c r="F4065" s="11"/>
      <c r="G4065" s="624"/>
      <c r="H4065" s="625"/>
      <c r="I4065" s="66"/>
      <c r="J4065" s="11"/>
      <c r="K4065" s="45"/>
      <c r="L4065" s="578"/>
      <c r="M4065" s="619"/>
      <c r="N4065" s="578"/>
      <c r="O4065" s="578"/>
      <c r="P4065" s="578"/>
      <c r="Q4065" s="20"/>
      <c r="R4065" s="20"/>
      <c r="S4065" s="20"/>
      <c r="T4065" s="20"/>
      <c r="U4065" s="20"/>
      <c r="V4065" s="20"/>
      <c r="W4065" s="20"/>
      <c r="X4065" s="20"/>
      <c r="Y4065" s="20"/>
      <c r="Z4065" s="20"/>
      <c r="AA4065" s="20"/>
      <c r="AB4065" s="20"/>
    </row>
    <row r="4066">
      <c r="A4066" s="577"/>
      <c r="B4066" s="683"/>
      <c r="C4066" s="73"/>
      <c r="D4066" s="37"/>
      <c r="E4066" s="11"/>
      <c r="F4066" s="11"/>
      <c r="G4066" s="624"/>
      <c r="H4066" s="625"/>
      <c r="I4066" s="66"/>
      <c r="J4066" s="11"/>
      <c r="K4066" s="45"/>
      <c r="L4066" s="578"/>
      <c r="M4066" s="619"/>
      <c r="N4066" s="578"/>
      <c r="O4066" s="578"/>
      <c r="P4066" s="578"/>
      <c r="Q4066" s="20"/>
      <c r="R4066" s="20"/>
      <c r="S4066" s="20"/>
      <c r="T4066" s="20"/>
      <c r="U4066" s="20"/>
      <c r="V4066" s="20"/>
      <c r="W4066" s="20"/>
      <c r="X4066" s="20"/>
      <c r="Y4066" s="20"/>
      <c r="Z4066" s="20"/>
      <c r="AA4066" s="20"/>
      <c r="AB4066" s="20"/>
    </row>
    <row r="4067">
      <c r="A4067" s="577"/>
      <c r="B4067" s="683"/>
      <c r="C4067" s="73"/>
      <c r="D4067" s="37"/>
      <c r="E4067" s="11"/>
      <c r="F4067" s="11"/>
      <c r="G4067" s="624"/>
      <c r="H4067" s="625"/>
      <c r="I4067" s="66"/>
      <c r="J4067" s="11"/>
      <c r="K4067" s="45"/>
      <c r="L4067" s="578"/>
      <c r="M4067" s="619"/>
      <c r="N4067" s="578"/>
      <c r="O4067" s="578"/>
      <c r="P4067" s="578"/>
      <c r="Q4067" s="20"/>
      <c r="R4067" s="20"/>
      <c r="S4067" s="20"/>
      <c r="T4067" s="20"/>
      <c r="U4067" s="20"/>
      <c r="V4067" s="20"/>
      <c r="W4067" s="20"/>
      <c r="X4067" s="20"/>
      <c r="Y4067" s="20"/>
      <c r="Z4067" s="20"/>
      <c r="AA4067" s="20"/>
      <c r="AB4067" s="20"/>
    </row>
    <row r="4068">
      <c r="A4068" s="577"/>
      <c r="B4068" s="683"/>
      <c r="C4068" s="73"/>
      <c r="D4068" s="37"/>
      <c r="E4068" s="11"/>
      <c r="F4068" s="11"/>
      <c r="G4068" s="624"/>
      <c r="H4068" s="625"/>
      <c r="I4068" s="66"/>
      <c r="J4068" s="11"/>
      <c r="K4068" s="45"/>
      <c r="L4068" s="578"/>
      <c r="M4068" s="619"/>
      <c r="N4068" s="578"/>
      <c r="O4068" s="578"/>
      <c r="P4068" s="578"/>
      <c r="Q4068" s="20"/>
      <c r="R4068" s="20"/>
      <c r="S4068" s="20"/>
      <c r="T4068" s="20"/>
      <c r="U4068" s="20"/>
      <c r="V4068" s="20"/>
      <c r="W4068" s="20"/>
      <c r="X4068" s="20"/>
      <c r="Y4068" s="20"/>
      <c r="Z4068" s="20"/>
      <c r="AA4068" s="20"/>
      <c r="AB4068" s="20"/>
    </row>
    <row r="4069">
      <c r="A4069" s="577"/>
      <c r="B4069" s="683"/>
      <c r="C4069" s="73"/>
      <c r="D4069" s="37"/>
      <c r="E4069" s="11"/>
      <c r="F4069" s="11"/>
      <c r="G4069" s="624"/>
      <c r="H4069" s="625"/>
      <c r="I4069" s="66"/>
      <c r="J4069" s="11"/>
      <c r="K4069" s="45"/>
      <c r="L4069" s="578"/>
      <c r="M4069" s="619"/>
      <c r="N4069" s="578"/>
      <c r="O4069" s="578"/>
      <c r="P4069" s="578"/>
      <c r="Q4069" s="20"/>
      <c r="R4069" s="20"/>
      <c r="S4069" s="20"/>
      <c r="T4069" s="20"/>
      <c r="U4069" s="20"/>
      <c r="V4069" s="20"/>
      <c r="W4069" s="20"/>
      <c r="X4069" s="20"/>
      <c r="Y4069" s="20"/>
      <c r="Z4069" s="20"/>
      <c r="AA4069" s="20"/>
      <c r="AB4069" s="20"/>
    </row>
    <row r="4070">
      <c r="A4070" s="577"/>
      <c r="B4070" s="683"/>
      <c r="C4070" s="73"/>
      <c r="D4070" s="37"/>
      <c r="E4070" s="11"/>
      <c r="F4070" s="11"/>
      <c r="G4070" s="624"/>
      <c r="H4070" s="625"/>
      <c r="I4070" s="66"/>
      <c r="J4070" s="11"/>
      <c r="K4070" s="45"/>
      <c r="L4070" s="578"/>
      <c r="M4070" s="619"/>
      <c r="N4070" s="578"/>
      <c r="O4070" s="578"/>
      <c r="P4070" s="578"/>
      <c r="Q4070" s="20"/>
      <c r="R4070" s="20"/>
      <c r="S4070" s="20"/>
      <c r="T4070" s="20"/>
      <c r="U4070" s="20"/>
      <c r="V4070" s="20"/>
      <c r="W4070" s="20"/>
      <c r="X4070" s="20"/>
      <c r="Y4070" s="20"/>
      <c r="Z4070" s="20"/>
      <c r="AA4070" s="20"/>
      <c r="AB4070" s="20"/>
    </row>
    <row r="4071">
      <c r="A4071" s="577"/>
      <c r="B4071" s="683"/>
      <c r="C4071" s="73"/>
      <c r="D4071" s="37"/>
      <c r="E4071" s="11"/>
      <c r="F4071" s="11"/>
      <c r="G4071" s="624"/>
      <c r="H4071" s="625"/>
      <c r="I4071" s="66"/>
      <c r="J4071" s="11"/>
      <c r="K4071" s="45"/>
      <c r="L4071" s="578"/>
      <c r="M4071" s="619"/>
      <c r="N4071" s="578"/>
      <c r="O4071" s="578"/>
      <c r="P4071" s="578"/>
      <c r="Q4071" s="20"/>
      <c r="R4071" s="20"/>
      <c r="S4071" s="20"/>
      <c r="T4071" s="20"/>
      <c r="U4071" s="20"/>
      <c r="V4071" s="20"/>
      <c r="W4071" s="20"/>
      <c r="X4071" s="20"/>
      <c r="Y4071" s="20"/>
      <c r="Z4071" s="20"/>
      <c r="AA4071" s="20"/>
      <c r="AB4071" s="20"/>
    </row>
    <row r="4072">
      <c r="A4072" s="577"/>
      <c r="B4072" s="683"/>
      <c r="C4072" s="73"/>
      <c r="D4072" s="37"/>
      <c r="E4072" s="11"/>
      <c r="F4072" s="11"/>
      <c r="G4072" s="624"/>
      <c r="H4072" s="625"/>
      <c r="I4072" s="66"/>
      <c r="J4072" s="11"/>
      <c r="K4072" s="45"/>
      <c r="L4072" s="578"/>
      <c r="M4072" s="619"/>
      <c r="N4072" s="578"/>
      <c r="O4072" s="578"/>
      <c r="P4072" s="578"/>
      <c r="Q4072" s="20"/>
      <c r="R4072" s="20"/>
      <c r="S4072" s="20"/>
      <c r="T4072" s="20"/>
      <c r="U4072" s="20"/>
      <c r="V4072" s="20"/>
      <c r="W4072" s="20"/>
      <c r="X4072" s="20"/>
      <c r="Y4072" s="20"/>
      <c r="Z4072" s="20"/>
      <c r="AA4072" s="20"/>
      <c r="AB4072" s="20"/>
    </row>
    <row r="4073">
      <c r="A4073" s="577"/>
      <c r="B4073" s="683"/>
      <c r="C4073" s="73"/>
      <c r="D4073" s="37"/>
      <c r="E4073" s="11"/>
      <c r="F4073" s="11"/>
      <c r="G4073" s="624"/>
      <c r="H4073" s="625"/>
      <c r="I4073" s="66"/>
      <c r="J4073" s="11"/>
      <c r="K4073" s="45"/>
      <c r="L4073" s="578"/>
      <c r="M4073" s="619"/>
      <c r="N4073" s="578"/>
      <c r="O4073" s="578"/>
      <c r="P4073" s="578"/>
      <c r="Q4073" s="20"/>
      <c r="R4073" s="20"/>
      <c r="S4073" s="20"/>
      <c r="T4073" s="20"/>
      <c r="U4073" s="20"/>
      <c r="V4073" s="20"/>
      <c r="W4073" s="20"/>
      <c r="X4073" s="20"/>
      <c r="Y4073" s="20"/>
      <c r="Z4073" s="20"/>
      <c r="AA4073" s="20"/>
      <c r="AB4073" s="20"/>
    </row>
    <row r="4074">
      <c r="A4074" s="577"/>
      <c r="B4074" s="683"/>
      <c r="C4074" s="73"/>
      <c r="D4074" s="37"/>
      <c r="E4074" s="11"/>
      <c r="F4074" s="11"/>
      <c r="G4074" s="624"/>
      <c r="H4074" s="625"/>
      <c r="I4074" s="66"/>
      <c r="J4074" s="11"/>
      <c r="K4074" s="45"/>
      <c r="L4074" s="578"/>
      <c r="M4074" s="619"/>
      <c r="N4074" s="578"/>
      <c r="O4074" s="578"/>
      <c r="P4074" s="578"/>
      <c r="Q4074" s="20"/>
      <c r="R4074" s="20"/>
      <c r="S4074" s="20"/>
      <c r="T4074" s="20"/>
      <c r="U4074" s="20"/>
      <c r="V4074" s="20"/>
      <c r="W4074" s="20"/>
      <c r="X4074" s="20"/>
      <c r="Y4074" s="20"/>
      <c r="Z4074" s="20"/>
      <c r="AA4074" s="20"/>
      <c r="AB4074" s="20"/>
    </row>
    <row r="4075">
      <c r="A4075" s="577"/>
      <c r="B4075" s="683"/>
      <c r="C4075" s="73"/>
      <c r="D4075" s="37"/>
      <c r="E4075" s="11"/>
      <c r="F4075" s="11"/>
      <c r="G4075" s="624"/>
      <c r="H4075" s="625"/>
      <c r="I4075" s="66"/>
      <c r="J4075" s="11"/>
      <c r="K4075" s="45"/>
      <c r="L4075" s="578"/>
      <c r="M4075" s="619"/>
      <c r="N4075" s="578"/>
      <c r="O4075" s="578"/>
      <c r="P4075" s="578"/>
      <c r="Q4075" s="20"/>
      <c r="R4075" s="20"/>
      <c r="S4075" s="20"/>
      <c r="T4075" s="20"/>
      <c r="U4075" s="20"/>
      <c r="V4075" s="20"/>
      <c r="W4075" s="20"/>
      <c r="X4075" s="20"/>
      <c r="Y4075" s="20"/>
      <c r="Z4075" s="20"/>
      <c r="AA4075" s="20"/>
      <c r="AB4075" s="20"/>
    </row>
    <row r="4076">
      <c r="A4076" s="577"/>
      <c r="B4076" s="683"/>
      <c r="C4076" s="73"/>
      <c r="D4076" s="37"/>
      <c r="E4076" s="11"/>
      <c r="F4076" s="11"/>
      <c r="G4076" s="624"/>
      <c r="H4076" s="625"/>
      <c r="I4076" s="66"/>
      <c r="J4076" s="11"/>
      <c r="K4076" s="45"/>
      <c r="L4076" s="578"/>
      <c r="M4076" s="619"/>
      <c r="N4076" s="578"/>
      <c r="O4076" s="578"/>
      <c r="P4076" s="578"/>
      <c r="Q4076" s="20"/>
      <c r="R4076" s="20"/>
      <c r="S4076" s="20"/>
      <c r="T4076" s="20"/>
      <c r="U4076" s="20"/>
      <c r="V4076" s="20"/>
      <c r="W4076" s="20"/>
      <c r="X4076" s="20"/>
      <c r="Y4076" s="20"/>
      <c r="Z4076" s="20"/>
      <c r="AA4076" s="20"/>
      <c r="AB4076" s="20"/>
    </row>
    <row r="4077">
      <c r="A4077" s="577"/>
      <c r="B4077" s="683"/>
      <c r="C4077" s="73"/>
      <c r="D4077" s="37"/>
      <c r="E4077" s="11"/>
      <c r="F4077" s="11"/>
      <c r="G4077" s="624"/>
      <c r="H4077" s="625"/>
      <c r="I4077" s="66"/>
      <c r="J4077" s="11"/>
      <c r="K4077" s="45"/>
      <c r="L4077" s="578"/>
      <c r="M4077" s="619"/>
      <c r="N4077" s="578"/>
      <c r="O4077" s="578"/>
      <c r="P4077" s="578"/>
      <c r="Q4077" s="20"/>
      <c r="R4077" s="20"/>
      <c r="S4077" s="20"/>
      <c r="T4077" s="20"/>
      <c r="U4077" s="20"/>
      <c r="V4077" s="20"/>
      <c r="W4077" s="20"/>
      <c r="X4077" s="20"/>
      <c r="Y4077" s="20"/>
      <c r="Z4077" s="20"/>
      <c r="AA4077" s="20"/>
      <c r="AB4077" s="20"/>
    </row>
    <row r="4078">
      <c r="A4078" s="577"/>
      <c r="B4078" s="683"/>
      <c r="C4078" s="73"/>
      <c r="D4078" s="37"/>
      <c r="E4078" s="11"/>
      <c r="F4078" s="11"/>
      <c r="G4078" s="624"/>
      <c r="H4078" s="625"/>
      <c r="I4078" s="66"/>
      <c r="J4078" s="11"/>
      <c r="K4078" s="45"/>
      <c r="L4078" s="578"/>
      <c r="M4078" s="619"/>
      <c r="N4078" s="578"/>
      <c r="O4078" s="578"/>
      <c r="P4078" s="578"/>
      <c r="Q4078" s="20"/>
      <c r="R4078" s="20"/>
      <c r="S4078" s="20"/>
      <c r="T4078" s="20"/>
      <c r="U4078" s="20"/>
      <c r="V4078" s="20"/>
      <c r="W4078" s="20"/>
      <c r="X4078" s="20"/>
      <c r="Y4078" s="20"/>
      <c r="Z4078" s="20"/>
      <c r="AA4078" s="20"/>
      <c r="AB4078" s="20"/>
    </row>
    <row r="4079">
      <c r="A4079" s="577"/>
      <c r="B4079" s="683"/>
      <c r="C4079" s="73"/>
      <c r="D4079" s="37"/>
      <c r="E4079" s="11"/>
      <c r="F4079" s="11"/>
      <c r="G4079" s="624"/>
      <c r="H4079" s="625"/>
      <c r="I4079" s="66"/>
      <c r="J4079" s="11"/>
      <c r="K4079" s="45"/>
      <c r="L4079" s="578"/>
      <c r="M4079" s="619"/>
      <c r="N4079" s="578"/>
      <c r="O4079" s="578"/>
      <c r="P4079" s="578"/>
      <c r="Q4079" s="20"/>
      <c r="R4079" s="20"/>
      <c r="S4079" s="20"/>
      <c r="T4079" s="20"/>
      <c r="U4079" s="20"/>
      <c r="V4079" s="20"/>
      <c r="W4079" s="20"/>
      <c r="X4079" s="20"/>
      <c r="Y4079" s="20"/>
      <c r="Z4079" s="20"/>
      <c r="AA4079" s="20"/>
      <c r="AB4079" s="20"/>
    </row>
    <row r="4080">
      <c r="A4080" s="577"/>
      <c r="B4080" s="683"/>
      <c r="C4080" s="73"/>
      <c r="D4080" s="37"/>
      <c r="E4080" s="11"/>
      <c r="F4080" s="11"/>
      <c r="G4080" s="624"/>
      <c r="H4080" s="625"/>
      <c r="I4080" s="66"/>
      <c r="J4080" s="11"/>
      <c r="K4080" s="45"/>
      <c r="L4080" s="578"/>
      <c r="M4080" s="619"/>
      <c r="N4080" s="578"/>
      <c r="O4080" s="578"/>
      <c r="P4080" s="578"/>
      <c r="Q4080" s="20"/>
      <c r="R4080" s="20"/>
      <c r="S4080" s="20"/>
      <c r="T4080" s="20"/>
      <c r="U4080" s="20"/>
      <c r="V4080" s="20"/>
      <c r="W4080" s="20"/>
      <c r="X4080" s="20"/>
      <c r="Y4080" s="20"/>
      <c r="Z4080" s="20"/>
      <c r="AA4080" s="20"/>
      <c r="AB4080" s="20"/>
    </row>
    <row r="4081">
      <c r="A4081" s="577"/>
      <c r="B4081" s="683"/>
      <c r="C4081" s="73"/>
      <c r="D4081" s="37"/>
      <c r="E4081" s="11"/>
      <c r="F4081" s="11"/>
      <c r="G4081" s="624"/>
      <c r="H4081" s="625"/>
      <c r="I4081" s="66"/>
      <c r="J4081" s="11"/>
      <c r="K4081" s="45"/>
      <c r="L4081" s="578"/>
      <c r="M4081" s="619"/>
      <c r="N4081" s="578"/>
      <c r="O4081" s="578"/>
      <c r="P4081" s="578"/>
      <c r="Q4081" s="20"/>
      <c r="R4081" s="20"/>
      <c r="S4081" s="20"/>
      <c r="T4081" s="20"/>
      <c r="U4081" s="20"/>
      <c r="V4081" s="20"/>
      <c r="W4081" s="20"/>
      <c r="X4081" s="20"/>
      <c r="Y4081" s="20"/>
      <c r="Z4081" s="20"/>
      <c r="AA4081" s="20"/>
      <c r="AB4081" s="20"/>
    </row>
    <row r="4082">
      <c r="A4082" s="577"/>
      <c r="B4082" s="683"/>
      <c r="C4082" s="73"/>
      <c r="D4082" s="37"/>
      <c r="E4082" s="11"/>
      <c r="F4082" s="11"/>
      <c r="G4082" s="624"/>
      <c r="H4082" s="625"/>
      <c r="I4082" s="66"/>
      <c r="J4082" s="11"/>
      <c r="K4082" s="45"/>
      <c r="L4082" s="578"/>
      <c r="M4082" s="619"/>
      <c r="N4082" s="578"/>
      <c r="O4082" s="578"/>
      <c r="P4082" s="578"/>
      <c r="Q4082" s="20"/>
      <c r="R4082" s="20"/>
      <c r="S4082" s="20"/>
      <c r="T4082" s="20"/>
      <c r="U4082" s="20"/>
      <c r="V4082" s="20"/>
      <c r="W4082" s="20"/>
      <c r="X4082" s="20"/>
      <c r="Y4082" s="20"/>
      <c r="Z4082" s="20"/>
      <c r="AA4082" s="20"/>
      <c r="AB4082" s="20"/>
    </row>
    <row r="4083">
      <c r="A4083" s="577"/>
      <c r="B4083" s="683"/>
      <c r="C4083" s="73"/>
      <c r="D4083" s="37"/>
      <c r="E4083" s="11"/>
      <c r="F4083" s="11"/>
      <c r="G4083" s="624"/>
      <c r="H4083" s="625"/>
      <c r="I4083" s="66"/>
      <c r="J4083" s="11"/>
      <c r="K4083" s="45"/>
      <c r="L4083" s="578"/>
      <c r="M4083" s="619"/>
      <c r="N4083" s="578"/>
      <c r="O4083" s="578"/>
      <c r="P4083" s="578"/>
      <c r="Q4083" s="20"/>
      <c r="R4083" s="20"/>
      <c r="S4083" s="20"/>
      <c r="T4083" s="20"/>
      <c r="U4083" s="20"/>
      <c r="V4083" s="20"/>
      <c r="W4083" s="20"/>
      <c r="X4083" s="20"/>
      <c r="Y4083" s="20"/>
      <c r="Z4083" s="20"/>
      <c r="AA4083" s="20"/>
      <c r="AB4083" s="20"/>
    </row>
    <row r="4084">
      <c r="A4084" s="577"/>
      <c r="B4084" s="683"/>
      <c r="C4084" s="73"/>
      <c r="D4084" s="37"/>
      <c r="E4084" s="11"/>
      <c r="F4084" s="11"/>
      <c r="G4084" s="624"/>
      <c r="H4084" s="625"/>
      <c r="I4084" s="66"/>
      <c r="J4084" s="11"/>
      <c r="K4084" s="45"/>
      <c r="L4084" s="578"/>
      <c r="M4084" s="619"/>
      <c r="N4084" s="578"/>
      <c r="O4084" s="578"/>
      <c r="P4084" s="578"/>
      <c r="Q4084" s="20"/>
      <c r="R4084" s="20"/>
      <c r="S4084" s="20"/>
      <c r="T4084" s="20"/>
      <c r="U4084" s="20"/>
      <c r="V4084" s="20"/>
      <c r="W4084" s="20"/>
      <c r="X4084" s="20"/>
      <c r="Y4084" s="20"/>
      <c r="Z4084" s="20"/>
      <c r="AA4084" s="20"/>
      <c r="AB4084" s="20"/>
    </row>
    <row r="4085">
      <c r="A4085" s="577"/>
      <c r="B4085" s="683"/>
      <c r="C4085" s="73"/>
      <c r="D4085" s="37"/>
      <c r="E4085" s="11"/>
      <c r="F4085" s="11"/>
      <c r="G4085" s="624"/>
      <c r="H4085" s="625"/>
      <c r="I4085" s="66"/>
      <c r="J4085" s="11"/>
      <c r="K4085" s="45"/>
      <c r="L4085" s="578"/>
      <c r="M4085" s="619"/>
      <c r="N4085" s="578"/>
      <c r="O4085" s="578"/>
      <c r="P4085" s="578"/>
      <c r="Q4085" s="20"/>
      <c r="R4085" s="20"/>
      <c r="S4085" s="20"/>
      <c r="T4085" s="20"/>
      <c r="U4085" s="20"/>
      <c r="V4085" s="20"/>
      <c r="W4085" s="20"/>
      <c r="X4085" s="20"/>
      <c r="Y4085" s="20"/>
      <c r="Z4085" s="20"/>
      <c r="AA4085" s="20"/>
      <c r="AB4085" s="20"/>
    </row>
    <row r="4086">
      <c r="A4086" s="577"/>
      <c r="B4086" s="683"/>
      <c r="C4086" s="73"/>
      <c r="D4086" s="37"/>
      <c r="E4086" s="11"/>
      <c r="F4086" s="11"/>
      <c r="G4086" s="624"/>
      <c r="H4086" s="625"/>
      <c r="I4086" s="66"/>
      <c r="J4086" s="11"/>
      <c r="K4086" s="45"/>
      <c r="L4086" s="578"/>
      <c r="M4086" s="619"/>
      <c r="N4086" s="578"/>
      <c r="O4086" s="578"/>
      <c r="P4086" s="578"/>
      <c r="Q4086" s="20"/>
      <c r="R4086" s="20"/>
      <c r="S4086" s="20"/>
      <c r="T4086" s="20"/>
      <c r="U4086" s="20"/>
      <c r="V4086" s="20"/>
      <c r="W4086" s="20"/>
      <c r="X4086" s="20"/>
      <c r="Y4086" s="20"/>
      <c r="Z4086" s="20"/>
      <c r="AA4086" s="20"/>
      <c r="AB4086" s="20"/>
    </row>
    <row r="4087">
      <c r="A4087" s="577"/>
      <c r="B4087" s="683"/>
      <c r="C4087" s="73"/>
      <c r="D4087" s="37"/>
      <c r="E4087" s="11"/>
      <c r="F4087" s="11"/>
      <c r="G4087" s="624"/>
      <c r="H4087" s="625"/>
      <c r="I4087" s="66"/>
      <c r="J4087" s="11"/>
      <c r="K4087" s="45"/>
      <c r="L4087" s="578"/>
      <c r="M4087" s="619"/>
      <c r="N4087" s="578"/>
      <c r="O4087" s="578"/>
      <c r="P4087" s="578"/>
      <c r="Q4087" s="20"/>
      <c r="R4087" s="20"/>
      <c r="S4087" s="20"/>
      <c r="T4087" s="20"/>
      <c r="U4087" s="20"/>
      <c r="V4087" s="20"/>
      <c r="W4087" s="20"/>
      <c r="X4087" s="20"/>
      <c r="Y4087" s="20"/>
      <c r="Z4087" s="20"/>
      <c r="AA4087" s="20"/>
      <c r="AB4087" s="20"/>
    </row>
    <row r="4088">
      <c r="A4088" s="577"/>
      <c r="B4088" s="683"/>
      <c r="C4088" s="73"/>
      <c r="D4088" s="37"/>
      <c r="E4088" s="11"/>
      <c r="F4088" s="11"/>
      <c r="G4088" s="624"/>
      <c r="H4088" s="625"/>
      <c r="I4088" s="66"/>
      <c r="J4088" s="11"/>
      <c r="K4088" s="45"/>
      <c r="L4088" s="578"/>
      <c r="M4088" s="619"/>
      <c r="N4088" s="578"/>
      <c r="O4088" s="578"/>
      <c r="P4088" s="578"/>
      <c r="Q4088" s="20"/>
      <c r="R4088" s="20"/>
      <c r="S4088" s="20"/>
      <c r="T4088" s="20"/>
      <c r="U4088" s="20"/>
      <c r="V4088" s="20"/>
      <c r="W4088" s="20"/>
      <c r="X4088" s="20"/>
      <c r="Y4088" s="20"/>
      <c r="Z4088" s="20"/>
      <c r="AA4088" s="20"/>
      <c r="AB4088" s="20"/>
    </row>
    <row r="4089">
      <c r="A4089" s="577"/>
      <c r="B4089" s="683"/>
      <c r="C4089" s="73"/>
      <c r="D4089" s="37"/>
      <c r="E4089" s="11"/>
      <c r="F4089" s="11"/>
      <c r="G4089" s="624"/>
      <c r="H4089" s="625"/>
      <c r="I4089" s="66"/>
      <c r="J4089" s="11"/>
      <c r="K4089" s="45"/>
      <c r="L4089" s="578"/>
      <c r="M4089" s="619"/>
      <c r="N4089" s="578"/>
      <c r="O4089" s="578"/>
      <c r="P4089" s="578"/>
      <c r="Q4089" s="20"/>
      <c r="R4089" s="20"/>
      <c r="S4089" s="20"/>
      <c r="T4089" s="20"/>
      <c r="U4089" s="20"/>
      <c r="V4089" s="20"/>
      <c r="W4089" s="20"/>
      <c r="X4089" s="20"/>
      <c r="Y4089" s="20"/>
      <c r="Z4089" s="20"/>
      <c r="AA4089" s="20"/>
      <c r="AB4089" s="20"/>
    </row>
    <row r="4090">
      <c r="A4090" s="577"/>
      <c r="B4090" s="683"/>
      <c r="C4090" s="73"/>
      <c r="D4090" s="37"/>
      <c r="E4090" s="11"/>
      <c r="F4090" s="11"/>
      <c r="G4090" s="624"/>
      <c r="H4090" s="625"/>
      <c r="I4090" s="66"/>
      <c r="J4090" s="11"/>
      <c r="K4090" s="45"/>
      <c r="L4090" s="578"/>
      <c r="M4090" s="619"/>
      <c r="N4090" s="578"/>
      <c r="O4090" s="578"/>
      <c r="P4090" s="578"/>
      <c r="Q4090" s="20"/>
      <c r="R4090" s="20"/>
      <c r="S4090" s="20"/>
      <c r="T4090" s="20"/>
      <c r="U4090" s="20"/>
      <c r="V4090" s="20"/>
      <c r="W4090" s="20"/>
      <c r="X4090" s="20"/>
      <c r="Y4090" s="20"/>
      <c r="Z4090" s="20"/>
      <c r="AA4090" s="20"/>
      <c r="AB4090" s="20"/>
    </row>
    <row r="4091">
      <c r="A4091" s="577"/>
      <c r="B4091" s="683"/>
      <c r="C4091" s="73"/>
      <c r="D4091" s="37"/>
      <c r="E4091" s="11"/>
      <c r="F4091" s="11"/>
      <c r="G4091" s="624"/>
      <c r="H4091" s="625"/>
      <c r="I4091" s="66"/>
      <c r="J4091" s="11"/>
      <c r="K4091" s="45"/>
      <c r="L4091" s="578"/>
      <c r="M4091" s="619"/>
      <c r="N4091" s="578"/>
      <c r="O4091" s="578"/>
      <c r="P4091" s="578"/>
      <c r="Q4091" s="20"/>
      <c r="R4091" s="20"/>
      <c r="S4091" s="20"/>
      <c r="T4091" s="20"/>
      <c r="U4091" s="20"/>
      <c r="V4091" s="20"/>
      <c r="W4091" s="20"/>
      <c r="X4091" s="20"/>
      <c r="Y4091" s="20"/>
      <c r="Z4091" s="20"/>
      <c r="AA4091" s="20"/>
      <c r="AB4091" s="20"/>
    </row>
    <row r="4092">
      <c r="A4092" s="577"/>
      <c r="B4092" s="683"/>
      <c r="C4092" s="73"/>
      <c r="D4092" s="37"/>
      <c r="E4092" s="11"/>
      <c r="F4092" s="11"/>
      <c r="G4092" s="624"/>
      <c r="H4092" s="625"/>
      <c r="I4092" s="66"/>
      <c r="J4092" s="11"/>
      <c r="K4092" s="45"/>
      <c r="L4092" s="578"/>
      <c r="M4092" s="619"/>
      <c r="N4092" s="578"/>
      <c r="O4092" s="578"/>
      <c r="P4092" s="578"/>
      <c r="Q4092" s="20"/>
      <c r="R4092" s="20"/>
      <c r="S4092" s="20"/>
      <c r="T4092" s="20"/>
      <c r="U4092" s="20"/>
      <c r="V4092" s="20"/>
      <c r="W4092" s="20"/>
      <c r="X4092" s="20"/>
      <c r="Y4092" s="20"/>
      <c r="Z4092" s="20"/>
      <c r="AA4092" s="20"/>
      <c r="AB4092" s="20"/>
    </row>
    <row r="4093">
      <c r="A4093" s="577"/>
      <c r="B4093" s="683"/>
      <c r="C4093" s="73"/>
      <c r="D4093" s="37"/>
      <c r="E4093" s="11"/>
      <c r="F4093" s="11"/>
      <c r="G4093" s="624"/>
      <c r="H4093" s="625"/>
      <c r="I4093" s="66"/>
      <c r="J4093" s="11"/>
      <c r="K4093" s="45"/>
      <c r="L4093" s="578"/>
      <c r="M4093" s="619"/>
      <c r="N4093" s="578"/>
      <c r="O4093" s="578"/>
      <c r="P4093" s="578"/>
      <c r="Q4093" s="20"/>
      <c r="R4093" s="20"/>
      <c r="S4093" s="20"/>
      <c r="T4093" s="20"/>
      <c r="U4093" s="20"/>
      <c r="V4093" s="20"/>
      <c r="W4093" s="20"/>
      <c r="X4093" s="20"/>
      <c r="Y4093" s="20"/>
      <c r="Z4093" s="20"/>
      <c r="AA4093" s="20"/>
      <c r="AB4093" s="20"/>
    </row>
    <row r="4094">
      <c r="A4094" s="577"/>
      <c r="B4094" s="683"/>
      <c r="C4094" s="73"/>
      <c r="D4094" s="37"/>
      <c r="E4094" s="11"/>
      <c r="F4094" s="11"/>
      <c r="G4094" s="624"/>
      <c r="H4094" s="625"/>
      <c r="I4094" s="66"/>
      <c r="J4094" s="11"/>
      <c r="K4094" s="45"/>
      <c r="L4094" s="578"/>
      <c r="M4094" s="619"/>
      <c r="N4094" s="578"/>
      <c r="O4094" s="578"/>
      <c r="P4094" s="578"/>
      <c r="Q4094" s="20"/>
      <c r="R4094" s="20"/>
      <c r="S4094" s="20"/>
      <c r="T4094" s="20"/>
      <c r="U4094" s="20"/>
      <c r="V4094" s="20"/>
      <c r="W4094" s="20"/>
      <c r="X4094" s="20"/>
      <c r="Y4094" s="20"/>
      <c r="Z4094" s="20"/>
      <c r="AA4094" s="20"/>
      <c r="AB4094" s="20"/>
    </row>
    <row r="4095">
      <c r="A4095" s="577"/>
      <c r="B4095" s="683"/>
      <c r="C4095" s="73"/>
      <c r="D4095" s="37"/>
      <c r="E4095" s="11"/>
      <c r="F4095" s="11"/>
      <c r="G4095" s="624"/>
      <c r="H4095" s="625"/>
      <c r="I4095" s="66"/>
      <c r="J4095" s="11"/>
      <c r="K4095" s="45"/>
      <c r="L4095" s="578"/>
      <c r="M4095" s="619"/>
      <c r="N4095" s="578"/>
      <c r="O4095" s="578"/>
      <c r="P4095" s="578"/>
      <c r="Q4095" s="20"/>
      <c r="R4095" s="20"/>
      <c r="S4095" s="20"/>
      <c r="T4095" s="20"/>
      <c r="U4095" s="20"/>
      <c r="V4095" s="20"/>
      <c r="W4095" s="20"/>
      <c r="X4095" s="20"/>
      <c r="Y4095" s="20"/>
      <c r="Z4095" s="20"/>
      <c r="AA4095" s="20"/>
      <c r="AB4095" s="20"/>
    </row>
    <row r="4096">
      <c r="A4096" s="577"/>
      <c r="B4096" s="683"/>
      <c r="C4096" s="73"/>
      <c r="D4096" s="37"/>
      <c r="E4096" s="11"/>
      <c r="F4096" s="11"/>
      <c r="G4096" s="624"/>
      <c r="H4096" s="625"/>
      <c r="I4096" s="66"/>
      <c r="J4096" s="11"/>
      <c r="K4096" s="45"/>
      <c r="L4096" s="578"/>
      <c r="M4096" s="619"/>
      <c r="N4096" s="578"/>
      <c r="O4096" s="578"/>
      <c r="P4096" s="578"/>
      <c r="Q4096" s="20"/>
      <c r="R4096" s="20"/>
      <c r="S4096" s="20"/>
      <c r="T4096" s="20"/>
      <c r="U4096" s="20"/>
      <c r="V4096" s="20"/>
      <c r="W4096" s="20"/>
      <c r="X4096" s="20"/>
      <c r="Y4096" s="20"/>
      <c r="Z4096" s="20"/>
      <c r="AA4096" s="20"/>
      <c r="AB4096" s="20"/>
    </row>
    <row r="4097">
      <c r="A4097" s="577"/>
      <c r="B4097" s="683"/>
      <c r="C4097" s="73"/>
      <c r="D4097" s="37"/>
      <c r="E4097" s="11"/>
      <c r="F4097" s="11"/>
      <c r="G4097" s="624"/>
      <c r="H4097" s="625"/>
      <c r="I4097" s="66"/>
      <c r="J4097" s="11"/>
      <c r="K4097" s="45"/>
      <c r="L4097" s="578"/>
      <c r="M4097" s="619"/>
      <c r="N4097" s="578"/>
      <c r="O4097" s="578"/>
      <c r="P4097" s="578"/>
      <c r="Q4097" s="20"/>
      <c r="R4097" s="20"/>
      <c r="S4097" s="20"/>
      <c r="T4097" s="20"/>
      <c r="U4097" s="20"/>
      <c r="V4097" s="20"/>
      <c r="W4097" s="20"/>
      <c r="X4097" s="20"/>
      <c r="Y4097" s="20"/>
      <c r="Z4097" s="20"/>
      <c r="AA4097" s="20"/>
      <c r="AB4097" s="20"/>
    </row>
    <row r="4098">
      <c r="A4098" s="577"/>
      <c r="B4098" s="683"/>
      <c r="C4098" s="73"/>
      <c r="D4098" s="37"/>
      <c r="E4098" s="11"/>
      <c r="F4098" s="11"/>
      <c r="G4098" s="624"/>
      <c r="H4098" s="625"/>
      <c r="I4098" s="66"/>
      <c r="J4098" s="11"/>
      <c r="K4098" s="45"/>
      <c r="L4098" s="578"/>
      <c r="M4098" s="619"/>
      <c r="N4098" s="578"/>
      <c r="O4098" s="578"/>
      <c r="P4098" s="578"/>
      <c r="Q4098" s="20"/>
      <c r="R4098" s="20"/>
      <c r="S4098" s="20"/>
      <c r="T4098" s="20"/>
      <c r="U4098" s="20"/>
      <c r="V4098" s="20"/>
      <c r="W4098" s="20"/>
      <c r="X4098" s="20"/>
      <c r="Y4098" s="20"/>
      <c r="Z4098" s="20"/>
      <c r="AA4098" s="20"/>
      <c r="AB4098" s="20"/>
    </row>
    <row r="4099">
      <c r="A4099" s="577"/>
      <c r="B4099" s="683"/>
      <c r="C4099" s="73"/>
      <c r="D4099" s="37"/>
      <c r="E4099" s="11"/>
      <c r="F4099" s="11"/>
      <c r="G4099" s="624"/>
      <c r="H4099" s="625"/>
      <c r="I4099" s="66"/>
      <c r="J4099" s="11"/>
      <c r="K4099" s="45"/>
      <c r="L4099" s="578"/>
      <c r="M4099" s="619"/>
      <c r="N4099" s="578"/>
      <c r="O4099" s="578"/>
      <c r="P4099" s="578"/>
      <c r="Q4099" s="20"/>
      <c r="R4099" s="20"/>
      <c r="S4099" s="20"/>
      <c r="T4099" s="20"/>
      <c r="U4099" s="20"/>
      <c r="V4099" s="20"/>
      <c r="W4099" s="20"/>
      <c r="X4099" s="20"/>
      <c r="Y4099" s="20"/>
      <c r="Z4099" s="20"/>
      <c r="AA4099" s="20"/>
      <c r="AB4099" s="20"/>
    </row>
    <row r="4100">
      <c r="A4100" s="577"/>
      <c r="B4100" s="683"/>
      <c r="C4100" s="73"/>
      <c r="D4100" s="37"/>
      <c r="E4100" s="11"/>
      <c r="F4100" s="11"/>
      <c r="G4100" s="624"/>
      <c r="H4100" s="625"/>
      <c r="I4100" s="66"/>
      <c r="J4100" s="11"/>
      <c r="K4100" s="45"/>
      <c r="L4100" s="578"/>
      <c r="M4100" s="619"/>
      <c r="N4100" s="578"/>
      <c r="O4100" s="578"/>
      <c r="P4100" s="578"/>
      <c r="Q4100" s="20"/>
      <c r="R4100" s="20"/>
      <c r="S4100" s="20"/>
      <c r="T4100" s="20"/>
      <c r="U4100" s="20"/>
      <c r="V4100" s="20"/>
      <c r="W4100" s="20"/>
      <c r="X4100" s="20"/>
      <c r="Y4100" s="20"/>
      <c r="Z4100" s="20"/>
      <c r="AA4100" s="20"/>
      <c r="AB4100" s="20"/>
    </row>
    <row r="4101">
      <c r="A4101" s="577"/>
      <c r="B4101" s="683"/>
      <c r="C4101" s="73"/>
      <c r="D4101" s="37"/>
      <c r="E4101" s="11"/>
      <c r="F4101" s="11"/>
      <c r="G4101" s="624"/>
      <c r="H4101" s="625"/>
      <c r="I4101" s="66"/>
      <c r="J4101" s="11"/>
      <c r="K4101" s="45"/>
      <c r="L4101" s="578"/>
      <c r="M4101" s="619"/>
      <c r="N4101" s="578"/>
      <c r="O4101" s="578"/>
      <c r="P4101" s="578"/>
      <c r="Q4101" s="20"/>
      <c r="R4101" s="20"/>
      <c r="S4101" s="20"/>
      <c r="T4101" s="20"/>
      <c r="U4101" s="20"/>
      <c r="V4101" s="20"/>
      <c r="W4101" s="20"/>
      <c r="X4101" s="20"/>
      <c r="Y4101" s="20"/>
      <c r="Z4101" s="20"/>
      <c r="AA4101" s="20"/>
      <c r="AB4101" s="20"/>
    </row>
    <row r="4102">
      <c r="A4102" s="577"/>
      <c r="B4102" s="683"/>
      <c r="C4102" s="73"/>
      <c r="D4102" s="37"/>
      <c r="E4102" s="11"/>
      <c r="F4102" s="11"/>
      <c r="G4102" s="624"/>
      <c r="H4102" s="625"/>
      <c r="I4102" s="66"/>
      <c r="J4102" s="11"/>
      <c r="K4102" s="45"/>
      <c r="L4102" s="578"/>
      <c r="M4102" s="619"/>
      <c r="N4102" s="578"/>
      <c r="O4102" s="578"/>
      <c r="P4102" s="578"/>
      <c r="Q4102" s="20"/>
      <c r="R4102" s="20"/>
      <c r="S4102" s="20"/>
      <c r="T4102" s="20"/>
      <c r="U4102" s="20"/>
      <c r="V4102" s="20"/>
      <c r="W4102" s="20"/>
      <c r="X4102" s="20"/>
      <c r="Y4102" s="20"/>
      <c r="Z4102" s="20"/>
      <c r="AA4102" s="20"/>
      <c r="AB4102" s="20"/>
    </row>
    <row r="4103">
      <c r="A4103" s="577"/>
      <c r="B4103" s="683"/>
      <c r="C4103" s="73"/>
      <c r="D4103" s="37"/>
      <c r="E4103" s="11"/>
      <c r="F4103" s="11"/>
      <c r="G4103" s="624"/>
      <c r="H4103" s="625"/>
      <c r="I4103" s="66"/>
      <c r="J4103" s="11"/>
      <c r="K4103" s="45"/>
      <c r="L4103" s="578"/>
      <c r="M4103" s="619"/>
      <c r="N4103" s="578"/>
      <c r="O4103" s="578"/>
      <c r="P4103" s="578"/>
      <c r="Q4103" s="20"/>
      <c r="R4103" s="20"/>
      <c r="S4103" s="20"/>
      <c r="T4103" s="20"/>
      <c r="U4103" s="20"/>
      <c r="V4103" s="20"/>
      <c r="W4103" s="20"/>
      <c r="X4103" s="20"/>
      <c r="Y4103" s="20"/>
      <c r="Z4103" s="20"/>
      <c r="AA4103" s="20"/>
      <c r="AB4103" s="20"/>
    </row>
    <row r="4104">
      <c r="A4104" s="577"/>
      <c r="B4104" s="683"/>
      <c r="C4104" s="73"/>
      <c r="D4104" s="37"/>
      <c r="E4104" s="11"/>
      <c r="F4104" s="11"/>
      <c r="G4104" s="624"/>
      <c r="H4104" s="625"/>
      <c r="I4104" s="66"/>
      <c r="J4104" s="11"/>
      <c r="K4104" s="45"/>
      <c r="L4104" s="578"/>
      <c r="M4104" s="619"/>
      <c r="N4104" s="578"/>
      <c r="O4104" s="578"/>
      <c r="P4104" s="578"/>
      <c r="Q4104" s="20"/>
      <c r="R4104" s="20"/>
      <c r="S4104" s="20"/>
      <c r="T4104" s="20"/>
      <c r="U4104" s="20"/>
      <c r="V4104" s="20"/>
      <c r="W4104" s="20"/>
      <c r="X4104" s="20"/>
      <c r="Y4104" s="20"/>
      <c r="Z4104" s="20"/>
      <c r="AA4104" s="20"/>
      <c r="AB4104" s="20"/>
    </row>
    <row r="4105">
      <c r="A4105" s="577"/>
      <c r="B4105" s="683"/>
      <c r="C4105" s="73"/>
      <c r="D4105" s="37"/>
      <c r="E4105" s="11"/>
      <c r="F4105" s="11"/>
      <c r="G4105" s="624"/>
      <c r="H4105" s="625"/>
      <c r="I4105" s="66"/>
      <c r="J4105" s="11"/>
      <c r="K4105" s="45"/>
      <c r="L4105" s="578"/>
      <c r="M4105" s="619"/>
      <c r="N4105" s="578"/>
      <c r="O4105" s="578"/>
      <c r="P4105" s="578"/>
      <c r="Q4105" s="20"/>
      <c r="R4105" s="20"/>
      <c r="S4105" s="20"/>
      <c r="T4105" s="20"/>
      <c r="U4105" s="20"/>
      <c r="V4105" s="20"/>
      <c r="W4105" s="20"/>
      <c r="X4105" s="20"/>
      <c r="Y4105" s="20"/>
      <c r="Z4105" s="20"/>
      <c r="AA4105" s="20"/>
      <c r="AB4105" s="20"/>
    </row>
    <row r="4106">
      <c r="A4106" s="577"/>
      <c r="B4106" s="683"/>
      <c r="C4106" s="73"/>
      <c r="D4106" s="37"/>
      <c r="E4106" s="11"/>
      <c r="F4106" s="11"/>
      <c r="G4106" s="624"/>
      <c r="H4106" s="625"/>
      <c r="I4106" s="66"/>
      <c r="J4106" s="11"/>
      <c r="K4106" s="45"/>
      <c r="L4106" s="578"/>
      <c r="M4106" s="619"/>
      <c r="N4106" s="578"/>
      <c r="O4106" s="578"/>
      <c r="P4106" s="578"/>
      <c r="Q4106" s="20"/>
      <c r="R4106" s="20"/>
      <c r="S4106" s="20"/>
      <c r="T4106" s="20"/>
      <c r="U4106" s="20"/>
      <c r="V4106" s="20"/>
      <c r="W4106" s="20"/>
      <c r="X4106" s="20"/>
      <c r="Y4106" s="20"/>
      <c r="Z4106" s="20"/>
      <c r="AA4106" s="20"/>
      <c r="AB4106" s="20"/>
    </row>
    <row r="4107">
      <c r="A4107" s="577"/>
      <c r="B4107" s="683"/>
      <c r="C4107" s="73"/>
      <c r="D4107" s="37"/>
      <c r="E4107" s="11"/>
      <c r="F4107" s="11"/>
      <c r="G4107" s="624"/>
      <c r="H4107" s="625"/>
      <c r="I4107" s="66"/>
      <c r="J4107" s="11"/>
      <c r="K4107" s="45"/>
      <c r="L4107" s="578"/>
      <c r="M4107" s="619"/>
      <c r="N4107" s="578"/>
      <c r="O4107" s="578"/>
      <c r="P4107" s="578"/>
      <c r="Q4107" s="20"/>
      <c r="R4107" s="20"/>
      <c r="S4107" s="20"/>
      <c r="T4107" s="20"/>
      <c r="U4107" s="20"/>
      <c r="V4107" s="20"/>
      <c r="W4107" s="20"/>
      <c r="X4107" s="20"/>
      <c r="Y4107" s="20"/>
      <c r="Z4107" s="20"/>
      <c r="AA4107" s="20"/>
      <c r="AB4107" s="20"/>
    </row>
    <row r="4108">
      <c r="A4108" s="577"/>
      <c r="B4108" s="683"/>
      <c r="C4108" s="73"/>
      <c r="D4108" s="37"/>
      <c r="E4108" s="11"/>
      <c r="F4108" s="11"/>
      <c r="G4108" s="624"/>
      <c r="H4108" s="625"/>
      <c r="I4108" s="66"/>
      <c r="J4108" s="11"/>
      <c r="K4108" s="45"/>
      <c r="L4108" s="578"/>
      <c r="M4108" s="619"/>
      <c r="N4108" s="578"/>
      <c r="O4108" s="578"/>
      <c r="P4108" s="578"/>
      <c r="Q4108" s="20"/>
      <c r="R4108" s="20"/>
      <c r="S4108" s="20"/>
      <c r="T4108" s="20"/>
      <c r="U4108" s="20"/>
      <c r="V4108" s="20"/>
      <c r="W4108" s="20"/>
      <c r="X4108" s="20"/>
      <c r="Y4108" s="20"/>
      <c r="Z4108" s="20"/>
      <c r="AA4108" s="20"/>
      <c r="AB4108" s="20"/>
    </row>
    <row r="4109">
      <c r="A4109" s="577"/>
      <c r="B4109" s="683"/>
      <c r="C4109" s="73"/>
      <c r="D4109" s="37"/>
      <c r="E4109" s="11"/>
      <c r="F4109" s="11"/>
      <c r="G4109" s="624"/>
      <c r="H4109" s="625"/>
      <c r="I4109" s="66"/>
      <c r="J4109" s="11"/>
      <c r="K4109" s="45"/>
      <c r="L4109" s="578"/>
      <c r="M4109" s="619"/>
      <c r="N4109" s="578"/>
      <c r="O4109" s="578"/>
      <c r="P4109" s="578"/>
      <c r="Q4109" s="20"/>
      <c r="R4109" s="20"/>
      <c r="S4109" s="20"/>
      <c r="T4109" s="20"/>
      <c r="U4109" s="20"/>
      <c r="V4109" s="20"/>
      <c r="W4109" s="20"/>
      <c r="X4109" s="20"/>
      <c r="Y4109" s="20"/>
      <c r="Z4109" s="20"/>
      <c r="AA4109" s="20"/>
      <c r="AB4109" s="20"/>
    </row>
    <row r="4110">
      <c r="A4110" s="577"/>
      <c r="B4110" s="683"/>
      <c r="C4110" s="73"/>
      <c r="D4110" s="37"/>
      <c r="E4110" s="11"/>
      <c r="F4110" s="11"/>
      <c r="G4110" s="624"/>
      <c r="H4110" s="625"/>
      <c r="I4110" s="66"/>
      <c r="J4110" s="11"/>
      <c r="K4110" s="45"/>
      <c r="L4110" s="578"/>
      <c r="M4110" s="619"/>
      <c r="N4110" s="578"/>
      <c r="O4110" s="578"/>
      <c r="P4110" s="578"/>
      <c r="Q4110" s="20"/>
      <c r="R4110" s="20"/>
      <c r="S4110" s="20"/>
      <c r="T4110" s="20"/>
      <c r="U4110" s="20"/>
      <c r="V4110" s="20"/>
      <c r="W4110" s="20"/>
      <c r="X4110" s="20"/>
      <c r="Y4110" s="20"/>
      <c r="Z4110" s="20"/>
      <c r="AA4110" s="20"/>
      <c r="AB4110" s="20"/>
    </row>
    <row r="4111">
      <c r="A4111" s="577"/>
      <c r="B4111" s="683"/>
      <c r="C4111" s="73"/>
      <c r="D4111" s="37"/>
      <c r="E4111" s="11"/>
      <c r="F4111" s="11"/>
      <c r="G4111" s="624"/>
      <c r="H4111" s="625"/>
      <c r="I4111" s="66"/>
      <c r="J4111" s="11"/>
      <c r="K4111" s="45"/>
      <c r="L4111" s="578"/>
      <c r="M4111" s="619"/>
      <c r="N4111" s="578"/>
      <c r="O4111" s="578"/>
      <c r="P4111" s="578"/>
      <c r="Q4111" s="20"/>
      <c r="R4111" s="20"/>
      <c r="S4111" s="20"/>
      <c r="T4111" s="20"/>
      <c r="U4111" s="20"/>
      <c r="V4111" s="20"/>
      <c r="W4111" s="20"/>
      <c r="X4111" s="20"/>
      <c r="Y4111" s="20"/>
      <c r="Z4111" s="20"/>
      <c r="AA4111" s="20"/>
      <c r="AB4111" s="20"/>
    </row>
    <row r="4112">
      <c r="A4112" s="577"/>
      <c r="B4112" s="683"/>
      <c r="C4112" s="73"/>
      <c r="D4112" s="37"/>
      <c r="E4112" s="11"/>
      <c r="F4112" s="11"/>
      <c r="G4112" s="624"/>
      <c r="H4112" s="625"/>
      <c r="I4112" s="66"/>
      <c r="J4112" s="11"/>
      <c r="K4112" s="45"/>
      <c r="L4112" s="578"/>
      <c r="M4112" s="619"/>
      <c r="N4112" s="578"/>
      <c r="O4112" s="578"/>
      <c r="P4112" s="578"/>
      <c r="Q4112" s="20"/>
      <c r="R4112" s="20"/>
      <c r="S4112" s="20"/>
      <c r="T4112" s="20"/>
      <c r="U4112" s="20"/>
      <c r="V4112" s="20"/>
      <c r="W4112" s="20"/>
      <c r="X4112" s="20"/>
      <c r="Y4112" s="20"/>
      <c r="Z4112" s="20"/>
      <c r="AA4112" s="20"/>
      <c r="AB4112" s="20"/>
    </row>
    <row r="4113">
      <c r="A4113" s="577"/>
      <c r="B4113" s="683"/>
      <c r="C4113" s="73"/>
      <c r="D4113" s="37"/>
      <c r="E4113" s="11"/>
      <c r="F4113" s="11"/>
      <c r="G4113" s="624"/>
      <c r="H4113" s="625"/>
      <c r="I4113" s="66"/>
      <c r="J4113" s="11"/>
      <c r="K4113" s="45"/>
      <c r="L4113" s="578"/>
      <c r="M4113" s="619"/>
      <c r="N4113" s="578"/>
      <c r="O4113" s="578"/>
      <c r="P4113" s="578"/>
      <c r="Q4113" s="20"/>
      <c r="R4113" s="20"/>
      <c r="S4113" s="20"/>
      <c r="T4113" s="20"/>
      <c r="U4113" s="20"/>
      <c r="V4113" s="20"/>
      <c r="W4113" s="20"/>
      <c r="X4113" s="20"/>
      <c r="Y4113" s="20"/>
      <c r="Z4113" s="20"/>
      <c r="AA4113" s="20"/>
      <c r="AB4113" s="20"/>
    </row>
    <row r="4114">
      <c r="A4114" s="577"/>
      <c r="B4114" s="683"/>
      <c r="C4114" s="73"/>
      <c r="D4114" s="37"/>
      <c r="E4114" s="11"/>
      <c r="F4114" s="11"/>
      <c r="G4114" s="624"/>
      <c r="H4114" s="625"/>
      <c r="I4114" s="66"/>
      <c r="J4114" s="11"/>
      <c r="K4114" s="45"/>
      <c r="L4114" s="578"/>
      <c r="M4114" s="619"/>
      <c r="N4114" s="578"/>
      <c r="O4114" s="578"/>
      <c r="P4114" s="578"/>
      <c r="Q4114" s="20"/>
      <c r="R4114" s="20"/>
      <c r="S4114" s="20"/>
      <c r="T4114" s="20"/>
      <c r="U4114" s="20"/>
      <c r="V4114" s="20"/>
      <c r="W4114" s="20"/>
      <c r="X4114" s="20"/>
      <c r="Y4114" s="20"/>
      <c r="Z4114" s="20"/>
      <c r="AA4114" s="20"/>
      <c r="AB4114" s="20"/>
    </row>
    <row r="4115">
      <c r="A4115" s="577"/>
      <c r="B4115" s="683"/>
      <c r="C4115" s="73"/>
      <c r="D4115" s="37"/>
      <c r="E4115" s="11"/>
      <c r="F4115" s="11"/>
      <c r="G4115" s="624"/>
      <c r="H4115" s="625"/>
      <c r="I4115" s="66"/>
      <c r="J4115" s="11"/>
      <c r="K4115" s="45"/>
      <c r="L4115" s="578"/>
      <c r="M4115" s="619"/>
      <c r="N4115" s="578"/>
      <c r="O4115" s="578"/>
      <c r="P4115" s="578"/>
      <c r="Q4115" s="20"/>
      <c r="R4115" s="20"/>
      <c r="S4115" s="20"/>
      <c r="T4115" s="20"/>
      <c r="U4115" s="20"/>
      <c r="V4115" s="20"/>
      <c r="W4115" s="20"/>
      <c r="X4115" s="20"/>
      <c r="Y4115" s="20"/>
      <c r="Z4115" s="20"/>
      <c r="AA4115" s="20"/>
      <c r="AB4115" s="20"/>
    </row>
    <row r="4116">
      <c r="A4116" s="577"/>
      <c r="B4116" s="683"/>
      <c r="C4116" s="73"/>
      <c r="D4116" s="37"/>
      <c r="E4116" s="11"/>
      <c r="F4116" s="11"/>
      <c r="G4116" s="624"/>
      <c r="H4116" s="625"/>
      <c r="I4116" s="66"/>
      <c r="J4116" s="11"/>
      <c r="K4116" s="45"/>
      <c r="L4116" s="578"/>
      <c r="M4116" s="619"/>
      <c r="N4116" s="578"/>
      <c r="O4116" s="578"/>
      <c r="P4116" s="578"/>
      <c r="Q4116" s="20"/>
      <c r="R4116" s="20"/>
      <c r="S4116" s="20"/>
      <c r="T4116" s="20"/>
      <c r="U4116" s="20"/>
      <c r="V4116" s="20"/>
      <c r="W4116" s="20"/>
      <c r="X4116" s="20"/>
      <c r="Y4116" s="20"/>
      <c r="Z4116" s="20"/>
      <c r="AA4116" s="20"/>
      <c r="AB4116" s="20"/>
    </row>
    <row r="4117">
      <c r="A4117" s="577"/>
      <c r="B4117" s="683"/>
      <c r="C4117" s="73"/>
      <c r="D4117" s="37"/>
      <c r="E4117" s="11"/>
      <c r="F4117" s="11"/>
      <c r="G4117" s="624"/>
      <c r="H4117" s="625"/>
      <c r="I4117" s="66"/>
      <c r="J4117" s="11"/>
      <c r="K4117" s="45"/>
      <c r="L4117" s="578"/>
      <c r="M4117" s="619"/>
      <c r="N4117" s="578"/>
      <c r="O4117" s="578"/>
      <c r="P4117" s="578"/>
      <c r="Q4117" s="20"/>
      <c r="R4117" s="20"/>
      <c r="S4117" s="20"/>
      <c r="T4117" s="20"/>
      <c r="U4117" s="20"/>
      <c r="V4117" s="20"/>
      <c r="W4117" s="20"/>
      <c r="X4117" s="20"/>
      <c r="Y4117" s="20"/>
      <c r="Z4117" s="20"/>
      <c r="AA4117" s="20"/>
      <c r="AB4117" s="20"/>
    </row>
    <row r="4118">
      <c r="A4118" s="577"/>
      <c r="B4118" s="683"/>
      <c r="C4118" s="73"/>
      <c r="D4118" s="37"/>
      <c r="E4118" s="11"/>
      <c r="F4118" s="11"/>
      <c r="G4118" s="624"/>
      <c r="H4118" s="625"/>
      <c r="I4118" s="66"/>
      <c r="J4118" s="11"/>
      <c r="K4118" s="45"/>
      <c r="L4118" s="578"/>
      <c r="M4118" s="619"/>
      <c r="N4118" s="578"/>
      <c r="O4118" s="578"/>
      <c r="P4118" s="578"/>
      <c r="Q4118" s="20"/>
      <c r="R4118" s="20"/>
      <c r="S4118" s="20"/>
      <c r="T4118" s="20"/>
      <c r="U4118" s="20"/>
      <c r="V4118" s="20"/>
      <c r="W4118" s="20"/>
      <c r="X4118" s="20"/>
      <c r="Y4118" s="20"/>
      <c r="Z4118" s="20"/>
      <c r="AA4118" s="20"/>
      <c r="AB4118" s="20"/>
    </row>
    <row r="4119">
      <c r="A4119" s="577"/>
      <c r="B4119" s="683"/>
      <c r="C4119" s="73"/>
      <c r="D4119" s="37"/>
      <c r="E4119" s="11"/>
      <c r="F4119" s="11"/>
      <c r="G4119" s="624"/>
      <c r="H4119" s="625"/>
      <c r="I4119" s="66"/>
      <c r="J4119" s="11"/>
      <c r="K4119" s="45"/>
      <c r="L4119" s="578"/>
      <c r="M4119" s="619"/>
      <c r="N4119" s="578"/>
      <c r="O4119" s="578"/>
      <c r="P4119" s="578"/>
      <c r="Q4119" s="20"/>
      <c r="R4119" s="20"/>
      <c r="S4119" s="20"/>
      <c r="T4119" s="20"/>
      <c r="U4119" s="20"/>
      <c r="V4119" s="20"/>
      <c r="W4119" s="20"/>
      <c r="X4119" s="20"/>
      <c r="Y4119" s="20"/>
      <c r="Z4119" s="20"/>
      <c r="AA4119" s="20"/>
      <c r="AB4119" s="20"/>
    </row>
    <row r="4120">
      <c r="A4120" s="577"/>
      <c r="B4120" s="683"/>
      <c r="C4120" s="73"/>
      <c r="D4120" s="37"/>
      <c r="E4120" s="11"/>
      <c r="F4120" s="11"/>
      <c r="G4120" s="624"/>
      <c r="H4120" s="625"/>
      <c r="I4120" s="66"/>
      <c r="J4120" s="11"/>
      <c r="K4120" s="45"/>
      <c r="L4120" s="578"/>
      <c r="M4120" s="619"/>
      <c r="N4120" s="578"/>
      <c r="O4120" s="578"/>
      <c r="P4120" s="578"/>
      <c r="Q4120" s="20"/>
      <c r="R4120" s="20"/>
      <c r="S4120" s="20"/>
      <c r="T4120" s="20"/>
      <c r="U4120" s="20"/>
      <c r="V4120" s="20"/>
      <c r="W4120" s="20"/>
      <c r="X4120" s="20"/>
      <c r="Y4120" s="20"/>
      <c r="Z4120" s="20"/>
      <c r="AA4120" s="20"/>
      <c r="AB4120" s="20"/>
    </row>
    <row r="4121">
      <c r="A4121" s="577"/>
      <c r="B4121" s="683"/>
      <c r="C4121" s="73"/>
      <c r="D4121" s="37"/>
      <c r="E4121" s="11"/>
      <c r="F4121" s="11"/>
      <c r="G4121" s="624"/>
      <c r="H4121" s="625"/>
      <c r="I4121" s="66"/>
      <c r="J4121" s="11"/>
      <c r="K4121" s="45"/>
      <c r="L4121" s="578"/>
      <c r="M4121" s="619"/>
      <c r="N4121" s="578"/>
      <c r="O4121" s="578"/>
      <c r="P4121" s="578"/>
      <c r="Q4121" s="20"/>
      <c r="R4121" s="20"/>
      <c r="S4121" s="20"/>
      <c r="T4121" s="20"/>
      <c r="U4121" s="20"/>
      <c r="V4121" s="20"/>
      <c r="W4121" s="20"/>
      <c r="X4121" s="20"/>
      <c r="Y4121" s="20"/>
      <c r="Z4121" s="20"/>
      <c r="AA4121" s="20"/>
      <c r="AB4121" s="20"/>
    </row>
    <row r="4122">
      <c r="A4122" s="577"/>
      <c r="B4122" s="683"/>
      <c r="C4122" s="73"/>
      <c r="D4122" s="37"/>
      <c r="E4122" s="11"/>
      <c r="F4122" s="11"/>
      <c r="G4122" s="624"/>
      <c r="H4122" s="625"/>
      <c r="I4122" s="66"/>
      <c r="J4122" s="11"/>
      <c r="K4122" s="45"/>
      <c r="L4122" s="578"/>
      <c r="M4122" s="619"/>
      <c r="N4122" s="578"/>
      <c r="O4122" s="578"/>
      <c r="P4122" s="578"/>
      <c r="Q4122" s="20"/>
      <c r="R4122" s="20"/>
      <c r="S4122" s="20"/>
      <c r="T4122" s="20"/>
      <c r="U4122" s="20"/>
      <c r="V4122" s="20"/>
      <c r="W4122" s="20"/>
      <c r="X4122" s="20"/>
      <c r="Y4122" s="20"/>
      <c r="Z4122" s="20"/>
      <c r="AA4122" s="20"/>
      <c r="AB4122" s="20"/>
    </row>
    <row r="4123">
      <c r="A4123" s="577"/>
      <c r="B4123" s="683"/>
      <c r="C4123" s="73"/>
      <c r="D4123" s="37"/>
      <c r="E4123" s="11"/>
      <c r="F4123" s="11"/>
      <c r="G4123" s="624"/>
      <c r="H4123" s="625"/>
      <c r="I4123" s="66"/>
      <c r="J4123" s="11"/>
      <c r="K4123" s="45"/>
      <c r="L4123" s="578"/>
      <c r="M4123" s="619"/>
      <c r="N4123" s="578"/>
      <c r="O4123" s="578"/>
      <c r="P4123" s="578"/>
      <c r="Q4123" s="20"/>
      <c r="R4123" s="20"/>
      <c r="S4123" s="20"/>
      <c r="T4123" s="20"/>
      <c r="U4123" s="20"/>
      <c r="V4123" s="20"/>
      <c r="W4123" s="20"/>
      <c r="X4123" s="20"/>
      <c r="Y4123" s="20"/>
      <c r="Z4123" s="20"/>
      <c r="AA4123" s="20"/>
      <c r="AB4123" s="20"/>
    </row>
    <row r="4124">
      <c r="A4124" s="577"/>
      <c r="B4124" s="683"/>
      <c r="C4124" s="73"/>
      <c r="D4124" s="37"/>
      <c r="E4124" s="11"/>
      <c r="F4124" s="11"/>
      <c r="G4124" s="624"/>
      <c r="H4124" s="625"/>
      <c r="I4124" s="66"/>
      <c r="J4124" s="11"/>
      <c r="K4124" s="45"/>
      <c r="L4124" s="578"/>
      <c r="M4124" s="619"/>
      <c r="N4124" s="578"/>
      <c r="O4124" s="578"/>
      <c r="P4124" s="578"/>
      <c r="Q4124" s="20"/>
      <c r="R4124" s="20"/>
      <c r="S4124" s="20"/>
      <c r="T4124" s="20"/>
      <c r="U4124" s="20"/>
      <c r="V4124" s="20"/>
      <c r="W4124" s="20"/>
      <c r="X4124" s="20"/>
      <c r="Y4124" s="20"/>
      <c r="Z4124" s="20"/>
      <c r="AA4124" s="20"/>
      <c r="AB4124" s="20"/>
    </row>
    <row r="4125">
      <c r="A4125" s="577"/>
      <c r="B4125" s="683"/>
      <c r="C4125" s="73"/>
      <c r="D4125" s="37"/>
      <c r="E4125" s="11"/>
      <c r="F4125" s="11"/>
      <c r="G4125" s="624"/>
      <c r="H4125" s="625"/>
      <c r="I4125" s="66"/>
      <c r="J4125" s="11"/>
      <c r="K4125" s="45"/>
      <c r="L4125" s="578"/>
      <c r="M4125" s="619"/>
      <c r="N4125" s="578"/>
      <c r="O4125" s="578"/>
      <c r="P4125" s="578"/>
      <c r="Q4125" s="20"/>
      <c r="R4125" s="20"/>
      <c r="S4125" s="20"/>
      <c r="T4125" s="20"/>
      <c r="U4125" s="20"/>
      <c r="V4125" s="20"/>
      <c r="W4125" s="20"/>
      <c r="X4125" s="20"/>
      <c r="Y4125" s="20"/>
      <c r="Z4125" s="20"/>
      <c r="AA4125" s="20"/>
      <c r="AB4125" s="20"/>
    </row>
    <row r="4126">
      <c r="A4126" s="577"/>
      <c r="B4126" s="683"/>
      <c r="C4126" s="73"/>
      <c r="D4126" s="37"/>
      <c r="E4126" s="11"/>
      <c r="F4126" s="11"/>
      <c r="G4126" s="624"/>
      <c r="H4126" s="625"/>
      <c r="I4126" s="66"/>
      <c r="J4126" s="11"/>
      <c r="K4126" s="45"/>
      <c r="L4126" s="578"/>
      <c r="M4126" s="619"/>
      <c r="N4126" s="578"/>
      <c r="O4126" s="578"/>
      <c r="P4126" s="578"/>
      <c r="Q4126" s="20"/>
      <c r="R4126" s="20"/>
      <c r="S4126" s="20"/>
      <c r="T4126" s="20"/>
      <c r="U4126" s="20"/>
      <c r="V4126" s="20"/>
      <c r="W4126" s="20"/>
      <c r="X4126" s="20"/>
      <c r="Y4126" s="20"/>
      <c r="Z4126" s="20"/>
      <c r="AA4126" s="20"/>
      <c r="AB4126" s="20"/>
    </row>
    <row r="4127">
      <c r="A4127" s="577"/>
      <c r="B4127" s="683"/>
      <c r="C4127" s="73"/>
      <c r="D4127" s="37"/>
      <c r="E4127" s="11"/>
      <c r="F4127" s="11"/>
      <c r="G4127" s="624"/>
      <c r="H4127" s="625"/>
      <c r="I4127" s="66"/>
      <c r="J4127" s="11"/>
      <c r="K4127" s="45"/>
      <c r="L4127" s="578"/>
      <c r="M4127" s="619"/>
      <c r="N4127" s="578"/>
      <c r="O4127" s="578"/>
      <c r="P4127" s="578"/>
      <c r="Q4127" s="20"/>
      <c r="R4127" s="20"/>
      <c r="S4127" s="20"/>
      <c r="T4127" s="20"/>
      <c r="U4127" s="20"/>
      <c r="V4127" s="20"/>
      <c r="W4127" s="20"/>
      <c r="X4127" s="20"/>
      <c r="Y4127" s="20"/>
      <c r="Z4127" s="20"/>
      <c r="AA4127" s="20"/>
      <c r="AB4127" s="20"/>
    </row>
    <row r="4128">
      <c r="A4128" s="577"/>
      <c r="B4128" s="683"/>
      <c r="C4128" s="73"/>
      <c r="D4128" s="37"/>
      <c r="E4128" s="11"/>
      <c r="F4128" s="11"/>
      <c r="G4128" s="624"/>
      <c r="H4128" s="625"/>
      <c r="I4128" s="66"/>
      <c r="J4128" s="11"/>
      <c r="K4128" s="45"/>
      <c r="L4128" s="578"/>
      <c r="M4128" s="619"/>
      <c r="N4128" s="578"/>
      <c r="O4128" s="578"/>
      <c r="P4128" s="578"/>
      <c r="Q4128" s="20"/>
      <c r="R4128" s="20"/>
      <c r="S4128" s="20"/>
      <c r="T4128" s="20"/>
      <c r="U4128" s="20"/>
      <c r="V4128" s="20"/>
      <c r="W4128" s="20"/>
      <c r="X4128" s="20"/>
      <c r="Y4128" s="20"/>
      <c r="Z4128" s="20"/>
      <c r="AA4128" s="20"/>
      <c r="AB4128" s="20"/>
    </row>
    <row r="4129">
      <c r="A4129" s="577"/>
      <c r="B4129" s="683"/>
      <c r="C4129" s="73"/>
      <c r="D4129" s="37"/>
      <c r="E4129" s="11"/>
      <c r="F4129" s="11"/>
      <c r="G4129" s="624"/>
      <c r="H4129" s="625"/>
      <c r="I4129" s="66"/>
      <c r="J4129" s="11"/>
      <c r="K4129" s="45"/>
      <c r="L4129" s="578"/>
      <c r="M4129" s="619"/>
      <c r="N4129" s="578"/>
      <c r="O4129" s="578"/>
      <c r="P4129" s="578"/>
      <c r="Q4129" s="20"/>
      <c r="R4129" s="20"/>
      <c r="S4129" s="20"/>
      <c r="T4129" s="20"/>
      <c r="U4129" s="20"/>
      <c r="V4129" s="20"/>
      <c r="W4129" s="20"/>
      <c r="X4129" s="20"/>
      <c r="Y4129" s="20"/>
      <c r="Z4129" s="20"/>
      <c r="AA4129" s="20"/>
      <c r="AB4129" s="20"/>
    </row>
    <row r="4130">
      <c r="A4130" s="577"/>
      <c r="B4130" s="683"/>
      <c r="C4130" s="73"/>
      <c r="D4130" s="37"/>
      <c r="E4130" s="11"/>
      <c r="F4130" s="11"/>
      <c r="G4130" s="624"/>
      <c r="H4130" s="625"/>
      <c r="I4130" s="66"/>
      <c r="J4130" s="11"/>
      <c r="K4130" s="45"/>
      <c r="L4130" s="578"/>
      <c r="M4130" s="619"/>
      <c r="N4130" s="578"/>
      <c r="O4130" s="578"/>
      <c r="P4130" s="578"/>
      <c r="Q4130" s="20"/>
      <c r="R4130" s="20"/>
      <c r="S4130" s="20"/>
      <c r="T4130" s="20"/>
      <c r="U4130" s="20"/>
      <c r="V4130" s="20"/>
      <c r="W4130" s="20"/>
      <c r="X4130" s="20"/>
      <c r="Y4130" s="20"/>
      <c r="Z4130" s="20"/>
      <c r="AA4130" s="20"/>
      <c r="AB4130" s="20"/>
    </row>
    <row r="4131">
      <c r="A4131" s="577"/>
      <c r="B4131" s="683"/>
      <c r="C4131" s="73"/>
      <c r="D4131" s="37"/>
      <c r="E4131" s="11"/>
      <c r="F4131" s="11"/>
      <c r="G4131" s="624"/>
      <c r="H4131" s="625"/>
      <c r="I4131" s="66"/>
      <c r="J4131" s="11"/>
      <c r="K4131" s="45"/>
      <c r="L4131" s="578"/>
      <c r="M4131" s="619"/>
      <c r="N4131" s="578"/>
      <c r="O4131" s="578"/>
      <c r="P4131" s="578"/>
      <c r="Q4131" s="20"/>
      <c r="R4131" s="20"/>
      <c r="S4131" s="20"/>
      <c r="T4131" s="20"/>
      <c r="U4131" s="20"/>
      <c r="V4131" s="20"/>
      <c r="W4131" s="20"/>
      <c r="X4131" s="20"/>
      <c r="Y4131" s="20"/>
      <c r="Z4131" s="20"/>
      <c r="AA4131" s="20"/>
      <c r="AB4131" s="20"/>
    </row>
    <row r="4132">
      <c r="A4132" s="577"/>
      <c r="B4132" s="683"/>
      <c r="C4132" s="73"/>
      <c r="D4132" s="37"/>
      <c r="E4132" s="11"/>
      <c r="F4132" s="11"/>
      <c r="G4132" s="624"/>
      <c r="H4132" s="625"/>
      <c r="I4132" s="66"/>
      <c r="J4132" s="11"/>
      <c r="K4132" s="45"/>
      <c r="L4132" s="578"/>
      <c r="M4132" s="619"/>
      <c r="N4132" s="578"/>
      <c r="O4132" s="578"/>
      <c r="P4132" s="578"/>
      <c r="Q4132" s="20"/>
      <c r="R4132" s="20"/>
      <c r="S4132" s="20"/>
      <c r="T4132" s="20"/>
      <c r="U4132" s="20"/>
      <c r="V4132" s="20"/>
      <c r="W4132" s="20"/>
      <c r="X4132" s="20"/>
      <c r="Y4132" s="20"/>
      <c r="Z4132" s="20"/>
      <c r="AA4132" s="20"/>
      <c r="AB4132" s="20"/>
    </row>
    <row r="4133">
      <c r="A4133" s="577"/>
      <c r="B4133" s="683"/>
      <c r="C4133" s="73"/>
      <c r="D4133" s="37"/>
      <c r="E4133" s="11"/>
      <c r="F4133" s="11"/>
      <c r="G4133" s="624"/>
      <c r="H4133" s="625"/>
      <c r="I4133" s="66"/>
      <c r="J4133" s="11"/>
      <c r="K4133" s="45"/>
      <c r="L4133" s="578"/>
      <c r="M4133" s="619"/>
      <c r="N4133" s="578"/>
      <c r="O4133" s="578"/>
      <c r="P4133" s="578"/>
      <c r="Q4133" s="20"/>
      <c r="R4133" s="20"/>
      <c r="S4133" s="20"/>
      <c r="T4133" s="20"/>
      <c r="U4133" s="20"/>
      <c r="V4133" s="20"/>
      <c r="W4133" s="20"/>
      <c r="X4133" s="20"/>
      <c r="Y4133" s="20"/>
      <c r="Z4133" s="20"/>
      <c r="AA4133" s="20"/>
      <c r="AB4133" s="20"/>
    </row>
    <row r="4134">
      <c r="A4134" s="577"/>
      <c r="B4134" s="683"/>
      <c r="C4134" s="73"/>
      <c r="D4134" s="37"/>
      <c r="E4134" s="11"/>
      <c r="F4134" s="11"/>
      <c r="G4134" s="624"/>
      <c r="H4134" s="625"/>
      <c r="I4134" s="66"/>
      <c r="J4134" s="11"/>
      <c r="K4134" s="45"/>
      <c r="L4134" s="578"/>
      <c r="M4134" s="619"/>
      <c r="N4134" s="578"/>
      <c r="O4134" s="578"/>
      <c r="P4134" s="578"/>
      <c r="Q4134" s="20"/>
      <c r="R4134" s="20"/>
      <c r="S4134" s="20"/>
      <c r="T4134" s="20"/>
      <c r="U4134" s="20"/>
      <c r="V4134" s="20"/>
      <c r="W4134" s="20"/>
      <c r="X4134" s="20"/>
      <c r="Y4134" s="20"/>
      <c r="Z4134" s="20"/>
      <c r="AA4134" s="20"/>
      <c r="AB4134" s="20"/>
    </row>
    <row r="4135">
      <c r="A4135" s="577"/>
      <c r="B4135" s="683"/>
      <c r="C4135" s="73"/>
      <c r="D4135" s="37"/>
      <c r="E4135" s="11"/>
      <c r="F4135" s="11"/>
      <c r="G4135" s="624"/>
      <c r="H4135" s="625"/>
      <c r="I4135" s="66"/>
      <c r="J4135" s="11"/>
      <c r="K4135" s="45"/>
      <c r="L4135" s="578"/>
      <c r="M4135" s="619"/>
      <c r="N4135" s="578"/>
      <c r="O4135" s="578"/>
      <c r="P4135" s="578"/>
      <c r="Q4135" s="20"/>
      <c r="R4135" s="20"/>
      <c r="S4135" s="20"/>
      <c r="T4135" s="20"/>
      <c r="U4135" s="20"/>
      <c r="V4135" s="20"/>
      <c r="W4135" s="20"/>
      <c r="X4135" s="20"/>
      <c r="Y4135" s="20"/>
      <c r="Z4135" s="20"/>
      <c r="AA4135" s="20"/>
      <c r="AB4135" s="20"/>
    </row>
    <row r="4136">
      <c r="A4136" s="577"/>
      <c r="B4136" s="683"/>
      <c r="C4136" s="73"/>
      <c r="D4136" s="37"/>
      <c r="E4136" s="11"/>
      <c r="F4136" s="11"/>
      <c r="G4136" s="624"/>
      <c r="H4136" s="625"/>
      <c r="I4136" s="66"/>
      <c r="J4136" s="11"/>
      <c r="K4136" s="45"/>
      <c r="L4136" s="578"/>
      <c r="M4136" s="619"/>
      <c r="N4136" s="578"/>
      <c r="O4136" s="578"/>
      <c r="P4136" s="578"/>
      <c r="Q4136" s="20"/>
      <c r="R4136" s="20"/>
      <c r="S4136" s="20"/>
      <c r="T4136" s="20"/>
      <c r="U4136" s="20"/>
      <c r="V4136" s="20"/>
      <c r="W4136" s="20"/>
      <c r="X4136" s="20"/>
      <c r="Y4136" s="20"/>
      <c r="Z4136" s="20"/>
      <c r="AA4136" s="20"/>
      <c r="AB4136" s="20"/>
    </row>
    <row r="4137">
      <c r="A4137" s="577"/>
      <c r="B4137" s="683"/>
      <c r="C4137" s="73"/>
      <c r="D4137" s="37"/>
      <c r="E4137" s="11"/>
      <c r="F4137" s="11"/>
      <c r="G4137" s="624"/>
      <c r="H4137" s="625"/>
      <c r="I4137" s="66"/>
      <c r="J4137" s="11"/>
      <c r="K4137" s="45"/>
      <c r="L4137" s="578"/>
      <c r="M4137" s="619"/>
      <c r="N4137" s="578"/>
      <c r="O4137" s="578"/>
      <c r="P4137" s="578"/>
      <c r="Q4137" s="20"/>
      <c r="R4137" s="20"/>
      <c r="S4137" s="20"/>
      <c r="T4137" s="20"/>
      <c r="U4137" s="20"/>
      <c r="V4137" s="20"/>
      <c r="W4137" s="20"/>
      <c r="X4137" s="20"/>
      <c r="Y4137" s="20"/>
      <c r="Z4137" s="20"/>
      <c r="AA4137" s="20"/>
      <c r="AB4137" s="20"/>
    </row>
    <row r="4138">
      <c r="A4138" s="577"/>
      <c r="B4138" s="683"/>
      <c r="C4138" s="73"/>
      <c r="D4138" s="37"/>
      <c r="E4138" s="11"/>
      <c r="F4138" s="11"/>
      <c r="G4138" s="624"/>
      <c r="H4138" s="625"/>
      <c r="I4138" s="66"/>
      <c r="J4138" s="11"/>
      <c r="K4138" s="45"/>
      <c r="L4138" s="578"/>
      <c r="M4138" s="619"/>
      <c r="N4138" s="578"/>
      <c r="O4138" s="578"/>
      <c r="P4138" s="578"/>
      <c r="Q4138" s="20"/>
      <c r="R4138" s="20"/>
      <c r="S4138" s="20"/>
      <c r="T4138" s="20"/>
      <c r="U4138" s="20"/>
      <c r="V4138" s="20"/>
      <c r="W4138" s="20"/>
      <c r="X4138" s="20"/>
      <c r="Y4138" s="20"/>
      <c r="Z4138" s="20"/>
      <c r="AA4138" s="20"/>
      <c r="AB4138" s="20"/>
    </row>
    <row r="4139">
      <c r="A4139" s="577"/>
      <c r="B4139" s="683"/>
      <c r="C4139" s="73"/>
      <c r="D4139" s="37"/>
      <c r="E4139" s="11"/>
      <c r="F4139" s="11"/>
      <c r="G4139" s="624"/>
      <c r="H4139" s="625"/>
      <c r="I4139" s="66"/>
      <c r="J4139" s="11"/>
      <c r="K4139" s="45"/>
      <c r="L4139" s="578"/>
      <c r="M4139" s="619"/>
      <c r="N4139" s="578"/>
      <c r="O4139" s="578"/>
      <c r="P4139" s="578"/>
      <c r="Q4139" s="20"/>
      <c r="R4139" s="20"/>
      <c r="S4139" s="20"/>
      <c r="T4139" s="20"/>
      <c r="U4139" s="20"/>
      <c r="V4139" s="20"/>
      <c r="W4139" s="20"/>
      <c r="X4139" s="20"/>
      <c r="Y4139" s="20"/>
      <c r="Z4139" s="20"/>
      <c r="AA4139" s="20"/>
      <c r="AB4139" s="20"/>
    </row>
    <row r="4140">
      <c r="A4140" s="577"/>
      <c r="B4140" s="683"/>
      <c r="C4140" s="73"/>
      <c r="D4140" s="37"/>
      <c r="E4140" s="11"/>
      <c r="F4140" s="11"/>
      <c r="G4140" s="624"/>
      <c r="H4140" s="625"/>
      <c r="I4140" s="66"/>
      <c r="J4140" s="11"/>
      <c r="K4140" s="45"/>
      <c r="L4140" s="578"/>
      <c r="M4140" s="619"/>
      <c r="N4140" s="578"/>
      <c r="O4140" s="578"/>
      <c r="P4140" s="578"/>
      <c r="Q4140" s="20"/>
      <c r="R4140" s="20"/>
      <c r="S4140" s="20"/>
      <c r="T4140" s="20"/>
      <c r="U4140" s="20"/>
      <c r="V4140" s="20"/>
      <c r="W4140" s="20"/>
      <c r="X4140" s="20"/>
      <c r="Y4140" s="20"/>
      <c r="Z4140" s="20"/>
      <c r="AA4140" s="20"/>
      <c r="AB4140" s="20"/>
    </row>
    <row r="4141">
      <c r="A4141" s="577"/>
      <c r="B4141" s="683"/>
      <c r="C4141" s="73"/>
      <c r="D4141" s="37"/>
      <c r="E4141" s="11"/>
      <c r="F4141" s="11"/>
      <c r="G4141" s="624"/>
      <c r="H4141" s="625"/>
      <c r="I4141" s="66"/>
      <c r="J4141" s="11"/>
      <c r="K4141" s="45"/>
      <c r="L4141" s="578"/>
      <c r="M4141" s="619"/>
      <c r="N4141" s="578"/>
      <c r="O4141" s="578"/>
      <c r="P4141" s="578"/>
      <c r="Q4141" s="20"/>
      <c r="R4141" s="20"/>
      <c r="S4141" s="20"/>
      <c r="T4141" s="20"/>
      <c r="U4141" s="20"/>
      <c r="V4141" s="20"/>
      <c r="W4141" s="20"/>
      <c r="X4141" s="20"/>
      <c r="Y4141" s="20"/>
      <c r="Z4141" s="20"/>
      <c r="AA4141" s="20"/>
      <c r="AB4141" s="20"/>
    </row>
    <row r="4142">
      <c r="A4142" s="577"/>
      <c r="B4142" s="683"/>
      <c r="C4142" s="73"/>
      <c r="D4142" s="37"/>
      <c r="E4142" s="11"/>
      <c r="F4142" s="11"/>
      <c r="G4142" s="624"/>
      <c r="H4142" s="625"/>
      <c r="I4142" s="66"/>
      <c r="J4142" s="11"/>
      <c r="K4142" s="45"/>
      <c r="L4142" s="578"/>
      <c r="M4142" s="619"/>
      <c r="N4142" s="578"/>
      <c r="O4142" s="578"/>
      <c r="P4142" s="578"/>
      <c r="Q4142" s="20"/>
      <c r="R4142" s="20"/>
      <c r="S4142" s="20"/>
      <c r="T4142" s="20"/>
      <c r="U4142" s="20"/>
      <c r="V4142" s="20"/>
      <c r="W4142" s="20"/>
      <c r="X4142" s="20"/>
      <c r="Y4142" s="20"/>
      <c r="Z4142" s="20"/>
      <c r="AA4142" s="20"/>
      <c r="AB4142" s="20"/>
    </row>
    <row r="4143">
      <c r="A4143" s="577"/>
      <c r="B4143" s="683"/>
      <c r="C4143" s="73"/>
      <c r="D4143" s="37"/>
      <c r="E4143" s="11"/>
      <c r="F4143" s="11"/>
      <c r="G4143" s="624"/>
      <c r="H4143" s="625"/>
      <c r="I4143" s="66"/>
      <c r="J4143" s="11"/>
      <c r="K4143" s="45"/>
      <c r="L4143" s="578"/>
      <c r="M4143" s="619"/>
      <c r="N4143" s="578"/>
      <c r="O4143" s="578"/>
      <c r="P4143" s="578"/>
      <c r="Q4143" s="20"/>
      <c r="R4143" s="20"/>
      <c r="S4143" s="20"/>
      <c r="T4143" s="20"/>
      <c r="U4143" s="20"/>
      <c r="V4143" s="20"/>
      <c r="W4143" s="20"/>
      <c r="X4143" s="20"/>
      <c r="Y4143" s="20"/>
      <c r="Z4143" s="20"/>
      <c r="AA4143" s="20"/>
      <c r="AB4143" s="20"/>
    </row>
    <row r="4144">
      <c r="A4144" s="577"/>
      <c r="B4144" s="683"/>
      <c r="C4144" s="73"/>
      <c r="D4144" s="37"/>
      <c r="E4144" s="11"/>
      <c r="F4144" s="11"/>
      <c r="G4144" s="624"/>
      <c r="H4144" s="625"/>
      <c r="I4144" s="66"/>
      <c r="J4144" s="11"/>
      <c r="K4144" s="45"/>
      <c r="L4144" s="578"/>
      <c r="M4144" s="619"/>
      <c r="N4144" s="578"/>
      <c r="O4144" s="578"/>
      <c r="P4144" s="578"/>
      <c r="Q4144" s="20"/>
      <c r="R4144" s="20"/>
      <c r="S4144" s="20"/>
      <c r="T4144" s="20"/>
      <c r="U4144" s="20"/>
      <c r="V4144" s="20"/>
      <c r="W4144" s="20"/>
      <c r="X4144" s="20"/>
      <c r="Y4144" s="20"/>
      <c r="Z4144" s="20"/>
      <c r="AA4144" s="20"/>
      <c r="AB4144" s="20"/>
    </row>
    <row r="4145">
      <c r="A4145" s="577"/>
      <c r="B4145" s="683"/>
      <c r="C4145" s="73"/>
      <c r="D4145" s="37"/>
      <c r="E4145" s="11"/>
      <c r="F4145" s="11"/>
      <c r="G4145" s="624"/>
      <c r="H4145" s="625"/>
      <c r="I4145" s="66"/>
      <c r="J4145" s="11"/>
      <c r="K4145" s="45"/>
      <c r="L4145" s="578"/>
      <c r="M4145" s="619"/>
      <c r="N4145" s="578"/>
      <c r="O4145" s="578"/>
      <c r="P4145" s="578"/>
      <c r="Q4145" s="20"/>
      <c r="R4145" s="20"/>
      <c r="S4145" s="20"/>
      <c r="T4145" s="20"/>
      <c r="U4145" s="20"/>
      <c r="V4145" s="20"/>
      <c r="W4145" s="20"/>
      <c r="X4145" s="20"/>
      <c r="Y4145" s="20"/>
      <c r="Z4145" s="20"/>
      <c r="AA4145" s="20"/>
      <c r="AB4145" s="20"/>
    </row>
    <row r="4146">
      <c r="A4146" s="577"/>
      <c r="B4146" s="683"/>
      <c r="C4146" s="73"/>
      <c r="D4146" s="37"/>
      <c r="E4146" s="11"/>
      <c r="F4146" s="11"/>
      <c r="G4146" s="624"/>
      <c r="H4146" s="625"/>
      <c r="I4146" s="66"/>
      <c r="J4146" s="11"/>
      <c r="K4146" s="45"/>
      <c r="L4146" s="578"/>
      <c r="M4146" s="619"/>
      <c r="N4146" s="578"/>
      <c r="O4146" s="578"/>
      <c r="P4146" s="578"/>
      <c r="Q4146" s="20"/>
      <c r="R4146" s="20"/>
      <c r="S4146" s="20"/>
      <c r="T4146" s="20"/>
      <c r="U4146" s="20"/>
      <c r="V4146" s="20"/>
      <c r="W4146" s="20"/>
      <c r="X4146" s="20"/>
      <c r="Y4146" s="20"/>
      <c r="Z4146" s="20"/>
      <c r="AA4146" s="20"/>
      <c r="AB4146" s="20"/>
    </row>
    <row r="4147">
      <c r="A4147" s="577"/>
      <c r="B4147" s="683"/>
      <c r="C4147" s="73"/>
      <c r="D4147" s="37"/>
      <c r="E4147" s="11"/>
      <c r="F4147" s="11"/>
      <c r="G4147" s="624"/>
      <c r="H4147" s="625"/>
      <c r="I4147" s="66"/>
      <c r="J4147" s="11"/>
      <c r="K4147" s="45"/>
      <c r="L4147" s="578"/>
      <c r="M4147" s="619"/>
      <c r="N4147" s="578"/>
      <c r="O4147" s="578"/>
      <c r="P4147" s="578"/>
      <c r="Q4147" s="20"/>
      <c r="R4147" s="20"/>
      <c r="S4147" s="20"/>
      <c r="T4147" s="20"/>
      <c r="U4147" s="20"/>
      <c r="V4147" s="20"/>
      <c r="W4147" s="20"/>
      <c r="X4147" s="20"/>
      <c r="Y4147" s="20"/>
      <c r="Z4147" s="20"/>
      <c r="AA4147" s="20"/>
      <c r="AB4147" s="20"/>
    </row>
    <row r="4148">
      <c r="A4148" s="577"/>
      <c r="B4148" s="683"/>
      <c r="C4148" s="73"/>
      <c r="D4148" s="37"/>
      <c r="E4148" s="11"/>
      <c r="F4148" s="11"/>
      <c r="G4148" s="624"/>
      <c r="H4148" s="625"/>
      <c r="I4148" s="66"/>
      <c r="J4148" s="11"/>
      <c r="K4148" s="45"/>
      <c r="L4148" s="578"/>
      <c r="M4148" s="619"/>
      <c r="N4148" s="578"/>
      <c r="O4148" s="578"/>
      <c r="P4148" s="578"/>
      <c r="Q4148" s="20"/>
      <c r="R4148" s="20"/>
      <c r="S4148" s="20"/>
      <c r="T4148" s="20"/>
      <c r="U4148" s="20"/>
      <c r="V4148" s="20"/>
      <c r="W4148" s="20"/>
      <c r="X4148" s="20"/>
      <c r="Y4148" s="20"/>
      <c r="Z4148" s="20"/>
      <c r="AA4148" s="20"/>
      <c r="AB4148" s="20"/>
    </row>
    <row r="4149">
      <c r="A4149" s="577"/>
      <c r="B4149" s="683"/>
      <c r="C4149" s="73"/>
      <c r="D4149" s="37"/>
      <c r="E4149" s="11"/>
      <c r="F4149" s="11"/>
      <c r="G4149" s="624"/>
      <c r="H4149" s="625"/>
      <c r="I4149" s="66"/>
      <c r="J4149" s="11"/>
      <c r="K4149" s="45"/>
      <c r="L4149" s="578"/>
      <c r="M4149" s="619"/>
      <c r="N4149" s="578"/>
      <c r="O4149" s="578"/>
      <c r="P4149" s="578"/>
      <c r="Q4149" s="20"/>
      <c r="R4149" s="20"/>
      <c r="S4149" s="20"/>
      <c r="T4149" s="20"/>
      <c r="U4149" s="20"/>
      <c r="V4149" s="20"/>
      <c r="W4149" s="20"/>
      <c r="X4149" s="20"/>
      <c r="Y4149" s="20"/>
      <c r="Z4149" s="20"/>
      <c r="AA4149" s="20"/>
      <c r="AB4149" s="20"/>
    </row>
    <row r="4150">
      <c r="A4150" s="577"/>
      <c r="B4150" s="683"/>
      <c r="C4150" s="73"/>
      <c r="D4150" s="37"/>
      <c r="E4150" s="11"/>
      <c r="F4150" s="11"/>
      <c r="G4150" s="624"/>
      <c r="H4150" s="625"/>
      <c r="I4150" s="66"/>
      <c r="J4150" s="11"/>
      <c r="K4150" s="45"/>
      <c r="L4150" s="578"/>
      <c r="M4150" s="619"/>
      <c r="N4150" s="578"/>
      <c r="O4150" s="578"/>
      <c r="P4150" s="578"/>
      <c r="Q4150" s="20"/>
      <c r="R4150" s="20"/>
      <c r="S4150" s="20"/>
      <c r="T4150" s="20"/>
      <c r="U4150" s="20"/>
      <c r="V4150" s="20"/>
      <c r="W4150" s="20"/>
      <c r="X4150" s="20"/>
      <c r="Y4150" s="20"/>
      <c r="Z4150" s="20"/>
      <c r="AA4150" s="20"/>
      <c r="AB4150" s="20"/>
    </row>
    <row r="4151">
      <c r="A4151" s="577"/>
      <c r="B4151" s="683"/>
      <c r="C4151" s="73"/>
      <c r="D4151" s="37"/>
      <c r="E4151" s="11"/>
      <c r="F4151" s="11"/>
      <c r="G4151" s="624"/>
      <c r="H4151" s="625"/>
      <c r="I4151" s="66"/>
      <c r="J4151" s="11"/>
      <c r="K4151" s="45"/>
      <c r="L4151" s="578"/>
      <c r="M4151" s="619"/>
      <c r="N4151" s="578"/>
      <c r="O4151" s="578"/>
      <c r="P4151" s="578"/>
      <c r="Q4151" s="20"/>
      <c r="R4151" s="20"/>
      <c r="S4151" s="20"/>
      <c r="T4151" s="20"/>
      <c r="U4151" s="20"/>
      <c r="V4151" s="20"/>
      <c r="W4151" s="20"/>
      <c r="X4151" s="20"/>
      <c r="Y4151" s="20"/>
      <c r="Z4151" s="20"/>
      <c r="AA4151" s="20"/>
      <c r="AB4151" s="20"/>
    </row>
    <row r="4152">
      <c r="A4152" s="577"/>
      <c r="B4152" s="683"/>
      <c r="C4152" s="73"/>
      <c r="D4152" s="37"/>
      <c r="E4152" s="11"/>
      <c r="F4152" s="11"/>
      <c r="G4152" s="624"/>
      <c r="H4152" s="625"/>
      <c r="I4152" s="66"/>
      <c r="J4152" s="11"/>
      <c r="K4152" s="45"/>
      <c r="L4152" s="578"/>
      <c r="M4152" s="619"/>
      <c r="N4152" s="578"/>
      <c r="O4152" s="578"/>
      <c r="P4152" s="578"/>
      <c r="Q4152" s="20"/>
      <c r="R4152" s="20"/>
      <c r="S4152" s="20"/>
      <c r="T4152" s="20"/>
      <c r="U4152" s="20"/>
      <c r="V4152" s="20"/>
      <c r="W4152" s="20"/>
      <c r="X4152" s="20"/>
      <c r="Y4152" s="20"/>
      <c r="Z4152" s="20"/>
      <c r="AA4152" s="20"/>
      <c r="AB4152" s="20"/>
    </row>
    <row r="4153">
      <c r="A4153" s="577"/>
      <c r="B4153" s="683"/>
      <c r="C4153" s="73"/>
      <c r="D4153" s="37"/>
      <c r="E4153" s="11"/>
      <c r="F4153" s="11"/>
      <c r="G4153" s="624"/>
      <c r="H4153" s="625"/>
      <c r="I4153" s="66"/>
      <c r="J4153" s="11"/>
      <c r="K4153" s="45"/>
      <c r="L4153" s="578"/>
      <c r="M4153" s="619"/>
      <c r="N4153" s="578"/>
      <c r="O4153" s="578"/>
      <c r="P4153" s="578"/>
      <c r="Q4153" s="20"/>
      <c r="R4153" s="20"/>
      <c r="S4153" s="20"/>
      <c r="T4153" s="20"/>
      <c r="U4153" s="20"/>
      <c r="V4153" s="20"/>
      <c r="W4153" s="20"/>
      <c r="X4153" s="20"/>
      <c r="Y4153" s="20"/>
      <c r="Z4153" s="20"/>
      <c r="AA4153" s="20"/>
      <c r="AB4153" s="20"/>
    </row>
    <row r="4154">
      <c r="A4154" s="577"/>
      <c r="B4154" s="683"/>
      <c r="C4154" s="73"/>
      <c r="D4154" s="37"/>
      <c r="E4154" s="11"/>
      <c r="F4154" s="11"/>
      <c r="G4154" s="624"/>
      <c r="H4154" s="625"/>
      <c r="I4154" s="66"/>
      <c r="J4154" s="11"/>
      <c r="K4154" s="45"/>
      <c r="L4154" s="578"/>
      <c r="M4154" s="619"/>
      <c r="N4154" s="578"/>
      <c r="O4154" s="578"/>
      <c r="P4154" s="578"/>
      <c r="Q4154" s="20"/>
      <c r="R4154" s="20"/>
      <c r="S4154" s="20"/>
      <c r="T4154" s="20"/>
      <c r="U4154" s="20"/>
      <c r="V4154" s="20"/>
      <c r="W4154" s="20"/>
      <c r="X4154" s="20"/>
      <c r="Y4154" s="20"/>
      <c r="Z4154" s="20"/>
      <c r="AA4154" s="20"/>
      <c r="AB4154" s="20"/>
    </row>
    <row r="4155">
      <c r="A4155" s="577"/>
      <c r="B4155" s="683"/>
      <c r="C4155" s="73"/>
      <c r="D4155" s="37"/>
      <c r="E4155" s="11"/>
      <c r="F4155" s="11"/>
      <c r="G4155" s="624"/>
      <c r="H4155" s="625"/>
      <c r="I4155" s="66"/>
      <c r="J4155" s="11"/>
      <c r="K4155" s="45"/>
      <c r="L4155" s="578"/>
      <c r="M4155" s="619"/>
      <c r="N4155" s="578"/>
      <c r="O4155" s="578"/>
      <c r="P4155" s="578"/>
      <c r="Q4155" s="20"/>
      <c r="R4155" s="20"/>
      <c r="S4155" s="20"/>
      <c r="T4155" s="20"/>
      <c r="U4155" s="20"/>
      <c r="V4155" s="20"/>
      <c r="W4155" s="20"/>
      <c r="X4155" s="20"/>
      <c r="Y4155" s="20"/>
      <c r="Z4155" s="20"/>
      <c r="AA4155" s="20"/>
      <c r="AB4155" s="20"/>
    </row>
    <row r="4156">
      <c r="A4156" s="577"/>
      <c r="B4156" s="683"/>
      <c r="C4156" s="73"/>
      <c r="D4156" s="37"/>
      <c r="E4156" s="11"/>
      <c r="F4156" s="11"/>
      <c r="G4156" s="624"/>
      <c r="H4156" s="625"/>
      <c r="I4156" s="66"/>
      <c r="J4156" s="11"/>
      <c r="K4156" s="45"/>
      <c r="L4156" s="578"/>
      <c r="M4156" s="619"/>
      <c r="N4156" s="578"/>
      <c r="O4156" s="578"/>
      <c r="P4156" s="578"/>
      <c r="Q4156" s="20"/>
      <c r="R4156" s="20"/>
      <c r="S4156" s="20"/>
      <c r="T4156" s="20"/>
      <c r="U4156" s="20"/>
      <c r="V4156" s="20"/>
      <c r="W4156" s="20"/>
      <c r="X4156" s="20"/>
      <c r="Y4156" s="20"/>
      <c r="Z4156" s="20"/>
      <c r="AA4156" s="20"/>
      <c r="AB4156" s="20"/>
    </row>
    <row r="4157">
      <c r="A4157" s="577"/>
      <c r="B4157" s="683"/>
      <c r="C4157" s="73"/>
      <c r="D4157" s="37"/>
      <c r="E4157" s="11"/>
      <c r="F4157" s="11"/>
      <c r="G4157" s="624"/>
      <c r="H4157" s="625"/>
      <c r="I4157" s="66"/>
      <c r="J4157" s="11"/>
      <c r="K4157" s="45"/>
      <c r="L4157" s="578"/>
      <c r="M4157" s="619"/>
      <c r="N4157" s="578"/>
      <c r="O4157" s="578"/>
      <c r="P4157" s="578"/>
      <c r="Q4157" s="20"/>
      <c r="R4157" s="20"/>
      <c r="S4157" s="20"/>
      <c r="T4157" s="20"/>
      <c r="U4157" s="20"/>
      <c r="V4157" s="20"/>
      <c r="W4157" s="20"/>
      <c r="X4157" s="20"/>
      <c r="Y4157" s="20"/>
      <c r="Z4157" s="20"/>
      <c r="AA4157" s="20"/>
      <c r="AB4157" s="20"/>
    </row>
    <row r="4158">
      <c r="A4158" s="577"/>
      <c r="B4158" s="683"/>
      <c r="C4158" s="73"/>
      <c r="D4158" s="37"/>
      <c r="E4158" s="11"/>
      <c r="F4158" s="11"/>
      <c r="G4158" s="624"/>
      <c r="H4158" s="625"/>
      <c r="I4158" s="66"/>
      <c r="J4158" s="11"/>
      <c r="K4158" s="45"/>
      <c r="L4158" s="578"/>
      <c r="M4158" s="619"/>
      <c r="N4158" s="578"/>
      <c r="O4158" s="578"/>
      <c r="P4158" s="578"/>
      <c r="Q4158" s="20"/>
      <c r="R4158" s="20"/>
      <c r="S4158" s="20"/>
      <c r="T4158" s="20"/>
      <c r="U4158" s="20"/>
      <c r="V4158" s="20"/>
      <c r="W4158" s="20"/>
      <c r="X4158" s="20"/>
      <c r="Y4158" s="20"/>
      <c r="Z4158" s="20"/>
      <c r="AA4158" s="20"/>
      <c r="AB4158" s="20"/>
    </row>
    <row r="4159">
      <c r="A4159" s="577"/>
      <c r="B4159" s="683"/>
      <c r="C4159" s="73"/>
      <c r="D4159" s="37"/>
      <c r="E4159" s="11"/>
      <c r="F4159" s="11"/>
      <c r="G4159" s="624"/>
      <c r="H4159" s="625"/>
      <c r="I4159" s="66"/>
      <c r="J4159" s="11"/>
      <c r="K4159" s="45"/>
      <c r="L4159" s="578"/>
      <c r="M4159" s="619"/>
      <c r="N4159" s="578"/>
      <c r="O4159" s="578"/>
      <c r="P4159" s="578"/>
      <c r="Q4159" s="20"/>
      <c r="R4159" s="20"/>
      <c r="S4159" s="20"/>
      <c r="T4159" s="20"/>
      <c r="U4159" s="20"/>
      <c r="V4159" s="20"/>
      <c r="W4159" s="20"/>
      <c r="X4159" s="20"/>
      <c r="Y4159" s="20"/>
      <c r="Z4159" s="20"/>
      <c r="AA4159" s="20"/>
      <c r="AB4159" s="20"/>
    </row>
    <row r="4160">
      <c r="A4160" s="577"/>
      <c r="B4160" s="683"/>
      <c r="C4160" s="73"/>
      <c r="D4160" s="37"/>
      <c r="E4160" s="11"/>
      <c r="F4160" s="11"/>
      <c r="G4160" s="624"/>
      <c r="H4160" s="625"/>
      <c r="I4160" s="66"/>
      <c r="J4160" s="11"/>
      <c r="K4160" s="45"/>
      <c r="L4160" s="578"/>
      <c r="M4160" s="619"/>
      <c r="N4160" s="578"/>
      <c r="O4160" s="578"/>
      <c r="P4160" s="578"/>
      <c r="Q4160" s="20"/>
      <c r="R4160" s="20"/>
      <c r="S4160" s="20"/>
      <c r="T4160" s="20"/>
      <c r="U4160" s="20"/>
      <c r="V4160" s="20"/>
      <c r="W4160" s="20"/>
      <c r="X4160" s="20"/>
      <c r="Y4160" s="20"/>
      <c r="Z4160" s="20"/>
      <c r="AA4160" s="20"/>
      <c r="AB4160" s="20"/>
    </row>
    <row r="4161">
      <c r="A4161" s="577"/>
      <c r="B4161" s="683"/>
      <c r="C4161" s="73"/>
      <c r="D4161" s="37"/>
      <c r="E4161" s="11"/>
      <c r="F4161" s="11"/>
      <c r="G4161" s="624"/>
      <c r="H4161" s="625"/>
      <c r="I4161" s="66"/>
      <c r="J4161" s="11"/>
      <c r="K4161" s="45"/>
      <c r="L4161" s="578"/>
      <c r="M4161" s="619"/>
      <c r="N4161" s="578"/>
      <c r="O4161" s="578"/>
      <c r="P4161" s="578"/>
      <c r="Q4161" s="20"/>
      <c r="R4161" s="20"/>
      <c r="S4161" s="20"/>
      <c r="T4161" s="20"/>
      <c r="U4161" s="20"/>
      <c r="V4161" s="20"/>
      <c r="W4161" s="20"/>
      <c r="X4161" s="20"/>
      <c r="Y4161" s="20"/>
      <c r="Z4161" s="20"/>
      <c r="AA4161" s="20"/>
      <c r="AB4161" s="20"/>
    </row>
    <row r="4162">
      <c r="A4162" s="577"/>
      <c r="B4162" s="683"/>
      <c r="C4162" s="73"/>
      <c r="D4162" s="37"/>
      <c r="E4162" s="11"/>
      <c r="F4162" s="11"/>
      <c r="G4162" s="624"/>
      <c r="H4162" s="625"/>
      <c r="I4162" s="66"/>
      <c r="J4162" s="11"/>
      <c r="K4162" s="45"/>
      <c r="L4162" s="578"/>
      <c r="M4162" s="619"/>
      <c r="N4162" s="578"/>
      <c r="O4162" s="578"/>
      <c r="P4162" s="578"/>
      <c r="Q4162" s="20"/>
      <c r="R4162" s="20"/>
      <c r="S4162" s="20"/>
      <c r="T4162" s="20"/>
      <c r="U4162" s="20"/>
      <c r="V4162" s="20"/>
      <c r="W4162" s="20"/>
      <c r="X4162" s="20"/>
      <c r="Y4162" s="20"/>
      <c r="Z4162" s="20"/>
      <c r="AA4162" s="20"/>
      <c r="AB4162" s="20"/>
    </row>
    <row r="4163">
      <c r="A4163" s="577"/>
      <c r="B4163" s="683"/>
      <c r="C4163" s="73"/>
      <c r="D4163" s="37"/>
      <c r="E4163" s="11"/>
      <c r="F4163" s="11"/>
      <c r="G4163" s="624"/>
      <c r="H4163" s="625"/>
      <c r="I4163" s="66"/>
      <c r="J4163" s="11"/>
      <c r="K4163" s="45"/>
      <c r="L4163" s="578"/>
      <c r="M4163" s="619"/>
      <c r="N4163" s="578"/>
      <c r="O4163" s="578"/>
      <c r="P4163" s="578"/>
      <c r="Q4163" s="20"/>
      <c r="R4163" s="20"/>
      <c r="S4163" s="20"/>
      <c r="T4163" s="20"/>
      <c r="U4163" s="20"/>
      <c r="V4163" s="20"/>
      <c r="W4163" s="20"/>
      <c r="X4163" s="20"/>
      <c r="Y4163" s="20"/>
      <c r="Z4163" s="20"/>
      <c r="AA4163" s="20"/>
      <c r="AB4163" s="20"/>
    </row>
    <row r="4164">
      <c r="A4164" s="577"/>
      <c r="B4164" s="683"/>
      <c r="C4164" s="73"/>
      <c r="D4164" s="37"/>
      <c r="E4164" s="11"/>
      <c r="F4164" s="11"/>
      <c r="G4164" s="624"/>
      <c r="H4164" s="625"/>
      <c r="I4164" s="66"/>
      <c r="J4164" s="11"/>
      <c r="K4164" s="45"/>
      <c r="L4164" s="578"/>
      <c r="M4164" s="619"/>
      <c r="N4164" s="578"/>
      <c r="O4164" s="578"/>
      <c r="P4164" s="578"/>
      <c r="Q4164" s="20"/>
      <c r="R4164" s="20"/>
      <c r="S4164" s="20"/>
      <c r="T4164" s="20"/>
      <c r="U4164" s="20"/>
      <c r="V4164" s="20"/>
      <c r="W4164" s="20"/>
      <c r="X4164" s="20"/>
      <c r="Y4164" s="20"/>
      <c r="Z4164" s="20"/>
      <c r="AA4164" s="20"/>
      <c r="AB4164" s="20"/>
    </row>
    <row r="4165">
      <c r="A4165" s="577"/>
      <c r="B4165" s="683"/>
      <c r="C4165" s="73"/>
      <c r="D4165" s="37"/>
      <c r="E4165" s="11"/>
      <c r="F4165" s="11"/>
      <c r="G4165" s="624"/>
      <c r="H4165" s="625"/>
      <c r="I4165" s="66"/>
      <c r="J4165" s="11"/>
      <c r="K4165" s="45"/>
      <c r="L4165" s="578"/>
      <c r="M4165" s="619"/>
      <c r="N4165" s="578"/>
      <c r="O4165" s="578"/>
      <c r="P4165" s="578"/>
      <c r="Q4165" s="20"/>
      <c r="R4165" s="20"/>
      <c r="S4165" s="20"/>
      <c r="T4165" s="20"/>
      <c r="U4165" s="20"/>
      <c r="V4165" s="20"/>
      <c r="W4165" s="20"/>
      <c r="X4165" s="20"/>
      <c r="Y4165" s="20"/>
      <c r="Z4165" s="20"/>
      <c r="AA4165" s="20"/>
      <c r="AB4165" s="20"/>
    </row>
    <row r="4166">
      <c r="A4166" s="577"/>
      <c r="B4166" s="683"/>
      <c r="C4166" s="73"/>
      <c r="D4166" s="37"/>
      <c r="E4166" s="11"/>
      <c r="F4166" s="11"/>
      <c r="G4166" s="624"/>
      <c r="H4166" s="625"/>
      <c r="I4166" s="66"/>
      <c r="J4166" s="11"/>
      <c r="K4166" s="45"/>
      <c r="L4166" s="578"/>
      <c r="M4166" s="619"/>
      <c r="N4166" s="578"/>
      <c r="O4166" s="578"/>
      <c r="P4166" s="578"/>
      <c r="Q4166" s="20"/>
      <c r="R4166" s="20"/>
      <c r="S4166" s="20"/>
      <c r="T4166" s="20"/>
      <c r="U4166" s="20"/>
      <c r="V4166" s="20"/>
      <c r="W4166" s="20"/>
      <c r="X4166" s="20"/>
      <c r="Y4166" s="20"/>
      <c r="Z4166" s="20"/>
      <c r="AA4166" s="20"/>
      <c r="AB4166" s="20"/>
    </row>
    <row r="4167">
      <c r="A4167" s="577"/>
      <c r="B4167" s="683"/>
      <c r="C4167" s="73"/>
      <c r="D4167" s="37"/>
      <c r="E4167" s="11"/>
      <c r="F4167" s="11"/>
      <c r="G4167" s="624"/>
      <c r="H4167" s="625"/>
      <c r="I4167" s="66"/>
      <c r="J4167" s="11"/>
      <c r="K4167" s="45"/>
      <c r="L4167" s="578"/>
      <c r="M4167" s="619"/>
      <c r="N4167" s="578"/>
      <c r="O4167" s="578"/>
      <c r="P4167" s="578"/>
      <c r="Q4167" s="20"/>
      <c r="R4167" s="20"/>
      <c r="S4167" s="20"/>
      <c r="T4167" s="20"/>
      <c r="U4167" s="20"/>
      <c r="V4167" s="20"/>
      <c r="W4167" s="20"/>
      <c r="X4167" s="20"/>
      <c r="Y4167" s="20"/>
      <c r="Z4167" s="20"/>
      <c r="AA4167" s="20"/>
      <c r="AB4167" s="20"/>
    </row>
    <row r="4168">
      <c r="A4168" s="577"/>
      <c r="B4168" s="683"/>
      <c r="C4168" s="73"/>
      <c r="D4168" s="37"/>
      <c r="E4168" s="11"/>
      <c r="F4168" s="11"/>
      <c r="G4168" s="624"/>
      <c r="H4168" s="625"/>
      <c r="I4168" s="66"/>
      <c r="J4168" s="11"/>
      <c r="K4168" s="45"/>
      <c r="L4168" s="578"/>
      <c r="M4168" s="619"/>
      <c r="N4168" s="578"/>
      <c r="O4168" s="578"/>
      <c r="P4168" s="578"/>
      <c r="Q4168" s="20"/>
      <c r="R4168" s="20"/>
      <c r="S4168" s="20"/>
      <c r="T4168" s="20"/>
      <c r="U4168" s="20"/>
      <c r="V4168" s="20"/>
      <c r="W4168" s="20"/>
      <c r="X4168" s="20"/>
      <c r="Y4168" s="20"/>
      <c r="Z4168" s="20"/>
      <c r="AA4168" s="20"/>
      <c r="AB4168" s="20"/>
    </row>
    <row r="4169">
      <c r="A4169" s="577"/>
      <c r="B4169" s="683"/>
      <c r="C4169" s="73"/>
      <c r="D4169" s="37"/>
      <c r="E4169" s="11"/>
      <c r="F4169" s="11"/>
      <c r="G4169" s="624"/>
      <c r="H4169" s="625"/>
      <c r="I4169" s="66"/>
      <c r="J4169" s="11"/>
      <c r="K4169" s="45"/>
      <c r="L4169" s="578"/>
      <c r="M4169" s="619"/>
      <c r="N4169" s="578"/>
      <c r="O4169" s="578"/>
      <c r="P4169" s="578"/>
      <c r="Q4169" s="20"/>
      <c r="R4169" s="20"/>
      <c r="S4169" s="20"/>
      <c r="T4169" s="20"/>
      <c r="U4169" s="20"/>
      <c r="V4169" s="20"/>
      <c r="W4169" s="20"/>
      <c r="X4169" s="20"/>
      <c r="Y4169" s="20"/>
      <c r="Z4169" s="20"/>
      <c r="AA4169" s="20"/>
      <c r="AB4169" s="20"/>
    </row>
    <row r="4170">
      <c r="A4170" s="577"/>
      <c r="B4170" s="683"/>
      <c r="C4170" s="73"/>
      <c r="D4170" s="37"/>
      <c r="E4170" s="11"/>
      <c r="F4170" s="11"/>
      <c r="G4170" s="624"/>
      <c r="H4170" s="625"/>
      <c r="I4170" s="66"/>
      <c r="J4170" s="11"/>
      <c r="K4170" s="45"/>
      <c r="L4170" s="578"/>
      <c r="M4170" s="619"/>
      <c r="N4170" s="578"/>
      <c r="O4170" s="578"/>
      <c r="P4170" s="578"/>
      <c r="Q4170" s="20"/>
      <c r="R4170" s="20"/>
      <c r="S4170" s="20"/>
      <c r="T4170" s="20"/>
      <c r="U4170" s="20"/>
      <c r="V4170" s="20"/>
      <c r="W4170" s="20"/>
      <c r="X4170" s="20"/>
      <c r="Y4170" s="20"/>
      <c r="Z4170" s="20"/>
      <c r="AA4170" s="20"/>
      <c r="AB4170" s="20"/>
    </row>
    <row r="4171">
      <c r="A4171" s="577"/>
      <c r="B4171" s="683"/>
      <c r="C4171" s="73"/>
      <c r="D4171" s="37"/>
      <c r="E4171" s="11"/>
      <c r="F4171" s="11"/>
      <c r="G4171" s="624"/>
      <c r="H4171" s="625"/>
      <c r="I4171" s="66"/>
      <c r="J4171" s="11"/>
      <c r="K4171" s="45"/>
      <c r="L4171" s="578"/>
      <c r="M4171" s="619"/>
      <c r="N4171" s="578"/>
      <c r="O4171" s="578"/>
      <c r="P4171" s="578"/>
      <c r="Q4171" s="20"/>
      <c r="R4171" s="20"/>
      <c r="S4171" s="20"/>
      <c r="T4171" s="20"/>
      <c r="U4171" s="20"/>
      <c r="V4171" s="20"/>
      <c r="W4171" s="20"/>
      <c r="X4171" s="20"/>
      <c r="Y4171" s="20"/>
      <c r="Z4171" s="20"/>
      <c r="AA4171" s="20"/>
      <c r="AB4171" s="20"/>
    </row>
    <row r="4172">
      <c r="A4172" s="577"/>
      <c r="B4172" s="683"/>
      <c r="C4172" s="73"/>
      <c r="D4172" s="37"/>
      <c r="E4172" s="11"/>
      <c r="F4172" s="11"/>
      <c r="G4172" s="624"/>
      <c r="H4172" s="625"/>
      <c r="I4172" s="66"/>
      <c r="J4172" s="11"/>
      <c r="K4172" s="45"/>
      <c r="L4172" s="578"/>
      <c r="M4172" s="619"/>
      <c r="N4172" s="578"/>
      <c r="O4172" s="578"/>
      <c r="P4172" s="578"/>
      <c r="Q4172" s="20"/>
      <c r="R4172" s="20"/>
      <c r="S4172" s="20"/>
      <c r="T4172" s="20"/>
      <c r="U4172" s="20"/>
      <c r="V4172" s="20"/>
      <c r="W4172" s="20"/>
      <c r="X4172" s="20"/>
      <c r="Y4172" s="20"/>
      <c r="Z4172" s="20"/>
      <c r="AA4172" s="20"/>
      <c r="AB4172" s="20"/>
    </row>
    <row r="4173">
      <c r="A4173" s="577"/>
      <c r="B4173" s="683"/>
      <c r="C4173" s="73"/>
      <c r="D4173" s="37"/>
      <c r="E4173" s="11"/>
      <c r="F4173" s="11"/>
      <c r="G4173" s="624"/>
      <c r="H4173" s="625"/>
      <c r="I4173" s="66"/>
      <c r="J4173" s="11"/>
      <c r="K4173" s="45"/>
      <c r="L4173" s="578"/>
      <c r="M4173" s="619"/>
      <c r="N4173" s="578"/>
      <c r="O4173" s="578"/>
      <c r="P4173" s="578"/>
      <c r="Q4173" s="20"/>
      <c r="R4173" s="20"/>
      <c r="S4173" s="20"/>
      <c r="T4173" s="20"/>
      <c r="U4173" s="20"/>
      <c r="V4173" s="20"/>
      <c r="W4173" s="20"/>
      <c r="X4173" s="20"/>
      <c r="Y4173" s="20"/>
      <c r="Z4173" s="20"/>
      <c r="AA4173" s="20"/>
      <c r="AB4173" s="20"/>
    </row>
    <row r="4174">
      <c r="A4174" s="577"/>
      <c r="B4174" s="683"/>
      <c r="C4174" s="73"/>
      <c r="D4174" s="37"/>
      <c r="E4174" s="11"/>
      <c r="F4174" s="11"/>
      <c r="G4174" s="624"/>
      <c r="H4174" s="625"/>
      <c r="I4174" s="66"/>
      <c r="J4174" s="11"/>
      <c r="K4174" s="45"/>
      <c r="L4174" s="578"/>
      <c r="M4174" s="619"/>
      <c r="N4174" s="578"/>
      <c r="O4174" s="578"/>
      <c r="P4174" s="578"/>
      <c r="Q4174" s="20"/>
      <c r="R4174" s="20"/>
      <c r="S4174" s="20"/>
      <c r="T4174" s="20"/>
      <c r="U4174" s="20"/>
      <c r="V4174" s="20"/>
      <c r="W4174" s="20"/>
      <c r="X4174" s="20"/>
      <c r="Y4174" s="20"/>
      <c r="Z4174" s="20"/>
      <c r="AA4174" s="20"/>
      <c r="AB4174" s="20"/>
    </row>
    <row r="4175">
      <c r="A4175" s="577"/>
      <c r="B4175" s="683"/>
      <c r="C4175" s="73"/>
      <c r="D4175" s="37"/>
      <c r="E4175" s="11"/>
      <c r="F4175" s="11"/>
      <c r="G4175" s="624"/>
      <c r="H4175" s="625"/>
      <c r="I4175" s="66"/>
      <c r="J4175" s="11"/>
      <c r="K4175" s="45"/>
      <c r="L4175" s="578"/>
      <c r="M4175" s="619"/>
      <c r="N4175" s="578"/>
      <c r="O4175" s="578"/>
      <c r="P4175" s="578"/>
      <c r="Q4175" s="20"/>
      <c r="R4175" s="20"/>
      <c r="S4175" s="20"/>
      <c r="T4175" s="20"/>
      <c r="U4175" s="20"/>
      <c r="V4175" s="20"/>
      <c r="W4175" s="20"/>
      <c r="X4175" s="20"/>
      <c r="Y4175" s="20"/>
      <c r="Z4175" s="20"/>
      <c r="AA4175" s="20"/>
      <c r="AB4175" s="20"/>
    </row>
    <row r="4176">
      <c r="A4176" s="577"/>
      <c r="B4176" s="683"/>
      <c r="C4176" s="73"/>
      <c r="D4176" s="37"/>
      <c r="E4176" s="11"/>
      <c r="F4176" s="11"/>
      <c r="G4176" s="624"/>
      <c r="H4176" s="625"/>
      <c r="I4176" s="66"/>
      <c r="J4176" s="11"/>
      <c r="K4176" s="45"/>
      <c r="L4176" s="578"/>
      <c r="M4176" s="619"/>
      <c r="N4176" s="578"/>
      <c r="O4176" s="578"/>
      <c r="P4176" s="578"/>
      <c r="Q4176" s="20"/>
      <c r="R4176" s="20"/>
      <c r="S4176" s="20"/>
      <c r="T4176" s="20"/>
      <c r="U4176" s="20"/>
      <c r="V4176" s="20"/>
      <c r="W4176" s="20"/>
      <c r="X4176" s="20"/>
      <c r="Y4176" s="20"/>
      <c r="Z4176" s="20"/>
      <c r="AA4176" s="20"/>
      <c r="AB4176" s="20"/>
    </row>
    <row r="4177">
      <c r="A4177" s="577"/>
      <c r="B4177" s="683"/>
      <c r="C4177" s="73"/>
      <c r="D4177" s="37"/>
      <c r="E4177" s="11"/>
      <c r="F4177" s="11"/>
      <c r="G4177" s="624"/>
      <c r="H4177" s="625"/>
      <c r="I4177" s="66"/>
      <c r="J4177" s="11"/>
      <c r="K4177" s="45"/>
      <c r="L4177" s="578"/>
      <c r="M4177" s="619"/>
      <c r="N4177" s="578"/>
      <c r="O4177" s="578"/>
      <c r="P4177" s="578"/>
      <c r="Q4177" s="20"/>
      <c r="R4177" s="20"/>
      <c r="S4177" s="20"/>
      <c r="T4177" s="20"/>
      <c r="U4177" s="20"/>
      <c r="V4177" s="20"/>
      <c r="W4177" s="20"/>
      <c r="X4177" s="20"/>
      <c r="Y4177" s="20"/>
      <c r="Z4177" s="20"/>
      <c r="AA4177" s="20"/>
      <c r="AB4177" s="20"/>
    </row>
    <row r="4178">
      <c r="A4178" s="577"/>
      <c r="B4178" s="683"/>
      <c r="C4178" s="73"/>
      <c r="D4178" s="37"/>
      <c r="E4178" s="11"/>
      <c r="F4178" s="11"/>
      <c r="G4178" s="624"/>
      <c r="H4178" s="625"/>
      <c r="I4178" s="66"/>
      <c r="J4178" s="11"/>
      <c r="K4178" s="45"/>
      <c r="L4178" s="578"/>
      <c r="M4178" s="619"/>
      <c r="N4178" s="578"/>
      <c r="O4178" s="578"/>
      <c r="P4178" s="578"/>
      <c r="Q4178" s="20"/>
      <c r="R4178" s="20"/>
      <c r="S4178" s="20"/>
      <c r="T4178" s="20"/>
      <c r="U4178" s="20"/>
      <c r="V4178" s="20"/>
      <c r="W4178" s="20"/>
      <c r="X4178" s="20"/>
      <c r="Y4178" s="20"/>
      <c r="Z4178" s="20"/>
      <c r="AA4178" s="20"/>
      <c r="AB4178" s="20"/>
    </row>
    <row r="4179">
      <c r="A4179" s="577"/>
      <c r="B4179" s="683"/>
      <c r="C4179" s="73"/>
      <c r="D4179" s="37"/>
      <c r="E4179" s="11"/>
      <c r="F4179" s="11"/>
      <c r="G4179" s="624"/>
      <c r="H4179" s="625"/>
      <c r="I4179" s="66"/>
      <c r="J4179" s="11"/>
      <c r="K4179" s="45"/>
      <c r="L4179" s="578"/>
      <c r="M4179" s="619"/>
      <c r="N4179" s="578"/>
      <c r="O4179" s="578"/>
      <c r="P4179" s="578"/>
      <c r="Q4179" s="20"/>
      <c r="R4179" s="20"/>
      <c r="S4179" s="20"/>
      <c r="T4179" s="20"/>
      <c r="U4179" s="20"/>
      <c r="V4179" s="20"/>
      <c r="W4179" s="20"/>
      <c r="X4179" s="20"/>
      <c r="Y4179" s="20"/>
      <c r="Z4179" s="20"/>
      <c r="AA4179" s="20"/>
      <c r="AB4179" s="20"/>
    </row>
    <row r="4180">
      <c r="A4180" s="577"/>
      <c r="B4180" s="683"/>
      <c r="C4180" s="73"/>
      <c r="D4180" s="37"/>
      <c r="E4180" s="11"/>
      <c r="F4180" s="11"/>
      <c r="G4180" s="624"/>
      <c r="H4180" s="625"/>
      <c r="I4180" s="66"/>
      <c r="J4180" s="11"/>
      <c r="K4180" s="45"/>
      <c r="L4180" s="578"/>
      <c r="M4180" s="619"/>
      <c r="N4180" s="578"/>
      <c r="O4180" s="578"/>
      <c r="P4180" s="578"/>
      <c r="Q4180" s="20"/>
      <c r="R4180" s="20"/>
      <c r="S4180" s="20"/>
      <c r="T4180" s="20"/>
      <c r="U4180" s="20"/>
      <c r="V4180" s="20"/>
      <c r="W4180" s="20"/>
      <c r="X4180" s="20"/>
      <c r="Y4180" s="20"/>
      <c r="Z4180" s="20"/>
      <c r="AA4180" s="20"/>
      <c r="AB4180" s="20"/>
    </row>
    <row r="4181">
      <c r="A4181" s="577"/>
      <c r="B4181" s="683"/>
      <c r="C4181" s="73"/>
      <c r="D4181" s="37"/>
      <c r="E4181" s="11"/>
      <c r="F4181" s="11"/>
      <c r="G4181" s="624"/>
      <c r="H4181" s="625"/>
      <c r="I4181" s="66"/>
      <c r="J4181" s="11"/>
      <c r="K4181" s="45"/>
      <c r="L4181" s="578"/>
      <c r="M4181" s="619"/>
      <c r="N4181" s="578"/>
      <c r="O4181" s="578"/>
      <c r="P4181" s="578"/>
      <c r="Q4181" s="20"/>
      <c r="R4181" s="20"/>
      <c r="S4181" s="20"/>
      <c r="T4181" s="20"/>
      <c r="U4181" s="20"/>
      <c r="V4181" s="20"/>
      <c r="W4181" s="20"/>
      <c r="X4181" s="20"/>
      <c r="Y4181" s="20"/>
      <c r="Z4181" s="20"/>
      <c r="AA4181" s="20"/>
      <c r="AB4181" s="20"/>
    </row>
    <row r="4182">
      <c r="A4182" s="577"/>
      <c r="B4182" s="683"/>
      <c r="C4182" s="73"/>
      <c r="D4182" s="37"/>
      <c r="E4182" s="11"/>
      <c r="F4182" s="11"/>
      <c r="G4182" s="624"/>
      <c r="H4182" s="625"/>
      <c r="I4182" s="66"/>
      <c r="J4182" s="11"/>
      <c r="K4182" s="45"/>
      <c r="L4182" s="578"/>
      <c r="M4182" s="619"/>
      <c r="N4182" s="578"/>
      <c r="O4182" s="578"/>
      <c r="P4182" s="578"/>
      <c r="Q4182" s="20"/>
      <c r="R4182" s="20"/>
      <c r="S4182" s="20"/>
      <c r="T4182" s="20"/>
      <c r="U4182" s="20"/>
      <c r="V4182" s="20"/>
      <c r="W4182" s="20"/>
      <c r="X4182" s="20"/>
      <c r="Y4182" s="20"/>
      <c r="Z4182" s="20"/>
      <c r="AA4182" s="20"/>
      <c r="AB4182" s="20"/>
    </row>
    <row r="4183">
      <c r="A4183" s="577"/>
      <c r="B4183" s="683"/>
      <c r="C4183" s="73"/>
      <c r="D4183" s="37"/>
      <c r="E4183" s="11"/>
      <c r="F4183" s="11"/>
      <c r="G4183" s="624"/>
      <c r="H4183" s="625"/>
      <c r="I4183" s="66"/>
      <c r="J4183" s="11"/>
      <c r="K4183" s="45"/>
      <c r="L4183" s="578"/>
      <c r="M4183" s="619"/>
      <c r="N4183" s="578"/>
      <c r="O4183" s="578"/>
      <c r="P4183" s="578"/>
      <c r="Q4183" s="20"/>
      <c r="R4183" s="20"/>
      <c r="S4183" s="20"/>
      <c r="T4183" s="20"/>
      <c r="U4183" s="20"/>
      <c r="V4183" s="20"/>
      <c r="W4183" s="20"/>
      <c r="X4183" s="20"/>
      <c r="Y4183" s="20"/>
      <c r="Z4183" s="20"/>
      <c r="AA4183" s="20"/>
      <c r="AB4183" s="20"/>
    </row>
    <row r="4184">
      <c r="A4184" s="577"/>
      <c r="B4184" s="683"/>
      <c r="C4184" s="73"/>
      <c r="D4184" s="37"/>
      <c r="E4184" s="11"/>
      <c r="F4184" s="11"/>
      <c r="G4184" s="624"/>
      <c r="H4184" s="625"/>
      <c r="I4184" s="66"/>
      <c r="J4184" s="11"/>
      <c r="K4184" s="45"/>
      <c r="L4184" s="578"/>
      <c r="M4184" s="619"/>
      <c r="N4184" s="578"/>
      <c r="O4184" s="578"/>
      <c r="P4184" s="578"/>
      <c r="Q4184" s="20"/>
      <c r="R4184" s="20"/>
      <c r="S4184" s="20"/>
      <c r="T4184" s="20"/>
      <c r="U4184" s="20"/>
      <c r="V4184" s="20"/>
      <c r="W4184" s="20"/>
      <c r="X4184" s="20"/>
      <c r="Y4184" s="20"/>
      <c r="Z4184" s="20"/>
      <c r="AA4184" s="20"/>
      <c r="AB4184" s="20"/>
    </row>
    <row r="4185">
      <c r="A4185" s="577"/>
      <c r="B4185" s="683"/>
      <c r="C4185" s="73"/>
      <c r="D4185" s="37"/>
      <c r="E4185" s="11"/>
      <c r="F4185" s="11"/>
      <c r="G4185" s="624"/>
      <c r="H4185" s="625"/>
      <c r="I4185" s="66"/>
      <c r="J4185" s="11"/>
      <c r="K4185" s="45"/>
      <c r="L4185" s="578"/>
      <c r="M4185" s="619"/>
      <c r="N4185" s="578"/>
      <c r="O4185" s="578"/>
      <c r="P4185" s="578"/>
      <c r="Q4185" s="20"/>
      <c r="R4185" s="20"/>
      <c r="S4185" s="20"/>
      <c r="T4185" s="20"/>
      <c r="U4185" s="20"/>
      <c r="V4185" s="20"/>
      <c r="W4185" s="20"/>
      <c r="X4185" s="20"/>
      <c r="Y4185" s="20"/>
      <c r="Z4185" s="20"/>
      <c r="AA4185" s="20"/>
      <c r="AB4185" s="20"/>
    </row>
    <row r="4186">
      <c r="A4186" s="577"/>
      <c r="B4186" s="683"/>
      <c r="C4186" s="73"/>
      <c r="D4186" s="37"/>
      <c r="E4186" s="11"/>
      <c r="F4186" s="11"/>
      <c r="G4186" s="624"/>
      <c r="H4186" s="625"/>
      <c r="I4186" s="66"/>
      <c r="J4186" s="11"/>
      <c r="K4186" s="45"/>
      <c r="L4186" s="578"/>
      <c r="M4186" s="619"/>
      <c r="N4186" s="578"/>
      <c r="O4186" s="578"/>
      <c r="P4186" s="578"/>
      <c r="Q4186" s="20"/>
      <c r="R4186" s="20"/>
      <c r="S4186" s="20"/>
      <c r="T4186" s="20"/>
      <c r="U4186" s="20"/>
      <c r="V4186" s="20"/>
      <c r="W4186" s="20"/>
      <c r="X4186" s="20"/>
      <c r="Y4186" s="20"/>
      <c r="Z4186" s="20"/>
      <c r="AA4186" s="20"/>
      <c r="AB4186" s="20"/>
    </row>
    <row r="4187">
      <c r="A4187" s="577"/>
      <c r="B4187" s="683"/>
      <c r="C4187" s="73"/>
      <c r="D4187" s="37"/>
      <c r="E4187" s="11"/>
      <c r="F4187" s="11"/>
      <c r="G4187" s="624"/>
      <c r="H4187" s="625"/>
      <c r="I4187" s="66"/>
      <c r="J4187" s="11"/>
      <c r="K4187" s="45"/>
      <c r="L4187" s="578"/>
      <c r="M4187" s="619"/>
      <c r="N4187" s="578"/>
      <c r="O4187" s="578"/>
      <c r="P4187" s="578"/>
      <c r="Q4187" s="20"/>
      <c r="R4187" s="20"/>
      <c r="S4187" s="20"/>
      <c r="T4187" s="20"/>
      <c r="U4187" s="20"/>
      <c r="V4187" s="20"/>
      <c r="W4187" s="20"/>
      <c r="X4187" s="20"/>
      <c r="Y4187" s="20"/>
      <c r="Z4187" s="20"/>
      <c r="AA4187" s="20"/>
      <c r="AB4187" s="20"/>
    </row>
    <row r="4188">
      <c r="A4188" s="577"/>
      <c r="B4188" s="683"/>
      <c r="C4188" s="73"/>
      <c r="D4188" s="37"/>
      <c r="E4188" s="11"/>
      <c r="F4188" s="11"/>
      <c r="G4188" s="624"/>
      <c r="H4188" s="625"/>
      <c r="I4188" s="66"/>
      <c r="J4188" s="11"/>
      <c r="K4188" s="45"/>
      <c r="L4188" s="578"/>
      <c r="M4188" s="619"/>
      <c r="N4188" s="578"/>
      <c r="O4188" s="578"/>
      <c r="P4188" s="578"/>
      <c r="Q4188" s="20"/>
      <c r="R4188" s="20"/>
      <c r="S4188" s="20"/>
      <c r="T4188" s="20"/>
      <c r="U4188" s="20"/>
      <c r="V4188" s="20"/>
      <c r="W4188" s="20"/>
      <c r="X4188" s="20"/>
      <c r="Y4188" s="20"/>
      <c r="Z4188" s="20"/>
      <c r="AA4188" s="20"/>
      <c r="AB4188" s="20"/>
    </row>
    <row r="4189">
      <c r="A4189" s="577"/>
      <c r="B4189" s="683"/>
      <c r="C4189" s="73"/>
      <c r="D4189" s="37"/>
      <c r="E4189" s="11"/>
      <c r="F4189" s="11"/>
      <c r="G4189" s="624"/>
      <c r="H4189" s="625"/>
      <c r="I4189" s="66"/>
      <c r="J4189" s="11"/>
      <c r="K4189" s="45"/>
      <c r="L4189" s="578"/>
      <c r="M4189" s="619"/>
      <c r="N4189" s="578"/>
      <c r="O4189" s="578"/>
      <c r="P4189" s="578"/>
      <c r="Q4189" s="20"/>
      <c r="R4189" s="20"/>
      <c r="S4189" s="20"/>
      <c r="T4189" s="20"/>
      <c r="U4189" s="20"/>
      <c r="V4189" s="20"/>
      <c r="W4189" s="20"/>
      <c r="X4189" s="20"/>
      <c r="Y4189" s="20"/>
      <c r="Z4189" s="20"/>
      <c r="AA4189" s="20"/>
      <c r="AB4189" s="20"/>
    </row>
    <row r="4190">
      <c r="A4190" s="577"/>
      <c r="B4190" s="683"/>
      <c r="C4190" s="73"/>
      <c r="D4190" s="37"/>
      <c r="E4190" s="11"/>
      <c r="F4190" s="11"/>
      <c r="G4190" s="624"/>
      <c r="H4190" s="625"/>
      <c r="I4190" s="66"/>
      <c r="J4190" s="11"/>
      <c r="K4190" s="45"/>
      <c r="L4190" s="578"/>
      <c r="M4190" s="619"/>
      <c r="N4190" s="578"/>
      <c r="O4190" s="578"/>
      <c r="P4190" s="578"/>
      <c r="Q4190" s="20"/>
      <c r="R4190" s="20"/>
      <c r="S4190" s="20"/>
      <c r="T4190" s="20"/>
      <c r="U4190" s="20"/>
      <c r="V4190" s="20"/>
      <c r="W4190" s="20"/>
      <c r="X4190" s="20"/>
      <c r="Y4190" s="20"/>
      <c r="Z4190" s="20"/>
      <c r="AA4190" s="20"/>
      <c r="AB4190" s="20"/>
    </row>
    <row r="4191">
      <c r="A4191" s="577"/>
      <c r="B4191" s="683"/>
      <c r="C4191" s="73"/>
      <c r="D4191" s="37"/>
      <c r="E4191" s="11"/>
      <c r="F4191" s="11"/>
      <c r="G4191" s="624"/>
      <c r="H4191" s="625"/>
      <c r="I4191" s="66"/>
      <c r="J4191" s="11"/>
      <c r="K4191" s="45"/>
      <c r="L4191" s="578"/>
      <c r="M4191" s="619"/>
      <c r="N4191" s="578"/>
      <c r="O4191" s="578"/>
      <c r="P4191" s="578"/>
      <c r="Q4191" s="20"/>
      <c r="R4191" s="20"/>
      <c r="S4191" s="20"/>
      <c r="T4191" s="20"/>
      <c r="U4191" s="20"/>
      <c r="V4191" s="20"/>
      <c r="W4191" s="20"/>
      <c r="X4191" s="20"/>
      <c r="Y4191" s="20"/>
      <c r="Z4191" s="20"/>
      <c r="AA4191" s="20"/>
      <c r="AB4191" s="20"/>
    </row>
    <row r="4192">
      <c r="A4192" s="577"/>
      <c r="B4192" s="683"/>
      <c r="C4192" s="73"/>
      <c r="D4192" s="37"/>
      <c r="E4192" s="11"/>
      <c r="F4192" s="11"/>
      <c r="G4192" s="624"/>
      <c r="H4192" s="625"/>
      <c r="I4192" s="66"/>
      <c r="J4192" s="11"/>
      <c r="K4192" s="45"/>
      <c r="L4192" s="578"/>
      <c r="M4192" s="619"/>
      <c r="N4192" s="578"/>
      <c r="O4192" s="578"/>
      <c r="P4192" s="578"/>
      <c r="Q4192" s="20"/>
      <c r="R4192" s="20"/>
      <c r="S4192" s="20"/>
      <c r="T4192" s="20"/>
      <c r="U4192" s="20"/>
      <c r="V4192" s="20"/>
      <c r="W4192" s="20"/>
      <c r="X4192" s="20"/>
      <c r="Y4192" s="20"/>
      <c r="Z4192" s="20"/>
      <c r="AA4192" s="20"/>
      <c r="AB4192" s="20"/>
    </row>
    <row r="4193">
      <c r="A4193" s="577"/>
      <c r="B4193" s="683"/>
      <c r="C4193" s="73"/>
      <c r="D4193" s="37"/>
      <c r="E4193" s="11"/>
      <c r="F4193" s="11"/>
      <c r="G4193" s="624"/>
      <c r="H4193" s="625"/>
      <c r="I4193" s="66"/>
      <c r="J4193" s="11"/>
      <c r="K4193" s="45"/>
      <c r="L4193" s="578"/>
      <c r="M4193" s="619"/>
      <c r="N4193" s="578"/>
      <c r="O4193" s="578"/>
      <c r="P4193" s="578"/>
      <c r="Q4193" s="20"/>
      <c r="R4193" s="20"/>
      <c r="S4193" s="20"/>
      <c r="T4193" s="20"/>
      <c r="U4193" s="20"/>
      <c r="V4193" s="20"/>
      <c r="W4193" s="20"/>
      <c r="X4193" s="20"/>
      <c r="Y4193" s="20"/>
      <c r="Z4193" s="20"/>
      <c r="AA4193" s="20"/>
      <c r="AB4193" s="20"/>
    </row>
    <row r="4194">
      <c r="A4194" s="577"/>
      <c r="B4194" s="683"/>
      <c r="C4194" s="73"/>
      <c r="D4194" s="37"/>
      <c r="E4194" s="11"/>
      <c r="F4194" s="11"/>
      <c r="G4194" s="624"/>
      <c r="H4194" s="625"/>
      <c r="I4194" s="66"/>
      <c r="J4194" s="11"/>
      <c r="K4194" s="45"/>
      <c r="L4194" s="578"/>
      <c r="M4194" s="619"/>
      <c r="N4194" s="578"/>
      <c r="O4194" s="578"/>
      <c r="P4194" s="578"/>
      <c r="Q4194" s="20"/>
      <c r="R4194" s="20"/>
      <c r="S4194" s="20"/>
      <c r="T4194" s="20"/>
      <c r="U4194" s="20"/>
      <c r="V4194" s="20"/>
      <c r="W4194" s="20"/>
      <c r="X4194" s="20"/>
      <c r="Y4194" s="20"/>
      <c r="Z4194" s="20"/>
      <c r="AA4194" s="20"/>
      <c r="AB4194" s="20"/>
    </row>
    <row r="4195">
      <c r="A4195" s="577"/>
      <c r="B4195" s="683"/>
      <c r="C4195" s="73"/>
      <c r="D4195" s="37"/>
      <c r="E4195" s="11"/>
      <c r="F4195" s="11"/>
      <c r="G4195" s="624"/>
      <c r="H4195" s="625"/>
      <c r="I4195" s="66"/>
      <c r="J4195" s="11"/>
      <c r="K4195" s="45"/>
      <c r="L4195" s="578"/>
      <c r="M4195" s="619"/>
      <c r="N4195" s="578"/>
      <c r="O4195" s="578"/>
      <c r="P4195" s="578"/>
      <c r="Q4195" s="20"/>
      <c r="R4195" s="20"/>
      <c r="S4195" s="20"/>
      <c r="T4195" s="20"/>
      <c r="U4195" s="20"/>
      <c r="V4195" s="20"/>
      <c r="W4195" s="20"/>
      <c r="X4195" s="20"/>
      <c r="Y4195" s="20"/>
      <c r="Z4195" s="20"/>
      <c r="AA4195" s="20"/>
      <c r="AB4195" s="20"/>
    </row>
    <row r="4196">
      <c r="A4196" s="577"/>
      <c r="B4196" s="683"/>
      <c r="C4196" s="73"/>
      <c r="D4196" s="37"/>
      <c r="E4196" s="11"/>
      <c r="F4196" s="11"/>
      <c r="G4196" s="624"/>
      <c r="H4196" s="625"/>
      <c r="I4196" s="66"/>
      <c r="J4196" s="11"/>
      <c r="K4196" s="45"/>
      <c r="L4196" s="578"/>
      <c r="M4196" s="619"/>
      <c r="N4196" s="578"/>
      <c r="O4196" s="578"/>
      <c r="P4196" s="578"/>
      <c r="Q4196" s="20"/>
      <c r="R4196" s="20"/>
      <c r="S4196" s="20"/>
      <c r="T4196" s="20"/>
      <c r="U4196" s="20"/>
      <c r="V4196" s="20"/>
      <c r="W4196" s="20"/>
      <c r="X4196" s="20"/>
      <c r="Y4196" s="20"/>
      <c r="Z4196" s="20"/>
      <c r="AA4196" s="20"/>
      <c r="AB4196" s="20"/>
    </row>
    <row r="4197">
      <c r="A4197" s="577"/>
      <c r="B4197" s="683"/>
      <c r="C4197" s="73"/>
      <c r="D4197" s="37"/>
      <c r="E4197" s="11"/>
      <c r="F4197" s="11"/>
      <c r="G4197" s="624"/>
      <c r="H4197" s="625"/>
      <c r="I4197" s="66"/>
      <c r="J4197" s="11"/>
      <c r="K4197" s="45"/>
      <c r="L4197" s="578"/>
      <c r="M4197" s="619"/>
      <c r="N4197" s="578"/>
      <c r="O4197" s="578"/>
      <c r="P4197" s="578"/>
      <c r="Q4197" s="20"/>
      <c r="R4197" s="20"/>
      <c r="S4197" s="20"/>
      <c r="T4197" s="20"/>
      <c r="U4197" s="20"/>
      <c r="V4197" s="20"/>
      <c r="W4197" s="20"/>
      <c r="X4197" s="20"/>
      <c r="Y4197" s="20"/>
      <c r="Z4197" s="20"/>
      <c r="AA4197" s="20"/>
      <c r="AB4197" s="20"/>
    </row>
    <row r="4198">
      <c r="A4198" s="577"/>
      <c r="B4198" s="683"/>
      <c r="C4198" s="73"/>
      <c r="D4198" s="37"/>
      <c r="E4198" s="11"/>
      <c r="F4198" s="11"/>
      <c r="G4198" s="624"/>
      <c r="H4198" s="625"/>
      <c r="I4198" s="66"/>
      <c r="J4198" s="11"/>
      <c r="K4198" s="45"/>
      <c r="L4198" s="578"/>
      <c r="M4198" s="619"/>
      <c r="N4198" s="578"/>
      <c r="O4198" s="578"/>
      <c r="P4198" s="578"/>
      <c r="Q4198" s="20"/>
      <c r="R4198" s="20"/>
      <c r="S4198" s="20"/>
      <c r="T4198" s="20"/>
      <c r="U4198" s="20"/>
      <c r="V4198" s="20"/>
      <c r="W4198" s="20"/>
      <c r="X4198" s="20"/>
      <c r="Y4198" s="20"/>
      <c r="Z4198" s="20"/>
      <c r="AA4198" s="20"/>
      <c r="AB4198" s="20"/>
    </row>
    <row r="4199">
      <c r="A4199" s="577"/>
      <c r="B4199" s="683"/>
      <c r="C4199" s="73"/>
      <c r="D4199" s="37"/>
      <c r="E4199" s="11"/>
      <c r="F4199" s="11"/>
      <c r="G4199" s="624"/>
      <c r="H4199" s="625"/>
      <c r="I4199" s="66"/>
      <c r="J4199" s="11"/>
      <c r="K4199" s="45"/>
      <c r="L4199" s="578"/>
      <c r="M4199" s="619"/>
      <c r="N4199" s="578"/>
      <c r="O4199" s="578"/>
      <c r="P4199" s="578"/>
      <c r="Q4199" s="20"/>
      <c r="R4199" s="20"/>
      <c r="S4199" s="20"/>
      <c r="T4199" s="20"/>
      <c r="U4199" s="20"/>
      <c r="V4199" s="20"/>
      <c r="W4199" s="20"/>
      <c r="X4199" s="20"/>
      <c r="Y4199" s="20"/>
      <c r="Z4199" s="20"/>
      <c r="AA4199" s="20"/>
      <c r="AB4199" s="20"/>
    </row>
    <row r="4200">
      <c r="A4200" s="577"/>
      <c r="B4200" s="683"/>
      <c r="C4200" s="73"/>
      <c r="D4200" s="37"/>
      <c r="E4200" s="11"/>
      <c r="F4200" s="11"/>
      <c r="G4200" s="624"/>
      <c r="H4200" s="625"/>
      <c r="I4200" s="66"/>
      <c r="J4200" s="11"/>
      <c r="K4200" s="45"/>
      <c r="L4200" s="578"/>
      <c r="M4200" s="619"/>
      <c r="N4200" s="578"/>
      <c r="O4200" s="578"/>
      <c r="P4200" s="578"/>
      <c r="Q4200" s="20"/>
      <c r="R4200" s="20"/>
      <c r="S4200" s="20"/>
      <c r="T4200" s="20"/>
      <c r="U4200" s="20"/>
      <c r="V4200" s="20"/>
      <c r="W4200" s="20"/>
      <c r="X4200" s="20"/>
      <c r="Y4200" s="20"/>
      <c r="Z4200" s="20"/>
      <c r="AA4200" s="20"/>
      <c r="AB4200" s="20"/>
    </row>
    <row r="4201">
      <c r="A4201" s="577"/>
      <c r="B4201" s="683"/>
      <c r="C4201" s="73"/>
      <c r="D4201" s="37"/>
      <c r="E4201" s="11"/>
      <c r="F4201" s="11"/>
      <c r="G4201" s="624"/>
      <c r="H4201" s="625"/>
      <c r="I4201" s="66"/>
      <c r="J4201" s="11"/>
      <c r="K4201" s="45"/>
      <c r="L4201" s="578"/>
      <c r="M4201" s="619"/>
      <c r="N4201" s="578"/>
      <c r="O4201" s="578"/>
      <c r="P4201" s="578"/>
      <c r="Q4201" s="20"/>
      <c r="R4201" s="20"/>
      <c r="S4201" s="20"/>
      <c r="T4201" s="20"/>
      <c r="U4201" s="20"/>
      <c r="V4201" s="20"/>
      <c r="W4201" s="20"/>
      <c r="X4201" s="20"/>
      <c r="Y4201" s="20"/>
      <c r="Z4201" s="20"/>
      <c r="AA4201" s="20"/>
      <c r="AB4201" s="20"/>
    </row>
    <row r="4202">
      <c r="A4202" s="577"/>
      <c r="B4202" s="683"/>
      <c r="C4202" s="73"/>
      <c r="D4202" s="37"/>
      <c r="E4202" s="11"/>
      <c r="F4202" s="11"/>
      <c r="G4202" s="624"/>
      <c r="H4202" s="625"/>
      <c r="I4202" s="66"/>
      <c r="J4202" s="11"/>
      <c r="K4202" s="45"/>
      <c r="L4202" s="578"/>
      <c r="M4202" s="619"/>
      <c r="N4202" s="578"/>
      <c r="O4202" s="578"/>
      <c r="P4202" s="578"/>
      <c r="Q4202" s="20"/>
      <c r="R4202" s="20"/>
      <c r="S4202" s="20"/>
      <c r="T4202" s="20"/>
      <c r="U4202" s="20"/>
      <c r="V4202" s="20"/>
      <c r="W4202" s="20"/>
      <c r="X4202" s="20"/>
      <c r="Y4202" s="20"/>
      <c r="Z4202" s="20"/>
      <c r="AA4202" s="20"/>
      <c r="AB4202" s="20"/>
    </row>
    <row r="4203">
      <c r="A4203" s="577"/>
      <c r="B4203" s="683"/>
      <c r="C4203" s="73"/>
      <c r="D4203" s="37"/>
      <c r="E4203" s="11"/>
      <c r="F4203" s="11"/>
      <c r="G4203" s="624"/>
      <c r="H4203" s="625"/>
      <c r="I4203" s="66"/>
      <c r="J4203" s="11"/>
      <c r="K4203" s="45"/>
      <c r="L4203" s="578"/>
      <c r="M4203" s="619"/>
      <c r="N4203" s="578"/>
      <c r="O4203" s="578"/>
      <c r="P4203" s="578"/>
      <c r="Q4203" s="20"/>
      <c r="R4203" s="20"/>
      <c r="S4203" s="20"/>
      <c r="T4203" s="20"/>
      <c r="U4203" s="20"/>
      <c r="V4203" s="20"/>
      <c r="W4203" s="20"/>
      <c r="X4203" s="20"/>
      <c r="Y4203" s="20"/>
      <c r="Z4203" s="20"/>
      <c r="AA4203" s="20"/>
      <c r="AB4203" s="20"/>
    </row>
    <row r="4204">
      <c r="A4204" s="577"/>
      <c r="B4204" s="683"/>
      <c r="C4204" s="73"/>
      <c r="D4204" s="37"/>
      <c r="E4204" s="11"/>
      <c r="F4204" s="11"/>
      <c r="G4204" s="624"/>
      <c r="H4204" s="625"/>
      <c r="I4204" s="66"/>
      <c r="J4204" s="11"/>
      <c r="K4204" s="45"/>
      <c r="L4204" s="578"/>
      <c r="M4204" s="619"/>
      <c r="N4204" s="578"/>
      <c r="O4204" s="578"/>
      <c r="P4204" s="578"/>
      <c r="Q4204" s="20"/>
      <c r="R4204" s="20"/>
      <c r="S4204" s="20"/>
      <c r="T4204" s="20"/>
      <c r="U4204" s="20"/>
      <c r="V4204" s="20"/>
      <c r="W4204" s="20"/>
      <c r="X4204" s="20"/>
      <c r="Y4204" s="20"/>
      <c r="Z4204" s="20"/>
      <c r="AA4204" s="20"/>
      <c r="AB4204" s="20"/>
    </row>
    <row r="4205">
      <c r="A4205" s="577"/>
      <c r="B4205" s="683"/>
      <c r="C4205" s="73"/>
      <c r="D4205" s="37"/>
      <c r="E4205" s="11"/>
      <c r="F4205" s="11"/>
      <c r="G4205" s="624"/>
      <c r="H4205" s="625"/>
      <c r="I4205" s="66"/>
      <c r="J4205" s="11"/>
      <c r="K4205" s="45"/>
      <c r="L4205" s="578"/>
      <c r="M4205" s="619"/>
      <c r="N4205" s="578"/>
      <c r="O4205" s="578"/>
      <c r="P4205" s="578"/>
      <c r="Q4205" s="20"/>
      <c r="R4205" s="20"/>
      <c r="S4205" s="20"/>
      <c r="T4205" s="20"/>
      <c r="U4205" s="20"/>
      <c r="V4205" s="20"/>
      <c r="W4205" s="20"/>
      <c r="X4205" s="20"/>
      <c r="Y4205" s="20"/>
      <c r="Z4205" s="20"/>
      <c r="AA4205" s="20"/>
      <c r="AB4205" s="20"/>
    </row>
    <row r="4206">
      <c r="A4206" s="577"/>
      <c r="B4206" s="683"/>
      <c r="C4206" s="73"/>
      <c r="D4206" s="37"/>
      <c r="E4206" s="11"/>
      <c r="F4206" s="11"/>
      <c r="G4206" s="624"/>
      <c r="H4206" s="625"/>
      <c r="I4206" s="66"/>
      <c r="J4206" s="11"/>
      <c r="K4206" s="45"/>
      <c r="L4206" s="578"/>
      <c r="M4206" s="619"/>
      <c r="N4206" s="578"/>
      <c r="O4206" s="578"/>
      <c r="P4206" s="578"/>
      <c r="Q4206" s="20"/>
      <c r="R4206" s="20"/>
      <c r="S4206" s="20"/>
      <c r="T4206" s="20"/>
      <c r="U4206" s="20"/>
      <c r="V4206" s="20"/>
      <c r="W4206" s="20"/>
      <c r="X4206" s="20"/>
      <c r="Y4206" s="20"/>
      <c r="Z4206" s="20"/>
      <c r="AA4206" s="20"/>
      <c r="AB4206" s="20"/>
    </row>
    <row r="4207">
      <c r="A4207" s="577"/>
      <c r="B4207" s="683"/>
      <c r="C4207" s="73"/>
      <c r="D4207" s="37"/>
      <c r="E4207" s="11"/>
      <c r="F4207" s="11"/>
      <c r="G4207" s="624"/>
      <c r="H4207" s="625"/>
      <c r="I4207" s="66"/>
      <c r="J4207" s="11"/>
      <c r="K4207" s="45"/>
      <c r="L4207" s="578"/>
      <c r="M4207" s="619"/>
      <c r="N4207" s="578"/>
      <c r="O4207" s="578"/>
      <c r="P4207" s="578"/>
      <c r="Q4207" s="20"/>
      <c r="R4207" s="20"/>
      <c r="S4207" s="20"/>
      <c r="T4207" s="20"/>
      <c r="U4207" s="20"/>
      <c r="V4207" s="20"/>
      <c r="W4207" s="20"/>
      <c r="X4207" s="20"/>
      <c r="Y4207" s="20"/>
      <c r="Z4207" s="20"/>
      <c r="AA4207" s="20"/>
      <c r="AB4207" s="20"/>
    </row>
    <row r="4208">
      <c r="A4208" s="577"/>
      <c r="B4208" s="683"/>
      <c r="C4208" s="73"/>
      <c r="D4208" s="37"/>
      <c r="E4208" s="11"/>
      <c r="F4208" s="11"/>
      <c r="G4208" s="624"/>
      <c r="H4208" s="625"/>
      <c r="I4208" s="66"/>
      <c r="J4208" s="11"/>
      <c r="K4208" s="45"/>
      <c r="L4208" s="578"/>
      <c r="M4208" s="619"/>
      <c r="N4208" s="578"/>
      <c r="O4208" s="578"/>
      <c r="P4208" s="578"/>
      <c r="Q4208" s="20"/>
      <c r="R4208" s="20"/>
      <c r="S4208" s="20"/>
      <c r="T4208" s="20"/>
      <c r="U4208" s="20"/>
      <c r="V4208" s="20"/>
      <c r="W4208" s="20"/>
      <c r="X4208" s="20"/>
      <c r="Y4208" s="20"/>
      <c r="Z4208" s="20"/>
      <c r="AA4208" s="20"/>
      <c r="AB4208" s="20"/>
    </row>
    <row r="4209">
      <c r="A4209" s="577"/>
      <c r="B4209" s="683"/>
      <c r="C4209" s="73"/>
      <c r="D4209" s="37"/>
      <c r="E4209" s="11"/>
      <c r="F4209" s="11"/>
      <c r="G4209" s="624"/>
      <c r="H4209" s="625"/>
      <c r="I4209" s="66"/>
      <c r="J4209" s="11"/>
      <c r="K4209" s="45"/>
      <c r="L4209" s="578"/>
      <c r="M4209" s="619"/>
      <c r="N4209" s="578"/>
      <c r="O4209" s="578"/>
      <c r="P4209" s="578"/>
      <c r="Q4209" s="20"/>
      <c r="R4209" s="20"/>
      <c r="S4209" s="20"/>
      <c r="T4209" s="20"/>
      <c r="U4209" s="20"/>
      <c r="V4209" s="20"/>
      <c r="W4209" s="20"/>
      <c r="X4209" s="20"/>
      <c r="Y4209" s="20"/>
      <c r="Z4209" s="20"/>
      <c r="AA4209" s="20"/>
      <c r="AB4209" s="20"/>
    </row>
    <row r="4210">
      <c r="A4210" s="577"/>
      <c r="B4210" s="683"/>
      <c r="C4210" s="73"/>
      <c r="D4210" s="37"/>
      <c r="E4210" s="11"/>
      <c r="F4210" s="11"/>
      <c r="G4210" s="624"/>
      <c r="H4210" s="625"/>
      <c r="I4210" s="66"/>
      <c r="J4210" s="11"/>
      <c r="K4210" s="45"/>
      <c r="L4210" s="578"/>
      <c r="M4210" s="619"/>
      <c r="N4210" s="578"/>
      <c r="O4210" s="578"/>
      <c r="P4210" s="578"/>
      <c r="Q4210" s="20"/>
      <c r="R4210" s="20"/>
      <c r="S4210" s="20"/>
      <c r="T4210" s="20"/>
      <c r="U4210" s="20"/>
      <c r="V4210" s="20"/>
      <c r="W4210" s="20"/>
      <c r="X4210" s="20"/>
      <c r="Y4210" s="20"/>
      <c r="Z4210" s="20"/>
      <c r="AA4210" s="20"/>
      <c r="AB4210" s="20"/>
    </row>
    <row r="4211">
      <c r="A4211" s="577"/>
      <c r="B4211" s="683"/>
      <c r="C4211" s="73"/>
      <c r="D4211" s="37"/>
      <c r="E4211" s="11"/>
      <c r="F4211" s="11"/>
      <c r="G4211" s="624"/>
      <c r="H4211" s="625"/>
      <c r="I4211" s="66"/>
      <c r="J4211" s="11"/>
      <c r="K4211" s="45"/>
      <c r="L4211" s="578"/>
      <c r="M4211" s="619"/>
      <c r="N4211" s="578"/>
      <c r="O4211" s="578"/>
      <c r="P4211" s="578"/>
      <c r="Q4211" s="20"/>
      <c r="R4211" s="20"/>
      <c r="S4211" s="20"/>
      <c r="T4211" s="20"/>
      <c r="U4211" s="20"/>
      <c r="V4211" s="20"/>
      <c r="W4211" s="20"/>
      <c r="X4211" s="20"/>
      <c r="Y4211" s="20"/>
      <c r="Z4211" s="20"/>
      <c r="AA4211" s="20"/>
      <c r="AB4211" s="20"/>
    </row>
    <row r="4212">
      <c r="A4212" s="577"/>
      <c r="B4212" s="683"/>
      <c r="C4212" s="73"/>
      <c r="D4212" s="37"/>
      <c r="E4212" s="11"/>
      <c r="F4212" s="11"/>
      <c r="G4212" s="624"/>
      <c r="H4212" s="625"/>
      <c r="I4212" s="66"/>
      <c r="J4212" s="11"/>
      <c r="K4212" s="45"/>
      <c r="L4212" s="578"/>
      <c r="M4212" s="619"/>
      <c r="N4212" s="578"/>
      <c r="O4212" s="578"/>
      <c r="P4212" s="578"/>
      <c r="Q4212" s="20"/>
      <c r="R4212" s="20"/>
      <c r="S4212" s="20"/>
      <c r="T4212" s="20"/>
      <c r="U4212" s="20"/>
      <c r="V4212" s="20"/>
      <c r="W4212" s="20"/>
      <c r="X4212" s="20"/>
      <c r="Y4212" s="20"/>
      <c r="Z4212" s="20"/>
      <c r="AA4212" s="20"/>
      <c r="AB4212" s="20"/>
    </row>
    <row r="4213">
      <c r="A4213" s="577"/>
      <c r="B4213" s="683"/>
      <c r="C4213" s="73"/>
      <c r="D4213" s="37"/>
      <c r="E4213" s="11"/>
      <c r="F4213" s="11"/>
      <c r="G4213" s="624"/>
      <c r="H4213" s="625"/>
      <c r="I4213" s="66"/>
      <c r="J4213" s="11"/>
      <c r="K4213" s="45"/>
      <c r="L4213" s="578"/>
      <c r="M4213" s="619"/>
      <c r="N4213" s="578"/>
      <c r="O4213" s="578"/>
      <c r="P4213" s="578"/>
      <c r="Q4213" s="20"/>
      <c r="R4213" s="20"/>
      <c r="S4213" s="20"/>
      <c r="T4213" s="20"/>
      <c r="U4213" s="20"/>
      <c r="V4213" s="20"/>
      <c r="W4213" s="20"/>
      <c r="X4213" s="20"/>
      <c r="Y4213" s="20"/>
      <c r="Z4213" s="20"/>
      <c r="AA4213" s="20"/>
      <c r="AB4213" s="20"/>
    </row>
    <row r="4214">
      <c r="A4214" s="577"/>
      <c r="B4214" s="683"/>
      <c r="C4214" s="73"/>
      <c r="D4214" s="37"/>
      <c r="E4214" s="11"/>
      <c r="F4214" s="11"/>
      <c r="G4214" s="624"/>
      <c r="H4214" s="625"/>
      <c r="I4214" s="66"/>
      <c r="J4214" s="11"/>
      <c r="K4214" s="45"/>
      <c r="L4214" s="578"/>
      <c r="M4214" s="619"/>
      <c r="N4214" s="578"/>
      <c r="O4214" s="578"/>
      <c r="P4214" s="578"/>
      <c r="Q4214" s="20"/>
      <c r="R4214" s="20"/>
      <c r="S4214" s="20"/>
      <c r="T4214" s="20"/>
      <c r="U4214" s="20"/>
      <c r="V4214" s="20"/>
      <c r="W4214" s="20"/>
      <c r="X4214" s="20"/>
      <c r="Y4214" s="20"/>
      <c r="Z4214" s="20"/>
      <c r="AA4214" s="20"/>
      <c r="AB4214" s="20"/>
    </row>
    <row r="4215">
      <c r="A4215" s="577"/>
      <c r="B4215" s="683"/>
      <c r="C4215" s="73"/>
      <c r="D4215" s="37"/>
      <c r="E4215" s="11"/>
      <c r="F4215" s="11"/>
      <c r="G4215" s="624"/>
      <c r="H4215" s="625"/>
      <c r="I4215" s="66"/>
      <c r="J4215" s="11"/>
      <c r="K4215" s="45"/>
      <c r="L4215" s="578"/>
      <c r="M4215" s="619"/>
      <c r="N4215" s="578"/>
      <c r="O4215" s="578"/>
      <c r="P4215" s="578"/>
      <c r="Q4215" s="20"/>
      <c r="R4215" s="20"/>
      <c r="S4215" s="20"/>
      <c r="T4215" s="20"/>
      <c r="U4215" s="20"/>
      <c r="V4215" s="20"/>
      <c r="W4215" s="20"/>
      <c r="X4215" s="20"/>
      <c r="Y4215" s="20"/>
      <c r="Z4215" s="20"/>
      <c r="AA4215" s="20"/>
      <c r="AB4215" s="20"/>
    </row>
    <row r="4216">
      <c r="A4216" s="577"/>
      <c r="B4216" s="683"/>
      <c r="C4216" s="73"/>
      <c r="D4216" s="37"/>
      <c r="E4216" s="11"/>
      <c r="F4216" s="11"/>
      <c r="G4216" s="624"/>
      <c r="H4216" s="625"/>
      <c r="I4216" s="66"/>
      <c r="J4216" s="11"/>
      <c r="K4216" s="45"/>
      <c r="L4216" s="578"/>
      <c r="M4216" s="619"/>
      <c r="N4216" s="578"/>
      <c r="O4216" s="578"/>
      <c r="P4216" s="578"/>
      <c r="Q4216" s="20"/>
      <c r="R4216" s="20"/>
      <c r="S4216" s="20"/>
      <c r="T4216" s="20"/>
      <c r="U4216" s="20"/>
      <c r="V4216" s="20"/>
      <c r="W4216" s="20"/>
      <c r="X4216" s="20"/>
      <c r="Y4216" s="20"/>
      <c r="Z4216" s="20"/>
      <c r="AA4216" s="20"/>
      <c r="AB4216" s="20"/>
    </row>
    <row r="4217">
      <c r="A4217" s="577"/>
      <c r="B4217" s="683"/>
      <c r="C4217" s="73"/>
      <c r="D4217" s="37"/>
      <c r="E4217" s="11"/>
      <c r="F4217" s="11"/>
      <c r="G4217" s="624"/>
      <c r="H4217" s="625"/>
      <c r="I4217" s="66"/>
      <c r="J4217" s="11"/>
      <c r="K4217" s="45"/>
      <c r="L4217" s="578"/>
      <c r="M4217" s="619"/>
      <c r="N4217" s="578"/>
      <c r="O4217" s="578"/>
      <c r="P4217" s="578"/>
      <c r="Q4217" s="20"/>
      <c r="R4217" s="20"/>
      <c r="S4217" s="20"/>
      <c r="T4217" s="20"/>
      <c r="U4217" s="20"/>
      <c r="V4217" s="20"/>
      <c r="W4217" s="20"/>
      <c r="X4217" s="20"/>
      <c r="Y4217" s="20"/>
      <c r="Z4217" s="20"/>
      <c r="AA4217" s="20"/>
      <c r="AB4217" s="20"/>
    </row>
    <row r="4218">
      <c r="A4218" s="577"/>
      <c r="B4218" s="683"/>
      <c r="C4218" s="73"/>
      <c r="D4218" s="37"/>
      <c r="E4218" s="11"/>
      <c r="F4218" s="11"/>
      <c r="G4218" s="624"/>
      <c r="H4218" s="625"/>
      <c r="I4218" s="66"/>
      <c r="J4218" s="11"/>
      <c r="K4218" s="45"/>
      <c r="L4218" s="578"/>
      <c r="M4218" s="619"/>
      <c r="N4218" s="578"/>
      <c r="O4218" s="578"/>
      <c r="P4218" s="578"/>
      <c r="Q4218" s="20"/>
      <c r="R4218" s="20"/>
      <c r="S4218" s="20"/>
      <c r="T4218" s="20"/>
      <c r="U4218" s="20"/>
      <c r="V4218" s="20"/>
      <c r="W4218" s="20"/>
      <c r="X4218" s="20"/>
      <c r="Y4218" s="20"/>
      <c r="Z4218" s="20"/>
      <c r="AA4218" s="20"/>
      <c r="AB4218" s="20"/>
    </row>
    <row r="4219">
      <c r="A4219" s="577"/>
      <c r="B4219" s="683"/>
      <c r="C4219" s="73"/>
      <c r="D4219" s="37"/>
      <c r="E4219" s="11"/>
      <c r="F4219" s="11"/>
      <c r="G4219" s="624"/>
      <c r="H4219" s="625"/>
      <c r="I4219" s="66"/>
      <c r="J4219" s="11"/>
      <c r="K4219" s="45"/>
      <c r="L4219" s="578"/>
      <c r="M4219" s="619"/>
      <c r="N4219" s="578"/>
      <c r="O4219" s="578"/>
      <c r="P4219" s="578"/>
      <c r="Q4219" s="20"/>
      <c r="R4219" s="20"/>
      <c r="S4219" s="20"/>
      <c r="T4219" s="20"/>
      <c r="U4219" s="20"/>
      <c r="V4219" s="20"/>
      <c r="W4219" s="20"/>
      <c r="X4219" s="20"/>
      <c r="Y4219" s="20"/>
      <c r="Z4219" s="20"/>
      <c r="AA4219" s="20"/>
      <c r="AB4219" s="20"/>
    </row>
    <row r="4220">
      <c r="A4220" s="577"/>
      <c r="B4220" s="683"/>
      <c r="C4220" s="73"/>
      <c r="D4220" s="37"/>
      <c r="E4220" s="11"/>
      <c r="F4220" s="11"/>
      <c r="G4220" s="624"/>
      <c r="H4220" s="625"/>
      <c r="I4220" s="66"/>
      <c r="J4220" s="11"/>
      <c r="K4220" s="45"/>
      <c r="L4220" s="578"/>
      <c r="M4220" s="619"/>
      <c r="N4220" s="578"/>
      <c r="O4220" s="578"/>
      <c r="P4220" s="578"/>
      <c r="Q4220" s="20"/>
      <c r="R4220" s="20"/>
      <c r="S4220" s="20"/>
      <c r="T4220" s="20"/>
      <c r="U4220" s="20"/>
      <c r="V4220" s="20"/>
      <c r="W4220" s="20"/>
      <c r="X4220" s="20"/>
      <c r="Y4220" s="20"/>
      <c r="Z4220" s="20"/>
      <c r="AA4220" s="20"/>
      <c r="AB4220" s="20"/>
    </row>
    <row r="4221">
      <c r="A4221" s="577"/>
      <c r="B4221" s="683"/>
      <c r="C4221" s="73"/>
      <c r="D4221" s="37"/>
      <c r="E4221" s="11"/>
      <c r="F4221" s="11"/>
      <c r="G4221" s="624"/>
      <c r="H4221" s="625"/>
      <c r="I4221" s="66"/>
      <c r="J4221" s="11"/>
      <c r="K4221" s="45"/>
      <c r="L4221" s="578"/>
      <c r="M4221" s="619"/>
      <c r="N4221" s="578"/>
      <c r="O4221" s="578"/>
      <c r="P4221" s="578"/>
      <c r="Q4221" s="20"/>
      <c r="R4221" s="20"/>
      <c r="S4221" s="20"/>
      <c r="T4221" s="20"/>
      <c r="U4221" s="20"/>
      <c r="V4221" s="20"/>
      <c r="W4221" s="20"/>
      <c r="X4221" s="20"/>
      <c r="Y4221" s="20"/>
      <c r="Z4221" s="20"/>
      <c r="AA4221" s="20"/>
      <c r="AB4221" s="20"/>
    </row>
    <row r="4222">
      <c r="A4222" s="577"/>
      <c r="B4222" s="683"/>
      <c r="C4222" s="73"/>
      <c r="D4222" s="37"/>
      <c r="E4222" s="11"/>
      <c r="F4222" s="11"/>
      <c r="G4222" s="624"/>
      <c r="H4222" s="625"/>
      <c r="I4222" s="66"/>
      <c r="J4222" s="11"/>
      <c r="K4222" s="45"/>
      <c r="L4222" s="578"/>
      <c r="M4222" s="619"/>
      <c r="N4222" s="578"/>
      <c r="O4222" s="578"/>
      <c r="P4222" s="578"/>
      <c r="Q4222" s="20"/>
      <c r="R4222" s="20"/>
      <c r="S4222" s="20"/>
      <c r="T4222" s="20"/>
      <c r="U4222" s="20"/>
      <c r="V4222" s="20"/>
      <c r="W4222" s="20"/>
      <c r="X4222" s="20"/>
      <c r="Y4222" s="20"/>
      <c r="Z4222" s="20"/>
      <c r="AA4222" s="20"/>
      <c r="AB4222" s="20"/>
    </row>
    <row r="4223">
      <c r="A4223" s="577"/>
      <c r="B4223" s="683"/>
      <c r="C4223" s="73"/>
      <c r="D4223" s="37"/>
      <c r="E4223" s="11"/>
      <c r="F4223" s="11"/>
      <c r="G4223" s="624"/>
      <c r="H4223" s="625"/>
      <c r="I4223" s="66"/>
      <c r="J4223" s="11"/>
      <c r="K4223" s="45"/>
      <c r="L4223" s="578"/>
      <c r="M4223" s="619"/>
      <c r="N4223" s="578"/>
      <c r="O4223" s="578"/>
      <c r="P4223" s="578"/>
      <c r="Q4223" s="20"/>
      <c r="R4223" s="20"/>
      <c r="S4223" s="20"/>
      <c r="T4223" s="20"/>
      <c r="U4223" s="20"/>
      <c r="V4223" s="20"/>
      <c r="W4223" s="20"/>
      <c r="X4223" s="20"/>
      <c r="Y4223" s="20"/>
      <c r="Z4223" s="20"/>
      <c r="AA4223" s="20"/>
      <c r="AB4223" s="20"/>
    </row>
    <row r="4224">
      <c r="A4224" s="577"/>
      <c r="B4224" s="683"/>
      <c r="C4224" s="73"/>
      <c r="D4224" s="37"/>
      <c r="E4224" s="11"/>
      <c r="F4224" s="11"/>
      <c r="G4224" s="624"/>
      <c r="H4224" s="625"/>
      <c r="I4224" s="66"/>
      <c r="J4224" s="11"/>
      <c r="K4224" s="45"/>
      <c r="L4224" s="578"/>
      <c r="M4224" s="619"/>
      <c r="N4224" s="578"/>
      <c r="O4224" s="578"/>
      <c r="P4224" s="578"/>
      <c r="Q4224" s="20"/>
      <c r="R4224" s="20"/>
      <c r="S4224" s="20"/>
      <c r="T4224" s="20"/>
      <c r="U4224" s="20"/>
      <c r="V4224" s="20"/>
      <c r="W4224" s="20"/>
      <c r="X4224" s="20"/>
      <c r="Y4224" s="20"/>
      <c r="Z4224" s="20"/>
      <c r="AA4224" s="20"/>
      <c r="AB4224" s="20"/>
    </row>
    <row r="4225">
      <c r="A4225" s="577"/>
      <c r="B4225" s="683"/>
      <c r="C4225" s="73"/>
      <c r="D4225" s="37"/>
      <c r="E4225" s="11"/>
      <c r="F4225" s="11"/>
      <c r="G4225" s="624"/>
      <c r="H4225" s="625"/>
      <c r="I4225" s="66"/>
      <c r="J4225" s="11"/>
      <c r="K4225" s="45"/>
      <c r="L4225" s="578"/>
      <c r="M4225" s="619"/>
      <c r="N4225" s="578"/>
      <c r="O4225" s="578"/>
      <c r="P4225" s="578"/>
      <c r="Q4225" s="20"/>
      <c r="R4225" s="20"/>
      <c r="S4225" s="20"/>
      <c r="T4225" s="20"/>
      <c r="U4225" s="20"/>
      <c r="V4225" s="20"/>
      <c r="W4225" s="20"/>
      <c r="X4225" s="20"/>
      <c r="Y4225" s="20"/>
      <c r="Z4225" s="20"/>
      <c r="AA4225" s="20"/>
      <c r="AB4225" s="20"/>
    </row>
    <row r="4226">
      <c r="A4226" s="577"/>
      <c r="B4226" s="683"/>
      <c r="C4226" s="73"/>
      <c r="D4226" s="37"/>
      <c r="E4226" s="11"/>
      <c r="F4226" s="11"/>
      <c r="G4226" s="624"/>
      <c r="H4226" s="625"/>
      <c r="I4226" s="66"/>
      <c r="J4226" s="11"/>
      <c r="K4226" s="45"/>
      <c r="L4226" s="578"/>
      <c r="M4226" s="619"/>
      <c r="N4226" s="578"/>
      <c r="O4226" s="578"/>
      <c r="P4226" s="578"/>
      <c r="Q4226" s="20"/>
      <c r="R4226" s="20"/>
      <c r="S4226" s="20"/>
      <c r="T4226" s="20"/>
      <c r="U4226" s="20"/>
      <c r="V4226" s="20"/>
      <c r="W4226" s="20"/>
      <c r="X4226" s="20"/>
      <c r="Y4226" s="20"/>
      <c r="Z4226" s="20"/>
      <c r="AA4226" s="20"/>
      <c r="AB4226" s="20"/>
    </row>
    <row r="4227">
      <c r="A4227" s="577"/>
      <c r="B4227" s="683"/>
      <c r="C4227" s="73"/>
      <c r="D4227" s="37"/>
      <c r="E4227" s="11"/>
      <c r="F4227" s="11"/>
      <c r="G4227" s="624"/>
      <c r="H4227" s="625"/>
      <c r="I4227" s="66"/>
      <c r="J4227" s="11"/>
      <c r="K4227" s="45"/>
      <c r="L4227" s="578"/>
      <c r="M4227" s="619"/>
      <c r="N4227" s="578"/>
      <c r="O4227" s="578"/>
      <c r="P4227" s="578"/>
      <c r="Q4227" s="20"/>
      <c r="R4227" s="20"/>
      <c r="S4227" s="20"/>
      <c r="T4227" s="20"/>
      <c r="U4227" s="20"/>
      <c r="V4227" s="20"/>
      <c r="W4227" s="20"/>
      <c r="X4227" s="20"/>
      <c r="Y4227" s="20"/>
      <c r="Z4227" s="20"/>
      <c r="AA4227" s="20"/>
      <c r="AB4227" s="20"/>
    </row>
    <row r="4228">
      <c r="A4228" s="577"/>
      <c r="B4228" s="683"/>
      <c r="C4228" s="73"/>
      <c r="D4228" s="37"/>
      <c r="E4228" s="11"/>
      <c r="F4228" s="11"/>
      <c r="G4228" s="624"/>
      <c r="H4228" s="625"/>
      <c r="I4228" s="66"/>
      <c r="J4228" s="11"/>
      <c r="K4228" s="45"/>
      <c r="L4228" s="578"/>
      <c r="M4228" s="619"/>
      <c r="N4228" s="578"/>
      <c r="O4228" s="578"/>
      <c r="P4228" s="578"/>
      <c r="Q4228" s="20"/>
      <c r="R4228" s="20"/>
      <c r="S4228" s="20"/>
      <c r="T4228" s="20"/>
      <c r="U4228" s="20"/>
      <c r="V4228" s="20"/>
      <c r="W4228" s="20"/>
      <c r="X4228" s="20"/>
      <c r="Y4228" s="20"/>
      <c r="Z4228" s="20"/>
      <c r="AA4228" s="20"/>
      <c r="AB4228" s="20"/>
    </row>
    <row r="4229">
      <c r="A4229" s="577"/>
      <c r="B4229" s="683"/>
      <c r="C4229" s="73"/>
      <c r="D4229" s="37"/>
      <c r="E4229" s="11"/>
      <c r="F4229" s="11"/>
      <c r="G4229" s="624"/>
      <c r="H4229" s="625"/>
      <c r="I4229" s="66"/>
      <c r="J4229" s="11"/>
      <c r="K4229" s="45"/>
      <c r="L4229" s="578"/>
      <c r="M4229" s="619"/>
      <c r="N4229" s="578"/>
      <c r="O4229" s="578"/>
      <c r="P4229" s="578"/>
      <c r="Q4229" s="20"/>
      <c r="R4229" s="20"/>
      <c r="S4229" s="20"/>
      <c r="T4229" s="20"/>
      <c r="U4229" s="20"/>
      <c r="V4229" s="20"/>
      <c r="W4229" s="20"/>
      <c r="X4229" s="20"/>
      <c r="Y4229" s="20"/>
      <c r="Z4229" s="20"/>
      <c r="AA4229" s="20"/>
      <c r="AB4229" s="20"/>
    </row>
    <row r="4230">
      <c r="A4230" s="577"/>
      <c r="B4230" s="683"/>
      <c r="C4230" s="73"/>
      <c r="D4230" s="37"/>
      <c r="E4230" s="11"/>
      <c r="F4230" s="11"/>
      <c r="G4230" s="624"/>
      <c r="H4230" s="625"/>
      <c r="I4230" s="66"/>
      <c r="J4230" s="11"/>
      <c r="K4230" s="45"/>
      <c r="L4230" s="578"/>
      <c r="M4230" s="619"/>
      <c r="N4230" s="578"/>
      <c r="O4230" s="578"/>
      <c r="P4230" s="578"/>
      <c r="Q4230" s="20"/>
      <c r="R4230" s="20"/>
      <c r="S4230" s="20"/>
      <c r="T4230" s="20"/>
      <c r="U4230" s="20"/>
      <c r="V4230" s="20"/>
      <c r="W4230" s="20"/>
      <c r="X4230" s="20"/>
      <c r="Y4230" s="20"/>
      <c r="Z4230" s="20"/>
      <c r="AA4230" s="20"/>
      <c r="AB4230" s="20"/>
    </row>
    <row r="4231">
      <c r="A4231" s="577"/>
      <c r="B4231" s="683"/>
      <c r="C4231" s="73"/>
      <c r="D4231" s="37"/>
      <c r="E4231" s="11"/>
      <c r="F4231" s="11"/>
      <c r="G4231" s="624"/>
      <c r="H4231" s="625"/>
      <c r="I4231" s="66"/>
      <c r="J4231" s="11"/>
      <c r="K4231" s="45"/>
      <c r="L4231" s="578"/>
      <c r="M4231" s="619"/>
      <c r="N4231" s="578"/>
      <c r="O4231" s="578"/>
      <c r="P4231" s="578"/>
      <c r="Q4231" s="20"/>
      <c r="R4231" s="20"/>
      <c r="S4231" s="20"/>
      <c r="T4231" s="20"/>
      <c r="U4231" s="20"/>
      <c r="V4231" s="20"/>
      <c r="W4231" s="20"/>
      <c r="X4231" s="20"/>
      <c r="Y4231" s="20"/>
      <c r="Z4231" s="20"/>
      <c r="AA4231" s="20"/>
      <c r="AB4231" s="20"/>
    </row>
    <row r="4232">
      <c r="A4232" s="577"/>
      <c r="B4232" s="683"/>
      <c r="C4232" s="73"/>
      <c r="D4232" s="37"/>
      <c r="E4232" s="11"/>
      <c r="F4232" s="11"/>
      <c r="G4232" s="624"/>
      <c r="H4232" s="625"/>
      <c r="I4232" s="66"/>
      <c r="J4232" s="11"/>
      <c r="K4232" s="45"/>
      <c r="L4232" s="578"/>
      <c r="M4232" s="619"/>
      <c r="N4232" s="578"/>
      <c r="O4232" s="578"/>
      <c r="P4232" s="578"/>
      <c r="Q4232" s="20"/>
      <c r="R4232" s="20"/>
      <c r="S4232" s="20"/>
      <c r="T4232" s="20"/>
      <c r="U4232" s="20"/>
      <c r="V4232" s="20"/>
      <c r="W4232" s="20"/>
      <c r="X4232" s="20"/>
      <c r="Y4232" s="20"/>
      <c r="Z4232" s="20"/>
      <c r="AA4232" s="20"/>
      <c r="AB4232" s="20"/>
    </row>
    <row r="4233">
      <c r="A4233" s="577"/>
      <c r="B4233" s="683"/>
      <c r="C4233" s="73"/>
      <c r="D4233" s="37"/>
      <c r="E4233" s="11"/>
      <c r="F4233" s="11"/>
      <c r="G4233" s="624"/>
      <c r="H4233" s="625"/>
      <c r="I4233" s="66"/>
      <c r="J4233" s="11"/>
      <c r="K4233" s="45"/>
      <c r="L4233" s="578"/>
      <c r="M4233" s="619"/>
      <c r="N4233" s="578"/>
      <c r="O4233" s="578"/>
      <c r="P4233" s="578"/>
      <c r="Q4233" s="20"/>
      <c r="R4233" s="20"/>
      <c r="S4233" s="20"/>
      <c r="T4233" s="20"/>
      <c r="U4233" s="20"/>
      <c r="V4233" s="20"/>
      <c r="W4233" s="20"/>
      <c r="X4233" s="20"/>
      <c r="Y4233" s="20"/>
      <c r="Z4233" s="20"/>
      <c r="AA4233" s="20"/>
      <c r="AB4233" s="20"/>
    </row>
    <row r="4234">
      <c r="A4234" s="577"/>
      <c r="B4234" s="683"/>
      <c r="C4234" s="73"/>
      <c r="D4234" s="37"/>
      <c r="E4234" s="11"/>
      <c r="F4234" s="11"/>
      <c r="G4234" s="624"/>
      <c r="H4234" s="625"/>
      <c r="I4234" s="66"/>
      <c r="J4234" s="11"/>
      <c r="K4234" s="45"/>
      <c r="L4234" s="578"/>
      <c r="M4234" s="619"/>
      <c r="N4234" s="578"/>
      <c r="O4234" s="578"/>
      <c r="P4234" s="578"/>
      <c r="Q4234" s="20"/>
      <c r="R4234" s="20"/>
      <c r="S4234" s="20"/>
      <c r="T4234" s="20"/>
      <c r="U4234" s="20"/>
      <c r="V4234" s="20"/>
      <c r="W4234" s="20"/>
      <c r="X4234" s="20"/>
      <c r="Y4234" s="20"/>
      <c r="Z4234" s="20"/>
      <c r="AA4234" s="20"/>
      <c r="AB4234" s="20"/>
    </row>
    <row r="4235">
      <c r="A4235" s="577"/>
      <c r="B4235" s="683"/>
      <c r="C4235" s="73"/>
      <c r="D4235" s="37"/>
      <c r="E4235" s="11"/>
      <c r="F4235" s="11"/>
      <c r="G4235" s="624"/>
      <c r="H4235" s="625"/>
      <c r="I4235" s="66"/>
      <c r="J4235" s="11"/>
      <c r="K4235" s="45"/>
      <c r="L4235" s="578"/>
      <c r="M4235" s="619"/>
      <c r="N4235" s="578"/>
      <c r="O4235" s="578"/>
      <c r="P4235" s="578"/>
      <c r="Q4235" s="20"/>
      <c r="R4235" s="20"/>
      <c r="S4235" s="20"/>
      <c r="T4235" s="20"/>
      <c r="U4235" s="20"/>
      <c r="V4235" s="20"/>
      <c r="W4235" s="20"/>
      <c r="X4235" s="20"/>
      <c r="Y4235" s="20"/>
      <c r="Z4235" s="20"/>
      <c r="AA4235" s="20"/>
      <c r="AB4235" s="20"/>
    </row>
    <row r="4236">
      <c r="A4236" s="577"/>
      <c r="B4236" s="683"/>
      <c r="C4236" s="73"/>
      <c r="D4236" s="37"/>
      <c r="E4236" s="11"/>
      <c r="F4236" s="11"/>
      <c r="G4236" s="624"/>
      <c r="H4236" s="625"/>
      <c r="I4236" s="66"/>
      <c r="J4236" s="11"/>
      <c r="K4236" s="45"/>
      <c r="L4236" s="578"/>
      <c r="M4236" s="619"/>
      <c r="N4236" s="578"/>
      <c r="O4236" s="578"/>
      <c r="P4236" s="578"/>
      <c r="Q4236" s="20"/>
      <c r="R4236" s="20"/>
      <c r="S4236" s="20"/>
      <c r="T4236" s="20"/>
      <c r="U4236" s="20"/>
      <c r="V4236" s="20"/>
      <c r="W4236" s="20"/>
      <c r="X4236" s="20"/>
      <c r="Y4236" s="20"/>
      <c r="Z4236" s="20"/>
      <c r="AA4236" s="20"/>
      <c r="AB4236" s="20"/>
    </row>
    <row r="4237">
      <c r="A4237" s="577"/>
      <c r="B4237" s="683"/>
      <c r="C4237" s="73"/>
      <c r="D4237" s="37"/>
      <c r="E4237" s="11"/>
      <c r="F4237" s="11"/>
      <c r="G4237" s="624"/>
      <c r="H4237" s="625"/>
      <c r="I4237" s="66"/>
      <c r="J4237" s="11"/>
      <c r="K4237" s="45"/>
      <c r="L4237" s="578"/>
      <c r="M4237" s="619"/>
      <c r="N4237" s="578"/>
      <c r="O4237" s="578"/>
      <c r="P4237" s="578"/>
      <c r="Q4237" s="20"/>
      <c r="R4237" s="20"/>
      <c r="S4237" s="20"/>
      <c r="T4237" s="20"/>
      <c r="U4237" s="20"/>
      <c r="V4237" s="20"/>
      <c r="W4237" s="20"/>
      <c r="X4237" s="20"/>
      <c r="Y4237" s="20"/>
      <c r="Z4237" s="20"/>
      <c r="AA4237" s="20"/>
      <c r="AB4237" s="20"/>
    </row>
    <row r="4238">
      <c r="A4238" s="577"/>
      <c r="B4238" s="683"/>
      <c r="C4238" s="73"/>
      <c r="D4238" s="37"/>
      <c r="E4238" s="11"/>
      <c r="F4238" s="11"/>
      <c r="G4238" s="624"/>
      <c r="H4238" s="625"/>
      <c r="I4238" s="66"/>
      <c r="J4238" s="11"/>
      <c r="K4238" s="45"/>
      <c r="L4238" s="578"/>
      <c r="M4238" s="619"/>
      <c r="N4238" s="578"/>
      <c r="O4238" s="578"/>
      <c r="P4238" s="578"/>
      <c r="Q4238" s="20"/>
      <c r="R4238" s="20"/>
      <c r="S4238" s="20"/>
      <c r="T4238" s="20"/>
      <c r="U4238" s="20"/>
      <c r="V4238" s="20"/>
      <c r="W4238" s="20"/>
      <c r="X4238" s="20"/>
      <c r="Y4238" s="20"/>
      <c r="Z4238" s="20"/>
      <c r="AA4238" s="20"/>
      <c r="AB4238" s="20"/>
    </row>
    <row r="4239">
      <c r="A4239" s="577"/>
      <c r="B4239" s="683"/>
      <c r="C4239" s="73"/>
      <c r="D4239" s="37"/>
      <c r="E4239" s="11"/>
      <c r="F4239" s="11"/>
      <c r="G4239" s="624"/>
      <c r="H4239" s="625"/>
      <c r="I4239" s="66"/>
      <c r="J4239" s="11"/>
      <c r="K4239" s="45"/>
      <c r="L4239" s="578"/>
      <c r="M4239" s="619"/>
      <c r="N4239" s="578"/>
      <c r="O4239" s="578"/>
      <c r="P4239" s="578"/>
      <c r="Q4239" s="20"/>
      <c r="R4239" s="20"/>
      <c r="S4239" s="20"/>
      <c r="T4239" s="20"/>
      <c r="U4239" s="20"/>
      <c r="V4239" s="20"/>
      <c r="W4239" s="20"/>
      <c r="X4239" s="20"/>
      <c r="Y4239" s="20"/>
      <c r="Z4239" s="20"/>
      <c r="AA4239" s="20"/>
      <c r="AB4239" s="20"/>
    </row>
    <row r="4240">
      <c r="A4240" s="577"/>
      <c r="B4240" s="683"/>
      <c r="C4240" s="73"/>
      <c r="D4240" s="37"/>
      <c r="E4240" s="11"/>
      <c r="F4240" s="11"/>
      <c r="G4240" s="624"/>
      <c r="H4240" s="625"/>
      <c r="I4240" s="66"/>
      <c r="J4240" s="11"/>
      <c r="K4240" s="45"/>
      <c r="L4240" s="578"/>
      <c r="M4240" s="619"/>
      <c r="N4240" s="578"/>
      <c r="O4240" s="578"/>
      <c r="P4240" s="578"/>
      <c r="Q4240" s="20"/>
      <c r="R4240" s="20"/>
      <c r="S4240" s="20"/>
      <c r="T4240" s="20"/>
      <c r="U4240" s="20"/>
      <c r="V4240" s="20"/>
      <c r="W4240" s="20"/>
      <c r="X4240" s="20"/>
      <c r="Y4240" s="20"/>
      <c r="Z4240" s="20"/>
      <c r="AA4240" s="20"/>
      <c r="AB4240" s="20"/>
    </row>
    <row r="4241">
      <c r="A4241" s="577"/>
      <c r="B4241" s="683"/>
      <c r="C4241" s="73"/>
      <c r="D4241" s="37"/>
      <c r="E4241" s="11"/>
      <c r="F4241" s="11"/>
      <c r="G4241" s="624"/>
      <c r="H4241" s="625"/>
      <c r="I4241" s="66"/>
      <c r="J4241" s="11"/>
      <c r="K4241" s="45"/>
      <c r="L4241" s="578"/>
      <c r="M4241" s="619"/>
      <c r="N4241" s="578"/>
      <c r="O4241" s="578"/>
      <c r="P4241" s="578"/>
      <c r="Q4241" s="20"/>
      <c r="R4241" s="20"/>
      <c r="S4241" s="20"/>
      <c r="T4241" s="20"/>
      <c r="U4241" s="20"/>
      <c r="V4241" s="20"/>
      <c r="W4241" s="20"/>
      <c r="X4241" s="20"/>
      <c r="Y4241" s="20"/>
      <c r="Z4241" s="20"/>
      <c r="AA4241" s="20"/>
      <c r="AB4241" s="20"/>
    </row>
    <row r="4242">
      <c r="A4242" s="577"/>
      <c r="B4242" s="683"/>
      <c r="C4242" s="73"/>
      <c r="D4242" s="37"/>
      <c r="E4242" s="11"/>
      <c r="F4242" s="11"/>
      <c r="G4242" s="624"/>
      <c r="H4242" s="625"/>
      <c r="I4242" s="66"/>
      <c r="J4242" s="11"/>
      <c r="K4242" s="45"/>
      <c r="L4242" s="578"/>
      <c r="M4242" s="619"/>
      <c r="N4242" s="578"/>
      <c r="O4242" s="578"/>
      <c r="P4242" s="578"/>
      <c r="Q4242" s="20"/>
      <c r="R4242" s="20"/>
      <c r="S4242" s="20"/>
      <c r="T4242" s="20"/>
      <c r="U4242" s="20"/>
      <c r="V4242" s="20"/>
      <c r="W4242" s="20"/>
      <c r="X4242" s="20"/>
      <c r="Y4242" s="20"/>
      <c r="Z4242" s="20"/>
      <c r="AA4242" s="20"/>
      <c r="AB4242" s="20"/>
    </row>
    <row r="4243">
      <c r="A4243" s="577"/>
      <c r="B4243" s="683"/>
      <c r="C4243" s="73"/>
      <c r="D4243" s="37"/>
      <c r="E4243" s="11"/>
      <c r="F4243" s="11"/>
      <c r="G4243" s="624"/>
      <c r="H4243" s="625"/>
      <c r="I4243" s="66"/>
      <c r="J4243" s="11"/>
      <c r="K4243" s="45"/>
      <c r="L4243" s="578"/>
      <c r="M4243" s="619"/>
      <c r="N4243" s="578"/>
      <c r="O4243" s="578"/>
      <c r="P4243" s="578"/>
      <c r="Q4243" s="20"/>
      <c r="R4243" s="20"/>
      <c r="S4243" s="20"/>
      <c r="T4243" s="20"/>
      <c r="U4243" s="20"/>
      <c r="V4243" s="20"/>
      <c r="W4243" s="20"/>
      <c r="X4243" s="20"/>
      <c r="Y4243" s="20"/>
      <c r="Z4243" s="20"/>
      <c r="AA4243" s="20"/>
      <c r="AB4243" s="20"/>
    </row>
    <row r="4244">
      <c r="A4244" s="577"/>
      <c r="B4244" s="683"/>
      <c r="C4244" s="73"/>
      <c r="D4244" s="37"/>
      <c r="E4244" s="11"/>
      <c r="F4244" s="11"/>
      <c r="G4244" s="624"/>
      <c r="H4244" s="625"/>
      <c r="I4244" s="66"/>
      <c r="J4244" s="11"/>
      <c r="K4244" s="45"/>
      <c r="L4244" s="578"/>
      <c r="M4244" s="619"/>
      <c r="N4244" s="578"/>
      <c r="O4244" s="578"/>
      <c r="P4244" s="578"/>
      <c r="Q4244" s="20"/>
      <c r="R4244" s="20"/>
      <c r="S4244" s="20"/>
      <c r="T4244" s="20"/>
      <c r="U4244" s="20"/>
      <c r="V4244" s="20"/>
      <c r="W4244" s="20"/>
      <c r="X4244" s="20"/>
      <c r="Y4244" s="20"/>
      <c r="Z4244" s="20"/>
      <c r="AA4244" s="20"/>
      <c r="AB4244" s="20"/>
    </row>
    <row r="4245">
      <c r="A4245" s="577"/>
      <c r="B4245" s="683"/>
      <c r="C4245" s="73"/>
      <c r="D4245" s="37"/>
      <c r="E4245" s="11"/>
      <c r="F4245" s="11"/>
      <c r="G4245" s="624"/>
      <c r="H4245" s="625"/>
      <c r="I4245" s="66"/>
      <c r="J4245" s="11"/>
      <c r="K4245" s="45"/>
      <c r="L4245" s="578"/>
      <c r="M4245" s="619"/>
      <c r="N4245" s="578"/>
      <c r="O4245" s="578"/>
      <c r="P4245" s="578"/>
      <c r="Q4245" s="20"/>
      <c r="R4245" s="20"/>
      <c r="S4245" s="20"/>
      <c r="T4245" s="20"/>
      <c r="U4245" s="20"/>
      <c r="V4245" s="20"/>
      <c r="W4245" s="20"/>
      <c r="X4245" s="20"/>
      <c r="Y4245" s="20"/>
      <c r="Z4245" s="20"/>
      <c r="AA4245" s="20"/>
      <c r="AB4245" s="20"/>
    </row>
    <row r="4246">
      <c r="A4246" s="577"/>
      <c r="B4246" s="683"/>
      <c r="C4246" s="73"/>
      <c r="D4246" s="37"/>
      <c r="E4246" s="11"/>
      <c r="F4246" s="11"/>
      <c r="G4246" s="624"/>
      <c r="H4246" s="625"/>
      <c r="I4246" s="66"/>
      <c r="J4246" s="11"/>
      <c r="K4246" s="45"/>
      <c r="L4246" s="578"/>
      <c r="M4246" s="619"/>
      <c r="N4246" s="578"/>
      <c r="O4246" s="578"/>
      <c r="P4246" s="578"/>
      <c r="Q4246" s="20"/>
      <c r="R4246" s="20"/>
      <c r="S4246" s="20"/>
      <c r="T4246" s="20"/>
      <c r="U4246" s="20"/>
      <c r="V4246" s="20"/>
      <c r="W4246" s="20"/>
      <c r="X4246" s="20"/>
      <c r="Y4246" s="20"/>
      <c r="Z4246" s="20"/>
      <c r="AA4246" s="20"/>
      <c r="AB4246" s="20"/>
    </row>
    <row r="4247">
      <c r="A4247" s="577"/>
      <c r="B4247" s="683"/>
      <c r="C4247" s="73"/>
      <c r="D4247" s="37"/>
      <c r="E4247" s="11"/>
      <c r="F4247" s="11"/>
      <c r="G4247" s="624"/>
      <c r="H4247" s="625"/>
      <c r="I4247" s="66"/>
      <c r="J4247" s="11"/>
      <c r="K4247" s="45"/>
      <c r="L4247" s="578"/>
      <c r="M4247" s="619"/>
      <c r="N4247" s="578"/>
      <c r="O4247" s="578"/>
      <c r="P4247" s="578"/>
      <c r="Q4247" s="20"/>
      <c r="R4247" s="20"/>
      <c r="S4247" s="20"/>
      <c r="T4247" s="20"/>
      <c r="U4247" s="20"/>
      <c r="V4247" s="20"/>
      <c r="W4247" s="20"/>
      <c r="X4247" s="20"/>
      <c r="Y4247" s="20"/>
      <c r="Z4247" s="20"/>
      <c r="AA4247" s="20"/>
      <c r="AB4247" s="20"/>
    </row>
    <row r="4248">
      <c r="A4248" s="577"/>
      <c r="B4248" s="683"/>
      <c r="C4248" s="73"/>
      <c r="D4248" s="37"/>
      <c r="E4248" s="11"/>
      <c r="F4248" s="11"/>
      <c r="G4248" s="624"/>
      <c r="H4248" s="625"/>
      <c r="I4248" s="66"/>
      <c r="J4248" s="11"/>
      <c r="K4248" s="45"/>
      <c r="L4248" s="578"/>
      <c r="M4248" s="619"/>
      <c r="N4248" s="578"/>
      <c r="O4248" s="578"/>
      <c r="P4248" s="578"/>
      <c r="Q4248" s="20"/>
      <c r="R4248" s="20"/>
      <c r="S4248" s="20"/>
      <c r="T4248" s="20"/>
      <c r="U4248" s="20"/>
      <c r="V4248" s="20"/>
      <c r="W4248" s="20"/>
      <c r="X4248" s="20"/>
      <c r="Y4248" s="20"/>
      <c r="Z4248" s="20"/>
      <c r="AA4248" s="20"/>
      <c r="AB4248" s="20"/>
    </row>
    <row r="4249">
      <c r="A4249" s="577"/>
      <c r="B4249" s="683"/>
      <c r="C4249" s="73"/>
      <c r="D4249" s="37"/>
      <c r="E4249" s="11"/>
      <c r="F4249" s="11"/>
      <c r="G4249" s="624"/>
      <c r="H4249" s="625"/>
      <c r="I4249" s="66"/>
      <c r="J4249" s="11"/>
      <c r="K4249" s="45"/>
      <c r="L4249" s="578"/>
      <c r="M4249" s="619"/>
      <c r="N4249" s="578"/>
      <c r="O4249" s="578"/>
      <c r="P4249" s="578"/>
      <c r="Q4249" s="20"/>
      <c r="R4249" s="20"/>
      <c r="S4249" s="20"/>
      <c r="T4249" s="20"/>
      <c r="U4249" s="20"/>
      <c r="V4249" s="20"/>
      <c r="W4249" s="20"/>
      <c r="X4249" s="20"/>
      <c r="Y4249" s="20"/>
      <c r="Z4249" s="20"/>
      <c r="AA4249" s="20"/>
      <c r="AB4249" s="20"/>
    </row>
    <row r="4250">
      <c r="A4250" s="577"/>
      <c r="B4250" s="683"/>
      <c r="C4250" s="73"/>
      <c r="D4250" s="37"/>
      <c r="E4250" s="11"/>
      <c r="F4250" s="11"/>
      <c r="G4250" s="624"/>
      <c r="H4250" s="625"/>
      <c r="I4250" s="66"/>
      <c r="J4250" s="11"/>
      <c r="K4250" s="45"/>
      <c r="L4250" s="578"/>
      <c r="M4250" s="619"/>
      <c r="N4250" s="578"/>
      <c r="O4250" s="578"/>
      <c r="P4250" s="578"/>
      <c r="Q4250" s="20"/>
      <c r="R4250" s="20"/>
      <c r="S4250" s="20"/>
      <c r="T4250" s="20"/>
      <c r="U4250" s="20"/>
      <c r="V4250" s="20"/>
      <c r="W4250" s="20"/>
      <c r="X4250" s="20"/>
      <c r="Y4250" s="20"/>
      <c r="Z4250" s="20"/>
      <c r="AA4250" s="20"/>
      <c r="AB4250" s="20"/>
    </row>
    <row r="4251">
      <c r="A4251" s="577"/>
      <c r="B4251" s="683"/>
      <c r="C4251" s="73"/>
      <c r="D4251" s="37"/>
      <c r="E4251" s="11"/>
      <c r="F4251" s="11"/>
      <c r="G4251" s="624"/>
      <c r="H4251" s="625"/>
      <c r="I4251" s="66"/>
      <c r="J4251" s="11"/>
      <c r="K4251" s="45"/>
      <c r="L4251" s="578"/>
      <c r="M4251" s="619"/>
      <c r="N4251" s="578"/>
      <c r="O4251" s="578"/>
      <c r="P4251" s="578"/>
      <c r="Q4251" s="20"/>
      <c r="R4251" s="20"/>
      <c r="S4251" s="20"/>
      <c r="T4251" s="20"/>
      <c r="U4251" s="20"/>
      <c r="V4251" s="20"/>
      <c r="W4251" s="20"/>
      <c r="X4251" s="20"/>
      <c r="Y4251" s="20"/>
      <c r="Z4251" s="20"/>
      <c r="AA4251" s="20"/>
      <c r="AB4251" s="20"/>
    </row>
    <row r="4252">
      <c r="A4252" s="577"/>
      <c r="B4252" s="683"/>
      <c r="C4252" s="73"/>
      <c r="D4252" s="37"/>
      <c r="E4252" s="11"/>
      <c r="F4252" s="11"/>
      <c r="G4252" s="624"/>
      <c r="H4252" s="625"/>
      <c r="I4252" s="66"/>
      <c r="J4252" s="11"/>
      <c r="K4252" s="45"/>
      <c r="L4252" s="578"/>
      <c r="M4252" s="619"/>
      <c r="N4252" s="578"/>
      <c r="O4252" s="578"/>
      <c r="P4252" s="578"/>
      <c r="Q4252" s="20"/>
      <c r="R4252" s="20"/>
      <c r="S4252" s="20"/>
      <c r="T4252" s="20"/>
      <c r="U4252" s="20"/>
      <c r="V4252" s="20"/>
      <c r="W4252" s="20"/>
      <c r="X4252" s="20"/>
      <c r="Y4252" s="20"/>
      <c r="Z4252" s="20"/>
      <c r="AA4252" s="20"/>
      <c r="AB4252" s="20"/>
    </row>
    <row r="4253">
      <c r="A4253" s="577"/>
      <c r="B4253" s="683"/>
      <c r="C4253" s="73"/>
      <c r="D4253" s="37"/>
      <c r="E4253" s="11"/>
      <c r="F4253" s="11"/>
      <c r="G4253" s="624"/>
      <c r="H4253" s="625"/>
      <c r="I4253" s="66"/>
      <c r="J4253" s="11"/>
      <c r="K4253" s="45"/>
      <c r="L4253" s="578"/>
      <c r="M4253" s="619"/>
      <c r="N4253" s="578"/>
      <c r="O4253" s="578"/>
      <c r="P4253" s="578"/>
      <c r="Q4253" s="20"/>
      <c r="R4253" s="20"/>
      <c r="S4253" s="20"/>
      <c r="T4253" s="20"/>
      <c r="U4253" s="20"/>
      <c r="V4253" s="20"/>
      <c r="W4253" s="20"/>
      <c r="X4253" s="20"/>
      <c r="Y4253" s="20"/>
      <c r="Z4253" s="20"/>
      <c r="AA4253" s="20"/>
      <c r="AB4253" s="20"/>
    </row>
    <row r="4254">
      <c r="A4254" s="577"/>
      <c r="B4254" s="683"/>
      <c r="C4254" s="73"/>
      <c r="D4254" s="37"/>
      <c r="E4254" s="11"/>
      <c r="F4254" s="11"/>
      <c r="G4254" s="624"/>
      <c r="H4254" s="625"/>
      <c r="I4254" s="66"/>
      <c r="J4254" s="11"/>
      <c r="K4254" s="45"/>
      <c r="L4254" s="578"/>
      <c r="M4254" s="619"/>
      <c r="N4254" s="578"/>
      <c r="O4254" s="578"/>
      <c r="P4254" s="578"/>
      <c r="Q4254" s="20"/>
      <c r="R4254" s="20"/>
      <c r="S4254" s="20"/>
      <c r="T4254" s="20"/>
      <c r="U4254" s="20"/>
      <c r="V4254" s="20"/>
      <c r="W4254" s="20"/>
      <c r="X4254" s="20"/>
      <c r="Y4254" s="20"/>
      <c r="Z4254" s="20"/>
      <c r="AA4254" s="20"/>
      <c r="AB4254" s="20"/>
    </row>
    <row r="4255">
      <c r="A4255" s="577"/>
      <c r="B4255" s="683"/>
      <c r="C4255" s="73"/>
      <c r="D4255" s="37"/>
      <c r="E4255" s="11"/>
      <c r="F4255" s="11"/>
      <c r="G4255" s="624"/>
      <c r="H4255" s="625"/>
      <c r="I4255" s="66"/>
      <c r="J4255" s="11"/>
      <c r="K4255" s="45"/>
      <c r="L4255" s="578"/>
      <c r="M4255" s="619"/>
      <c r="N4255" s="578"/>
      <c r="O4255" s="578"/>
      <c r="P4255" s="578"/>
      <c r="Q4255" s="20"/>
      <c r="R4255" s="20"/>
      <c r="S4255" s="20"/>
      <c r="T4255" s="20"/>
      <c r="U4255" s="20"/>
      <c r="V4255" s="20"/>
      <c r="W4255" s="20"/>
      <c r="X4255" s="20"/>
      <c r="Y4255" s="20"/>
      <c r="Z4255" s="20"/>
      <c r="AA4255" s="20"/>
      <c r="AB4255" s="20"/>
    </row>
    <row r="4256">
      <c r="A4256" s="577"/>
      <c r="B4256" s="683"/>
      <c r="C4256" s="73"/>
      <c r="D4256" s="37"/>
      <c r="E4256" s="11"/>
      <c r="F4256" s="11"/>
      <c r="G4256" s="624"/>
      <c r="H4256" s="625"/>
      <c r="I4256" s="66"/>
      <c r="J4256" s="11"/>
      <c r="K4256" s="45"/>
      <c r="L4256" s="578"/>
      <c r="M4256" s="619"/>
      <c r="N4256" s="578"/>
      <c r="O4256" s="578"/>
      <c r="P4256" s="578"/>
      <c r="Q4256" s="20"/>
      <c r="R4256" s="20"/>
      <c r="S4256" s="20"/>
      <c r="T4256" s="20"/>
      <c r="U4256" s="20"/>
      <c r="V4256" s="20"/>
      <c r="W4256" s="20"/>
      <c r="X4256" s="20"/>
      <c r="Y4256" s="20"/>
      <c r="Z4256" s="20"/>
      <c r="AA4256" s="20"/>
      <c r="AB4256" s="20"/>
    </row>
    <row r="4257">
      <c r="A4257" s="577"/>
      <c r="B4257" s="683"/>
      <c r="C4257" s="73"/>
      <c r="D4257" s="37"/>
      <c r="E4257" s="11"/>
      <c r="F4257" s="11"/>
      <c r="G4257" s="624"/>
      <c r="H4257" s="625"/>
      <c r="I4257" s="66"/>
      <c r="J4257" s="11"/>
      <c r="K4257" s="45"/>
      <c r="L4257" s="578"/>
      <c r="M4257" s="619"/>
      <c r="N4257" s="578"/>
      <c r="O4257" s="578"/>
      <c r="P4257" s="578"/>
      <c r="Q4257" s="20"/>
      <c r="R4257" s="20"/>
      <c r="S4257" s="20"/>
      <c r="T4257" s="20"/>
      <c r="U4257" s="20"/>
      <c r="V4257" s="20"/>
      <c r="W4257" s="20"/>
      <c r="X4257" s="20"/>
      <c r="Y4257" s="20"/>
      <c r="Z4257" s="20"/>
      <c r="AA4257" s="20"/>
      <c r="AB4257" s="20"/>
    </row>
    <row r="4258">
      <c r="A4258" s="577"/>
      <c r="B4258" s="683"/>
      <c r="C4258" s="73"/>
      <c r="D4258" s="37"/>
      <c r="E4258" s="11"/>
      <c r="F4258" s="11"/>
      <c r="G4258" s="624"/>
      <c r="H4258" s="625"/>
      <c r="I4258" s="66"/>
      <c r="J4258" s="11"/>
      <c r="K4258" s="45"/>
      <c r="L4258" s="578"/>
      <c r="M4258" s="619"/>
      <c r="N4258" s="578"/>
      <c r="O4258" s="578"/>
      <c r="P4258" s="578"/>
      <c r="Q4258" s="20"/>
      <c r="R4258" s="20"/>
      <c r="S4258" s="20"/>
      <c r="T4258" s="20"/>
      <c r="U4258" s="20"/>
      <c r="V4258" s="20"/>
      <c r="W4258" s="20"/>
      <c r="X4258" s="20"/>
      <c r="Y4258" s="20"/>
      <c r="Z4258" s="20"/>
      <c r="AA4258" s="20"/>
      <c r="AB4258" s="20"/>
    </row>
    <row r="4259">
      <c r="A4259" s="577"/>
      <c r="B4259" s="683"/>
      <c r="C4259" s="73"/>
      <c r="D4259" s="37"/>
      <c r="E4259" s="11"/>
      <c r="F4259" s="11"/>
      <c r="G4259" s="624"/>
      <c r="H4259" s="625"/>
      <c r="I4259" s="66"/>
      <c r="J4259" s="11"/>
      <c r="K4259" s="45"/>
      <c r="L4259" s="578"/>
      <c r="M4259" s="619"/>
      <c r="N4259" s="578"/>
      <c r="O4259" s="578"/>
      <c r="P4259" s="578"/>
      <c r="Q4259" s="20"/>
      <c r="R4259" s="20"/>
      <c r="S4259" s="20"/>
      <c r="T4259" s="20"/>
      <c r="U4259" s="20"/>
      <c r="V4259" s="20"/>
      <c r="W4259" s="20"/>
      <c r="X4259" s="20"/>
      <c r="Y4259" s="20"/>
      <c r="Z4259" s="20"/>
      <c r="AA4259" s="20"/>
      <c r="AB4259" s="20"/>
    </row>
    <row r="4260">
      <c r="A4260" s="577"/>
      <c r="B4260" s="683"/>
      <c r="C4260" s="73"/>
      <c r="D4260" s="37"/>
      <c r="E4260" s="11"/>
      <c r="F4260" s="11"/>
      <c r="G4260" s="624"/>
      <c r="H4260" s="625"/>
      <c r="I4260" s="66"/>
      <c r="J4260" s="11"/>
      <c r="K4260" s="45"/>
      <c r="L4260" s="578"/>
      <c r="M4260" s="619"/>
      <c r="N4260" s="578"/>
      <c r="O4260" s="578"/>
      <c r="P4260" s="578"/>
      <c r="Q4260" s="20"/>
      <c r="R4260" s="20"/>
      <c r="S4260" s="20"/>
      <c r="T4260" s="20"/>
      <c r="U4260" s="20"/>
      <c r="V4260" s="20"/>
      <c r="W4260" s="20"/>
      <c r="X4260" s="20"/>
      <c r="Y4260" s="20"/>
      <c r="Z4260" s="20"/>
      <c r="AA4260" s="20"/>
      <c r="AB4260" s="20"/>
    </row>
    <row r="4261">
      <c r="A4261" s="577"/>
      <c r="B4261" s="683"/>
      <c r="C4261" s="73"/>
      <c r="D4261" s="37"/>
      <c r="E4261" s="11"/>
      <c r="F4261" s="11"/>
      <c r="G4261" s="624"/>
      <c r="H4261" s="625"/>
      <c r="I4261" s="66"/>
      <c r="J4261" s="11"/>
      <c r="K4261" s="45"/>
      <c r="L4261" s="578"/>
      <c r="M4261" s="619"/>
      <c r="N4261" s="578"/>
      <c r="O4261" s="578"/>
      <c r="P4261" s="578"/>
      <c r="Q4261" s="20"/>
      <c r="R4261" s="20"/>
      <c r="S4261" s="20"/>
      <c r="T4261" s="20"/>
      <c r="U4261" s="20"/>
      <c r="V4261" s="20"/>
      <c r="W4261" s="20"/>
      <c r="X4261" s="20"/>
      <c r="Y4261" s="20"/>
      <c r="Z4261" s="20"/>
      <c r="AA4261" s="20"/>
      <c r="AB4261" s="20"/>
    </row>
    <row r="4262">
      <c r="A4262" s="577"/>
      <c r="B4262" s="683"/>
      <c r="C4262" s="73"/>
      <c r="D4262" s="37"/>
      <c r="E4262" s="11"/>
      <c r="F4262" s="11"/>
      <c r="G4262" s="624"/>
      <c r="H4262" s="625"/>
      <c r="I4262" s="66"/>
      <c r="J4262" s="11"/>
      <c r="K4262" s="45"/>
      <c r="L4262" s="578"/>
      <c r="M4262" s="619"/>
      <c r="N4262" s="578"/>
      <c r="O4262" s="578"/>
      <c r="P4262" s="578"/>
      <c r="Q4262" s="20"/>
      <c r="R4262" s="20"/>
      <c r="S4262" s="20"/>
      <c r="T4262" s="20"/>
      <c r="U4262" s="20"/>
      <c r="V4262" s="20"/>
      <c r="W4262" s="20"/>
      <c r="X4262" s="20"/>
      <c r="Y4262" s="20"/>
      <c r="Z4262" s="20"/>
      <c r="AA4262" s="20"/>
      <c r="AB4262" s="20"/>
    </row>
    <row r="4263">
      <c r="A4263" s="577"/>
      <c r="B4263" s="683"/>
      <c r="C4263" s="73"/>
      <c r="D4263" s="37"/>
      <c r="E4263" s="11"/>
      <c r="F4263" s="11"/>
      <c r="G4263" s="624"/>
      <c r="H4263" s="625"/>
      <c r="I4263" s="66"/>
      <c r="J4263" s="11"/>
      <c r="K4263" s="45"/>
      <c r="L4263" s="578"/>
      <c r="M4263" s="619"/>
      <c r="N4263" s="578"/>
      <c r="O4263" s="578"/>
      <c r="P4263" s="578"/>
      <c r="Q4263" s="20"/>
      <c r="R4263" s="20"/>
      <c r="S4263" s="20"/>
      <c r="T4263" s="20"/>
      <c r="U4263" s="20"/>
      <c r="V4263" s="20"/>
      <c r="W4263" s="20"/>
      <c r="X4263" s="20"/>
      <c r="Y4263" s="20"/>
      <c r="Z4263" s="20"/>
      <c r="AA4263" s="20"/>
      <c r="AB4263" s="20"/>
    </row>
    <row r="4264">
      <c r="A4264" s="577"/>
      <c r="B4264" s="683"/>
      <c r="C4264" s="73"/>
      <c r="D4264" s="37"/>
      <c r="E4264" s="11"/>
      <c r="F4264" s="11"/>
      <c r="G4264" s="624"/>
      <c r="H4264" s="625"/>
      <c r="I4264" s="66"/>
      <c r="J4264" s="11"/>
      <c r="K4264" s="45"/>
      <c r="L4264" s="578"/>
      <c r="M4264" s="619"/>
      <c r="N4264" s="578"/>
      <c r="O4264" s="578"/>
      <c r="P4264" s="578"/>
      <c r="Q4264" s="20"/>
      <c r="R4264" s="20"/>
      <c r="S4264" s="20"/>
      <c r="T4264" s="20"/>
      <c r="U4264" s="20"/>
      <c r="V4264" s="20"/>
      <c r="W4264" s="20"/>
      <c r="X4264" s="20"/>
      <c r="Y4264" s="20"/>
      <c r="Z4264" s="20"/>
      <c r="AA4264" s="20"/>
      <c r="AB4264" s="20"/>
    </row>
    <row r="4265">
      <c r="A4265" s="577"/>
      <c r="B4265" s="683"/>
      <c r="C4265" s="73"/>
      <c r="D4265" s="37"/>
      <c r="E4265" s="11"/>
      <c r="F4265" s="11"/>
      <c r="G4265" s="624"/>
      <c r="H4265" s="625"/>
      <c r="I4265" s="66"/>
      <c r="J4265" s="11"/>
      <c r="K4265" s="45"/>
      <c r="L4265" s="578"/>
      <c r="M4265" s="619"/>
      <c r="N4265" s="578"/>
      <c r="O4265" s="578"/>
      <c r="P4265" s="578"/>
      <c r="Q4265" s="20"/>
      <c r="R4265" s="20"/>
      <c r="S4265" s="20"/>
      <c r="T4265" s="20"/>
      <c r="U4265" s="20"/>
      <c r="V4265" s="20"/>
      <c r="W4265" s="20"/>
      <c r="X4265" s="20"/>
      <c r="Y4265" s="20"/>
      <c r="Z4265" s="20"/>
      <c r="AA4265" s="20"/>
      <c r="AB4265" s="20"/>
    </row>
    <row r="4266">
      <c r="A4266" s="577"/>
      <c r="B4266" s="683"/>
      <c r="C4266" s="73"/>
      <c r="D4266" s="37"/>
      <c r="E4266" s="11"/>
      <c r="F4266" s="11"/>
      <c r="G4266" s="624"/>
      <c r="H4266" s="625"/>
      <c r="I4266" s="66"/>
      <c r="J4266" s="11"/>
      <c r="K4266" s="45"/>
      <c r="L4266" s="578"/>
      <c r="M4266" s="619"/>
      <c r="N4266" s="578"/>
      <c r="O4266" s="578"/>
      <c r="P4266" s="578"/>
      <c r="Q4266" s="20"/>
      <c r="R4266" s="20"/>
      <c r="S4266" s="20"/>
      <c r="T4266" s="20"/>
      <c r="U4266" s="20"/>
      <c r="V4266" s="20"/>
      <c r="W4266" s="20"/>
      <c r="X4266" s="20"/>
      <c r="Y4266" s="20"/>
      <c r="Z4266" s="20"/>
      <c r="AA4266" s="20"/>
      <c r="AB4266" s="20"/>
    </row>
    <row r="4267">
      <c r="A4267" s="577"/>
      <c r="B4267" s="683"/>
      <c r="C4267" s="73"/>
      <c r="D4267" s="37"/>
      <c r="E4267" s="11"/>
      <c r="F4267" s="11"/>
      <c r="G4267" s="624"/>
      <c r="H4267" s="625"/>
      <c r="I4267" s="66"/>
      <c r="J4267" s="11"/>
      <c r="K4267" s="45"/>
      <c r="L4267" s="578"/>
      <c r="M4267" s="619"/>
      <c r="N4267" s="578"/>
      <c r="O4267" s="578"/>
      <c r="P4267" s="578"/>
      <c r="Q4267" s="20"/>
      <c r="R4267" s="20"/>
      <c r="S4267" s="20"/>
      <c r="T4267" s="20"/>
      <c r="U4267" s="20"/>
      <c r="V4267" s="20"/>
      <c r="W4267" s="20"/>
      <c r="X4267" s="20"/>
      <c r="Y4267" s="20"/>
      <c r="Z4267" s="20"/>
      <c r="AA4267" s="20"/>
      <c r="AB4267" s="20"/>
    </row>
    <row r="4268">
      <c r="A4268" s="577"/>
      <c r="B4268" s="683"/>
      <c r="C4268" s="73"/>
      <c r="D4268" s="37"/>
      <c r="E4268" s="11"/>
      <c r="F4268" s="11"/>
      <c r="G4268" s="624"/>
      <c r="H4268" s="625"/>
      <c r="I4268" s="66"/>
      <c r="J4268" s="11"/>
      <c r="K4268" s="45"/>
      <c r="L4268" s="578"/>
      <c r="M4268" s="619"/>
      <c r="N4268" s="578"/>
      <c r="O4268" s="578"/>
      <c r="P4268" s="578"/>
      <c r="Q4268" s="20"/>
      <c r="R4268" s="20"/>
      <c r="S4268" s="20"/>
      <c r="T4268" s="20"/>
      <c r="U4268" s="20"/>
      <c r="V4268" s="20"/>
      <c r="W4268" s="20"/>
      <c r="X4268" s="20"/>
      <c r="Y4268" s="20"/>
      <c r="Z4268" s="20"/>
      <c r="AA4268" s="20"/>
      <c r="AB4268" s="20"/>
    </row>
    <row r="4269">
      <c r="A4269" s="577"/>
      <c r="B4269" s="683"/>
      <c r="C4269" s="73"/>
      <c r="D4269" s="37"/>
      <c r="E4269" s="11"/>
      <c r="F4269" s="11"/>
      <c r="G4269" s="624"/>
      <c r="H4269" s="625"/>
      <c r="I4269" s="66"/>
      <c r="J4269" s="11"/>
      <c r="K4269" s="45"/>
      <c r="L4269" s="578"/>
      <c r="M4269" s="619"/>
      <c r="N4269" s="578"/>
      <c r="O4269" s="578"/>
      <c r="P4269" s="578"/>
      <c r="Q4269" s="20"/>
      <c r="R4269" s="20"/>
      <c r="S4269" s="20"/>
      <c r="T4269" s="20"/>
      <c r="U4269" s="20"/>
      <c r="V4269" s="20"/>
      <c r="W4269" s="20"/>
      <c r="X4269" s="20"/>
      <c r="Y4269" s="20"/>
      <c r="Z4269" s="20"/>
      <c r="AA4269" s="20"/>
      <c r="AB4269" s="20"/>
    </row>
    <row r="4270">
      <c r="A4270" s="577"/>
      <c r="B4270" s="683"/>
      <c r="C4270" s="73"/>
      <c r="D4270" s="37"/>
      <c r="E4270" s="11"/>
      <c r="F4270" s="11"/>
      <c r="G4270" s="624"/>
      <c r="H4270" s="625"/>
      <c r="I4270" s="66"/>
      <c r="J4270" s="11"/>
      <c r="K4270" s="45"/>
      <c r="L4270" s="578"/>
      <c r="M4270" s="619"/>
      <c r="N4270" s="578"/>
      <c r="O4270" s="578"/>
      <c r="P4270" s="578"/>
      <c r="Q4270" s="20"/>
      <c r="R4270" s="20"/>
      <c r="S4270" s="20"/>
      <c r="T4270" s="20"/>
      <c r="U4270" s="20"/>
      <c r="V4270" s="20"/>
      <c r="W4270" s="20"/>
      <c r="X4270" s="20"/>
      <c r="Y4270" s="20"/>
      <c r="Z4270" s="20"/>
      <c r="AA4270" s="20"/>
      <c r="AB4270" s="20"/>
    </row>
    <row r="4271">
      <c r="A4271" s="577"/>
      <c r="B4271" s="683"/>
      <c r="C4271" s="73"/>
      <c r="D4271" s="37"/>
      <c r="E4271" s="11"/>
      <c r="F4271" s="11"/>
      <c r="G4271" s="624"/>
      <c r="H4271" s="625"/>
      <c r="I4271" s="66"/>
      <c r="J4271" s="11"/>
      <c r="K4271" s="45"/>
      <c r="L4271" s="578"/>
      <c r="M4271" s="619"/>
      <c r="N4271" s="578"/>
      <c r="O4271" s="578"/>
      <c r="P4271" s="578"/>
      <c r="Q4271" s="20"/>
      <c r="R4271" s="20"/>
      <c r="S4271" s="20"/>
      <c r="T4271" s="20"/>
      <c r="U4271" s="20"/>
      <c r="V4271" s="20"/>
      <c r="W4271" s="20"/>
      <c r="X4271" s="20"/>
      <c r="Y4271" s="20"/>
      <c r="Z4271" s="20"/>
      <c r="AA4271" s="20"/>
      <c r="AB4271" s="20"/>
    </row>
    <row r="4272">
      <c r="A4272" s="577"/>
      <c r="B4272" s="683"/>
      <c r="C4272" s="73"/>
      <c r="D4272" s="37"/>
      <c r="E4272" s="11"/>
      <c r="F4272" s="11"/>
      <c r="G4272" s="624"/>
      <c r="H4272" s="625"/>
      <c r="I4272" s="66"/>
      <c r="J4272" s="11"/>
      <c r="K4272" s="45"/>
      <c r="L4272" s="578"/>
      <c r="M4272" s="619"/>
      <c r="N4272" s="578"/>
      <c r="O4272" s="578"/>
      <c r="P4272" s="578"/>
      <c r="Q4272" s="20"/>
      <c r="R4272" s="20"/>
      <c r="S4272" s="20"/>
      <c r="T4272" s="20"/>
      <c r="U4272" s="20"/>
      <c r="V4272" s="20"/>
      <c r="W4272" s="20"/>
      <c r="X4272" s="20"/>
      <c r="Y4272" s="20"/>
      <c r="Z4272" s="20"/>
      <c r="AA4272" s="20"/>
      <c r="AB4272" s="20"/>
    </row>
    <row r="4273">
      <c r="A4273" s="577"/>
      <c r="B4273" s="683"/>
      <c r="C4273" s="73"/>
      <c r="D4273" s="37"/>
      <c r="E4273" s="11"/>
      <c r="F4273" s="11"/>
      <c r="G4273" s="624"/>
      <c r="H4273" s="625"/>
      <c r="I4273" s="66"/>
      <c r="J4273" s="11"/>
      <c r="K4273" s="45"/>
      <c r="L4273" s="578"/>
      <c r="M4273" s="619"/>
      <c r="N4273" s="578"/>
      <c r="O4273" s="578"/>
      <c r="P4273" s="578"/>
      <c r="Q4273" s="20"/>
      <c r="R4273" s="20"/>
      <c r="S4273" s="20"/>
      <c r="T4273" s="20"/>
      <c r="U4273" s="20"/>
      <c r="V4273" s="20"/>
      <c r="W4273" s="20"/>
      <c r="X4273" s="20"/>
      <c r="Y4273" s="20"/>
      <c r="Z4273" s="20"/>
      <c r="AA4273" s="20"/>
      <c r="AB4273" s="20"/>
    </row>
    <row r="4274">
      <c r="A4274" s="577"/>
      <c r="B4274" s="683"/>
      <c r="C4274" s="73"/>
      <c r="D4274" s="37"/>
      <c r="E4274" s="11"/>
      <c r="F4274" s="11"/>
      <c r="G4274" s="624"/>
      <c r="H4274" s="625"/>
      <c r="I4274" s="66"/>
      <c r="J4274" s="11"/>
      <c r="K4274" s="45"/>
      <c r="L4274" s="578"/>
      <c r="M4274" s="619"/>
      <c r="N4274" s="578"/>
      <c r="O4274" s="578"/>
      <c r="P4274" s="578"/>
      <c r="Q4274" s="20"/>
      <c r="R4274" s="20"/>
      <c r="S4274" s="20"/>
      <c r="T4274" s="20"/>
      <c r="U4274" s="20"/>
      <c r="V4274" s="20"/>
      <c r="W4274" s="20"/>
      <c r="X4274" s="20"/>
      <c r="Y4274" s="20"/>
      <c r="Z4274" s="20"/>
      <c r="AA4274" s="20"/>
      <c r="AB4274" s="20"/>
    </row>
    <row r="4275">
      <c r="A4275" s="577"/>
      <c r="B4275" s="683"/>
      <c r="C4275" s="73"/>
      <c r="D4275" s="37"/>
      <c r="E4275" s="11"/>
      <c r="F4275" s="11"/>
      <c r="G4275" s="624"/>
      <c r="H4275" s="625"/>
      <c r="I4275" s="66"/>
      <c r="J4275" s="11"/>
      <c r="K4275" s="45"/>
      <c r="L4275" s="578"/>
      <c r="M4275" s="619"/>
      <c r="N4275" s="578"/>
      <c r="O4275" s="578"/>
      <c r="P4275" s="578"/>
      <c r="Q4275" s="20"/>
      <c r="R4275" s="20"/>
      <c r="S4275" s="20"/>
      <c r="T4275" s="20"/>
      <c r="U4275" s="20"/>
      <c r="V4275" s="20"/>
      <c r="W4275" s="20"/>
      <c r="X4275" s="20"/>
      <c r="Y4275" s="20"/>
      <c r="Z4275" s="20"/>
      <c r="AA4275" s="20"/>
      <c r="AB4275" s="20"/>
    </row>
    <row r="4276">
      <c r="A4276" s="577"/>
      <c r="B4276" s="683"/>
      <c r="C4276" s="73"/>
      <c r="D4276" s="37"/>
      <c r="E4276" s="11"/>
      <c r="F4276" s="11"/>
      <c r="G4276" s="624"/>
      <c r="H4276" s="625"/>
      <c r="I4276" s="66"/>
      <c r="J4276" s="11"/>
      <c r="K4276" s="45"/>
      <c r="L4276" s="578"/>
      <c r="M4276" s="619"/>
      <c r="N4276" s="578"/>
      <c r="O4276" s="578"/>
      <c r="P4276" s="578"/>
      <c r="Q4276" s="20"/>
      <c r="R4276" s="20"/>
      <c r="S4276" s="20"/>
      <c r="T4276" s="20"/>
      <c r="U4276" s="20"/>
      <c r="V4276" s="20"/>
      <c r="W4276" s="20"/>
      <c r="X4276" s="20"/>
      <c r="Y4276" s="20"/>
      <c r="Z4276" s="20"/>
      <c r="AA4276" s="20"/>
      <c r="AB4276" s="20"/>
    </row>
    <row r="4277">
      <c r="A4277" s="577"/>
      <c r="B4277" s="683"/>
      <c r="C4277" s="73"/>
      <c r="D4277" s="37"/>
      <c r="E4277" s="11"/>
      <c r="F4277" s="11"/>
      <c r="G4277" s="624"/>
      <c r="H4277" s="625"/>
      <c r="I4277" s="66"/>
      <c r="J4277" s="11"/>
      <c r="K4277" s="45"/>
      <c r="L4277" s="578"/>
      <c r="M4277" s="619"/>
      <c r="N4277" s="578"/>
      <c r="O4277" s="578"/>
      <c r="P4277" s="578"/>
      <c r="Q4277" s="20"/>
      <c r="R4277" s="20"/>
      <c r="S4277" s="20"/>
      <c r="T4277" s="20"/>
      <c r="U4277" s="20"/>
      <c r="V4277" s="20"/>
      <c r="W4277" s="20"/>
      <c r="X4277" s="20"/>
      <c r="Y4277" s="20"/>
      <c r="Z4277" s="20"/>
      <c r="AA4277" s="20"/>
      <c r="AB4277" s="20"/>
    </row>
    <row r="4278">
      <c r="A4278" s="577"/>
      <c r="B4278" s="683"/>
      <c r="C4278" s="73"/>
      <c r="D4278" s="37"/>
      <c r="E4278" s="11"/>
      <c r="F4278" s="11"/>
      <c r="G4278" s="624"/>
      <c r="H4278" s="625"/>
      <c r="I4278" s="66"/>
      <c r="J4278" s="11"/>
      <c r="K4278" s="45"/>
      <c r="L4278" s="578"/>
      <c r="M4278" s="619"/>
      <c r="N4278" s="578"/>
      <c r="O4278" s="578"/>
      <c r="P4278" s="578"/>
      <c r="Q4278" s="20"/>
      <c r="R4278" s="20"/>
      <c r="S4278" s="20"/>
      <c r="T4278" s="20"/>
      <c r="U4278" s="20"/>
      <c r="V4278" s="20"/>
      <c r="W4278" s="20"/>
      <c r="X4278" s="20"/>
      <c r="Y4278" s="20"/>
      <c r="Z4278" s="20"/>
      <c r="AA4278" s="20"/>
      <c r="AB4278" s="20"/>
    </row>
    <row r="4279">
      <c r="A4279" s="577"/>
      <c r="B4279" s="683"/>
      <c r="C4279" s="73"/>
      <c r="D4279" s="37"/>
      <c r="E4279" s="11"/>
      <c r="F4279" s="11"/>
      <c r="G4279" s="624"/>
      <c r="H4279" s="625"/>
      <c r="I4279" s="66"/>
      <c r="J4279" s="11"/>
      <c r="K4279" s="45"/>
      <c r="L4279" s="578"/>
      <c r="M4279" s="619"/>
      <c r="N4279" s="578"/>
      <c r="O4279" s="578"/>
      <c r="P4279" s="578"/>
      <c r="Q4279" s="20"/>
      <c r="R4279" s="20"/>
      <c r="S4279" s="20"/>
      <c r="T4279" s="20"/>
      <c r="U4279" s="20"/>
      <c r="V4279" s="20"/>
      <c r="W4279" s="20"/>
      <c r="X4279" s="20"/>
      <c r="Y4279" s="20"/>
      <c r="Z4279" s="20"/>
      <c r="AA4279" s="20"/>
      <c r="AB4279" s="20"/>
    </row>
    <row r="4280">
      <c r="A4280" s="577"/>
      <c r="B4280" s="683"/>
      <c r="C4280" s="73"/>
      <c r="D4280" s="37"/>
      <c r="E4280" s="11"/>
      <c r="F4280" s="11"/>
      <c r="G4280" s="624"/>
      <c r="H4280" s="625"/>
      <c r="I4280" s="66"/>
      <c r="J4280" s="11"/>
      <c r="K4280" s="45"/>
      <c r="L4280" s="578"/>
      <c r="M4280" s="619"/>
      <c r="N4280" s="578"/>
      <c r="O4280" s="578"/>
      <c r="P4280" s="578"/>
      <c r="Q4280" s="20"/>
      <c r="R4280" s="20"/>
      <c r="S4280" s="20"/>
      <c r="T4280" s="20"/>
      <c r="U4280" s="20"/>
      <c r="V4280" s="20"/>
      <c r="W4280" s="20"/>
      <c r="X4280" s="20"/>
      <c r="Y4280" s="20"/>
      <c r="Z4280" s="20"/>
      <c r="AA4280" s="20"/>
      <c r="AB4280" s="20"/>
    </row>
    <row r="4281">
      <c r="A4281" s="577"/>
      <c r="B4281" s="683"/>
      <c r="C4281" s="73"/>
      <c r="D4281" s="37"/>
      <c r="E4281" s="11"/>
      <c r="F4281" s="11"/>
      <c r="G4281" s="624"/>
      <c r="H4281" s="625"/>
      <c r="I4281" s="66"/>
      <c r="J4281" s="11"/>
      <c r="K4281" s="45"/>
      <c r="L4281" s="578"/>
      <c r="M4281" s="619"/>
      <c r="N4281" s="578"/>
      <c r="O4281" s="578"/>
      <c r="P4281" s="578"/>
      <c r="Q4281" s="20"/>
      <c r="R4281" s="20"/>
      <c r="S4281" s="20"/>
      <c r="T4281" s="20"/>
      <c r="U4281" s="20"/>
      <c r="V4281" s="20"/>
      <c r="W4281" s="20"/>
      <c r="X4281" s="20"/>
      <c r="Y4281" s="20"/>
      <c r="Z4281" s="20"/>
      <c r="AA4281" s="20"/>
      <c r="AB4281" s="20"/>
    </row>
    <row r="4282">
      <c r="A4282" s="577"/>
      <c r="B4282" s="683"/>
      <c r="C4282" s="73"/>
      <c r="D4282" s="37"/>
      <c r="E4282" s="11"/>
      <c r="F4282" s="11"/>
      <c r="G4282" s="624"/>
      <c r="H4282" s="625"/>
      <c r="I4282" s="66"/>
      <c r="J4282" s="11"/>
      <c r="K4282" s="45"/>
      <c r="L4282" s="578"/>
      <c r="M4282" s="619"/>
      <c r="N4282" s="578"/>
      <c r="O4282" s="578"/>
      <c r="P4282" s="578"/>
      <c r="Q4282" s="20"/>
      <c r="R4282" s="20"/>
      <c r="S4282" s="20"/>
      <c r="T4282" s="20"/>
      <c r="U4282" s="20"/>
      <c r="V4282" s="20"/>
      <c r="W4282" s="20"/>
      <c r="X4282" s="20"/>
      <c r="Y4282" s="20"/>
      <c r="Z4282" s="20"/>
      <c r="AA4282" s="20"/>
      <c r="AB4282" s="20"/>
    </row>
    <row r="4283">
      <c r="A4283" s="577"/>
      <c r="B4283" s="683"/>
      <c r="C4283" s="73"/>
      <c r="D4283" s="37"/>
      <c r="E4283" s="11"/>
      <c r="F4283" s="11"/>
      <c r="G4283" s="624"/>
      <c r="H4283" s="625"/>
      <c r="I4283" s="66"/>
      <c r="J4283" s="11"/>
      <c r="K4283" s="45"/>
      <c r="L4283" s="578"/>
      <c r="M4283" s="619"/>
      <c r="N4283" s="578"/>
      <c r="O4283" s="578"/>
      <c r="P4283" s="578"/>
      <c r="Q4283" s="20"/>
      <c r="R4283" s="20"/>
      <c r="S4283" s="20"/>
      <c r="T4283" s="20"/>
      <c r="U4283" s="20"/>
      <c r="V4283" s="20"/>
      <c r="W4283" s="20"/>
      <c r="X4283" s="20"/>
      <c r="Y4283" s="20"/>
      <c r="Z4283" s="20"/>
      <c r="AA4283" s="20"/>
      <c r="AB4283" s="20"/>
    </row>
    <row r="4284">
      <c r="A4284" s="577"/>
      <c r="B4284" s="683"/>
      <c r="C4284" s="73"/>
      <c r="D4284" s="37"/>
      <c r="E4284" s="11"/>
      <c r="F4284" s="11"/>
      <c r="G4284" s="624"/>
      <c r="H4284" s="625"/>
      <c r="I4284" s="66"/>
      <c r="J4284" s="11"/>
      <c r="K4284" s="45"/>
      <c r="L4284" s="578"/>
      <c r="M4284" s="619"/>
      <c r="N4284" s="578"/>
      <c r="O4284" s="578"/>
      <c r="P4284" s="578"/>
      <c r="Q4284" s="20"/>
      <c r="R4284" s="20"/>
      <c r="S4284" s="20"/>
      <c r="T4284" s="20"/>
      <c r="U4284" s="20"/>
      <c r="V4284" s="20"/>
      <c r="W4284" s="20"/>
      <c r="X4284" s="20"/>
      <c r="Y4284" s="20"/>
      <c r="Z4284" s="20"/>
      <c r="AA4284" s="20"/>
      <c r="AB4284" s="20"/>
    </row>
    <row r="4285">
      <c r="A4285" s="577"/>
      <c r="B4285" s="683"/>
      <c r="C4285" s="73"/>
      <c r="D4285" s="37"/>
      <c r="E4285" s="11"/>
      <c r="F4285" s="11"/>
      <c r="G4285" s="624"/>
      <c r="H4285" s="625"/>
      <c r="I4285" s="66"/>
      <c r="J4285" s="11"/>
      <c r="K4285" s="45"/>
      <c r="L4285" s="578"/>
      <c r="M4285" s="619"/>
      <c r="N4285" s="578"/>
      <c r="O4285" s="578"/>
      <c r="P4285" s="578"/>
      <c r="Q4285" s="20"/>
      <c r="R4285" s="20"/>
      <c r="S4285" s="20"/>
      <c r="T4285" s="20"/>
      <c r="U4285" s="20"/>
      <c r="V4285" s="20"/>
      <c r="W4285" s="20"/>
      <c r="X4285" s="20"/>
      <c r="Y4285" s="20"/>
      <c r="Z4285" s="20"/>
      <c r="AA4285" s="20"/>
      <c r="AB4285" s="20"/>
    </row>
    <row r="4286">
      <c r="A4286" s="577"/>
      <c r="B4286" s="683"/>
      <c r="C4286" s="73"/>
      <c r="D4286" s="37"/>
      <c r="E4286" s="11"/>
      <c r="F4286" s="11"/>
      <c r="G4286" s="624"/>
      <c r="H4286" s="625"/>
      <c r="I4286" s="66"/>
      <c r="J4286" s="11"/>
      <c r="K4286" s="45"/>
      <c r="L4286" s="578"/>
      <c r="M4286" s="619"/>
      <c r="N4286" s="578"/>
      <c r="O4286" s="578"/>
      <c r="P4286" s="578"/>
      <c r="Q4286" s="20"/>
      <c r="R4286" s="20"/>
      <c r="S4286" s="20"/>
      <c r="T4286" s="20"/>
      <c r="U4286" s="20"/>
      <c r="V4286" s="20"/>
      <c r="W4286" s="20"/>
      <c r="X4286" s="20"/>
      <c r="Y4286" s="20"/>
      <c r="Z4286" s="20"/>
      <c r="AA4286" s="20"/>
      <c r="AB4286" s="20"/>
    </row>
    <row r="4287">
      <c r="A4287" s="577"/>
      <c r="B4287" s="683"/>
      <c r="C4287" s="73"/>
      <c r="D4287" s="37"/>
      <c r="E4287" s="11"/>
      <c r="F4287" s="11"/>
      <c r="G4287" s="624"/>
      <c r="H4287" s="625"/>
      <c r="I4287" s="66"/>
      <c r="J4287" s="11"/>
      <c r="K4287" s="45"/>
      <c r="L4287" s="578"/>
      <c r="M4287" s="619"/>
      <c r="N4287" s="578"/>
      <c r="O4287" s="578"/>
      <c r="P4287" s="578"/>
      <c r="Q4287" s="20"/>
      <c r="R4287" s="20"/>
      <c r="S4287" s="20"/>
      <c r="T4287" s="20"/>
      <c r="U4287" s="20"/>
      <c r="V4287" s="20"/>
      <c r="W4287" s="20"/>
      <c r="X4287" s="20"/>
      <c r="Y4287" s="20"/>
      <c r="Z4287" s="20"/>
      <c r="AA4287" s="20"/>
      <c r="AB4287" s="20"/>
    </row>
    <row r="4288">
      <c r="A4288" s="577"/>
      <c r="B4288" s="683"/>
      <c r="C4288" s="73"/>
      <c r="D4288" s="37"/>
      <c r="E4288" s="11"/>
      <c r="F4288" s="11"/>
      <c r="G4288" s="624"/>
      <c r="H4288" s="625"/>
      <c r="I4288" s="66"/>
      <c r="J4288" s="11"/>
      <c r="K4288" s="45"/>
      <c r="L4288" s="578"/>
      <c r="M4288" s="619"/>
      <c r="N4288" s="578"/>
      <c r="O4288" s="578"/>
      <c r="P4288" s="578"/>
      <c r="Q4288" s="20"/>
      <c r="R4288" s="20"/>
      <c r="S4288" s="20"/>
      <c r="T4288" s="20"/>
      <c r="U4288" s="20"/>
      <c r="V4288" s="20"/>
      <c r="W4288" s="20"/>
      <c r="X4288" s="20"/>
      <c r="Y4288" s="20"/>
      <c r="Z4288" s="20"/>
      <c r="AA4288" s="20"/>
      <c r="AB4288" s="20"/>
    </row>
    <row r="4289">
      <c r="A4289" s="577"/>
      <c r="B4289" s="683"/>
      <c r="C4289" s="73"/>
      <c r="D4289" s="37"/>
      <c r="E4289" s="11"/>
      <c r="F4289" s="11"/>
      <c r="G4289" s="624"/>
      <c r="H4289" s="625"/>
      <c r="I4289" s="66"/>
      <c r="J4289" s="11"/>
      <c r="K4289" s="45"/>
      <c r="L4289" s="578"/>
      <c r="M4289" s="619"/>
      <c r="N4289" s="578"/>
      <c r="O4289" s="578"/>
      <c r="P4289" s="578"/>
      <c r="Q4289" s="20"/>
      <c r="R4289" s="20"/>
      <c r="S4289" s="20"/>
      <c r="T4289" s="20"/>
      <c r="U4289" s="20"/>
      <c r="V4289" s="20"/>
      <c r="W4289" s="20"/>
      <c r="X4289" s="20"/>
      <c r="Y4289" s="20"/>
      <c r="Z4289" s="20"/>
      <c r="AA4289" s="20"/>
      <c r="AB4289" s="20"/>
    </row>
    <row r="4290">
      <c r="A4290" s="577"/>
      <c r="B4290" s="683"/>
      <c r="C4290" s="73"/>
      <c r="D4290" s="37"/>
      <c r="E4290" s="11"/>
      <c r="F4290" s="11"/>
      <c r="G4290" s="624"/>
      <c r="H4290" s="625"/>
      <c r="I4290" s="66"/>
      <c r="J4290" s="11"/>
      <c r="K4290" s="45"/>
      <c r="L4290" s="578"/>
      <c r="M4290" s="619"/>
      <c r="N4290" s="578"/>
      <c r="O4290" s="578"/>
      <c r="P4290" s="578"/>
      <c r="Q4290" s="20"/>
      <c r="R4290" s="20"/>
      <c r="S4290" s="20"/>
      <c r="T4290" s="20"/>
      <c r="U4290" s="20"/>
      <c r="V4290" s="20"/>
      <c r="W4290" s="20"/>
      <c r="X4290" s="20"/>
      <c r="Y4290" s="20"/>
      <c r="Z4290" s="20"/>
      <c r="AA4290" s="20"/>
      <c r="AB4290" s="20"/>
    </row>
    <row r="4291">
      <c r="A4291" s="577"/>
      <c r="B4291" s="683"/>
      <c r="C4291" s="73"/>
      <c r="D4291" s="37"/>
      <c r="E4291" s="11"/>
      <c r="F4291" s="11"/>
      <c r="G4291" s="624"/>
      <c r="H4291" s="625"/>
      <c r="I4291" s="66"/>
      <c r="J4291" s="11"/>
      <c r="K4291" s="45"/>
      <c r="L4291" s="578"/>
      <c r="M4291" s="619"/>
      <c r="N4291" s="578"/>
      <c r="O4291" s="578"/>
      <c r="P4291" s="578"/>
      <c r="Q4291" s="20"/>
      <c r="R4291" s="20"/>
      <c r="S4291" s="20"/>
      <c r="T4291" s="20"/>
      <c r="U4291" s="20"/>
      <c r="V4291" s="20"/>
      <c r="W4291" s="20"/>
      <c r="X4291" s="20"/>
      <c r="Y4291" s="20"/>
      <c r="Z4291" s="20"/>
      <c r="AA4291" s="20"/>
      <c r="AB4291" s="20"/>
    </row>
    <row r="4292">
      <c r="A4292" s="577"/>
      <c r="B4292" s="683"/>
      <c r="C4292" s="73"/>
      <c r="D4292" s="37"/>
      <c r="E4292" s="11"/>
      <c r="F4292" s="11"/>
      <c r="G4292" s="624"/>
      <c r="H4292" s="625"/>
      <c r="I4292" s="66"/>
      <c r="J4292" s="11"/>
      <c r="K4292" s="45"/>
      <c r="L4292" s="578"/>
      <c r="M4292" s="619"/>
      <c r="N4292" s="578"/>
      <c r="O4292" s="578"/>
      <c r="P4292" s="578"/>
      <c r="Q4292" s="20"/>
      <c r="R4292" s="20"/>
      <c r="S4292" s="20"/>
      <c r="T4292" s="20"/>
      <c r="U4292" s="20"/>
      <c r="V4292" s="20"/>
      <c r="W4292" s="20"/>
      <c r="X4292" s="20"/>
      <c r="Y4292" s="20"/>
      <c r="Z4292" s="20"/>
      <c r="AA4292" s="20"/>
      <c r="AB4292" s="20"/>
    </row>
    <row r="4293">
      <c r="A4293" s="577"/>
      <c r="B4293" s="683"/>
      <c r="C4293" s="73"/>
      <c r="D4293" s="37"/>
      <c r="E4293" s="11"/>
      <c r="F4293" s="11"/>
      <c r="G4293" s="624"/>
      <c r="H4293" s="625"/>
      <c r="I4293" s="66"/>
      <c r="J4293" s="11"/>
      <c r="K4293" s="45"/>
      <c r="L4293" s="578"/>
      <c r="M4293" s="619"/>
      <c r="N4293" s="578"/>
      <c r="O4293" s="578"/>
      <c r="P4293" s="578"/>
      <c r="Q4293" s="20"/>
      <c r="R4293" s="20"/>
      <c r="S4293" s="20"/>
      <c r="T4293" s="20"/>
      <c r="U4293" s="20"/>
      <c r="V4293" s="20"/>
      <c r="W4293" s="20"/>
      <c r="X4293" s="20"/>
      <c r="Y4293" s="20"/>
      <c r="Z4293" s="20"/>
      <c r="AA4293" s="20"/>
      <c r="AB4293" s="20"/>
    </row>
    <row r="4294">
      <c r="A4294" s="577"/>
      <c r="B4294" s="683"/>
      <c r="C4294" s="73"/>
      <c r="D4294" s="37"/>
      <c r="E4294" s="11"/>
      <c r="F4294" s="11"/>
      <c r="G4294" s="624"/>
      <c r="H4294" s="625"/>
      <c r="I4294" s="66"/>
      <c r="J4294" s="11"/>
      <c r="K4294" s="45"/>
      <c r="L4294" s="578"/>
      <c r="M4294" s="619"/>
      <c r="N4294" s="578"/>
      <c r="O4294" s="578"/>
      <c r="P4294" s="578"/>
      <c r="Q4294" s="20"/>
      <c r="R4294" s="20"/>
      <c r="S4294" s="20"/>
      <c r="T4294" s="20"/>
      <c r="U4294" s="20"/>
      <c r="V4294" s="20"/>
      <c r="W4294" s="20"/>
      <c r="X4294" s="20"/>
      <c r="Y4294" s="20"/>
      <c r="Z4294" s="20"/>
      <c r="AA4294" s="20"/>
      <c r="AB4294" s="20"/>
    </row>
    <row r="4295">
      <c r="A4295" s="577"/>
      <c r="B4295" s="683"/>
      <c r="C4295" s="73"/>
      <c r="D4295" s="37"/>
      <c r="E4295" s="11"/>
      <c r="F4295" s="11"/>
      <c r="G4295" s="624"/>
      <c r="H4295" s="625"/>
      <c r="I4295" s="66"/>
      <c r="J4295" s="11"/>
      <c r="K4295" s="45"/>
      <c r="L4295" s="578"/>
      <c r="M4295" s="619"/>
      <c r="N4295" s="578"/>
      <c r="O4295" s="578"/>
      <c r="P4295" s="578"/>
      <c r="Q4295" s="20"/>
      <c r="R4295" s="20"/>
      <c r="S4295" s="20"/>
      <c r="T4295" s="20"/>
      <c r="U4295" s="20"/>
      <c r="V4295" s="20"/>
      <c r="W4295" s="20"/>
      <c r="X4295" s="20"/>
      <c r="Y4295" s="20"/>
      <c r="Z4295" s="20"/>
      <c r="AA4295" s="20"/>
      <c r="AB4295" s="20"/>
    </row>
    <row r="4296">
      <c r="A4296" s="577"/>
      <c r="B4296" s="683"/>
      <c r="C4296" s="73"/>
      <c r="D4296" s="37"/>
      <c r="E4296" s="11"/>
      <c r="F4296" s="11"/>
      <c r="G4296" s="624"/>
      <c r="H4296" s="625"/>
      <c r="I4296" s="66"/>
      <c r="J4296" s="11"/>
      <c r="K4296" s="45"/>
      <c r="L4296" s="578"/>
      <c r="M4296" s="619"/>
      <c r="N4296" s="578"/>
      <c r="O4296" s="578"/>
      <c r="P4296" s="578"/>
      <c r="Q4296" s="20"/>
      <c r="R4296" s="20"/>
      <c r="S4296" s="20"/>
      <c r="T4296" s="20"/>
      <c r="U4296" s="20"/>
      <c r="V4296" s="20"/>
      <c r="W4296" s="20"/>
      <c r="X4296" s="20"/>
      <c r="Y4296" s="20"/>
      <c r="Z4296" s="20"/>
      <c r="AA4296" s="20"/>
      <c r="AB4296" s="20"/>
    </row>
    <row r="4297">
      <c r="A4297" s="577"/>
      <c r="B4297" s="683"/>
      <c r="C4297" s="73"/>
      <c r="D4297" s="37"/>
      <c r="E4297" s="11"/>
      <c r="F4297" s="11"/>
      <c r="G4297" s="624"/>
      <c r="H4297" s="625"/>
      <c r="I4297" s="66"/>
      <c r="J4297" s="11"/>
      <c r="K4297" s="45"/>
      <c r="L4297" s="578"/>
      <c r="M4297" s="619"/>
      <c r="N4297" s="578"/>
      <c r="O4297" s="578"/>
      <c r="P4297" s="578"/>
      <c r="Q4297" s="20"/>
      <c r="R4297" s="20"/>
      <c r="S4297" s="20"/>
      <c r="T4297" s="20"/>
      <c r="U4297" s="20"/>
      <c r="V4297" s="20"/>
      <c r="W4297" s="20"/>
      <c r="X4297" s="20"/>
      <c r="Y4297" s="20"/>
      <c r="Z4297" s="20"/>
      <c r="AA4297" s="20"/>
      <c r="AB4297" s="20"/>
    </row>
    <row r="4298">
      <c r="A4298" s="577"/>
      <c r="B4298" s="683"/>
      <c r="C4298" s="73"/>
      <c r="D4298" s="37"/>
      <c r="E4298" s="11"/>
      <c r="F4298" s="11"/>
      <c r="G4298" s="624"/>
      <c r="H4298" s="625"/>
      <c r="I4298" s="66"/>
      <c r="J4298" s="11"/>
      <c r="K4298" s="45"/>
      <c r="L4298" s="578"/>
      <c r="M4298" s="619"/>
      <c r="N4298" s="578"/>
      <c r="O4298" s="578"/>
      <c r="P4298" s="578"/>
      <c r="Q4298" s="20"/>
      <c r="R4298" s="20"/>
      <c r="S4298" s="20"/>
      <c r="T4298" s="20"/>
      <c r="U4298" s="20"/>
      <c r="V4298" s="20"/>
      <c r="W4298" s="20"/>
      <c r="X4298" s="20"/>
      <c r="Y4298" s="20"/>
      <c r="Z4298" s="20"/>
      <c r="AA4298" s="20"/>
      <c r="AB4298" s="20"/>
    </row>
    <row r="4299">
      <c r="A4299" s="577"/>
      <c r="B4299" s="683"/>
      <c r="C4299" s="73"/>
      <c r="D4299" s="37"/>
      <c r="E4299" s="11"/>
      <c r="F4299" s="11"/>
      <c r="G4299" s="624"/>
      <c r="H4299" s="625"/>
      <c r="I4299" s="66"/>
      <c r="J4299" s="11"/>
      <c r="K4299" s="45"/>
      <c r="L4299" s="578"/>
      <c r="M4299" s="619"/>
      <c r="N4299" s="578"/>
      <c r="O4299" s="578"/>
      <c r="P4299" s="578"/>
      <c r="Q4299" s="20"/>
      <c r="R4299" s="20"/>
      <c r="S4299" s="20"/>
      <c r="T4299" s="20"/>
      <c r="U4299" s="20"/>
      <c r="V4299" s="20"/>
      <c r="W4299" s="20"/>
      <c r="X4299" s="20"/>
      <c r="Y4299" s="20"/>
      <c r="Z4299" s="20"/>
      <c r="AA4299" s="20"/>
      <c r="AB4299" s="20"/>
    </row>
    <row r="4300">
      <c r="A4300" s="577"/>
      <c r="B4300" s="683"/>
      <c r="C4300" s="73"/>
      <c r="D4300" s="37"/>
      <c r="E4300" s="11"/>
      <c r="F4300" s="11"/>
      <c r="G4300" s="624"/>
      <c r="H4300" s="625"/>
      <c r="I4300" s="66"/>
      <c r="J4300" s="11"/>
      <c r="K4300" s="45"/>
      <c r="L4300" s="578"/>
      <c r="M4300" s="619"/>
      <c r="N4300" s="578"/>
      <c r="O4300" s="578"/>
      <c r="P4300" s="578"/>
      <c r="Q4300" s="20"/>
      <c r="R4300" s="20"/>
      <c r="S4300" s="20"/>
      <c r="T4300" s="20"/>
      <c r="U4300" s="20"/>
      <c r="V4300" s="20"/>
      <c r="W4300" s="20"/>
      <c r="X4300" s="20"/>
      <c r="Y4300" s="20"/>
      <c r="Z4300" s="20"/>
      <c r="AA4300" s="20"/>
      <c r="AB4300" s="20"/>
    </row>
    <row r="4301">
      <c r="A4301" s="577"/>
      <c r="B4301" s="683"/>
      <c r="C4301" s="73"/>
      <c r="D4301" s="37"/>
      <c r="E4301" s="11"/>
      <c r="F4301" s="11"/>
      <c r="G4301" s="624"/>
      <c r="H4301" s="625"/>
      <c r="I4301" s="66"/>
      <c r="J4301" s="11"/>
      <c r="K4301" s="45"/>
      <c r="L4301" s="578"/>
      <c r="M4301" s="619"/>
      <c r="N4301" s="578"/>
      <c r="O4301" s="578"/>
      <c r="P4301" s="578"/>
      <c r="Q4301" s="20"/>
      <c r="R4301" s="20"/>
      <c r="S4301" s="20"/>
      <c r="T4301" s="20"/>
      <c r="U4301" s="20"/>
      <c r="V4301" s="20"/>
      <c r="W4301" s="20"/>
      <c r="X4301" s="20"/>
      <c r="Y4301" s="20"/>
      <c r="Z4301" s="20"/>
      <c r="AA4301" s="20"/>
      <c r="AB4301" s="20"/>
    </row>
    <row r="4302">
      <c r="A4302" s="577"/>
      <c r="B4302" s="683"/>
      <c r="C4302" s="73"/>
      <c r="D4302" s="37"/>
      <c r="E4302" s="11"/>
      <c r="F4302" s="11"/>
      <c r="G4302" s="624"/>
      <c r="H4302" s="625"/>
      <c r="I4302" s="66"/>
      <c r="J4302" s="11"/>
      <c r="K4302" s="45"/>
      <c r="L4302" s="578"/>
      <c r="M4302" s="619"/>
      <c r="N4302" s="578"/>
      <c r="O4302" s="578"/>
      <c r="P4302" s="578"/>
      <c r="Q4302" s="20"/>
      <c r="R4302" s="20"/>
      <c r="S4302" s="20"/>
      <c r="T4302" s="20"/>
      <c r="U4302" s="20"/>
      <c r="V4302" s="20"/>
      <c r="W4302" s="20"/>
      <c r="X4302" s="20"/>
      <c r="Y4302" s="20"/>
      <c r="Z4302" s="20"/>
      <c r="AA4302" s="20"/>
      <c r="AB4302" s="20"/>
    </row>
    <row r="4303">
      <c r="A4303" s="577"/>
      <c r="B4303" s="683"/>
      <c r="C4303" s="73"/>
      <c r="D4303" s="37"/>
      <c r="E4303" s="11"/>
      <c r="F4303" s="11"/>
      <c r="G4303" s="624"/>
      <c r="H4303" s="625"/>
      <c r="I4303" s="66"/>
      <c r="J4303" s="11"/>
      <c r="K4303" s="45"/>
      <c r="L4303" s="578"/>
      <c r="M4303" s="619"/>
      <c r="N4303" s="578"/>
      <c r="O4303" s="578"/>
      <c r="P4303" s="578"/>
      <c r="Q4303" s="20"/>
      <c r="R4303" s="20"/>
      <c r="S4303" s="20"/>
      <c r="T4303" s="20"/>
      <c r="U4303" s="20"/>
      <c r="V4303" s="20"/>
      <c r="W4303" s="20"/>
      <c r="X4303" s="20"/>
      <c r="Y4303" s="20"/>
      <c r="Z4303" s="20"/>
      <c r="AA4303" s="20"/>
      <c r="AB4303" s="20"/>
    </row>
    <row r="4304">
      <c r="A4304" s="577"/>
      <c r="B4304" s="683"/>
      <c r="C4304" s="73"/>
      <c r="D4304" s="37"/>
      <c r="E4304" s="11"/>
      <c r="F4304" s="11"/>
      <c r="G4304" s="624"/>
      <c r="H4304" s="625"/>
      <c r="I4304" s="66"/>
      <c r="J4304" s="11"/>
      <c r="K4304" s="45"/>
      <c r="L4304" s="578"/>
      <c r="M4304" s="619"/>
      <c r="N4304" s="578"/>
      <c r="O4304" s="578"/>
      <c r="P4304" s="578"/>
      <c r="Q4304" s="20"/>
      <c r="R4304" s="20"/>
      <c r="S4304" s="20"/>
      <c r="T4304" s="20"/>
      <c r="U4304" s="20"/>
      <c r="V4304" s="20"/>
      <c r="W4304" s="20"/>
      <c r="X4304" s="20"/>
      <c r="Y4304" s="20"/>
      <c r="Z4304" s="20"/>
      <c r="AA4304" s="20"/>
      <c r="AB4304" s="20"/>
    </row>
    <row r="4305">
      <c r="A4305" s="577"/>
      <c r="B4305" s="683"/>
      <c r="C4305" s="73"/>
      <c r="D4305" s="37"/>
      <c r="E4305" s="11"/>
      <c r="F4305" s="11"/>
      <c r="G4305" s="624"/>
      <c r="H4305" s="625"/>
      <c r="I4305" s="66"/>
      <c r="J4305" s="11"/>
      <c r="K4305" s="45"/>
      <c r="L4305" s="578"/>
      <c r="M4305" s="619"/>
      <c r="N4305" s="578"/>
      <c r="O4305" s="578"/>
      <c r="P4305" s="578"/>
      <c r="Q4305" s="20"/>
      <c r="R4305" s="20"/>
      <c r="S4305" s="20"/>
      <c r="T4305" s="20"/>
      <c r="U4305" s="20"/>
      <c r="V4305" s="20"/>
      <c r="W4305" s="20"/>
      <c r="X4305" s="20"/>
      <c r="Y4305" s="20"/>
      <c r="Z4305" s="20"/>
      <c r="AA4305" s="20"/>
      <c r="AB4305" s="20"/>
    </row>
    <row r="4306">
      <c r="A4306" s="577"/>
      <c r="B4306" s="683"/>
      <c r="C4306" s="73"/>
      <c r="D4306" s="37"/>
      <c r="E4306" s="11"/>
      <c r="F4306" s="11"/>
      <c r="G4306" s="624"/>
      <c r="H4306" s="625"/>
      <c r="I4306" s="66"/>
      <c r="J4306" s="11"/>
      <c r="K4306" s="45"/>
      <c r="L4306" s="578"/>
      <c r="M4306" s="619"/>
      <c r="N4306" s="578"/>
      <c r="O4306" s="578"/>
      <c r="P4306" s="578"/>
      <c r="Q4306" s="20"/>
      <c r="R4306" s="20"/>
      <c r="S4306" s="20"/>
      <c r="T4306" s="20"/>
      <c r="U4306" s="20"/>
      <c r="V4306" s="20"/>
      <c r="W4306" s="20"/>
      <c r="X4306" s="20"/>
      <c r="Y4306" s="20"/>
      <c r="Z4306" s="20"/>
      <c r="AA4306" s="20"/>
      <c r="AB4306" s="20"/>
    </row>
    <row r="4307">
      <c r="A4307" s="577"/>
      <c r="B4307" s="683"/>
      <c r="C4307" s="73"/>
      <c r="D4307" s="37"/>
      <c r="E4307" s="11"/>
      <c r="F4307" s="11"/>
      <c r="G4307" s="624"/>
      <c r="H4307" s="625"/>
      <c r="I4307" s="66"/>
      <c r="J4307" s="11"/>
      <c r="K4307" s="45"/>
      <c r="L4307" s="578"/>
      <c r="M4307" s="619"/>
      <c r="N4307" s="578"/>
      <c r="O4307" s="578"/>
      <c r="P4307" s="578"/>
      <c r="Q4307" s="20"/>
      <c r="R4307" s="20"/>
      <c r="S4307" s="20"/>
      <c r="T4307" s="20"/>
      <c r="U4307" s="20"/>
      <c r="V4307" s="20"/>
      <c r="W4307" s="20"/>
      <c r="X4307" s="20"/>
      <c r="Y4307" s="20"/>
      <c r="Z4307" s="20"/>
      <c r="AA4307" s="20"/>
      <c r="AB4307" s="20"/>
    </row>
    <row r="4308">
      <c r="A4308" s="577"/>
      <c r="B4308" s="683"/>
      <c r="C4308" s="73"/>
      <c r="D4308" s="37"/>
      <c r="E4308" s="11"/>
      <c r="F4308" s="11"/>
      <c r="G4308" s="624"/>
      <c r="H4308" s="625"/>
      <c r="I4308" s="66"/>
      <c r="J4308" s="11"/>
      <c r="K4308" s="45"/>
      <c r="L4308" s="578"/>
      <c r="M4308" s="619"/>
      <c r="N4308" s="578"/>
      <c r="O4308" s="578"/>
      <c r="P4308" s="578"/>
      <c r="Q4308" s="20"/>
      <c r="R4308" s="20"/>
      <c r="S4308" s="20"/>
      <c r="T4308" s="20"/>
      <c r="U4308" s="20"/>
      <c r="V4308" s="20"/>
      <c r="W4308" s="20"/>
      <c r="X4308" s="20"/>
      <c r="Y4308" s="20"/>
      <c r="Z4308" s="20"/>
      <c r="AA4308" s="20"/>
      <c r="AB4308" s="20"/>
    </row>
    <row r="4309">
      <c r="A4309" s="577"/>
      <c r="B4309" s="683"/>
      <c r="C4309" s="73"/>
      <c r="D4309" s="37"/>
      <c r="E4309" s="11"/>
      <c r="F4309" s="11"/>
      <c r="G4309" s="624"/>
      <c r="H4309" s="625"/>
      <c r="I4309" s="66"/>
      <c r="J4309" s="11"/>
      <c r="K4309" s="45"/>
      <c r="L4309" s="578"/>
      <c r="M4309" s="619"/>
      <c r="N4309" s="578"/>
      <c r="O4309" s="578"/>
      <c r="P4309" s="578"/>
      <c r="Q4309" s="20"/>
      <c r="R4309" s="20"/>
      <c r="S4309" s="20"/>
      <c r="T4309" s="20"/>
      <c r="U4309" s="20"/>
      <c r="V4309" s="20"/>
      <c r="W4309" s="20"/>
      <c r="X4309" s="20"/>
      <c r="Y4309" s="20"/>
      <c r="Z4309" s="20"/>
      <c r="AA4309" s="20"/>
      <c r="AB4309" s="20"/>
    </row>
    <row r="4310">
      <c r="A4310" s="577"/>
      <c r="B4310" s="683"/>
      <c r="C4310" s="73"/>
      <c r="D4310" s="37"/>
      <c r="E4310" s="11"/>
      <c r="F4310" s="11"/>
      <c r="G4310" s="624"/>
      <c r="H4310" s="625"/>
      <c r="I4310" s="66"/>
      <c r="J4310" s="11"/>
      <c r="K4310" s="45"/>
      <c r="L4310" s="578"/>
      <c r="M4310" s="619"/>
      <c r="N4310" s="578"/>
      <c r="O4310" s="578"/>
      <c r="P4310" s="578"/>
      <c r="Q4310" s="20"/>
      <c r="R4310" s="20"/>
      <c r="S4310" s="20"/>
      <c r="T4310" s="20"/>
      <c r="U4310" s="20"/>
      <c r="V4310" s="20"/>
      <c r="W4310" s="20"/>
      <c r="X4310" s="20"/>
      <c r="Y4310" s="20"/>
      <c r="Z4310" s="20"/>
      <c r="AA4310" s="20"/>
      <c r="AB4310" s="20"/>
    </row>
    <row r="4311">
      <c r="A4311" s="577"/>
      <c r="B4311" s="683"/>
      <c r="C4311" s="73"/>
      <c r="D4311" s="37"/>
      <c r="E4311" s="11"/>
      <c r="F4311" s="11"/>
      <c r="G4311" s="624"/>
      <c r="H4311" s="625"/>
      <c r="I4311" s="66"/>
      <c r="J4311" s="11"/>
      <c r="K4311" s="45"/>
      <c r="L4311" s="578"/>
      <c r="M4311" s="619"/>
      <c r="N4311" s="578"/>
      <c r="O4311" s="578"/>
      <c r="P4311" s="578"/>
      <c r="Q4311" s="20"/>
      <c r="R4311" s="20"/>
      <c r="S4311" s="20"/>
      <c r="T4311" s="20"/>
      <c r="U4311" s="20"/>
      <c r="V4311" s="20"/>
      <c r="W4311" s="20"/>
      <c r="X4311" s="20"/>
      <c r="Y4311" s="20"/>
      <c r="Z4311" s="20"/>
      <c r="AA4311" s="20"/>
      <c r="AB4311" s="20"/>
    </row>
    <row r="4312">
      <c r="A4312" s="577"/>
      <c r="B4312" s="683"/>
      <c r="C4312" s="73"/>
      <c r="D4312" s="37"/>
      <c r="E4312" s="11"/>
      <c r="F4312" s="11"/>
      <c r="G4312" s="624"/>
      <c r="H4312" s="625"/>
      <c r="I4312" s="66"/>
      <c r="J4312" s="11"/>
      <c r="K4312" s="45"/>
      <c r="L4312" s="578"/>
      <c r="M4312" s="619"/>
      <c r="N4312" s="578"/>
      <c r="O4312" s="578"/>
      <c r="P4312" s="578"/>
      <c r="Q4312" s="20"/>
      <c r="R4312" s="20"/>
      <c r="S4312" s="20"/>
      <c r="T4312" s="20"/>
      <c r="U4312" s="20"/>
      <c r="V4312" s="20"/>
      <c r="W4312" s="20"/>
      <c r="X4312" s="20"/>
      <c r="Y4312" s="20"/>
      <c r="Z4312" s="20"/>
      <c r="AA4312" s="20"/>
      <c r="AB4312" s="20"/>
    </row>
    <row r="4313">
      <c r="A4313" s="577"/>
      <c r="B4313" s="683"/>
      <c r="C4313" s="73"/>
      <c r="D4313" s="37"/>
      <c r="E4313" s="11"/>
      <c r="F4313" s="11"/>
      <c r="G4313" s="624"/>
      <c r="H4313" s="625"/>
      <c r="I4313" s="66"/>
      <c r="J4313" s="11"/>
      <c r="K4313" s="45"/>
      <c r="L4313" s="578"/>
      <c r="M4313" s="619"/>
      <c r="N4313" s="578"/>
      <c r="O4313" s="578"/>
      <c r="P4313" s="578"/>
      <c r="Q4313" s="20"/>
      <c r="R4313" s="20"/>
      <c r="S4313" s="20"/>
      <c r="T4313" s="20"/>
      <c r="U4313" s="20"/>
      <c r="V4313" s="20"/>
      <c r="W4313" s="20"/>
      <c r="X4313" s="20"/>
      <c r="Y4313" s="20"/>
      <c r="Z4313" s="20"/>
      <c r="AA4313" s="20"/>
      <c r="AB4313" s="20"/>
    </row>
    <row r="4314">
      <c r="A4314" s="577"/>
      <c r="B4314" s="683"/>
      <c r="C4314" s="73"/>
      <c r="D4314" s="37"/>
      <c r="E4314" s="11"/>
      <c r="F4314" s="11"/>
      <c r="G4314" s="624"/>
      <c r="H4314" s="625"/>
      <c r="I4314" s="66"/>
      <c r="J4314" s="11"/>
      <c r="K4314" s="45"/>
      <c r="L4314" s="578"/>
      <c r="M4314" s="619"/>
      <c r="N4314" s="578"/>
      <c r="O4314" s="578"/>
      <c r="P4314" s="578"/>
      <c r="Q4314" s="20"/>
      <c r="R4314" s="20"/>
      <c r="S4314" s="20"/>
      <c r="T4314" s="20"/>
      <c r="U4314" s="20"/>
      <c r="V4314" s="20"/>
      <c r="W4314" s="20"/>
      <c r="X4314" s="20"/>
      <c r="Y4314" s="20"/>
      <c r="Z4314" s="20"/>
      <c r="AA4314" s="20"/>
      <c r="AB4314" s="20"/>
    </row>
    <row r="4315">
      <c r="A4315" s="577"/>
      <c r="B4315" s="683"/>
      <c r="C4315" s="73"/>
      <c r="D4315" s="37"/>
      <c r="E4315" s="11"/>
      <c r="F4315" s="11"/>
      <c r="G4315" s="624"/>
      <c r="H4315" s="625"/>
      <c r="I4315" s="66"/>
      <c r="J4315" s="11"/>
      <c r="K4315" s="45"/>
      <c r="L4315" s="578"/>
      <c r="M4315" s="619"/>
      <c r="N4315" s="578"/>
      <c r="O4315" s="578"/>
      <c r="P4315" s="578"/>
      <c r="Q4315" s="20"/>
      <c r="R4315" s="20"/>
      <c r="S4315" s="20"/>
      <c r="T4315" s="20"/>
      <c r="U4315" s="20"/>
      <c r="V4315" s="20"/>
      <c r="W4315" s="20"/>
      <c r="X4315" s="20"/>
      <c r="Y4315" s="20"/>
      <c r="Z4315" s="20"/>
      <c r="AA4315" s="20"/>
      <c r="AB4315" s="20"/>
    </row>
    <row r="4316">
      <c r="A4316" s="577"/>
      <c r="B4316" s="683"/>
      <c r="C4316" s="73"/>
      <c r="D4316" s="37"/>
      <c r="E4316" s="11"/>
      <c r="F4316" s="11"/>
      <c r="G4316" s="624"/>
      <c r="H4316" s="625"/>
      <c r="I4316" s="66"/>
      <c r="J4316" s="11"/>
      <c r="K4316" s="45"/>
      <c r="L4316" s="578"/>
      <c r="M4316" s="619"/>
      <c r="N4316" s="578"/>
      <c r="O4316" s="578"/>
      <c r="P4316" s="578"/>
      <c r="Q4316" s="20"/>
      <c r="R4316" s="20"/>
      <c r="S4316" s="20"/>
      <c r="T4316" s="20"/>
      <c r="U4316" s="20"/>
      <c r="V4316" s="20"/>
      <c r="W4316" s="20"/>
      <c r="X4316" s="20"/>
      <c r="Y4316" s="20"/>
      <c r="Z4316" s="20"/>
      <c r="AA4316" s="20"/>
      <c r="AB4316" s="20"/>
    </row>
    <row r="4317">
      <c r="A4317" s="577"/>
      <c r="B4317" s="683"/>
      <c r="C4317" s="73"/>
      <c r="D4317" s="37"/>
      <c r="E4317" s="11"/>
      <c r="F4317" s="11"/>
      <c r="G4317" s="624"/>
      <c r="H4317" s="625"/>
      <c r="I4317" s="66"/>
      <c r="J4317" s="11"/>
      <c r="K4317" s="45"/>
      <c r="L4317" s="578"/>
      <c r="M4317" s="619"/>
      <c r="N4317" s="578"/>
      <c r="O4317" s="578"/>
      <c r="P4317" s="578"/>
      <c r="Q4317" s="20"/>
      <c r="R4317" s="20"/>
      <c r="S4317" s="20"/>
      <c r="T4317" s="20"/>
      <c r="U4317" s="20"/>
      <c r="V4317" s="20"/>
      <c r="W4317" s="20"/>
      <c r="X4317" s="20"/>
      <c r="Y4317" s="20"/>
      <c r="Z4317" s="20"/>
      <c r="AA4317" s="20"/>
      <c r="AB4317" s="20"/>
    </row>
    <row r="4318">
      <c r="A4318" s="577"/>
      <c r="B4318" s="683"/>
      <c r="C4318" s="73"/>
      <c r="D4318" s="37"/>
      <c r="E4318" s="11"/>
      <c r="F4318" s="11"/>
      <c r="G4318" s="624"/>
      <c r="H4318" s="625"/>
      <c r="I4318" s="66"/>
      <c r="J4318" s="11"/>
      <c r="K4318" s="45"/>
      <c r="L4318" s="578"/>
      <c r="M4318" s="619"/>
      <c r="N4318" s="578"/>
      <c r="O4318" s="578"/>
      <c r="P4318" s="578"/>
      <c r="Q4318" s="20"/>
      <c r="R4318" s="20"/>
      <c r="S4318" s="20"/>
      <c r="T4318" s="20"/>
      <c r="U4318" s="20"/>
      <c r="V4318" s="20"/>
      <c r="W4318" s="20"/>
      <c r="X4318" s="20"/>
      <c r="Y4318" s="20"/>
      <c r="Z4318" s="20"/>
      <c r="AA4318" s="20"/>
      <c r="AB4318" s="20"/>
    </row>
    <row r="4319">
      <c r="A4319" s="577"/>
      <c r="B4319" s="683"/>
      <c r="C4319" s="73"/>
      <c r="D4319" s="37"/>
      <c r="E4319" s="11"/>
      <c r="F4319" s="11"/>
      <c r="G4319" s="624"/>
      <c r="H4319" s="625"/>
      <c r="I4319" s="66"/>
      <c r="J4319" s="11"/>
      <c r="K4319" s="45"/>
      <c r="L4319" s="578"/>
      <c r="M4319" s="619"/>
      <c r="N4319" s="578"/>
      <c r="O4319" s="578"/>
      <c r="P4319" s="578"/>
      <c r="Q4319" s="20"/>
      <c r="R4319" s="20"/>
      <c r="S4319" s="20"/>
      <c r="T4319" s="20"/>
      <c r="U4319" s="20"/>
      <c r="V4319" s="20"/>
      <c r="W4319" s="20"/>
      <c r="X4319" s="20"/>
      <c r="Y4319" s="20"/>
      <c r="Z4319" s="20"/>
      <c r="AA4319" s="20"/>
      <c r="AB4319" s="20"/>
    </row>
    <row r="4320">
      <c r="A4320" s="577"/>
      <c r="B4320" s="683"/>
      <c r="C4320" s="73"/>
      <c r="D4320" s="37"/>
      <c r="E4320" s="11"/>
      <c r="F4320" s="11"/>
      <c r="G4320" s="624"/>
      <c r="H4320" s="625"/>
      <c r="I4320" s="66"/>
      <c r="J4320" s="11"/>
      <c r="K4320" s="45"/>
      <c r="L4320" s="578"/>
      <c r="M4320" s="619"/>
      <c r="N4320" s="578"/>
      <c r="O4320" s="578"/>
      <c r="P4320" s="578"/>
      <c r="Q4320" s="20"/>
      <c r="R4320" s="20"/>
      <c r="S4320" s="20"/>
      <c r="T4320" s="20"/>
      <c r="U4320" s="20"/>
      <c r="V4320" s="20"/>
      <c r="W4320" s="20"/>
      <c r="X4320" s="20"/>
      <c r="Y4320" s="20"/>
      <c r="Z4320" s="20"/>
      <c r="AA4320" s="20"/>
      <c r="AB4320" s="20"/>
    </row>
    <row r="4321">
      <c r="A4321" s="577"/>
      <c r="B4321" s="683"/>
      <c r="C4321" s="73"/>
      <c r="D4321" s="37"/>
      <c r="E4321" s="11"/>
      <c r="F4321" s="11"/>
      <c r="G4321" s="624"/>
      <c r="H4321" s="625"/>
      <c r="I4321" s="66"/>
      <c r="J4321" s="11"/>
      <c r="K4321" s="45"/>
      <c r="L4321" s="578"/>
      <c r="M4321" s="619"/>
      <c r="N4321" s="578"/>
      <c r="O4321" s="578"/>
      <c r="P4321" s="578"/>
      <c r="Q4321" s="20"/>
      <c r="R4321" s="20"/>
      <c r="S4321" s="20"/>
      <c r="T4321" s="20"/>
      <c r="U4321" s="20"/>
      <c r="V4321" s="20"/>
      <c r="W4321" s="20"/>
      <c r="X4321" s="20"/>
      <c r="Y4321" s="20"/>
      <c r="Z4321" s="20"/>
      <c r="AA4321" s="20"/>
      <c r="AB4321" s="20"/>
    </row>
    <row r="4322">
      <c r="A4322" s="577"/>
      <c r="B4322" s="683"/>
      <c r="C4322" s="73"/>
      <c r="D4322" s="37"/>
      <c r="E4322" s="11"/>
      <c r="F4322" s="11"/>
      <c r="G4322" s="624"/>
      <c r="H4322" s="625"/>
      <c r="I4322" s="66"/>
      <c r="J4322" s="11"/>
      <c r="K4322" s="45"/>
      <c r="L4322" s="578"/>
      <c r="M4322" s="619"/>
      <c r="N4322" s="578"/>
      <c r="O4322" s="578"/>
      <c r="P4322" s="578"/>
      <c r="Q4322" s="20"/>
      <c r="R4322" s="20"/>
      <c r="S4322" s="20"/>
      <c r="T4322" s="20"/>
      <c r="U4322" s="20"/>
      <c r="V4322" s="20"/>
      <c r="W4322" s="20"/>
      <c r="X4322" s="20"/>
      <c r="Y4322" s="20"/>
      <c r="Z4322" s="20"/>
      <c r="AA4322" s="20"/>
      <c r="AB4322" s="20"/>
    </row>
    <row r="4323">
      <c r="A4323" s="577"/>
      <c r="B4323" s="683"/>
      <c r="C4323" s="73"/>
      <c r="D4323" s="37"/>
      <c r="E4323" s="11"/>
      <c r="F4323" s="11"/>
      <c r="G4323" s="624"/>
      <c r="H4323" s="625"/>
      <c r="I4323" s="66"/>
      <c r="J4323" s="11"/>
      <c r="K4323" s="45"/>
      <c r="L4323" s="578"/>
      <c r="M4323" s="619"/>
      <c r="N4323" s="578"/>
      <c r="O4323" s="578"/>
      <c r="P4323" s="578"/>
      <c r="Q4323" s="20"/>
      <c r="R4323" s="20"/>
      <c r="S4323" s="20"/>
      <c r="T4323" s="20"/>
      <c r="U4323" s="20"/>
      <c r="V4323" s="20"/>
      <c r="W4323" s="20"/>
      <c r="X4323" s="20"/>
      <c r="Y4323" s="20"/>
      <c r="Z4323" s="20"/>
      <c r="AA4323" s="20"/>
      <c r="AB4323" s="20"/>
    </row>
    <row r="4324">
      <c r="A4324" s="577"/>
      <c r="B4324" s="683"/>
      <c r="C4324" s="73"/>
      <c r="D4324" s="37"/>
      <c r="E4324" s="11"/>
      <c r="F4324" s="11"/>
      <c r="G4324" s="624"/>
      <c r="H4324" s="625"/>
      <c r="I4324" s="66"/>
      <c r="J4324" s="11"/>
      <c r="K4324" s="45"/>
      <c r="L4324" s="578"/>
      <c r="M4324" s="619"/>
      <c r="N4324" s="578"/>
      <c r="O4324" s="578"/>
      <c r="P4324" s="578"/>
      <c r="Q4324" s="20"/>
      <c r="R4324" s="20"/>
      <c r="S4324" s="20"/>
      <c r="T4324" s="20"/>
      <c r="U4324" s="20"/>
      <c r="V4324" s="20"/>
      <c r="W4324" s="20"/>
      <c r="X4324" s="20"/>
      <c r="Y4324" s="20"/>
      <c r="Z4324" s="20"/>
      <c r="AA4324" s="20"/>
      <c r="AB4324" s="20"/>
    </row>
    <row r="4325">
      <c r="A4325" s="577"/>
      <c r="B4325" s="683"/>
      <c r="C4325" s="73"/>
      <c r="D4325" s="37"/>
      <c r="E4325" s="11"/>
      <c r="F4325" s="11"/>
      <c r="G4325" s="624"/>
      <c r="H4325" s="625"/>
      <c r="I4325" s="66"/>
      <c r="J4325" s="11"/>
      <c r="K4325" s="45"/>
      <c r="L4325" s="578"/>
      <c r="M4325" s="619"/>
      <c r="N4325" s="578"/>
      <c r="O4325" s="578"/>
      <c r="P4325" s="578"/>
      <c r="Q4325" s="20"/>
      <c r="R4325" s="20"/>
      <c r="S4325" s="20"/>
      <c r="T4325" s="20"/>
      <c r="U4325" s="20"/>
      <c r="V4325" s="20"/>
      <c r="W4325" s="20"/>
      <c r="X4325" s="20"/>
      <c r="Y4325" s="20"/>
      <c r="Z4325" s="20"/>
      <c r="AA4325" s="20"/>
      <c r="AB4325" s="20"/>
    </row>
    <row r="4326">
      <c r="A4326" s="577"/>
      <c r="B4326" s="683"/>
      <c r="C4326" s="73"/>
      <c r="D4326" s="37"/>
      <c r="E4326" s="11"/>
      <c r="F4326" s="11"/>
      <c r="G4326" s="624"/>
      <c r="H4326" s="625"/>
      <c r="I4326" s="66"/>
      <c r="J4326" s="11"/>
      <c r="K4326" s="45"/>
      <c r="L4326" s="578"/>
      <c r="M4326" s="619"/>
      <c r="N4326" s="578"/>
      <c r="O4326" s="578"/>
      <c r="P4326" s="578"/>
      <c r="Q4326" s="20"/>
      <c r="R4326" s="20"/>
      <c r="S4326" s="20"/>
      <c r="T4326" s="20"/>
      <c r="U4326" s="20"/>
      <c r="V4326" s="20"/>
      <c r="W4326" s="20"/>
      <c r="X4326" s="20"/>
      <c r="Y4326" s="20"/>
      <c r="Z4326" s="20"/>
      <c r="AA4326" s="20"/>
      <c r="AB4326" s="20"/>
    </row>
    <row r="4327">
      <c r="A4327" s="577"/>
      <c r="B4327" s="683"/>
      <c r="C4327" s="73"/>
      <c r="D4327" s="37"/>
      <c r="E4327" s="11"/>
      <c r="F4327" s="11"/>
      <c r="G4327" s="624"/>
      <c r="H4327" s="625"/>
      <c r="I4327" s="66"/>
      <c r="J4327" s="11"/>
      <c r="K4327" s="45"/>
      <c r="L4327" s="578"/>
      <c r="M4327" s="619"/>
      <c r="N4327" s="578"/>
      <c r="O4327" s="578"/>
      <c r="P4327" s="578"/>
      <c r="Q4327" s="20"/>
      <c r="R4327" s="20"/>
      <c r="S4327" s="20"/>
      <c r="T4327" s="20"/>
      <c r="U4327" s="20"/>
      <c r="V4327" s="20"/>
      <c r="W4327" s="20"/>
      <c r="X4327" s="20"/>
      <c r="Y4327" s="20"/>
      <c r="Z4327" s="20"/>
      <c r="AA4327" s="20"/>
      <c r="AB4327" s="20"/>
    </row>
    <row r="4328">
      <c r="A4328" s="577"/>
      <c r="B4328" s="683"/>
      <c r="C4328" s="73"/>
      <c r="D4328" s="37"/>
      <c r="E4328" s="11"/>
      <c r="F4328" s="11"/>
      <c r="G4328" s="624"/>
      <c r="H4328" s="625"/>
      <c r="I4328" s="66"/>
      <c r="J4328" s="11"/>
      <c r="K4328" s="45"/>
      <c r="L4328" s="578"/>
      <c r="M4328" s="619"/>
      <c r="N4328" s="578"/>
      <c r="O4328" s="578"/>
      <c r="P4328" s="578"/>
      <c r="Q4328" s="20"/>
      <c r="R4328" s="20"/>
      <c r="S4328" s="20"/>
      <c r="T4328" s="20"/>
      <c r="U4328" s="20"/>
      <c r="V4328" s="20"/>
      <c r="W4328" s="20"/>
      <c r="X4328" s="20"/>
      <c r="Y4328" s="20"/>
      <c r="Z4328" s="20"/>
      <c r="AA4328" s="20"/>
      <c r="AB4328" s="20"/>
    </row>
    <row r="4329">
      <c r="A4329" s="577"/>
      <c r="B4329" s="683"/>
      <c r="C4329" s="73"/>
      <c r="D4329" s="37"/>
      <c r="E4329" s="11"/>
      <c r="F4329" s="11"/>
      <c r="G4329" s="624"/>
      <c r="H4329" s="625"/>
      <c r="I4329" s="66"/>
      <c r="J4329" s="11"/>
      <c r="K4329" s="45"/>
      <c r="L4329" s="578"/>
      <c r="M4329" s="619"/>
      <c r="N4329" s="578"/>
      <c r="O4329" s="578"/>
      <c r="P4329" s="578"/>
      <c r="Q4329" s="20"/>
      <c r="R4329" s="20"/>
      <c r="S4329" s="20"/>
      <c r="T4329" s="20"/>
      <c r="U4329" s="20"/>
      <c r="V4329" s="20"/>
      <c r="W4329" s="20"/>
      <c r="X4329" s="20"/>
      <c r="Y4329" s="20"/>
      <c r="Z4329" s="20"/>
      <c r="AA4329" s="20"/>
      <c r="AB4329" s="20"/>
    </row>
    <row r="4330">
      <c r="A4330" s="577"/>
      <c r="B4330" s="683"/>
      <c r="C4330" s="73"/>
      <c r="D4330" s="37"/>
      <c r="E4330" s="11"/>
      <c r="F4330" s="11"/>
      <c r="G4330" s="624"/>
      <c r="H4330" s="625"/>
      <c r="I4330" s="66"/>
      <c r="J4330" s="11"/>
      <c r="K4330" s="45"/>
      <c r="L4330" s="578"/>
      <c r="M4330" s="619"/>
      <c r="N4330" s="578"/>
      <c r="O4330" s="578"/>
      <c r="P4330" s="578"/>
      <c r="Q4330" s="20"/>
      <c r="R4330" s="20"/>
      <c r="S4330" s="20"/>
      <c r="T4330" s="20"/>
      <c r="U4330" s="20"/>
      <c r="V4330" s="20"/>
      <c r="W4330" s="20"/>
      <c r="X4330" s="20"/>
      <c r="Y4330" s="20"/>
      <c r="Z4330" s="20"/>
      <c r="AA4330" s="20"/>
      <c r="AB4330" s="20"/>
    </row>
    <row r="4331">
      <c r="A4331" s="577"/>
      <c r="B4331" s="683"/>
      <c r="C4331" s="73"/>
      <c r="D4331" s="37"/>
      <c r="E4331" s="11"/>
      <c r="F4331" s="11"/>
      <c r="G4331" s="624"/>
      <c r="H4331" s="625"/>
      <c r="I4331" s="66"/>
      <c r="J4331" s="11"/>
      <c r="K4331" s="45"/>
      <c r="L4331" s="578"/>
      <c r="M4331" s="619"/>
      <c r="N4331" s="578"/>
      <c r="O4331" s="578"/>
      <c r="P4331" s="578"/>
      <c r="Q4331" s="20"/>
      <c r="R4331" s="20"/>
      <c r="S4331" s="20"/>
      <c r="T4331" s="20"/>
      <c r="U4331" s="20"/>
      <c r="V4331" s="20"/>
      <c r="W4331" s="20"/>
      <c r="X4331" s="20"/>
      <c r="Y4331" s="20"/>
      <c r="Z4331" s="20"/>
      <c r="AA4331" s="20"/>
      <c r="AB4331" s="20"/>
    </row>
    <row r="4332">
      <c r="A4332" s="577"/>
      <c r="B4332" s="683"/>
      <c r="C4332" s="73"/>
      <c r="D4332" s="37"/>
      <c r="E4332" s="11"/>
      <c r="F4332" s="11"/>
      <c r="G4332" s="624"/>
      <c r="H4332" s="625"/>
      <c r="I4332" s="66"/>
      <c r="J4332" s="11"/>
      <c r="K4332" s="45"/>
      <c r="L4332" s="578"/>
      <c r="M4332" s="619"/>
      <c r="N4332" s="578"/>
      <c r="O4332" s="578"/>
      <c r="P4332" s="578"/>
      <c r="Q4332" s="20"/>
      <c r="R4332" s="20"/>
      <c r="S4332" s="20"/>
      <c r="T4332" s="20"/>
      <c r="U4332" s="20"/>
      <c r="V4332" s="20"/>
      <c r="W4332" s="20"/>
      <c r="X4332" s="20"/>
      <c r="Y4332" s="20"/>
      <c r="Z4332" s="20"/>
      <c r="AA4332" s="20"/>
      <c r="AB4332" s="20"/>
    </row>
    <row r="4333">
      <c r="A4333" s="577"/>
      <c r="B4333" s="683"/>
      <c r="C4333" s="73"/>
      <c r="D4333" s="37"/>
      <c r="E4333" s="11"/>
      <c r="F4333" s="11"/>
      <c r="G4333" s="624"/>
      <c r="H4333" s="625"/>
      <c r="I4333" s="66"/>
      <c r="J4333" s="11"/>
      <c r="K4333" s="45"/>
      <c r="L4333" s="578"/>
      <c r="M4333" s="619"/>
      <c r="N4333" s="578"/>
      <c r="O4333" s="578"/>
      <c r="P4333" s="578"/>
      <c r="Q4333" s="20"/>
      <c r="R4333" s="20"/>
      <c r="S4333" s="20"/>
      <c r="T4333" s="20"/>
      <c r="U4333" s="20"/>
      <c r="V4333" s="20"/>
      <c r="W4333" s="20"/>
      <c r="X4333" s="20"/>
      <c r="Y4333" s="20"/>
      <c r="Z4333" s="20"/>
      <c r="AA4333" s="20"/>
      <c r="AB4333" s="20"/>
    </row>
    <row r="4334">
      <c r="A4334" s="577"/>
      <c r="B4334" s="683"/>
      <c r="C4334" s="73"/>
      <c r="D4334" s="37"/>
      <c r="E4334" s="11"/>
      <c r="F4334" s="11"/>
      <c r="G4334" s="624"/>
      <c r="H4334" s="625"/>
      <c r="I4334" s="66"/>
      <c r="J4334" s="11"/>
      <c r="K4334" s="45"/>
      <c r="L4334" s="578"/>
      <c r="M4334" s="619"/>
      <c r="N4334" s="578"/>
      <c r="O4334" s="578"/>
      <c r="P4334" s="578"/>
      <c r="Q4334" s="20"/>
      <c r="R4334" s="20"/>
      <c r="S4334" s="20"/>
      <c r="T4334" s="20"/>
      <c r="U4334" s="20"/>
      <c r="V4334" s="20"/>
      <c r="W4334" s="20"/>
      <c r="X4334" s="20"/>
      <c r="Y4334" s="20"/>
      <c r="Z4334" s="20"/>
      <c r="AA4334" s="20"/>
      <c r="AB4334" s="20"/>
    </row>
    <row r="4335">
      <c r="A4335" s="577"/>
      <c r="B4335" s="683"/>
      <c r="C4335" s="73"/>
      <c r="D4335" s="37"/>
      <c r="E4335" s="11"/>
      <c r="F4335" s="11"/>
      <c r="G4335" s="624"/>
      <c r="H4335" s="625"/>
      <c r="I4335" s="66"/>
      <c r="J4335" s="11"/>
      <c r="K4335" s="45"/>
      <c r="L4335" s="578"/>
      <c r="M4335" s="619"/>
      <c r="N4335" s="578"/>
      <c r="O4335" s="578"/>
      <c r="P4335" s="578"/>
      <c r="Q4335" s="20"/>
      <c r="R4335" s="20"/>
      <c r="S4335" s="20"/>
      <c r="T4335" s="20"/>
      <c r="U4335" s="20"/>
      <c r="V4335" s="20"/>
      <c r="W4335" s="20"/>
      <c r="X4335" s="20"/>
      <c r="Y4335" s="20"/>
      <c r="Z4335" s="20"/>
      <c r="AA4335" s="20"/>
      <c r="AB4335" s="20"/>
    </row>
    <row r="4336">
      <c r="A4336" s="577"/>
      <c r="B4336" s="683"/>
      <c r="C4336" s="73"/>
      <c r="D4336" s="37"/>
      <c r="E4336" s="11"/>
      <c r="F4336" s="11"/>
      <c r="G4336" s="624"/>
      <c r="H4336" s="625"/>
      <c r="I4336" s="66"/>
      <c r="J4336" s="11"/>
      <c r="K4336" s="45"/>
      <c r="L4336" s="578"/>
      <c r="M4336" s="619"/>
      <c r="N4336" s="578"/>
      <c r="O4336" s="578"/>
      <c r="P4336" s="578"/>
      <c r="Q4336" s="20"/>
      <c r="R4336" s="20"/>
      <c r="S4336" s="20"/>
      <c r="T4336" s="20"/>
      <c r="U4336" s="20"/>
      <c r="V4336" s="20"/>
      <c r="W4336" s="20"/>
      <c r="X4336" s="20"/>
      <c r="Y4336" s="20"/>
      <c r="Z4336" s="20"/>
      <c r="AA4336" s="20"/>
      <c r="AB4336" s="20"/>
    </row>
    <row r="4337">
      <c r="A4337" s="577"/>
      <c r="B4337" s="683"/>
      <c r="C4337" s="73"/>
      <c r="D4337" s="37"/>
      <c r="E4337" s="11"/>
      <c r="F4337" s="11"/>
      <c r="G4337" s="624"/>
      <c r="H4337" s="625"/>
      <c r="I4337" s="66"/>
      <c r="J4337" s="11"/>
      <c r="K4337" s="45"/>
      <c r="L4337" s="578"/>
      <c r="M4337" s="619"/>
      <c r="N4337" s="578"/>
      <c r="O4337" s="578"/>
      <c r="P4337" s="578"/>
      <c r="Q4337" s="20"/>
      <c r="R4337" s="20"/>
      <c r="S4337" s="20"/>
      <c r="T4337" s="20"/>
      <c r="U4337" s="20"/>
      <c r="V4337" s="20"/>
      <c r="W4337" s="20"/>
      <c r="X4337" s="20"/>
      <c r="Y4337" s="20"/>
      <c r="Z4337" s="20"/>
      <c r="AA4337" s="20"/>
      <c r="AB4337" s="20"/>
    </row>
    <row r="4338">
      <c r="A4338" s="577"/>
      <c r="B4338" s="683"/>
      <c r="C4338" s="73"/>
      <c r="D4338" s="37"/>
      <c r="E4338" s="11"/>
      <c r="F4338" s="11"/>
      <c r="G4338" s="624"/>
      <c r="H4338" s="625"/>
      <c r="I4338" s="66"/>
      <c r="J4338" s="11"/>
      <c r="K4338" s="45"/>
      <c r="L4338" s="578"/>
      <c r="M4338" s="619"/>
      <c r="N4338" s="578"/>
      <c r="O4338" s="578"/>
      <c r="P4338" s="578"/>
      <c r="Q4338" s="20"/>
      <c r="R4338" s="20"/>
      <c r="S4338" s="20"/>
      <c r="T4338" s="20"/>
      <c r="U4338" s="20"/>
      <c r="V4338" s="20"/>
      <c r="W4338" s="20"/>
      <c r="X4338" s="20"/>
      <c r="Y4338" s="20"/>
      <c r="Z4338" s="20"/>
      <c r="AA4338" s="20"/>
      <c r="AB4338" s="20"/>
    </row>
    <row r="4339">
      <c r="A4339" s="577"/>
      <c r="B4339" s="683"/>
      <c r="C4339" s="73"/>
      <c r="D4339" s="37"/>
      <c r="E4339" s="11"/>
      <c r="F4339" s="11"/>
      <c r="G4339" s="624"/>
      <c r="H4339" s="625"/>
      <c r="I4339" s="66"/>
      <c r="J4339" s="11"/>
      <c r="K4339" s="45"/>
      <c r="L4339" s="578"/>
      <c r="M4339" s="619"/>
      <c r="N4339" s="578"/>
      <c r="O4339" s="578"/>
      <c r="P4339" s="578"/>
      <c r="Q4339" s="20"/>
      <c r="R4339" s="20"/>
      <c r="S4339" s="20"/>
      <c r="T4339" s="20"/>
      <c r="U4339" s="20"/>
      <c r="V4339" s="20"/>
      <c r="W4339" s="20"/>
      <c r="X4339" s="20"/>
      <c r="Y4339" s="20"/>
      <c r="Z4339" s="20"/>
      <c r="AA4339" s="20"/>
      <c r="AB4339" s="20"/>
    </row>
    <row r="4340">
      <c r="A4340" s="577"/>
      <c r="B4340" s="683"/>
      <c r="C4340" s="73"/>
      <c r="D4340" s="37"/>
      <c r="E4340" s="11"/>
      <c r="F4340" s="11"/>
      <c r="G4340" s="624"/>
      <c r="H4340" s="625"/>
      <c r="I4340" s="66"/>
      <c r="J4340" s="11"/>
      <c r="K4340" s="45"/>
      <c r="L4340" s="578"/>
      <c r="M4340" s="619"/>
      <c r="N4340" s="578"/>
      <c r="O4340" s="578"/>
      <c r="P4340" s="578"/>
      <c r="Q4340" s="20"/>
      <c r="R4340" s="20"/>
      <c r="S4340" s="20"/>
      <c r="T4340" s="20"/>
      <c r="U4340" s="20"/>
      <c r="V4340" s="20"/>
      <c r="W4340" s="20"/>
      <c r="X4340" s="20"/>
      <c r="Y4340" s="20"/>
      <c r="Z4340" s="20"/>
      <c r="AA4340" s="20"/>
      <c r="AB4340" s="20"/>
    </row>
    <row r="4341">
      <c r="A4341" s="577"/>
      <c r="B4341" s="683"/>
      <c r="C4341" s="73"/>
      <c r="D4341" s="37"/>
      <c r="E4341" s="11"/>
      <c r="F4341" s="11"/>
      <c r="G4341" s="624"/>
      <c r="H4341" s="625"/>
      <c r="I4341" s="66"/>
      <c r="J4341" s="11"/>
      <c r="K4341" s="45"/>
      <c r="L4341" s="578"/>
      <c r="M4341" s="619"/>
      <c r="N4341" s="578"/>
      <c r="O4341" s="578"/>
      <c r="P4341" s="578"/>
      <c r="Q4341" s="20"/>
      <c r="R4341" s="20"/>
      <c r="S4341" s="20"/>
      <c r="T4341" s="20"/>
      <c r="U4341" s="20"/>
      <c r="V4341" s="20"/>
      <c r="W4341" s="20"/>
      <c r="X4341" s="20"/>
      <c r="Y4341" s="20"/>
      <c r="Z4341" s="20"/>
      <c r="AA4341" s="20"/>
      <c r="AB4341" s="20"/>
    </row>
    <row r="4342">
      <c r="A4342" s="577"/>
      <c r="B4342" s="683"/>
      <c r="C4342" s="73"/>
      <c r="D4342" s="37"/>
      <c r="E4342" s="11"/>
      <c r="F4342" s="11"/>
      <c r="G4342" s="624"/>
      <c r="H4342" s="625"/>
      <c r="I4342" s="66"/>
      <c r="J4342" s="11"/>
      <c r="K4342" s="45"/>
      <c r="L4342" s="578"/>
      <c r="M4342" s="619"/>
      <c r="N4342" s="578"/>
      <c r="O4342" s="578"/>
      <c r="P4342" s="578"/>
      <c r="Q4342" s="20"/>
      <c r="R4342" s="20"/>
      <c r="S4342" s="20"/>
      <c r="T4342" s="20"/>
      <c r="U4342" s="20"/>
      <c r="V4342" s="20"/>
      <c r="W4342" s="20"/>
      <c r="X4342" s="20"/>
      <c r="Y4342" s="20"/>
      <c r="Z4342" s="20"/>
      <c r="AA4342" s="20"/>
      <c r="AB4342" s="20"/>
    </row>
    <row r="4343">
      <c r="A4343" s="577"/>
      <c r="B4343" s="683"/>
      <c r="C4343" s="73"/>
      <c r="D4343" s="37"/>
      <c r="E4343" s="11"/>
      <c r="F4343" s="11"/>
      <c r="G4343" s="624"/>
      <c r="H4343" s="625"/>
      <c r="I4343" s="66"/>
      <c r="J4343" s="11"/>
      <c r="K4343" s="45"/>
      <c r="L4343" s="578"/>
      <c r="M4343" s="619"/>
      <c r="N4343" s="578"/>
      <c r="O4343" s="578"/>
      <c r="P4343" s="578"/>
      <c r="Q4343" s="20"/>
      <c r="R4343" s="20"/>
      <c r="S4343" s="20"/>
      <c r="T4343" s="20"/>
      <c r="U4343" s="20"/>
      <c r="V4343" s="20"/>
      <c r="W4343" s="20"/>
      <c r="X4343" s="20"/>
      <c r="Y4343" s="20"/>
      <c r="Z4343" s="20"/>
      <c r="AA4343" s="20"/>
      <c r="AB4343" s="20"/>
    </row>
    <row r="4344">
      <c r="A4344" s="577"/>
      <c r="B4344" s="683"/>
      <c r="C4344" s="73"/>
      <c r="D4344" s="37"/>
      <c r="E4344" s="11"/>
      <c r="F4344" s="11"/>
      <c r="G4344" s="624"/>
      <c r="H4344" s="625"/>
      <c r="I4344" s="66"/>
      <c r="J4344" s="11"/>
      <c r="K4344" s="45"/>
      <c r="L4344" s="578"/>
      <c r="M4344" s="619"/>
      <c r="N4344" s="578"/>
      <c r="O4344" s="578"/>
      <c r="P4344" s="578"/>
      <c r="Q4344" s="20"/>
      <c r="R4344" s="20"/>
      <c r="S4344" s="20"/>
      <c r="T4344" s="20"/>
      <c r="U4344" s="20"/>
      <c r="V4344" s="20"/>
      <c r="W4344" s="20"/>
      <c r="X4344" s="20"/>
      <c r="Y4344" s="20"/>
      <c r="Z4344" s="20"/>
      <c r="AA4344" s="20"/>
      <c r="AB4344" s="20"/>
    </row>
    <row r="4345">
      <c r="A4345" s="577"/>
      <c r="B4345" s="683"/>
      <c r="C4345" s="73"/>
      <c r="D4345" s="37"/>
      <c r="E4345" s="11"/>
      <c r="F4345" s="11"/>
      <c r="G4345" s="624"/>
      <c r="H4345" s="625"/>
      <c r="I4345" s="66"/>
      <c r="J4345" s="11"/>
      <c r="K4345" s="45"/>
      <c r="L4345" s="578"/>
      <c r="M4345" s="619"/>
      <c r="N4345" s="578"/>
      <c r="O4345" s="578"/>
      <c r="P4345" s="578"/>
      <c r="Q4345" s="20"/>
      <c r="R4345" s="20"/>
      <c r="S4345" s="20"/>
      <c r="T4345" s="20"/>
      <c r="U4345" s="20"/>
      <c r="V4345" s="20"/>
      <c r="W4345" s="20"/>
      <c r="X4345" s="20"/>
      <c r="Y4345" s="20"/>
      <c r="Z4345" s="20"/>
      <c r="AA4345" s="20"/>
      <c r="AB4345" s="20"/>
    </row>
    <row r="4346">
      <c r="A4346" s="577"/>
      <c r="B4346" s="683"/>
      <c r="C4346" s="73"/>
      <c r="D4346" s="37"/>
      <c r="E4346" s="11"/>
      <c r="F4346" s="11"/>
      <c r="G4346" s="624"/>
      <c r="H4346" s="625"/>
      <c r="I4346" s="66"/>
      <c r="J4346" s="11"/>
      <c r="K4346" s="45"/>
      <c r="L4346" s="578"/>
      <c r="M4346" s="619"/>
      <c r="N4346" s="578"/>
      <c r="O4346" s="578"/>
      <c r="P4346" s="578"/>
      <c r="Q4346" s="20"/>
      <c r="R4346" s="20"/>
      <c r="S4346" s="20"/>
      <c r="T4346" s="20"/>
      <c r="U4346" s="20"/>
      <c r="V4346" s="20"/>
      <c r="W4346" s="20"/>
      <c r="X4346" s="20"/>
      <c r="Y4346" s="20"/>
      <c r="Z4346" s="20"/>
      <c r="AA4346" s="20"/>
      <c r="AB4346" s="20"/>
    </row>
    <row r="4347">
      <c r="A4347" s="577"/>
      <c r="B4347" s="683"/>
      <c r="C4347" s="73"/>
      <c r="D4347" s="37"/>
      <c r="E4347" s="11"/>
      <c r="F4347" s="11"/>
      <c r="G4347" s="624"/>
      <c r="H4347" s="625"/>
      <c r="I4347" s="66"/>
      <c r="J4347" s="11"/>
      <c r="K4347" s="45"/>
      <c r="L4347" s="578"/>
      <c r="M4347" s="619"/>
      <c r="N4347" s="578"/>
      <c r="O4347" s="578"/>
      <c r="P4347" s="578"/>
      <c r="Q4347" s="20"/>
      <c r="R4347" s="20"/>
      <c r="S4347" s="20"/>
      <c r="T4347" s="20"/>
      <c r="U4347" s="20"/>
      <c r="V4347" s="20"/>
      <c r="W4347" s="20"/>
      <c r="X4347" s="20"/>
      <c r="Y4347" s="20"/>
      <c r="Z4347" s="20"/>
      <c r="AA4347" s="20"/>
      <c r="AB4347" s="20"/>
    </row>
    <row r="4348">
      <c r="A4348" s="577"/>
      <c r="B4348" s="683"/>
      <c r="C4348" s="73"/>
      <c r="D4348" s="37"/>
      <c r="E4348" s="11"/>
      <c r="F4348" s="11"/>
      <c r="G4348" s="624"/>
      <c r="H4348" s="625"/>
      <c r="I4348" s="66"/>
      <c r="J4348" s="11"/>
      <c r="K4348" s="45"/>
      <c r="L4348" s="578"/>
      <c r="M4348" s="619"/>
      <c r="N4348" s="578"/>
      <c r="O4348" s="578"/>
      <c r="P4348" s="578"/>
      <c r="Q4348" s="20"/>
      <c r="R4348" s="20"/>
      <c r="S4348" s="20"/>
      <c r="T4348" s="20"/>
      <c r="U4348" s="20"/>
      <c r="V4348" s="20"/>
      <c r="W4348" s="20"/>
      <c r="X4348" s="20"/>
      <c r="Y4348" s="20"/>
      <c r="Z4348" s="20"/>
      <c r="AA4348" s="20"/>
      <c r="AB4348" s="20"/>
    </row>
    <row r="4349">
      <c r="A4349" s="577"/>
      <c r="B4349" s="683"/>
      <c r="C4349" s="73"/>
      <c r="D4349" s="37"/>
      <c r="E4349" s="11"/>
      <c r="F4349" s="11"/>
      <c r="G4349" s="624"/>
      <c r="H4349" s="625"/>
      <c r="I4349" s="66"/>
      <c r="J4349" s="11"/>
      <c r="K4349" s="45"/>
      <c r="L4349" s="578"/>
      <c r="M4349" s="619"/>
      <c r="N4349" s="578"/>
      <c r="O4349" s="578"/>
      <c r="P4349" s="578"/>
      <c r="Q4349" s="20"/>
      <c r="R4349" s="20"/>
      <c r="S4349" s="20"/>
      <c r="T4349" s="20"/>
      <c r="U4349" s="20"/>
      <c r="V4349" s="20"/>
      <c r="W4349" s="20"/>
      <c r="X4349" s="20"/>
      <c r="Y4349" s="20"/>
      <c r="Z4349" s="20"/>
      <c r="AA4349" s="20"/>
      <c r="AB4349" s="20"/>
    </row>
    <row r="4350">
      <c r="A4350" s="577"/>
      <c r="B4350" s="683"/>
      <c r="C4350" s="73"/>
      <c r="D4350" s="37"/>
      <c r="E4350" s="11"/>
      <c r="F4350" s="11"/>
      <c r="G4350" s="624"/>
      <c r="H4350" s="625"/>
      <c r="I4350" s="66"/>
      <c r="J4350" s="11"/>
      <c r="K4350" s="45"/>
      <c r="L4350" s="578"/>
      <c r="M4350" s="619"/>
      <c r="N4350" s="578"/>
      <c r="O4350" s="578"/>
      <c r="P4350" s="578"/>
      <c r="Q4350" s="20"/>
      <c r="R4350" s="20"/>
      <c r="S4350" s="20"/>
      <c r="T4350" s="20"/>
      <c r="U4350" s="20"/>
      <c r="V4350" s="20"/>
      <c r="W4350" s="20"/>
      <c r="X4350" s="20"/>
      <c r="Y4350" s="20"/>
      <c r="Z4350" s="20"/>
      <c r="AA4350" s="20"/>
      <c r="AB4350" s="20"/>
    </row>
    <row r="4351">
      <c r="A4351" s="577"/>
      <c r="B4351" s="683"/>
      <c r="C4351" s="73"/>
      <c r="D4351" s="37"/>
      <c r="E4351" s="11"/>
      <c r="F4351" s="11"/>
      <c r="G4351" s="624"/>
      <c r="H4351" s="625"/>
      <c r="I4351" s="66"/>
      <c r="J4351" s="11"/>
      <c r="K4351" s="45"/>
      <c r="L4351" s="578"/>
      <c r="M4351" s="619"/>
      <c r="N4351" s="578"/>
      <c r="O4351" s="578"/>
      <c r="P4351" s="578"/>
      <c r="Q4351" s="20"/>
      <c r="R4351" s="20"/>
      <c r="S4351" s="20"/>
      <c r="T4351" s="20"/>
      <c r="U4351" s="20"/>
      <c r="V4351" s="20"/>
      <c r="W4351" s="20"/>
      <c r="X4351" s="20"/>
      <c r="Y4351" s="20"/>
      <c r="Z4351" s="20"/>
      <c r="AA4351" s="20"/>
      <c r="AB4351" s="20"/>
    </row>
    <row r="4352">
      <c r="A4352" s="577"/>
      <c r="B4352" s="683"/>
      <c r="C4352" s="73"/>
      <c r="D4352" s="37"/>
      <c r="E4352" s="11"/>
      <c r="F4352" s="11"/>
      <c r="G4352" s="624"/>
      <c r="H4352" s="625"/>
      <c r="I4352" s="66"/>
      <c r="J4352" s="11"/>
      <c r="K4352" s="45"/>
      <c r="L4352" s="578"/>
      <c r="M4352" s="619"/>
      <c r="N4352" s="578"/>
      <c r="O4352" s="578"/>
      <c r="P4352" s="578"/>
      <c r="Q4352" s="20"/>
      <c r="R4352" s="20"/>
      <c r="S4352" s="20"/>
      <c r="T4352" s="20"/>
      <c r="U4352" s="20"/>
      <c r="V4352" s="20"/>
      <c r="W4352" s="20"/>
      <c r="X4352" s="20"/>
      <c r="Y4352" s="20"/>
      <c r="Z4352" s="20"/>
      <c r="AA4352" s="20"/>
      <c r="AB4352" s="20"/>
    </row>
    <row r="4353">
      <c r="A4353" s="577"/>
      <c r="B4353" s="683"/>
      <c r="C4353" s="73"/>
      <c r="D4353" s="37"/>
      <c r="E4353" s="11"/>
      <c r="F4353" s="11"/>
      <c r="G4353" s="624"/>
      <c r="H4353" s="625"/>
      <c r="I4353" s="66"/>
      <c r="J4353" s="11"/>
      <c r="K4353" s="45"/>
      <c r="L4353" s="578"/>
      <c r="M4353" s="619"/>
      <c r="N4353" s="578"/>
      <c r="O4353" s="578"/>
      <c r="P4353" s="578"/>
      <c r="Q4353" s="20"/>
      <c r="R4353" s="20"/>
      <c r="S4353" s="20"/>
      <c r="T4353" s="20"/>
      <c r="U4353" s="20"/>
      <c r="V4353" s="20"/>
      <c r="W4353" s="20"/>
      <c r="X4353" s="20"/>
      <c r="Y4353" s="20"/>
      <c r="Z4353" s="20"/>
      <c r="AA4353" s="20"/>
      <c r="AB4353" s="20"/>
    </row>
    <row r="4354">
      <c r="A4354" s="577"/>
      <c r="B4354" s="683"/>
      <c r="C4354" s="73"/>
      <c r="D4354" s="37"/>
      <c r="E4354" s="11"/>
      <c r="F4354" s="11"/>
      <c r="G4354" s="624"/>
      <c r="H4354" s="625"/>
      <c r="I4354" s="66"/>
      <c r="J4354" s="11"/>
      <c r="K4354" s="45"/>
      <c r="L4354" s="578"/>
      <c r="M4354" s="619"/>
      <c r="N4354" s="578"/>
      <c r="O4354" s="578"/>
      <c r="P4354" s="578"/>
      <c r="Q4354" s="20"/>
      <c r="R4354" s="20"/>
      <c r="S4354" s="20"/>
      <c r="T4354" s="20"/>
      <c r="U4354" s="20"/>
      <c r="V4354" s="20"/>
      <c r="W4354" s="20"/>
      <c r="X4354" s="20"/>
      <c r="Y4354" s="20"/>
      <c r="Z4354" s="20"/>
      <c r="AA4354" s="20"/>
      <c r="AB4354" s="20"/>
    </row>
    <row r="4355">
      <c r="A4355" s="577"/>
      <c r="B4355" s="683"/>
      <c r="C4355" s="73"/>
      <c r="D4355" s="37"/>
      <c r="E4355" s="11"/>
      <c r="F4355" s="11"/>
      <c r="G4355" s="624"/>
      <c r="H4355" s="625"/>
      <c r="I4355" s="66"/>
      <c r="J4355" s="11"/>
      <c r="K4355" s="45"/>
      <c r="L4355" s="578"/>
      <c r="M4355" s="619"/>
      <c r="N4355" s="578"/>
      <c r="O4355" s="578"/>
      <c r="P4355" s="578"/>
      <c r="Q4355" s="20"/>
      <c r="R4355" s="20"/>
      <c r="S4355" s="20"/>
      <c r="T4355" s="20"/>
      <c r="U4355" s="20"/>
      <c r="V4355" s="20"/>
      <c r="W4355" s="20"/>
      <c r="X4355" s="20"/>
      <c r="Y4355" s="20"/>
      <c r="Z4355" s="20"/>
      <c r="AA4355" s="20"/>
      <c r="AB4355" s="20"/>
    </row>
    <row r="4356">
      <c r="A4356" s="577"/>
      <c r="B4356" s="683"/>
      <c r="C4356" s="73"/>
      <c r="D4356" s="37"/>
      <c r="E4356" s="11"/>
      <c r="F4356" s="11"/>
      <c r="G4356" s="624"/>
      <c r="H4356" s="625"/>
      <c r="I4356" s="66"/>
      <c r="J4356" s="11"/>
      <c r="K4356" s="45"/>
      <c r="L4356" s="578"/>
      <c r="M4356" s="619"/>
      <c r="N4356" s="578"/>
      <c r="O4356" s="578"/>
      <c r="P4356" s="578"/>
      <c r="Q4356" s="20"/>
      <c r="R4356" s="20"/>
      <c r="S4356" s="20"/>
      <c r="T4356" s="20"/>
      <c r="U4356" s="20"/>
      <c r="V4356" s="20"/>
      <c r="W4356" s="20"/>
      <c r="X4356" s="20"/>
      <c r="Y4356" s="20"/>
      <c r="Z4356" s="20"/>
      <c r="AA4356" s="20"/>
      <c r="AB4356" s="20"/>
    </row>
    <row r="4357">
      <c r="A4357" s="577"/>
      <c r="B4357" s="683"/>
      <c r="C4357" s="73"/>
      <c r="D4357" s="37"/>
      <c r="E4357" s="11"/>
      <c r="F4357" s="11"/>
      <c r="G4357" s="624"/>
      <c r="H4357" s="625"/>
      <c r="I4357" s="66"/>
      <c r="J4357" s="11"/>
      <c r="K4357" s="45"/>
      <c r="L4357" s="578"/>
      <c r="M4357" s="619"/>
      <c r="N4357" s="578"/>
      <c r="O4357" s="578"/>
      <c r="P4357" s="578"/>
      <c r="Q4357" s="20"/>
      <c r="R4357" s="20"/>
      <c r="S4357" s="20"/>
      <c r="T4357" s="20"/>
      <c r="U4357" s="20"/>
      <c r="V4357" s="20"/>
      <c r="W4357" s="20"/>
      <c r="X4357" s="20"/>
      <c r="Y4357" s="20"/>
      <c r="Z4357" s="20"/>
      <c r="AA4357" s="20"/>
      <c r="AB4357" s="20"/>
    </row>
    <row r="4358">
      <c r="A4358" s="577"/>
      <c r="B4358" s="683"/>
      <c r="C4358" s="73"/>
      <c r="D4358" s="37"/>
      <c r="E4358" s="11"/>
      <c r="F4358" s="11"/>
      <c r="G4358" s="624"/>
      <c r="H4358" s="625"/>
      <c r="I4358" s="66"/>
      <c r="J4358" s="11"/>
      <c r="K4358" s="45"/>
      <c r="L4358" s="578"/>
      <c r="M4358" s="619"/>
      <c r="N4358" s="578"/>
      <c r="O4358" s="578"/>
      <c r="P4358" s="578"/>
      <c r="Q4358" s="20"/>
      <c r="R4358" s="20"/>
      <c r="S4358" s="20"/>
      <c r="T4358" s="20"/>
      <c r="U4358" s="20"/>
      <c r="V4358" s="20"/>
      <c r="W4358" s="20"/>
      <c r="X4358" s="20"/>
      <c r="Y4358" s="20"/>
      <c r="Z4358" s="20"/>
      <c r="AA4358" s="20"/>
      <c r="AB4358" s="20"/>
    </row>
    <row r="4359">
      <c r="A4359" s="577"/>
      <c r="B4359" s="683"/>
      <c r="C4359" s="73"/>
      <c r="D4359" s="37"/>
      <c r="E4359" s="11"/>
      <c r="F4359" s="11"/>
      <c r="G4359" s="624"/>
      <c r="H4359" s="625"/>
      <c r="I4359" s="66"/>
      <c r="J4359" s="11"/>
      <c r="K4359" s="45"/>
      <c r="L4359" s="578"/>
      <c r="M4359" s="619"/>
      <c r="N4359" s="578"/>
      <c r="O4359" s="578"/>
      <c r="P4359" s="578"/>
      <c r="Q4359" s="20"/>
      <c r="R4359" s="20"/>
      <c r="S4359" s="20"/>
      <c r="T4359" s="20"/>
      <c r="U4359" s="20"/>
      <c r="V4359" s="20"/>
      <c r="W4359" s="20"/>
      <c r="X4359" s="20"/>
      <c r="Y4359" s="20"/>
      <c r="Z4359" s="20"/>
      <c r="AA4359" s="20"/>
      <c r="AB4359" s="20"/>
    </row>
    <row r="4360">
      <c r="A4360" s="577"/>
      <c r="B4360" s="683"/>
      <c r="C4360" s="73"/>
      <c r="D4360" s="37"/>
      <c r="E4360" s="11"/>
      <c r="F4360" s="11"/>
      <c r="G4360" s="624"/>
      <c r="H4360" s="625"/>
      <c r="I4360" s="66"/>
      <c r="J4360" s="11"/>
      <c r="K4360" s="45"/>
      <c r="L4360" s="578"/>
      <c r="M4360" s="619"/>
      <c r="N4360" s="578"/>
      <c r="O4360" s="578"/>
      <c r="P4360" s="578"/>
      <c r="Q4360" s="20"/>
      <c r="R4360" s="20"/>
      <c r="S4360" s="20"/>
      <c r="T4360" s="20"/>
      <c r="U4360" s="20"/>
      <c r="V4360" s="20"/>
      <c r="W4360" s="20"/>
      <c r="X4360" s="20"/>
      <c r="Y4360" s="20"/>
      <c r="Z4360" s="20"/>
      <c r="AA4360" s="20"/>
      <c r="AB4360" s="20"/>
    </row>
    <row r="4361">
      <c r="A4361" s="577"/>
      <c r="B4361" s="683"/>
      <c r="C4361" s="73"/>
      <c r="D4361" s="37"/>
      <c r="E4361" s="11"/>
      <c r="F4361" s="11"/>
      <c r="G4361" s="624"/>
      <c r="H4361" s="625"/>
      <c r="I4361" s="66"/>
      <c r="J4361" s="11"/>
      <c r="K4361" s="45"/>
      <c r="L4361" s="578"/>
      <c r="M4361" s="619"/>
      <c r="N4361" s="578"/>
      <c r="O4361" s="578"/>
      <c r="P4361" s="578"/>
      <c r="Q4361" s="20"/>
      <c r="R4361" s="20"/>
      <c r="S4361" s="20"/>
      <c r="T4361" s="20"/>
      <c r="U4361" s="20"/>
      <c r="V4361" s="20"/>
      <c r="W4361" s="20"/>
      <c r="X4361" s="20"/>
      <c r="Y4361" s="20"/>
      <c r="Z4361" s="20"/>
      <c r="AA4361" s="20"/>
      <c r="AB4361" s="20"/>
    </row>
    <row r="4362">
      <c r="A4362" s="577"/>
      <c r="B4362" s="683"/>
      <c r="C4362" s="73"/>
      <c r="D4362" s="37"/>
      <c r="E4362" s="11"/>
      <c r="F4362" s="11"/>
      <c r="G4362" s="624"/>
      <c r="H4362" s="625"/>
      <c r="I4362" s="66"/>
      <c r="J4362" s="11"/>
      <c r="K4362" s="45"/>
      <c r="L4362" s="578"/>
      <c r="M4362" s="619"/>
      <c r="N4362" s="578"/>
      <c r="O4362" s="578"/>
      <c r="P4362" s="578"/>
      <c r="Q4362" s="20"/>
      <c r="R4362" s="20"/>
      <c r="S4362" s="20"/>
      <c r="T4362" s="20"/>
      <c r="U4362" s="20"/>
      <c r="V4362" s="20"/>
      <c r="W4362" s="20"/>
      <c r="X4362" s="20"/>
      <c r="Y4362" s="20"/>
      <c r="Z4362" s="20"/>
      <c r="AA4362" s="20"/>
      <c r="AB4362" s="20"/>
    </row>
    <row r="4363">
      <c r="A4363" s="577"/>
      <c r="B4363" s="683"/>
      <c r="C4363" s="73"/>
      <c r="D4363" s="37"/>
      <c r="E4363" s="11"/>
      <c r="F4363" s="11"/>
      <c r="G4363" s="624"/>
      <c r="H4363" s="625"/>
      <c r="I4363" s="66"/>
      <c r="J4363" s="11"/>
      <c r="K4363" s="45"/>
      <c r="L4363" s="578"/>
      <c r="M4363" s="619"/>
      <c r="N4363" s="578"/>
      <c r="O4363" s="578"/>
      <c r="P4363" s="578"/>
      <c r="Q4363" s="20"/>
      <c r="R4363" s="20"/>
      <c r="S4363" s="20"/>
      <c r="T4363" s="20"/>
      <c r="U4363" s="20"/>
      <c r="V4363" s="20"/>
      <c r="W4363" s="20"/>
      <c r="X4363" s="20"/>
      <c r="Y4363" s="20"/>
      <c r="Z4363" s="20"/>
      <c r="AA4363" s="20"/>
      <c r="AB4363" s="20"/>
    </row>
    <row r="4364">
      <c r="A4364" s="577"/>
      <c r="B4364" s="683"/>
      <c r="C4364" s="73"/>
      <c r="D4364" s="37"/>
      <c r="E4364" s="11"/>
      <c r="F4364" s="11"/>
      <c r="G4364" s="624"/>
      <c r="H4364" s="625"/>
      <c r="I4364" s="66"/>
      <c r="J4364" s="11"/>
      <c r="K4364" s="45"/>
      <c r="L4364" s="578"/>
      <c r="M4364" s="619"/>
      <c r="N4364" s="578"/>
      <c r="O4364" s="578"/>
      <c r="P4364" s="578"/>
      <c r="Q4364" s="20"/>
      <c r="R4364" s="20"/>
      <c r="S4364" s="20"/>
      <c r="T4364" s="20"/>
      <c r="U4364" s="20"/>
      <c r="V4364" s="20"/>
      <c r="W4364" s="20"/>
      <c r="X4364" s="20"/>
      <c r="Y4364" s="20"/>
      <c r="Z4364" s="20"/>
      <c r="AA4364" s="20"/>
      <c r="AB4364" s="20"/>
    </row>
    <row r="4365">
      <c r="A4365" s="577"/>
      <c r="B4365" s="683"/>
      <c r="C4365" s="73"/>
      <c r="D4365" s="37"/>
      <c r="E4365" s="11"/>
      <c r="F4365" s="11"/>
      <c r="G4365" s="624"/>
      <c r="H4365" s="625"/>
      <c r="I4365" s="66"/>
      <c r="J4365" s="11"/>
      <c r="K4365" s="45"/>
      <c r="L4365" s="578"/>
      <c r="M4365" s="619"/>
      <c r="N4365" s="578"/>
      <c r="O4365" s="578"/>
      <c r="P4365" s="578"/>
      <c r="Q4365" s="20"/>
      <c r="R4365" s="20"/>
      <c r="S4365" s="20"/>
      <c r="T4365" s="20"/>
      <c r="U4365" s="20"/>
      <c r="V4365" s="20"/>
      <c r="W4365" s="20"/>
      <c r="X4365" s="20"/>
      <c r="Y4365" s="20"/>
      <c r="Z4365" s="20"/>
      <c r="AA4365" s="20"/>
      <c r="AB4365" s="20"/>
    </row>
    <row r="4366">
      <c r="A4366" s="577"/>
      <c r="B4366" s="683"/>
      <c r="C4366" s="73"/>
      <c r="D4366" s="37"/>
      <c r="E4366" s="11"/>
      <c r="F4366" s="11"/>
      <c r="G4366" s="624"/>
      <c r="H4366" s="625"/>
      <c r="I4366" s="66"/>
      <c r="J4366" s="11"/>
      <c r="K4366" s="45"/>
      <c r="L4366" s="578"/>
      <c r="M4366" s="619"/>
      <c r="N4366" s="578"/>
      <c r="O4366" s="578"/>
      <c r="P4366" s="578"/>
      <c r="Q4366" s="20"/>
      <c r="R4366" s="20"/>
      <c r="S4366" s="20"/>
      <c r="T4366" s="20"/>
      <c r="U4366" s="20"/>
      <c r="V4366" s="20"/>
      <c r="W4366" s="20"/>
      <c r="X4366" s="20"/>
      <c r="Y4366" s="20"/>
      <c r="Z4366" s="20"/>
      <c r="AA4366" s="20"/>
      <c r="AB4366" s="20"/>
    </row>
    <row r="4367">
      <c r="A4367" s="577"/>
      <c r="B4367" s="683"/>
      <c r="C4367" s="73"/>
      <c r="D4367" s="37"/>
      <c r="E4367" s="11"/>
      <c r="F4367" s="11"/>
      <c r="G4367" s="624"/>
      <c r="H4367" s="625"/>
      <c r="I4367" s="66"/>
      <c r="J4367" s="11"/>
      <c r="K4367" s="45"/>
      <c r="L4367" s="578"/>
      <c r="M4367" s="619"/>
      <c r="N4367" s="578"/>
      <c r="O4367" s="578"/>
      <c r="P4367" s="578"/>
      <c r="Q4367" s="20"/>
      <c r="R4367" s="20"/>
      <c r="S4367" s="20"/>
      <c r="T4367" s="20"/>
      <c r="U4367" s="20"/>
      <c r="V4367" s="20"/>
      <c r="W4367" s="20"/>
      <c r="X4367" s="20"/>
      <c r="Y4367" s="20"/>
      <c r="Z4367" s="20"/>
      <c r="AA4367" s="20"/>
      <c r="AB4367" s="20"/>
    </row>
    <row r="4368">
      <c r="A4368" s="577"/>
      <c r="B4368" s="683"/>
      <c r="C4368" s="73"/>
      <c r="D4368" s="37"/>
      <c r="E4368" s="11"/>
      <c r="F4368" s="11"/>
      <c r="G4368" s="624"/>
      <c r="H4368" s="625"/>
      <c r="I4368" s="66"/>
      <c r="J4368" s="11"/>
      <c r="K4368" s="45"/>
      <c r="L4368" s="578"/>
      <c r="M4368" s="619"/>
      <c r="N4368" s="578"/>
      <c r="O4368" s="578"/>
      <c r="P4368" s="578"/>
      <c r="Q4368" s="20"/>
      <c r="R4368" s="20"/>
      <c r="S4368" s="20"/>
      <c r="T4368" s="20"/>
      <c r="U4368" s="20"/>
      <c r="V4368" s="20"/>
      <c r="W4368" s="20"/>
      <c r="X4368" s="20"/>
      <c r="Y4368" s="20"/>
      <c r="Z4368" s="20"/>
      <c r="AA4368" s="20"/>
      <c r="AB4368" s="20"/>
    </row>
    <row r="4369">
      <c r="A4369" s="577"/>
      <c r="B4369" s="683"/>
      <c r="C4369" s="73"/>
      <c r="D4369" s="37"/>
      <c r="E4369" s="11"/>
      <c r="F4369" s="11"/>
      <c r="G4369" s="624"/>
      <c r="H4369" s="625"/>
      <c r="I4369" s="66"/>
      <c r="J4369" s="11"/>
      <c r="K4369" s="45"/>
      <c r="L4369" s="578"/>
      <c r="M4369" s="619"/>
      <c r="N4369" s="578"/>
      <c r="O4369" s="578"/>
      <c r="P4369" s="578"/>
      <c r="Q4369" s="20"/>
      <c r="R4369" s="20"/>
      <c r="S4369" s="20"/>
      <c r="T4369" s="20"/>
      <c r="U4369" s="20"/>
      <c r="V4369" s="20"/>
      <c r="W4369" s="20"/>
      <c r="X4369" s="20"/>
      <c r="Y4369" s="20"/>
      <c r="Z4369" s="20"/>
      <c r="AA4369" s="20"/>
      <c r="AB4369" s="20"/>
    </row>
    <row r="4370">
      <c r="A4370" s="577"/>
      <c r="B4370" s="683"/>
      <c r="C4370" s="73"/>
      <c r="D4370" s="37">
        <v>0.0</v>
      </c>
      <c r="E4370" s="11"/>
      <c r="F4370" s="11"/>
      <c r="G4370" s="624"/>
      <c r="H4370" s="625"/>
      <c r="I4370" s="66"/>
      <c r="J4370" s="11"/>
      <c r="K4370" s="45"/>
      <c r="L4370" s="578"/>
      <c r="M4370" s="619"/>
      <c r="N4370" s="578"/>
      <c r="O4370" s="578"/>
      <c r="P4370" s="578"/>
      <c r="Q4370" s="20"/>
      <c r="R4370" s="20"/>
      <c r="S4370" s="20"/>
      <c r="T4370" s="20"/>
      <c r="U4370" s="20"/>
      <c r="V4370" s="20"/>
      <c r="W4370" s="20"/>
      <c r="X4370" s="20"/>
      <c r="Y4370" s="20"/>
      <c r="Z4370" s="20"/>
      <c r="AA4370" s="20"/>
      <c r="AB4370" s="20"/>
    </row>
  </sheetData>
  <mergeCells count="720">
    <mergeCell ref="E2551:F2553"/>
    <mergeCell ref="E2558:F2560"/>
    <mergeCell ref="E2581:F2583"/>
    <mergeCell ref="E2605:F2607"/>
    <mergeCell ref="E2622:F2622"/>
    <mergeCell ref="E2628:F2630"/>
    <mergeCell ref="E2644:F2646"/>
    <mergeCell ref="E2652:F2654"/>
    <mergeCell ref="E2675:F2677"/>
    <mergeCell ref="E2699:F2701"/>
    <mergeCell ref="E2714:F2716"/>
    <mergeCell ref="E2721:F2723"/>
    <mergeCell ref="E2770:F2772"/>
    <mergeCell ref="E2816:F2818"/>
    <mergeCell ref="E2830:F2830"/>
    <mergeCell ref="E2838:F2840"/>
    <mergeCell ref="E2853:F2855"/>
    <mergeCell ref="E2861:F2863"/>
    <mergeCell ref="E2876:F2878"/>
    <mergeCell ref="E2885:F2887"/>
    <mergeCell ref="E2899:F2901"/>
    <mergeCell ref="E2908:F2910"/>
    <mergeCell ref="E2931:F2933"/>
    <mergeCell ref="E2936:F2936"/>
    <mergeCell ref="E2953:F2955"/>
    <mergeCell ref="E2970:F2972"/>
    <mergeCell ref="E2975:F2977"/>
    <mergeCell ref="E2992:F2992"/>
    <mergeCell ref="E2994:F2996"/>
    <mergeCell ref="E3026:F3028"/>
    <mergeCell ref="E3040:F3042"/>
    <mergeCell ref="E3046:F3048"/>
    <mergeCell ref="E3062:F3064"/>
    <mergeCell ref="E3070:F3072"/>
    <mergeCell ref="E3095:F3097"/>
    <mergeCell ref="E3118:F3120"/>
    <mergeCell ref="E3141:F3143"/>
    <mergeCell ref="E3158:F3160"/>
    <mergeCell ref="E3164:F3166"/>
    <mergeCell ref="E3182:F3184"/>
    <mergeCell ref="E3188:F3190"/>
    <mergeCell ref="E3197:F3199"/>
    <mergeCell ref="E3282:F3284"/>
    <mergeCell ref="E3299:F3301"/>
    <mergeCell ref="E3308:F3308"/>
    <mergeCell ref="E3536:F3536"/>
    <mergeCell ref="E3657:F3657"/>
    <mergeCell ref="E3211:F3213"/>
    <mergeCell ref="E3219:F3221"/>
    <mergeCell ref="E3235:F3237"/>
    <mergeCell ref="E3243:F3245"/>
    <mergeCell ref="E3251:F3251"/>
    <mergeCell ref="E3259:F3261"/>
    <mergeCell ref="E3267:F3269"/>
    <mergeCell ref="F1374:G1376"/>
    <mergeCell ref="F1379:G1381"/>
    <mergeCell ref="F1386:G1386"/>
    <mergeCell ref="E1392:F1394"/>
    <mergeCell ref="F1397:G1399"/>
    <mergeCell ref="F1404:G1404"/>
    <mergeCell ref="E1409:F1411"/>
    <mergeCell ref="F1415:G1417"/>
    <mergeCell ref="F1422:G1422"/>
    <mergeCell ref="F1433:G1435"/>
    <mergeCell ref="F1440:G1440"/>
    <mergeCell ref="E1514:F1516"/>
    <mergeCell ref="E1525:F1525"/>
    <mergeCell ref="E1540:F1542"/>
    <mergeCell ref="E1548:F1550"/>
    <mergeCell ref="E1727:F1729"/>
    <mergeCell ref="E1736:F1738"/>
    <mergeCell ref="E1741:F1743"/>
    <mergeCell ref="E1749:F1751"/>
    <mergeCell ref="E1757:F1759"/>
    <mergeCell ref="E1761:F1761"/>
    <mergeCell ref="E1770:F1770"/>
    <mergeCell ref="E1778:F1778"/>
    <mergeCell ref="E1786:F1786"/>
    <mergeCell ref="E1794:F1794"/>
    <mergeCell ref="E1802:F1802"/>
    <mergeCell ref="F1826:G1828"/>
    <mergeCell ref="E1853:F1853"/>
    <mergeCell ref="E1862:F1864"/>
    <mergeCell ref="E1868:F1868"/>
    <mergeCell ref="F1884:G1886"/>
    <mergeCell ref="E1899:F1899"/>
    <mergeCell ref="F1905:G1907"/>
    <mergeCell ref="E2031:F2031"/>
    <mergeCell ref="E2069:F2071"/>
    <mergeCell ref="E2123:F2123"/>
    <mergeCell ref="E2163:F2165"/>
    <mergeCell ref="E2182:F2182"/>
    <mergeCell ref="E2204:F2204"/>
    <mergeCell ref="E2219:F2219"/>
    <mergeCell ref="E2221:F2223"/>
    <mergeCell ref="E2235:F2235"/>
    <mergeCell ref="E2263:G2265"/>
    <mergeCell ref="E2311:F2313"/>
    <mergeCell ref="E2331:F2333"/>
    <mergeCell ref="E2451:F2453"/>
    <mergeCell ref="E2475:F2477"/>
    <mergeCell ref="E2512:F2514"/>
    <mergeCell ref="E2535:F2537"/>
    <mergeCell ref="B130:B135"/>
    <mergeCell ref="B136:B141"/>
    <mergeCell ref="F137:F138"/>
    <mergeCell ref="E142:L142"/>
    <mergeCell ref="B143:B147"/>
    <mergeCell ref="B148:B153"/>
    <mergeCell ref="E154:L154"/>
    <mergeCell ref="B155:B160"/>
    <mergeCell ref="B161:B166"/>
    <mergeCell ref="F162:F163"/>
    <mergeCell ref="E167:L167"/>
    <mergeCell ref="B168:B173"/>
    <mergeCell ref="B174:B179"/>
    <mergeCell ref="E187:L187"/>
    <mergeCell ref="B180:B185"/>
    <mergeCell ref="B188:B193"/>
    <mergeCell ref="B194:B199"/>
    <mergeCell ref="B200:B205"/>
    <mergeCell ref="E206:L206"/>
    <mergeCell ref="B207:B212"/>
    <mergeCell ref="B213:B218"/>
    <mergeCell ref="B220:B225"/>
    <mergeCell ref="E227:L227"/>
    <mergeCell ref="B228:B233"/>
    <mergeCell ref="B235:B240"/>
    <mergeCell ref="B241:B246"/>
    <mergeCell ref="E247:L247"/>
    <mergeCell ref="B248:B253"/>
    <mergeCell ref="B254:B259"/>
    <mergeCell ref="B260:B265"/>
    <mergeCell ref="E266:L266"/>
    <mergeCell ref="B267:B272"/>
    <mergeCell ref="B273:B278"/>
    <mergeCell ref="B279:B284"/>
    <mergeCell ref="E285:L285"/>
    <mergeCell ref="B286:B291"/>
    <mergeCell ref="B292:B297"/>
    <mergeCell ref="B298:B303"/>
    <mergeCell ref="E304:L304"/>
    <mergeCell ref="B305:B312"/>
    <mergeCell ref="B313:B319"/>
    <mergeCell ref="E327:L327"/>
    <mergeCell ref="E388:L388"/>
    <mergeCell ref="E399:F399"/>
    <mergeCell ref="B321:B326"/>
    <mergeCell ref="B328:B333"/>
    <mergeCell ref="B334:B339"/>
    <mergeCell ref="B341:B347"/>
    <mergeCell ref="B350:B355"/>
    <mergeCell ref="B356:B361"/>
    <mergeCell ref="E369:L369"/>
    <mergeCell ref="E65:L65"/>
    <mergeCell ref="F73:F74"/>
    <mergeCell ref="E84:L84"/>
    <mergeCell ref="B3:B8"/>
    <mergeCell ref="B9:B14"/>
    <mergeCell ref="B15:B20"/>
    <mergeCell ref="B22:B27"/>
    <mergeCell ref="B28:B33"/>
    <mergeCell ref="B34:B39"/>
    <mergeCell ref="E46:L46"/>
    <mergeCell ref="B85:B90"/>
    <mergeCell ref="B91:B96"/>
    <mergeCell ref="F92:F93"/>
    <mergeCell ref="E103:L103"/>
    <mergeCell ref="B97:B102"/>
    <mergeCell ref="B104:B109"/>
    <mergeCell ref="B110:B115"/>
    <mergeCell ref="F111:F112"/>
    <mergeCell ref="E116:L116"/>
    <mergeCell ref="B117:B122"/>
    <mergeCell ref="B123:B128"/>
    <mergeCell ref="F124:F125"/>
    <mergeCell ref="E129:L129"/>
    <mergeCell ref="B40:B45"/>
    <mergeCell ref="B47:B52"/>
    <mergeCell ref="B53:B58"/>
    <mergeCell ref="B59:B64"/>
    <mergeCell ref="B66:B71"/>
    <mergeCell ref="B72:B77"/>
    <mergeCell ref="B78:B83"/>
    <mergeCell ref="B410:B415"/>
    <mergeCell ref="B416:B421"/>
    <mergeCell ref="B422:B427"/>
    <mergeCell ref="E428:L428"/>
    <mergeCell ref="E448:L448"/>
    <mergeCell ref="E467:L467"/>
    <mergeCell ref="E486:L486"/>
    <mergeCell ref="B362:B368"/>
    <mergeCell ref="B370:B375"/>
    <mergeCell ref="B376:B381"/>
    <mergeCell ref="B382:B387"/>
    <mergeCell ref="B389:B394"/>
    <mergeCell ref="B397:B402"/>
    <mergeCell ref="B403:B408"/>
    <mergeCell ref="B429:B434"/>
    <mergeCell ref="B435:B440"/>
    <mergeCell ref="B441:B447"/>
    <mergeCell ref="B449:B454"/>
    <mergeCell ref="B455:B460"/>
    <mergeCell ref="B461:B466"/>
    <mergeCell ref="B468:B473"/>
    <mergeCell ref="B474:B479"/>
    <mergeCell ref="B480:B485"/>
    <mergeCell ref="B487:B492"/>
    <mergeCell ref="B493:B498"/>
    <mergeCell ref="B499:B504"/>
    <mergeCell ref="B506:B511"/>
    <mergeCell ref="B512:B518"/>
    <mergeCell ref="B520:B525"/>
    <mergeCell ref="B526:B531"/>
    <mergeCell ref="B533:B538"/>
    <mergeCell ref="B539:B544"/>
    <mergeCell ref="B546:B551"/>
    <mergeCell ref="B552:B557"/>
    <mergeCell ref="B559:B564"/>
    <mergeCell ref="B565:B570"/>
    <mergeCell ref="B572:B577"/>
    <mergeCell ref="B578:B583"/>
    <mergeCell ref="B585:B590"/>
    <mergeCell ref="B591:B596"/>
    <mergeCell ref="B598:B603"/>
    <mergeCell ref="B604:B609"/>
    <mergeCell ref="B611:B616"/>
    <mergeCell ref="B617:B622"/>
    <mergeCell ref="B624:B630"/>
    <mergeCell ref="B631:B636"/>
    <mergeCell ref="B638:B644"/>
    <mergeCell ref="B645:B650"/>
    <mergeCell ref="B652:B657"/>
    <mergeCell ref="B658:B663"/>
    <mergeCell ref="B665:B670"/>
    <mergeCell ref="B671:B676"/>
    <mergeCell ref="B678:B683"/>
    <mergeCell ref="B684:B689"/>
    <mergeCell ref="B691:B696"/>
    <mergeCell ref="B697:B702"/>
    <mergeCell ref="E505:L505"/>
    <mergeCell ref="E519:L519"/>
    <mergeCell ref="E526:F526"/>
    <mergeCell ref="E532:L532"/>
    <mergeCell ref="E540:G542"/>
    <mergeCell ref="E545:L545"/>
    <mergeCell ref="E558:L558"/>
    <mergeCell ref="E571:L571"/>
    <mergeCell ref="E584:L584"/>
    <mergeCell ref="E597:L597"/>
    <mergeCell ref="E610:L610"/>
    <mergeCell ref="E623:L623"/>
    <mergeCell ref="E637:L637"/>
    <mergeCell ref="E651:L651"/>
    <mergeCell ref="E664:L664"/>
    <mergeCell ref="E677:L677"/>
    <mergeCell ref="E686:F688"/>
    <mergeCell ref="E690:L690"/>
    <mergeCell ref="E703:L703"/>
    <mergeCell ref="E722:L722"/>
    <mergeCell ref="E741:L741"/>
    <mergeCell ref="E704:F707"/>
    <mergeCell ref="E756:F758"/>
    <mergeCell ref="E775:F778"/>
    <mergeCell ref="E794:F796"/>
    <mergeCell ref="E813:F815"/>
    <mergeCell ref="F838:I839"/>
    <mergeCell ref="E863:F863"/>
    <mergeCell ref="E871:G872"/>
    <mergeCell ref="E889:F890"/>
    <mergeCell ref="E925:F928"/>
    <mergeCell ref="E990:G991"/>
    <mergeCell ref="E1027:F1029"/>
    <mergeCell ref="E1081:F1083"/>
    <mergeCell ref="E1106:F1108"/>
    <mergeCell ref="E1117:F1117"/>
    <mergeCell ref="E1130:F1132"/>
    <mergeCell ref="E1142:F1142"/>
    <mergeCell ref="E1154:F1156"/>
    <mergeCell ref="E1166:F1166"/>
    <mergeCell ref="E1173:F1173"/>
    <mergeCell ref="E1178:F1180"/>
    <mergeCell ref="E1190:F1190"/>
    <mergeCell ref="E1198:F1200"/>
    <mergeCell ref="E1204:F1206"/>
    <mergeCell ref="E1324:F1324"/>
    <mergeCell ref="E1331:F1331"/>
    <mergeCell ref="E1338:F1340"/>
    <mergeCell ref="E1362:F1364"/>
    <mergeCell ref="B3516:B3521"/>
    <mergeCell ref="B3523:B3528"/>
    <mergeCell ref="B3530:B3535"/>
    <mergeCell ref="B3537:B3542"/>
    <mergeCell ref="B3544:B3549"/>
    <mergeCell ref="B3551:B3556"/>
    <mergeCell ref="B3558:B3563"/>
    <mergeCell ref="B3565:B3570"/>
    <mergeCell ref="B3572:B3576"/>
    <mergeCell ref="B3578:B3582"/>
    <mergeCell ref="B3584:B3589"/>
    <mergeCell ref="B3591:B3595"/>
    <mergeCell ref="B3597:B3601"/>
    <mergeCell ref="B3603:B3607"/>
    <mergeCell ref="B3609:B3613"/>
    <mergeCell ref="B3616:B3620"/>
    <mergeCell ref="B3623:B3629"/>
    <mergeCell ref="B3631:B3637"/>
    <mergeCell ref="B3639:B3648"/>
    <mergeCell ref="B3650:B3656"/>
    <mergeCell ref="B3658:B3663"/>
    <mergeCell ref="B3665:B3671"/>
    <mergeCell ref="B3673:B3679"/>
    <mergeCell ref="B3681:B3687"/>
    <mergeCell ref="B3689:B3694"/>
    <mergeCell ref="B3696:B3702"/>
    <mergeCell ref="B3704:B3710"/>
    <mergeCell ref="B3712:B3718"/>
    <mergeCell ref="B3776:B3783"/>
    <mergeCell ref="B3785:B3791"/>
    <mergeCell ref="B3793:B3799"/>
    <mergeCell ref="B3801:B3807"/>
    <mergeCell ref="B3720:B3726"/>
    <mergeCell ref="B3728:B3734"/>
    <mergeCell ref="B3736:B3742"/>
    <mergeCell ref="B3744:B3750"/>
    <mergeCell ref="B3752:B3758"/>
    <mergeCell ref="B3760:B3766"/>
    <mergeCell ref="B3768:B3774"/>
    <mergeCell ref="B3125:B3131"/>
    <mergeCell ref="B3133:B3139"/>
    <mergeCell ref="B3141:B3146"/>
    <mergeCell ref="B3148:B3154"/>
    <mergeCell ref="B3156:B3162"/>
    <mergeCell ref="B3164:B3169"/>
    <mergeCell ref="B3171:B3177"/>
    <mergeCell ref="B3179:B3185"/>
    <mergeCell ref="B3187:B3192"/>
    <mergeCell ref="B3194:B3200"/>
    <mergeCell ref="B3202:B3209"/>
    <mergeCell ref="B3211:B3216"/>
    <mergeCell ref="B3218:B3224"/>
    <mergeCell ref="B3226:B3232"/>
    <mergeCell ref="B3234:B3239"/>
    <mergeCell ref="B3241:B3247"/>
    <mergeCell ref="B3249:B3256"/>
    <mergeCell ref="B3258:B3263"/>
    <mergeCell ref="B3265:B3271"/>
    <mergeCell ref="B3273:B3280"/>
    <mergeCell ref="B3282:B3288"/>
    <mergeCell ref="B3290:B3297"/>
    <mergeCell ref="B3299:B3305"/>
    <mergeCell ref="B3307:B3314"/>
    <mergeCell ref="B3317:B3324"/>
    <mergeCell ref="B3326:B3332"/>
    <mergeCell ref="B3334:B3340"/>
    <mergeCell ref="B3342:B3348"/>
    <mergeCell ref="B3350:B3355"/>
    <mergeCell ref="B3359:B3366"/>
    <mergeCell ref="B3368:B3374"/>
    <mergeCell ref="B3376:B3381"/>
    <mergeCell ref="B3383:B3389"/>
    <mergeCell ref="B3391:B3397"/>
    <mergeCell ref="B3399:B3405"/>
    <mergeCell ref="B3407:B3413"/>
    <mergeCell ref="B3415:B3422"/>
    <mergeCell ref="B3424:B3430"/>
    <mergeCell ref="B3432:B3438"/>
    <mergeCell ref="B3440:B3447"/>
    <mergeCell ref="B3449:B3454"/>
    <mergeCell ref="B3456:B3463"/>
    <mergeCell ref="B3465:B3470"/>
    <mergeCell ref="B3472:B3477"/>
    <mergeCell ref="B3479:B3484"/>
    <mergeCell ref="B3486:B3491"/>
    <mergeCell ref="B3493:B3498"/>
    <mergeCell ref="B3500:B3505"/>
    <mergeCell ref="B3507:B3514"/>
    <mergeCell ref="B704:B709"/>
    <mergeCell ref="B710:B715"/>
    <mergeCell ref="B716:B721"/>
    <mergeCell ref="B723:B728"/>
    <mergeCell ref="B729:B734"/>
    <mergeCell ref="B735:B740"/>
    <mergeCell ref="B742:B747"/>
    <mergeCell ref="B748:B753"/>
    <mergeCell ref="B754:B759"/>
    <mergeCell ref="B762:B767"/>
    <mergeCell ref="B768:B773"/>
    <mergeCell ref="B774:B779"/>
    <mergeCell ref="B781:B786"/>
    <mergeCell ref="B787:B792"/>
    <mergeCell ref="B793:B798"/>
    <mergeCell ref="B800:B805"/>
    <mergeCell ref="B806:B811"/>
    <mergeCell ref="B812:B817"/>
    <mergeCell ref="B819:B824"/>
    <mergeCell ref="B825:B830"/>
    <mergeCell ref="B831:B836"/>
    <mergeCell ref="B838:B843"/>
    <mergeCell ref="B844:B849"/>
    <mergeCell ref="B850:B856"/>
    <mergeCell ref="B858:B862"/>
    <mergeCell ref="B863:B868"/>
    <mergeCell ref="B869:B874"/>
    <mergeCell ref="B876:B881"/>
    <mergeCell ref="B882:B887"/>
    <mergeCell ref="B888:B893"/>
    <mergeCell ref="B895:B900"/>
    <mergeCell ref="B901:B906"/>
    <mergeCell ref="B907:B911"/>
    <mergeCell ref="B913:B918"/>
    <mergeCell ref="B919:B923"/>
    <mergeCell ref="B924:B929"/>
    <mergeCell ref="B931:B936"/>
    <mergeCell ref="B937:B941"/>
    <mergeCell ref="B944:B950"/>
    <mergeCell ref="B951:B955"/>
    <mergeCell ref="B957:B962"/>
    <mergeCell ref="B963:B967"/>
    <mergeCell ref="B969:B974"/>
    <mergeCell ref="B975:B979"/>
    <mergeCell ref="B982:B987"/>
    <mergeCell ref="B988:B992"/>
    <mergeCell ref="B995:B1000"/>
    <mergeCell ref="B1001:B1005"/>
    <mergeCell ref="B1020:B1025"/>
    <mergeCell ref="B1026:B1030"/>
    <mergeCell ref="B1032:B1037"/>
    <mergeCell ref="B1039:B1043"/>
    <mergeCell ref="B1045:B1050"/>
    <mergeCell ref="B1051:B1055"/>
    <mergeCell ref="B1056:B1060"/>
    <mergeCell ref="B1062:B1067"/>
    <mergeCell ref="B1068:B1072"/>
    <mergeCell ref="B1073:B1078"/>
    <mergeCell ref="B1080:B1085"/>
    <mergeCell ref="B1086:B1090"/>
    <mergeCell ref="B1092:B1096"/>
    <mergeCell ref="B1098:B1102"/>
    <mergeCell ref="B1105:B1110"/>
    <mergeCell ref="B1111:B1115"/>
    <mergeCell ref="B1117:B1122"/>
    <mergeCell ref="B1123:B1128"/>
    <mergeCell ref="B1130:B1135"/>
    <mergeCell ref="B1136:B1140"/>
    <mergeCell ref="B1142:B1146"/>
    <mergeCell ref="B1147:B1152"/>
    <mergeCell ref="B1154:B1159"/>
    <mergeCell ref="B1160:B1164"/>
    <mergeCell ref="B1166:B1170"/>
    <mergeCell ref="B1174:B1176"/>
    <mergeCell ref="B1178:B1183"/>
    <mergeCell ref="B1184:B1188"/>
    <mergeCell ref="B1190:B1195"/>
    <mergeCell ref="B1197:B1201"/>
    <mergeCell ref="B1203:B1208"/>
    <mergeCell ref="B1209:B1213"/>
    <mergeCell ref="B1215:B1220"/>
    <mergeCell ref="B1222:B1227"/>
    <mergeCell ref="B1229:B1234"/>
    <mergeCell ref="B1236:B1243"/>
    <mergeCell ref="B1245:B1250"/>
    <mergeCell ref="B1251:B1256"/>
    <mergeCell ref="B1258:B1263"/>
    <mergeCell ref="B1264:B1269"/>
    <mergeCell ref="B1272:B1276"/>
    <mergeCell ref="B1277:B1282"/>
    <mergeCell ref="B1283:B1288"/>
    <mergeCell ref="B1289:B1294"/>
    <mergeCell ref="B1296:B1301"/>
    <mergeCell ref="B1302:B1307"/>
    <mergeCell ref="B1308:B1313"/>
    <mergeCell ref="B1317:B1322"/>
    <mergeCell ref="B1323:B1328"/>
    <mergeCell ref="B1330:B1335"/>
    <mergeCell ref="B1336:B1341"/>
    <mergeCell ref="B1342:B1347"/>
    <mergeCell ref="B1348:B1353"/>
    <mergeCell ref="B1354:B1359"/>
    <mergeCell ref="B1360:B1365"/>
    <mergeCell ref="B1366:B1371"/>
    <mergeCell ref="B1372:B1377"/>
    <mergeCell ref="B1378:B1383"/>
    <mergeCell ref="B1384:B1389"/>
    <mergeCell ref="B1390:B1395"/>
    <mergeCell ref="B1396:B1401"/>
    <mergeCell ref="B1402:B1407"/>
    <mergeCell ref="B1408:B1413"/>
    <mergeCell ref="B1414:B1419"/>
    <mergeCell ref="B1420:B1425"/>
    <mergeCell ref="B1426:B1431"/>
    <mergeCell ref="B1432:B1437"/>
    <mergeCell ref="B1438:B1443"/>
    <mergeCell ref="B1444:B1449"/>
    <mergeCell ref="B1450:B1455"/>
    <mergeCell ref="B1457:B1462"/>
    <mergeCell ref="B1464:B1469"/>
    <mergeCell ref="B1471:B1475"/>
    <mergeCell ref="B1477:B1482"/>
    <mergeCell ref="B1484:B1488"/>
    <mergeCell ref="B1490:B1495"/>
    <mergeCell ref="B1497:B1503"/>
    <mergeCell ref="B1505:B1510"/>
    <mergeCell ref="B1512:B1517"/>
    <mergeCell ref="B1519:B1524"/>
    <mergeCell ref="B1526:B1531"/>
    <mergeCell ref="B1533:B1537"/>
    <mergeCell ref="B1539:B1544"/>
    <mergeCell ref="B1546:B1551"/>
    <mergeCell ref="B1553:B1558"/>
    <mergeCell ref="B1560:B1566"/>
    <mergeCell ref="B1569:B1574"/>
    <mergeCell ref="B1576:B1582"/>
    <mergeCell ref="B1584:B1589"/>
    <mergeCell ref="B1591:B1597"/>
    <mergeCell ref="B1599:B1604"/>
    <mergeCell ref="B1606:B1612"/>
    <mergeCell ref="B1614:B1619"/>
    <mergeCell ref="B1621:B1627"/>
    <mergeCell ref="B1629:B1634"/>
    <mergeCell ref="B1636:B1641"/>
    <mergeCell ref="B1643:B1648"/>
    <mergeCell ref="B1650:B1655"/>
    <mergeCell ref="B1657:B1662"/>
    <mergeCell ref="B1664:B1668"/>
    <mergeCell ref="B1670:B1676"/>
    <mergeCell ref="B1678:B1683"/>
    <mergeCell ref="B1685:B1690"/>
    <mergeCell ref="B1692:B1697"/>
    <mergeCell ref="B1699:B1704"/>
    <mergeCell ref="B1706:B1711"/>
    <mergeCell ref="B1713:B1718"/>
    <mergeCell ref="B1720:B1725"/>
    <mergeCell ref="B1727:B1732"/>
    <mergeCell ref="B1734:B1739"/>
    <mergeCell ref="B1741:B1746"/>
    <mergeCell ref="B1748:B1753"/>
    <mergeCell ref="B1755:B1760"/>
    <mergeCell ref="B1762:B1767"/>
    <mergeCell ref="B1770:B1775"/>
    <mergeCell ref="B1778:B1783"/>
    <mergeCell ref="B1786:B1791"/>
    <mergeCell ref="B1794:B1799"/>
    <mergeCell ref="B1802:B1807"/>
    <mergeCell ref="B1810:B1815"/>
    <mergeCell ref="B1817:B1822"/>
    <mergeCell ref="B1824:B1829"/>
    <mergeCell ref="B1832:B1837"/>
    <mergeCell ref="B1839:B1844"/>
    <mergeCell ref="B1846:B1851"/>
    <mergeCell ref="B1854:B1859"/>
    <mergeCell ref="B1861:B1866"/>
    <mergeCell ref="B1868:B1873"/>
    <mergeCell ref="B1876:B1881"/>
    <mergeCell ref="B1883:B1888"/>
    <mergeCell ref="B1890:B1895"/>
    <mergeCell ref="B1898:B1903"/>
    <mergeCell ref="B1905:B1910"/>
    <mergeCell ref="B1912:B1917"/>
    <mergeCell ref="B1920:B1925"/>
    <mergeCell ref="B1927:B1932"/>
    <mergeCell ref="B1935:B1940"/>
    <mergeCell ref="B1942:B1947"/>
    <mergeCell ref="B1950:B1955"/>
    <mergeCell ref="B1957:B1962"/>
    <mergeCell ref="B1965:B1970"/>
    <mergeCell ref="B1972:B1976"/>
    <mergeCell ref="B1979:B1984"/>
    <mergeCell ref="B1986:B1992"/>
    <mergeCell ref="B1995:B2000"/>
    <mergeCell ref="B2002:B2006"/>
    <mergeCell ref="B2009:B2014"/>
    <mergeCell ref="B2016:B2021"/>
    <mergeCell ref="B2024:B2029"/>
    <mergeCell ref="B2031:B2036"/>
    <mergeCell ref="B2039:B2044"/>
    <mergeCell ref="B2046:B2050"/>
    <mergeCell ref="B2054:B2059"/>
    <mergeCell ref="B2061:B2065"/>
    <mergeCell ref="B2067:B2072"/>
    <mergeCell ref="B2074:B2079"/>
    <mergeCell ref="B2081:B2085"/>
    <mergeCell ref="B2087:B2092"/>
    <mergeCell ref="B2094:B2100"/>
    <mergeCell ref="B2102:B2106"/>
    <mergeCell ref="B2108:B2113"/>
    <mergeCell ref="B2115:B2120"/>
    <mergeCell ref="B2122:B2126"/>
    <mergeCell ref="B2128:B2133"/>
    <mergeCell ref="B2135:B2140"/>
    <mergeCell ref="B2142:B2146"/>
    <mergeCell ref="B2148:B2153"/>
    <mergeCell ref="B2155:B2160"/>
    <mergeCell ref="B2162:B2166"/>
    <mergeCell ref="B2168:B2173"/>
    <mergeCell ref="B2175:B2180"/>
    <mergeCell ref="B2182:B2189"/>
    <mergeCell ref="B2191:B2196"/>
    <mergeCell ref="B2198:B2203"/>
    <mergeCell ref="B2205:B2210"/>
    <mergeCell ref="B2212:B2217"/>
    <mergeCell ref="B2219:B2224"/>
    <mergeCell ref="B2226:B2232"/>
    <mergeCell ref="B2234:B2239"/>
    <mergeCell ref="B2241:B2246"/>
    <mergeCell ref="B2248:B2253"/>
    <mergeCell ref="B2255:B2260"/>
    <mergeCell ref="B2262:B2267"/>
    <mergeCell ref="B2269:B2273"/>
    <mergeCell ref="B2275:B2280"/>
    <mergeCell ref="B2282:B2287"/>
    <mergeCell ref="B2289:B2294"/>
    <mergeCell ref="B2296:B2301"/>
    <mergeCell ref="B2303:B2308"/>
    <mergeCell ref="B2310:B2314"/>
    <mergeCell ref="B2316:B2321"/>
    <mergeCell ref="B2323:B2328"/>
    <mergeCell ref="B2330:B2334"/>
    <mergeCell ref="B2336:B2341"/>
    <mergeCell ref="B2343:B2349"/>
    <mergeCell ref="B2351:B2355"/>
    <mergeCell ref="B2357:B2362"/>
    <mergeCell ref="B2364:B2370"/>
    <mergeCell ref="B2372:B2377"/>
    <mergeCell ref="B2379:B2386"/>
    <mergeCell ref="B2388:B2394"/>
    <mergeCell ref="B2396:B2401"/>
    <mergeCell ref="B2403:B2409"/>
    <mergeCell ref="B2411:B2417"/>
    <mergeCell ref="B2419:B2424"/>
    <mergeCell ref="B2426:B2432"/>
    <mergeCell ref="B2434:B2440"/>
    <mergeCell ref="B2442:B2448"/>
    <mergeCell ref="B2450:B2456"/>
    <mergeCell ref="B2458:B2464"/>
    <mergeCell ref="B2466:B2471"/>
    <mergeCell ref="B2473:B2479"/>
    <mergeCell ref="B2481:B2487"/>
    <mergeCell ref="B2489:B2494"/>
    <mergeCell ref="B2496:B2501"/>
    <mergeCell ref="B2503:B2509"/>
    <mergeCell ref="B2511:B2516"/>
    <mergeCell ref="B2518:B2524"/>
    <mergeCell ref="B2526:B2532"/>
    <mergeCell ref="B2534:B2539"/>
    <mergeCell ref="B2541:B2547"/>
    <mergeCell ref="B2549:B2555"/>
    <mergeCell ref="B2557:B2562"/>
    <mergeCell ref="B2564:B2570"/>
    <mergeCell ref="B2572:B2578"/>
    <mergeCell ref="B2580:B2585"/>
    <mergeCell ref="B2587:B2593"/>
    <mergeCell ref="B2595:B2601"/>
    <mergeCell ref="B2603:B2608"/>
    <mergeCell ref="B2611:B2617"/>
    <mergeCell ref="B2619:B2625"/>
    <mergeCell ref="B2627:B2632"/>
    <mergeCell ref="B2634:B2640"/>
    <mergeCell ref="B2642:B2648"/>
    <mergeCell ref="B2650:B2655"/>
    <mergeCell ref="B2657:B2663"/>
    <mergeCell ref="B2665:B2672"/>
    <mergeCell ref="B2674:B2679"/>
    <mergeCell ref="B2681:B2687"/>
    <mergeCell ref="B2689:B2695"/>
    <mergeCell ref="B2697:B2702"/>
    <mergeCell ref="B2704:B2710"/>
    <mergeCell ref="B2712:B2718"/>
    <mergeCell ref="B2720:B2725"/>
    <mergeCell ref="B2728:B2734"/>
    <mergeCell ref="B2736:B2742"/>
    <mergeCell ref="B2744:B2750"/>
    <mergeCell ref="B2753:B2759"/>
    <mergeCell ref="B2761:B2767"/>
    <mergeCell ref="B2769:B2774"/>
    <mergeCell ref="B2776:B2782"/>
    <mergeCell ref="B2784:B2789"/>
    <mergeCell ref="B2791:B2796"/>
    <mergeCell ref="B2798:B2804"/>
    <mergeCell ref="B2806:B2812"/>
    <mergeCell ref="B2814:B2819"/>
    <mergeCell ref="B2821:B2827"/>
    <mergeCell ref="B2829:B2835"/>
    <mergeCell ref="B2837:B2842"/>
    <mergeCell ref="B2844:B2850"/>
    <mergeCell ref="B2852:B2858"/>
    <mergeCell ref="B2860:B2865"/>
    <mergeCell ref="B2867:B2873"/>
    <mergeCell ref="B2875:B2881"/>
    <mergeCell ref="B2883:B2888"/>
    <mergeCell ref="B2890:B2896"/>
    <mergeCell ref="B2898:B2904"/>
    <mergeCell ref="B2906:B2911"/>
    <mergeCell ref="B2913:B2919"/>
    <mergeCell ref="B2921:B2927"/>
    <mergeCell ref="B2929:B2934"/>
    <mergeCell ref="B2936:B2942"/>
    <mergeCell ref="B2944:B2951"/>
    <mergeCell ref="B2953:B2958"/>
    <mergeCell ref="B2960:B2966"/>
    <mergeCell ref="B2968:B2974"/>
    <mergeCell ref="B2976:B2981"/>
    <mergeCell ref="B2983:B2989"/>
    <mergeCell ref="B2991:B2997"/>
    <mergeCell ref="B2999:B3004"/>
    <mergeCell ref="B3006:B3014"/>
    <mergeCell ref="B3016:B3021"/>
    <mergeCell ref="B3023:B3028"/>
    <mergeCell ref="B3030:B3036"/>
    <mergeCell ref="B3038:B3044"/>
    <mergeCell ref="B3046:B3051"/>
    <mergeCell ref="B3053:B3059"/>
    <mergeCell ref="B3061:B3067"/>
    <mergeCell ref="B3069:B3074"/>
    <mergeCell ref="B3076:B3083"/>
    <mergeCell ref="B3085:B3092"/>
    <mergeCell ref="B3094:B3099"/>
    <mergeCell ref="B3101:B3108"/>
    <mergeCell ref="B3110:B3116"/>
    <mergeCell ref="B3118:B3123"/>
  </mergeCells>
  <dataValidations>
    <dataValidation type="list" allowBlank="1" showErrorMessage="1" sqref="D1491 D1493 D1499 D2117 D2194:D2195 D2198:D2199 D2271:D2273 D2353 D2442:D2443 D2445 D2467:D2468 D2482:D2485 D2569:D2570 D2589 D2872:D2873 D2892:D2895 D2916:D2917 D2924:D2926 D2938 D2948:D2950 D2961:D2964 D3008:D3012 D3018:D3019 D3021 D3031:D3034 D3055:D3057 D3077 D3079:D3081 D3088:D3091 D3103:D3104 D3106:D3108 D3111:D3114 D3126:D3128 D3135:D3137 D3151:D3154 D3171:D3175 D3197:D3198 D3204:D3208 D3226:D3228 D3252 D3254:D3255 D3275:D3279 D3291:D3295 D3309:D3311 D3317:D3318 D3320 D3326:D3329 D3334:D3339 D3344:D3347 D3350 D3352:D3354 D3361:D3365 D3369:D3372 D3379:D3380 D3385:D3411 D3413:D3486 D3490:D3500 D3504:D3508 D3510:D3524 D3529:D3531 D3534:D3538 D3541:D3566 D3571:D3615 D3617:D3618 D3620:D3622 D3624:D3636 D3638:D3639 D3643 D3646:D3648 D3652 D3655:D3657 D3661:D3706 D3710:D4370">
      <formula1>'Durum Parametreler'!$F$13:$F$54</formula1>
    </dataValidation>
    <dataValidation type="list" allowBlank="1" showErrorMessage="1" sqref="D2277 D2279:D2280 D2283:D2285 D2290:D2292 D2294 D2298:D2300 D2306:D2307 D2372:D2377 D2391 D2396:D2400 D2405:D2408 D2414 D2421:D2422 D2427 D2444 D2460:D2463 D2469:D2470 D2490:D2493 D2497:D2498 D2505:D2508 D2518:D2521 D2527:D2530 D2543:D2546 D2566:D2568 D2574 D2576:D2577 D2592 D2597:D2599 D2613:D2616 D2623:D2624 D2636 D2639 D2658 D2682:D2685 D2706:D2709 D2730:D2731 D2745:D2748 D2756 D2779 D2786:D2788 D2799 D2807:D2810 D2870 D3229">
      <formula1>'Durum Parametreler'!$F$13:$F$37</formula1>
    </dataValidation>
    <dataValidation type="list" allowBlank="1" showErrorMessage="1" sqref="D2:D18 D20:D244 D246:D348 D350:D360 D362 D364:D380 D382 D384:D401 D403:D407 D409:D412 D414:D420 D422 D424 D426:D439 D441 D444:D459 D461 D463:D469 E471 D472:D478 D480 D482 D484:D497 D499 D501:D512 D514:D539 D541:D581 D583:D632 D634:D647 D649:D671 D673:D674 D676:D709 D711:D844 D846:D862 D864:D865 D869:D922 D924:D927 D929:D1011 D1013:D1049 D1051:D1060 D1062:D1086 D1088:D1096 D1098:D1139 D1143:D1150 D1152:D1194 D1196:D1250 D1254:D1262 D1265:D1268 D1270:D1272 D1274:D1300 D1302:D1490 D1492 D1494:D1498 D1500:D1563 D1569:D1581 D1583:D1660 D1662:D1718 D1719:E1719 D1720:D1754 D1757:D1765 D1767:D1795 D1797:D1810 D1815:D1816 D1822:D1839 D1841:D1870 D1872 D1875:D1877 D1882:D1891 D1897 D1899:D1904 D1906 D1908:D1912 D1917:D1920 D1922:D1934 D1936:D1937 D1939:D1941 D1946:D1949 D1954:D1958 D1960 D1962:D1964 D1969:D1972 D1974:D1978 D1983:D1987 D1991 D1993:D1995 D1997:D1998 D2000:D2013 D2015:D2017 D2019:D2027 D2029:D2030 D2034 D2036:D2061 D2066:D2067 D2072:D2075 D2079:D2080 D2082:D2085 D2087:D2116 D2118:D2137 D2139:D2141 D2144:D2146 D2148:D2185 D2187 D2189:D2193 D2197 D2202:D2205 D2207:D2208 D2210:D2219 D2221:D2226 D2232:D2237 D2239:D2248 D2254:D2258 D2260:D2269 D2274:D2276 D2278 D2281:D2282 D2287:D2289 D2295:D2297 D2301:D2305 D2308:D2337 D2339:D2352 D2355:D2356 D2358:D2366 D2368:D2371 D2378:D2390 D2392:D2395 D2401:D2404 D2410:D2413 D2415:D2420 D2423:D2425 D2428:D2435 D2437:D2441 D2446:D2459 D2464:D2466 D2471:D2481 D2486:D2489 D2494:D2496 D2499 D2501:D2504 D2509:D2517 D2523:D2526 D2531:D2542 D2547:D2565 D2571:D2573 D2578:D2585 D2588 D2590:D2591 D2593:D2596 D2601:D2612 D2617:D2621 D2625:D2635 D2640:D2657 D2659:D2681 D2686:D2705 D2710:D2729 D2732:D2744 D2749:D2755 D2757:D2776 D2778 D2780:D2785 D2789:D2793 D2795:D2798 D2803:D2806 D2811:D2821 D2826:D2869 D2874:D2891 D2896:D2915 D2918:D2923 D2927:D2937 D2940:D2946 D2951:D2960 D2965:D3007 D3013:D3015 D3022:D3030 D3035:D3054 D3058:D3076 D3078 D3082:D3087 D3093:D3102 D3105 D3109:D3110 D3115:D3125 D3129:D3134 D3138 D3140:D3150 D3155:D3170 D3176:D3187 D3191:D3196 D3199:D3201 D3203 D3209:D3222 D3225 D3232:D3251 D3256:D3274 D3280:D3290 D3296:D3308 D3312:D3316 D3319 D3321:D3325 D3330:D3333 D3340:D3343 D3348:D3349 D3351 D3355:D3360 D3366:D3368 D3373:D3378 D3381:D3384">
      <formula1>'Durum Parametreler'!$H:$H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8.38"/>
  </cols>
  <sheetData>
    <row r="1">
      <c r="A1" s="684" t="s">
        <v>0</v>
      </c>
      <c r="B1" s="685" t="s">
        <v>1</v>
      </c>
      <c r="C1" s="685" t="s">
        <v>12485</v>
      </c>
      <c r="D1" s="684" t="s">
        <v>3</v>
      </c>
      <c r="E1" s="685" t="s">
        <v>4</v>
      </c>
      <c r="F1" s="684" t="s">
        <v>12486</v>
      </c>
      <c r="G1" s="686" t="s">
        <v>6</v>
      </c>
      <c r="H1" s="686" t="s">
        <v>7</v>
      </c>
      <c r="I1" s="686" t="s">
        <v>8</v>
      </c>
      <c r="J1" s="687" t="s">
        <v>9</v>
      </c>
      <c r="K1" s="684" t="s">
        <v>10</v>
      </c>
      <c r="L1" s="684" t="s">
        <v>11</v>
      </c>
      <c r="M1" s="684" t="s">
        <v>12</v>
      </c>
      <c r="N1" s="684" t="s">
        <v>13</v>
      </c>
      <c r="O1" s="684" t="s">
        <v>14</v>
      </c>
      <c r="P1" s="688" t="s">
        <v>15</v>
      </c>
      <c r="Q1" s="688" t="s">
        <v>12487</v>
      </c>
      <c r="R1" s="689"/>
      <c r="S1" s="689"/>
      <c r="T1" s="688"/>
      <c r="U1" s="688"/>
      <c r="V1" s="689"/>
      <c r="W1" s="689"/>
      <c r="X1" s="689"/>
      <c r="Y1" s="690"/>
      <c r="Z1" s="690"/>
      <c r="AA1" s="690"/>
      <c r="AB1" s="690"/>
      <c r="AC1" s="690"/>
    </row>
    <row r="2" hidden="1">
      <c r="A2" s="21" t="s">
        <v>8022</v>
      </c>
      <c r="B2" s="21" t="s">
        <v>12488</v>
      </c>
      <c r="C2" s="691" t="s">
        <v>12489</v>
      </c>
      <c r="D2" s="21" t="s">
        <v>200</v>
      </c>
      <c r="E2" s="692">
        <v>1882.0</v>
      </c>
      <c r="F2" s="692">
        <v>106.0</v>
      </c>
      <c r="G2" s="692">
        <v>29.0</v>
      </c>
      <c r="H2" s="692">
        <v>34.0</v>
      </c>
      <c r="I2" s="692">
        <v>63.0</v>
      </c>
      <c r="J2" s="693">
        <v>0.46</v>
      </c>
      <c r="K2" s="21" t="s">
        <v>8024</v>
      </c>
      <c r="L2" s="21">
        <v>2.422593737E9</v>
      </c>
      <c r="M2" s="21" t="s">
        <v>138</v>
      </c>
      <c r="N2" s="21" t="s">
        <v>955</v>
      </c>
      <c r="O2" s="21" t="s">
        <v>8025</v>
      </c>
      <c r="P2" s="21" t="s">
        <v>12490</v>
      </c>
      <c r="Q2" s="61">
        <f>COUNTIF('Hedef Liste'!$A:$A,A2)</f>
        <v>1</v>
      </c>
    </row>
    <row r="3" hidden="1">
      <c r="A3" s="21" t="s">
        <v>1946</v>
      </c>
      <c r="B3" s="21" t="s">
        <v>1947</v>
      </c>
      <c r="C3" s="691" t="s">
        <v>12489</v>
      </c>
      <c r="D3" s="21" t="s">
        <v>233</v>
      </c>
      <c r="E3" s="692">
        <v>2826.0</v>
      </c>
      <c r="F3" s="692">
        <v>174.0</v>
      </c>
      <c r="G3" s="692">
        <v>24.0</v>
      </c>
      <c r="H3" s="692">
        <v>37.0</v>
      </c>
      <c r="I3" s="692">
        <v>61.0</v>
      </c>
      <c r="J3" s="693">
        <v>0.39</v>
      </c>
      <c r="K3" s="21" t="s">
        <v>1948</v>
      </c>
      <c r="L3" s="21">
        <v>2.423490053E9</v>
      </c>
      <c r="M3" s="21" t="s">
        <v>47</v>
      </c>
      <c r="N3" s="21" t="s">
        <v>187</v>
      </c>
      <c r="O3" s="21" t="s">
        <v>1949</v>
      </c>
      <c r="P3" s="21" t="s">
        <v>12490</v>
      </c>
      <c r="Q3" s="61">
        <f>COUNTIF('Hedef Liste'!$A:$A,A3)</f>
        <v>1</v>
      </c>
    </row>
    <row r="4" hidden="1">
      <c r="A4" s="21" t="s">
        <v>220</v>
      </c>
      <c r="B4" s="21" t="s">
        <v>221</v>
      </c>
      <c r="C4" s="691" t="s">
        <v>12489</v>
      </c>
      <c r="D4" s="21" t="s">
        <v>152</v>
      </c>
      <c r="E4" s="692">
        <v>332.0</v>
      </c>
      <c r="F4" s="692">
        <v>8.0</v>
      </c>
      <c r="G4" s="692">
        <v>0.0</v>
      </c>
      <c r="H4" s="692">
        <v>30.0</v>
      </c>
      <c r="I4" s="692">
        <v>30.0</v>
      </c>
      <c r="J4" s="693">
        <v>0.0</v>
      </c>
      <c r="K4" s="21" t="s">
        <v>215</v>
      </c>
      <c r="L4" s="21">
        <v>2.423230002E9</v>
      </c>
      <c r="M4" s="21" t="s">
        <v>47</v>
      </c>
      <c r="N4" s="21" t="s">
        <v>187</v>
      </c>
      <c r="O4" s="21" t="s">
        <v>222</v>
      </c>
      <c r="P4" s="21" t="s">
        <v>12490</v>
      </c>
      <c r="Q4" s="61">
        <f>COUNTIF('Hedef Liste'!$A:$A,A4)</f>
        <v>1</v>
      </c>
    </row>
    <row r="5" hidden="1">
      <c r="A5" s="21" t="s">
        <v>4654</v>
      </c>
      <c r="B5" s="21" t="s">
        <v>4655</v>
      </c>
      <c r="C5" s="691" t="s">
        <v>12489</v>
      </c>
      <c r="D5" s="21" t="s">
        <v>1007</v>
      </c>
      <c r="E5" s="692">
        <v>942.0</v>
      </c>
      <c r="F5" s="692">
        <v>67.0</v>
      </c>
      <c r="G5" s="692">
        <v>0.0</v>
      </c>
      <c r="H5" s="692">
        <v>41.0</v>
      </c>
      <c r="I5" s="692">
        <v>41.0</v>
      </c>
      <c r="J5" s="693">
        <v>0.0</v>
      </c>
      <c r="K5" s="21" t="s">
        <v>4656</v>
      </c>
      <c r="L5" s="21">
        <v>2.423495638E9</v>
      </c>
      <c r="M5" s="21" t="s">
        <v>47</v>
      </c>
      <c r="N5" s="21" t="s">
        <v>187</v>
      </c>
      <c r="O5" s="21" t="s">
        <v>4657</v>
      </c>
      <c r="P5" s="21" t="s">
        <v>12490</v>
      </c>
      <c r="Q5" s="61">
        <f>COUNTIF('Hedef Liste'!$A:$A,A5)</f>
        <v>1</v>
      </c>
    </row>
    <row r="6" hidden="1">
      <c r="A6" s="21" t="s">
        <v>213</v>
      </c>
      <c r="B6" s="21" t="s">
        <v>214</v>
      </c>
      <c r="C6" s="691" t="s">
        <v>12489</v>
      </c>
      <c r="D6" s="21" t="s">
        <v>152</v>
      </c>
      <c r="E6" s="692">
        <v>633.0</v>
      </c>
      <c r="F6" s="692">
        <v>22.0</v>
      </c>
      <c r="G6" s="692">
        <v>0.0</v>
      </c>
      <c r="H6" s="692">
        <v>39.0</v>
      </c>
      <c r="I6" s="692">
        <v>39.0</v>
      </c>
      <c r="J6" s="693">
        <v>0.0</v>
      </c>
      <c r="K6" s="21" t="s">
        <v>215</v>
      </c>
      <c r="L6" s="21">
        <v>2.423230002E9</v>
      </c>
      <c r="M6" s="21" t="s">
        <v>47</v>
      </c>
      <c r="N6" s="21" t="s">
        <v>94</v>
      </c>
      <c r="O6" s="21" t="s">
        <v>216</v>
      </c>
      <c r="P6" s="21" t="s">
        <v>12490</v>
      </c>
      <c r="Q6" s="61">
        <f>COUNTIF('Hedef Liste'!$A:$A,A6)</f>
        <v>1</v>
      </c>
    </row>
    <row r="7" hidden="1">
      <c r="A7" s="21" t="s">
        <v>884</v>
      </c>
      <c r="B7" s="21" t="s">
        <v>12491</v>
      </c>
      <c r="C7" s="691" t="s">
        <v>12489</v>
      </c>
      <c r="D7" s="21" t="s">
        <v>152</v>
      </c>
      <c r="E7" s="692">
        <v>22394.0</v>
      </c>
      <c r="F7" s="692">
        <v>1182.0</v>
      </c>
      <c r="G7" s="692">
        <v>24.0</v>
      </c>
      <c r="H7" s="692">
        <v>50.0</v>
      </c>
      <c r="I7" s="692">
        <v>74.0</v>
      </c>
      <c r="J7" s="693">
        <v>0.32</v>
      </c>
      <c r="K7" s="21" t="s">
        <v>886</v>
      </c>
      <c r="L7" s="21">
        <v>2.425031637E9</v>
      </c>
      <c r="M7" s="21" t="s">
        <v>65</v>
      </c>
      <c r="N7" s="21" t="s">
        <v>112</v>
      </c>
      <c r="O7" s="21" t="s">
        <v>887</v>
      </c>
      <c r="P7" s="21" t="s">
        <v>12490</v>
      </c>
      <c r="Q7" s="61">
        <f>COUNTIF('Hedef Liste'!$A:$A,A7)</f>
        <v>1</v>
      </c>
    </row>
    <row r="8" hidden="1">
      <c r="A8" s="21" t="s">
        <v>3234</v>
      </c>
      <c r="B8" s="21" t="s">
        <v>3235</v>
      </c>
      <c r="C8" s="691" t="s">
        <v>12489</v>
      </c>
      <c r="D8" s="21" t="s">
        <v>200</v>
      </c>
      <c r="E8" s="692">
        <v>1294.0</v>
      </c>
      <c r="F8" s="692">
        <v>80.0</v>
      </c>
      <c r="G8" s="692">
        <v>0.0</v>
      </c>
      <c r="H8" s="692">
        <v>23.0</v>
      </c>
      <c r="I8" s="692">
        <v>23.0</v>
      </c>
      <c r="J8" s="693">
        <v>0.0</v>
      </c>
      <c r="K8" s="21" t="s">
        <v>3236</v>
      </c>
      <c r="L8" s="21">
        <v>5.074445664E9</v>
      </c>
      <c r="M8" s="21" t="s">
        <v>47</v>
      </c>
      <c r="N8" s="21" t="s">
        <v>47</v>
      </c>
      <c r="O8" s="21" t="s">
        <v>3237</v>
      </c>
      <c r="P8" s="21" t="s">
        <v>12490</v>
      </c>
      <c r="Q8" s="61">
        <f>COUNTIF('Hedef Liste'!$A:$A,A8)</f>
        <v>1</v>
      </c>
    </row>
    <row r="9" hidden="1">
      <c r="A9" s="21" t="s">
        <v>8037</v>
      </c>
      <c r="B9" s="21" t="s">
        <v>8038</v>
      </c>
      <c r="C9" s="691" t="s">
        <v>12489</v>
      </c>
      <c r="D9" s="21" t="s">
        <v>419</v>
      </c>
      <c r="E9" s="692">
        <v>1803.0</v>
      </c>
      <c r="F9" s="692">
        <v>113.0</v>
      </c>
      <c r="G9" s="692">
        <v>0.0</v>
      </c>
      <c r="H9" s="692">
        <v>46.0</v>
      </c>
      <c r="I9" s="692">
        <v>46.0</v>
      </c>
      <c r="J9" s="693">
        <v>0.0</v>
      </c>
      <c r="K9" s="21" t="s">
        <v>8039</v>
      </c>
      <c r="L9" s="21">
        <v>2.423117007E9</v>
      </c>
      <c r="M9" s="21" t="s">
        <v>47</v>
      </c>
      <c r="N9" s="21" t="s">
        <v>195</v>
      </c>
      <c r="O9" s="21" t="s">
        <v>8040</v>
      </c>
      <c r="P9" s="21" t="s">
        <v>12490</v>
      </c>
      <c r="Q9" s="61">
        <f>COUNTIF('Hedef Liste'!$A:$A,A9)</f>
        <v>1</v>
      </c>
    </row>
    <row r="10" hidden="1">
      <c r="A10" s="21" t="s">
        <v>7974</v>
      </c>
      <c r="B10" s="21" t="s">
        <v>7975</v>
      </c>
      <c r="C10" s="691" t="s">
        <v>12489</v>
      </c>
      <c r="D10" s="21" t="s">
        <v>74</v>
      </c>
      <c r="E10" s="692">
        <v>8686.0</v>
      </c>
      <c r="F10" s="692">
        <v>248.0</v>
      </c>
      <c r="G10" s="692">
        <v>0.0</v>
      </c>
      <c r="H10" s="692">
        <v>30.0</v>
      </c>
      <c r="I10" s="692">
        <v>30.0</v>
      </c>
      <c r="J10" s="693">
        <v>0.0</v>
      </c>
      <c r="K10" s="21" t="s">
        <v>12492</v>
      </c>
      <c r="L10" s="21">
        <v>5.060559516E9</v>
      </c>
      <c r="M10" s="21" t="s">
        <v>65</v>
      </c>
      <c r="N10" s="21" t="s">
        <v>285</v>
      </c>
      <c r="O10" s="21" t="s">
        <v>7977</v>
      </c>
      <c r="P10" s="21" t="s">
        <v>12490</v>
      </c>
      <c r="Q10" s="61">
        <f>COUNTIF('Hedef Liste'!$A:$A,A10)</f>
        <v>1</v>
      </c>
    </row>
    <row r="11" hidden="1">
      <c r="A11" s="21" t="s">
        <v>3109</v>
      </c>
      <c r="B11" s="21" t="s">
        <v>3110</v>
      </c>
      <c r="C11" s="691" t="s">
        <v>12489</v>
      </c>
      <c r="D11" s="21" t="s">
        <v>110</v>
      </c>
      <c r="E11" s="692">
        <v>8415.0</v>
      </c>
      <c r="F11" s="692">
        <v>709.0</v>
      </c>
      <c r="G11" s="692">
        <v>0.0</v>
      </c>
      <c r="H11" s="692">
        <v>53.0</v>
      </c>
      <c r="I11" s="692">
        <v>53.0</v>
      </c>
      <c r="J11" s="693">
        <v>0.0</v>
      </c>
      <c r="K11" s="21" t="s">
        <v>3111</v>
      </c>
      <c r="L11" s="21">
        <v>2.422274466E9</v>
      </c>
      <c r="M11" s="21" t="s">
        <v>65</v>
      </c>
      <c r="N11" s="21" t="s">
        <v>112</v>
      </c>
      <c r="O11" s="21" t="s">
        <v>3112</v>
      </c>
      <c r="P11" s="21" t="s">
        <v>12490</v>
      </c>
      <c r="Q11" s="61">
        <f>COUNTIF('Hedef Liste'!$A:$A,A11)</f>
        <v>1</v>
      </c>
    </row>
    <row r="12" hidden="1">
      <c r="A12" s="21" t="s">
        <v>2263</v>
      </c>
      <c r="B12" s="21" t="s">
        <v>12493</v>
      </c>
      <c r="C12" s="691" t="s">
        <v>12489</v>
      </c>
      <c r="D12" s="21" t="s">
        <v>344</v>
      </c>
      <c r="E12" s="692">
        <v>5820.0</v>
      </c>
      <c r="F12" s="692">
        <v>142.0</v>
      </c>
      <c r="G12" s="692">
        <v>0.0</v>
      </c>
      <c r="H12" s="692">
        <v>13.0</v>
      </c>
      <c r="I12" s="692">
        <v>13.0</v>
      </c>
      <c r="J12" s="693">
        <v>0.0</v>
      </c>
      <c r="K12" s="21" t="s">
        <v>2265</v>
      </c>
      <c r="L12" s="21">
        <v>5.510346339E9</v>
      </c>
      <c r="M12" s="21" t="s">
        <v>65</v>
      </c>
      <c r="N12" s="21" t="s">
        <v>285</v>
      </c>
      <c r="O12" s="21" t="s">
        <v>2266</v>
      </c>
      <c r="P12" s="21" t="s">
        <v>12490</v>
      </c>
      <c r="Q12" s="61">
        <f>COUNTIF('Hedef Liste'!$A:$A,A12)</f>
        <v>1</v>
      </c>
    </row>
    <row r="13" hidden="1">
      <c r="A13" s="21" t="s">
        <v>6633</v>
      </c>
      <c r="B13" s="21" t="s">
        <v>6634</v>
      </c>
      <c r="C13" s="691" t="s">
        <v>12489</v>
      </c>
      <c r="D13" s="21" t="s">
        <v>152</v>
      </c>
      <c r="E13" s="692">
        <v>1425.0</v>
      </c>
      <c r="F13" s="692">
        <v>68.0</v>
      </c>
      <c r="G13" s="692">
        <v>17.0</v>
      </c>
      <c r="H13" s="692">
        <v>15.0</v>
      </c>
      <c r="I13" s="692">
        <v>32.0</v>
      </c>
      <c r="J13" s="693">
        <v>0.53</v>
      </c>
      <c r="K13" s="21" t="s">
        <v>6635</v>
      </c>
      <c r="L13" s="21">
        <v>2.423464371E9</v>
      </c>
      <c r="M13" s="21" t="s">
        <v>47</v>
      </c>
      <c r="N13" s="21" t="s">
        <v>4210</v>
      </c>
      <c r="O13" s="21" t="s">
        <v>6636</v>
      </c>
      <c r="P13" s="21" t="s">
        <v>12490</v>
      </c>
      <c r="Q13" s="61">
        <f>COUNTIF('Hedef Liste'!$A:$A,A13)</f>
        <v>1</v>
      </c>
    </row>
    <row r="14" hidden="1">
      <c r="A14" s="21" t="s">
        <v>3097</v>
      </c>
      <c r="B14" s="21" t="s">
        <v>3098</v>
      </c>
      <c r="C14" s="691" t="s">
        <v>12489</v>
      </c>
      <c r="D14" s="21" t="s">
        <v>110</v>
      </c>
      <c r="E14" s="692">
        <v>2173.0</v>
      </c>
      <c r="F14" s="692">
        <v>55.0</v>
      </c>
      <c r="G14" s="692">
        <v>0.0</v>
      </c>
      <c r="H14" s="692">
        <v>77.0</v>
      </c>
      <c r="I14" s="692">
        <v>77.0</v>
      </c>
      <c r="J14" s="693">
        <v>0.0</v>
      </c>
      <c r="K14" s="21" t="s">
        <v>215</v>
      </c>
      <c r="L14" s="21">
        <v>2.423230002E9</v>
      </c>
      <c r="M14" s="21" t="s">
        <v>47</v>
      </c>
      <c r="N14" s="21" t="s">
        <v>94</v>
      </c>
      <c r="O14" s="21" t="s">
        <v>960</v>
      </c>
      <c r="P14" s="21" t="s">
        <v>12490</v>
      </c>
      <c r="Q14" s="61">
        <f>COUNTIF('Hedef Liste'!$A:$A,A14)</f>
        <v>1</v>
      </c>
    </row>
    <row r="15" hidden="1">
      <c r="A15" s="21" t="s">
        <v>391</v>
      </c>
      <c r="B15" s="21" t="s">
        <v>12494</v>
      </c>
      <c r="C15" s="691" t="s">
        <v>12489</v>
      </c>
      <c r="D15" s="21" t="s">
        <v>200</v>
      </c>
      <c r="E15" s="692">
        <v>1831.0</v>
      </c>
      <c r="F15" s="692">
        <v>81.0</v>
      </c>
      <c r="G15" s="692">
        <v>13.0</v>
      </c>
      <c r="H15" s="692">
        <v>3.0</v>
      </c>
      <c r="I15" s="692">
        <v>16.0</v>
      </c>
      <c r="J15" s="693">
        <v>0.81</v>
      </c>
      <c r="K15" s="21" t="s">
        <v>393</v>
      </c>
      <c r="L15" s="21">
        <v>2.423131301E9</v>
      </c>
      <c r="M15" s="21" t="s">
        <v>47</v>
      </c>
      <c r="N15" s="21" t="s">
        <v>195</v>
      </c>
      <c r="O15" s="21" t="s">
        <v>394</v>
      </c>
      <c r="P15" s="21" t="s">
        <v>12490</v>
      </c>
      <c r="Q15" s="61">
        <f>COUNTIF('Hedef Liste'!$A:$A,A15)</f>
        <v>1</v>
      </c>
    </row>
    <row r="16" hidden="1">
      <c r="A16" s="21" t="s">
        <v>2888</v>
      </c>
      <c r="B16" s="21" t="s">
        <v>2889</v>
      </c>
      <c r="C16" s="691" t="s">
        <v>12489</v>
      </c>
      <c r="D16" s="21" t="s">
        <v>45</v>
      </c>
      <c r="E16" s="692">
        <v>3019.0</v>
      </c>
      <c r="F16" s="692">
        <v>109.0</v>
      </c>
      <c r="G16" s="692">
        <v>17.0</v>
      </c>
      <c r="H16" s="692">
        <v>10.0</v>
      </c>
      <c r="I16" s="692">
        <v>27.0</v>
      </c>
      <c r="J16" s="693">
        <v>0.63</v>
      </c>
      <c r="K16" s="21" t="s">
        <v>2890</v>
      </c>
      <c r="L16" s="21">
        <v>2.423344036E9</v>
      </c>
      <c r="M16" s="21" t="s">
        <v>47</v>
      </c>
      <c r="N16" s="21" t="s">
        <v>1053</v>
      </c>
      <c r="O16" s="21" t="s">
        <v>2891</v>
      </c>
      <c r="P16" s="21" t="s">
        <v>12490</v>
      </c>
      <c r="Q16" s="61">
        <f>COUNTIF('Hedef Liste'!$A:$A,A16)</f>
        <v>1</v>
      </c>
    </row>
    <row r="17" hidden="1">
      <c r="A17" s="21" t="s">
        <v>207</v>
      </c>
      <c r="B17" s="21" t="s">
        <v>208</v>
      </c>
      <c r="C17" s="691" t="s">
        <v>12489</v>
      </c>
      <c r="D17" s="21" t="s">
        <v>200</v>
      </c>
      <c r="E17" s="692">
        <v>5084.0</v>
      </c>
      <c r="F17" s="692">
        <v>259.0</v>
      </c>
      <c r="G17" s="692">
        <v>0.0</v>
      </c>
      <c r="H17" s="692">
        <v>98.0</v>
      </c>
      <c r="I17" s="692">
        <v>98.0</v>
      </c>
      <c r="J17" s="693">
        <v>0.0</v>
      </c>
      <c r="K17" s="21" t="s">
        <v>209</v>
      </c>
      <c r="L17" s="21">
        <v>2.423160581E9</v>
      </c>
      <c r="M17" s="21" t="s">
        <v>47</v>
      </c>
      <c r="N17" s="21" t="s">
        <v>145</v>
      </c>
      <c r="O17" s="21" t="s">
        <v>210</v>
      </c>
      <c r="P17" s="21" t="s">
        <v>12490</v>
      </c>
      <c r="Q17" s="61">
        <f>COUNTIF('Hedef Liste'!$A:$A,A17)</f>
        <v>1</v>
      </c>
    </row>
    <row r="18" hidden="1">
      <c r="A18" s="21" t="s">
        <v>6272</v>
      </c>
      <c r="B18" s="21" t="s">
        <v>6273</v>
      </c>
      <c r="C18" s="691" t="s">
        <v>12489</v>
      </c>
      <c r="D18" s="21" t="s">
        <v>1449</v>
      </c>
      <c r="E18" s="692">
        <v>4067.0</v>
      </c>
      <c r="F18" s="692">
        <v>195.0</v>
      </c>
      <c r="G18" s="692">
        <v>0.0</v>
      </c>
      <c r="H18" s="692">
        <v>38.0</v>
      </c>
      <c r="I18" s="692">
        <v>38.0</v>
      </c>
      <c r="J18" s="693">
        <v>0.0</v>
      </c>
      <c r="K18" s="21" t="s">
        <v>6274</v>
      </c>
      <c r="L18" s="21">
        <v>5.454403207E9</v>
      </c>
      <c r="M18" s="21" t="s">
        <v>65</v>
      </c>
      <c r="N18" s="21" t="s">
        <v>112</v>
      </c>
      <c r="O18" s="21" t="s">
        <v>6275</v>
      </c>
      <c r="P18" s="21" t="s">
        <v>12490</v>
      </c>
      <c r="Q18" s="61">
        <f>COUNTIF('Hedef Liste'!$A:$A,A18)</f>
        <v>1</v>
      </c>
    </row>
    <row r="19" hidden="1">
      <c r="A19" s="21" t="s">
        <v>184</v>
      </c>
      <c r="B19" s="21" t="s">
        <v>12495</v>
      </c>
      <c r="C19" s="691" t="s">
        <v>12489</v>
      </c>
      <c r="D19" s="21" t="s">
        <v>152</v>
      </c>
      <c r="E19" s="692">
        <v>1735.0</v>
      </c>
      <c r="F19" s="692">
        <v>70.0</v>
      </c>
      <c r="G19" s="692">
        <v>12.0</v>
      </c>
      <c r="H19" s="692">
        <v>57.0</v>
      </c>
      <c r="I19" s="692">
        <v>69.0</v>
      </c>
      <c r="J19" s="693">
        <v>0.17</v>
      </c>
      <c r="K19" s="21" t="s">
        <v>186</v>
      </c>
      <c r="L19" s="21">
        <v>2.423497353E9</v>
      </c>
      <c r="M19" s="21" t="s">
        <v>47</v>
      </c>
      <c r="N19" s="21" t="s">
        <v>187</v>
      </c>
      <c r="O19" s="21" t="s">
        <v>188</v>
      </c>
      <c r="P19" s="21" t="s">
        <v>12490</v>
      </c>
      <c r="Q19" s="61">
        <f>COUNTIF('Hedef Liste'!$A:$A,A19)</f>
        <v>1</v>
      </c>
    </row>
    <row r="20" hidden="1">
      <c r="A20" s="21" t="s">
        <v>1134</v>
      </c>
      <c r="B20" s="21" t="s">
        <v>12496</v>
      </c>
      <c r="C20" s="691" t="s">
        <v>12489</v>
      </c>
      <c r="D20" s="21" t="s">
        <v>152</v>
      </c>
      <c r="E20" s="692">
        <v>3739.0</v>
      </c>
      <c r="F20" s="692">
        <v>208.0</v>
      </c>
      <c r="G20" s="692">
        <v>0.0</v>
      </c>
      <c r="H20" s="692">
        <v>45.0</v>
      </c>
      <c r="I20" s="692">
        <v>45.0</v>
      </c>
      <c r="J20" s="693">
        <v>0.0</v>
      </c>
      <c r="K20" s="21" t="s">
        <v>1136</v>
      </c>
      <c r="L20" s="21">
        <v>2.422442701E9</v>
      </c>
      <c r="M20" s="21" t="s">
        <v>47</v>
      </c>
      <c r="N20" s="21" t="s">
        <v>76</v>
      </c>
      <c r="O20" s="21" t="s">
        <v>1137</v>
      </c>
      <c r="P20" s="21" t="s">
        <v>12490</v>
      </c>
      <c r="Q20" s="61">
        <f>COUNTIF('Hedef Liste'!$A:$A,A20)</f>
        <v>1</v>
      </c>
    </row>
    <row r="21" hidden="1">
      <c r="A21" s="21" t="s">
        <v>4260</v>
      </c>
      <c r="B21" s="21" t="s">
        <v>12497</v>
      </c>
      <c r="C21" s="691" t="s">
        <v>12489</v>
      </c>
      <c r="D21" s="21" t="s">
        <v>45</v>
      </c>
      <c r="E21" s="692">
        <v>14596.0</v>
      </c>
      <c r="F21" s="692">
        <v>955.0</v>
      </c>
      <c r="G21" s="692">
        <v>14.0</v>
      </c>
      <c r="H21" s="692">
        <v>32.0</v>
      </c>
      <c r="I21" s="692">
        <v>46.0</v>
      </c>
      <c r="J21" s="693">
        <v>0.3</v>
      </c>
      <c r="K21" s="21" t="s">
        <v>4262</v>
      </c>
      <c r="L21" s="21">
        <v>2.422279669E9</v>
      </c>
      <c r="M21" s="21" t="s">
        <v>65</v>
      </c>
      <c r="N21" s="21" t="s">
        <v>112</v>
      </c>
      <c r="O21" s="21" t="s">
        <v>3755</v>
      </c>
      <c r="P21" s="21" t="s">
        <v>12490</v>
      </c>
      <c r="Q21" s="61">
        <f>COUNTIF('Hedef Liste'!$A:$A,A21)</f>
        <v>1</v>
      </c>
    </row>
    <row r="22" hidden="1">
      <c r="A22" s="21" t="s">
        <v>2068</v>
      </c>
      <c r="B22" s="21" t="s">
        <v>2069</v>
      </c>
      <c r="C22" s="691" t="s">
        <v>12489</v>
      </c>
      <c r="D22" s="21" t="s">
        <v>63</v>
      </c>
      <c r="E22" s="692">
        <v>7894.0</v>
      </c>
      <c r="F22" s="692">
        <v>346.0</v>
      </c>
      <c r="G22" s="692">
        <v>0.0</v>
      </c>
      <c r="H22" s="692">
        <v>31.0</v>
      </c>
      <c r="I22" s="692">
        <v>31.0</v>
      </c>
      <c r="J22" s="693">
        <v>0.0</v>
      </c>
      <c r="K22" s="21" t="s">
        <v>2070</v>
      </c>
      <c r="L22" s="21">
        <v>2.423521976E9</v>
      </c>
      <c r="M22" s="21" t="s">
        <v>65</v>
      </c>
      <c r="N22" s="21" t="s">
        <v>112</v>
      </c>
      <c r="O22" s="21" t="s">
        <v>2071</v>
      </c>
      <c r="P22" s="21" t="s">
        <v>12490</v>
      </c>
      <c r="Q22" s="61">
        <f>COUNTIF('Hedef Liste'!$A:$A,A22)</f>
        <v>1</v>
      </c>
    </row>
    <row r="23" hidden="1">
      <c r="A23" s="21" t="s">
        <v>4538</v>
      </c>
      <c r="B23" s="21" t="s">
        <v>12498</v>
      </c>
      <c r="C23" s="691" t="s">
        <v>12489</v>
      </c>
      <c r="D23" s="21" t="s">
        <v>200</v>
      </c>
      <c r="E23" s="692">
        <v>4323.0</v>
      </c>
      <c r="F23" s="692">
        <v>176.0</v>
      </c>
      <c r="G23" s="692">
        <v>53.0</v>
      </c>
      <c r="H23" s="692">
        <v>42.0</v>
      </c>
      <c r="I23" s="692">
        <v>95.0</v>
      </c>
      <c r="J23" s="693">
        <v>0.56</v>
      </c>
      <c r="K23" s="21" t="s">
        <v>4540</v>
      </c>
      <c r="L23" s="21">
        <v>2.422590753E9</v>
      </c>
      <c r="M23" s="21" t="s">
        <v>138</v>
      </c>
      <c r="N23" s="21" t="s">
        <v>181</v>
      </c>
      <c r="O23" s="21" t="s">
        <v>4541</v>
      </c>
      <c r="P23" s="21" t="s">
        <v>12490</v>
      </c>
      <c r="Q23" s="61">
        <f>COUNTIF('Hedef Liste'!$A:$A,A23)</f>
        <v>1</v>
      </c>
    </row>
    <row r="24" hidden="1">
      <c r="A24" s="21" t="s">
        <v>4718</v>
      </c>
      <c r="B24" s="21" t="s">
        <v>4719</v>
      </c>
      <c r="C24" s="691" t="s">
        <v>12489</v>
      </c>
      <c r="D24" s="21" t="s">
        <v>4025</v>
      </c>
      <c r="E24" s="692">
        <v>1428.0</v>
      </c>
      <c r="F24" s="694"/>
      <c r="G24" s="692">
        <v>0.0</v>
      </c>
      <c r="H24" s="692">
        <v>15.0</v>
      </c>
      <c r="I24" s="692">
        <v>15.0</v>
      </c>
      <c r="J24" s="693">
        <v>0.0</v>
      </c>
      <c r="K24" s="21" t="s">
        <v>4720</v>
      </c>
      <c r="L24" s="21">
        <v>5.523560738E9</v>
      </c>
      <c r="M24" s="21" t="s">
        <v>65</v>
      </c>
      <c r="N24" s="21" t="s">
        <v>112</v>
      </c>
      <c r="O24" s="21" t="s">
        <v>4721</v>
      </c>
      <c r="P24" s="21" t="s">
        <v>12490</v>
      </c>
      <c r="Q24" s="61">
        <f>COUNTIF('Hedef Liste'!$A:$A,A24)</f>
        <v>1</v>
      </c>
    </row>
    <row r="25" hidden="1">
      <c r="A25" s="21" t="s">
        <v>2004</v>
      </c>
      <c r="B25" s="21" t="s">
        <v>12499</v>
      </c>
      <c r="C25" s="691" t="s">
        <v>12489</v>
      </c>
      <c r="D25" s="21" t="s">
        <v>233</v>
      </c>
      <c r="E25" s="692">
        <v>2741.0</v>
      </c>
      <c r="F25" s="692">
        <v>89.0</v>
      </c>
      <c r="G25" s="692">
        <v>30.0</v>
      </c>
      <c r="H25" s="692">
        <v>40.0</v>
      </c>
      <c r="I25" s="692">
        <v>70.0</v>
      </c>
      <c r="J25" s="693">
        <v>0.43</v>
      </c>
      <c r="K25" s="21" t="s">
        <v>2006</v>
      </c>
      <c r="L25" s="21">
        <v>2.423212424E9</v>
      </c>
      <c r="M25" s="21" t="s">
        <v>47</v>
      </c>
      <c r="N25" s="21" t="s">
        <v>119</v>
      </c>
      <c r="O25" s="21" t="s">
        <v>2007</v>
      </c>
      <c r="P25" s="21" t="s">
        <v>12490</v>
      </c>
      <c r="Q25" s="61">
        <f>COUNTIF('Hedef Liste'!$A:$A,A25)</f>
        <v>1</v>
      </c>
    </row>
    <row r="26" hidden="1">
      <c r="A26" s="21" t="s">
        <v>5140</v>
      </c>
      <c r="B26" s="21" t="s">
        <v>12500</v>
      </c>
      <c r="C26" s="691" t="s">
        <v>12489</v>
      </c>
      <c r="D26" s="21" t="s">
        <v>200</v>
      </c>
      <c r="E26" s="692">
        <v>845.0</v>
      </c>
      <c r="F26" s="694"/>
      <c r="G26" s="692">
        <v>20.0</v>
      </c>
      <c r="H26" s="692">
        <v>53.0</v>
      </c>
      <c r="I26" s="692">
        <v>73.0</v>
      </c>
      <c r="J26" s="693">
        <v>0.27</v>
      </c>
      <c r="K26" s="21" t="s">
        <v>5142</v>
      </c>
      <c r="L26" s="21">
        <v>2.423231121E9</v>
      </c>
      <c r="M26" s="21" t="s">
        <v>47</v>
      </c>
      <c r="N26" s="21" t="s">
        <v>227</v>
      </c>
      <c r="O26" s="21" t="s">
        <v>5143</v>
      </c>
      <c r="P26" s="21" t="s">
        <v>12490</v>
      </c>
      <c r="Q26" s="61">
        <f>COUNTIF('Hedef Liste'!$A:$A,A26)</f>
        <v>1</v>
      </c>
    </row>
    <row r="27" hidden="1">
      <c r="A27" s="21" t="s">
        <v>758</v>
      </c>
      <c r="B27" s="21" t="s">
        <v>759</v>
      </c>
      <c r="C27" s="691" t="s">
        <v>12489</v>
      </c>
      <c r="D27" s="21" t="s">
        <v>152</v>
      </c>
      <c r="E27" s="692">
        <v>7548.0</v>
      </c>
      <c r="F27" s="692">
        <v>320.0</v>
      </c>
      <c r="G27" s="692">
        <v>15.0</v>
      </c>
      <c r="H27" s="692">
        <v>13.0</v>
      </c>
      <c r="I27" s="692">
        <v>28.0</v>
      </c>
      <c r="J27" s="693">
        <v>0.54</v>
      </c>
      <c r="K27" s="21" t="s">
        <v>760</v>
      </c>
      <c r="L27" s="21">
        <v>2.4232599E9</v>
      </c>
      <c r="M27" s="21" t="s">
        <v>65</v>
      </c>
      <c r="N27" s="21" t="s">
        <v>483</v>
      </c>
      <c r="O27" s="21" t="s">
        <v>761</v>
      </c>
      <c r="P27" s="21" t="s">
        <v>12490</v>
      </c>
      <c r="Q27" s="61">
        <f>COUNTIF('Hedef Liste'!$A:$A,A27)</f>
        <v>1</v>
      </c>
    </row>
    <row r="28" hidden="1">
      <c r="A28" s="21" t="s">
        <v>1466</v>
      </c>
      <c r="B28" s="21" t="s">
        <v>1467</v>
      </c>
      <c r="C28" s="691" t="s">
        <v>12489</v>
      </c>
      <c r="D28" s="21" t="s">
        <v>45</v>
      </c>
      <c r="E28" s="692">
        <v>1315.0</v>
      </c>
      <c r="F28" s="692">
        <v>47.0</v>
      </c>
      <c r="G28" s="692">
        <v>0.0</v>
      </c>
      <c r="H28" s="692">
        <v>15.0</v>
      </c>
      <c r="I28" s="692">
        <v>15.0</v>
      </c>
      <c r="J28" s="693">
        <v>0.0</v>
      </c>
      <c r="K28" s="21" t="s">
        <v>1468</v>
      </c>
      <c r="L28" s="21">
        <v>2.422270727E9</v>
      </c>
      <c r="M28" s="21" t="s">
        <v>65</v>
      </c>
      <c r="N28" s="21" t="s">
        <v>112</v>
      </c>
      <c r="O28" s="21" t="s">
        <v>1469</v>
      </c>
      <c r="P28" s="21" t="s">
        <v>12490</v>
      </c>
      <c r="Q28" s="61">
        <f>COUNTIF('Hedef Liste'!$A:$A,A28)</f>
        <v>1</v>
      </c>
    </row>
    <row r="29" hidden="1">
      <c r="A29" s="21" t="s">
        <v>2919</v>
      </c>
      <c r="B29" s="21" t="s">
        <v>2920</v>
      </c>
      <c r="C29" s="691" t="s">
        <v>12489</v>
      </c>
      <c r="D29" s="21" t="s">
        <v>200</v>
      </c>
      <c r="E29" s="692">
        <v>2652.0</v>
      </c>
      <c r="F29" s="692">
        <v>82.0</v>
      </c>
      <c r="G29" s="692">
        <v>12.0</v>
      </c>
      <c r="H29" s="692">
        <v>45.0</v>
      </c>
      <c r="I29" s="692">
        <v>57.0</v>
      </c>
      <c r="J29" s="693">
        <v>0.21</v>
      </c>
      <c r="K29" s="21" t="s">
        <v>2921</v>
      </c>
      <c r="L29" s="21">
        <v>2.422291897E9</v>
      </c>
      <c r="M29" s="21" t="s">
        <v>138</v>
      </c>
      <c r="N29" s="21" t="s">
        <v>382</v>
      </c>
      <c r="O29" s="21" t="s">
        <v>2922</v>
      </c>
      <c r="P29" s="21" t="s">
        <v>12490</v>
      </c>
      <c r="Q29" s="61">
        <f>COUNTIF('Hedef Liste'!$A:$A,A29)</f>
        <v>1</v>
      </c>
    </row>
    <row r="30" hidden="1">
      <c r="A30" s="21" t="s">
        <v>8028</v>
      </c>
      <c r="B30" s="21" t="s">
        <v>8029</v>
      </c>
      <c r="C30" s="691" t="s">
        <v>12489</v>
      </c>
      <c r="D30" s="21" t="s">
        <v>200</v>
      </c>
      <c r="E30" s="692">
        <v>1732.0</v>
      </c>
      <c r="F30" s="692">
        <v>62.0</v>
      </c>
      <c r="G30" s="692">
        <v>16.0</v>
      </c>
      <c r="H30" s="692">
        <v>49.0</v>
      </c>
      <c r="I30" s="692">
        <v>65.0</v>
      </c>
      <c r="J30" s="693">
        <v>0.25</v>
      </c>
      <c r="K30" s="21" t="s">
        <v>8030</v>
      </c>
      <c r="L30" s="21">
        <v>2.422593304E9</v>
      </c>
      <c r="M30" s="21" t="s">
        <v>138</v>
      </c>
      <c r="N30" s="21" t="s">
        <v>181</v>
      </c>
      <c r="O30" s="21" t="s">
        <v>8031</v>
      </c>
      <c r="P30" s="21" t="s">
        <v>12490</v>
      </c>
      <c r="Q30" s="61">
        <f>COUNTIF('Hedef Liste'!$A:$A,A30)</f>
        <v>1</v>
      </c>
    </row>
    <row r="31" hidden="1">
      <c r="A31" s="21" t="s">
        <v>12501</v>
      </c>
      <c r="B31" s="21" t="s">
        <v>12502</v>
      </c>
      <c r="C31" s="691" t="s">
        <v>12489</v>
      </c>
      <c r="D31" s="21" t="s">
        <v>233</v>
      </c>
      <c r="E31" s="692">
        <v>6575.0</v>
      </c>
      <c r="F31" s="692">
        <v>147.0</v>
      </c>
      <c r="G31" s="692">
        <v>362.0</v>
      </c>
      <c r="H31" s="692">
        <v>3.0</v>
      </c>
      <c r="I31" s="692">
        <v>365.0</v>
      </c>
      <c r="J31" s="693">
        <v>0.99</v>
      </c>
      <c r="K31" s="21" t="s">
        <v>12503</v>
      </c>
      <c r="L31" s="21">
        <v>2.123363575E9</v>
      </c>
      <c r="M31" s="21" t="s">
        <v>368</v>
      </c>
      <c r="N31" s="21" t="s">
        <v>813</v>
      </c>
      <c r="O31" s="21" t="s">
        <v>12504</v>
      </c>
      <c r="P31" s="21" t="s">
        <v>12505</v>
      </c>
      <c r="Q31" s="61">
        <f>COUNTIF('Hedef Liste'!$A:$A,A31)</f>
        <v>0</v>
      </c>
    </row>
    <row r="32" hidden="1">
      <c r="A32" s="21" t="s">
        <v>3752</v>
      </c>
      <c r="B32" s="21" t="s">
        <v>3753</v>
      </c>
      <c r="C32" s="691" t="s">
        <v>12489</v>
      </c>
      <c r="D32" s="21" t="s">
        <v>200</v>
      </c>
      <c r="E32" s="692">
        <v>5100.0</v>
      </c>
      <c r="F32" s="692">
        <v>181.0</v>
      </c>
      <c r="G32" s="692">
        <v>0.0</v>
      </c>
      <c r="H32" s="692">
        <v>38.0</v>
      </c>
      <c r="I32" s="692">
        <v>38.0</v>
      </c>
      <c r="J32" s="693">
        <v>0.0</v>
      </c>
      <c r="K32" s="21" t="s">
        <v>3754</v>
      </c>
      <c r="L32" s="21">
        <v>2.422220027E9</v>
      </c>
      <c r="M32" s="21" t="s">
        <v>65</v>
      </c>
      <c r="N32" s="21" t="s">
        <v>112</v>
      </c>
      <c r="O32" s="21" t="s">
        <v>3755</v>
      </c>
      <c r="P32" s="21" t="s">
        <v>12490</v>
      </c>
      <c r="Q32" s="61">
        <f>COUNTIF('Hedef Liste'!$A:$A,A32)</f>
        <v>1</v>
      </c>
    </row>
    <row r="33" hidden="1">
      <c r="A33" s="21" t="s">
        <v>1357</v>
      </c>
      <c r="B33" s="21" t="s">
        <v>1358</v>
      </c>
      <c r="C33" s="691" t="s">
        <v>12489</v>
      </c>
      <c r="D33" s="21" t="s">
        <v>200</v>
      </c>
      <c r="E33" s="692">
        <v>5081.0</v>
      </c>
      <c r="F33" s="692">
        <v>180.0</v>
      </c>
      <c r="G33" s="692">
        <v>14.0</v>
      </c>
      <c r="H33" s="692">
        <v>9.0</v>
      </c>
      <c r="I33" s="692">
        <v>23.0</v>
      </c>
      <c r="J33" s="693">
        <v>0.61</v>
      </c>
      <c r="K33" s="21" t="s">
        <v>1359</v>
      </c>
      <c r="L33" s="21">
        <v>2.423328945E9</v>
      </c>
      <c r="M33" s="21" t="s">
        <v>65</v>
      </c>
      <c r="N33" s="21" t="s">
        <v>707</v>
      </c>
      <c r="O33" s="21" t="s">
        <v>1360</v>
      </c>
      <c r="P33" s="21" t="s">
        <v>12490</v>
      </c>
      <c r="Q33" s="61">
        <f>COUNTIF('Hedef Liste'!$A:$A,A33)</f>
        <v>1</v>
      </c>
    </row>
    <row r="34" hidden="1">
      <c r="A34" s="21" t="s">
        <v>4157</v>
      </c>
      <c r="B34" s="21" t="s">
        <v>4158</v>
      </c>
      <c r="C34" s="691" t="s">
        <v>12489</v>
      </c>
      <c r="D34" s="21" t="s">
        <v>63</v>
      </c>
      <c r="E34" s="692">
        <v>2700.0</v>
      </c>
      <c r="F34" s="692">
        <v>108.0</v>
      </c>
      <c r="G34" s="692">
        <v>19.0</v>
      </c>
      <c r="H34" s="692">
        <v>86.0</v>
      </c>
      <c r="I34" s="692">
        <v>105.0</v>
      </c>
      <c r="J34" s="693">
        <v>0.18</v>
      </c>
      <c r="K34" s="21" t="s">
        <v>4154</v>
      </c>
      <c r="L34" s="21">
        <v>2.423447475E9</v>
      </c>
      <c r="M34" s="21" t="s">
        <v>47</v>
      </c>
      <c r="N34" s="21" t="s">
        <v>500</v>
      </c>
      <c r="O34" s="21" t="s">
        <v>4155</v>
      </c>
      <c r="P34" s="21" t="s">
        <v>12490</v>
      </c>
      <c r="Q34" s="61">
        <f>COUNTIF('Hedef Liste'!$A:$A,A34)</f>
        <v>1</v>
      </c>
    </row>
    <row r="35" hidden="1">
      <c r="A35" s="21" t="s">
        <v>1342</v>
      </c>
      <c r="B35" s="21" t="s">
        <v>1343</v>
      </c>
      <c r="C35" s="691" t="s">
        <v>12489</v>
      </c>
      <c r="D35" s="21" t="s">
        <v>45</v>
      </c>
      <c r="E35" s="692">
        <v>2134.0</v>
      </c>
      <c r="F35" s="692">
        <v>155.0</v>
      </c>
      <c r="G35" s="692">
        <v>15.0</v>
      </c>
      <c r="H35" s="692">
        <v>38.0</v>
      </c>
      <c r="I35" s="692">
        <v>53.0</v>
      </c>
      <c r="J35" s="693">
        <v>0.28</v>
      </c>
      <c r="K35" s="21" t="s">
        <v>1344</v>
      </c>
      <c r="L35" s="21">
        <v>5.422461677E9</v>
      </c>
      <c r="M35" s="21" t="s">
        <v>65</v>
      </c>
      <c r="N35" s="21" t="s">
        <v>169</v>
      </c>
      <c r="O35" s="21" t="s">
        <v>1345</v>
      </c>
      <c r="P35" s="21" t="s">
        <v>12490</v>
      </c>
      <c r="Q35" s="61">
        <f>COUNTIF('Hedef Liste'!$A:$A,A35)</f>
        <v>1</v>
      </c>
    </row>
    <row r="36" hidden="1">
      <c r="A36" s="21" t="s">
        <v>5421</v>
      </c>
      <c r="B36" s="21" t="s">
        <v>5422</v>
      </c>
      <c r="C36" s="691" t="s">
        <v>12489</v>
      </c>
      <c r="D36" s="21" t="s">
        <v>1449</v>
      </c>
      <c r="E36" s="692">
        <v>487.0</v>
      </c>
      <c r="F36" s="692">
        <v>2.0</v>
      </c>
      <c r="G36" s="692">
        <v>0.0</v>
      </c>
      <c r="H36" s="692">
        <v>53.0</v>
      </c>
      <c r="I36" s="692">
        <v>53.0</v>
      </c>
      <c r="J36" s="693">
        <v>0.0</v>
      </c>
      <c r="K36" s="21" t="s">
        <v>5423</v>
      </c>
      <c r="L36" s="21">
        <v>2.422298181E9</v>
      </c>
      <c r="M36" s="21" t="s">
        <v>138</v>
      </c>
      <c r="N36" s="21" t="s">
        <v>333</v>
      </c>
      <c r="O36" s="21" t="s">
        <v>5424</v>
      </c>
      <c r="P36" s="21" t="s">
        <v>12490</v>
      </c>
      <c r="Q36" s="61">
        <f>COUNTIF('Hedef Liste'!$A:$A,A36)</f>
        <v>1</v>
      </c>
    </row>
    <row r="37" hidden="1">
      <c r="A37" s="21" t="s">
        <v>3086</v>
      </c>
      <c r="B37" s="21" t="s">
        <v>3087</v>
      </c>
      <c r="C37" s="691" t="s">
        <v>12489</v>
      </c>
      <c r="D37" s="21" t="s">
        <v>110</v>
      </c>
      <c r="E37" s="692">
        <v>3831.0</v>
      </c>
      <c r="F37" s="692">
        <v>145.0</v>
      </c>
      <c r="G37" s="692">
        <v>17.0</v>
      </c>
      <c r="H37" s="692">
        <v>74.0</v>
      </c>
      <c r="I37" s="692">
        <v>91.0</v>
      </c>
      <c r="J37" s="693">
        <v>0.19</v>
      </c>
      <c r="K37" s="21" t="s">
        <v>3079</v>
      </c>
      <c r="L37" s="21">
        <v>2.42229818E9</v>
      </c>
      <c r="M37" s="21" t="s">
        <v>138</v>
      </c>
      <c r="N37" s="21" t="s">
        <v>202</v>
      </c>
      <c r="O37" s="21" t="s">
        <v>3080</v>
      </c>
      <c r="P37" s="21" t="s">
        <v>12490</v>
      </c>
      <c r="Q37" s="61">
        <f>COUNTIF('Hedef Liste'!$A:$A,A37)</f>
        <v>1</v>
      </c>
    </row>
    <row r="38" hidden="1">
      <c r="A38" s="21" t="s">
        <v>3812</v>
      </c>
      <c r="B38" s="21" t="s">
        <v>12506</v>
      </c>
      <c r="C38" s="691" t="s">
        <v>12489</v>
      </c>
      <c r="D38" s="21" t="s">
        <v>110</v>
      </c>
      <c r="E38" s="692">
        <v>1590.0</v>
      </c>
      <c r="F38" s="692">
        <v>90.0</v>
      </c>
      <c r="G38" s="692">
        <v>48.0</v>
      </c>
      <c r="H38" s="692">
        <v>27.0</v>
      </c>
      <c r="I38" s="692">
        <v>75.0</v>
      </c>
      <c r="J38" s="693">
        <v>0.64</v>
      </c>
      <c r="K38" s="21" t="s">
        <v>3814</v>
      </c>
      <c r="L38" s="21">
        <v>2.423110785E9</v>
      </c>
      <c r="M38" s="21" t="s">
        <v>47</v>
      </c>
      <c r="N38" s="21" t="s">
        <v>1202</v>
      </c>
      <c r="O38" s="21" t="s">
        <v>3815</v>
      </c>
      <c r="P38" s="21" t="s">
        <v>12490</v>
      </c>
      <c r="Q38" s="61">
        <f>COUNTIF('Hedef Liste'!$A:$A,A38)</f>
        <v>1</v>
      </c>
    </row>
    <row r="39" hidden="1">
      <c r="A39" s="21" t="s">
        <v>12507</v>
      </c>
      <c r="B39" s="21" t="s">
        <v>12508</v>
      </c>
      <c r="C39" s="691" t="s">
        <v>12489</v>
      </c>
      <c r="D39" s="21" t="s">
        <v>233</v>
      </c>
      <c r="E39" s="692">
        <v>4024.0</v>
      </c>
      <c r="F39" s="692">
        <v>89.0</v>
      </c>
      <c r="G39" s="692">
        <v>272.0</v>
      </c>
      <c r="H39" s="692">
        <v>2.0</v>
      </c>
      <c r="I39" s="692">
        <v>274.0</v>
      </c>
      <c r="J39" s="693">
        <v>0.99</v>
      </c>
      <c r="K39" s="21" t="s">
        <v>12503</v>
      </c>
      <c r="L39" s="21">
        <v>2.123363575E9</v>
      </c>
      <c r="M39" s="21" t="s">
        <v>58</v>
      </c>
      <c r="N39" s="21" t="s">
        <v>1823</v>
      </c>
      <c r="O39" s="21" t="s">
        <v>12509</v>
      </c>
      <c r="P39" s="21" t="s">
        <v>12505</v>
      </c>
      <c r="Q39" s="61">
        <f>COUNTIF('Hedef Liste'!$A:$A,A39)</f>
        <v>0</v>
      </c>
    </row>
    <row r="40" hidden="1">
      <c r="A40" s="21" t="s">
        <v>1964</v>
      </c>
      <c r="B40" s="21" t="s">
        <v>1965</v>
      </c>
      <c r="C40" s="691" t="s">
        <v>12489</v>
      </c>
      <c r="D40" s="21" t="s">
        <v>233</v>
      </c>
      <c r="E40" s="692">
        <v>2888.0</v>
      </c>
      <c r="F40" s="692">
        <v>67.0</v>
      </c>
      <c r="G40" s="692">
        <v>12.0</v>
      </c>
      <c r="H40" s="692">
        <v>21.0</v>
      </c>
      <c r="I40" s="692">
        <v>33.0</v>
      </c>
      <c r="J40" s="693">
        <v>0.36</v>
      </c>
      <c r="K40" s="21" t="s">
        <v>1966</v>
      </c>
      <c r="L40" s="21">
        <v>2.423212777E9</v>
      </c>
      <c r="M40" s="21" t="s">
        <v>47</v>
      </c>
      <c r="N40" s="21" t="s">
        <v>1202</v>
      </c>
      <c r="O40" s="21" t="s">
        <v>1967</v>
      </c>
      <c r="P40" s="21" t="s">
        <v>12490</v>
      </c>
      <c r="Q40" s="61">
        <f>COUNTIF('Hedef Liste'!$A:$A,A40)</f>
        <v>1</v>
      </c>
    </row>
    <row r="41" hidden="1">
      <c r="A41" s="21" t="s">
        <v>3100</v>
      </c>
      <c r="B41" s="21" t="s">
        <v>3101</v>
      </c>
      <c r="C41" s="691" t="s">
        <v>12489</v>
      </c>
      <c r="D41" s="21" t="s">
        <v>110</v>
      </c>
      <c r="E41" s="692">
        <v>1053.0</v>
      </c>
      <c r="F41" s="692">
        <v>41.0</v>
      </c>
      <c r="G41" s="692">
        <v>0.0</v>
      </c>
      <c r="H41" s="692">
        <v>69.0</v>
      </c>
      <c r="I41" s="692">
        <v>69.0</v>
      </c>
      <c r="J41" s="693">
        <v>0.0</v>
      </c>
      <c r="K41" s="21" t="s">
        <v>215</v>
      </c>
      <c r="L41" s="21">
        <v>2.423493344E9</v>
      </c>
      <c r="M41" s="21" t="s">
        <v>47</v>
      </c>
      <c r="N41" s="21" t="s">
        <v>187</v>
      </c>
      <c r="O41" s="21" t="s">
        <v>3102</v>
      </c>
      <c r="P41" s="21" t="s">
        <v>12490</v>
      </c>
      <c r="Q41" s="61">
        <f>COUNTIF('Hedef Liste'!$A:$A,A41)</f>
        <v>1</v>
      </c>
    </row>
    <row r="42" hidden="1">
      <c r="A42" s="21" t="s">
        <v>5086</v>
      </c>
      <c r="B42" s="21" t="s">
        <v>5087</v>
      </c>
      <c r="C42" s="691" t="s">
        <v>12489</v>
      </c>
      <c r="D42" s="21" t="s">
        <v>110</v>
      </c>
      <c r="E42" s="692">
        <v>891.0</v>
      </c>
      <c r="F42" s="692">
        <v>70.0</v>
      </c>
      <c r="G42" s="692">
        <v>39.0</v>
      </c>
      <c r="H42" s="692">
        <v>57.0</v>
      </c>
      <c r="I42" s="692">
        <v>96.0</v>
      </c>
      <c r="J42" s="693">
        <v>0.41</v>
      </c>
      <c r="K42" s="21" t="s">
        <v>5088</v>
      </c>
      <c r="L42" s="21">
        <v>2.423444408E9</v>
      </c>
      <c r="M42" s="21" t="s">
        <v>47</v>
      </c>
      <c r="N42" s="21" t="s">
        <v>1053</v>
      </c>
      <c r="O42" s="21" t="s">
        <v>5089</v>
      </c>
      <c r="P42" s="21" t="s">
        <v>12490</v>
      </c>
      <c r="Q42" s="61">
        <f>COUNTIF('Hedef Liste'!$A:$A,A42)</f>
        <v>1</v>
      </c>
    </row>
    <row r="43" hidden="1">
      <c r="A43" s="21" t="s">
        <v>4930</v>
      </c>
      <c r="B43" s="21" t="s">
        <v>4931</v>
      </c>
      <c r="C43" s="691" t="s">
        <v>12489</v>
      </c>
      <c r="D43" s="21" t="s">
        <v>419</v>
      </c>
      <c r="E43" s="692">
        <v>5055.0</v>
      </c>
      <c r="F43" s="692">
        <v>328.0</v>
      </c>
      <c r="G43" s="692">
        <v>26.0</v>
      </c>
      <c r="H43" s="692">
        <v>33.0</v>
      </c>
      <c r="I43" s="692">
        <v>59.0</v>
      </c>
      <c r="J43" s="693">
        <v>0.44</v>
      </c>
      <c r="K43" s="21" t="s">
        <v>4932</v>
      </c>
      <c r="L43" s="21">
        <v>2.423221881E9</v>
      </c>
      <c r="M43" s="21" t="s">
        <v>47</v>
      </c>
      <c r="N43" s="21" t="s">
        <v>76</v>
      </c>
      <c r="O43" s="21" t="s">
        <v>4933</v>
      </c>
      <c r="P43" s="21" t="s">
        <v>12490</v>
      </c>
      <c r="Q43" s="61">
        <f>COUNTIF('Hedef Liste'!$A:$A,A43)</f>
        <v>1</v>
      </c>
    </row>
    <row r="44" hidden="1">
      <c r="A44" s="21" t="s">
        <v>3937</v>
      </c>
      <c r="B44" s="21" t="s">
        <v>3938</v>
      </c>
      <c r="C44" s="691" t="s">
        <v>12510</v>
      </c>
      <c r="D44" s="21" t="s">
        <v>63</v>
      </c>
      <c r="E44" s="692">
        <v>15.0</v>
      </c>
      <c r="F44" s="694"/>
      <c r="G44" s="692">
        <v>0.0</v>
      </c>
      <c r="H44" s="692">
        <v>25.0</v>
      </c>
      <c r="I44" s="692">
        <v>25.0</v>
      </c>
      <c r="J44" s="693">
        <v>0.0</v>
      </c>
      <c r="K44" s="21" t="s">
        <v>3939</v>
      </c>
      <c r="L44" s="21">
        <v>5.30044541E9</v>
      </c>
      <c r="M44" s="21" t="s">
        <v>65</v>
      </c>
      <c r="N44" s="21" t="s">
        <v>427</v>
      </c>
      <c r="O44" s="21" t="s">
        <v>3940</v>
      </c>
      <c r="P44" s="21" t="s">
        <v>12490</v>
      </c>
      <c r="Q44" s="61">
        <f>COUNTIF('Hedef Liste'!$A:$A,A44)</f>
        <v>1</v>
      </c>
    </row>
    <row r="45" hidden="1">
      <c r="A45" s="21" t="s">
        <v>3630</v>
      </c>
      <c r="B45" s="21" t="s">
        <v>3631</v>
      </c>
      <c r="C45" s="691" t="s">
        <v>12489</v>
      </c>
      <c r="D45" s="21" t="s">
        <v>110</v>
      </c>
      <c r="E45" s="692">
        <v>3071.0</v>
      </c>
      <c r="F45" s="692">
        <v>102.0</v>
      </c>
      <c r="G45" s="692">
        <v>78.0</v>
      </c>
      <c r="H45" s="692">
        <v>24.0</v>
      </c>
      <c r="I45" s="692">
        <v>102.0</v>
      </c>
      <c r="J45" s="693">
        <v>0.76</v>
      </c>
      <c r="K45" s="21" t="s">
        <v>3627</v>
      </c>
      <c r="L45" s="21">
        <v>2.423127878E9</v>
      </c>
      <c r="M45" s="21" t="s">
        <v>47</v>
      </c>
      <c r="N45" s="21" t="s">
        <v>195</v>
      </c>
      <c r="O45" s="21" t="s">
        <v>3632</v>
      </c>
      <c r="P45" s="21" t="s">
        <v>12490</v>
      </c>
      <c r="Q45" s="61">
        <f>COUNTIF('Hedef Liste'!$A:$A,A45)</f>
        <v>1</v>
      </c>
    </row>
    <row r="46" hidden="1">
      <c r="A46" s="21" t="s">
        <v>307</v>
      </c>
      <c r="B46" s="21" t="s">
        <v>308</v>
      </c>
      <c r="C46" s="691" t="s">
        <v>12489</v>
      </c>
      <c r="D46" s="21" t="s">
        <v>152</v>
      </c>
      <c r="E46" s="692">
        <v>530.0</v>
      </c>
      <c r="F46" s="692">
        <v>15.0</v>
      </c>
      <c r="G46" s="692">
        <v>29.0</v>
      </c>
      <c r="H46" s="692">
        <v>9.0</v>
      </c>
      <c r="I46" s="692">
        <v>38.0</v>
      </c>
      <c r="J46" s="693">
        <v>0.76</v>
      </c>
      <c r="K46" s="21" t="s">
        <v>309</v>
      </c>
      <c r="L46" s="21">
        <v>2.423170758E9</v>
      </c>
      <c r="M46" s="21" t="s">
        <v>47</v>
      </c>
      <c r="N46" s="21" t="s">
        <v>145</v>
      </c>
      <c r="O46" s="21" t="s">
        <v>310</v>
      </c>
      <c r="P46" s="21" t="s">
        <v>12490</v>
      </c>
      <c r="Q46" s="61">
        <f>COUNTIF('Hedef Liste'!$A:$A,A46)</f>
        <v>1</v>
      </c>
    </row>
    <row r="47" hidden="1">
      <c r="A47" s="21" t="s">
        <v>4935</v>
      </c>
      <c r="B47" s="21" t="s">
        <v>12511</v>
      </c>
      <c r="C47" s="691" t="s">
        <v>12489</v>
      </c>
      <c r="D47" s="21" t="s">
        <v>63</v>
      </c>
      <c r="E47" s="692">
        <v>11044.0</v>
      </c>
      <c r="F47" s="692">
        <v>336.0</v>
      </c>
      <c r="G47" s="692">
        <v>5.0</v>
      </c>
      <c r="H47" s="692">
        <v>11.0</v>
      </c>
      <c r="I47" s="692">
        <v>16.0</v>
      </c>
      <c r="J47" s="693">
        <v>0.31</v>
      </c>
      <c r="K47" s="21" t="s">
        <v>676</v>
      </c>
      <c r="L47" s="21">
        <v>5.495191004E9</v>
      </c>
      <c r="M47" s="21" t="s">
        <v>65</v>
      </c>
      <c r="N47" s="21" t="s">
        <v>112</v>
      </c>
      <c r="O47" s="21" t="s">
        <v>677</v>
      </c>
      <c r="P47" s="21" t="s">
        <v>12490</v>
      </c>
      <c r="Q47" s="61">
        <f>COUNTIF('Hedef Liste'!$A:$A,A47)</f>
        <v>1</v>
      </c>
    </row>
    <row r="48" hidden="1">
      <c r="A48" s="21" t="s">
        <v>4421</v>
      </c>
      <c r="B48" s="21" t="s">
        <v>12512</v>
      </c>
      <c r="C48" s="691" t="s">
        <v>12489</v>
      </c>
      <c r="D48" s="21" t="s">
        <v>7377</v>
      </c>
      <c r="E48" s="692">
        <v>737.0</v>
      </c>
      <c r="F48" s="692">
        <v>28.0</v>
      </c>
      <c r="G48" s="692">
        <v>0.0</v>
      </c>
      <c r="H48" s="692">
        <v>161.0</v>
      </c>
      <c r="I48" s="692">
        <v>161.0</v>
      </c>
      <c r="J48" s="693">
        <v>0.0</v>
      </c>
      <c r="K48" s="21" t="s">
        <v>4282</v>
      </c>
      <c r="L48" s="21">
        <v>2.42259596E9</v>
      </c>
      <c r="M48" s="21" t="s">
        <v>138</v>
      </c>
      <c r="N48" s="21" t="s">
        <v>181</v>
      </c>
      <c r="O48" s="21" t="s">
        <v>4423</v>
      </c>
      <c r="P48" s="21" t="s">
        <v>12490</v>
      </c>
      <c r="Q48" s="61">
        <f>COUNTIF('Hedef Liste'!$A:$A,A48)</f>
        <v>1</v>
      </c>
    </row>
    <row r="49" hidden="1">
      <c r="A49" s="21" t="s">
        <v>1215</v>
      </c>
      <c r="B49" s="21" t="s">
        <v>12513</v>
      </c>
      <c r="C49" s="691" t="s">
        <v>12489</v>
      </c>
      <c r="D49" s="21" t="s">
        <v>110</v>
      </c>
      <c r="E49" s="692">
        <v>2945.0</v>
      </c>
      <c r="F49" s="692">
        <v>168.0</v>
      </c>
      <c r="G49" s="692">
        <v>34.0</v>
      </c>
      <c r="H49" s="692">
        <v>11.0</v>
      </c>
      <c r="I49" s="692">
        <v>45.0</v>
      </c>
      <c r="J49" s="693">
        <v>0.76</v>
      </c>
      <c r="K49" s="21" t="s">
        <v>1217</v>
      </c>
      <c r="L49" s="21">
        <v>2.422370022E9</v>
      </c>
      <c r="M49" s="21" t="s">
        <v>47</v>
      </c>
      <c r="N49" s="21" t="s">
        <v>603</v>
      </c>
      <c r="O49" s="21" t="s">
        <v>1218</v>
      </c>
      <c r="P49" s="21" t="s">
        <v>12490</v>
      </c>
      <c r="Q49" s="61">
        <f>COUNTIF('Hedef Liste'!$A:$A,A49)</f>
        <v>1</v>
      </c>
    </row>
    <row r="50" hidden="1">
      <c r="A50" s="21" t="s">
        <v>3961</v>
      </c>
      <c r="B50" s="21" t="s">
        <v>12514</v>
      </c>
      <c r="C50" s="691" t="s">
        <v>12489</v>
      </c>
      <c r="D50" s="21" t="s">
        <v>419</v>
      </c>
      <c r="E50" s="692">
        <v>2283.0</v>
      </c>
      <c r="F50" s="692">
        <v>136.0</v>
      </c>
      <c r="G50" s="692">
        <v>1.0</v>
      </c>
      <c r="H50" s="692">
        <v>56.0</v>
      </c>
      <c r="I50" s="692">
        <v>57.0</v>
      </c>
      <c r="J50" s="693">
        <v>0.02</v>
      </c>
      <c r="K50" s="21" t="s">
        <v>3963</v>
      </c>
      <c r="L50" s="21">
        <v>2.423240707E9</v>
      </c>
      <c r="M50" s="21" t="s">
        <v>47</v>
      </c>
      <c r="N50" s="21" t="s">
        <v>227</v>
      </c>
      <c r="O50" s="21" t="s">
        <v>3964</v>
      </c>
      <c r="P50" s="21" t="s">
        <v>12490</v>
      </c>
      <c r="Q50" s="61">
        <f>COUNTIF('Hedef Liste'!$A:$A,A50)</f>
        <v>1</v>
      </c>
    </row>
    <row r="51" hidden="1">
      <c r="A51" s="21" t="s">
        <v>5117</v>
      </c>
      <c r="B51" s="21" t="s">
        <v>5118</v>
      </c>
      <c r="C51" s="691" t="s">
        <v>12510</v>
      </c>
      <c r="D51" s="21" t="s">
        <v>419</v>
      </c>
      <c r="E51" s="692">
        <v>50.0</v>
      </c>
      <c r="F51" s="694"/>
      <c r="G51" s="692">
        <v>0.0</v>
      </c>
      <c r="H51" s="692">
        <v>30.0</v>
      </c>
      <c r="I51" s="692">
        <v>30.0</v>
      </c>
      <c r="J51" s="693">
        <v>0.0</v>
      </c>
      <c r="K51" s="21" t="s">
        <v>5119</v>
      </c>
      <c r="L51" s="21">
        <v>2.422280666E9</v>
      </c>
      <c r="M51" s="21" t="s">
        <v>138</v>
      </c>
      <c r="N51" s="21" t="s">
        <v>320</v>
      </c>
      <c r="O51" s="21" t="s">
        <v>5120</v>
      </c>
      <c r="P51" s="21" t="s">
        <v>12490</v>
      </c>
      <c r="Q51" s="61">
        <f>COUNTIF('Hedef Liste'!$A:$A,A51)</f>
        <v>1</v>
      </c>
    </row>
    <row r="52" hidden="1">
      <c r="A52" s="21" t="s">
        <v>7423</v>
      </c>
      <c r="B52" s="21" t="s">
        <v>7424</v>
      </c>
      <c r="C52" s="691" t="s">
        <v>12489</v>
      </c>
      <c r="D52" s="21" t="s">
        <v>200</v>
      </c>
      <c r="E52" s="692">
        <v>5538.0</v>
      </c>
      <c r="F52" s="692">
        <v>549.0</v>
      </c>
      <c r="G52" s="692">
        <v>0.0</v>
      </c>
      <c r="H52" s="692">
        <v>61.0</v>
      </c>
      <c r="I52" s="692">
        <v>61.0</v>
      </c>
      <c r="J52" s="693">
        <v>0.0</v>
      </c>
      <c r="K52" s="21" t="s">
        <v>7425</v>
      </c>
      <c r="L52" s="21">
        <v>2.42290905E9</v>
      </c>
      <c r="M52" s="21" t="s">
        <v>138</v>
      </c>
      <c r="N52" s="21" t="s">
        <v>955</v>
      </c>
      <c r="O52" s="21" t="s">
        <v>7426</v>
      </c>
      <c r="P52" s="21" t="s">
        <v>12490</v>
      </c>
      <c r="Q52" s="61">
        <f>COUNTIF('Hedef Liste'!$A:$A,A52)</f>
        <v>1</v>
      </c>
    </row>
    <row r="53" hidden="1">
      <c r="A53" s="21" t="s">
        <v>8054</v>
      </c>
      <c r="B53" s="21" t="s">
        <v>8055</v>
      </c>
      <c r="C53" s="691" t="s">
        <v>12489</v>
      </c>
      <c r="D53" s="21" t="s">
        <v>74</v>
      </c>
      <c r="E53" s="692">
        <v>3305.0</v>
      </c>
      <c r="F53" s="692">
        <v>165.0</v>
      </c>
      <c r="G53" s="692">
        <v>76.0</v>
      </c>
      <c r="H53" s="692">
        <v>87.0</v>
      </c>
      <c r="I53" s="692">
        <v>163.0</v>
      </c>
      <c r="J53" s="693">
        <v>0.47</v>
      </c>
      <c r="K53" s="21" t="s">
        <v>8056</v>
      </c>
      <c r="L53" s="21">
        <v>2.423127474E9</v>
      </c>
      <c r="M53" s="21" t="s">
        <v>138</v>
      </c>
      <c r="N53" s="21" t="s">
        <v>1096</v>
      </c>
      <c r="O53" s="21" t="s">
        <v>8057</v>
      </c>
      <c r="P53" s="21" t="s">
        <v>12490</v>
      </c>
      <c r="Q53" s="61">
        <f>COUNTIF('Hedef Liste'!$A:$A,A53)</f>
        <v>1</v>
      </c>
    </row>
    <row r="54" hidden="1">
      <c r="A54" s="21" t="s">
        <v>2591</v>
      </c>
      <c r="B54" s="21" t="s">
        <v>12515</v>
      </c>
      <c r="C54" s="691" t="s">
        <v>12510</v>
      </c>
      <c r="D54" s="21" t="s">
        <v>74</v>
      </c>
      <c r="E54" s="692">
        <v>2.0</v>
      </c>
      <c r="F54" s="694"/>
      <c r="G54" s="692">
        <v>0.0</v>
      </c>
      <c r="H54" s="692">
        <v>15.0</v>
      </c>
      <c r="I54" s="692">
        <v>15.0</v>
      </c>
      <c r="J54" s="693">
        <v>0.0</v>
      </c>
      <c r="K54" s="21" t="s">
        <v>2593</v>
      </c>
      <c r="L54" s="21">
        <v>2.42229002E8</v>
      </c>
      <c r="M54" s="21" t="s">
        <v>138</v>
      </c>
      <c r="N54" s="21" t="s">
        <v>1756</v>
      </c>
      <c r="O54" s="21" t="s">
        <v>2594</v>
      </c>
      <c r="P54" s="21" t="s">
        <v>12490</v>
      </c>
      <c r="Q54" s="61">
        <f>COUNTIF('Hedef Liste'!$A:$A,A54)</f>
        <v>1</v>
      </c>
    </row>
    <row r="55" hidden="1">
      <c r="A55" s="21" t="s">
        <v>2741</v>
      </c>
      <c r="B55" s="21" t="s">
        <v>12516</v>
      </c>
      <c r="C55" s="691" t="s">
        <v>12489</v>
      </c>
      <c r="D55" s="21" t="s">
        <v>200</v>
      </c>
      <c r="E55" s="692">
        <v>1013.0</v>
      </c>
      <c r="F55" s="692">
        <v>50.0</v>
      </c>
      <c r="G55" s="692">
        <v>13.0</v>
      </c>
      <c r="H55" s="692">
        <v>46.0</v>
      </c>
      <c r="I55" s="692">
        <v>59.0</v>
      </c>
      <c r="J55" s="693">
        <v>0.22</v>
      </c>
      <c r="K55" s="21" t="s">
        <v>2743</v>
      </c>
      <c r="L55" s="21">
        <v>2.422292466E9</v>
      </c>
      <c r="M55" s="21" t="s">
        <v>138</v>
      </c>
      <c r="N55" s="21" t="s">
        <v>320</v>
      </c>
      <c r="O55" s="21" t="s">
        <v>2744</v>
      </c>
      <c r="P55" s="21" t="s">
        <v>12490</v>
      </c>
      <c r="Q55" s="61">
        <f>COUNTIF('Hedef Liste'!$A:$A,A55)</f>
        <v>1</v>
      </c>
    </row>
    <row r="56" hidden="1">
      <c r="A56" s="21" t="s">
        <v>12517</v>
      </c>
      <c r="B56" s="21" t="s">
        <v>12518</v>
      </c>
      <c r="C56" s="691" t="s">
        <v>12489</v>
      </c>
      <c r="D56" s="21" t="s">
        <v>325</v>
      </c>
      <c r="E56" s="692">
        <v>577.0</v>
      </c>
      <c r="F56" s="692">
        <v>4.0</v>
      </c>
      <c r="G56" s="692">
        <v>43.0</v>
      </c>
      <c r="H56" s="692">
        <v>4.0</v>
      </c>
      <c r="I56" s="692">
        <v>47.0</v>
      </c>
      <c r="J56" s="693">
        <v>0.91</v>
      </c>
      <c r="K56" s="21" t="s">
        <v>12519</v>
      </c>
      <c r="L56" s="21">
        <v>5.515912507E9</v>
      </c>
      <c r="M56" s="21" t="s">
        <v>47</v>
      </c>
      <c r="N56" s="21" t="s">
        <v>1207</v>
      </c>
      <c r="O56" s="21" t="s">
        <v>12520</v>
      </c>
      <c r="P56" s="21" t="s">
        <v>12505</v>
      </c>
      <c r="Q56" s="61">
        <f>COUNTIF('Hedef Liste'!$A:$A,A56)</f>
        <v>0</v>
      </c>
    </row>
    <row r="57" hidden="1">
      <c r="A57" s="21" t="s">
        <v>958</v>
      </c>
      <c r="B57" s="21" t="s">
        <v>959</v>
      </c>
      <c r="C57" s="691" t="s">
        <v>12510</v>
      </c>
      <c r="D57" s="21" t="s">
        <v>233</v>
      </c>
      <c r="E57" s="692">
        <v>1392.0</v>
      </c>
      <c r="F57" s="694"/>
      <c r="G57" s="692">
        <v>0.0</v>
      </c>
      <c r="H57" s="692">
        <v>30.0</v>
      </c>
      <c r="I57" s="692">
        <v>30.0</v>
      </c>
      <c r="J57" s="693">
        <v>0.0</v>
      </c>
      <c r="K57" s="21" t="s">
        <v>215</v>
      </c>
      <c r="L57" s="21">
        <v>2.423230002E9</v>
      </c>
      <c r="M57" s="21" t="s">
        <v>47</v>
      </c>
      <c r="N57" s="21" t="s">
        <v>94</v>
      </c>
      <c r="O57" s="21" t="s">
        <v>960</v>
      </c>
      <c r="P57" s="21" t="s">
        <v>12490</v>
      </c>
      <c r="Q57" s="61">
        <f>COUNTIF('Hedef Liste'!$A:$A,A57)</f>
        <v>1</v>
      </c>
    </row>
    <row r="58" hidden="1">
      <c r="A58" s="21" t="s">
        <v>928</v>
      </c>
      <c r="B58" s="21" t="s">
        <v>929</v>
      </c>
      <c r="C58" s="691" t="s">
        <v>12489</v>
      </c>
      <c r="D58" s="21" t="s">
        <v>200</v>
      </c>
      <c r="E58" s="695">
        <v>2726.0</v>
      </c>
      <c r="F58" s="692">
        <v>98.0</v>
      </c>
      <c r="G58" s="692">
        <v>0.0</v>
      </c>
      <c r="H58" s="692">
        <v>39.0</v>
      </c>
      <c r="I58" s="692">
        <v>39.0</v>
      </c>
      <c r="J58" s="693">
        <v>0.0</v>
      </c>
      <c r="K58" s="21" t="s">
        <v>930</v>
      </c>
      <c r="L58" s="21">
        <v>2.423242019E9</v>
      </c>
      <c r="M58" s="21" t="s">
        <v>47</v>
      </c>
      <c r="N58" s="21" t="s">
        <v>227</v>
      </c>
      <c r="O58" s="21" t="s">
        <v>931</v>
      </c>
      <c r="P58" s="21" t="s">
        <v>12490</v>
      </c>
      <c r="Q58" s="61">
        <f>COUNTIF('Hedef Liste'!$A:$A,A58)</f>
        <v>1</v>
      </c>
    </row>
    <row r="59" hidden="1">
      <c r="A59" s="21" t="s">
        <v>7755</v>
      </c>
      <c r="B59" s="21" t="s">
        <v>7756</v>
      </c>
      <c r="C59" s="691" t="s">
        <v>12489</v>
      </c>
      <c r="D59" s="21" t="s">
        <v>45</v>
      </c>
      <c r="E59" s="692">
        <v>3862.0</v>
      </c>
      <c r="F59" s="692">
        <v>73.0</v>
      </c>
      <c r="G59" s="692">
        <v>23.0</v>
      </c>
      <c r="H59" s="692">
        <v>4.0</v>
      </c>
      <c r="I59" s="692">
        <v>27.0</v>
      </c>
      <c r="J59" s="693">
        <v>0.85</v>
      </c>
      <c r="K59" s="21" t="s">
        <v>7757</v>
      </c>
      <c r="L59" s="21">
        <v>2.423227022E9</v>
      </c>
      <c r="M59" s="21" t="s">
        <v>47</v>
      </c>
      <c r="N59" s="21" t="s">
        <v>1202</v>
      </c>
      <c r="O59" s="21" t="s">
        <v>7758</v>
      </c>
      <c r="P59" s="21" t="s">
        <v>12490</v>
      </c>
      <c r="Q59" s="61">
        <f>COUNTIF('Hedef Liste'!$A:$A,A59)</f>
        <v>1</v>
      </c>
    </row>
    <row r="60" hidden="1">
      <c r="A60" s="21" t="s">
        <v>4394</v>
      </c>
      <c r="B60" s="21" t="s">
        <v>4395</v>
      </c>
      <c r="C60" s="691" t="s">
        <v>12489</v>
      </c>
      <c r="D60" s="21" t="s">
        <v>233</v>
      </c>
      <c r="E60" s="692">
        <v>1256.0</v>
      </c>
      <c r="F60" s="692">
        <v>19.0</v>
      </c>
      <c r="G60" s="692">
        <v>21.0</v>
      </c>
      <c r="H60" s="692">
        <v>17.0</v>
      </c>
      <c r="I60" s="692">
        <v>38.0</v>
      </c>
      <c r="J60" s="693">
        <v>0.55</v>
      </c>
      <c r="K60" s="21" t="s">
        <v>4374</v>
      </c>
      <c r="L60" s="21">
        <v>2.423213298E9</v>
      </c>
      <c r="M60" s="21" t="s">
        <v>47</v>
      </c>
      <c r="N60" s="21" t="s">
        <v>81</v>
      </c>
      <c r="O60" s="21" t="s">
        <v>4396</v>
      </c>
      <c r="P60" s="21" t="s">
        <v>12490</v>
      </c>
      <c r="Q60" s="61">
        <f>COUNTIF('Hedef Liste'!$A:$A,A60)</f>
        <v>1</v>
      </c>
    </row>
    <row r="61" hidden="1">
      <c r="A61" s="21" t="s">
        <v>5351</v>
      </c>
      <c r="B61" s="21" t="s">
        <v>12521</v>
      </c>
      <c r="C61" s="691" t="s">
        <v>12489</v>
      </c>
      <c r="D61" s="21" t="s">
        <v>1449</v>
      </c>
      <c r="E61" s="692">
        <v>1233.0</v>
      </c>
      <c r="F61" s="692">
        <v>76.0</v>
      </c>
      <c r="G61" s="692">
        <v>0.0</v>
      </c>
      <c r="H61" s="692">
        <v>64.0</v>
      </c>
      <c r="I61" s="692">
        <v>64.0</v>
      </c>
      <c r="J61" s="693">
        <v>0.0</v>
      </c>
      <c r="K61" s="21" t="s">
        <v>5353</v>
      </c>
      <c r="L61" s="21">
        <v>2.423225454E9</v>
      </c>
      <c r="M61" s="21" t="s">
        <v>47</v>
      </c>
      <c r="N61" s="21" t="s">
        <v>119</v>
      </c>
      <c r="O61" s="21" t="s">
        <v>5354</v>
      </c>
      <c r="P61" s="21" t="s">
        <v>12490</v>
      </c>
      <c r="Q61" s="61">
        <f>COUNTIF('Hedef Liste'!$A:$A,A61)</f>
        <v>1</v>
      </c>
    </row>
    <row r="62" hidden="1">
      <c r="A62" s="21" t="s">
        <v>1014</v>
      </c>
      <c r="B62" s="21" t="s">
        <v>12522</v>
      </c>
      <c r="C62" s="691" t="s">
        <v>12489</v>
      </c>
      <c r="D62" s="21" t="s">
        <v>45</v>
      </c>
      <c r="E62" s="692">
        <v>836.0</v>
      </c>
      <c r="F62" s="692">
        <v>30.0</v>
      </c>
      <c r="G62" s="692">
        <v>0.0</v>
      </c>
      <c r="H62" s="692">
        <v>50.0</v>
      </c>
      <c r="I62" s="692">
        <v>50.0</v>
      </c>
      <c r="J62" s="693">
        <v>0.0</v>
      </c>
      <c r="K62" s="21" t="s">
        <v>1016</v>
      </c>
      <c r="L62" s="21">
        <v>2.423467599E9</v>
      </c>
      <c r="M62" s="21" t="s">
        <v>47</v>
      </c>
      <c r="N62" s="21" t="s">
        <v>500</v>
      </c>
      <c r="O62" s="21" t="s">
        <v>1017</v>
      </c>
      <c r="P62" s="21" t="s">
        <v>12490</v>
      </c>
      <c r="Q62" s="61">
        <f>COUNTIF('Hedef Liste'!$A:$A,A62)</f>
        <v>1</v>
      </c>
    </row>
    <row r="63" hidden="1">
      <c r="A63" s="21" t="s">
        <v>198</v>
      </c>
      <c r="B63" s="21" t="s">
        <v>12523</v>
      </c>
      <c r="C63" s="691" t="s">
        <v>12489</v>
      </c>
      <c r="D63" s="21" t="s">
        <v>200</v>
      </c>
      <c r="E63" s="692">
        <v>505.0</v>
      </c>
      <c r="F63" s="692">
        <v>3.0</v>
      </c>
      <c r="G63" s="692">
        <v>0.0</v>
      </c>
      <c r="H63" s="692">
        <v>33.0</v>
      </c>
      <c r="I63" s="692">
        <v>33.0</v>
      </c>
      <c r="J63" s="693">
        <v>0.0</v>
      </c>
      <c r="K63" s="21" t="s">
        <v>201</v>
      </c>
      <c r="L63" s="21">
        <v>2.422286307E9</v>
      </c>
      <c r="M63" s="21" t="s">
        <v>138</v>
      </c>
      <c r="N63" s="21" t="s">
        <v>202</v>
      </c>
      <c r="O63" s="21" t="s">
        <v>203</v>
      </c>
      <c r="P63" s="21" t="s">
        <v>12490</v>
      </c>
      <c r="Q63" s="61">
        <f>COUNTIF('Hedef Liste'!$A:$A,A63)</f>
        <v>1</v>
      </c>
    </row>
    <row r="64" hidden="1">
      <c r="A64" s="21" t="s">
        <v>2810</v>
      </c>
      <c r="B64" s="21" t="s">
        <v>2811</v>
      </c>
      <c r="C64" s="691" t="s">
        <v>12510</v>
      </c>
      <c r="D64" s="21" t="s">
        <v>200</v>
      </c>
      <c r="E64" s="692">
        <v>461.0</v>
      </c>
      <c r="F64" s="694"/>
      <c r="G64" s="692">
        <v>0.0</v>
      </c>
      <c r="H64" s="692">
        <v>35.0</v>
      </c>
      <c r="I64" s="692">
        <v>35.0</v>
      </c>
      <c r="J64" s="693">
        <v>0.0</v>
      </c>
      <c r="K64" s="21" t="s">
        <v>2812</v>
      </c>
      <c r="L64" s="21">
        <v>2.423262611E9</v>
      </c>
      <c r="M64" s="21" t="s">
        <v>65</v>
      </c>
      <c r="N64" s="21" t="s">
        <v>404</v>
      </c>
      <c r="O64" s="21" t="s">
        <v>2813</v>
      </c>
      <c r="P64" s="21" t="s">
        <v>12490</v>
      </c>
      <c r="Q64" s="61">
        <f>COUNTIF('Hedef Liste'!$A:$A,A64)</f>
        <v>1</v>
      </c>
    </row>
    <row r="65" hidden="1">
      <c r="A65" s="21" t="s">
        <v>4659</v>
      </c>
      <c r="B65" s="21" t="s">
        <v>4660</v>
      </c>
      <c r="C65" s="691" t="s">
        <v>12489</v>
      </c>
      <c r="D65" s="21" t="s">
        <v>200</v>
      </c>
      <c r="E65" s="692">
        <v>409.0</v>
      </c>
      <c r="F65" s="694"/>
      <c r="G65" s="692">
        <v>0.0</v>
      </c>
      <c r="H65" s="692">
        <v>26.0</v>
      </c>
      <c r="I65" s="692">
        <v>26.0</v>
      </c>
      <c r="J65" s="693">
        <v>0.0</v>
      </c>
      <c r="K65" s="21" t="s">
        <v>4661</v>
      </c>
      <c r="L65" s="21">
        <v>2.422503232E9</v>
      </c>
      <c r="M65" s="21" t="s">
        <v>138</v>
      </c>
      <c r="N65" s="21" t="s">
        <v>333</v>
      </c>
      <c r="O65" s="21" t="s">
        <v>4662</v>
      </c>
      <c r="P65" s="21" t="s">
        <v>12490</v>
      </c>
      <c r="Q65" s="61">
        <f>COUNTIF('Hedef Liste'!$A:$A,A65)</f>
        <v>1</v>
      </c>
    </row>
    <row r="66" hidden="1">
      <c r="A66" s="21" t="s">
        <v>1951</v>
      </c>
      <c r="B66" s="21" t="s">
        <v>12524</v>
      </c>
      <c r="C66" s="691" t="s">
        <v>12489</v>
      </c>
      <c r="D66" s="21" t="s">
        <v>233</v>
      </c>
      <c r="E66" s="692">
        <v>969.0</v>
      </c>
      <c r="F66" s="692">
        <v>48.0</v>
      </c>
      <c r="G66" s="692">
        <v>11.0</v>
      </c>
      <c r="H66" s="692">
        <v>27.0</v>
      </c>
      <c r="I66" s="692">
        <v>38.0</v>
      </c>
      <c r="J66" s="693">
        <v>0.29</v>
      </c>
      <c r="K66" s="21" t="s">
        <v>1953</v>
      </c>
      <c r="L66" s="21">
        <v>5.050148855E9</v>
      </c>
      <c r="M66" s="21" t="s">
        <v>47</v>
      </c>
      <c r="N66" s="21" t="s">
        <v>603</v>
      </c>
      <c r="O66" s="21" t="s">
        <v>1954</v>
      </c>
      <c r="P66" s="21" t="s">
        <v>12490</v>
      </c>
      <c r="Q66" s="61">
        <f>COUNTIF('Hedef Liste'!$A:$A,A66)</f>
        <v>1</v>
      </c>
    </row>
    <row r="67" hidden="1">
      <c r="A67" s="21" t="s">
        <v>6929</v>
      </c>
      <c r="B67" s="21" t="s">
        <v>6930</v>
      </c>
      <c r="C67" s="691" t="s">
        <v>12489</v>
      </c>
      <c r="D67" s="21" t="s">
        <v>233</v>
      </c>
      <c r="E67" s="692">
        <v>4588.0</v>
      </c>
      <c r="F67" s="692">
        <v>181.0</v>
      </c>
      <c r="G67" s="692">
        <v>27.0</v>
      </c>
      <c r="H67" s="692">
        <v>34.0</v>
      </c>
      <c r="I67" s="692">
        <v>61.0</v>
      </c>
      <c r="J67" s="693">
        <v>0.44</v>
      </c>
      <c r="K67" s="21" t="s">
        <v>2280</v>
      </c>
      <c r="L67" s="21">
        <v>2.425029606E9</v>
      </c>
      <c r="M67" s="21" t="s">
        <v>47</v>
      </c>
      <c r="N67" s="21" t="s">
        <v>187</v>
      </c>
      <c r="O67" s="21" t="s">
        <v>2281</v>
      </c>
      <c r="P67" s="21" t="s">
        <v>12490</v>
      </c>
      <c r="Q67" s="61">
        <f>COUNTIF('Hedef Liste'!$A:$A,A67)</f>
        <v>1</v>
      </c>
    </row>
    <row r="68" hidden="1">
      <c r="A68" s="21" t="s">
        <v>12525</v>
      </c>
      <c r="B68" s="21" t="s">
        <v>12526</v>
      </c>
      <c r="C68" s="691" t="s">
        <v>12489</v>
      </c>
      <c r="D68" s="21" t="s">
        <v>325</v>
      </c>
      <c r="E68" s="692">
        <v>2056.0</v>
      </c>
      <c r="F68" s="692">
        <v>121.0</v>
      </c>
      <c r="G68" s="692">
        <v>77.0</v>
      </c>
      <c r="H68" s="692">
        <v>3.0</v>
      </c>
      <c r="I68" s="692">
        <v>80.0</v>
      </c>
      <c r="J68" s="693">
        <v>0.96</v>
      </c>
      <c r="K68" s="21" t="s">
        <v>12519</v>
      </c>
      <c r="L68" s="21">
        <v>5.34397574E9</v>
      </c>
      <c r="M68" s="21" t="s">
        <v>327</v>
      </c>
      <c r="N68" s="21" t="s">
        <v>328</v>
      </c>
      <c r="O68" s="21" t="s">
        <v>12527</v>
      </c>
      <c r="P68" s="21" t="s">
        <v>12505</v>
      </c>
      <c r="Q68" s="61">
        <f>COUNTIF('Hedef Liste'!$A:$A,A68)</f>
        <v>0</v>
      </c>
    </row>
    <row r="69" hidden="1">
      <c r="A69" s="21" t="s">
        <v>12528</v>
      </c>
      <c r="B69" s="21" t="s">
        <v>12529</v>
      </c>
      <c r="C69" s="691" t="s">
        <v>12489</v>
      </c>
      <c r="D69" s="21" t="s">
        <v>325</v>
      </c>
      <c r="E69" s="692">
        <v>1717.0</v>
      </c>
      <c r="F69" s="692">
        <v>63.0</v>
      </c>
      <c r="G69" s="692">
        <v>56.0</v>
      </c>
      <c r="H69" s="692">
        <v>4.0</v>
      </c>
      <c r="I69" s="692">
        <v>60.0</v>
      </c>
      <c r="J69" s="693">
        <v>0.93</v>
      </c>
      <c r="K69" s="21" t="s">
        <v>12519</v>
      </c>
      <c r="L69" s="21">
        <v>5.547742616E9</v>
      </c>
      <c r="M69" s="21" t="s">
        <v>47</v>
      </c>
      <c r="N69" s="21" t="s">
        <v>495</v>
      </c>
      <c r="O69" s="21" t="s">
        <v>12530</v>
      </c>
      <c r="P69" s="21" t="s">
        <v>12505</v>
      </c>
      <c r="Q69" s="61">
        <f>COUNTIF('Hedef Liste'!$A:$A,A69)</f>
        <v>0</v>
      </c>
    </row>
    <row r="70" hidden="1">
      <c r="A70" s="21" t="s">
        <v>12531</v>
      </c>
      <c r="B70" s="21" t="s">
        <v>12532</v>
      </c>
      <c r="C70" s="691" t="s">
        <v>12489</v>
      </c>
      <c r="D70" s="21" t="s">
        <v>325</v>
      </c>
      <c r="E70" s="692">
        <v>3463.0</v>
      </c>
      <c r="F70" s="692">
        <v>101.0</v>
      </c>
      <c r="G70" s="692">
        <v>79.0</v>
      </c>
      <c r="H70" s="692">
        <v>3.0</v>
      </c>
      <c r="I70" s="692">
        <v>82.0</v>
      </c>
      <c r="J70" s="693">
        <v>0.96</v>
      </c>
      <c r="K70" s="21" t="s">
        <v>12519</v>
      </c>
      <c r="L70" s="21">
        <v>5.313884707E9</v>
      </c>
      <c r="M70" s="21" t="s">
        <v>47</v>
      </c>
      <c r="N70" s="21" t="s">
        <v>1053</v>
      </c>
      <c r="O70" s="21" t="s">
        <v>12533</v>
      </c>
      <c r="P70" s="21" t="s">
        <v>12505</v>
      </c>
      <c r="Q70" s="61">
        <f>COUNTIF('Hedef Liste'!$A:$A,A70)</f>
        <v>0</v>
      </c>
    </row>
    <row r="71" hidden="1">
      <c r="A71" s="21" t="s">
        <v>12534</v>
      </c>
      <c r="B71" s="21" t="s">
        <v>12535</v>
      </c>
      <c r="C71" s="691" t="s">
        <v>12489</v>
      </c>
      <c r="D71" s="21" t="s">
        <v>325</v>
      </c>
      <c r="E71" s="692">
        <v>81.0</v>
      </c>
      <c r="F71" s="692">
        <v>2.0</v>
      </c>
      <c r="G71" s="692">
        <v>40.0</v>
      </c>
      <c r="H71" s="692">
        <v>2.0</v>
      </c>
      <c r="I71" s="692">
        <v>42.0</v>
      </c>
      <c r="J71" s="693">
        <v>0.95</v>
      </c>
      <c r="K71" s="21" t="s">
        <v>12519</v>
      </c>
      <c r="L71" s="21">
        <v>5.324743104E9</v>
      </c>
      <c r="M71" s="21" t="s">
        <v>2128</v>
      </c>
      <c r="N71" s="21" t="s">
        <v>719</v>
      </c>
      <c r="O71" s="21" t="s">
        <v>12536</v>
      </c>
      <c r="P71" s="21" t="s">
        <v>12505</v>
      </c>
      <c r="Q71" s="61">
        <f>COUNTIF('Hedef Liste'!$A:$A,A71)</f>
        <v>0</v>
      </c>
    </row>
    <row r="72" hidden="1">
      <c r="A72" s="21" t="s">
        <v>6870</v>
      </c>
      <c r="B72" s="21" t="s">
        <v>6871</v>
      </c>
      <c r="C72" s="691" t="s">
        <v>12489</v>
      </c>
      <c r="D72" s="21" t="s">
        <v>45</v>
      </c>
      <c r="E72" s="692">
        <v>3382.0</v>
      </c>
      <c r="F72" s="692">
        <v>123.0</v>
      </c>
      <c r="G72" s="692">
        <v>15.0</v>
      </c>
      <c r="H72" s="692">
        <v>18.0</v>
      </c>
      <c r="I72" s="692">
        <v>33.0</v>
      </c>
      <c r="J72" s="693">
        <v>0.45</v>
      </c>
      <c r="K72" s="21" t="s">
        <v>6872</v>
      </c>
      <c r="L72" s="21">
        <v>2.422415577E9</v>
      </c>
      <c r="M72" s="21" t="s">
        <v>47</v>
      </c>
      <c r="N72" s="21" t="s">
        <v>278</v>
      </c>
      <c r="O72" s="21" t="s">
        <v>6873</v>
      </c>
      <c r="P72" s="21" t="s">
        <v>12490</v>
      </c>
      <c r="Q72" s="61">
        <f>COUNTIF('Hedef Liste'!$A:$A,A72)</f>
        <v>1</v>
      </c>
    </row>
    <row r="73" hidden="1">
      <c r="A73" s="21" t="s">
        <v>1458</v>
      </c>
      <c r="B73" s="21" t="s">
        <v>12537</v>
      </c>
      <c r="C73" s="691" t="s">
        <v>12489</v>
      </c>
      <c r="D73" s="21" t="s">
        <v>1449</v>
      </c>
      <c r="E73" s="692">
        <v>1410.0</v>
      </c>
      <c r="F73" s="692">
        <v>61.0</v>
      </c>
      <c r="G73" s="692">
        <v>6.0</v>
      </c>
      <c r="H73" s="692">
        <v>58.0</v>
      </c>
      <c r="I73" s="692">
        <v>64.0</v>
      </c>
      <c r="J73" s="693">
        <v>0.09</v>
      </c>
      <c r="K73" s="21" t="s">
        <v>1460</v>
      </c>
      <c r="L73" s="21">
        <v>2.422272535E9</v>
      </c>
      <c r="M73" s="21" t="s">
        <v>65</v>
      </c>
      <c r="N73" s="21" t="s">
        <v>256</v>
      </c>
      <c r="O73" s="21" t="s">
        <v>1461</v>
      </c>
      <c r="P73" s="21" t="s">
        <v>12490</v>
      </c>
      <c r="Q73" s="61">
        <f>COUNTIF('Hedef Liste'!$A:$A,A73)</f>
        <v>1</v>
      </c>
    </row>
    <row r="74" hidden="1">
      <c r="A74" s="21" t="s">
        <v>6712</v>
      </c>
      <c r="B74" s="21" t="s">
        <v>6713</v>
      </c>
      <c r="C74" s="691" t="s">
        <v>12489</v>
      </c>
      <c r="D74" s="21" t="s">
        <v>110</v>
      </c>
      <c r="E74" s="692">
        <v>1867.0</v>
      </c>
      <c r="F74" s="692">
        <v>44.0</v>
      </c>
      <c r="G74" s="692">
        <v>0.0</v>
      </c>
      <c r="H74" s="692">
        <v>87.0</v>
      </c>
      <c r="I74" s="692">
        <v>87.0</v>
      </c>
      <c r="J74" s="693">
        <v>0.0</v>
      </c>
      <c r="K74" s="21" t="s">
        <v>6714</v>
      </c>
      <c r="L74" s="21">
        <v>2.422262222E9</v>
      </c>
      <c r="M74" s="21" t="s">
        <v>65</v>
      </c>
      <c r="N74" s="21" t="s">
        <v>112</v>
      </c>
      <c r="O74" s="21" t="s">
        <v>6715</v>
      </c>
      <c r="P74" s="21" t="s">
        <v>12490</v>
      </c>
      <c r="Q74" s="61">
        <f>COUNTIF('Hedef Liste'!$A:$A,A74)</f>
        <v>1</v>
      </c>
    </row>
    <row r="75" hidden="1">
      <c r="A75" s="21" t="s">
        <v>4074</v>
      </c>
      <c r="B75" s="21" t="s">
        <v>4075</v>
      </c>
      <c r="C75" s="691" t="s">
        <v>12489</v>
      </c>
      <c r="D75" s="21" t="s">
        <v>63</v>
      </c>
      <c r="E75" s="692">
        <v>721.0</v>
      </c>
      <c r="F75" s="692">
        <v>5.0</v>
      </c>
      <c r="G75" s="692">
        <v>0.0</v>
      </c>
      <c r="H75" s="692">
        <v>21.0</v>
      </c>
      <c r="I75" s="692">
        <v>21.0</v>
      </c>
      <c r="J75" s="693">
        <v>0.0</v>
      </c>
      <c r="K75" s="21" t="s">
        <v>4076</v>
      </c>
      <c r="L75" s="21">
        <v>5.526116355E9</v>
      </c>
      <c r="M75" s="21" t="s">
        <v>47</v>
      </c>
      <c r="N75" s="21" t="s">
        <v>195</v>
      </c>
      <c r="O75" s="21" t="s">
        <v>4077</v>
      </c>
      <c r="P75" s="21" t="s">
        <v>12490</v>
      </c>
      <c r="Q75" s="61">
        <f>COUNTIF('Hedef Liste'!$A:$A,A75)</f>
        <v>1</v>
      </c>
    </row>
    <row r="76" hidden="1">
      <c r="A76" s="21" t="s">
        <v>7052</v>
      </c>
      <c r="B76" s="21" t="s">
        <v>12538</v>
      </c>
      <c r="C76" s="691" t="s">
        <v>12489</v>
      </c>
      <c r="D76" s="21" t="s">
        <v>152</v>
      </c>
      <c r="E76" s="692">
        <v>2642.0</v>
      </c>
      <c r="F76" s="692">
        <v>164.0</v>
      </c>
      <c r="G76" s="692">
        <v>0.0</v>
      </c>
      <c r="H76" s="692">
        <v>53.0</v>
      </c>
      <c r="I76" s="692">
        <v>53.0</v>
      </c>
      <c r="J76" s="693">
        <v>0.0</v>
      </c>
      <c r="K76" s="21" t="s">
        <v>7054</v>
      </c>
      <c r="L76" s="21">
        <v>2.423220068E9</v>
      </c>
      <c r="M76" s="21" t="s">
        <v>47</v>
      </c>
      <c r="N76" s="21" t="s">
        <v>445</v>
      </c>
      <c r="O76" s="21" t="s">
        <v>7055</v>
      </c>
      <c r="P76" s="21" t="s">
        <v>12490</v>
      </c>
      <c r="Q76" s="61">
        <f>COUNTIF('Hedef Liste'!$A:$A,A76)</f>
        <v>1</v>
      </c>
    </row>
    <row r="77" hidden="1">
      <c r="A77" s="21" t="s">
        <v>3114</v>
      </c>
      <c r="B77" s="21" t="s">
        <v>3115</v>
      </c>
      <c r="C77" s="691" t="s">
        <v>12489</v>
      </c>
      <c r="D77" s="21" t="s">
        <v>45</v>
      </c>
      <c r="E77" s="692">
        <v>256.0</v>
      </c>
      <c r="F77" s="692">
        <v>15.0</v>
      </c>
      <c r="G77" s="692">
        <v>0.0</v>
      </c>
      <c r="H77" s="692">
        <v>26.0</v>
      </c>
      <c r="I77" s="692">
        <v>26.0</v>
      </c>
      <c r="J77" s="693">
        <v>0.0</v>
      </c>
      <c r="K77" s="21" t="s">
        <v>3116</v>
      </c>
      <c r="L77" s="21">
        <v>2.423443447E9</v>
      </c>
      <c r="M77" s="21" t="s">
        <v>47</v>
      </c>
      <c r="N77" s="21" t="s">
        <v>500</v>
      </c>
      <c r="O77" s="21" t="s">
        <v>3117</v>
      </c>
      <c r="P77" s="21" t="s">
        <v>12490</v>
      </c>
      <c r="Q77" s="61">
        <f>COUNTIF('Hedef Liste'!$A:$A,A77)</f>
        <v>1</v>
      </c>
    </row>
    <row r="78" hidden="1">
      <c r="A78" s="21" t="s">
        <v>6490</v>
      </c>
      <c r="B78" s="21" t="s">
        <v>6491</v>
      </c>
      <c r="C78" s="691" t="s">
        <v>12489</v>
      </c>
      <c r="D78" s="21" t="s">
        <v>818</v>
      </c>
      <c r="E78" s="692">
        <v>536.0</v>
      </c>
      <c r="F78" s="692">
        <v>20.0</v>
      </c>
      <c r="G78" s="692">
        <v>0.0</v>
      </c>
      <c r="H78" s="692">
        <v>49.0</v>
      </c>
      <c r="I78" s="692">
        <v>49.0</v>
      </c>
      <c r="J78" s="693">
        <v>0.0</v>
      </c>
      <c r="K78" s="21" t="s">
        <v>6492</v>
      </c>
      <c r="L78" s="21">
        <v>2.423238328E9</v>
      </c>
      <c r="M78" s="21" t="s">
        <v>47</v>
      </c>
      <c r="N78" s="21" t="s">
        <v>227</v>
      </c>
      <c r="O78" s="21" t="s">
        <v>6493</v>
      </c>
      <c r="P78" s="21" t="s">
        <v>12490</v>
      </c>
      <c r="Q78" s="61">
        <f>COUNTIF('Hedef Liste'!$A:$A,A78)</f>
        <v>1</v>
      </c>
    </row>
    <row r="79" hidden="1">
      <c r="A79" s="21" t="s">
        <v>7398</v>
      </c>
      <c r="B79" s="21" t="s">
        <v>7399</v>
      </c>
      <c r="C79" s="691" t="s">
        <v>12489</v>
      </c>
      <c r="D79" s="21" t="s">
        <v>818</v>
      </c>
      <c r="E79" s="692">
        <v>2536.0</v>
      </c>
      <c r="F79" s="692">
        <v>232.0</v>
      </c>
      <c r="G79" s="692">
        <v>72.0</v>
      </c>
      <c r="H79" s="692">
        <v>65.0</v>
      </c>
      <c r="I79" s="692">
        <v>137.0</v>
      </c>
      <c r="J79" s="693">
        <v>0.53</v>
      </c>
      <c r="K79" s="21" t="s">
        <v>7400</v>
      </c>
      <c r="L79" s="21">
        <v>2.423181661E9</v>
      </c>
      <c r="M79" s="21" t="s">
        <v>47</v>
      </c>
      <c r="N79" s="21" t="s">
        <v>227</v>
      </c>
      <c r="O79" s="21" t="s">
        <v>7401</v>
      </c>
      <c r="P79" s="21" t="s">
        <v>12490</v>
      </c>
      <c r="Q79" s="61">
        <f>COUNTIF('Hedef Liste'!$A:$A,A79)</f>
        <v>1</v>
      </c>
    </row>
    <row r="80" hidden="1">
      <c r="A80" s="21" t="s">
        <v>4672</v>
      </c>
      <c r="B80" s="21" t="s">
        <v>4673</v>
      </c>
      <c r="C80" s="691" t="s">
        <v>12489</v>
      </c>
      <c r="D80" s="21" t="s">
        <v>200</v>
      </c>
      <c r="E80" s="692">
        <v>1039.0</v>
      </c>
      <c r="F80" s="692">
        <v>38.0</v>
      </c>
      <c r="G80" s="692">
        <v>0.0</v>
      </c>
      <c r="H80" s="692">
        <v>43.0</v>
      </c>
      <c r="I80" s="692">
        <v>43.0</v>
      </c>
      <c r="J80" s="693">
        <v>0.0</v>
      </c>
      <c r="K80" s="21" t="s">
        <v>4674</v>
      </c>
      <c r="L80" s="21">
        <v>2.423210407E9</v>
      </c>
      <c r="M80" s="21" t="s">
        <v>47</v>
      </c>
      <c r="N80" s="21" t="s">
        <v>657</v>
      </c>
      <c r="O80" s="21" t="s">
        <v>4675</v>
      </c>
      <c r="P80" s="21" t="s">
        <v>12490</v>
      </c>
      <c r="Q80" s="61">
        <f>COUNTIF('Hedef Liste'!$A:$A,A80)</f>
        <v>1</v>
      </c>
    </row>
    <row r="81" hidden="1">
      <c r="A81" s="21" t="s">
        <v>3254</v>
      </c>
      <c r="B81" s="21" t="s">
        <v>3255</v>
      </c>
      <c r="C81" s="691" t="s">
        <v>12489</v>
      </c>
      <c r="D81" s="21" t="s">
        <v>200</v>
      </c>
      <c r="E81" s="692">
        <v>2854.0</v>
      </c>
      <c r="F81" s="692">
        <v>102.0</v>
      </c>
      <c r="G81" s="692">
        <v>12.0</v>
      </c>
      <c r="H81" s="692">
        <v>17.0</v>
      </c>
      <c r="I81" s="692">
        <v>29.0</v>
      </c>
      <c r="J81" s="693">
        <v>0.41</v>
      </c>
      <c r="K81" s="21" t="s">
        <v>3256</v>
      </c>
      <c r="L81" s="21">
        <v>5.444752881E9</v>
      </c>
      <c r="M81" s="21" t="s">
        <v>65</v>
      </c>
      <c r="N81" s="21" t="s">
        <v>483</v>
      </c>
      <c r="O81" s="21" t="s">
        <v>3257</v>
      </c>
      <c r="P81" s="21" t="s">
        <v>12490</v>
      </c>
      <c r="Q81" s="61">
        <f>COUNTIF('Hedef Liste'!$A:$A,A81)</f>
        <v>1</v>
      </c>
    </row>
    <row r="82" hidden="1">
      <c r="A82" s="21" t="s">
        <v>7530</v>
      </c>
      <c r="B82" s="21" t="s">
        <v>7531</v>
      </c>
      <c r="C82" s="691" t="s">
        <v>12489</v>
      </c>
      <c r="D82" s="21" t="s">
        <v>200</v>
      </c>
      <c r="E82" s="692">
        <v>1189.0</v>
      </c>
      <c r="F82" s="692">
        <v>17.0</v>
      </c>
      <c r="G82" s="692">
        <v>0.0</v>
      </c>
      <c r="H82" s="692">
        <v>25.0</v>
      </c>
      <c r="I82" s="692">
        <v>25.0</v>
      </c>
      <c r="J82" s="693">
        <v>0.0</v>
      </c>
      <c r="K82" s="21" t="s">
        <v>7532</v>
      </c>
      <c r="L82" s="21">
        <v>5.423332811E9</v>
      </c>
      <c r="M82" s="21" t="s">
        <v>65</v>
      </c>
      <c r="N82" s="21" t="s">
        <v>3041</v>
      </c>
      <c r="O82" s="21" t="s">
        <v>7533</v>
      </c>
      <c r="P82" s="21" t="s">
        <v>12490</v>
      </c>
      <c r="Q82" s="61">
        <f>COUNTIF('Hedef Liste'!$A:$A,A82)</f>
        <v>1</v>
      </c>
    </row>
    <row r="83" hidden="1">
      <c r="A83" s="21" t="s">
        <v>7903</v>
      </c>
      <c r="B83" s="21" t="s">
        <v>12539</v>
      </c>
      <c r="C83" s="691" t="s">
        <v>12489</v>
      </c>
      <c r="D83" s="21" t="s">
        <v>45</v>
      </c>
      <c r="E83" s="692">
        <v>1270.0</v>
      </c>
      <c r="F83" s="692">
        <v>46.0</v>
      </c>
      <c r="G83" s="692">
        <v>0.0</v>
      </c>
      <c r="H83" s="692">
        <v>22.0</v>
      </c>
      <c r="I83" s="692">
        <v>22.0</v>
      </c>
      <c r="J83" s="693">
        <v>0.0</v>
      </c>
      <c r="K83" s="21" t="s">
        <v>7905</v>
      </c>
      <c r="L83" s="21">
        <v>2.423450787E9</v>
      </c>
      <c r="M83" s="21" t="s">
        <v>65</v>
      </c>
      <c r="N83" s="21" t="s">
        <v>3323</v>
      </c>
      <c r="O83" s="21" t="s">
        <v>7906</v>
      </c>
      <c r="P83" s="21" t="s">
        <v>12490</v>
      </c>
      <c r="Q83" s="61">
        <f>COUNTIF('Hedef Liste'!$A:$A,A83)</f>
        <v>1</v>
      </c>
    </row>
    <row r="84" hidden="1">
      <c r="A84" s="21" t="s">
        <v>342</v>
      </c>
      <c r="B84" s="21" t="s">
        <v>12540</v>
      </c>
      <c r="C84" s="691" t="s">
        <v>12489</v>
      </c>
      <c r="D84" s="21" t="s">
        <v>344</v>
      </c>
      <c r="E84" s="692">
        <v>232.0</v>
      </c>
      <c r="F84" s="694"/>
      <c r="G84" s="692">
        <v>7.0</v>
      </c>
      <c r="H84" s="692">
        <v>9.0</v>
      </c>
      <c r="I84" s="692">
        <v>16.0</v>
      </c>
      <c r="J84" s="693">
        <v>0.44</v>
      </c>
      <c r="K84" s="21" t="s">
        <v>345</v>
      </c>
      <c r="L84" s="21">
        <v>2.422269595E9</v>
      </c>
      <c r="M84" s="21" t="s">
        <v>65</v>
      </c>
      <c r="N84" s="21" t="s">
        <v>112</v>
      </c>
      <c r="O84" s="21" t="s">
        <v>113</v>
      </c>
      <c r="P84" s="21" t="s">
        <v>12490</v>
      </c>
      <c r="Q84" s="61">
        <f>COUNTIF('Hedef Liste'!$A:$A,A84)</f>
        <v>1</v>
      </c>
    </row>
    <row r="85" hidden="1">
      <c r="A85" s="21" t="s">
        <v>4999</v>
      </c>
      <c r="B85" s="21" t="s">
        <v>5000</v>
      </c>
      <c r="C85" s="691" t="s">
        <v>12489</v>
      </c>
      <c r="D85" s="21" t="s">
        <v>152</v>
      </c>
      <c r="E85" s="692">
        <v>529.0</v>
      </c>
      <c r="F85" s="692">
        <v>9.0</v>
      </c>
      <c r="G85" s="692">
        <v>8.0</v>
      </c>
      <c r="H85" s="692">
        <v>44.0</v>
      </c>
      <c r="I85" s="692">
        <v>52.0</v>
      </c>
      <c r="J85" s="693">
        <v>0.15</v>
      </c>
      <c r="K85" s="21" t="s">
        <v>5001</v>
      </c>
      <c r="L85" s="21">
        <v>2.423167375E9</v>
      </c>
      <c r="M85" s="21" t="s">
        <v>47</v>
      </c>
      <c r="N85" s="21" t="s">
        <v>145</v>
      </c>
      <c r="O85" s="21" t="s">
        <v>5002</v>
      </c>
      <c r="P85" s="21" t="s">
        <v>12490</v>
      </c>
      <c r="Q85" s="61">
        <f>COUNTIF('Hedef Liste'!$A:$A,A85)</f>
        <v>1</v>
      </c>
    </row>
    <row r="86" hidden="1">
      <c r="A86" s="21" t="s">
        <v>7674</v>
      </c>
      <c r="B86" s="21" t="s">
        <v>7675</v>
      </c>
      <c r="C86" s="691" t="s">
        <v>12489</v>
      </c>
      <c r="D86" s="21" t="s">
        <v>110</v>
      </c>
      <c r="E86" s="692">
        <v>456.0</v>
      </c>
      <c r="F86" s="694"/>
      <c r="G86" s="692">
        <v>0.0</v>
      </c>
      <c r="H86" s="692">
        <v>37.0</v>
      </c>
      <c r="I86" s="692">
        <v>37.0</v>
      </c>
      <c r="J86" s="693">
        <v>0.0</v>
      </c>
      <c r="K86" s="21" t="s">
        <v>6762</v>
      </c>
      <c r="L86" s="21">
        <v>2.422294867E9</v>
      </c>
      <c r="M86" s="21" t="s">
        <v>138</v>
      </c>
      <c r="N86" s="21" t="s">
        <v>181</v>
      </c>
      <c r="O86" s="21" t="s">
        <v>7677</v>
      </c>
      <c r="P86" s="21" t="s">
        <v>12490</v>
      </c>
      <c r="Q86" s="61">
        <f>COUNTIF('Hedef Liste'!$A:$A,A86)</f>
        <v>1</v>
      </c>
    </row>
    <row r="87" hidden="1">
      <c r="A87" s="21" t="s">
        <v>7654</v>
      </c>
      <c r="B87" s="21" t="s">
        <v>7655</v>
      </c>
      <c r="C87" s="691" t="s">
        <v>12489</v>
      </c>
      <c r="D87" s="21" t="s">
        <v>45</v>
      </c>
      <c r="E87" s="692">
        <v>348.0</v>
      </c>
      <c r="F87" s="694"/>
      <c r="G87" s="692">
        <v>0.0</v>
      </c>
      <c r="H87" s="692">
        <v>10.0</v>
      </c>
      <c r="I87" s="692">
        <v>10.0</v>
      </c>
      <c r="J87" s="693">
        <v>0.0</v>
      </c>
      <c r="K87" s="21" t="s">
        <v>7656</v>
      </c>
      <c r="L87" s="21">
        <v>5.436930715E9</v>
      </c>
      <c r="M87" s="21" t="s">
        <v>65</v>
      </c>
      <c r="N87" s="21" t="s">
        <v>112</v>
      </c>
      <c r="O87" s="21" t="s">
        <v>7657</v>
      </c>
      <c r="P87" s="21" t="s">
        <v>12490</v>
      </c>
      <c r="Q87" s="61">
        <f>COUNTIF('Hedef Liste'!$A:$A,A87)</f>
        <v>1</v>
      </c>
    </row>
    <row r="88" hidden="1">
      <c r="A88" s="21" t="s">
        <v>1988</v>
      </c>
      <c r="B88" s="21" t="s">
        <v>1989</v>
      </c>
      <c r="C88" s="691" t="s">
        <v>12489</v>
      </c>
      <c r="D88" s="21" t="s">
        <v>200</v>
      </c>
      <c r="E88" s="692">
        <v>2262.0</v>
      </c>
      <c r="F88" s="692">
        <v>96.0</v>
      </c>
      <c r="G88" s="692">
        <v>18.0</v>
      </c>
      <c r="H88" s="692">
        <v>46.0</v>
      </c>
      <c r="I88" s="692">
        <v>64.0</v>
      </c>
      <c r="J88" s="693">
        <v>0.28</v>
      </c>
      <c r="K88" s="21" t="s">
        <v>1990</v>
      </c>
      <c r="L88" s="21">
        <v>5.465363007E9</v>
      </c>
      <c r="M88" s="21" t="s">
        <v>65</v>
      </c>
      <c r="N88" s="21" t="s">
        <v>707</v>
      </c>
      <c r="O88" s="21" t="s">
        <v>1991</v>
      </c>
      <c r="P88" s="21" t="s">
        <v>12490</v>
      </c>
      <c r="Q88" s="61">
        <f>COUNTIF('Hedef Liste'!$A:$A,A88)</f>
        <v>1</v>
      </c>
    </row>
    <row r="89" hidden="1">
      <c r="A89" s="21" t="s">
        <v>5758</v>
      </c>
      <c r="B89" s="21" t="s">
        <v>5759</v>
      </c>
      <c r="C89" s="691" t="s">
        <v>12489</v>
      </c>
      <c r="D89" s="21" t="s">
        <v>45</v>
      </c>
      <c r="E89" s="692">
        <v>9427.0</v>
      </c>
      <c r="F89" s="692">
        <v>166.0</v>
      </c>
      <c r="G89" s="692">
        <v>6.0</v>
      </c>
      <c r="H89" s="692">
        <v>10.0</v>
      </c>
      <c r="I89" s="692">
        <v>16.0</v>
      </c>
      <c r="J89" s="693">
        <v>0.38</v>
      </c>
      <c r="K89" s="21" t="s">
        <v>5752</v>
      </c>
      <c r="L89" s="21">
        <v>2.422384867E9</v>
      </c>
      <c r="M89" s="21" t="s">
        <v>47</v>
      </c>
      <c r="N89" s="21" t="s">
        <v>603</v>
      </c>
      <c r="O89" s="21" t="s">
        <v>5760</v>
      </c>
      <c r="P89" s="21" t="s">
        <v>12490</v>
      </c>
      <c r="Q89" s="61">
        <f>COUNTIF('Hedef Liste'!$A:$A,A89)</f>
        <v>1</v>
      </c>
    </row>
    <row r="90" hidden="1">
      <c r="A90" s="21" t="s">
        <v>580</v>
      </c>
      <c r="B90" s="21" t="s">
        <v>581</v>
      </c>
      <c r="C90" s="691" t="s">
        <v>12489</v>
      </c>
      <c r="D90" s="21" t="s">
        <v>325</v>
      </c>
      <c r="E90" s="692">
        <v>1232.0</v>
      </c>
      <c r="F90" s="692">
        <v>34.0</v>
      </c>
      <c r="G90" s="692">
        <v>8.0</v>
      </c>
      <c r="H90" s="692">
        <v>21.0</v>
      </c>
      <c r="I90" s="692">
        <v>29.0</v>
      </c>
      <c r="J90" s="693">
        <v>0.28</v>
      </c>
      <c r="K90" s="21" t="s">
        <v>582</v>
      </c>
      <c r="L90" s="21">
        <v>5.517980798E9</v>
      </c>
      <c r="M90" s="21" t="s">
        <v>65</v>
      </c>
      <c r="N90" s="21" t="s">
        <v>583</v>
      </c>
      <c r="O90" s="21" t="s">
        <v>584</v>
      </c>
      <c r="P90" s="21" t="s">
        <v>12490</v>
      </c>
      <c r="Q90" s="61">
        <f>COUNTIF('Hedef Liste'!$A:$A,A90)</f>
        <v>1</v>
      </c>
    </row>
    <row r="91" hidden="1">
      <c r="A91" s="21" t="s">
        <v>600</v>
      </c>
      <c r="B91" s="21" t="s">
        <v>601</v>
      </c>
      <c r="C91" s="691" t="s">
        <v>12489</v>
      </c>
      <c r="D91" s="21" t="s">
        <v>325</v>
      </c>
      <c r="E91" s="692">
        <v>63.0</v>
      </c>
      <c r="F91" s="692">
        <v>6.0</v>
      </c>
      <c r="G91" s="692">
        <v>9.0</v>
      </c>
      <c r="H91" s="692">
        <v>17.0</v>
      </c>
      <c r="I91" s="692">
        <v>26.0</v>
      </c>
      <c r="J91" s="693">
        <v>0.35</v>
      </c>
      <c r="K91" s="21" t="s">
        <v>602</v>
      </c>
      <c r="L91" s="21">
        <v>5.32277499E9</v>
      </c>
      <c r="M91" s="21" t="s">
        <v>47</v>
      </c>
      <c r="N91" s="21" t="s">
        <v>603</v>
      </c>
      <c r="O91" s="21" t="s">
        <v>604</v>
      </c>
      <c r="P91" s="21" t="s">
        <v>12490</v>
      </c>
      <c r="Q91" s="61">
        <f>COUNTIF('Hedef Liste'!$A:$A,A91)</f>
        <v>1</v>
      </c>
    </row>
    <row r="92" hidden="1">
      <c r="A92" s="21" t="s">
        <v>8303</v>
      </c>
      <c r="B92" s="21" t="s">
        <v>8304</v>
      </c>
      <c r="C92" s="691" t="s">
        <v>12489</v>
      </c>
      <c r="D92" s="21" t="s">
        <v>74</v>
      </c>
      <c r="E92" s="692">
        <v>253.0</v>
      </c>
      <c r="F92" s="692">
        <v>27.0</v>
      </c>
      <c r="G92" s="692">
        <v>0.0</v>
      </c>
      <c r="H92" s="692">
        <v>147.0</v>
      </c>
      <c r="I92" s="692">
        <v>147.0</v>
      </c>
      <c r="J92" s="693">
        <v>0.0</v>
      </c>
      <c r="K92" s="21" t="s">
        <v>8300</v>
      </c>
      <c r="L92" s="21">
        <v>2.423231177E9</v>
      </c>
      <c r="M92" s="21" t="s">
        <v>47</v>
      </c>
      <c r="N92" s="21" t="s">
        <v>227</v>
      </c>
      <c r="O92" s="21" t="s">
        <v>8301</v>
      </c>
      <c r="P92" s="21" t="s">
        <v>12490</v>
      </c>
      <c r="Q92" s="61">
        <f>COUNTIF('Hedef Liste'!$A:$A,A92)</f>
        <v>1</v>
      </c>
    </row>
    <row r="93" hidden="1">
      <c r="A93" s="21" t="s">
        <v>3311</v>
      </c>
      <c r="B93" s="21" t="s">
        <v>3312</v>
      </c>
      <c r="C93" s="691" t="s">
        <v>12489</v>
      </c>
      <c r="D93" s="21" t="s">
        <v>63</v>
      </c>
      <c r="E93" s="692">
        <v>645.0</v>
      </c>
      <c r="F93" s="692">
        <v>12.0</v>
      </c>
      <c r="G93" s="692">
        <v>0.0</v>
      </c>
      <c r="H93" s="692">
        <v>44.0</v>
      </c>
      <c r="I93" s="692">
        <v>44.0</v>
      </c>
      <c r="J93" s="693">
        <v>0.0</v>
      </c>
      <c r="K93" s="21" t="s">
        <v>3313</v>
      </c>
      <c r="L93" s="21">
        <v>5.538035309E9</v>
      </c>
      <c r="M93" s="21" t="s">
        <v>65</v>
      </c>
      <c r="N93" s="21" t="s">
        <v>1002</v>
      </c>
      <c r="O93" s="21" t="s">
        <v>3314</v>
      </c>
      <c r="P93" s="21" t="s">
        <v>12490</v>
      </c>
      <c r="Q93" s="61">
        <f>COUNTIF('Hedef Liste'!$A:$A,A93)</f>
        <v>1</v>
      </c>
    </row>
    <row r="94" hidden="1">
      <c r="A94" s="21" t="s">
        <v>3912</v>
      </c>
      <c r="B94" s="21" t="s">
        <v>3913</v>
      </c>
      <c r="C94" s="691" t="s">
        <v>12489</v>
      </c>
      <c r="D94" s="21" t="s">
        <v>143</v>
      </c>
      <c r="E94" s="692">
        <v>1971.0</v>
      </c>
      <c r="F94" s="692">
        <v>88.0</v>
      </c>
      <c r="G94" s="692">
        <v>18.0</v>
      </c>
      <c r="H94" s="692">
        <v>4.0</v>
      </c>
      <c r="I94" s="692">
        <v>22.0</v>
      </c>
      <c r="J94" s="693">
        <v>0.82</v>
      </c>
      <c r="K94" s="21" t="s">
        <v>3914</v>
      </c>
      <c r="L94" s="21">
        <v>5.372723075E9</v>
      </c>
      <c r="M94" s="21" t="s">
        <v>138</v>
      </c>
      <c r="N94" s="21" t="s">
        <v>1756</v>
      </c>
      <c r="O94" s="21" t="s">
        <v>3915</v>
      </c>
      <c r="P94" s="21" t="s">
        <v>12490</v>
      </c>
      <c r="Q94" s="61">
        <f>COUNTIF('Hedef Liste'!$A:$A,A94)</f>
        <v>1</v>
      </c>
    </row>
    <row r="95" hidden="1">
      <c r="A95" s="21" t="s">
        <v>6913</v>
      </c>
      <c r="B95" s="21" t="s">
        <v>12541</v>
      </c>
      <c r="C95" s="691" t="s">
        <v>12489</v>
      </c>
      <c r="D95" s="21" t="s">
        <v>110</v>
      </c>
      <c r="E95" s="692">
        <v>7071.0</v>
      </c>
      <c r="F95" s="692">
        <v>211.0</v>
      </c>
      <c r="G95" s="692">
        <v>0.0</v>
      </c>
      <c r="H95" s="692">
        <v>54.0</v>
      </c>
      <c r="I95" s="692">
        <v>54.0</v>
      </c>
      <c r="J95" s="693">
        <v>0.0</v>
      </c>
      <c r="K95" s="21" t="s">
        <v>12542</v>
      </c>
      <c r="L95" s="21">
        <v>5.301765733E9</v>
      </c>
      <c r="M95" s="21" t="s">
        <v>65</v>
      </c>
      <c r="N95" s="21" t="s">
        <v>285</v>
      </c>
      <c r="O95" s="21" t="s">
        <v>2225</v>
      </c>
      <c r="P95" s="21" t="s">
        <v>12490</v>
      </c>
      <c r="Q95" s="61">
        <f>COUNTIF('Hedef Liste'!$A:$A,A95)</f>
        <v>1</v>
      </c>
    </row>
    <row r="96" hidden="1">
      <c r="A96" s="21" t="s">
        <v>442</v>
      </c>
      <c r="B96" s="21" t="s">
        <v>443</v>
      </c>
      <c r="C96" s="691" t="s">
        <v>12489</v>
      </c>
      <c r="D96" s="21" t="s">
        <v>325</v>
      </c>
      <c r="E96" s="692">
        <v>599.0</v>
      </c>
      <c r="F96" s="692">
        <v>22.0</v>
      </c>
      <c r="G96" s="692">
        <v>0.0</v>
      </c>
      <c r="H96" s="692">
        <v>21.0</v>
      </c>
      <c r="I96" s="692">
        <v>21.0</v>
      </c>
      <c r="J96" s="693">
        <v>0.0</v>
      </c>
      <c r="K96" s="21" t="s">
        <v>444</v>
      </c>
      <c r="L96" s="21">
        <v>5.415079625E9</v>
      </c>
      <c r="M96" s="21" t="s">
        <v>47</v>
      </c>
      <c r="N96" s="21" t="s">
        <v>445</v>
      </c>
      <c r="O96" s="21" t="s">
        <v>446</v>
      </c>
      <c r="P96" s="21" t="s">
        <v>12490</v>
      </c>
      <c r="Q96" s="61">
        <f>COUNTIF('Hedef Liste'!$A:$A,A96)</f>
        <v>1</v>
      </c>
    </row>
    <row r="97" hidden="1">
      <c r="A97" s="21" t="s">
        <v>6135</v>
      </c>
      <c r="B97" s="21" t="s">
        <v>12543</v>
      </c>
      <c r="C97" s="691" t="s">
        <v>12489</v>
      </c>
      <c r="D97" s="21" t="s">
        <v>818</v>
      </c>
      <c r="E97" s="692">
        <v>1095.0</v>
      </c>
      <c r="F97" s="692">
        <v>64.0</v>
      </c>
      <c r="G97" s="692">
        <v>29.0</v>
      </c>
      <c r="H97" s="692">
        <v>19.0</v>
      </c>
      <c r="I97" s="692">
        <v>48.0</v>
      </c>
      <c r="J97" s="693">
        <v>0.6</v>
      </c>
      <c r="K97" s="21" t="s">
        <v>6103</v>
      </c>
      <c r="L97" s="21">
        <v>2.423261582E9</v>
      </c>
      <c r="M97" s="21" t="s">
        <v>65</v>
      </c>
      <c r="N97" s="21" t="s">
        <v>483</v>
      </c>
      <c r="O97" s="21" t="s">
        <v>6137</v>
      </c>
      <c r="P97" s="21" t="s">
        <v>12490</v>
      </c>
      <c r="Q97" s="61">
        <f>COUNTIF('Hedef Liste'!$A:$A,A97)</f>
        <v>1</v>
      </c>
    </row>
    <row r="98" hidden="1">
      <c r="A98" s="21" t="s">
        <v>12544</v>
      </c>
      <c r="B98" s="21" t="s">
        <v>12545</v>
      </c>
      <c r="C98" s="691" t="s">
        <v>12489</v>
      </c>
      <c r="D98" s="21" t="s">
        <v>325</v>
      </c>
      <c r="E98" s="692">
        <v>1687.0</v>
      </c>
      <c r="F98" s="692">
        <v>64.0</v>
      </c>
      <c r="G98" s="692">
        <v>86.0</v>
      </c>
      <c r="H98" s="692">
        <v>4.0</v>
      </c>
      <c r="I98" s="692">
        <v>90.0</v>
      </c>
      <c r="J98" s="693">
        <v>0.96</v>
      </c>
      <c r="K98" s="21" t="s">
        <v>12519</v>
      </c>
      <c r="L98" s="21">
        <v>5.412561113E9</v>
      </c>
      <c r="M98" s="21" t="s">
        <v>138</v>
      </c>
      <c r="N98" s="21" t="s">
        <v>1256</v>
      </c>
      <c r="O98" s="21" t="s">
        <v>12546</v>
      </c>
      <c r="P98" s="21" t="s">
        <v>12505</v>
      </c>
      <c r="Q98" s="61">
        <f>COUNTIF('Hedef Liste'!$A:$A,A98)</f>
        <v>0</v>
      </c>
    </row>
    <row r="99" hidden="1">
      <c r="A99" s="21" t="s">
        <v>12547</v>
      </c>
      <c r="B99" s="21" t="s">
        <v>12548</v>
      </c>
      <c r="C99" s="691" t="s">
        <v>12489</v>
      </c>
      <c r="D99" s="21" t="s">
        <v>325</v>
      </c>
      <c r="E99" s="692">
        <v>21.0</v>
      </c>
      <c r="F99" s="694"/>
      <c r="G99" s="692">
        <v>46.0</v>
      </c>
      <c r="H99" s="692">
        <v>3.0</v>
      </c>
      <c r="I99" s="692">
        <v>49.0</v>
      </c>
      <c r="J99" s="693">
        <v>0.94</v>
      </c>
      <c r="K99" s="21" t="s">
        <v>12519</v>
      </c>
      <c r="L99" s="21">
        <v>5.379725351E9</v>
      </c>
      <c r="M99" s="21" t="s">
        <v>65</v>
      </c>
      <c r="N99" s="21" t="s">
        <v>588</v>
      </c>
      <c r="O99" s="21" t="s">
        <v>12549</v>
      </c>
      <c r="P99" s="21" t="s">
        <v>12505</v>
      </c>
      <c r="Q99" s="61">
        <f>COUNTIF('Hedef Liste'!$A:$A,A99)</f>
        <v>0</v>
      </c>
    </row>
    <row r="100" hidden="1">
      <c r="A100" s="21" t="s">
        <v>4723</v>
      </c>
      <c r="B100" s="21" t="s">
        <v>4724</v>
      </c>
      <c r="C100" s="691" t="s">
        <v>12489</v>
      </c>
      <c r="D100" s="21" t="s">
        <v>200</v>
      </c>
      <c r="E100" s="692">
        <v>1390.0</v>
      </c>
      <c r="F100" s="692">
        <v>73.0</v>
      </c>
      <c r="G100" s="692">
        <v>15.0</v>
      </c>
      <c r="H100" s="692">
        <v>57.0</v>
      </c>
      <c r="I100" s="692">
        <v>72.0</v>
      </c>
      <c r="J100" s="693">
        <v>0.21</v>
      </c>
      <c r="K100" s="21" t="s">
        <v>4725</v>
      </c>
      <c r="L100" s="21">
        <v>5.305630207E9</v>
      </c>
      <c r="M100" s="21" t="s">
        <v>138</v>
      </c>
      <c r="N100" s="21" t="s">
        <v>181</v>
      </c>
      <c r="O100" s="21" t="s">
        <v>4726</v>
      </c>
      <c r="P100" s="21" t="s">
        <v>12490</v>
      </c>
      <c r="Q100" s="61">
        <f>COUNTIF('Hedef Liste'!$A:$A,A100)</f>
        <v>1</v>
      </c>
    </row>
    <row r="101" hidden="1">
      <c r="A101" s="21" t="s">
        <v>12550</v>
      </c>
      <c r="B101" s="21" t="s">
        <v>12551</v>
      </c>
      <c r="C101" s="691" t="s">
        <v>12489</v>
      </c>
      <c r="D101" s="21" t="s">
        <v>325</v>
      </c>
      <c r="E101" s="692">
        <v>749.0</v>
      </c>
      <c r="F101" s="692">
        <v>33.0</v>
      </c>
      <c r="G101" s="692">
        <v>38.0</v>
      </c>
      <c r="H101" s="692">
        <v>3.0</v>
      </c>
      <c r="I101" s="692">
        <v>41.0</v>
      </c>
      <c r="J101" s="693">
        <v>0.93</v>
      </c>
      <c r="K101" s="21" t="s">
        <v>12519</v>
      </c>
      <c r="L101" s="21">
        <v>5.357260822E9</v>
      </c>
      <c r="M101" s="21" t="s">
        <v>65</v>
      </c>
      <c r="N101" s="21" t="s">
        <v>583</v>
      </c>
      <c r="O101" s="21" t="s">
        <v>12552</v>
      </c>
      <c r="P101" s="21" t="s">
        <v>12505</v>
      </c>
      <c r="Q101" s="61">
        <f>COUNTIF('Hedef Liste'!$A:$A,A101)</f>
        <v>0</v>
      </c>
    </row>
    <row r="102" hidden="1">
      <c r="A102" s="21" t="s">
        <v>12553</v>
      </c>
      <c r="B102" s="21" t="s">
        <v>12554</v>
      </c>
      <c r="C102" s="691" t="s">
        <v>12489</v>
      </c>
      <c r="D102" s="21" t="s">
        <v>325</v>
      </c>
      <c r="E102" s="692">
        <v>23.0</v>
      </c>
      <c r="F102" s="694"/>
      <c r="G102" s="692">
        <v>66.0</v>
      </c>
      <c r="H102" s="692">
        <v>4.0</v>
      </c>
      <c r="I102" s="692">
        <v>70.0</v>
      </c>
      <c r="J102" s="693">
        <v>0.94</v>
      </c>
      <c r="K102" s="21" t="s">
        <v>12519</v>
      </c>
      <c r="L102" s="21">
        <v>5.537421444E9</v>
      </c>
      <c r="M102" s="21" t="s">
        <v>58</v>
      </c>
      <c r="N102" s="21" t="s">
        <v>2349</v>
      </c>
      <c r="O102" s="21" t="s">
        <v>12555</v>
      </c>
      <c r="P102" s="21" t="s">
        <v>12505</v>
      </c>
      <c r="Q102" s="61">
        <f>COUNTIF('Hedef Liste'!$A:$A,A102)</f>
        <v>0</v>
      </c>
    </row>
    <row r="103" hidden="1">
      <c r="A103" s="21" t="s">
        <v>12556</v>
      </c>
      <c r="B103" s="21" t="s">
        <v>12557</v>
      </c>
      <c r="C103" s="691" t="s">
        <v>12489</v>
      </c>
      <c r="D103" s="21" t="s">
        <v>325</v>
      </c>
      <c r="E103" s="692">
        <v>222.0</v>
      </c>
      <c r="F103" s="692">
        <v>8.0</v>
      </c>
      <c r="G103" s="692">
        <v>51.0</v>
      </c>
      <c r="H103" s="692">
        <v>4.0</v>
      </c>
      <c r="I103" s="692">
        <v>55.0</v>
      </c>
      <c r="J103" s="693">
        <v>0.93</v>
      </c>
      <c r="K103" s="21" t="s">
        <v>12519</v>
      </c>
      <c r="L103" s="21">
        <v>5.417310307E9</v>
      </c>
      <c r="M103" s="21" t="s">
        <v>65</v>
      </c>
      <c r="N103" s="21" t="s">
        <v>550</v>
      </c>
      <c r="O103" s="21" t="s">
        <v>12558</v>
      </c>
      <c r="P103" s="21" t="s">
        <v>12505</v>
      </c>
      <c r="Q103" s="61">
        <f>COUNTIF('Hedef Liste'!$A:$A,A103)</f>
        <v>0</v>
      </c>
    </row>
    <row r="104" hidden="1">
      <c r="A104" s="21" t="s">
        <v>12559</v>
      </c>
      <c r="B104" s="21" t="s">
        <v>12560</v>
      </c>
      <c r="C104" s="691" t="s">
        <v>12489</v>
      </c>
      <c r="D104" s="21" t="s">
        <v>325</v>
      </c>
      <c r="E104" s="695">
        <v>1679.0</v>
      </c>
      <c r="F104" s="692">
        <v>68.0</v>
      </c>
      <c r="G104" s="692">
        <v>58.0</v>
      </c>
      <c r="H104" s="692">
        <v>5.0</v>
      </c>
      <c r="I104" s="692">
        <v>63.0</v>
      </c>
      <c r="J104" s="693">
        <v>0.92</v>
      </c>
      <c r="K104" s="21" t="s">
        <v>12519</v>
      </c>
      <c r="L104" s="21">
        <v>5.524170715E9</v>
      </c>
      <c r="M104" s="21" t="s">
        <v>47</v>
      </c>
      <c r="N104" s="21" t="s">
        <v>719</v>
      </c>
      <c r="O104" s="21" t="s">
        <v>12561</v>
      </c>
      <c r="P104" s="21" t="s">
        <v>12505</v>
      </c>
      <c r="Q104" s="61">
        <f>COUNTIF('Hedef Liste'!$A:$A,A104)</f>
        <v>0</v>
      </c>
    </row>
    <row r="105" hidden="1">
      <c r="A105" s="21" t="s">
        <v>12562</v>
      </c>
      <c r="B105" s="21" t="s">
        <v>12563</v>
      </c>
      <c r="C105" s="691" t="s">
        <v>12489</v>
      </c>
      <c r="D105" s="21" t="s">
        <v>325</v>
      </c>
      <c r="E105" s="692">
        <v>323.0</v>
      </c>
      <c r="F105" s="692">
        <v>13.0</v>
      </c>
      <c r="G105" s="692">
        <v>64.0</v>
      </c>
      <c r="H105" s="692">
        <v>3.0</v>
      </c>
      <c r="I105" s="692">
        <v>67.0</v>
      </c>
      <c r="J105" s="693">
        <v>0.96</v>
      </c>
      <c r="K105" s="21" t="s">
        <v>12519</v>
      </c>
      <c r="L105" s="21">
        <v>5.07959798E9</v>
      </c>
      <c r="M105" s="21" t="s">
        <v>1600</v>
      </c>
      <c r="N105" s="21" t="s">
        <v>1601</v>
      </c>
      <c r="O105" s="21" t="s">
        <v>12564</v>
      </c>
      <c r="P105" s="21" t="s">
        <v>12505</v>
      </c>
      <c r="Q105" s="61">
        <f>COUNTIF('Hedef Liste'!$A:$A,A105)</f>
        <v>0</v>
      </c>
    </row>
    <row r="106" hidden="1">
      <c r="A106" s="21" t="s">
        <v>12565</v>
      </c>
      <c r="B106" s="21" t="s">
        <v>12566</v>
      </c>
      <c r="C106" s="691" t="s">
        <v>12489</v>
      </c>
      <c r="D106" s="21" t="s">
        <v>325</v>
      </c>
      <c r="E106" s="692">
        <v>1104.0</v>
      </c>
      <c r="F106" s="692">
        <v>39.0</v>
      </c>
      <c r="G106" s="692">
        <v>68.0</v>
      </c>
      <c r="H106" s="692">
        <v>5.0</v>
      </c>
      <c r="I106" s="692">
        <v>73.0</v>
      </c>
      <c r="J106" s="693">
        <v>0.93</v>
      </c>
      <c r="K106" s="21" t="s">
        <v>12519</v>
      </c>
      <c r="L106" s="21">
        <v>5.445351971E9</v>
      </c>
      <c r="M106" s="21" t="s">
        <v>65</v>
      </c>
      <c r="N106" s="21" t="s">
        <v>1065</v>
      </c>
      <c r="O106" s="21" t="s">
        <v>12567</v>
      </c>
      <c r="P106" s="21" t="s">
        <v>12505</v>
      </c>
      <c r="Q106" s="61">
        <f>COUNTIF('Hedef Liste'!$A:$A,A106)</f>
        <v>0</v>
      </c>
    </row>
    <row r="107" hidden="1">
      <c r="A107" s="21" t="s">
        <v>12568</v>
      </c>
      <c r="B107" s="21" t="s">
        <v>12569</v>
      </c>
      <c r="C107" s="691" t="s">
        <v>12489</v>
      </c>
      <c r="D107" s="21" t="s">
        <v>325</v>
      </c>
      <c r="E107" s="692">
        <v>275.0</v>
      </c>
      <c r="F107" s="692">
        <v>51.0</v>
      </c>
      <c r="G107" s="692">
        <v>82.0</v>
      </c>
      <c r="H107" s="692">
        <v>4.0</v>
      </c>
      <c r="I107" s="692">
        <v>86.0</v>
      </c>
      <c r="J107" s="693">
        <v>0.95</v>
      </c>
      <c r="K107" s="21" t="s">
        <v>12519</v>
      </c>
      <c r="L107" s="21">
        <v>5.423130748E9</v>
      </c>
      <c r="M107" s="21" t="s">
        <v>65</v>
      </c>
      <c r="N107" s="21" t="s">
        <v>778</v>
      </c>
      <c r="O107" s="21" t="s">
        <v>12570</v>
      </c>
      <c r="P107" s="21" t="s">
        <v>12505</v>
      </c>
      <c r="Q107" s="61">
        <f>COUNTIF('Hedef Liste'!$A:$A,A107)</f>
        <v>0</v>
      </c>
    </row>
    <row r="108" hidden="1">
      <c r="A108" s="21" t="s">
        <v>12571</v>
      </c>
      <c r="B108" s="21" t="s">
        <v>12572</v>
      </c>
      <c r="C108" s="691" t="s">
        <v>12489</v>
      </c>
      <c r="D108" s="21" t="s">
        <v>325</v>
      </c>
      <c r="E108" s="692">
        <v>1637.0</v>
      </c>
      <c r="F108" s="692">
        <v>89.0</v>
      </c>
      <c r="G108" s="692">
        <v>65.0</v>
      </c>
      <c r="H108" s="692">
        <v>3.0</v>
      </c>
      <c r="I108" s="692">
        <v>68.0</v>
      </c>
      <c r="J108" s="693">
        <v>0.96</v>
      </c>
      <c r="K108" s="21" t="s">
        <v>12519</v>
      </c>
      <c r="L108" s="21">
        <v>5.423345479E9</v>
      </c>
      <c r="M108" s="21" t="s">
        <v>47</v>
      </c>
      <c r="N108" s="21" t="s">
        <v>195</v>
      </c>
      <c r="O108" s="21" t="s">
        <v>12573</v>
      </c>
      <c r="P108" s="21" t="s">
        <v>12505</v>
      </c>
      <c r="Q108" s="61">
        <f>COUNTIF('Hedef Liste'!$A:$A,A108)</f>
        <v>0</v>
      </c>
    </row>
    <row r="109" hidden="1">
      <c r="A109" s="21" t="s">
        <v>12574</v>
      </c>
      <c r="B109" s="21" t="s">
        <v>12575</v>
      </c>
      <c r="C109" s="691" t="s">
        <v>12489</v>
      </c>
      <c r="D109" s="21" t="s">
        <v>325</v>
      </c>
      <c r="E109" s="695">
        <v>1056.0</v>
      </c>
      <c r="F109" s="692">
        <v>55.0</v>
      </c>
      <c r="G109" s="692">
        <v>110.0</v>
      </c>
      <c r="H109" s="692">
        <v>4.0</v>
      </c>
      <c r="I109" s="692">
        <v>114.0</v>
      </c>
      <c r="J109" s="693">
        <v>0.96</v>
      </c>
      <c r="K109" s="21" t="s">
        <v>12519</v>
      </c>
      <c r="L109" s="21">
        <v>5.5306001E9</v>
      </c>
      <c r="M109" s="21" t="s">
        <v>58</v>
      </c>
      <c r="N109" s="21" t="s">
        <v>1501</v>
      </c>
      <c r="O109" s="21" t="s">
        <v>12576</v>
      </c>
      <c r="P109" s="21" t="s">
        <v>12505</v>
      </c>
      <c r="Q109" s="61">
        <f>COUNTIF('Hedef Liste'!$A:$A,A109)</f>
        <v>0</v>
      </c>
    </row>
    <row r="110" hidden="1">
      <c r="A110" s="21" t="s">
        <v>12577</v>
      </c>
      <c r="B110" s="21" t="s">
        <v>12578</v>
      </c>
      <c r="C110" s="691" t="s">
        <v>12489</v>
      </c>
      <c r="D110" s="21" t="s">
        <v>325</v>
      </c>
      <c r="E110" s="692">
        <v>1676.0</v>
      </c>
      <c r="F110" s="692">
        <v>138.0</v>
      </c>
      <c r="G110" s="692">
        <v>108.0</v>
      </c>
      <c r="H110" s="692">
        <v>9.0</v>
      </c>
      <c r="I110" s="692">
        <v>117.0</v>
      </c>
      <c r="J110" s="693">
        <v>0.92</v>
      </c>
      <c r="K110" s="21" t="s">
        <v>12519</v>
      </c>
      <c r="L110" s="21">
        <v>5.3170675E9</v>
      </c>
      <c r="M110" s="21" t="s">
        <v>388</v>
      </c>
      <c r="N110" s="21" t="s">
        <v>483</v>
      </c>
      <c r="O110" s="21" t="s">
        <v>12579</v>
      </c>
      <c r="P110" s="21" t="s">
        <v>12505</v>
      </c>
      <c r="Q110" s="61">
        <f>COUNTIF('Hedef Liste'!$A:$A,A110)</f>
        <v>0</v>
      </c>
    </row>
    <row r="111" hidden="1">
      <c r="A111" s="21" t="s">
        <v>12580</v>
      </c>
      <c r="B111" s="21" t="s">
        <v>12581</v>
      </c>
      <c r="C111" s="691" t="s">
        <v>12489</v>
      </c>
      <c r="D111" s="21" t="s">
        <v>325</v>
      </c>
      <c r="E111" s="692">
        <v>2118.0</v>
      </c>
      <c r="F111" s="692">
        <v>108.0</v>
      </c>
      <c r="G111" s="692">
        <v>102.0</v>
      </c>
      <c r="H111" s="692">
        <v>8.0</v>
      </c>
      <c r="I111" s="692">
        <v>110.0</v>
      </c>
      <c r="J111" s="693">
        <v>0.93</v>
      </c>
      <c r="K111" s="21" t="s">
        <v>12519</v>
      </c>
      <c r="L111" s="21">
        <v>5.466107707E9</v>
      </c>
      <c r="M111" s="21" t="s">
        <v>65</v>
      </c>
      <c r="N111" s="21" t="s">
        <v>2189</v>
      </c>
      <c r="O111" s="21" t="s">
        <v>12582</v>
      </c>
      <c r="P111" s="21" t="s">
        <v>12505</v>
      </c>
      <c r="Q111" s="61">
        <f>COUNTIF('Hedef Liste'!$A:$A,A111)</f>
        <v>0</v>
      </c>
    </row>
    <row r="112" hidden="1">
      <c r="A112" s="21" t="s">
        <v>1294</v>
      </c>
      <c r="B112" s="21" t="s">
        <v>12583</v>
      </c>
      <c r="C112" s="691" t="s">
        <v>12489</v>
      </c>
      <c r="D112" s="21" t="s">
        <v>45</v>
      </c>
      <c r="E112" s="692">
        <v>3446.0</v>
      </c>
      <c r="F112" s="692">
        <v>134.0</v>
      </c>
      <c r="G112" s="692">
        <v>0.0</v>
      </c>
      <c r="H112" s="692">
        <v>88.0</v>
      </c>
      <c r="I112" s="692">
        <v>88.0</v>
      </c>
      <c r="J112" s="693">
        <v>0.0</v>
      </c>
      <c r="K112" s="21" t="s">
        <v>1296</v>
      </c>
      <c r="L112" s="21">
        <v>2.422487276E9</v>
      </c>
      <c r="M112" s="21" t="s">
        <v>47</v>
      </c>
      <c r="N112" s="21" t="s">
        <v>410</v>
      </c>
      <c r="O112" s="21" t="s">
        <v>1297</v>
      </c>
      <c r="P112" s="21" t="s">
        <v>12490</v>
      </c>
      <c r="Q112" s="61">
        <f>COUNTIF('Hedef Liste'!$A:$A,A112)</f>
        <v>1</v>
      </c>
    </row>
    <row r="113" hidden="1">
      <c r="A113" s="21" t="s">
        <v>1072</v>
      </c>
      <c r="B113" s="21" t="s">
        <v>12584</v>
      </c>
      <c r="C113" s="691" t="s">
        <v>12489</v>
      </c>
      <c r="D113" s="21" t="s">
        <v>110</v>
      </c>
      <c r="E113" s="692">
        <v>1875.0</v>
      </c>
      <c r="F113" s="692">
        <v>54.0</v>
      </c>
      <c r="G113" s="692">
        <v>0.0</v>
      </c>
      <c r="H113" s="692">
        <v>31.0</v>
      </c>
      <c r="I113" s="692">
        <v>31.0</v>
      </c>
      <c r="J113" s="693">
        <v>0.0</v>
      </c>
      <c r="K113" s="21" t="s">
        <v>1074</v>
      </c>
      <c r="L113" s="21">
        <v>2.423330202E9</v>
      </c>
      <c r="M113" s="21" t="s">
        <v>65</v>
      </c>
      <c r="N113" s="21" t="s">
        <v>356</v>
      </c>
      <c r="O113" s="21" t="s">
        <v>1075</v>
      </c>
      <c r="P113" s="21" t="s">
        <v>12490</v>
      </c>
      <c r="Q113" s="61">
        <f>COUNTIF('Hedef Liste'!$A:$A,A113)</f>
        <v>1</v>
      </c>
    </row>
    <row r="114" hidden="1">
      <c r="A114" s="21" t="s">
        <v>6717</v>
      </c>
      <c r="B114" s="21" t="s">
        <v>12585</v>
      </c>
      <c r="C114" s="691" t="s">
        <v>12489</v>
      </c>
      <c r="D114" s="21" t="s">
        <v>110</v>
      </c>
      <c r="E114" s="692">
        <v>1292.0</v>
      </c>
      <c r="F114" s="692">
        <v>28.0</v>
      </c>
      <c r="G114" s="692">
        <v>21.0</v>
      </c>
      <c r="H114" s="692">
        <v>12.0</v>
      </c>
      <c r="I114" s="692">
        <v>33.0</v>
      </c>
      <c r="J114" s="693">
        <v>0.64</v>
      </c>
      <c r="K114" s="21" t="s">
        <v>6719</v>
      </c>
      <c r="L114" s="21">
        <v>2.422286364E9</v>
      </c>
      <c r="M114" s="21" t="s">
        <v>138</v>
      </c>
      <c r="N114" s="21" t="s">
        <v>139</v>
      </c>
      <c r="O114" s="21" t="s">
        <v>6720</v>
      </c>
      <c r="P114" s="21" t="s">
        <v>12490</v>
      </c>
      <c r="Q114" s="61">
        <f>COUNTIF('Hedef Liste'!$A:$A,A114)</f>
        <v>1</v>
      </c>
    </row>
    <row r="115" hidden="1">
      <c r="A115" s="21" t="s">
        <v>12586</v>
      </c>
      <c r="B115" s="21" t="s">
        <v>12587</v>
      </c>
      <c r="C115" s="691" t="s">
        <v>12489</v>
      </c>
      <c r="D115" s="21" t="s">
        <v>344</v>
      </c>
      <c r="E115" s="692">
        <v>12281.0</v>
      </c>
      <c r="F115" s="692">
        <v>254.0</v>
      </c>
      <c r="G115" s="692">
        <v>90.0</v>
      </c>
      <c r="H115" s="692">
        <v>1.0</v>
      </c>
      <c r="I115" s="692">
        <v>91.0</v>
      </c>
      <c r="J115" s="693">
        <v>0.99</v>
      </c>
      <c r="K115" s="21" t="s">
        <v>12588</v>
      </c>
      <c r="L115" s="21">
        <v>1.111111111E9</v>
      </c>
      <c r="M115" s="21" t="s">
        <v>65</v>
      </c>
      <c r="N115" s="21" t="s">
        <v>3323</v>
      </c>
      <c r="O115" s="21" t="s">
        <v>12589</v>
      </c>
      <c r="P115" s="21" t="s">
        <v>12505</v>
      </c>
      <c r="Q115" s="61">
        <f>COUNTIF('Hedef Liste'!$A:$A,A115)</f>
        <v>0</v>
      </c>
    </row>
    <row r="116" hidden="1">
      <c r="A116" s="21" t="s">
        <v>12590</v>
      </c>
      <c r="B116" s="21" t="s">
        <v>12591</v>
      </c>
      <c r="C116" s="691" t="s">
        <v>12510</v>
      </c>
      <c r="D116" s="21" t="s">
        <v>344</v>
      </c>
      <c r="E116" s="692">
        <v>8991.0</v>
      </c>
      <c r="F116" s="694"/>
      <c r="G116" s="692">
        <v>91.0</v>
      </c>
      <c r="H116" s="692">
        <v>1.0</v>
      </c>
      <c r="I116" s="692">
        <v>92.0</v>
      </c>
      <c r="J116" s="693">
        <v>0.99</v>
      </c>
      <c r="K116" s="21" t="s">
        <v>12588</v>
      </c>
      <c r="L116" s="21">
        <v>1.111111111E9</v>
      </c>
      <c r="M116" s="21" t="s">
        <v>138</v>
      </c>
      <c r="N116" s="21" t="s">
        <v>382</v>
      </c>
      <c r="O116" s="21" t="s">
        <v>12592</v>
      </c>
      <c r="P116" s="21" t="s">
        <v>12505</v>
      </c>
      <c r="Q116" s="61">
        <f>COUNTIF('Hedef Liste'!$A:$A,A116)</f>
        <v>0</v>
      </c>
    </row>
    <row r="117" hidden="1">
      <c r="A117" s="21" t="s">
        <v>5278</v>
      </c>
      <c r="B117" s="21" t="s">
        <v>5279</v>
      </c>
      <c r="C117" s="691" t="s">
        <v>12489</v>
      </c>
      <c r="D117" s="21" t="s">
        <v>63</v>
      </c>
      <c r="E117" s="692">
        <v>349.0</v>
      </c>
      <c r="F117" s="692">
        <v>17.0</v>
      </c>
      <c r="G117" s="692">
        <v>0.0</v>
      </c>
      <c r="H117" s="692">
        <v>9.0</v>
      </c>
      <c r="I117" s="692">
        <v>9.0</v>
      </c>
      <c r="J117" s="693">
        <v>0.0</v>
      </c>
      <c r="K117" s="21" t="s">
        <v>234</v>
      </c>
      <c r="L117" s="21">
        <v>5.45324555E9</v>
      </c>
      <c r="M117" s="21" t="s">
        <v>47</v>
      </c>
      <c r="N117" s="21" t="s">
        <v>94</v>
      </c>
      <c r="O117" s="21" t="s">
        <v>235</v>
      </c>
      <c r="P117" s="21" t="s">
        <v>12490</v>
      </c>
      <c r="Q117" s="61">
        <f>COUNTIF('Hedef Liste'!$A:$A,A117)</f>
        <v>1</v>
      </c>
    </row>
    <row r="118" hidden="1">
      <c r="A118" s="21" t="s">
        <v>3634</v>
      </c>
      <c r="B118" s="21" t="s">
        <v>12593</v>
      </c>
      <c r="C118" s="691" t="s">
        <v>12489</v>
      </c>
      <c r="D118" s="21" t="s">
        <v>110</v>
      </c>
      <c r="E118" s="692">
        <v>4306.0</v>
      </c>
      <c r="F118" s="692">
        <v>163.0</v>
      </c>
      <c r="G118" s="692">
        <v>78.0</v>
      </c>
      <c r="H118" s="692">
        <v>24.0</v>
      </c>
      <c r="I118" s="692">
        <v>102.0</v>
      </c>
      <c r="J118" s="693">
        <v>0.76</v>
      </c>
      <c r="K118" s="21" t="s">
        <v>3627</v>
      </c>
      <c r="L118" s="21">
        <v>2.422290044E9</v>
      </c>
      <c r="M118" s="21" t="s">
        <v>138</v>
      </c>
      <c r="N118" s="21" t="s">
        <v>3636</v>
      </c>
      <c r="O118" s="21" t="s">
        <v>3637</v>
      </c>
      <c r="P118" s="21" t="s">
        <v>12490</v>
      </c>
      <c r="Q118" s="61">
        <f>COUNTIF('Hedef Liste'!$A:$A,A118)</f>
        <v>1</v>
      </c>
    </row>
    <row r="119" hidden="1">
      <c r="A119" s="21" t="s">
        <v>12594</v>
      </c>
      <c r="B119" s="21" t="s">
        <v>12595</v>
      </c>
      <c r="C119" s="691" t="s">
        <v>12489</v>
      </c>
      <c r="D119" s="21" t="s">
        <v>325</v>
      </c>
      <c r="E119" s="692">
        <v>2179.0</v>
      </c>
      <c r="F119" s="692">
        <v>99.0</v>
      </c>
      <c r="G119" s="692">
        <v>82.0</v>
      </c>
      <c r="H119" s="692">
        <v>5.0</v>
      </c>
      <c r="I119" s="692">
        <v>87.0</v>
      </c>
      <c r="J119" s="693">
        <v>0.94</v>
      </c>
      <c r="K119" s="21" t="s">
        <v>12519</v>
      </c>
      <c r="L119" s="21">
        <v>2.425124564E9</v>
      </c>
      <c r="M119" s="21" t="s">
        <v>368</v>
      </c>
      <c r="N119" s="21" t="s">
        <v>813</v>
      </c>
      <c r="O119" s="21" t="s">
        <v>12596</v>
      </c>
      <c r="P119" s="21" t="s">
        <v>12505</v>
      </c>
      <c r="Q119" s="61">
        <f>COUNTIF('Hedef Liste'!$A:$A,A119)</f>
        <v>0</v>
      </c>
    </row>
    <row r="120" hidden="1">
      <c r="A120" s="21" t="s">
        <v>12597</v>
      </c>
      <c r="B120" s="21" t="s">
        <v>12598</v>
      </c>
      <c r="C120" s="691" t="s">
        <v>12489</v>
      </c>
      <c r="D120" s="21" t="s">
        <v>325</v>
      </c>
      <c r="E120" s="692">
        <v>808.0</v>
      </c>
      <c r="F120" s="692">
        <v>60.0</v>
      </c>
      <c r="G120" s="692">
        <v>57.0</v>
      </c>
      <c r="H120" s="692">
        <v>3.0</v>
      </c>
      <c r="I120" s="692">
        <v>60.0</v>
      </c>
      <c r="J120" s="693">
        <v>0.95</v>
      </c>
      <c r="K120" s="21" t="s">
        <v>12519</v>
      </c>
      <c r="L120" s="21">
        <v>5.330323355E9</v>
      </c>
      <c r="M120" s="21" t="s">
        <v>47</v>
      </c>
      <c r="N120" s="21" t="s">
        <v>187</v>
      </c>
      <c r="O120" s="21" t="s">
        <v>12599</v>
      </c>
      <c r="P120" s="21" t="s">
        <v>12505</v>
      </c>
      <c r="Q120" s="61">
        <f>COUNTIF('Hedef Liste'!$A:$A,A120)</f>
        <v>0</v>
      </c>
    </row>
    <row r="121" hidden="1">
      <c r="A121" s="21" t="s">
        <v>12600</v>
      </c>
      <c r="B121" s="21" t="s">
        <v>12601</v>
      </c>
      <c r="C121" s="691" t="s">
        <v>12489</v>
      </c>
      <c r="D121" s="21" t="s">
        <v>325</v>
      </c>
      <c r="E121" s="692">
        <v>4399.0</v>
      </c>
      <c r="F121" s="692">
        <v>158.0</v>
      </c>
      <c r="G121" s="692">
        <v>86.0</v>
      </c>
      <c r="H121" s="692">
        <v>7.0</v>
      </c>
      <c r="I121" s="692">
        <v>93.0</v>
      </c>
      <c r="J121" s="693">
        <v>0.92</v>
      </c>
      <c r="K121" s="21" t="s">
        <v>12519</v>
      </c>
      <c r="L121" s="21">
        <v>5.069722245E9</v>
      </c>
      <c r="M121" s="21" t="s">
        <v>138</v>
      </c>
      <c r="N121" s="21" t="s">
        <v>202</v>
      </c>
      <c r="O121" s="21" t="s">
        <v>12602</v>
      </c>
      <c r="P121" s="21" t="s">
        <v>12505</v>
      </c>
      <c r="Q121" s="61">
        <f>COUNTIF('Hedef Liste'!$A:$A,A121)</f>
        <v>0</v>
      </c>
    </row>
    <row r="122" hidden="1">
      <c r="A122" s="21" t="s">
        <v>12603</v>
      </c>
      <c r="B122" s="21" t="s">
        <v>12604</v>
      </c>
      <c r="C122" s="691" t="s">
        <v>12510</v>
      </c>
      <c r="D122" s="21" t="s">
        <v>325</v>
      </c>
      <c r="E122" s="692">
        <v>663.0</v>
      </c>
      <c r="F122" s="694"/>
      <c r="G122" s="692">
        <v>65.0</v>
      </c>
      <c r="H122" s="692">
        <v>6.0</v>
      </c>
      <c r="I122" s="692">
        <v>71.0</v>
      </c>
      <c r="J122" s="693">
        <v>0.92</v>
      </c>
      <c r="K122" s="21" t="s">
        <v>12519</v>
      </c>
      <c r="L122" s="21">
        <v>5.412428587E9</v>
      </c>
      <c r="M122" s="21" t="s">
        <v>47</v>
      </c>
      <c r="N122" s="21" t="s">
        <v>2153</v>
      </c>
      <c r="O122" s="21" t="s">
        <v>12605</v>
      </c>
      <c r="P122" s="21" t="s">
        <v>12505</v>
      </c>
      <c r="Q122" s="61">
        <f>COUNTIF('Hedef Liste'!$A:$A,A122)</f>
        <v>0</v>
      </c>
    </row>
    <row r="123" hidden="1">
      <c r="A123" s="21" t="s">
        <v>1477</v>
      </c>
      <c r="B123" s="21" t="s">
        <v>12606</v>
      </c>
      <c r="C123" s="691" t="s">
        <v>12489</v>
      </c>
      <c r="D123" s="21" t="s">
        <v>233</v>
      </c>
      <c r="E123" s="692">
        <v>874.0</v>
      </c>
      <c r="F123" s="692">
        <v>31.0</v>
      </c>
      <c r="G123" s="692">
        <v>0.0</v>
      </c>
      <c r="H123" s="692">
        <v>50.0</v>
      </c>
      <c r="I123" s="692">
        <v>50.0</v>
      </c>
      <c r="J123" s="693">
        <v>0.0</v>
      </c>
      <c r="K123" s="21" t="s">
        <v>1479</v>
      </c>
      <c r="L123" s="21">
        <v>2.422595859E9</v>
      </c>
      <c r="M123" s="21" t="s">
        <v>138</v>
      </c>
      <c r="N123" s="21" t="s">
        <v>181</v>
      </c>
      <c r="O123" s="21" t="s">
        <v>1480</v>
      </c>
      <c r="P123" s="21" t="s">
        <v>12490</v>
      </c>
      <c r="Q123" s="61">
        <f>COUNTIF('Hedef Liste'!$A:$A,A123)</f>
        <v>1</v>
      </c>
    </row>
    <row r="124" hidden="1">
      <c r="A124" s="21" t="s">
        <v>396</v>
      </c>
      <c r="B124" s="21" t="s">
        <v>397</v>
      </c>
      <c r="C124" s="691" t="s">
        <v>12489</v>
      </c>
      <c r="D124" s="21" t="s">
        <v>200</v>
      </c>
      <c r="E124" s="692">
        <v>1950.0</v>
      </c>
      <c r="F124" s="692">
        <v>148.0</v>
      </c>
      <c r="G124" s="692">
        <v>29.0</v>
      </c>
      <c r="H124" s="692">
        <v>13.0</v>
      </c>
      <c r="I124" s="692">
        <v>42.0</v>
      </c>
      <c r="J124" s="693">
        <v>0.69</v>
      </c>
      <c r="K124" s="21" t="s">
        <v>398</v>
      </c>
      <c r="L124" s="21">
        <v>2.423230101E9</v>
      </c>
      <c r="M124" s="21" t="s">
        <v>47</v>
      </c>
      <c r="N124" s="21" t="s">
        <v>94</v>
      </c>
      <c r="O124" s="21" t="s">
        <v>399</v>
      </c>
      <c r="P124" s="21" t="s">
        <v>12490</v>
      </c>
      <c r="Q124" s="61">
        <f>COUNTIF('Hedef Liste'!$A:$A,A124)</f>
        <v>1</v>
      </c>
    </row>
    <row r="125" hidden="1">
      <c r="A125" s="21" t="s">
        <v>3180</v>
      </c>
      <c r="B125" s="21" t="s">
        <v>3181</v>
      </c>
      <c r="C125" s="691" t="s">
        <v>12489</v>
      </c>
      <c r="D125" s="21" t="s">
        <v>200</v>
      </c>
      <c r="E125" s="692">
        <v>2367.0</v>
      </c>
      <c r="F125" s="692">
        <v>131.0</v>
      </c>
      <c r="G125" s="692">
        <v>8.0</v>
      </c>
      <c r="H125" s="692">
        <v>6.0</v>
      </c>
      <c r="I125" s="692">
        <v>14.0</v>
      </c>
      <c r="J125" s="693">
        <v>0.57</v>
      </c>
      <c r="K125" s="21" t="s">
        <v>2743</v>
      </c>
      <c r="L125" s="21">
        <v>2.422902606E9</v>
      </c>
      <c r="M125" s="21" t="s">
        <v>138</v>
      </c>
      <c r="N125" s="21" t="s">
        <v>181</v>
      </c>
      <c r="O125" s="21" t="s">
        <v>3182</v>
      </c>
      <c r="P125" s="21" t="s">
        <v>12490</v>
      </c>
      <c r="Q125" s="61">
        <f>COUNTIF('Hedef Liste'!$A:$A,A125)</f>
        <v>1</v>
      </c>
    </row>
    <row r="126" hidden="1">
      <c r="A126" s="21" t="s">
        <v>7689</v>
      </c>
      <c r="B126" s="21" t="s">
        <v>12607</v>
      </c>
      <c r="C126" s="691" t="s">
        <v>12489</v>
      </c>
      <c r="D126" s="21" t="s">
        <v>200</v>
      </c>
      <c r="E126" s="692">
        <v>2212.0</v>
      </c>
      <c r="F126" s="692">
        <v>163.0</v>
      </c>
      <c r="G126" s="692">
        <v>0.0</v>
      </c>
      <c r="H126" s="692">
        <v>53.0</v>
      </c>
      <c r="I126" s="692">
        <v>53.0</v>
      </c>
      <c r="J126" s="693">
        <v>0.0</v>
      </c>
      <c r="K126" s="21" t="s">
        <v>7691</v>
      </c>
      <c r="L126" s="21">
        <v>2.4222929E9</v>
      </c>
      <c r="M126" s="21" t="s">
        <v>138</v>
      </c>
      <c r="N126" s="21" t="s">
        <v>320</v>
      </c>
      <c r="O126" s="21" t="s">
        <v>7692</v>
      </c>
      <c r="P126" s="21" t="s">
        <v>12490</v>
      </c>
      <c r="Q126" s="61">
        <f>COUNTIF('Hedef Liste'!$A:$A,A126)</f>
        <v>1</v>
      </c>
    </row>
    <row r="127" hidden="1">
      <c r="A127" s="21" t="s">
        <v>3287</v>
      </c>
      <c r="B127" s="21" t="s">
        <v>12608</v>
      </c>
      <c r="C127" s="691" t="s">
        <v>12489</v>
      </c>
      <c r="D127" s="21" t="s">
        <v>200</v>
      </c>
      <c r="E127" s="692">
        <v>301.0</v>
      </c>
      <c r="F127" s="692">
        <v>8.0</v>
      </c>
      <c r="G127" s="692">
        <v>22.0</v>
      </c>
      <c r="H127" s="692">
        <v>27.0</v>
      </c>
      <c r="I127" s="692">
        <v>49.0</v>
      </c>
      <c r="J127" s="693">
        <v>0.45</v>
      </c>
      <c r="K127" s="21" t="s">
        <v>3289</v>
      </c>
      <c r="L127" s="21">
        <v>5.458806677E9</v>
      </c>
      <c r="M127" s="21" t="s">
        <v>47</v>
      </c>
      <c r="N127" s="21" t="s">
        <v>500</v>
      </c>
      <c r="O127" s="21" t="s">
        <v>3290</v>
      </c>
      <c r="P127" s="21" t="s">
        <v>12490</v>
      </c>
      <c r="Q127" s="61">
        <f>COUNTIF('Hedef Liste'!$A:$A,A127)</f>
        <v>1</v>
      </c>
    </row>
    <row r="128" hidden="1">
      <c r="A128" s="21" t="s">
        <v>3263</v>
      </c>
      <c r="B128" s="21" t="s">
        <v>3264</v>
      </c>
      <c r="C128" s="691" t="s">
        <v>12489</v>
      </c>
      <c r="D128" s="21" t="s">
        <v>200</v>
      </c>
      <c r="E128" s="692">
        <v>5526.0</v>
      </c>
      <c r="F128" s="692">
        <v>439.0</v>
      </c>
      <c r="G128" s="692">
        <v>0.0</v>
      </c>
      <c r="H128" s="692">
        <v>11.0</v>
      </c>
      <c r="I128" s="692">
        <v>11.0</v>
      </c>
      <c r="J128" s="693">
        <v>0.0</v>
      </c>
      <c r="K128" s="21" t="s">
        <v>3265</v>
      </c>
      <c r="L128" s="21">
        <v>5.550906364E9</v>
      </c>
      <c r="M128" s="21" t="s">
        <v>138</v>
      </c>
      <c r="N128" s="21" t="s">
        <v>1037</v>
      </c>
      <c r="O128" s="21" t="s">
        <v>3266</v>
      </c>
      <c r="P128" s="21" t="s">
        <v>12490</v>
      </c>
      <c r="Q128" s="61">
        <f>COUNTIF('Hedef Liste'!$A:$A,A128)</f>
        <v>1</v>
      </c>
    </row>
    <row r="129" hidden="1">
      <c r="A129" s="21" t="s">
        <v>6748</v>
      </c>
      <c r="B129" s="21" t="s">
        <v>6749</v>
      </c>
      <c r="C129" s="691" t="s">
        <v>12489</v>
      </c>
      <c r="D129" s="21" t="s">
        <v>110</v>
      </c>
      <c r="E129" s="692">
        <v>2654.0</v>
      </c>
      <c r="F129" s="692">
        <v>103.0</v>
      </c>
      <c r="G129" s="692">
        <v>89.0</v>
      </c>
      <c r="H129" s="692">
        <v>24.0</v>
      </c>
      <c r="I129" s="692">
        <v>113.0</v>
      </c>
      <c r="J129" s="693">
        <v>0.79</v>
      </c>
      <c r="K129" s="21" t="s">
        <v>6750</v>
      </c>
      <c r="L129" s="21">
        <v>5.31704E9</v>
      </c>
      <c r="M129" s="21" t="s">
        <v>65</v>
      </c>
      <c r="N129" s="21" t="s">
        <v>483</v>
      </c>
      <c r="O129" s="21" t="s">
        <v>6751</v>
      </c>
      <c r="P129" s="21" t="s">
        <v>12490</v>
      </c>
      <c r="Q129" s="61">
        <f>COUNTIF('Hedef Liste'!$A:$A,A129)</f>
        <v>1</v>
      </c>
    </row>
    <row r="130" hidden="1">
      <c r="A130" s="21" t="s">
        <v>5335</v>
      </c>
      <c r="B130" s="21" t="s">
        <v>5336</v>
      </c>
      <c r="C130" s="691" t="s">
        <v>12489</v>
      </c>
      <c r="D130" s="21" t="s">
        <v>63</v>
      </c>
      <c r="E130" s="692">
        <v>750.0</v>
      </c>
      <c r="F130" s="692">
        <v>16.0</v>
      </c>
      <c r="G130" s="692">
        <v>0.0</v>
      </c>
      <c r="H130" s="692">
        <v>16.0</v>
      </c>
      <c r="I130" s="692">
        <v>16.0</v>
      </c>
      <c r="J130" s="693">
        <v>0.0</v>
      </c>
      <c r="K130" s="21" t="s">
        <v>5337</v>
      </c>
      <c r="L130" s="21">
        <v>2.423240055E9</v>
      </c>
      <c r="M130" s="21" t="s">
        <v>47</v>
      </c>
      <c r="N130" s="21" t="s">
        <v>94</v>
      </c>
      <c r="O130" s="21" t="s">
        <v>5338</v>
      </c>
      <c r="P130" s="21" t="s">
        <v>12490</v>
      </c>
      <c r="Q130" s="61">
        <f>COUNTIF('Hedef Liste'!$A:$A,A130)</f>
        <v>1</v>
      </c>
    </row>
    <row r="131" hidden="1">
      <c r="A131" s="21" t="s">
        <v>5340</v>
      </c>
      <c r="B131" s="21" t="s">
        <v>5341</v>
      </c>
      <c r="C131" s="691" t="s">
        <v>12489</v>
      </c>
      <c r="D131" s="21" t="s">
        <v>200</v>
      </c>
      <c r="E131" s="692">
        <v>1132.0</v>
      </c>
      <c r="F131" s="692">
        <v>73.0</v>
      </c>
      <c r="G131" s="692">
        <v>0.0</v>
      </c>
      <c r="H131" s="692">
        <v>36.0</v>
      </c>
      <c r="I131" s="692">
        <v>36.0</v>
      </c>
      <c r="J131" s="693">
        <v>0.0</v>
      </c>
      <c r="K131" s="21" t="s">
        <v>5337</v>
      </c>
      <c r="L131" s="21">
        <v>2.423248533E9</v>
      </c>
      <c r="M131" s="21" t="s">
        <v>47</v>
      </c>
      <c r="N131" s="21" t="s">
        <v>94</v>
      </c>
      <c r="O131" s="21" t="s">
        <v>5338</v>
      </c>
      <c r="P131" s="21" t="s">
        <v>12490</v>
      </c>
      <c r="Q131" s="61">
        <f>COUNTIF('Hedef Liste'!$A:$A,A131)</f>
        <v>1</v>
      </c>
    </row>
    <row r="132" hidden="1">
      <c r="A132" s="21" t="s">
        <v>2141</v>
      </c>
      <c r="B132" s="21" t="s">
        <v>2142</v>
      </c>
      <c r="C132" s="691" t="s">
        <v>12489</v>
      </c>
      <c r="D132" s="21" t="s">
        <v>200</v>
      </c>
      <c r="E132" s="692">
        <v>690.0</v>
      </c>
      <c r="F132" s="692">
        <v>44.0</v>
      </c>
      <c r="G132" s="692">
        <v>0.0</v>
      </c>
      <c r="H132" s="692">
        <v>59.0</v>
      </c>
      <c r="I132" s="692">
        <v>59.0</v>
      </c>
      <c r="J132" s="693">
        <v>0.0</v>
      </c>
      <c r="K132" s="21" t="s">
        <v>2143</v>
      </c>
      <c r="L132" s="21">
        <v>2.423210701E9</v>
      </c>
      <c r="M132" s="21" t="s">
        <v>47</v>
      </c>
      <c r="N132" s="21" t="s">
        <v>187</v>
      </c>
      <c r="O132" s="21" t="s">
        <v>2144</v>
      </c>
      <c r="P132" s="21" t="s">
        <v>12490</v>
      </c>
      <c r="Q132" s="61">
        <f>COUNTIF('Hedef Liste'!$A:$A,A132)</f>
        <v>1</v>
      </c>
    </row>
    <row r="133" hidden="1">
      <c r="A133" s="21" t="s">
        <v>7028</v>
      </c>
      <c r="B133" s="21" t="s">
        <v>7029</v>
      </c>
      <c r="C133" s="691" t="s">
        <v>12489</v>
      </c>
      <c r="D133" s="21" t="s">
        <v>233</v>
      </c>
      <c r="E133" s="692">
        <v>6275.0</v>
      </c>
      <c r="F133" s="692">
        <v>210.0</v>
      </c>
      <c r="G133" s="692">
        <v>50.0</v>
      </c>
      <c r="H133" s="692">
        <v>41.0</v>
      </c>
      <c r="I133" s="692">
        <v>91.0</v>
      </c>
      <c r="J133" s="693">
        <v>0.55</v>
      </c>
      <c r="K133" s="21" t="s">
        <v>5104</v>
      </c>
      <c r="L133" s="21">
        <v>2.423113311E9</v>
      </c>
      <c r="M133" s="21" t="s">
        <v>47</v>
      </c>
      <c r="N133" s="21" t="s">
        <v>94</v>
      </c>
      <c r="O133" s="21" t="s">
        <v>5105</v>
      </c>
      <c r="P133" s="21" t="s">
        <v>12490</v>
      </c>
      <c r="Q133" s="61">
        <f>COUNTIF('Hedef Liste'!$A:$A,A133)</f>
        <v>1</v>
      </c>
    </row>
    <row r="134" hidden="1">
      <c r="A134" s="21" t="s">
        <v>12609</v>
      </c>
      <c r="B134" s="21" t="s">
        <v>12610</v>
      </c>
      <c r="C134" s="691" t="s">
        <v>12489</v>
      </c>
      <c r="D134" s="21" t="s">
        <v>818</v>
      </c>
      <c r="E134" s="695">
        <v>144.0</v>
      </c>
      <c r="F134" s="692">
        <v>6.0</v>
      </c>
      <c r="G134" s="692">
        <v>14.0</v>
      </c>
      <c r="H134" s="692">
        <v>21.0</v>
      </c>
      <c r="I134" s="692">
        <v>35.0</v>
      </c>
      <c r="J134" s="693">
        <v>0.4</v>
      </c>
      <c r="K134" s="21" t="s">
        <v>12611</v>
      </c>
      <c r="L134" s="21">
        <v>2.42312445E9</v>
      </c>
      <c r="M134" s="21" t="s">
        <v>47</v>
      </c>
      <c r="N134" s="21" t="s">
        <v>195</v>
      </c>
      <c r="O134" s="21" t="s">
        <v>12612</v>
      </c>
      <c r="P134" s="21" t="s">
        <v>12490</v>
      </c>
      <c r="Q134" s="61">
        <f>COUNTIF('Hedef Liste'!$A:$A,A134)</f>
        <v>0</v>
      </c>
    </row>
    <row r="135" hidden="1">
      <c r="A135" s="21" t="s">
        <v>5610</v>
      </c>
      <c r="B135" s="21" t="s">
        <v>5611</v>
      </c>
      <c r="C135" s="691" t="s">
        <v>12489</v>
      </c>
      <c r="D135" s="21" t="s">
        <v>325</v>
      </c>
      <c r="E135" s="692">
        <v>562.0</v>
      </c>
      <c r="F135" s="692">
        <v>14.0</v>
      </c>
      <c r="G135" s="692">
        <v>9.0</v>
      </c>
      <c r="H135" s="692">
        <v>5.0</v>
      </c>
      <c r="I135" s="692">
        <v>14.0</v>
      </c>
      <c r="J135" s="693">
        <v>0.64</v>
      </c>
      <c r="K135" s="21" t="s">
        <v>5612</v>
      </c>
      <c r="L135" s="21">
        <v>5.459574362E9</v>
      </c>
      <c r="M135" s="21" t="s">
        <v>65</v>
      </c>
      <c r="N135" s="21" t="s">
        <v>404</v>
      </c>
      <c r="O135" s="21" t="s">
        <v>5613</v>
      </c>
      <c r="P135" s="21" t="s">
        <v>12490</v>
      </c>
      <c r="Q135" s="61">
        <f>COUNTIF('Hedef Liste'!$A:$A,A135)</f>
        <v>1</v>
      </c>
    </row>
    <row r="136" hidden="1">
      <c r="A136" s="21" t="s">
        <v>5762</v>
      </c>
      <c r="B136" s="21" t="s">
        <v>5763</v>
      </c>
      <c r="C136" s="691" t="s">
        <v>12489</v>
      </c>
      <c r="D136" s="21" t="s">
        <v>45</v>
      </c>
      <c r="E136" s="692">
        <v>6031.0</v>
      </c>
      <c r="F136" s="692">
        <v>100.0</v>
      </c>
      <c r="G136" s="692">
        <v>4.0</v>
      </c>
      <c r="H136" s="692">
        <v>7.0</v>
      </c>
      <c r="I136" s="692">
        <v>11.0</v>
      </c>
      <c r="J136" s="693">
        <v>0.36</v>
      </c>
      <c r="K136" s="21" t="s">
        <v>5752</v>
      </c>
      <c r="L136" s="21">
        <v>2.423211314E9</v>
      </c>
      <c r="M136" s="21" t="s">
        <v>47</v>
      </c>
      <c r="N136" s="21" t="s">
        <v>349</v>
      </c>
      <c r="O136" s="21" t="s">
        <v>5764</v>
      </c>
      <c r="P136" s="21" t="s">
        <v>12490</v>
      </c>
      <c r="Q136" s="61">
        <f>COUNTIF('Hedef Liste'!$A:$A,A136)</f>
        <v>1</v>
      </c>
    </row>
    <row r="137" hidden="1">
      <c r="A137" s="21" t="s">
        <v>6328</v>
      </c>
      <c r="B137" s="21" t="s">
        <v>6329</v>
      </c>
      <c r="C137" s="691" t="s">
        <v>12510</v>
      </c>
      <c r="D137" s="21" t="s">
        <v>1007</v>
      </c>
      <c r="E137" s="692">
        <v>647.0</v>
      </c>
      <c r="F137" s="694"/>
      <c r="G137" s="692">
        <v>8.0</v>
      </c>
      <c r="H137" s="692">
        <v>1.0</v>
      </c>
      <c r="I137" s="692">
        <v>9.0</v>
      </c>
      <c r="J137" s="693">
        <v>0.89</v>
      </c>
      <c r="K137" s="21" t="s">
        <v>6330</v>
      </c>
      <c r="L137" s="21">
        <v>2.42999293E9</v>
      </c>
      <c r="M137" s="21" t="s">
        <v>65</v>
      </c>
      <c r="N137" s="21" t="s">
        <v>256</v>
      </c>
      <c r="O137" s="21" t="s">
        <v>6331</v>
      </c>
      <c r="P137" s="21" t="s">
        <v>12490</v>
      </c>
      <c r="Q137" s="61">
        <f>COUNTIF('Hedef Liste'!$A:$A,A137)</f>
        <v>1</v>
      </c>
    </row>
    <row r="138" hidden="1">
      <c r="A138" s="21" t="s">
        <v>7164</v>
      </c>
      <c r="B138" s="21" t="s">
        <v>12613</v>
      </c>
      <c r="C138" s="691" t="s">
        <v>12489</v>
      </c>
      <c r="D138" s="21" t="s">
        <v>92</v>
      </c>
      <c r="E138" s="692">
        <v>1636.0</v>
      </c>
      <c r="F138" s="692">
        <v>103.0</v>
      </c>
      <c r="G138" s="692">
        <v>0.0</v>
      </c>
      <c r="H138" s="692">
        <v>69.0</v>
      </c>
      <c r="I138" s="692">
        <v>69.0</v>
      </c>
      <c r="J138" s="693">
        <v>0.0</v>
      </c>
      <c r="K138" s="21" t="s">
        <v>6662</v>
      </c>
      <c r="L138" s="21">
        <v>2.42230227E9</v>
      </c>
      <c r="M138" s="21" t="s">
        <v>138</v>
      </c>
      <c r="N138" s="21" t="s">
        <v>333</v>
      </c>
      <c r="O138" s="21" t="s">
        <v>7166</v>
      </c>
      <c r="P138" s="21" t="s">
        <v>12490</v>
      </c>
      <c r="Q138" s="61">
        <f>COUNTIF('Hedef Liste'!$A:$A,A138)</f>
        <v>1</v>
      </c>
    </row>
    <row r="139" hidden="1">
      <c r="A139" s="21" t="s">
        <v>6042</v>
      </c>
      <c r="B139" s="21" t="s">
        <v>6043</v>
      </c>
      <c r="C139" s="691" t="s">
        <v>12489</v>
      </c>
      <c r="D139" s="21" t="s">
        <v>818</v>
      </c>
      <c r="E139" s="692">
        <v>1067.0</v>
      </c>
      <c r="F139" s="692">
        <v>70.0</v>
      </c>
      <c r="G139" s="692">
        <v>81.0</v>
      </c>
      <c r="H139" s="692">
        <v>40.0</v>
      </c>
      <c r="I139" s="692">
        <v>121.0</v>
      </c>
      <c r="J139" s="693">
        <v>0.67</v>
      </c>
      <c r="K139" s="21" t="s">
        <v>6044</v>
      </c>
      <c r="L139" s="21">
        <v>2.422296565E9</v>
      </c>
      <c r="M139" s="21" t="s">
        <v>138</v>
      </c>
      <c r="N139" s="21" t="s">
        <v>382</v>
      </c>
      <c r="O139" s="21" t="s">
        <v>6045</v>
      </c>
      <c r="P139" s="21" t="s">
        <v>12490</v>
      </c>
      <c r="Q139" s="61">
        <f>COUNTIF('Hedef Liste'!$A:$A,A139)</f>
        <v>1</v>
      </c>
    </row>
    <row r="140" hidden="1">
      <c r="A140" s="21" t="s">
        <v>8007</v>
      </c>
      <c r="B140" s="21" t="s">
        <v>8008</v>
      </c>
      <c r="C140" s="691" t="s">
        <v>12489</v>
      </c>
      <c r="D140" s="21" t="s">
        <v>200</v>
      </c>
      <c r="E140" s="692">
        <v>2274.0</v>
      </c>
      <c r="F140" s="692">
        <v>97.0</v>
      </c>
      <c r="G140" s="692">
        <v>42.0</v>
      </c>
      <c r="H140" s="692">
        <v>6.0</v>
      </c>
      <c r="I140" s="692">
        <v>48.0</v>
      </c>
      <c r="J140" s="693">
        <v>0.88</v>
      </c>
      <c r="K140" s="21" t="s">
        <v>8009</v>
      </c>
      <c r="L140" s="21">
        <v>2.422296363E9</v>
      </c>
      <c r="M140" s="21" t="s">
        <v>138</v>
      </c>
      <c r="N140" s="21" t="s">
        <v>1096</v>
      </c>
      <c r="O140" s="21" t="s">
        <v>8010</v>
      </c>
      <c r="P140" s="21" t="s">
        <v>12490</v>
      </c>
      <c r="Q140" s="61">
        <f>COUNTIF('Hedef Liste'!$A:$A,A140)</f>
        <v>1</v>
      </c>
    </row>
    <row r="141" hidden="1">
      <c r="A141" s="21" t="s">
        <v>7833</v>
      </c>
      <c r="B141" s="21" t="s">
        <v>7834</v>
      </c>
      <c r="C141" s="691" t="s">
        <v>12489</v>
      </c>
      <c r="D141" s="21" t="s">
        <v>74</v>
      </c>
      <c r="E141" s="692">
        <v>2660.0</v>
      </c>
      <c r="F141" s="692">
        <v>200.0</v>
      </c>
      <c r="G141" s="692">
        <v>0.0</v>
      </c>
      <c r="H141" s="692">
        <v>11.0</v>
      </c>
      <c r="I141" s="692">
        <v>11.0</v>
      </c>
      <c r="J141" s="693">
        <v>0.0</v>
      </c>
      <c r="K141" s="21" t="s">
        <v>7835</v>
      </c>
      <c r="L141" s="21">
        <v>5.510485191E9</v>
      </c>
      <c r="M141" s="21" t="s">
        <v>65</v>
      </c>
      <c r="N141" s="21" t="s">
        <v>112</v>
      </c>
      <c r="O141" s="21" t="s">
        <v>7836</v>
      </c>
      <c r="P141" s="21" t="s">
        <v>12490</v>
      </c>
      <c r="Q141" s="61">
        <f>COUNTIF('Hedef Liste'!$A:$A,A141)</f>
        <v>1</v>
      </c>
    </row>
    <row r="142" hidden="1">
      <c r="A142" s="21" t="s">
        <v>5483</v>
      </c>
      <c r="B142" s="21" t="s">
        <v>12614</v>
      </c>
      <c r="C142" s="691" t="s">
        <v>12489</v>
      </c>
      <c r="D142" s="21" t="s">
        <v>325</v>
      </c>
      <c r="E142" s="692">
        <v>289.0</v>
      </c>
      <c r="F142" s="692">
        <v>6.0</v>
      </c>
      <c r="G142" s="692">
        <v>7.0</v>
      </c>
      <c r="H142" s="692">
        <v>2.0</v>
      </c>
      <c r="I142" s="692">
        <v>9.0</v>
      </c>
      <c r="J142" s="693">
        <v>0.78</v>
      </c>
      <c r="K142" s="21" t="s">
        <v>5485</v>
      </c>
      <c r="L142" s="21">
        <v>5.300707439E9</v>
      </c>
      <c r="M142" s="21" t="s">
        <v>65</v>
      </c>
      <c r="N142" s="21" t="s">
        <v>3323</v>
      </c>
      <c r="O142" s="21" t="s">
        <v>5486</v>
      </c>
      <c r="P142" s="21" t="s">
        <v>12490</v>
      </c>
      <c r="Q142" s="61">
        <f>COUNTIF('Hedef Liste'!$A:$A,A142)</f>
        <v>1</v>
      </c>
    </row>
    <row r="143" hidden="1">
      <c r="A143" s="21" t="s">
        <v>4677</v>
      </c>
      <c r="B143" s="21" t="s">
        <v>4678</v>
      </c>
      <c r="C143" s="691" t="s">
        <v>12489</v>
      </c>
      <c r="D143" s="21" t="s">
        <v>200</v>
      </c>
      <c r="E143" s="692">
        <v>1674.0</v>
      </c>
      <c r="F143" s="692">
        <v>53.0</v>
      </c>
      <c r="G143" s="692">
        <v>0.0</v>
      </c>
      <c r="H143" s="692">
        <v>64.0</v>
      </c>
      <c r="I143" s="692">
        <v>64.0</v>
      </c>
      <c r="J143" s="693">
        <v>0.0</v>
      </c>
      <c r="K143" s="21" t="s">
        <v>4679</v>
      </c>
      <c r="L143" s="21">
        <v>2.423442288E9</v>
      </c>
      <c r="M143" s="21" t="s">
        <v>65</v>
      </c>
      <c r="N143" s="21" t="s">
        <v>66</v>
      </c>
      <c r="O143" s="21" t="s">
        <v>4680</v>
      </c>
      <c r="P143" s="21" t="s">
        <v>12490</v>
      </c>
      <c r="Q143" s="61">
        <f>COUNTIF('Hedef Liste'!$A:$A,A143)</f>
        <v>1</v>
      </c>
    </row>
    <row r="144" hidden="1">
      <c r="A144" s="21" t="s">
        <v>6463</v>
      </c>
      <c r="B144" s="21" t="s">
        <v>6464</v>
      </c>
      <c r="C144" s="691" t="s">
        <v>12489</v>
      </c>
      <c r="D144" s="21" t="s">
        <v>200</v>
      </c>
      <c r="E144" s="692">
        <v>2254.0</v>
      </c>
      <c r="F144" s="692">
        <v>69.0</v>
      </c>
      <c r="G144" s="692">
        <v>0.0</v>
      </c>
      <c r="H144" s="692">
        <v>56.0</v>
      </c>
      <c r="I144" s="692">
        <v>56.0</v>
      </c>
      <c r="J144" s="693">
        <v>0.0</v>
      </c>
      <c r="K144" s="21" t="s">
        <v>6465</v>
      </c>
      <c r="L144" s="21">
        <v>2.423114811E9</v>
      </c>
      <c r="M144" s="21" t="s">
        <v>47</v>
      </c>
      <c r="N144" s="21" t="s">
        <v>445</v>
      </c>
      <c r="O144" s="21" t="s">
        <v>6466</v>
      </c>
      <c r="P144" s="21" t="s">
        <v>12490</v>
      </c>
      <c r="Q144" s="61">
        <f>COUNTIF('Hedef Liste'!$A:$A,A144)</f>
        <v>1</v>
      </c>
    </row>
    <row r="145" hidden="1">
      <c r="A145" s="21" t="s">
        <v>6083</v>
      </c>
      <c r="B145" s="21" t="s">
        <v>12615</v>
      </c>
      <c r="C145" s="691" t="s">
        <v>12489</v>
      </c>
      <c r="D145" s="21" t="s">
        <v>818</v>
      </c>
      <c r="E145" s="692">
        <v>2353.0</v>
      </c>
      <c r="F145" s="692">
        <v>63.0</v>
      </c>
      <c r="G145" s="692">
        <v>122.0</v>
      </c>
      <c r="H145" s="692">
        <v>19.0</v>
      </c>
      <c r="I145" s="692">
        <v>141.0</v>
      </c>
      <c r="J145" s="693">
        <v>0.87</v>
      </c>
      <c r="K145" s="21" t="s">
        <v>6085</v>
      </c>
      <c r="L145" s="21">
        <v>2.423123928E9</v>
      </c>
      <c r="M145" s="21" t="s">
        <v>47</v>
      </c>
      <c r="N145" s="21" t="s">
        <v>657</v>
      </c>
      <c r="O145" s="21" t="s">
        <v>6086</v>
      </c>
      <c r="P145" s="21" t="s">
        <v>12490</v>
      </c>
      <c r="Q145" s="61">
        <f>COUNTIF('Hedef Liste'!$A:$A,A145)</f>
        <v>1</v>
      </c>
    </row>
    <row r="146" hidden="1">
      <c r="A146" s="21" t="s">
        <v>4911</v>
      </c>
      <c r="B146" s="21" t="s">
        <v>4912</v>
      </c>
      <c r="C146" s="691" t="s">
        <v>12489</v>
      </c>
      <c r="D146" s="21" t="s">
        <v>200</v>
      </c>
      <c r="E146" s="692">
        <v>6098.0</v>
      </c>
      <c r="F146" s="692">
        <v>244.0</v>
      </c>
      <c r="G146" s="692">
        <v>52.0</v>
      </c>
      <c r="H146" s="692">
        <v>68.0</v>
      </c>
      <c r="I146" s="692">
        <v>120.0</v>
      </c>
      <c r="J146" s="693">
        <v>0.43</v>
      </c>
      <c r="K146" s="21" t="s">
        <v>4913</v>
      </c>
      <c r="L146" s="21">
        <v>2.423453898E9</v>
      </c>
      <c r="M146" s="21" t="s">
        <v>65</v>
      </c>
      <c r="N146" s="21" t="s">
        <v>3323</v>
      </c>
      <c r="O146" s="21" t="s">
        <v>4914</v>
      </c>
      <c r="P146" s="21" t="s">
        <v>12490</v>
      </c>
      <c r="Q146" s="61">
        <f>COUNTIF('Hedef Liste'!$A:$A,A146)</f>
        <v>1</v>
      </c>
    </row>
    <row r="147" hidden="1">
      <c r="A147" s="21" t="s">
        <v>6113</v>
      </c>
      <c r="B147" s="21" t="s">
        <v>6114</v>
      </c>
      <c r="C147" s="691" t="s">
        <v>12489</v>
      </c>
      <c r="D147" s="21" t="s">
        <v>818</v>
      </c>
      <c r="E147" s="692">
        <v>743.0</v>
      </c>
      <c r="F147" s="692">
        <v>20.0</v>
      </c>
      <c r="G147" s="692">
        <v>13.0</v>
      </c>
      <c r="H147" s="692">
        <v>57.0</v>
      </c>
      <c r="I147" s="692">
        <v>70.0</v>
      </c>
      <c r="J147" s="693">
        <v>0.19</v>
      </c>
      <c r="K147" s="21" t="s">
        <v>6115</v>
      </c>
      <c r="L147" s="21">
        <v>2.423129565E9</v>
      </c>
      <c r="M147" s="21" t="s">
        <v>47</v>
      </c>
      <c r="N147" s="21" t="s">
        <v>4204</v>
      </c>
      <c r="O147" s="21" t="s">
        <v>6116</v>
      </c>
      <c r="P147" s="21" t="s">
        <v>12490</v>
      </c>
      <c r="Q147" s="61">
        <f>COUNTIF('Hedef Liste'!$A:$A,A147)</f>
        <v>1</v>
      </c>
    </row>
    <row r="148" hidden="1">
      <c r="A148" s="21" t="s">
        <v>3142</v>
      </c>
      <c r="B148" s="21" t="s">
        <v>12616</v>
      </c>
      <c r="C148" s="691" t="s">
        <v>12489</v>
      </c>
      <c r="D148" s="21" t="s">
        <v>200</v>
      </c>
      <c r="E148" s="692">
        <v>2185.0</v>
      </c>
      <c r="F148" s="694"/>
      <c r="G148" s="692">
        <v>0.0</v>
      </c>
      <c r="H148" s="692">
        <v>29.0</v>
      </c>
      <c r="I148" s="692">
        <v>29.0</v>
      </c>
      <c r="J148" s="693">
        <v>0.0</v>
      </c>
      <c r="K148" s="21" t="s">
        <v>3144</v>
      </c>
      <c r="L148" s="21">
        <v>2.425025737E9</v>
      </c>
      <c r="M148" s="21" t="s">
        <v>65</v>
      </c>
      <c r="N148" s="21" t="s">
        <v>285</v>
      </c>
      <c r="O148" s="21" t="s">
        <v>3145</v>
      </c>
      <c r="P148" s="21" t="s">
        <v>12490</v>
      </c>
      <c r="Q148" s="61">
        <f>COUNTIF('Hedef Liste'!$A:$A,A148)</f>
        <v>1</v>
      </c>
    </row>
    <row r="149" hidden="1">
      <c r="A149" s="21" t="s">
        <v>12617</v>
      </c>
      <c r="B149" s="21" t="s">
        <v>12618</v>
      </c>
      <c r="C149" s="691" t="s">
        <v>12510</v>
      </c>
      <c r="D149" s="21" t="s">
        <v>325</v>
      </c>
      <c r="E149" s="692">
        <v>27.0</v>
      </c>
      <c r="F149" s="694"/>
      <c r="G149" s="692">
        <v>100.0</v>
      </c>
      <c r="H149" s="692">
        <v>4.0</v>
      </c>
      <c r="I149" s="692">
        <v>104.0</v>
      </c>
      <c r="J149" s="693">
        <v>0.96</v>
      </c>
      <c r="K149" s="21" t="s">
        <v>12519</v>
      </c>
      <c r="L149" s="21">
        <v>5.323561556E9</v>
      </c>
      <c r="M149" s="21" t="s">
        <v>58</v>
      </c>
      <c r="N149" s="21" t="s">
        <v>1823</v>
      </c>
      <c r="O149" s="21" t="s">
        <v>12619</v>
      </c>
      <c r="P149" s="21" t="s">
        <v>12505</v>
      </c>
      <c r="Q149" s="61">
        <f>COUNTIF('Hedef Liste'!$A:$A,A149)</f>
        <v>0</v>
      </c>
    </row>
    <row r="150" hidden="1">
      <c r="A150" s="21" t="s">
        <v>12620</v>
      </c>
      <c r="B150" s="21" t="s">
        <v>12621</v>
      </c>
      <c r="C150" s="691" t="s">
        <v>12489</v>
      </c>
      <c r="D150" s="21" t="s">
        <v>325</v>
      </c>
      <c r="E150" s="692">
        <v>1561.0</v>
      </c>
      <c r="F150" s="692">
        <v>24.0</v>
      </c>
      <c r="G150" s="692">
        <v>88.0</v>
      </c>
      <c r="H150" s="692">
        <v>6.0</v>
      </c>
      <c r="I150" s="692">
        <v>94.0</v>
      </c>
      <c r="J150" s="693">
        <v>0.94</v>
      </c>
      <c r="K150" s="21" t="s">
        <v>12519</v>
      </c>
      <c r="L150" s="21">
        <v>5.33960505E9</v>
      </c>
      <c r="M150" s="21" t="s">
        <v>138</v>
      </c>
      <c r="N150" s="21" t="s">
        <v>320</v>
      </c>
      <c r="O150" s="21" t="s">
        <v>12622</v>
      </c>
      <c r="P150" s="21" t="s">
        <v>12505</v>
      </c>
      <c r="Q150" s="61">
        <f>COUNTIF('Hedef Liste'!$A:$A,A150)</f>
        <v>0</v>
      </c>
    </row>
    <row r="151" hidden="1">
      <c r="A151" s="21" t="s">
        <v>5203</v>
      </c>
      <c r="B151" s="21" t="s">
        <v>5204</v>
      </c>
      <c r="C151" s="691" t="s">
        <v>12510</v>
      </c>
      <c r="D151" s="21" t="s">
        <v>200</v>
      </c>
      <c r="E151" s="692">
        <v>447.0</v>
      </c>
      <c r="F151" s="694"/>
      <c r="G151" s="692">
        <v>0.0</v>
      </c>
      <c r="H151" s="692">
        <v>52.0</v>
      </c>
      <c r="I151" s="692">
        <v>52.0</v>
      </c>
      <c r="J151" s="693">
        <v>0.0</v>
      </c>
      <c r="K151" s="21" t="s">
        <v>5205</v>
      </c>
      <c r="L151" s="21">
        <v>5.465036001E9</v>
      </c>
      <c r="M151" s="21" t="s">
        <v>138</v>
      </c>
      <c r="N151" s="21" t="s">
        <v>181</v>
      </c>
      <c r="O151" s="21" t="s">
        <v>5206</v>
      </c>
      <c r="P151" s="21" t="s">
        <v>12490</v>
      </c>
      <c r="Q151" s="61">
        <f>COUNTIF('Hedef Liste'!$A:$A,A151)</f>
        <v>1</v>
      </c>
    </row>
    <row r="152" hidden="1">
      <c r="A152" s="21" t="s">
        <v>5487</v>
      </c>
      <c r="B152" s="21" t="s">
        <v>12623</v>
      </c>
      <c r="C152" s="691" t="s">
        <v>12489</v>
      </c>
      <c r="D152" s="21" t="s">
        <v>325</v>
      </c>
      <c r="E152" s="692">
        <v>684.0</v>
      </c>
      <c r="F152" s="692">
        <v>29.0</v>
      </c>
      <c r="G152" s="692">
        <v>8.0</v>
      </c>
      <c r="H152" s="692">
        <v>28.0</v>
      </c>
      <c r="I152" s="692">
        <v>36.0</v>
      </c>
      <c r="J152" s="693">
        <v>0.22</v>
      </c>
      <c r="K152" s="21" t="s">
        <v>5489</v>
      </c>
      <c r="L152" s="21">
        <v>2.42325242E9</v>
      </c>
      <c r="M152" s="21" t="s">
        <v>65</v>
      </c>
      <c r="N152" s="21" t="s">
        <v>3041</v>
      </c>
      <c r="O152" s="21" t="s">
        <v>5490</v>
      </c>
      <c r="P152" s="21" t="s">
        <v>12490</v>
      </c>
      <c r="Q152" s="61">
        <f>COUNTIF('Hedef Liste'!$A:$A,A152)</f>
        <v>1</v>
      </c>
    </row>
    <row r="153" hidden="1">
      <c r="A153" s="21" t="s">
        <v>8388</v>
      </c>
      <c r="B153" s="21" t="s">
        <v>8389</v>
      </c>
      <c r="C153" s="691" t="s">
        <v>12489</v>
      </c>
      <c r="D153" s="21" t="s">
        <v>45</v>
      </c>
      <c r="E153" s="692">
        <v>6189.0</v>
      </c>
      <c r="F153" s="692">
        <v>284.0</v>
      </c>
      <c r="G153" s="692">
        <v>20.0</v>
      </c>
      <c r="H153" s="692">
        <v>16.0</v>
      </c>
      <c r="I153" s="692">
        <v>36.0</v>
      </c>
      <c r="J153" s="693">
        <v>0.56</v>
      </c>
      <c r="K153" s="21" t="s">
        <v>8390</v>
      </c>
      <c r="L153" s="21">
        <v>5.442912805E9</v>
      </c>
      <c r="M153" s="21" t="s">
        <v>65</v>
      </c>
      <c r="N153" s="21" t="s">
        <v>778</v>
      </c>
      <c r="O153" s="21" t="s">
        <v>8391</v>
      </c>
      <c r="P153" s="21" t="s">
        <v>12490</v>
      </c>
      <c r="Q153" s="61">
        <f>COUNTIF('Hedef Liste'!$A:$A,A153)</f>
        <v>1</v>
      </c>
    </row>
    <row r="154" hidden="1">
      <c r="A154" s="21" t="s">
        <v>282</v>
      </c>
      <c r="B154" s="21" t="s">
        <v>283</v>
      </c>
      <c r="C154" s="691" t="s">
        <v>12489</v>
      </c>
      <c r="D154" s="21" t="s">
        <v>200</v>
      </c>
      <c r="E154" s="692">
        <v>276.0</v>
      </c>
      <c r="F154" s="692">
        <v>3.0</v>
      </c>
      <c r="G154" s="692">
        <v>0.0</v>
      </c>
      <c r="H154" s="692">
        <v>16.0</v>
      </c>
      <c r="I154" s="692">
        <v>16.0</v>
      </c>
      <c r="J154" s="693">
        <v>0.0</v>
      </c>
      <c r="K154" s="21" t="s">
        <v>284</v>
      </c>
      <c r="L154" s="21">
        <v>5.395546272E9</v>
      </c>
      <c r="M154" s="21" t="s">
        <v>65</v>
      </c>
      <c r="N154" s="21" t="s">
        <v>285</v>
      </c>
      <c r="O154" s="21" t="s">
        <v>286</v>
      </c>
      <c r="P154" s="21" t="s">
        <v>12490</v>
      </c>
      <c r="Q154" s="61">
        <f>COUNTIF('Hedef Liste'!$A:$A,A154)</f>
        <v>1</v>
      </c>
    </row>
    <row r="155" hidden="1">
      <c r="A155" s="21" t="s">
        <v>5901</v>
      </c>
      <c r="B155" s="21" t="s">
        <v>5902</v>
      </c>
      <c r="C155" s="691" t="s">
        <v>12489</v>
      </c>
      <c r="D155" s="21" t="s">
        <v>818</v>
      </c>
      <c r="E155" s="692">
        <v>99.0</v>
      </c>
      <c r="F155" s="692">
        <v>15.0</v>
      </c>
      <c r="G155" s="692">
        <v>16.0</v>
      </c>
      <c r="H155" s="692">
        <v>21.0</v>
      </c>
      <c r="I155" s="692">
        <v>37.0</v>
      </c>
      <c r="J155" s="693">
        <v>0.43</v>
      </c>
      <c r="K155" s="21" t="s">
        <v>5903</v>
      </c>
      <c r="L155" s="21">
        <v>5.39367268E9</v>
      </c>
      <c r="M155" s="21" t="s">
        <v>47</v>
      </c>
      <c r="N155" s="21" t="s">
        <v>227</v>
      </c>
      <c r="O155" s="21" t="s">
        <v>5904</v>
      </c>
      <c r="P155" s="21" t="s">
        <v>12490</v>
      </c>
      <c r="Q155" s="61">
        <f>COUNTIF('Hedef Liste'!$A:$A,A155)</f>
        <v>1</v>
      </c>
    </row>
    <row r="156" hidden="1">
      <c r="A156" s="21" t="s">
        <v>6087</v>
      </c>
      <c r="B156" s="21" t="s">
        <v>12624</v>
      </c>
      <c r="C156" s="691" t="s">
        <v>12489</v>
      </c>
      <c r="D156" s="21" t="s">
        <v>818</v>
      </c>
      <c r="E156" s="692">
        <v>1287.0</v>
      </c>
      <c r="F156" s="692">
        <v>15.0</v>
      </c>
      <c r="G156" s="692">
        <v>17.0</v>
      </c>
      <c r="H156" s="692">
        <v>77.0</v>
      </c>
      <c r="I156" s="692">
        <v>94.0</v>
      </c>
      <c r="J156" s="693">
        <v>0.18</v>
      </c>
      <c r="K156" s="21" t="s">
        <v>6089</v>
      </c>
      <c r="L156" s="21">
        <v>2.423340136E9</v>
      </c>
      <c r="M156" s="21" t="s">
        <v>65</v>
      </c>
      <c r="N156" s="21" t="s">
        <v>583</v>
      </c>
      <c r="O156" s="21" t="s">
        <v>6090</v>
      </c>
      <c r="P156" s="21" t="s">
        <v>12490</v>
      </c>
      <c r="Q156" s="61">
        <f>COUNTIF('Hedef Liste'!$A:$A,A156)</f>
        <v>1</v>
      </c>
    </row>
    <row r="157" hidden="1">
      <c r="A157" s="21" t="s">
        <v>6074</v>
      </c>
      <c r="B157" s="21" t="s">
        <v>12625</v>
      </c>
      <c r="C157" s="691" t="s">
        <v>12489</v>
      </c>
      <c r="D157" s="21" t="s">
        <v>818</v>
      </c>
      <c r="E157" s="692">
        <v>760.0</v>
      </c>
      <c r="F157" s="692">
        <v>80.0</v>
      </c>
      <c r="G157" s="692">
        <v>66.0</v>
      </c>
      <c r="H157" s="692">
        <v>120.0</v>
      </c>
      <c r="I157" s="692">
        <v>186.0</v>
      </c>
      <c r="J157" s="693">
        <v>0.35</v>
      </c>
      <c r="K157" s="21" t="s">
        <v>6076</v>
      </c>
      <c r="L157" s="21">
        <v>2.423251687E9</v>
      </c>
      <c r="M157" s="21" t="s">
        <v>65</v>
      </c>
      <c r="N157" s="21" t="s">
        <v>614</v>
      </c>
      <c r="O157" s="21" t="s">
        <v>6077</v>
      </c>
      <c r="P157" s="21" t="s">
        <v>12490</v>
      </c>
      <c r="Q157" s="61">
        <f>COUNTIF('Hedef Liste'!$A:$A,A157)</f>
        <v>1</v>
      </c>
    </row>
    <row r="158" hidden="1">
      <c r="A158" s="21" t="s">
        <v>6130</v>
      </c>
      <c r="B158" s="21" t="s">
        <v>12626</v>
      </c>
      <c r="C158" s="691" t="s">
        <v>12489</v>
      </c>
      <c r="D158" s="21" t="s">
        <v>818</v>
      </c>
      <c r="E158" s="692">
        <v>795.0</v>
      </c>
      <c r="F158" s="692">
        <v>46.0</v>
      </c>
      <c r="G158" s="692">
        <v>15.0</v>
      </c>
      <c r="H158" s="692">
        <v>39.0</v>
      </c>
      <c r="I158" s="692">
        <v>54.0</v>
      </c>
      <c r="J158" s="693">
        <v>0.28</v>
      </c>
      <c r="K158" s="21" t="s">
        <v>6132</v>
      </c>
      <c r="L158" s="21">
        <v>2.423212727E9</v>
      </c>
      <c r="M158" s="21" t="s">
        <v>47</v>
      </c>
      <c r="N158" s="21" t="s">
        <v>119</v>
      </c>
      <c r="O158" s="21" t="s">
        <v>6133</v>
      </c>
      <c r="P158" s="21" t="s">
        <v>12490</v>
      </c>
      <c r="Q158" s="61">
        <f>COUNTIF('Hedef Liste'!$A:$A,A158)</f>
        <v>1</v>
      </c>
    </row>
    <row r="159" hidden="1">
      <c r="A159" s="21" t="s">
        <v>6092</v>
      </c>
      <c r="B159" s="21" t="s">
        <v>12627</v>
      </c>
      <c r="C159" s="691" t="s">
        <v>12489</v>
      </c>
      <c r="D159" s="21" t="s">
        <v>818</v>
      </c>
      <c r="E159" s="692">
        <v>374.0</v>
      </c>
      <c r="F159" s="692">
        <v>20.0</v>
      </c>
      <c r="G159" s="692">
        <v>10.0</v>
      </c>
      <c r="H159" s="692">
        <v>40.0</v>
      </c>
      <c r="I159" s="692">
        <v>50.0</v>
      </c>
      <c r="J159" s="693">
        <v>0.2</v>
      </c>
      <c r="K159" s="21" t="s">
        <v>6094</v>
      </c>
      <c r="L159" s="21">
        <v>5.309493807E9</v>
      </c>
      <c r="M159" s="21" t="s">
        <v>47</v>
      </c>
      <c r="N159" s="21" t="s">
        <v>719</v>
      </c>
      <c r="O159" s="21" t="s">
        <v>6095</v>
      </c>
      <c r="P159" s="21" t="s">
        <v>12490</v>
      </c>
      <c r="Q159" s="61">
        <f>COUNTIF('Hedef Liste'!$A:$A,A159)</f>
        <v>1</v>
      </c>
    </row>
    <row r="160" hidden="1">
      <c r="A160" s="21" t="s">
        <v>12628</v>
      </c>
      <c r="B160" s="21" t="s">
        <v>12629</v>
      </c>
      <c r="C160" s="691" t="s">
        <v>12489</v>
      </c>
      <c r="D160" s="21" t="s">
        <v>325</v>
      </c>
      <c r="E160" s="692">
        <v>3693.0</v>
      </c>
      <c r="F160" s="692">
        <v>179.0</v>
      </c>
      <c r="G160" s="692">
        <v>81.0</v>
      </c>
      <c r="H160" s="692">
        <v>7.0</v>
      </c>
      <c r="I160" s="692">
        <v>88.0</v>
      </c>
      <c r="J160" s="693">
        <v>0.92</v>
      </c>
      <c r="K160" s="21" t="s">
        <v>12519</v>
      </c>
      <c r="L160" s="21">
        <v>5.367267367E9</v>
      </c>
      <c r="M160" s="21" t="s">
        <v>138</v>
      </c>
      <c r="N160" s="21" t="s">
        <v>1096</v>
      </c>
      <c r="O160" s="21" t="s">
        <v>12630</v>
      </c>
      <c r="P160" s="21" t="s">
        <v>12505</v>
      </c>
      <c r="Q160" s="61">
        <f>COUNTIF('Hedef Liste'!$A:$A,A160)</f>
        <v>0</v>
      </c>
    </row>
    <row r="161" hidden="1">
      <c r="A161" s="21" t="s">
        <v>12631</v>
      </c>
      <c r="B161" s="21" t="s">
        <v>12632</v>
      </c>
      <c r="C161" s="691" t="s">
        <v>12489</v>
      </c>
      <c r="D161" s="21" t="s">
        <v>325</v>
      </c>
      <c r="E161" s="692">
        <v>420.0</v>
      </c>
      <c r="F161" s="692">
        <v>43.0</v>
      </c>
      <c r="G161" s="692">
        <v>51.0</v>
      </c>
      <c r="H161" s="692">
        <v>2.0</v>
      </c>
      <c r="I161" s="692">
        <v>53.0</v>
      </c>
      <c r="J161" s="693">
        <v>0.96</v>
      </c>
      <c r="K161" s="21" t="s">
        <v>12519</v>
      </c>
      <c r="L161" s="21">
        <v>2.42502056E9</v>
      </c>
      <c r="M161" s="21" t="s">
        <v>47</v>
      </c>
      <c r="N161" s="21" t="s">
        <v>94</v>
      </c>
      <c r="O161" s="21" t="s">
        <v>12633</v>
      </c>
      <c r="P161" s="21" t="s">
        <v>12505</v>
      </c>
      <c r="Q161" s="61">
        <f>COUNTIF('Hedef Liste'!$A:$A,A161)</f>
        <v>0</v>
      </c>
    </row>
    <row r="162" hidden="1">
      <c r="A162" s="21" t="s">
        <v>12634</v>
      </c>
      <c r="B162" s="21" t="s">
        <v>12635</v>
      </c>
      <c r="C162" s="691" t="s">
        <v>12489</v>
      </c>
      <c r="D162" s="21" t="s">
        <v>325</v>
      </c>
      <c r="E162" s="692">
        <v>178.0</v>
      </c>
      <c r="F162" s="694"/>
      <c r="G162" s="692">
        <v>59.0</v>
      </c>
      <c r="H162" s="692">
        <v>3.0</v>
      </c>
      <c r="I162" s="692">
        <v>62.0</v>
      </c>
      <c r="J162" s="693">
        <v>0.95</v>
      </c>
      <c r="K162" s="21" t="s">
        <v>12519</v>
      </c>
      <c r="L162" s="21">
        <v>5.51174242E9</v>
      </c>
      <c r="M162" s="21" t="s">
        <v>368</v>
      </c>
      <c r="N162" s="21" t="s">
        <v>5404</v>
      </c>
      <c r="O162" s="21" t="s">
        <v>12636</v>
      </c>
      <c r="P162" s="21" t="s">
        <v>12505</v>
      </c>
      <c r="Q162" s="61">
        <f>COUNTIF('Hedef Liste'!$A:$A,A162)</f>
        <v>0</v>
      </c>
    </row>
    <row r="163" hidden="1">
      <c r="A163" s="21" t="s">
        <v>12637</v>
      </c>
      <c r="B163" s="21" t="s">
        <v>12638</v>
      </c>
      <c r="C163" s="691" t="s">
        <v>12489</v>
      </c>
      <c r="D163" s="21" t="s">
        <v>325</v>
      </c>
      <c r="E163" s="692">
        <v>19.0</v>
      </c>
      <c r="F163" s="692">
        <v>1.0</v>
      </c>
      <c r="G163" s="692">
        <v>79.0</v>
      </c>
      <c r="H163" s="692">
        <v>1.0</v>
      </c>
      <c r="I163" s="692">
        <v>80.0</v>
      </c>
      <c r="J163" s="693">
        <v>0.99</v>
      </c>
      <c r="K163" s="21" t="s">
        <v>12519</v>
      </c>
      <c r="L163" s="21">
        <v>5.425868339E9</v>
      </c>
      <c r="M163" s="21" t="s">
        <v>368</v>
      </c>
      <c r="N163" s="21" t="s">
        <v>2628</v>
      </c>
      <c r="O163" s="21" t="s">
        <v>12639</v>
      </c>
      <c r="P163" s="21" t="s">
        <v>12505</v>
      </c>
      <c r="Q163" s="61">
        <f>COUNTIF('Hedef Liste'!$A:$A,A163)</f>
        <v>0</v>
      </c>
    </row>
    <row r="164" hidden="1">
      <c r="A164" s="21" t="s">
        <v>4110</v>
      </c>
      <c r="B164" s="21" t="s">
        <v>4111</v>
      </c>
      <c r="C164" s="691" t="s">
        <v>12489</v>
      </c>
      <c r="D164" s="21" t="s">
        <v>200</v>
      </c>
      <c r="E164" s="692">
        <v>4781.0</v>
      </c>
      <c r="F164" s="692">
        <v>112.0</v>
      </c>
      <c r="G164" s="692">
        <v>12.0</v>
      </c>
      <c r="H164" s="692">
        <v>10.0</v>
      </c>
      <c r="I164" s="692">
        <v>22.0</v>
      </c>
      <c r="J164" s="693">
        <v>0.55</v>
      </c>
      <c r="K164" s="21" t="s">
        <v>4112</v>
      </c>
      <c r="L164" s="21">
        <v>2.422432888E9</v>
      </c>
      <c r="M164" s="21" t="s">
        <v>47</v>
      </c>
      <c r="N164" s="21" t="s">
        <v>1047</v>
      </c>
      <c r="O164" s="21" t="s">
        <v>4113</v>
      </c>
      <c r="P164" s="21" t="s">
        <v>12490</v>
      </c>
      <c r="Q164" s="61">
        <f>COUNTIF('Hedef Liste'!$A:$A,A164)</f>
        <v>1</v>
      </c>
    </row>
    <row r="165" hidden="1">
      <c r="A165" s="21" t="s">
        <v>12640</v>
      </c>
      <c r="B165" s="21" t="s">
        <v>12641</v>
      </c>
      <c r="C165" s="691" t="s">
        <v>12489</v>
      </c>
      <c r="D165" s="21" t="s">
        <v>325</v>
      </c>
      <c r="E165" s="692">
        <v>6465.0</v>
      </c>
      <c r="F165" s="692">
        <v>282.0</v>
      </c>
      <c r="G165" s="692">
        <v>74.0</v>
      </c>
      <c r="H165" s="692">
        <v>4.0</v>
      </c>
      <c r="I165" s="692">
        <v>78.0</v>
      </c>
      <c r="J165" s="693">
        <v>0.95</v>
      </c>
      <c r="K165" s="21" t="s">
        <v>12519</v>
      </c>
      <c r="L165" s="21">
        <v>5.511798338E9</v>
      </c>
      <c r="M165" s="21" t="s">
        <v>65</v>
      </c>
      <c r="N165" s="21" t="s">
        <v>755</v>
      </c>
      <c r="O165" s="21" t="s">
        <v>12642</v>
      </c>
      <c r="P165" s="21" t="s">
        <v>12505</v>
      </c>
      <c r="Q165" s="61">
        <f>COUNTIF('Hedef Liste'!$A:$A,A165)</f>
        <v>0</v>
      </c>
    </row>
    <row r="166" hidden="1">
      <c r="A166" s="21" t="s">
        <v>12643</v>
      </c>
      <c r="B166" s="21" t="s">
        <v>12644</v>
      </c>
      <c r="C166" s="691" t="s">
        <v>12489</v>
      </c>
      <c r="D166" s="21" t="s">
        <v>325</v>
      </c>
      <c r="E166" s="692">
        <v>692.0</v>
      </c>
      <c r="F166" s="692">
        <v>22.0</v>
      </c>
      <c r="G166" s="692">
        <v>46.0</v>
      </c>
      <c r="H166" s="692">
        <v>4.0</v>
      </c>
      <c r="I166" s="692">
        <v>50.0</v>
      </c>
      <c r="J166" s="693">
        <v>0.92</v>
      </c>
      <c r="K166" s="21" t="s">
        <v>12519</v>
      </c>
      <c r="L166" s="21">
        <v>5.5375691E9</v>
      </c>
      <c r="M166" s="21" t="s">
        <v>58</v>
      </c>
      <c r="N166" s="21" t="s">
        <v>5577</v>
      </c>
      <c r="O166" s="21" t="s">
        <v>12645</v>
      </c>
      <c r="P166" s="21" t="s">
        <v>12505</v>
      </c>
      <c r="Q166" s="61">
        <f>COUNTIF('Hedef Liste'!$A:$A,A166)</f>
        <v>0</v>
      </c>
    </row>
    <row r="167" hidden="1">
      <c r="A167" s="21" t="s">
        <v>12646</v>
      </c>
      <c r="B167" s="21" t="s">
        <v>12647</v>
      </c>
      <c r="C167" s="691" t="s">
        <v>12489</v>
      </c>
      <c r="D167" s="21" t="s">
        <v>325</v>
      </c>
      <c r="E167" s="692">
        <v>1412.0</v>
      </c>
      <c r="F167" s="692">
        <v>13.0</v>
      </c>
      <c r="G167" s="692">
        <v>43.0</v>
      </c>
      <c r="H167" s="692">
        <v>4.0</v>
      </c>
      <c r="I167" s="692">
        <v>47.0</v>
      </c>
      <c r="J167" s="693">
        <v>0.91</v>
      </c>
      <c r="K167" s="21" t="s">
        <v>12519</v>
      </c>
      <c r="L167" s="21">
        <v>5.326077253E9</v>
      </c>
      <c r="M167" s="21" t="s">
        <v>544</v>
      </c>
      <c r="N167" s="21" t="s">
        <v>545</v>
      </c>
      <c r="O167" s="21" t="s">
        <v>12648</v>
      </c>
      <c r="P167" s="21" t="s">
        <v>12505</v>
      </c>
      <c r="Q167" s="61">
        <f>COUNTIF('Hedef Liste'!$A:$A,A167)</f>
        <v>0</v>
      </c>
    </row>
    <row r="168" hidden="1">
      <c r="A168" s="21" t="s">
        <v>12649</v>
      </c>
      <c r="B168" s="21" t="s">
        <v>12650</v>
      </c>
      <c r="C168" s="691" t="s">
        <v>12489</v>
      </c>
      <c r="D168" s="21" t="s">
        <v>325</v>
      </c>
      <c r="E168" s="692">
        <v>336.0</v>
      </c>
      <c r="F168" s="692">
        <v>7.0</v>
      </c>
      <c r="G168" s="692">
        <v>75.0</v>
      </c>
      <c r="H168" s="692">
        <v>5.0</v>
      </c>
      <c r="I168" s="692">
        <v>80.0</v>
      </c>
      <c r="J168" s="693">
        <v>0.94</v>
      </c>
      <c r="K168" s="21" t="s">
        <v>12519</v>
      </c>
      <c r="L168" s="21">
        <v>5.378862257E9</v>
      </c>
      <c r="M168" s="21" t="s">
        <v>58</v>
      </c>
      <c r="N168" s="21" t="s">
        <v>59</v>
      </c>
      <c r="O168" s="21" t="s">
        <v>12651</v>
      </c>
      <c r="P168" s="21" t="s">
        <v>12505</v>
      </c>
      <c r="Q168" s="61">
        <f>COUNTIF('Hedef Liste'!$A:$A,A168)</f>
        <v>0</v>
      </c>
    </row>
    <row r="169" hidden="1">
      <c r="A169" s="21" t="s">
        <v>12652</v>
      </c>
      <c r="B169" s="21" t="s">
        <v>12653</v>
      </c>
      <c r="C169" s="691" t="s">
        <v>12510</v>
      </c>
      <c r="D169" s="21" t="s">
        <v>325</v>
      </c>
      <c r="E169" s="692">
        <v>458.0</v>
      </c>
      <c r="F169" s="694"/>
      <c r="G169" s="692">
        <v>39.0</v>
      </c>
      <c r="H169" s="692">
        <v>3.0</v>
      </c>
      <c r="I169" s="692">
        <v>42.0</v>
      </c>
      <c r="J169" s="693">
        <v>0.93</v>
      </c>
      <c r="K169" s="21" t="s">
        <v>12519</v>
      </c>
      <c r="L169" s="21">
        <v>5.418555851E9</v>
      </c>
      <c r="M169" s="21" t="s">
        <v>65</v>
      </c>
      <c r="N169" s="21" t="s">
        <v>707</v>
      </c>
      <c r="O169" s="21" t="s">
        <v>12654</v>
      </c>
      <c r="P169" s="21" t="s">
        <v>12505</v>
      </c>
      <c r="Q169" s="61">
        <f>COUNTIF('Hedef Liste'!$A:$A,A169)</f>
        <v>0</v>
      </c>
    </row>
    <row r="170" hidden="1">
      <c r="A170" s="21" t="s">
        <v>4562</v>
      </c>
      <c r="B170" s="21" t="s">
        <v>4563</v>
      </c>
      <c r="C170" s="691" t="s">
        <v>12489</v>
      </c>
      <c r="D170" s="21" t="s">
        <v>152</v>
      </c>
      <c r="E170" s="692">
        <v>492.0</v>
      </c>
      <c r="F170" s="692">
        <v>23.0</v>
      </c>
      <c r="G170" s="692">
        <v>8.0</v>
      </c>
      <c r="H170" s="692">
        <v>26.0</v>
      </c>
      <c r="I170" s="692">
        <v>34.0</v>
      </c>
      <c r="J170" s="693">
        <v>0.24</v>
      </c>
      <c r="K170" s="21" t="s">
        <v>4564</v>
      </c>
      <c r="L170" s="21">
        <v>2.423614545E9</v>
      </c>
      <c r="M170" s="21" t="s">
        <v>65</v>
      </c>
      <c r="N170" s="21" t="s">
        <v>1065</v>
      </c>
      <c r="O170" s="21" t="s">
        <v>4565</v>
      </c>
      <c r="P170" s="21" t="s">
        <v>12490</v>
      </c>
      <c r="Q170" s="61">
        <f>COUNTIF('Hedef Liste'!$A:$A,A170)</f>
        <v>1</v>
      </c>
    </row>
    <row r="171" hidden="1">
      <c r="A171" s="21" t="s">
        <v>289</v>
      </c>
      <c r="B171" s="21" t="s">
        <v>290</v>
      </c>
      <c r="C171" s="691" t="s">
        <v>12489</v>
      </c>
      <c r="D171" s="21" t="s">
        <v>152</v>
      </c>
      <c r="E171" s="692">
        <v>68.0</v>
      </c>
      <c r="F171" s="694"/>
      <c r="G171" s="692">
        <v>0.0</v>
      </c>
      <c r="H171" s="692">
        <v>29.0</v>
      </c>
      <c r="I171" s="692">
        <v>29.0</v>
      </c>
      <c r="J171" s="693">
        <v>0.0</v>
      </c>
      <c r="K171" s="21" t="s">
        <v>291</v>
      </c>
      <c r="L171" s="21">
        <v>2.423490758E9</v>
      </c>
      <c r="M171" s="21" t="s">
        <v>47</v>
      </c>
      <c r="N171" s="21" t="s">
        <v>187</v>
      </c>
      <c r="O171" s="21" t="s">
        <v>292</v>
      </c>
      <c r="P171" s="21" t="s">
        <v>12490</v>
      </c>
      <c r="Q171" s="61">
        <f>COUNTIF('Hedef Liste'!$A:$A,A171)</f>
        <v>1</v>
      </c>
    </row>
    <row r="172" hidden="1">
      <c r="A172" s="21" t="s">
        <v>12655</v>
      </c>
      <c r="B172" s="21" t="s">
        <v>12656</v>
      </c>
      <c r="C172" s="691" t="s">
        <v>12489</v>
      </c>
      <c r="D172" s="21" t="s">
        <v>325</v>
      </c>
      <c r="E172" s="692">
        <v>4080.0</v>
      </c>
      <c r="F172" s="692">
        <v>152.0</v>
      </c>
      <c r="G172" s="692">
        <v>70.0</v>
      </c>
      <c r="H172" s="692">
        <v>3.0</v>
      </c>
      <c r="I172" s="692">
        <v>73.0</v>
      </c>
      <c r="J172" s="693">
        <v>0.96</v>
      </c>
      <c r="K172" s="21" t="s">
        <v>12519</v>
      </c>
      <c r="L172" s="21">
        <v>2.422485656E9</v>
      </c>
      <c r="M172" s="21" t="s">
        <v>47</v>
      </c>
      <c r="N172" s="21" t="s">
        <v>4210</v>
      </c>
      <c r="O172" s="21" t="s">
        <v>7199</v>
      </c>
      <c r="P172" s="21" t="s">
        <v>12505</v>
      </c>
      <c r="Q172" s="61">
        <f>COUNTIF('Hedef Liste'!$A:$A,A172)</f>
        <v>0</v>
      </c>
    </row>
    <row r="173" hidden="1">
      <c r="A173" s="21" t="s">
        <v>6406</v>
      </c>
      <c r="B173" s="21" t="s">
        <v>6407</v>
      </c>
      <c r="C173" s="691" t="s">
        <v>12489</v>
      </c>
      <c r="D173" s="21" t="s">
        <v>200</v>
      </c>
      <c r="E173" s="692">
        <v>1360.0</v>
      </c>
      <c r="F173" s="692">
        <v>12.0</v>
      </c>
      <c r="G173" s="692">
        <v>13.0</v>
      </c>
      <c r="H173" s="692">
        <v>3.0</v>
      </c>
      <c r="I173" s="692">
        <v>16.0</v>
      </c>
      <c r="J173" s="693">
        <v>0.81</v>
      </c>
      <c r="K173" s="21" t="s">
        <v>6408</v>
      </c>
      <c r="L173" s="21">
        <v>2.423446858E9</v>
      </c>
      <c r="M173" s="21" t="s">
        <v>65</v>
      </c>
      <c r="N173" s="21" t="s">
        <v>707</v>
      </c>
      <c r="O173" s="21" t="s">
        <v>6409</v>
      </c>
      <c r="P173" s="21" t="s">
        <v>12490</v>
      </c>
      <c r="Q173" s="61">
        <f>COUNTIF('Hedef Liste'!$A:$A,A173)</f>
        <v>1</v>
      </c>
    </row>
    <row r="174" hidden="1">
      <c r="A174" s="21" t="s">
        <v>6097</v>
      </c>
      <c r="B174" s="21" t="s">
        <v>6098</v>
      </c>
      <c r="C174" s="691" t="s">
        <v>12489</v>
      </c>
      <c r="D174" s="21" t="s">
        <v>818</v>
      </c>
      <c r="E174" s="692">
        <v>322.0</v>
      </c>
      <c r="F174" s="692">
        <v>12.0</v>
      </c>
      <c r="G174" s="692">
        <v>18.0</v>
      </c>
      <c r="H174" s="692">
        <v>76.0</v>
      </c>
      <c r="I174" s="692">
        <v>94.0</v>
      </c>
      <c r="J174" s="693">
        <v>0.19</v>
      </c>
      <c r="K174" s="21" t="s">
        <v>6099</v>
      </c>
      <c r="L174" s="21">
        <v>2.423244178E9</v>
      </c>
      <c r="M174" s="21" t="s">
        <v>47</v>
      </c>
      <c r="N174" s="21" t="s">
        <v>227</v>
      </c>
      <c r="O174" s="21" t="s">
        <v>6100</v>
      </c>
      <c r="P174" s="21" t="s">
        <v>12490</v>
      </c>
      <c r="Q174" s="61">
        <f>COUNTIF('Hedef Liste'!$A:$A,A174)</f>
        <v>1</v>
      </c>
    </row>
    <row r="175" hidden="1">
      <c r="A175" s="21" t="s">
        <v>6117</v>
      </c>
      <c r="B175" s="21" t="s">
        <v>12657</v>
      </c>
      <c r="C175" s="691" t="s">
        <v>12489</v>
      </c>
      <c r="D175" s="21" t="s">
        <v>818</v>
      </c>
      <c r="E175" s="692">
        <v>665.0</v>
      </c>
      <c r="F175" s="692">
        <v>53.0</v>
      </c>
      <c r="G175" s="692">
        <v>36.0</v>
      </c>
      <c r="H175" s="692">
        <v>138.0</v>
      </c>
      <c r="I175" s="692">
        <v>174.0</v>
      </c>
      <c r="J175" s="693">
        <v>0.21</v>
      </c>
      <c r="K175" s="21" t="s">
        <v>6119</v>
      </c>
      <c r="L175" s="21">
        <v>2.423432727E9</v>
      </c>
      <c r="M175" s="21" t="s">
        <v>65</v>
      </c>
      <c r="N175" s="21" t="s">
        <v>3323</v>
      </c>
      <c r="O175" s="21" t="s">
        <v>6120</v>
      </c>
      <c r="P175" s="21" t="s">
        <v>12490</v>
      </c>
      <c r="Q175" s="61">
        <f>COUNTIF('Hedef Liste'!$A:$A,A175)</f>
        <v>1</v>
      </c>
    </row>
    <row r="176" hidden="1">
      <c r="A176" s="21" t="s">
        <v>6079</v>
      </c>
      <c r="B176" s="21" t="s">
        <v>12658</v>
      </c>
      <c r="C176" s="691" t="s">
        <v>12489</v>
      </c>
      <c r="D176" s="21" t="s">
        <v>818</v>
      </c>
      <c r="E176" s="692">
        <v>2297.0</v>
      </c>
      <c r="F176" s="692">
        <v>109.0</v>
      </c>
      <c r="G176" s="692">
        <v>19.0</v>
      </c>
      <c r="H176" s="692">
        <v>70.0</v>
      </c>
      <c r="I176" s="692">
        <v>89.0</v>
      </c>
      <c r="J176" s="693">
        <v>0.21</v>
      </c>
      <c r="K176" s="21" t="s">
        <v>6081</v>
      </c>
      <c r="L176" s="21">
        <v>2.423323936E9</v>
      </c>
      <c r="M176" s="21" t="s">
        <v>65</v>
      </c>
      <c r="N176" s="21" t="s">
        <v>3393</v>
      </c>
      <c r="O176" s="21" t="s">
        <v>6082</v>
      </c>
      <c r="P176" s="21" t="s">
        <v>12490</v>
      </c>
      <c r="Q176" s="61">
        <f>COUNTIF('Hedef Liste'!$A:$A,A176)</f>
        <v>1</v>
      </c>
    </row>
    <row r="177" hidden="1">
      <c r="A177" s="21" t="s">
        <v>3077</v>
      </c>
      <c r="B177" s="21" t="s">
        <v>3078</v>
      </c>
      <c r="C177" s="691" t="s">
        <v>12489</v>
      </c>
      <c r="D177" s="21" t="s">
        <v>152</v>
      </c>
      <c r="E177" s="692">
        <v>234.0</v>
      </c>
      <c r="F177" s="692">
        <v>25.0</v>
      </c>
      <c r="G177" s="692">
        <v>2.0</v>
      </c>
      <c r="H177" s="692">
        <v>25.0</v>
      </c>
      <c r="I177" s="692">
        <v>27.0</v>
      </c>
      <c r="J177" s="693">
        <v>0.07</v>
      </c>
      <c r="K177" s="21" t="s">
        <v>3079</v>
      </c>
      <c r="L177" s="21">
        <v>2.42229818E9</v>
      </c>
      <c r="M177" s="21" t="s">
        <v>138</v>
      </c>
      <c r="N177" s="21" t="s">
        <v>202</v>
      </c>
      <c r="O177" s="21" t="s">
        <v>3080</v>
      </c>
      <c r="P177" s="21" t="s">
        <v>12490</v>
      </c>
      <c r="Q177" s="61">
        <f>COUNTIF('Hedef Liste'!$A:$A,A177)</f>
        <v>1</v>
      </c>
    </row>
    <row r="178" hidden="1">
      <c r="A178" s="21" t="s">
        <v>6144</v>
      </c>
      <c r="B178" s="21" t="s">
        <v>6145</v>
      </c>
      <c r="C178" s="691" t="s">
        <v>12489</v>
      </c>
      <c r="D178" s="21" t="s">
        <v>818</v>
      </c>
      <c r="E178" s="692">
        <v>1060.0</v>
      </c>
      <c r="F178" s="692">
        <v>21.0</v>
      </c>
      <c r="G178" s="692">
        <v>14.0</v>
      </c>
      <c r="H178" s="692">
        <v>49.0</v>
      </c>
      <c r="I178" s="692">
        <v>63.0</v>
      </c>
      <c r="J178" s="693">
        <v>0.22</v>
      </c>
      <c r="K178" s="21" t="s">
        <v>6146</v>
      </c>
      <c r="L178" s="21">
        <v>2.423344125E9</v>
      </c>
      <c r="M178" s="21" t="s">
        <v>47</v>
      </c>
      <c r="N178" s="21" t="s">
        <v>639</v>
      </c>
      <c r="O178" s="21" t="s">
        <v>6147</v>
      </c>
      <c r="P178" s="21" t="s">
        <v>12490</v>
      </c>
      <c r="Q178" s="61">
        <f>COUNTIF('Hedef Liste'!$A:$A,A178)</f>
        <v>1</v>
      </c>
    </row>
    <row r="179" hidden="1">
      <c r="A179" s="21" t="s">
        <v>6069</v>
      </c>
      <c r="B179" s="21" t="s">
        <v>12659</v>
      </c>
      <c r="C179" s="691" t="s">
        <v>12489</v>
      </c>
      <c r="D179" s="21" t="s">
        <v>818</v>
      </c>
      <c r="E179" s="692">
        <v>271.0</v>
      </c>
      <c r="F179" s="692">
        <v>16.0</v>
      </c>
      <c r="G179" s="692">
        <v>17.0</v>
      </c>
      <c r="H179" s="692">
        <v>94.0</v>
      </c>
      <c r="I179" s="692">
        <v>111.0</v>
      </c>
      <c r="J179" s="693">
        <v>0.15</v>
      </c>
      <c r="K179" s="21" t="s">
        <v>6071</v>
      </c>
      <c r="L179" s="21">
        <v>2.423405171E9</v>
      </c>
      <c r="M179" s="21" t="s">
        <v>65</v>
      </c>
      <c r="N179" s="21" t="s">
        <v>314</v>
      </c>
      <c r="O179" s="21" t="s">
        <v>6072</v>
      </c>
      <c r="P179" s="21" t="s">
        <v>12490</v>
      </c>
      <c r="Q179" s="61">
        <f>COUNTIF('Hedef Liste'!$A:$A,A179)</f>
        <v>1</v>
      </c>
    </row>
    <row r="180" hidden="1">
      <c r="A180" s="21" t="s">
        <v>3696</v>
      </c>
      <c r="B180" s="21" t="s">
        <v>3697</v>
      </c>
      <c r="C180" s="691" t="s">
        <v>12489</v>
      </c>
      <c r="D180" s="21" t="s">
        <v>818</v>
      </c>
      <c r="E180" s="692">
        <v>1514.0</v>
      </c>
      <c r="F180" s="692">
        <v>112.0</v>
      </c>
      <c r="G180" s="692">
        <v>29.0</v>
      </c>
      <c r="H180" s="692">
        <v>41.0</v>
      </c>
      <c r="I180" s="692">
        <v>70.0</v>
      </c>
      <c r="J180" s="693">
        <v>0.41</v>
      </c>
      <c r="K180" s="21" t="s">
        <v>3698</v>
      </c>
      <c r="L180" s="21">
        <v>2.422373634E9</v>
      </c>
      <c r="M180" s="21" t="s">
        <v>47</v>
      </c>
      <c r="N180" s="21" t="s">
        <v>603</v>
      </c>
      <c r="O180" s="21" t="s">
        <v>3699</v>
      </c>
      <c r="P180" s="21" t="s">
        <v>12490</v>
      </c>
      <c r="Q180" s="61">
        <f>COUNTIF('Hedef Liste'!$A:$A,A180)</f>
        <v>1</v>
      </c>
    </row>
    <row r="181" hidden="1">
      <c r="A181" s="21" t="s">
        <v>3033</v>
      </c>
      <c r="B181" s="21" t="s">
        <v>12660</v>
      </c>
      <c r="C181" s="691" t="s">
        <v>12489</v>
      </c>
      <c r="D181" s="21" t="s">
        <v>45</v>
      </c>
      <c r="E181" s="692">
        <v>1286.0</v>
      </c>
      <c r="F181" s="692">
        <v>39.0</v>
      </c>
      <c r="G181" s="692">
        <v>18.0</v>
      </c>
      <c r="H181" s="692">
        <v>4.0</v>
      </c>
      <c r="I181" s="692">
        <v>22.0</v>
      </c>
      <c r="J181" s="693">
        <v>0.82</v>
      </c>
      <c r="K181" s="21" t="s">
        <v>3035</v>
      </c>
      <c r="L181" s="21">
        <v>5.336527979E9</v>
      </c>
      <c r="M181" s="21" t="s">
        <v>47</v>
      </c>
      <c r="N181" s="21" t="s">
        <v>119</v>
      </c>
      <c r="O181" s="21" t="s">
        <v>3036</v>
      </c>
      <c r="P181" s="21" t="s">
        <v>12490</v>
      </c>
      <c r="Q181" s="61">
        <f>COUNTIF('Hedef Liste'!$A:$A,A181)</f>
        <v>1</v>
      </c>
    </row>
    <row r="182" hidden="1">
      <c r="A182" s="21" t="s">
        <v>6916</v>
      </c>
      <c r="B182" s="21" t="s">
        <v>12661</v>
      </c>
      <c r="C182" s="691" t="s">
        <v>12510</v>
      </c>
      <c r="D182" s="21" t="s">
        <v>110</v>
      </c>
      <c r="E182" s="692">
        <v>1342.0</v>
      </c>
      <c r="F182" s="694"/>
      <c r="G182" s="692">
        <v>0.0</v>
      </c>
      <c r="H182" s="692">
        <v>55.0</v>
      </c>
      <c r="I182" s="692">
        <v>55.0</v>
      </c>
      <c r="J182" s="693">
        <v>0.0</v>
      </c>
      <c r="K182" s="21" t="s">
        <v>6918</v>
      </c>
      <c r="L182" s="21">
        <v>2.422483848E9</v>
      </c>
      <c r="M182" s="21" t="s">
        <v>47</v>
      </c>
      <c r="N182" s="21" t="s">
        <v>278</v>
      </c>
      <c r="O182" s="21" t="s">
        <v>6919</v>
      </c>
      <c r="P182" s="21" t="s">
        <v>12490</v>
      </c>
      <c r="Q182" s="61">
        <f>COUNTIF('Hedef Liste'!$A:$A,A182)</f>
        <v>1</v>
      </c>
    </row>
    <row r="183" hidden="1">
      <c r="A183" s="21" t="s">
        <v>5317</v>
      </c>
      <c r="B183" s="21" t="s">
        <v>5318</v>
      </c>
      <c r="C183" s="691" t="s">
        <v>12489</v>
      </c>
      <c r="D183" s="21" t="s">
        <v>143</v>
      </c>
      <c r="E183" s="692">
        <v>1779.0</v>
      </c>
      <c r="F183" s="692">
        <v>99.0</v>
      </c>
      <c r="G183" s="692">
        <v>43.0</v>
      </c>
      <c r="H183" s="692">
        <v>81.0</v>
      </c>
      <c r="I183" s="692">
        <v>124.0</v>
      </c>
      <c r="J183" s="693">
        <v>0.35</v>
      </c>
      <c r="K183" s="21" t="s">
        <v>5319</v>
      </c>
      <c r="L183" s="21">
        <v>5.522503931E9</v>
      </c>
      <c r="M183" s="21" t="s">
        <v>47</v>
      </c>
      <c r="N183" s="21" t="s">
        <v>1202</v>
      </c>
      <c r="O183" s="21" t="s">
        <v>5320</v>
      </c>
      <c r="P183" s="21" t="s">
        <v>12490</v>
      </c>
      <c r="Q183" s="61">
        <f>COUNTIF('Hedef Liste'!$A:$A,A183)</f>
        <v>1</v>
      </c>
    </row>
    <row r="184" hidden="1">
      <c r="A184" s="21" t="s">
        <v>3307</v>
      </c>
      <c r="B184" s="21" t="s">
        <v>3308</v>
      </c>
      <c r="C184" s="691" t="s">
        <v>12489</v>
      </c>
      <c r="D184" s="21" t="s">
        <v>63</v>
      </c>
      <c r="E184" s="692">
        <v>511.0</v>
      </c>
      <c r="F184" s="692">
        <v>30.0</v>
      </c>
      <c r="G184" s="692">
        <v>0.0</v>
      </c>
      <c r="H184" s="692">
        <v>12.0</v>
      </c>
      <c r="I184" s="692">
        <v>12.0</v>
      </c>
      <c r="J184" s="693">
        <v>0.0</v>
      </c>
      <c r="K184" s="21" t="s">
        <v>1173</v>
      </c>
      <c r="L184" s="21">
        <v>5.425025052E9</v>
      </c>
      <c r="M184" s="21" t="s">
        <v>47</v>
      </c>
      <c r="N184" s="21" t="s">
        <v>633</v>
      </c>
      <c r="O184" s="21" t="s">
        <v>12662</v>
      </c>
      <c r="P184" s="21" t="s">
        <v>12490</v>
      </c>
      <c r="Q184" s="61">
        <f>COUNTIF('Hedef Liste'!$A:$A,A184)</f>
        <v>1</v>
      </c>
    </row>
    <row r="185" hidden="1">
      <c r="A185" s="21" t="s">
        <v>5571</v>
      </c>
      <c r="B185" s="21" t="s">
        <v>5572</v>
      </c>
      <c r="C185" s="691" t="s">
        <v>12489</v>
      </c>
      <c r="D185" s="21" t="s">
        <v>325</v>
      </c>
      <c r="E185" s="692">
        <v>96.0</v>
      </c>
      <c r="F185" s="692">
        <v>10.0</v>
      </c>
      <c r="G185" s="692">
        <v>4.0</v>
      </c>
      <c r="H185" s="692">
        <v>20.0</v>
      </c>
      <c r="I185" s="692">
        <v>24.0</v>
      </c>
      <c r="J185" s="693">
        <v>0.17</v>
      </c>
      <c r="K185" s="21" t="s">
        <v>5319</v>
      </c>
      <c r="L185" s="21">
        <v>5.522503931E9</v>
      </c>
      <c r="M185" s="21" t="s">
        <v>47</v>
      </c>
      <c r="N185" s="21" t="s">
        <v>1202</v>
      </c>
      <c r="O185" s="21" t="s">
        <v>5320</v>
      </c>
      <c r="P185" s="21" t="s">
        <v>12490</v>
      </c>
      <c r="Q185" s="61">
        <f>COUNTIF('Hedef Liste'!$A:$A,A185)</f>
        <v>1</v>
      </c>
    </row>
    <row r="186" hidden="1">
      <c r="A186" s="21" t="s">
        <v>1400</v>
      </c>
      <c r="B186" s="21" t="s">
        <v>1401</v>
      </c>
      <c r="C186" s="691" t="s">
        <v>12489</v>
      </c>
      <c r="D186" s="21" t="s">
        <v>74</v>
      </c>
      <c r="E186" s="692">
        <v>5348.0</v>
      </c>
      <c r="F186" s="692">
        <v>412.0</v>
      </c>
      <c r="G186" s="692">
        <v>23.0</v>
      </c>
      <c r="H186" s="692">
        <v>46.0</v>
      </c>
      <c r="I186" s="692">
        <v>69.0</v>
      </c>
      <c r="J186" s="693">
        <v>0.33</v>
      </c>
      <c r="K186" s="21" t="s">
        <v>1402</v>
      </c>
      <c r="L186" s="21">
        <v>2.422482626E9</v>
      </c>
      <c r="M186" s="21" t="s">
        <v>47</v>
      </c>
      <c r="N186" s="21" t="s">
        <v>48</v>
      </c>
      <c r="O186" s="21" t="s">
        <v>1403</v>
      </c>
      <c r="P186" s="21" t="s">
        <v>12490</v>
      </c>
      <c r="Q186" s="61">
        <f>COUNTIF('Hedef Liste'!$A:$A,A186)</f>
        <v>1</v>
      </c>
    </row>
    <row r="187" hidden="1">
      <c r="A187" s="21" t="s">
        <v>685</v>
      </c>
      <c r="B187" s="21" t="s">
        <v>12663</v>
      </c>
      <c r="C187" s="691" t="s">
        <v>12489</v>
      </c>
      <c r="D187" s="21" t="s">
        <v>74</v>
      </c>
      <c r="E187" s="692">
        <v>8229.0</v>
      </c>
      <c r="F187" s="692">
        <v>693.0</v>
      </c>
      <c r="G187" s="692">
        <v>6.0</v>
      </c>
      <c r="H187" s="692">
        <v>39.0</v>
      </c>
      <c r="I187" s="692">
        <v>45.0</v>
      </c>
      <c r="J187" s="693">
        <v>0.13</v>
      </c>
      <c r="K187" s="21" t="s">
        <v>687</v>
      </c>
      <c r="L187" s="21">
        <v>5.414420713E9</v>
      </c>
      <c r="M187" s="21" t="s">
        <v>65</v>
      </c>
      <c r="N187" s="21" t="s">
        <v>112</v>
      </c>
      <c r="O187" s="21" t="s">
        <v>688</v>
      </c>
      <c r="P187" s="21" t="s">
        <v>12490</v>
      </c>
      <c r="Q187" s="61">
        <f>COUNTIF('Hedef Liste'!$A:$A,A187)</f>
        <v>1</v>
      </c>
    </row>
    <row r="188" hidden="1">
      <c r="A188" s="21" t="s">
        <v>6875</v>
      </c>
      <c r="B188" s="21" t="s">
        <v>6876</v>
      </c>
      <c r="C188" s="691" t="s">
        <v>12489</v>
      </c>
      <c r="D188" s="21" t="s">
        <v>45</v>
      </c>
      <c r="E188" s="692">
        <v>3742.0</v>
      </c>
      <c r="F188" s="692">
        <v>195.0</v>
      </c>
      <c r="G188" s="692">
        <v>8.0</v>
      </c>
      <c r="H188" s="692">
        <v>28.0</v>
      </c>
      <c r="I188" s="692">
        <v>36.0</v>
      </c>
      <c r="J188" s="693">
        <v>0.22</v>
      </c>
      <c r="K188" s="21" t="s">
        <v>6877</v>
      </c>
      <c r="L188" s="21">
        <v>2.422214411E9</v>
      </c>
      <c r="M188" s="21" t="s">
        <v>47</v>
      </c>
      <c r="N188" s="21" t="s">
        <v>766</v>
      </c>
      <c r="O188" s="21" t="s">
        <v>6878</v>
      </c>
      <c r="P188" s="21" t="s">
        <v>12490</v>
      </c>
      <c r="Q188" s="61">
        <f>COUNTIF('Hedef Liste'!$A:$A,A188)</f>
        <v>1</v>
      </c>
    </row>
    <row r="189" hidden="1">
      <c r="A189" s="21" t="s">
        <v>2024</v>
      </c>
      <c r="B189" s="21" t="s">
        <v>2025</v>
      </c>
      <c r="C189" s="691" t="s">
        <v>12489</v>
      </c>
      <c r="D189" s="21" t="s">
        <v>818</v>
      </c>
      <c r="E189" s="692">
        <v>1900.0</v>
      </c>
      <c r="F189" s="692">
        <v>76.0</v>
      </c>
      <c r="G189" s="692">
        <v>55.0</v>
      </c>
      <c r="H189" s="692">
        <v>10.0</v>
      </c>
      <c r="I189" s="692">
        <v>65.0</v>
      </c>
      <c r="J189" s="693">
        <v>0.85</v>
      </c>
      <c r="K189" s="21" t="s">
        <v>2026</v>
      </c>
      <c r="L189" s="21">
        <v>2.423467707E9</v>
      </c>
      <c r="M189" s="21" t="s">
        <v>47</v>
      </c>
      <c r="N189" s="21" t="s">
        <v>410</v>
      </c>
      <c r="O189" s="21" t="s">
        <v>2027</v>
      </c>
      <c r="P189" s="21" t="s">
        <v>12490</v>
      </c>
      <c r="Q189" s="61">
        <f>COUNTIF('Hedef Liste'!$A:$A,A189)</f>
        <v>1</v>
      </c>
    </row>
    <row r="190" hidden="1">
      <c r="A190" s="21" t="s">
        <v>1583</v>
      </c>
      <c r="B190" s="21" t="s">
        <v>1584</v>
      </c>
      <c r="C190" s="691" t="s">
        <v>12489</v>
      </c>
      <c r="D190" s="21" t="s">
        <v>152</v>
      </c>
      <c r="E190" s="692">
        <v>1558.0</v>
      </c>
      <c r="F190" s="692">
        <v>34.0</v>
      </c>
      <c r="G190" s="692">
        <v>15.0</v>
      </c>
      <c r="H190" s="692">
        <v>16.0</v>
      </c>
      <c r="I190" s="692">
        <v>31.0</v>
      </c>
      <c r="J190" s="693">
        <v>0.48</v>
      </c>
      <c r="K190" s="21" t="s">
        <v>1585</v>
      </c>
      <c r="L190" s="21">
        <v>2.422449154E9</v>
      </c>
      <c r="M190" s="21" t="s">
        <v>47</v>
      </c>
      <c r="N190" s="21" t="s">
        <v>47</v>
      </c>
      <c r="O190" s="21" t="s">
        <v>1586</v>
      </c>
      <c r="P190" s="21" t="s">
        <v>12490</v>
      </c>
      <c r="Q190" s="61">
        <f>COUNTIF('Hedef Liste'!$A:$A,A190)</f>
        <v>1</v>
      </c>
    </row>
    <row r="191" hidden="1">
      <c r="A191" s="21" t="s">
        <v>4774</v>
      </c>
      <c r="B191" s="21" t="s">
        <v>4775</v>
      </c>
      <c r="C191" s="691" t="s">
        <v>12489</v>
      </c>
      <c r="D191" s="21" t="s">
        <v>818</v>
      </c>
      <c r="E191" s="692">
        <v>823.0</v>
      </c>
      <c r="F191" s="692">
        <v>31.0</v>
      </c>
      <c r="G191" s="692">
        <v>0.0</v>
      </c>
      <c r="H191" s="692">
        <v>53.0</v>
      </c>
      <c r="I191" s="692">
        <v>53.0</v>
      </c>
      <c r="J191" s="693">
        <v>0.0</v>
      </c>
      <c r="K191" s="21" t="s">
        <v>4776</v>
      </c>
      <c r="L191" s="21">
        <v>2.423290606E9</v>
      </c>
      <c r="M191" s="21" t="s">
        <v>47</v>
      </c>
      <c r="N191" s="21" t="s">
        <v>4777</v>
      </c>
      <c r="O191" s="21" t="s">
        <v>4778</v>
      </c>
      <c r="P191" s="21" t="s">
        <v>12490</v>
      </c>
      <c r="Q191" s="61">
        <f>COUNTIF('Hedef Liste'!$A:$A,A191)</f>
        <v>1</v>
      </c>
    </row>
    <row r="192" hidden="1">
      <c r="A192" s="21" t="s">
        <v>7750</v>
      </c>
      <c r="B192" s="21" t="s">
        <v>7751</v>
      </c>
      <c r="C192" s="691" t="s">
        <v>12489</v>
      </c>
      <c r="D192" s="21" t="s">
        <v>45</v>
      </c>
      <c r="E192" s="692">
        <v>1696.0</v>
      </c>
      <c r="F192" s="692">
        <v>75.0</v>
      </c>
      <c r="G192" s="692">
        <v>14.0</v>
      </c>
      <c r="H192" s="692">
        <v>33.0</v>
      </c>
      <c r="I192" s="692">
        <v>47.0</v>
      </c>
      <c r="J192" s="693">
        <v>0.3</v>
      </c>
      <c r="K192" s="21" t="s">
        <v>7752</v>
      </c>
      <c r="L192" s="21">
        <v>2.427334242E9</v>
      </c>
      <c r="M192" s="21" t="s">
        <v>138</v>
      </c>
      <c r="N192" s="21" t="s">
        <v>181</v>
      </c>
      <c r="O192" s="21" t="s">
        <v>7753</v>
      </c>
      <c r="P192" s="21" t="s">
        <v>12490</v>
      </c>
      <c r="Q192" s="61">
        <f>COUNTIF('Hedef Liste'!$A:$A,A192)</f>
        <v>1</v>
      </c>
    </row>
    <row r="193" hidden="1">
      <c r="A193" s="21" t="s">
        <v>12664</v>
      </c>
      <c r="B193" s="21" t="s">
        <v>12665</v>
      </c>
      <c r="C193" s="691" t="s">
        <v>12489</v>
      </c>
      <c r="D193" s="21" t="s">
        <v>92</v>
      </c>
      <c r="E193" s="692">
        <v>41.0</v>
      </c>
      <c r="F193" s="694"/>
      <c r="G193" s="692">
        <v>47.0</v>
      </c>
      <c r="H193" s="692">
        <v>4.0</v>
      </c>
      <c r="I193" s="692">
        <v>51.0</v>
      </c>
      <c r="J193" s="693">
        <v>0.92</v>
      </c>
      <c r="K193" s="21" t="s">
        <v>12666</v>
      </c>
      <c r="L193" s="21">
        <v>2.423296666E9</v>
      </c>
      <c r="M193" s="21" t="s">
        <v>47</v>
      </c>
      <c r="N193" s="21" t="s">
        <v>227</v>
      </c>
      <c r="O193" s="21" t="s">
        <v>12667</v>
      </c>
      <c r="P193" s="21" t="s">
        <v>12668</v>
      </c>
      <c r="Q193" s="61">
        <f>COUNTIF('Hedef Liste'!$A:$A,A193)</f>
        <v>0</v>
      </c>
    </row>
    <row r="194" hidden="1">
      <c r="A194" s="21" t="s">
        <v>1493</v>
      </c>
      <c r="B194" s="21" t="s">
        <v>1494</v>
      </c>
      <c r="C194" s="691" t="s">
        <v>12510</v>
      </c>
      <c r="D194" s="21" t="s">
        <v>74</v>
      </c>
      <c r="E194" s="692">
        <v>5.0</v>
      </c>
      <c r="F194" s="694"/>
      <c r="G194" s="692">
        <v>0.0</v>
      </c>
      <c r="H194" s="692">
        <v>23.0</v>
      </c>
      <c r="I194" s="692">
        <v>23.0</v>
      </c>
      <c r="J194" s="693">
        <v>0.0</v>
      </c>
      <c r="K194" s="21" t="s">
        <v>1495</v>
      </c>
      <c r="L194" s="21">
        <v>2.423392207E9</v>
      </c>
      <c r="M194" s="21" t="s">
        <v>65</v>
      </c>
      <c r="N194" s="21" t="s">
        <v>778</v>
      </c>
      <c r="O194" s="21" t="s">
        <v>1496</v>
      </c>
      <c r="P194" s="21" t="s">
        <v>12490</v>
      </c>
      <c r="Q194" s="61">
        <f>COUNTIF('Hedef Liste'!$A:$A,A194)</f>
        <v>1</v>
      </c>
    </row>
    <row r="195" hidden="1">
      <c r="A195" s="21" t="s">
        <v>617</v>
      </c>
      <c r="B195" s="21" t="s">
        <v>618</v>
      </c>
      <c r="C195" s="691" t="s">
        <v>12489</v>
      </c>
      <c r="D195" s="21" t="s">
        <v>325</v>
      </c>
      <c r="E195" s="692">
        <v>328.0</v>
      </c>
      <c r="F195" s="692">
        <v>10.0</v>
      </c>
      <c r="G195" s="692">
        <v>10.0</v>
      </c>
      <c r="H195" s="692">
        <v>20.0</v>
      </c>
      <c r="I195" s="692">
        <v>30.0</v>
      </c>
      <c r="J195" s="693">
        <v>0.33</v>
      </c>
      <c r="K195" s="21" t="s">
        <v>619</v>
      </c>
      <c r="L195" s="21">
        <v>5.414877939E9</v>
      </c>
      <c r="M195" s="21" t="s">
        <v>65</v>
      </c>
      <c r="N195" s="21" t="s">
        <v>483</v>
      </c>
      <c r="O195" s="21" t="s">
        <v>620</v>
      </c>
      <c r="P195" s="21" t="s">
        <v>12490</v>
      </c>
      <c r="Q195" s="61">
        <f>COUNTIF('Hedef Liste'!$A:$A,A195)</f>
        <v>1</v>
      </c>
    </row>
    <row r="196" hidden="1">
      <c r="A196" s="21" t="s">
        <v>6047</v>
      </c>
      <c r="B196" s="21" t="s">
        <v>6048</v>
      </c>
      <c r="C196" s="691" t="s">
        <v>12489</v>
      </c>
      <c r="D196" s="21" t="s">
        <v>818</v>
      </c>
      <c r="E196" s="692">
        <v>2134.0</v>
      </c>
      <c r="F196" s="692">
        <v>56.0</v>
      </c>
      <c r="G196" s="692">
        <v>18.0</v>
      </c>
      <c r="H196" s="692">
        <v>36.0</v>
      </c>
      <c r="I196" s="692">
        <v>54.0</v>
      </c>
      <c r="J196" s="693">
        <v>0.33</v>
      </c>
      <c r="K196" s="21" t="s">
        <v>6049</v>
      </c>
      <c r="L196" s="21">
        <v>2.423450444E9</v>
      </c>
      <c r="M196" s="21" t="s">
        <v>47</v>
      </c>
      <c r="N196" s="21" t="s">
        <v>533</v>
      </c>
      <c r="O196" s="21" t="s">
        <v>6050</v>
      </c>
      <c r="P196" s="21" t="s">
        <v>12490</v>
      </c>
      <c r="Q196" s="61">
        <f>COUNTIF('Hedef Liste'!$A:$A,A196)</f>
        <v>1</v>
      </c>
    </row>
    <row r="197" hidden="1">
      <c r="A197" s="21" t="s">
        <v>6052</v>
      </c>
      <c r="B197" s="21" t="s">
        <v>6053</v>
      </c>
      <c r="C197" s="691" t="s">
        <v>12489</v>
      </c>
      <c r="D197" s="21" t="s">
        <v>818</v>
      </c>
      <c r="E197" s="692">
        <v>844.0</v>
      </c>
      <c r="F197" s="692">
        <v>57.0</v>
      </c>
      <c r="G197" s="692">
        <v>22.0</v>
      </c>
      <c r="H197" s="692">
        <v>62.0</v>
      </c>
      <c r="I197" s="692">
        <v>84.0</v>
      </c>
      <c r="J197" s="693">
        <v>0.26</v>
      </c>
      <c r="K197" s="21" t="s">
        <v>6054</v>
      </c>
      <c r="L197" s="21">
        <v>2.4234905E9</v>
      </c>
      <c r="M197" s="21" t="s">
        <v>47</v>
      </c>
      <c r="N197" s="21" t="s">
        <v>187</v>
      </c>
      <c r="O197" s="21" t="s">
        <v>6055</v>
      </c>
      <c r="P197" s="21" t="s">
        <v>12490</v>
      </c>
      <c r="Q197" s="61">
        <f>COUNTIF('Hedef Liste'!$A:$A,A197)</f>
        <v>1</v>
      </c>
    </row>
    <row r="198" hidden="1">
      <c r="A198" s="21" t="s">
        <v>6057</v>
      </c>
      <c r="B198" s="21" t="s">
        <v>6058</v>
      </c>
      <c r="C198" s="691" t="s">
        <v>12489</v>
      </c>
      <c r="D198" s="21" t="s">
        <v>818</v>
      </c>
      <c r="E198" s="692">
        <v>690.0</v>
      </c>
      <c r="F198" s="692">
        <v>8.0</v>
      </c>
      <c r="G198" s="692">
        <v>19.0</v>
      </c>
      <c r="H198" s="692">
        <v>64.0</v>
      </c>
      <c r="I198" s="692">
        <v>83.0</v>
      </c>
      <c r="J198" s="693">
        <v>0.23</v>
      </c>
      <c r="K198" s="21" t="s">
        <v>6054</v>
      </c>
      <c r="L198" s="21">
        <v>2.42349668E9</v>
      </c>
      <c r="M198" s="21" t="s">
        <v>47</v>
      </c>
      <c r="N198" s="21" t="s">
        <v>187</v>
      </c>
      <c r="O198" s="21" t="s">
        <v>6059</v>
      </c>
      <c r="P198" s="21" t="s">
        <v>12490</v>
      </c>
      <c r="Q198" s="61">
        <f>COUNTIF('Hedef Liste'!$A:$A,A198)</f>
        <v>1</v>
      </c>
    </row>
    <row r="199" hidden="1">
      <c r="A199" s="21" t="s">
        <v>6060</v>
      </c>
      <c r="B199" s="21" t="s">
        <v>6061</v>
      </c>
      <c r="C199" s="691" t="s">
        <v>12489</v>
      </c>
      <c r="D199" s="21" t="s">
        <v>818</v>
      </c>
      <c r="E199" s="692">
        <v>1094.0</v>
      </c>
      <c r="F199" s="692">
        <v>67.0</v>
      </c>
      <c r="G199" s="692">
        <v>46.0</v>
      </c>
      <c r="H199" s="692">
        <v>72.0</v>
      </c>
      <c r="I199" s="692">
        <v>118.0</v>
      </c>
      <c r="J199" s="693">
        <v>0.39</v>
      </c>
      <c r="K199" s="21" t="s">
        <v>6062</v>
      </c>
      <c r="L199" s="21">
        <v>2.422440245E9</v>
      </c>
      <c r="M199" s="21" t="s">
        <v>47</v>
      </c>
      <c r="N199" s="21" t="s">
        <v>1923</v>
      </c>
      <c r="O199" s="21" t="s">
        <v>6063</v>
      </c>
      <c r="P199" s="21" t="s">
        <v>12490</v>
      </c>
      <c r="Q199" s="61">
        <f>COUNTIF('Hedef Liste'!$A:$A,A199)</f>
        <v>1</v>
      </c>
    </row>
    <row r="200" hidden="1">
      <c r="A200" s="21" t="s">
        <v>5004</v>
      </c>
      <c r="B200" s="21" t="s">
        <v>5005</v>
      </c>
      <c r="C200" s="691" t="s">
        <v>12489</v>
      </c>
      <c r="D200" s="21" t="s">
        <v>126</v>
      </c>
      <c r="E200" s="692">
        <v>497.0</v>
      </c>
      <c r="F200" s="692">
        <v>5.0</v>
      </c>
      <c r="G200" s="692">
        <v>0.0</v>
      </c>
      <c r="H200" s="692">
        <v>9.0</v>
      </c>
      <c r="I200" s="692">
        <v>9.0</v>
      </c>
      <c r="J200" s="693">
        <v>0.0</v>
      </c>
      <c r="K200" s="21" t="s">
        <v>5006</v>
      </c>
      <c r="L200" s="21">
        <v>5.44337009E9</v>
      </c>
      <c r="M200" s="21" t="s">
        <v>65</v>
      </c>
      <c r="N200" s="21" t="s">
        <v>778</v>
      </c>
      <c r="O200" s="21" t="s">
        <v>5007</v>
      </c>
      <c r="P200" s="21" t="s">
        <v>12490</v>
      </c>
      <c r="Q200" s="61">
        <f>COUNTIF('Hedef Liste'!$A:$A,A200)</f>
        <v>1</v>
      </c>
    </row>
    <row r="201" hidden="1">
      <c r="A201" s="21" t="s">
        <v>3652</v>
      </c>
      <c r="B201" s="21" t="s">
        <v>3653</v>
      </c>
      <c r="C201" s="691" t="s">
        <v>12489</v>
      </c>
      <c r="D201" s="21" t="s">
        <v>63</v>
      </c>
      <c r="E201" s="692">
        <v>233.0</v>
      </c>
      <c r="F201" s="692">
        <v>18.0</v>
      </c>
      <c r="G201" s="692">
        <v>0.0</v>
      </c>
      <c r="H201" s="692">
        <v>27.0</v>
      </c>
      <c r="I201" s="692">
        <v>27.0</v>
      </c>
      <c r="J201" s="693">
        <v>0.0</v>
      </c>
      <c r="K201" s="21" t="s">
        <v>3654</v>
      </c>
      <c r="L201" s="21">
        <v>5.325714166E9</v>
      </c>
      <c r="M201" s="21" t="s">
        <v>47</v>
      </c>
      <c r="N201" s="21" t="s">
        <v>76</v>
      </c>
      <c r="O201" s="21" t="s">
        <v>3655</v>
      </c>
      <c r="P201" s="21" t="s">
        <v>12490</v>
      </c>
      <c r="Q201" s="61">
        <f>COUNTIF('Hedef Liste'!$A:$A,A201)</f>
        <v>1</v>
      </c>
    </row>
    <row r="202" hidden="1">
      <c r="A202" s="21" t="s">
        <v>5499</v>
      </c>
      <c r="B202" s="21" t="s">
        <v>12669</v>
      </c>
      <c r="C202" s="691" t="s">
        <v>12489</v>
      </c>
      <c r="D202" s="21" t="s">
        <v>325</v>
      </c>
      <c r="E202" s="692">
        <v>995.0</v>
      </c>
      <c r="F202" s="692">
        <v>43.0</v>
      </c>
      <c r="G202" s="692">
        <v>9.0</v>
      </c>
      <c r="H202" s="692">
        <v>25.0</v>
      </c>
      <c r="I202" s="692">
        <v>34.0</v>
      </c>
      <c r="J202" s="693">
        <v>0.26</v>
      </c>
      <c r="K202" s="21" t="s">
        <v>5501</v>
      </c>
      <c r="L202" s="21">
        <v>2.422590207E9</v>
      </c>
      <c r="M202" s="21" t="s">
        <v>138</v>
      </c>
      <c r="N202" s="21" t="s">
        <v>181</v>
      </c>
      <c r="O202" s="21" t="s">
        <v>5502</v>
      </c>
      <c r="P202" s="21" t="s">
        <v>12490</v>
      </c>
      <c r="Q202" s="61">
        <f>COUNTIF('Hedef Liste'!$A:$A,A202)</f>
        <v>1</v>
      </c>
    </row>
    <row r="203" hidden="1">
      <c r="A203" s="21" t="s">
        <v>3563</v>
      </c>
      <c r="B203" s="21" t="s">
        <v>12670</v>
      </c>
      <c r="C203" s="691" t="s">
        <v>12489</v>
      </c>
      <c r="D203" s="21" t="s">
        <v>143</v>
      </c>
      <c r="E203" s="692">
        <v>1019.0</v>
      </c>
      <c r="F203" s="692">
        <v>15.0</v>
      </c>
      <c r="G203" s="692">
        <v>30.0</v>
      </c>
      <c r="H203" s="692">
        <v>2.0</v>
      </c>
      <c r="I203" s="692">
        <v>32.0</v>
      </c>
      <c r="J203" s="693">
        <v>0.94</v>
      </c>
      <c r="K203" s="21" t="s">
        <v>3565</v>
      </c>
      <c r="L203" s="21">
        <v>5.30254168E9</v>
      </c>
      <c r="M203" s="21" t="s">
        <v>47</v>
      </c>
      <c r="N203" s="21" t="s">
        <v>278</v>
      </c>
      <c r="O203" s="21" t="s">
        <v>3566</v>
      </c>
      <c r="P203" s="21" t="s">
        <v>12490</v>
      </c>
      <c r="Q203" s="61">
        <f>COUNTIF('Hedef Liste'!$A:$A,A203)</f>
        <v>1</v>
      </c>
    </row>
    <row r="204" hidden="1">
      <c r="A204" s="21" t="s">
        <v>6690</v>
      </c>
      <c r="B204" s="21" t="s">
        <v>6691</v>
      </c>
      <c r="C204" s="691" t="s">
        <v>12510</v>
      </c>
      <c r="D204" s="21" t="s">
        <v>110</v>
      </c>
      <c r="E204" s="692">
        <v>890.0</v>
      </c>
      <c r="F204" s="694"/>
      <c r="G204" s="692">
        <v>0.0</v>
      </c>
      <c r="H204" s="692">
        <v>53.0</v>
      </c>
      <c r="I204" s="692">
        <v>53.0</v>
      </c>
      <c r="J204" s="693">
        <v>0.0</v>
      </c>
      <c r="K204" s="21" t="s">
        <v>6692</v>
      </c>
      <c r="L204" s="21">
        <v>2.42237444E9</v>
      </c>
      <c r="M204" s="21" t="s">
        <v>47</v>
      </c>
      <c r="N204" s="21" t="s">
        <v>603</v>
      </c>
      <c r="O204" s="21" t="s">
        <v>6693</v>
      </c>
      <c r="P204" s="21" t="s">
        <v>12490</v>
      </c>
      <c r="Q204" s="61">
        <f>COUNTIF('Hedef Liste'!$A:$A,A204)</f>
        <v>1</v>
      </c>
    </row>
    <row r="205" hidden="1">
      <c r="A205" s="21" t="s">
        <v>6655</v>
      </c>
      <c r="B205" s="21" t="s">
        <v>6656</v>
      </c>
      <c r="C205" s="691" t="s">
        <v>12489</v>
      </c>
      <c r="D205" s="21" t="s">
        <v>152</v>
      </c>
      <c r="E205" s="692">
        <v>1781.0</v>
      </c>
      <c r="F205" s="692">
        <v>57.0</v>
      </c>
      <c r="G205" s="692">
        <v>28.0</v>
      </c>
      <c r="H205" s="692">
        <v>91.0</v>
      </c>
      <c r="I205" s="692">
        <v>119.0</v>
      </c>
      <c r="J205" s="693">
        <v>0.24</v>
      </c>
      <c r="K205" s="21" t="s">
        <v>6657</v>
      </c>
      <c r="L205" s="21">
        <v>5.307330732E9</v>
      </c>
      <c r="M205" s="21" t="s">
        <v>47</v>
      </c>
      <c r="N205" s="21" t="s">
        <v>195</v>
      </c>
      <c r="O205" s="21" t="s">
        <v>6658</v>
      </c>
      <c r="P205" s="21" t="s">
        <v>12490</v>
      </c>
      <c r="Q205" s="61">
        <f>COUNTIF('Hedef Liste'!$A:$A,A205)</f>
        <v>1</v>
      </c>
    </row>
    <row r="206" hidden="1">
      <c r="A206" s="21" t="s">
        <v>3184</v>
      </c>
      <c r="B206" s="21" t="s">
        <v>3185</v>
      </c>
      <c r="C206" s="691" t="s">
        <v>12489</v>
      </c>
      <c r="D206" s="21" t="s">
        <v>200</v>
      </c>
      <c r="E206" s="692">
        <v>906.0</v>
      </c>
      <c r="F206" s="692">
        <v>103.0</v>
      </c>
      <c r="G206" s="692">
        <v>9.0</v>
      </c>
      <c r="H206" s="692">
        <v>4.0</v>
      </c>
      <c r="I206" s="692">
        <v>13.0</v>
      </c>
      <c r="J206" s="693">
        <v>0.69</v>
      </c>
      <c r="K206" s="21" t="s">
        <v>2743</v>
      </c>
      <c r="L206" s="21">
        <v>2.423243331E9</v>
      </c>
      <c r="M206" s="21" t="s">
        <v>47</v>
      </c>
      <c r="N206" s="21" t="s">
        <v>145</v>
      </c>
      <c r="O206" s="21" t="s">
        <v>3186</v>
      </c>
      <c r="P206" s="21" t="s">
        <v>12490</v>
      </c>
      <c r="Q206" s="61">
        <f>COUNTIF('Hedef Liste'!$A:$A,A206)</f>
        <v>1</v>
      </c>
    </row>
    <row r="207" hidden="1">
      <c r="A207" s="21" t="s">
        <v>5898</v>
      </c>
      <c r="B207" s="21" t="s">
        <v>5899</v>
      </c>
      <c r="C207" s="691" t="s">
        <v>12489</v>
      </c>
      <c r="D207" s="21" t="s">
        <v>63</v>
      </c>
      <c r="E207" s="692">
        <v>181.0</v>
      </c>
      <c r="F207" s="692">
        <v>9.0</v>
      </c>
      <c r="G207" s="692">
        <v>7.0</v>
      </c>
      <c r="H207" s="692">
        <v>5.0</v>
      </c>
      <c r="I207" s="692">
        <v>12.0</v>
      </c>
      <c r="J207" s="693">
        <v>0.58</v>
      </c>
      <c r="K207" s="21" t="s">
        <v>2275</v>
      </c>
      <c r="L207" s="21">
        <v>5.327036119E9</v>
      </c>
      <c r="M207" s="21" t="s">
        <v>138</v>
      </c>
      <c r="N207" s="21" t="s">
        <v>139</v>
      </c>
      <c r="O207" s="21" t="s">
        <v>5900</v>
      </c>
      <c r="P207" s="21" t="s">
        <v>12490</v>
      </c>
      <c r="Q207" s="61">
        <f>COUNTIF('Hedef Liste'!$A:$A,A207)</f>
        <v>1</v>
      </c>
    </row>
    <row r="208" hidden="1">
      <c r="A208" s="21" t="s">
        <v>5478</v>
      </c>
      <c r="B208" s="21" t="s">
        <v>5479</v>
      </c>
      <c r="C208" s="691" t="s">
        <v>12489</v>
      </c>
      <c r="D208" s="21" t="s">
        <v>325</v>
      </c>
      <c r="E208" s="692">
        <v>695.0</v>
      </c>
      <c r="F208" s="692">
        <v>15.0</v>
      </c>
      <c r="G208" s="692">
        <v>9.0</v>
      </c>
      <c r="H208" s="692">
        <v>8.0</v>
      </c>
      <c r="I208" s="692">
        <v>17.0</v>
      </c>
      <c r="J208" s="693">
        <v>0.53</v>
      </c>
      <c r="K208" s="21" t="s">
        <v>5480</v>
      </c>
      <c r="L208" s="21">
        <v>2.429991615E9</v>
      </c>
      <c r="M208" s="21" t="s">
        <v>138</v>
      </c>
      <c r="N208" s="21" t="s">
        <v>3636</v>
      </c>
      <c r="O208" s="21" t="s">
        <v>5481</v>
      </c>
      <c r="P208" s="21" t="s">
        <v>12490</v>
      </c>
      <c r="Q208" s="61">
        <f>COUNTIF('Hedef Liste'!$A:$A,A208)</f>
        <v>1</v>
      </c>
    </row>
    <row r="209" hidden="1">
      <c r="A209" s="21" t="s">
        <v>6933</v>
      </c>
      <c r="B209" s="21" t="s">
        <v>6934</v>
      </c>
      <c r="C209" s="691" t="s">
        <v>12489</v>
      </c>
      <c r="D209" s="21" t="s">
        <v>233</v>
      </c>
      <c r="E209" s="692">
        <v>1361.0</v>
      </c>
      <c r="F209" s="692">
        <v>77.0</v>
      </c>
      <c r="G209" s="692">
        <v>0.0</v>
      </c>
      <c r="H209" s="692">
        <v>23.0</v>
      </c>
      <c r="I209" s="692">
        <v>23.0</v>
      </c>
      <c r="J209" s="693">
        <v>0.0</v>
      </c>
      <c r="K209" s="21" t="s">
        <v>5871</v>
      </c>
      <c r="L209" s="21">
        <v>2.423169606E9</v>
      </c>
      <c r="M209" s="21" t="s">
        <v>47</v>
      </c>
      <c r="N209" s="21" t="s">
        <v>145</v>
      </c>
      <c r="O209" s="21" t="s">
        <v>5872</v>
      </c>
      <c r="P209" s="21" t="s">
        <v>12490</v>
      </c>
      <c r="Q209" s="61">
        <f>COUNTIF('Hedef Liste'!$A:$A,A209)</f>
        <v>1</v>
      </c>
    </row>
    <row r="210" hidden="1">
      <c r="A210" s="21" t="s">
        <v>4780</v>
      </c>
      <c r="B210" s="21" t="s">
        <v>4781</v>
      </c>
      <c r="C210" s="691" t="s">
        <v>12489</v>
      </c>
      <c r="D210" s="21" t="s">
        <v>200</v>
      </c>
      <c r="E210" s="692">
        <v>1237.0</v>
      </c>
      <c r="F210" s="692">
        <v>14.0</v>
      </c>
      <c r="G210" s="692">
        <v>0.0</v>
      </c>
      <c r="H210" s="692">
        <v>66.0</v>
      </c>
      <c r="I210" s="692">
        <v>66.0</v>
      </c>
      <c r="J210" s="693">
        <v>0.0</v>
      </c>
      <c r="K210" s="21" t="s">
        <v>4782</v>
      </c>
      <c r="L210" s="21">
        <v>2.423390444E9</v>
      </c>
      <c r="M210" s="21" t="s">
        <v>65</v>
      </c>
      <c r="N210" s="21" t="s">
        <v>483</v>
      </c>
      <c r="O210" s="21" t="s">
        <v>4783</v>
      </c>
      <c r="P210" s="21" t="s">
        <v>12490</v>
      </c>
      <c r="Q210" s="61">
        <f>COUNTIF('Hedef Liste'!$A:$A,A210)</f>
        <v>1</v>
      </c>
    </row>
    <row r="211" hidden="1">
      <c r="A211" s="21" t="s">
        <v>132</v>
      </c>
      <c r="B211" s="21" t="s">
        <v>133</v>
      </c>
      <c r="C211" s="691" t="s">
        <v>12510</v>
      </c>
      <c r="D211" s="21" t="s">
        <v>126</v>
      </c>
      <c r="E211" s="692">
        <v>487.0</v>
      </c>
      <c r="F211" s="694"/>
      <c r="G211" s="692">
        <v>8.0</v>
      </c>
      <c r="H211" s="692">
        <v>6.0</v>
      </c>
      <c r="I211" s="692">
        <v>14.0</v>
      </c>
      <c r="J211" s="693">
        <v>0.57</v>
      </c>
      <c r="K211" s="21" t="s">
        <v>127</v>
      </c>
      <c r="L211" s="21">
        <v>5.384844336E9</v>
      </c>
      <c r="M211" s="21" t="s">
        <v>65</v>
      </c>
      <c r="N211" s="21" t="s">
        <v>112</v>
      </c>
      <c r="O211" s="21" t="s">
        <v>134</v>
      </c>
      <c r="P211" s="21" t="s">
        <v>12490</v>
      </c>
      <c r="Q211" s="61">
        <f>COUNTIF('Hedef Liste'!$A:$A,A211)</f>
        <v>1</v>
      </c>
    </row>
    <row r="212" hidden="1">
      <c r="A212" s="21" t="s">
        <v>295</v>
      </c>
      <c r="B212" s="21" t="s">
        <v>296</v>
      </c>
      <c r="C212" s="691" t="s">
        <v>12489</v>
      </c>
      <c r="D212" s="21" t="s">
        <v>63</v>
      </c>
      <c r="E212" s="692">
        <v>1511.0</v>
      </c>
      <c r="F212" s="692">
        <v>39.0</v>
      </c>
      <c r="G212" s="692">
        <v>7.0</v>
      </c>
      <c r="H212" s="692">
        <v>3.0</v>
      </c>
      <c r="I212" s="692">
        <v>10.0</v>
      </c>
      <c r="J212" s="693">
        <v>0.7</v>
      </c>
      <c r="K212" s="21" t="s">
        <v>297</v>
      </c>
      <c r="L212" s="21">
        <v>2.422447464E9</v>
      </c>
      <c r="M212" s="21" t="s">
        <v>47</v>
      </c>
      <c r="N212" s="21" t="s">
        <v>81</v>
      </c>
      <c r="O212" s="21" t="s">
        <v>298</v>
      </c>
      <c r="P212" s="21" t="s">
        <v>12490</v>
      </c>
      <c r="Q212" s="61">
        <f>COUNTIF('Hedef Liste'!$A:$A,A212)</f>
        <v>1</v>
      </c>
    </row>
    <row r="213" hidden="1">
      <c r="A213" s="21" t="s">
        <v>5583</v>
      </c>
      <c r="B213" s="21" t="s">
        <v>5584</v>
      </c>
      <c r="C213" s="691" t="s">
        <v>12489</v>
      </c>
      <c r="D213" s="21" t="s">
        <v>325</v>
      </c>
      <c r="E213" s="692">
        <v>923.0</v>
      </c>
      <c r="F213" s="692">
        <v>32.0</v>
      </c>
      <c r="G213" s="692">
        <v>9.0</v>
      </c>
      <c r="H213" s="692">
        <v>5.0</v>
      </c>
      <c r="I213" s="692">
        <v>14.0</v>
      </c>
      <c r="J213" s="693">
        <v>0.64</v>
      </c>
      <c r="K213" s="21" t="s">
        <v>5585</v>
      </c>
      <c r="L213" s="21">
        <v>5.550760716E9</v>
      </c>
      <c r="M213" s="21" t="s">
        <v>47</v>
      </c>
      <c r="N213" s="21" t="s">
        <v>2360</v>
      </c>
      <c r="O213" s="21" t="s">
        <v>5586</v>
      </c>
      <c r="P213" s="21" t="s">
        <v>12490</v>
      </c>
      <c r="Q213" s="61">
        <f>COUNTIF('Hedef Liste'!$A:$A,A213)</f>
        <v>1</v>
      </c>
    </row>
    <row r="214" hidden="1">
      <c r="A214" s="21" t="s">
        <v>6037</v>
      </c>
      <c r="B214" s="21" t="s">
        <v>6038</v>
      </c>
      <c r="C214" s="691" t="s">
        <v>12489</v>
      </c>
      <c r="D214" s="21" t="s">
        <v>818</v>
      </c>
      <c r="E214" s="692">
        <v>2859.0</v>
      </c>
      <c r="F214" s="692">
        <v>126.0</v>
      </c>
      <c r="G214" s="692">
        <v>80.0</v>
      </c>
      <c r="H214" s="692">
        <v>53.0</v>
      </c>
      <c r="I214" s="692">
        <v>133.0</v>
      </c>
      <c r="J214" s="693">
        <v>0.6</v>
      </c>
      <c r="K214" s="21" t="s">
        <v>6039</v>
      </c>
      <c r="L214" s="21">
        <v>2.422591615E9</v>
      </c>
      <c r="M214" s="21" t="s">
        <v>138</v>
      </c>
      <c r="N214" s="21" t="s">
        <v>181</v>
      </c>
      <c r="O214" s="21" t="s">
        <v>6040</v>
      </c>
      <c r="P214" s="21" t="s">
        <v>12490</v>
      </c>
      <c r="Q214" s="61">
        <f>COUNTIF('Hedef Liste'!$A:$A,A214)</f>
        <v>1</v>
      </c>
    </row>
    <row r="215" hidden="1">
      <c r="A215" s="21" t="s">
        <v>8144</v>
      </c>
      <c r="B215" s="21" t="s">
        <v>8145</v>
      </c>
      <c r="C215" s="691" t="s">
        <v>12489</v>
      </c>
      <c r="D215" s="21" t="s">
        <v>818</v>
      </c>
      <c r="E215" s="692">
        <v>1329.0</v>
      </c>
      <c r="F215" s="692">
        <v>24.0</v>
      </c>
      <c r="G215" s="692">
        <v>0.0</v>
      </c>
      <c r="H215" s="692">
        <v>15.0</v>
      </c>
      <c r="I215" s="692">
        <v>15.0</v>
      </c>
      <c r="J215" s="693">
        <v>0.0</v>
      </c>
      <c r="K215" s="21" t="s">
        <v>12671</v>
      </c>
      <c r="L215" s="21">
        <v>2.422274632E9</v>
      </c>
      <c r="M215" s="21" t="s">
        <v>65</v>
      </c>
      <c r="N215" s="21" t="s">
        <v>3323</v>
      </c>
      <c r="O215" s="21" t="s">
        <v>8147</v>
      </c>
      <c r="P215" s="21" t="s">
        <v>12490</v>
      </c>
      <c r="Q215" s="61">
        <f>COUNTIF('Hedef Liste'!$A:$A,A215)</f>
        <v>1</v>
      </c>
    </row>
    <row r="216" hidden="1">
      <c r="A216" s="21" t="s">
        <v>150</v>
      </c>
      <c r="B216" s="21" t="s">
        <v>151</v>
      </c>
      <c r="C216" s="691" t="s">
        <v>12489</v>
      </c>
      <c r="D216" s="21" t="s">
        <v>152</v>
      </c>
      <c r="E216" s="692">
        <v>3061.0</v>
      </c>
      <c r="F216" s="692">
        <v>249.0</v>
      </c>
      <c r="G216" s="692">
        <v>0.0</v>
      </c>
      <c r="H216" s="692">
        <v>37.0</v>
      </c>
      <c r="I216" s="692">
        <v>37.0</v>
      </c>
      <c r="J216" s="693">
        <v>0.0</v>
      </c>
      <c r="K216" s="21" t="s">
        <v>153</v>
      </c>
      <c r="L216" s="21">
        <v>2.425020191E9</v>
      </c>
      <c r="M216" s="21" t="s">
        <v>65</v>
      </c>
      <c r="N216" s="21" t="s">
        <v>112</v>
      </c>
      <c r="O216" s="21" t="s">
        <v>154</v>
      </c>
      <c r="P216" s="21" t="s">
        <v>12490</v>
      </c>
      <c r="Q216" s="61">
        <f>COUNTIF('Hedef Liste'!$A:$A,A216)</f>
        <v>1</v>
      </c>
    </row>
    <row r="217" hidden="1">
      <c r="A217" s="21" t="s">
        <v>7168</v>
      </c>
      <c r="B217" s="21" t="s">
        <v>7169</v>
      </c>
      <c r="C217" s="691" t="s">
        <v>12489</v>
      </c>
      <c r="D217" s="21" t="s">
        <v>92</v>
      </c>
      <c r="E217" s="692">
        <v>1520.0</v>
      </c>
      <c r="F217" s="692">
        <v>66.0</v>
      </c>
      <c r="G217" s="692">
        <v>0.0</v>
      </c>
      <c r="H217" s="692">
        <v>86.0</v>
      </c>
      <c r="I217" s="692">
        <v>86.0</v>
      </c>
      <c r="J217" s="693">
        <v>0.0</v>
      </c>
      <c r="K217" s="21" t="s">
        <v>6662</v>
      </c>
      <c r="L217" s="21">
        <v>2.423246464E9</v>
      </c>
      <c r="M217" s="21" t="s">
        <v>47</v>
      </c>
      <c r="N217" s="21" t="s">
        <v>227</v>
      </c>
      <c r="O217" s="21" t="s">
        <v>7170</v>
      </c>
      <c r="P217" s="21" t="s">
        <v>12490</v>
      </c>
      <c r="Q217" s="61">
        <f>COUNTIF('Hedef Liste'!$A:$A,A217)</f>
        <v>1</v>
      </c>
    </row>
    <row r="218" hidden="1">
      <c r="A218" s="21" t="s">
        <v>3162</v>
      </c>
      <c r="B218" s="21" t="s">
        <v>3163</v>
      </c>
      <c r="C218" s="691" t="s">
        <v>12489</v>
      </c>
      <c r="D218" s="21" t="s">
        <v>45</v>
      </c>
      <c r="E218" s="692">
        <v>1812.0</v>
      </c>
      <c r="F218" s="694"/>
      <c r="G218" s="692">
        <v>11.0</v>
      </c>
      <c r="H218" s="692">
        <v>27.0</v>
      </c>
      <c r="I218" s="692">
        <v>38.0</v>
      </c>
      <c r="J218" s="693">
        <v>0.29</v>
      </c>
      <c r="K218" s="21" t="s">
        <v>12672</v>
      </c>
      <c r="L218" s="21">
        <v>2.4222788E9</v>
      </c>
      <c r="M218" s="21" t="s">
        <v>65</v>
      </c>
      <c r="N218" s="21" t="s">
        <v>112</v>
      </c>
      <c r="O218" s="21" t="s">
        <v>3165</v>
      </c>
      <c r="P218" s="21" t="s">
        <v>12490</v>
      </c>
      <c r="Q218" s="61">
        <f>COUNTIF('Hedef Liste'!$A:$A,A218)</f>
        <v>1</v>
      </c>
    </row>
    <row r="219" hidden="1">
      <c r="A219" s="21" t="s">
        <v>7745</v>
      </c>
      <c r="B219" s="21" t="s">
        <v>7746</v>
      </c>
      <c r="C219" s="691" t="s">
        <v>12489</v>
      </c>
      <c r="D219" s="21" t="s">
        <v>126</v>
      </c>
      <c r="E219" s="692">
        <v>851.0</v>
      </c>
      <c r="F219" s="692">
        <v>112.0</v>
      </c>
      <c r="G219" s="692">
        <v>10.0</v>
      </c>
      <c r="H219" s="692">
        <v>39.0</v>
      </c>
      <c r="I219" s="692">
        <v>49.0</v>
      </c>
      <c r="J219" s="693">
        <v>0.2</v>
      </c>
      <c r="K219" s="21" t="s">
        <v>7747</v>
      </c>
      <c r="L219" s="21">
        <v>5.423608898E9</v>
      </c>
      <c r="M219" s="21" t="s">
        <v>65</v>
      </c>
      <c r="N219" s="21" t="s">
        <v>2065</v>
      </c>
      <c r="O219" s="21" t="s">
        <v>7748</v>
      </c>
      <c r="P219" s="21" t="s">
        <v>12490</v>
      </c>
      <c r="Q219" s="61">
        <f>COUNTIF('Hedef Liste'!$A:$A,A219)</f>
        <v>1</v>
      </c>
    </row>
    <row r="220" hidden="1">
      <c r="A220" s="21" t="s">
        <v>2206</v>
      </c>
      <c r="B220" s="21" t="s">
        <v>2207</v>
      </c>
      <c r="C220" s="691" t="s">
        <v>12489</v>
      </c>
      <c r="D220" s="21" t="s">
        <v>818</v>
      </c>
      <c r="E220" s="692">
        <v>838.0</v>
      </c>
      <c r="F220" s="692">
        <v>53.0</v>
      </c>
      <c r="G220" s="692">
        <v>27.0</v>
      </c>
      <c r="H220" s="692">
        <v>41.0</v>
      </c>
      <c r="I220" s="692">
        <v>68.0</v>
      </c>
      <c r="J220" s="693">
        <v>0.4</v>
      </c>
      <c r="K220" s="21" t="s">
        <v>2208</v>
      </c>
      <c r="L220" s="21">
        <v>2.423123456E9</v>
      </c>
      <c r="M220" s="21" t="s">
        <v>47</v>
      </c>
      <c r="N220" s="21" t="s">
        <v>1202</v>
      </c>
      <c r="O220" s="21" t="s">
        <v>2209</v>
      </c>
      <c r="P220" s="21" t="s">
        <v>12490</v>
      </c>
      <c r="Q220" s="61">
        <f>COUNTIF('Hedef Liste'!$A:$A,A220)</f>
        <v>1</v>
      </c>
    </row>
    <row r="221" hidden="1">
      <c r="A221" s="21" t="s">
        <v>7019</v>
      </c>
      <c r="B221" s="21" t="s">
        <v>7020</v>
      </c>
      <c r="C221" s="691" t="s">
        <v>12489</v>
      </c>
      <c r="D221" s="21" t="s">
        <v>63</v>
      </c>
      <c r="E221" s="692">
        <v>827.0</v>
      </c>
      <c r="F221" s="692">
        <v>40.0</v>
      </c>
      <c r="G221" s="692">
        <v>0.0</v>
      </c>
      <c r="H221" s="692">
        <v>14.0</v>
      </c>
      <c r="I221" s="692">
        <v>14.0</v>
      </c>
      <c r="J221" s="693">
        <v>0.0</v>
      </c>
      <c r="K221" s="21" t="s">
        <v>1792</v>
      </c>
      <c r="L221" s="21">
        <v>2.422445424E9</v>
      </c>
      <c r="M221" s="21" t="s">
        <v>47</v>
      </c>
      <c r="N221" s="21" t="s">
        <v>278</v>
      </c>
      <c r="O221" s="21" t="s">
        <v>1793</v>
      </c>
      <c r="P221" s="21" t="s">
        <v>12490</v>
      </c>
      <c r="Q221" s="61">
        <f>COUNTIF('Hedef Liste'!$A:$A,A221)</f>
        <v>1</v>
      </c>
    </row>
    <row r="222" hidden="1">
      <c r="A222" s="21" t="s">
        <v>12673</v>
      </c>
      <c r="B222" s="21" t="s">
        <v>12674</v>
      </c>
      <c r="C222" s="691" t="s">
        <v>12489</v>
      </c>
      <c r="D222" s="21" t="s">
        <v>325</v>
      </c>
      <c r="E222" s="692">
        <v>1161.0</v>
      </c>
      <c r="F222" s="692">
        <v>38.0</v>
      </c>
      <c r="G222" s="692">
        <v>53.0</v>
      </c>
      <c r="H222" s="692">
        <v>4.0</v>
      </c>
      <c r="I222" s="692">
        <v>57.0</v>
      </c>
      <c r="J222" s="693">
        <v>0.93</v>
      </c>
      <c r="K222" s="21" t="s">
        <v>12519</v>
      </c>
      <c r="L222" s="21">
        <v>5.464860707E9</v>
      </c>
      <c r="M222" s="21" t="s">
        <v>368</v>
      </c>
      <c r="N222" s="21" t="s">
        <v>421</v>
      </c>
      <c r="O222" s="21" t="s">
        <v>12675</v>
      </c>
      <c r="P222" s="21" t="s">
        <v>12505</v>
      </c>
      <c r="Q222" s="61">
        <f>COUNTIF('Hedef Liste'!$A:$A,A222)</f>
        <v>0</v>
      </c>
    </row>
    <row r="223" hidden="1">
      <c r="A223" s="21" t="s">
        <v>12676</v>
      </c>
      <c r="B223" s="21" t="s">
        <v>12677</v>
      </c>
      <c r="C223" s="691" t="s">
        <v>12489</v>
      </c>
      <c r="D223" s="21" t="s">
        <v>325</v>
      </c>
      <c r="E223" s="692">
        <v>1647.0</v>
      </c>
      <c r="F223" s="692">
        <v>67.0</v>
      </c>
      <c r="G223" s="692">
        <v>96.0</v>
      </c>
      <c r="H223" s="692">
        <v>6.0</v>
      </c>
      <c r="I223" s="692">
        <v>102.0</v>
      </c>
      <c r="J223" s="693">
        <v>0.94</v>
      </c>
      <c r="K223" s="21" t="s">
        <v>12519</v>
      </c>
      <c r="L223" s="21">
        <v>5.537613131E9</v>
      </c>
      <c r="M223" s="21" t="s">
        <v>47</v>
      </c>
      <c r="N223" s="21" t="s">
        <v>1202</v>
      </c>
      <c r="O223" s="21" t="s">
        <v>12678</v>
      </c>
      <c r="P223" s="21" t="s">
        <v>12505</v>
      </c>
      <c r="Q223" s="61">
        <f>COUNTIF('Hedef Liste'!$A:$A,A223)</f>
        <v>0</v>
      </c>
    </row>
    <row r="224" hidden="1">
      <c r="A224" s="21" t="s">
        <v>1768</v>
      </c>
      <c r="B224" s="21" t="s">
        <v>1769</v>
      </c>
      <c r="C224" s="691" t="s">
        <v>12489</v>
      </c>
      <c r="D224" s="21" t="s">
        <v>818</v>
      </c>
      <c r="E224" s="692">
        <v>1769.0</v>
      </c>
      <c r="F224" s="692">
        <v>65.0</v>
      </c>
      <c r="G224" s="692">
        <v>11.0</v>
      </c>
      <c r="H224" s="692">
        <v>49.0</v>
      </c>
      <c r="I224" s="692">
        <v>60.0</v>
      </c>
      <c r="J224" s="693">
        <v>0.18</v>
      </c>
      <c r="K224" s="21" t="s">
        <v>1770</v>
      </c>
      <c r="L224" s="21">
        <v>5.510070644E9</v>
      </c>
      <c r="M224" s="21" t="s">
        <v>47</v>
      </c>
      <c r="N224" s="21" t="s">
        <v>145</v>
      </c>
      <c r="O224" s="21" t="s">
        <v>1771</v>
      </c>
      <c r="P224" s="21" t="s">
        <v>12490</v>
      </c>
      <c r="Q224" s="61">
        <f>COUNTIF('Hedef Liste'!$A:$A,A224)</f>
        <v>1</v>
      </c>
    </row>
    <row r="225" hidden="1">
      <c r="A225" s="21" t="s">
        <v>12679</v>
      </c>
      <c r="B225" s="21" t="s">
        <v>12680</v>
      </c>
      <c r="C225" s="691" t="s">
        <v>12489</v>
      </c>
      <c r="D225" s="21" t="s">
        <v>325</v>
      </c>
      <c r="E225" s="692">
        <v>1488.0</v>
      </c>
      <c r="F225" s="692">
        <v>77.0</v>
      </c>
      <c r="G225" s="692">
        <v>49.0</v>
      </c>
      <c r="H225" s="692">
        <v>3.0</v>
      </c>
      <c r="I225" s="692">
        <v>52.0</v>
      </c>
      <c r="J225" s="693">
        <v>0.94</v>
      </c>
      <c r="K225" s="21" t="s">
        <v>12519</v>
      </c>
      <c r="L225" s="21">
        <v>5.524995865E9</v>
      </c>
      <c r="M225" s="21" t="s">
        <v>368</v>
      </c>
      <c r="N225" s="21" t="s">
        <v>1803</v>
      </c>
      <c r="O225" s="21" t="s">
        <v>12681</v>
      </c>
      <c r="P225" s="21" t="s">
        <v>12505</v>
      </c>
      <c r="Q225" s="61">
        <f>COUNTIF('Hedef Liste'!$A:$A,A225)</f>
        <v>0</v>
      </c>
    </row>
    <row r="226" hidden="1">
      <c r="A226" s="21" t="s">
        <v>12682</v>
      </c>
      <c r="B226" s="21" t="s">
        <v>12683</v>
      </c>
      <c r="C226" s="691" t="s">
        <v>12489</v>
      </c>
      <c r="D226" s="21" t="s">
        <v>325</v>
      </c>
      <c r="E226" s="692">
        <v>1697.0</v>
      </c>
      <c r="F226" s="692">
        <v>61.0</v>
      </c>
      <c r="G226" s="692">
        <v>85.0</v>
      </c>
      <c r="H226" s="692">
        <v>9.0</v>
      </c>
      <c r="I226" s="692">
        <v>94.0</v>
      </c>
      <c r="J226" s="693">
        <v>0.9</v>
      </c>
      <c r="K226" s="21" t="s">
        <v>12519</v>
      </c>
      <c r="L226" s="21">
        <v>5.52707909E9</v>
      </c>
      <c r="M226" s="21" t="s">
        <v>47</v>
      </c>
      <c r="N226" s="21" t="s">
        <v>740</v>
      </c>
      <c r="O226" s="21" t="s">
        <v>12684</v>
      </c>
      <c r="P226" s="21" t="s">
        <v>12505</v>
      </c>
      <c r="Q226" s="61">
        <f>COUNTIF('Hedef Liste'!$A:$A,A226)</f>
        <v>0</v>
      </c>
    </row>
    <row r="227" hidden="1">
      <c r="A227" s="21" t="s">
        <v>12685</v>
      </c>
      <c r="B227" s="21" t="s">
        <v>12686</v>
      </c>
      <c r="C227" s="691" t="s">
        <v>12489</v>
      </c>
      <c r="D227" s="21" t="s">
        <v>325</v>
      </c>
      <c r="E227" s="692">
        <v>1172.0</v>
      </c>
      <c r="F227" s="692">
        <v>58.0</v>
      </c>
      <c r="G227" s="692">
        <v>81.0</v>
      </c>
      <c r="H227" s="692">
        <v>5.0</v>
      </c>
      <c r="I227" s="692">
        <v>86.0</v>
      </c>
      <c r="J227" s="693">
        <v>0.94</v>
      </c>
      <c r="K227" s="21" t="s">
        <v>12519</v>
      </c>
      <c r="L227" s="21">
        <v>5.050079907E9</v>
      </c>
      <c r="M227" s="21" t="s">
        <v>58</v>
      </c>
      <c r="N227" s="21" t="s">
        <v>1101</v>
      </c>
      <c r="O227" s="21" t="s">
        <v>12687</v>
      </c>
      <c r="P227" s="21" t="s">
        <v>12505</v>
      </c>
      <c r="Q227" s="61">
        <f>COUNTIF('Hedef Liste'!$A:$A,A227)</f>
        <v>0</v>
      </c>
    </row>
    <row r="228" hidden="1">
      <c r="A228" s="21" t="s">
        <v>100</v>
      </c>
      <c r="B228" s="21" t="s">
        <v>12688</v>
      </c>
      <c r="C228" s="691" t="s">
        <v>12489</v>
      </c>
      <c r="D228" s="21" t="s">
        <v>102</v>
      </c>
      <c r="E228" s="692">
        <v>1827.0</v>
      </c>
      <c r="F228" s="692">
        <v>64.0</v>
      </c>
      <c r="G228" s="692">
        <v>33.0</v>
      </c>
      <c r="H228" s="692">
        <v>14.0</v>
      </c>
      <c r="I228" s="692">
        <v>47.0</v>
      </c>
      <c r="J228" s="693">
        <v>0.7</v>
      </c>
      <c r="K228" s="21" t="s">
        <v>93</v>
      </c>
      <c r="L228" s="21">
        <v>5.52747101E9</v>
      </c>
      <c r="M228" s="21" t="s">
        <v>47</v>
      </c>
      <c r="N228" s="21" t="s">
        <v>94</v>
      </c>
      <c r="O228" s="21" t="s">
        <v>95</v>
      </c>
      <c r="P228" s="21" t="s">
        <v>12490</v>
      </c>
      <c r="Q228" s="61">
        <f>COUNTIF('Hedef Liste'!$A:$A,A228)</f>
        <v>1</v>
      </c>
    </row>
    <row r="229" hidden="1">
      <c r="A229" s="21" t="s">
        <v>12689</v>
      </c>
      <c r="B229" s="21" t="s">
        <v>12690</v>
      </c>
      <c r="C229" s="691" t="s">
        <v>12489</v>
      </c>
      <c r="D229" s="21" t="s">
        <v>325</v>
      </c>
      <c r="E229" s="692">
        <v>1294.0</v>
      </c>
      <c r="F229" s="692">
        <v>41.0</v>
      </c>
      <c r="G229" s="692">
        <v>59.0</v>
      </c>
      <c r="H229" s="692">
        <v>3.0</v>
      </c>
      <c r="I229" s="692">
        <v>62.0</v>
      </c>
      <c r="J229" s="693">
        <v>0.95</v>
      </c>
      <c r="K229" s="21" t="s">
        <v>12519</v>
      </c>
      <c r="L229" s="21">
        <v>5.531364749E9</v>
      </c>
      <c r="M229" s="21" t="s">
        <v>65</v>
      </c>
      <c r="N229" s="21" t="s">
        <v>483</v>
      </c>
      <c r="O229" s="21" t="s">
        <v>12691</v>
      </c>
      <c r="P229" s="21" t="s">
        <v>12505</v>
      </c>
      <c r="Q229" s="61">
        <f>COUNTIF('Hedef Liste'!$A:$A,A229)</f>
        <v>0</v>
      </c>
    </row>
    <row r="230" hidden="1">
      <c r="A230" s="21" t="s">
        <v>7659</v>
      </c>
      <c r="B230" s="21" t="s">
        <v>7660</v>
      </c>
      <c r="C230" s="691" t="s">
        <v>12489</v>
      </c>
      <c r="D230" s="21" t="s">
        <v>4613</v>
      </c>
      <c r="E230" s="692">
        <v>506.0</v>
      </c>
      <c r="F230" s="692">
        <v>3.0</v>
      </c>
      <c r="G230" s="692">
        <v>17.0</v>
      </c>
      <c r="H230" s="692">
        <v>55.0</v>
      </c>
      <c r="I230" s="692">
        <v>72.0</v>
      </c>
      <c r="J230" s="693">
        <v>0.24</v>
      </c>
      <c r="K230" s="21" t="s">
        <v>7661</v>
      </c>
      <c r="L230" s="21">
        <v>2.422298686E9</v>
      </c>
      <c r="M230" s="21" t="s">
        <v>138</v>
      </c>
      <c r="N230" s="21" t="s">
        <v>139</v>
      </c>
      <c r="O230" s="21" t="s">
        <v>7662</v>
      </c>
      <c r="P230" s="21" t="s">
        <v>12490</v>
      </c>
      <c r="Q230" s="61">
        <f>COUNTIF('Hedef Liste'!$A:$A,A230)</f>
        <v>1</v>
      </c>
    </row>
    <row r="231" hidden="1">
      <c r="A231" s="21" t="s">
        <v>6101</v>
      </c>
      <c r="B231" s="21" t="s">
        <v>12692</v>
      </c>
      <c r="C231" s="691" t="s">
        <v>12489</v>
      </c>
      <c r="D231" s="21" t="s">
        <v>818</v>
      </c>
      <c r="E231" s="692">
        <v>1497.0</v>
      </c>
      <c r="F231" s="692">
        <v>79.0</v>
      </c>
      <c r="G231" s="692">
        <v>11.0</v>
      </c>
      <c r="H231" s="692">
        <v>68.0</v>
      </c>
      <c r="I231" s="692">
        <v>79.0</v>
      </c>
      <c r="J231" s="693">
        <v>0.14</v>
      </c>
      <c r="K231" s="21" t="s">
        <v>6103</v>
      </c>
      <c r="L231" s="21">
        <v>2.4232532E9</v>
      </c>
      <c r="M231" s="21" t="s">
        <v>65</v>
      </c>
      <c r="N231" s="21" t="s">
        <v>404</v>
      </c>
      <c r="O231" s="21" t="s">
        <v>6104</v>
      </c>
      <c r="P231" s="21" t="s">
        <v>12490</v>
      </c>
      <c r="Q231" s="61">
        <f>COUNTIF('Hedef Liste'!$A:$A,A231)</f>
        <v>1</v>
      </c>
    </row>
    <row r="232" hidden="1">
      <c r="A232" s="21" t="s">
        <v>6121</v>
      </c>
      <c r="B232" s="21" t="s">
        <v>12693</v>
      </c>
      <c r="C232" s="691" t="s">
        <v>12489</v>
      </c>
      <c r="D232" s="21" t="s">
        <v>818</v>
      </c>
      <c r="E232" s="692">
        <v>201.0</v>
      </c>
      <c r="F232" s="692">
        <v>3.0</v>
      </c>
      <c r="G232" s="692">
        <v>37.0</v>
      </c>
      <c r="H232" s="692">
        <v>140.0</v>
      </c>
      <c r="I232" s="692">
        <v>177.0</v>
      </c>
      <c r="J232" s="693">
        <v>0.21</v>
      </c>
      <c r="K232" s="21" t="s">
        <v>6123</v>
      </c>
      <c r="L232" s="21">
        <v>2.423253589E9</v>
      </c>
      <c r="M232" s="21" t="s">
        <v>65</v>
      </c>
      <c r="N232" s="21" t="s">
        <v>478</v>
      </c>
      <c r="O232" s="21" t="s">
        <v>6124</v>
      </c>
      <c r="P232" s="21" t="s">
        <v>12490</v>
      </c>
      <c r="Q232" s="61">
        <f>COUNTIF('Hedef Liste'!$A:$A,A232)</f>
        <v>1</v>
      </c>
    </row>
    <row r="233" hidden="1">
      <c r="A233" s="21" t="s">
        <v>12694</v>
      </c>
      <c r="B233" s="21" t="s">
        <v>12695</v>
      </c>
      <c r="C233" s="691" t="s">
        <v>12510</v>
      </c>
      <c r="D233" s="21" t="s">
        <v>325</v>
      </c>
      <c r="E233" s="692">
        <v>17.0</v>
      </c>
      <c r="F233" s="694"/>
      <c r="G233" s="692">
        <v>53.0</v>
      </c>
      <c r="H233" s="692">
        <v>5.0</v>
      </c>
      <c r="I233" s="692">
        <v>58.0</v>
      </c>
      <c r="J233" s="693">
        <v>0.91</v>
      </c>
      <c r="K233" s="21" t="s">
        <v>12519</v>
      </c>
      <c r="L233" s="21">
        <v>5.510730182E9</v>
      </c>
      <c r="M233" s="21" t="s">
        <v>368</v>
      </c>
      <c r="N233" s="21" t="s">
        <v>1286</v>
      </c>
      <c r="O233" s="21" t="s">
        <v>12696</v>
      </c>
      <c r="P233" s="21" t="s">
        <v>12505</v>
      </c>
      <c r="Q233" s="61">
        <f>COUNTIF('Hedef Liste'!$A:$A,A233)</f>
        <v>0</v>
      </c>
    </row>
    <row r="234" hidden="1">
      <c r="A234" s="21" t="s">
        <v>3188</v>
      </c>
      <c r="B234" s="21" t="s">
        <v>12697</v>
      </c>
      <c r="C234" s="691" t="s">
        <v>12489</v>
      </c>
      <c r="D234" s="21" t="s">
        <v>200</v>
      </c>
      <c r="E234" s="692">
        <v>8390.0</v>
      </c>
      <c r="F234" s="692">
        <v>636.0</v>
      </c>
      <c r="G234" s="692">
        <v>10.0</v>
      </c>
      <c r="H234" s="692">
        <v>26.0</v>
      </c>
      <c r="I234" s="692">
        <v>36.0</v>
      </c>
      <c r="J234" s="693">
        <v>0.28</v>
      </c>
      <c r="K234" s="21" t="s">
        <v>3190</v>
      </c>
      <c r="L234" s="21">
        <v>2.423223373E9</v>
      </c>
      <c r="M234" s="21" t="s">
        <v>47</v>
      </c>
      <c r="N234" s="21" t="s">
        <v>1059</v>
      </c>
      <c r="O234" s="21" t="s">
        <v>3191</v>
      </c>
      <c r="P234" s="21" t="s">
        <v>12490</v>
      </c>
      <c r="Q234" s="61">
        <f>COUNTIF('Hedef Liste'!$A:$A,A234)</f>
        <v>1</v>
      </c>
    </row>
    <row r="235" hidden="1">
      <c r="A235" s="21" t="s">
        <v>12698</v>
      </c>
      <c r="B235" s="21" t="s">
        <v>12699</v>
      </c>
      <c r="C235" s="691" t="s">
        <v>12489</v>
      </c>
      <c r="D235" s="21" t="s">
        <v>325</v>
      </c>
      <c r="E235" s="692">
        <v>331.0</v>
      </c>
      <c r="F235" s="692">
        <v>11.0</v>
      </c>
      <c r="G235" s="692">
        <v>60.0</v>
      </c>
      <c r="H235" s="692">
        <v>3.0</v>
      </c>
      <c r="I235" s="692">
        <v>63.0</v>
      </c>
      <c r="J235" s="693">
        <v>0.95</v>
      </c>
      <c r="K235" s="21" t="s">
        <v>12519</v>
      </c>
      <c r="L235" s="21">
        <v>5.468596795E9</v>
      </c>
      <c r="M235" s="21" t="s">
        <v>47</v>
      </c>
      <c r="N235" s="21" t="s">
        <v>47</v>
      </c>
      <c r="O235" s="21" t="s">
        <v>12700</v>
      </c>
      <c r="P235" s="21" t="s">
        <v>12505</v>
      </c>
      <c r="Q235" s="61">
        <f>COUNTIF('Hedef Liste'!$A:$A,A235)</f>
        <v>0</v>
      </c>
    </row>
    <row r="236" hidden="1">
      <c r="A236" s="21" t="s">
        <v>12701</v>
      </c>
      <c r="B236" s="21" t="s">
        <v>12702</v>
      </c>
      <c r="C236" s="691" t="s">
        <v>12489</v>
      </c>
      <c r="D236" s="21" t="s">
        <v>325</v>
      </c>
      <c r="E236" s="692">
        <v>4221.0</v>
      </c>
      <c r="F236" s="692">
        <v>144.0</v>
      </c>
      <c r="G236" s="692">
        <v>74.0</v>
      </c>
      <c r="H236" s="692">
        <v>6.0</v>
      </c>
      <c r="I236" s="692">
        <v>80.0</v>
      </c>
      <c r="J236" s="693">
        <v>0.93</v>
      </c>
      <c r="K236" s="21" t="s">
        <v>12519</v>
      </c>
      <c r="L236" s="21">
        <v>5.452329002E9</v>
      </c>
      <c r="M236" s="21" t="s">
        <v>47</v>
      </c>
      <c r="N236" s="21" t="s">
        <v>500</v>
      </c>
      <c r="O236" s="21" t="s">
        <v>12703</v>
      </c>
      <c r="P236" s="21" t="s">
        <v>12505</v>
      </c>
      <c r="Q236" s="61">
        <f>COUNTIF('Hedef Liste'!$A:$A,A236)</f>
        <v>0</v>
      </c>
    </row>
    <row r="237" hidden="1">
      <c r="A237" s="21" t="s">
        <v>12704</v>
      </c>
      <c r="B237" s="21" t="s">
        <v>12705</v>
      </c>
      <c r="C237" s="691" t="s">
        <v>12510</v>
      </c>
      <c r="D237" s="21" t="s">
        <v>325</v>
      </c>
      <c r="E237" s="692">
        <v>46.0</v>
      </c>
      <c r="F237" s="694"/>
      <c r="G237" s="692">
        <v>93.0</v>
      </c>
      <c r="H237" s="692">
        <v>7.0</v>
      </c>
      <c r="I237" s="692">
        <v>100.0</v>
      </c>
      <c r="J237" s="693">
        <v>0.93</v>
      </c>
      <c r="K237" s="21" t="s">
        <v>12519</v>
      </c>
      <c r="L237" s="21">
        <v>5.315538032E9</v>
      </c>
      <c r="M237" s="21" t="s">
        <v>58</v>
      </c>
      <c r="N237" s="21" t="s">
        <v>2344</v>
      </c>
      <c r="O237" s="21" t="s">
        <v>12706</v>
      </c>
      <c r="P237" s="21" t="s">
        <v>12505</v>
      </c>
      <c r="Q237" s="61">
        <f>COUNTIF('Hedef Liste'!$A:$A,A237)</f>
        <v>0</v>
      </c>
    </row>
    <row r="238" hidden="1">
      <c r="A238" s="21" t="s">
        <v>3550</v>
      </c>
      <c r="B238" s="21" t="s">
        <v>12707</v>
      </c>
      <c r="C238" s="691" t="s">
        <v>12489</v>
      </c>
      <c r="D238" s="21" t="s">
        <v>233</v>
      </c>
      <c r="E238" s="692">
        <v>1368.0</v>
      </c>
      <c r="F238" s="692">
        <v>250.0</v>
      </c>
      <c r="G238" s="692">
        <v>24.0</v>
      </c>
      <c r="H238" s="692">
        <v>11.0</v>
      </c>
      <c r="I238" s="692">
        <v>35.0</v>
      </c>
      <c r="J238" s="696">
        <v>0.69</v>
      </c>
      <c r="K238" s="21" t="s">
        <v>3552</v>
      </c>
      <c r="L238" s="21">
        <v>2.42503509E9</v>
      </c>
      <c r="M238" s="21" t="s">
        <v>65</v>
      </c>
      <c r="N238" s="21" t="s">
        <v>112</v>
      </c>
      <c r="O238" s="21" t="s">
        <v>3553</v>
      </c>
      <c r="P238" s="21" t="s">
        <v>12490</v>
      </c>
      <c r="Q238" s="61">
        <f>COUNTIF('Hedef Liste'!$A:$A,A238)</f>
        <v>1</v>
      </c>
    </row>
    <row r="239" hidden="1">
      <c r="A239" s="21" t="s">
        <v>1409</v>
      </c>
      <c r="B239" s="21" t="s">
        <v>1410</v>
      </c>
      <c r="C239" s="691" t="s">
        <v>12489</v>
      </c>
      <c r="D239" s="21" t="s">
        <v>74</v>
      </c>
      <c r="E239" s="692">
        <v>1398.0</v>
      </c>
      <c r="F239" s="692">
        <v>29.0</v>
      </c>
      <c r="G239" s="692">
        <v>30.0</v>
      </c>
      <c r="H239" s="692">
        <v>40.0</v>
      </c>
      <c r="I239" s="692">
        <v>70.0</v>
      </c>
      <c r="J239" s="693">
        <v>0.43</v>
      </c>
      <c r="K239" s="21" t="s">
        <v>922</v>
      </c>
      <c r="L239" s="21">
        <v>2.422370139E9</v>
      </c>
      <c r="M239" s="21" t="s">
        <v>47</v>
      </c>
      <c r="N239" s="21" t="s">
        <v>1053</v>
      </c>
      <c r="O239" s="21" t="s">
        <v>923</v>
      </c>
      <c r="P239" s="21" t="s">
        <v>12490</v>
      </c>
      <c r="Q239" s="61">
        <f>COUNTIF('Hedef Liste'!$A:$A,A239)</f>
        <v>1</v>
      </c>
    </row>
    <row r="240" hidden="1">
      <c r="A240" s="21" t="s">
        <v>7988</v>
      </c>
      <c r="B240" s="21" t="s">
        <v>7989</v>
      </c>
      <c r="C240" s="691" t="s">
        <v>12489</v>
      </c>
      <c r="D240" s="21" t="s">
        <v>200</v>
      </c>
      <c r="E240" s="692">
        <v>900.0</v>
      </c>
      <c r="F240" s="692">
        <v>48.0</v>
      </c>
      <c r="G240" s="692">
        <v>0.0</v>
      </c>
      <c r="H240" s="692">
        <v>56.0</v>
      </c>
      <c r="I240" s="692">
        <v>56.0</v>
      </c>
      <c r="J240" s="693">
        <v>0.0</v>
      </c>
      <c r="K240" s="21" t="s">
        <v>7990</v>
      </c>
      <c r="L240" s="21">
        <v>2.423120595E9</v>
      </c>
      <c r="M240" s="21" t="s">
        <v>47</v>
      </c>
      <c r="N240" s="21" t="s">
        <v>445</v>
      </c>
      <c r="O240" s="21" t="s">
        <v>7991</v>
      </c>
      <c r="P240" s="21" t="s">
        <v>12490</v>
      </c>
      <c r="Q240" s="61">
        <f>COUNTIF('Hedef Liste'!$A:$A,A240)</f>
        <v>1</v>
      </c>
    </row>
    <row r="241" hidden="1">
      <c r="A241" s="21" t="s">
        <v>12708</v>
      </c>
      <c r="B241" s="21" t="s">
        <v>12709</v>
      </c>
      <c r="C241" s="691" t="s">
        <v>12489</v>
      </c>
      <c r="D241" s="21" t="s">
        <v>233</v>
      </c>
      <c r="E241" s="692">
        <v>895.0</v>
      </c>
      <c r="F241" s="692">
        <v>5.0</v>
      </c>
      <c r="G241" s="692">
        <v>190.0</v>
      </c>
      <c r="H241" s="692">
        <v>1.0</v>
      </c>
      <c r="I241" s="692">
        <v>191.0</v>
      </c>
      <c r="J241" s="693">
        <v>0.99</v>
      </c>
      <c r="K241" s="21" t="s">
        <v>12503</v>
      </c>
      <c r="L241" s="21">
        <v>2.123363575E9</v>
      </c>
      <c r="M241" s="21" t="s">
        <v>58</v>
      </c>
      <c r="N241" s="21" t="s">
        <v>2851</v>
      </c>
      <c r="O241" s="21" t="s">
        <v>12710</v>
      </c>
      <c r="P241" s="21" t="s">
        <v>12505</v>
      </c>
      <c r="Q241" s="61">
        <f>COUNTIF('Hedef Liste'!$A:$A,A241)</f>
        <v>0</v>
      </c>
    </row>
    <row r="242" hidden="1">
      <c r="A242" s="21" t="s">
        <v>1712</v>
      </c>
      <c r="B242" s="21" t="s">
        <v>1713</v>
      </c>
      <c r="C242" s="691" t="s">
        <v>12489</v>
      </c>
      <c r="D242" s="21" t="s">
        <v>200</v>
      </c>
      <c r="E242" s="692">
        <v>7562.0</v>
      </c>
      <c r="F242" s="692">
        <v>341.0</v>
      </c>
      <c r="G242" s="692">
        <v>15.0</v>
      </c>
      <c r="H242" s="692">
        <v>28.0</v>
      </c>
      <c r="I242" s="692">
        <v>43.0</v>
      </c>
      <c r="J242" s="693">
        <v>0.35</v>
      </c>
      <c r="K242" s="21" t="s">
        <v>1714</v>
      </c>
      <c r="L242" s="21">
        <v>2.423111199E9</v>
      </c>
      <c r="M242" s="21" t="s">
        <v>47</v>
      </c>
      <c r="N242" s="21" t="s">
        <v>445</v>
      </c>
      <c r="O242" s="21" t="s">
        <v>1715</v>
      </c>
      <c r="P242" s="21" t="s">
        <v>12490</v>
      </c>
      <c r="Q242" s="61">
        <f>COUNTIF('Hedef Liste'!$A:$A,A242)</f>
        <v>1</v>
      </c>
    </row>
    <row r="243" hidden="1">
      <c r="A243" s="21" t="s">
        <v>12711</v>
      </c>
      <c r="B243" s="21" t="s">
        <v>12712</v>
      </c>
      <c r="C243" s="691" t="s">
        <v>12489</v>
      </c>
      <c r="D243" s="21" t="s">
        <v>325</v>
      </c>
      <c r="E243" s="692">
        <v>1613.0</v>
      </c>
      <c r="F243" s="692">
        <v>95.0</v>
      </c>
      <c r="G243" s="692">
        <v>80.0</v>
      </c>
      <c r="H243" s="692">
        <v>7.0</v>
      </c>
      <c r="I243" s="692">
        <v>87.0</v>
      </c>
      <c r="J243" s="693">
        <v>0.92</v>
      </c>
      <c r="K243" s="21" t="s">
        <v>12519</v>
      </c>
      <c r="L243" s="21">
        <v>2.429668325E9</v>
      </c>
      <c r="M243" s="21" t="s">
        <v>138</v>
      </c>
      <c r="N243" s="21" t="s">
        <v>955</v>
      </c>
      <c r="O243" s="21" t="s">
        <v>12713</v>
      </c>
      <c r="P243" s="21" t="s">
        <v>12505</v>
      </c>
      <c r="Q243" s="61">
        <f>COUNTIF('Hedef Liste'!$A:$A,A243)</f>
        <v>0</v>
      </c>
    </row>
    <row r="244" hidden="1">
      <c r="A244" s="21" t="s">
        <v>6149</v>
      </c>
      <c r="B244" s="21" t="s">
        <v>6150</v>
      </c>
      <c r="C244" s="691" t="s">
        <v>12489</v>
      </c>
      <c r="D244" s="21" t="s">
        <v>818</v>
      </c>
      <c r="E244" s="692">
        <v>402.0</v>
      </c>
      <c r="F244" s="692">
        <v>9.0</v>
      </c>
      <c r="G244" s="692">
        <v>13.0</v>
      </c>
      <c r="H244" s="692">
        <v>53.0</v>
      </c>
      <c r="I244" s="692">
        <v>66.0</v>
      </c>
      <c r="J244" s="693">
        <v>0.2</v>
      </c>
      <c r="K244" s="21" t="s">
        <v>6151</v>
      </c>
      <c r="L244" s="21">
        <v>2.422422525E9</v>
      </c>
      <c r="M244" s="21" t="s">
        <v>47</v>
      </c>
      <c r="N244" s="21" t="s">
        <v>639</v>
      </c>
      <c r="O244" s="21" t="s">
        <v>6152</v>
      </c>
      <c r="P244" s="21" t="s">
        <v>12490</v>
      </c>
      <c r="Q244" s="61">
        <f>COUNTIF('Hedef Liste'!$A:$A,A244)</f>
        <v>1</v>
      </c>
    </row>
    <row r="245" hidden="1">
      <c r="A245" s="21" t="s">
        <v>12714</v>
      </c>
      <c r="B245" s="21" t="s">
        <v>12715</v>
      </c>
      <c r="C245" s="691" t="s">
        <v>12489</v>
      </c>
      <c r="D245" s="21" t="s">
        <v>325</v>
      </c>
      <c r="E245" s="692">
        <v>651.0</v>
      </c>
      <c r="F245" s="692">
        <v>23.0</v>
      </c>
      <c r="G245" s="692">
        <v>68.0</v>
      </c>
      <c r="H245" s="692">
        <v>5.0</v>
      </c>
      <c r="I245" s="692">
        <v>73.0</v>
      </c>
      <c r="J245" s="693">
        <v>0.93</v>
      </c>
      <c r="K245" s="21" t="s">
        <v>12519</v>
      </c>
      <c r="L245" s="21">
        <v>5.366993632E9</v>
      </c>
      <c r="M245" s="21" t="s">
        <v>368</v>
      </c>
      <c r="N245" s="21" t="s">
        <v>12716</v>
      </c>
      <c r="O245" s="21" t="s">
        <v>12717</v>
      </c>
      <c r="P245" s="21" t="s">
        <v>12505</v>
      </c>
      <c r="Q245" s="61">
        <f>COUNTIF('Hedef Liste'!$A:$A,A245)</f>
        <v>0</v>
      </c>
    </row>
    <row r="246" hidden="1">
      <c r="A246" s="21" t="s">
        <v>12718</v>
      </c>
      <c r="B246" s="21" t="s">
        <v>12719</v>
      </c>
      <c r="C246" s="691" t="s">
        <v>12489</v>
      </c>
      <c r="D246" s="21" t="s">
        <v>325</v>
      </c>
      <c r="E246" s="692">
        <v>5546.0</v>
      </c>
      <c r="F246" s="692">
        <v>165.0</v>
      </c>
      <c r="G246" s="692">
        <v>63.0</v>
      </c>
      <c r="H246" s="692">
        <v>8.0</v>
      </c>
      <c r="I246" s="692">
        <v>71.0</v>
      </c>
      <c r="J246" s="693">
        <v>0.89</v>
      </c>
      <c r="K246" s="21" t="s">
        <v>12519</v>
      </c>
      <c r="L246" s="21">
        <v>5.342452019E9</v>
      </c>
      <c r="M246" s="21" t="s">
        <v>47</v>
      </c>
      <c r="N246" s="21" t="s">
        <v>2360</v>
      </c>
      <c r="O246" s="21" t="s">
        <v>12720</v>
      </c>
      <c r="P246" s="21" t="s">
        <v>12505</v>
      </c>
      <c r="Q246" s="61">
        <f>COUNTIF('Hedef Liste'!$A:$A,A246)</f>
        <v>0</v>
      </c>
    </row>
    <row r="247" hidden="1">
      <c r="A247" s="21" t="s">
        <v>8776</v>
      </c>
      <c r="B247" s="21" t="s">
        <v>8777</v>
      </c>
      <c r="C247" s="691" t="s">
        <v>12510</v>
      </c>
      <c r="D247" s="21" t="s">
        <v>2761</v>
      </c>
      <c r="E247" s="692">
        <v>17.0</v>
      </c>
      <c r="F247" s="694"/>
      <c r="G247" s="692">
        <v>33.0</v>
      </c>
      <c r="H247" s="692">
        <v>38.0</v>
      </c>
      <c r="I247" s="692">
        <v>71.0</v>
      </c>
      <c r="J247" s="693">
        <v>0.46</v>
      </c>
      <c r="K247" s="21" t="s">
        <v>12721</v>
      </c>
      <c r="L247" s="21">
        <v>5.320131974E9</v>
      </c>
      <c r="M247" s="21" t="s">
        <v>47</v>
      </c>
      <c r="N247" s="21" t="s">
        <v>603</v>
      </c>
      <c r="O247" s="21" t="s">
        <v>8780</v>
      </c>
      <c r="P247" s="21" t="s">
        <v>12490</v>
      </c>
      <c r="Q247" s="61">
        <f>COUNTIF('Hedef Liste'!$A:$A,A247)</f>
        <v>0</v>
      </c>
    </row>
    <row r="248" hidden="1">
      <c r="A248" s="21" t="s">
        <v>6108</v>
      </c>
      <c r="B248" s="21" t="s">
        <v>12722</v>
      </c>
      <c r="C248" s="691" t="s">
        <v>12489</v>
      </c>
      <c r="D248" s="21" t="s">
        <v>818</v>
      </c>
      <c r="E248" s="692">
        <v>734.0</v>
      </c>
      <c r="F248" s="692">
        <v>40.0</v>
      </c>
      <c r="G248" s="692">
        <v>12.0</v>
      </c>
      <c r="H248" s="692">
        <v>44.0</v>
      </c>
      <c r="I248" s="692">
        <v>56.0</v>
      </c>
      <c r="J248" s="693">
        <v>0.21</v>
      </c>
      <c r="K248" s="21" t="s">
        <v>6110</v>
      </c>
      <c r="L248" s="21">
        <v>2.422384988E9</v>
      </c>
      <c r="M248" s="21" t="s">
        <v>47</v>
      </c>
      <c r="N248" s="21" t="s">
        <v>603</v>
      </c>
      <c r="O248" s="21" t="s">
        <v>6111</v>
      </c>
      <c r="P248" s="21" t="s">
        <v>12490</v>
      </c>
      <c r="Q248" s="61">
        <f>COUNTIF('Hedef Liste'!$A:$A,A248)</f>
        <v>1</v>
      </c>
    </row>
    <row r="249" hidden="1">
      <c r="A249" s="21" t="s">
        <v>1405</v>
      </c>
      <c r="B249" s="21" t="s">
        <v>12723</v>
      </c>
      <c r="C249" s="691" t="s">
        <v>12489</v>
      </c>
      <c r="D249" s="21" t="s">
        <v>74</v>
      </c>
      <c r="E249" s="692">
        <v>9887.0</v>
      </c>
      <c r="F249" s="692">
        <v>619.0</v>
      </c>
      <c r="G249" s="692">
        <v>22.0</v>
      </c>
      <c r="H249" s="692">
        <v>50.0</v>
      </c>
      <c r="I249" s="692">
        <v>72.0</v>
      </c>
      <c r="J249" s="693">
        <v>0.31</v>
      </c>
      <c r="K249" s="21" t="s">
        <v>1402</v>
      </c>
      <c r="L249" s="21">
        <v>2.422274002E9</v>
      </c>
      <c r="M249" s="21" t="s">
        <v>65</v>
      </c>
      <c r="N249" s="21" t="s">
        <v>112</v>
      </c>
      <c r="O249" s="21" t="s">
        <v>1407</v>
      </c>
      <c r="P249" s="21" t="s">
        <v>12490</v>
      </c>
      <c r="Q249" s="61">
        <f>COUNTIF('Hedef Liste'!$A:$A,A249)</f>
        <v>1</v>
      </c>
    </row>
    <row r="250" hidden="1">
      <c r="A250" s="21" t="s">
        <v>2839</v>
      </c>
      <c r="B250" s="21" t="s">
        <v>2840</v>
      </c>
      <c r="C250" s="691" t="s">
        <v>12489</v>
      </c>
      <c r="D250" s="21" t="s">
        <v>1007</v>
      </c>
      <c r="E250" s="692">
        <v>2558.0</v>
      </c>
      <c r="F250" s="692">
        <v>127.0</v>
      </c>
      <c r="G250" s="692">
        <v>8.0</v>
      </c>
      <c r="H250" s="692">
        <v>48.0</v>
      </c>
      <c r="I250" s="692">
        <v>56.0</v>
      </c>
      <c r="J250" s="693">
        <v>0.14</v>
      </c>
      <c r="K250" s="21" t="s">
        <v>2841</v>
      </c>
      <c r="L250" s="21">
        <v>2.423211112E9</v>
      </c>
      <c r="M250" s="21" t="s">
        <v>47</v>
      </c>
      <c r="N250" s="21" t="s">
        <v>1202</v>
      </c>
      <c r="O250" s="21" t="s">
        <v>2842</v>
      </c>
      <c r="P250" s="21" t="s">
        <v>12490</v>
      </c>
      <c r="Q250" s="61">
        <f>COUNTIF('Hedef Liste'!$A:$A,A250)</f>
        <v>1</v>
      </c>
    </row>
    <row r="251" hidden="1">
      <c r="A251" s="21" t="s">
        <v>7270</v>
      </c>
      <c r="B251" s="21" t="s">
        <v>1011</v>
      </c>
      <c r="C251" s="691" t="s">
        <v>12510</v>
      </c>
      <c r="D251" s="21" t="s">
        <v>152</v>
      </c>
      <c r="E251" s="692">
        <v>1077.0</v>
      </c>
      <c r="F251" s="694"/>
      <c r="G251" s="692">
        <v>0.0</v>
      </c>
      <c r="H251" s="692">
        <v>25.0</v>
      </c>
      <c r="I251" s="692">
        <v>25.0</v>
      </c>
      <c r="J251" s="693">
        <v>0.0</v>
      </c>
      <c r="K251" s="21" t="s">
        <v>7272</v>
      </c>
      <c r="L251" s="21">
        <v>2.429997739E9</v>
      </c>
      <c r="M251" s="21" t="s">
        <v>65</v>
      </c>
      <c r="N251" s="21" t="s">
        <v>427</v>
      </c>
      <c r="O251" s="21" t="s">
        <v>1013</v>
      </c>
      <c r="P251" s="21" t="s">
        <v>12490</v>
      </c>
      <c r="Q251" s="61">
        <f>COUNTIF('Hedef Liste'!$A:$A,A251)</f>
        <v>1</v>
      </c>
    </row>
    <row r="252" hidden="1">
      <c r="A252" s="21" t="s">
        <v>8305</v>
      </c>
      <c r="B252" s="21" t="s">
        <v>8306</v>
      </c>
      <c r="C252" s="691" t="s">
        <v>12489</v>
      </c>
      <c r="D252" s="21" t="s">
        <v>233</v>
      </c>
      <c r="E252" s="692">
        <v>290.0</v>
      </c>
      <c r="F252" s="692">
        <v>1.0</v>
      </c>
      <c r="G252" s="692">
        <v>0.0</v>
      </c>
      <c r="H252" s="692">
        <v>43.0</v>
      </c>
      <c r="I252" s="692">
        <v>43.0</v>
      </c>
      <c r="J252" s="693">
        <v>0.0</v>
      </c>
      <c r="K252" s="21" t="s">
        <v>6724</v>
      </c>
      <c r="L252" s="21">
        <v>2.423220404E9</v>
      </c>
      <c r="M252" s="21" t="s">
        <v>47</v>
      </c>
      <c r="N252" s="21" t="s">
        <v>76</v>
      </c>
      <c r="O252" s="21" t="s">
        <v>6725</v>
      </c>
      <c r="P252" s="21" t="s">
        <v>12490</v>
      </c>
      <c r="Q252" s="61">
        <f>COUNTIF('Hedef Liste'!$A:$A,A252)</f>
        <v>1</v>
      </c>
    </row>
    <row r="253" hidden="1">
      <c r="A253" s="21" t="s">
        <v>6707</v>
      </c>
      <c r="B253" s="21" t="s">
        <v>6708</v>
      </c>
      <c r="C253" s="691" t="s">
        <v>12489</v>
      </c>
      <c r="D253" s="21" t="s">
        <v>110</v>
      </c>
      <c r="E253" s="692">
        <v>1209.0</v>
      </c>
      <c r="F253" s="692">
        <v>46.0</v>
      </c>
      <c r="G253" s="692">
        <v>41.0</v>
      </c>
      <c r="H253" s="692">
        <v>42.0</v>
      </c>
      <c r="I253" s="692">
        <v>83.0</v>
      </c>
      <c r="J253" s="693">
        <v>0.49</v>
      </c>
      <c r="K253" s="21" t="s">
        <v>6709</v>
      </c>
      <c r="L253" s="21">
        <v>2.423168414E9</v>
      </c>
      <c r="M253" s="21" t="s">
        <v>47</v>
      </c>
      <c r="N253" s="21" t="s">
        <v>145</v>
      </c>
      <c r="O253" s="21" t="s">
        <v>6710</v>
      </c>
      <c r="P253" s="21" t="s">
        <v>12490</v>
      </c>
      <c r="Q253" s="61">
        <f>COUNTIF('Hedef Liste'!$A:$A,A253)</f>
        <v>1</v>
      </c>
    </row>
    <row r="254" hidden="1">
      <c r="A254" s="21" t="s">
        <v>6977</v>
      </c>
      <c r="B254" s="21" t="s">
        <v>6978</v>
      </c>
      <c r="C254" s="691" t="s">
        <v>12489</v>
      </c>
      <c r="D254" s="21" t="s">
        <v>63</v>
      </c>
      <c r="E254" s="692">
        <v>2293.0</v>
      </c>
      <c r="F254" s="692">
        <v>133.0</v>
      </c>
      <c r="G254" s="692">
        <v>0.0</v>
      </c>
      <c r="H254" s="692">
        <v>22.0</v>
      </c>
      <c r="I254" s="692">
        <v>22.0</v>
      </c>
      <c r="J254" s="693">
        <v>0.0</v>
      </c>
      <c r="K254" s="21" t="s">
        <v>6979</v>
      </c>
      <c r="L254" s="21">
        <v>2.423231035E9</v>
      </c>
      <c r="M254" s="21" t="s">
        <v>47</v>
      </c>
      <c r="N254" s="21" t="s">
        <v>94</v>
      </c>
      <c r="O254" s="21" t="s">
        <v>6980</v>
      </c>
      <c r="P254" s="21" t="s">
        <v>12490</v>
      </c>
      <c r="Q254" s="61">
        <f>COUNTIF('Hedef Liste'!$A:$A,A254)</f>
        <v>1</v>
      </c>
    </row>
    <row r="255" hidden="1">
      <c r="A255" s="21" t="s">
        <v>4761</v>
      </c>
      <c r="B255" s="21" t="s">
        <v>4762</v>
      </c>
      <c r="C255" s="691" t="s">
        <v>12489</v>
      </c>
      <c r="D255" s="21" t="s">
        <v>200</v>
      </c>
      <c r="E255" s="692">
        <v>1642.0</v>
      </c>
      <c r="F255" s="692">
        <v>68.0</v>
      </c>
      <c r="G255" s="692">
        <v>0.0</v>
      </c>
      <c r="H255" s="692">
        <v>42.0</v>
      </c>
      <c r="I255" s="692">
        <v>42.0</v>
      </c>
      <c r="J255" s="693">
        <v>0.0</v>
      </c>
      <c r="K255" s="21" t="s">
        <v>4764</v>
      </c>
      <c r="L255" s="21">
        <v>2.423450996E9</v>
      </c>
      <c r="M255" s="21" t="s">
        <v>47</v>
      </c>
      <c r="N255" s="21" t="s">
        <v>4210</v>
      </c>
      <c r="O255" s="21" t="s">
        <v>4765</v>
      </c>
      <c r="P255" s="21" t="s">
        <v>12490</v>
      </c>
      <c r="Q255" s="61">
        <f>COUNTIF('Hedef Liste'!$A:$A,A255)</f>
        <v>1</v>
      </c>
    </row>
    <row r="256" hidden="1">
      <c r="A256" s="21" t="s">
        <v>12724</v>
      </c>
      <c r="B256" s="21" t="s">
        <v>12725</v>
      </c>
      <c r="C256" s="691" t="s">
        <v>12489</v>
      </c>
      <c r="D256" s="21" t="s">
        <v>7377</v>
      </c>
      <c r="E256" s="692">
        <v>404.0</v>
      </c>
      <c r="F256" s="692">
        <v>44.0</v>
      </c>
      <c r="G256" s="692">
        <v>140.0</v>
      </c>
      <c r="H256" s="692">
        <v>11.0</v>
      </c>
      <c r="I256" s="692">
        <v>151.0</v>
      </c>
      <c r="J256" s="693">
        <v>0.93</v>
      </c>
      <c r="K256" s="21" t="s">
        <v>12726</v>
      </c>
      <c r="L256" s="21">
        <v>2.425192016E9</v>
      </c>
      <c r="M256" s="21" t="s">
        <v>368</v>
      </c>
      <c r="N256" s="21" t="s">
        <v>682</v>
      </c>
      <c r="O256" s="21" t="s">
        <v>12727</v>
      </c>
      <c r="P256" s="21" t="s">
        <v>12505</v>
      </c>
      <c r="Q256" s="61">
        <f>COUNTIF('Hedef Liste'!$A:$A,A256)</f>
        <v>0</v>
      </c>
    </row>
    <row r="257" hidden="1">
      <c r="A257" s="21" t="s">
        <v>7730</v>
      </c>
      <c r="B257" s="21" t="s">
        <v>7731</v>
      </c>
      <c r="C257" s="691" t="s">
        <v>12489</v>
      </c>
      <c r="D257" s="21" t="s">
        <v>152</v>
      </c>
      <c r="E257" s="692">
        <v>890.0</v>
      </c>
      <c r="F257" s="692">
        <v>48.0</v>
      </c>
      <c r="G257" s="692">
        <v>0.0</v>
      </c>
      <c r="H257" s="692">
        <v>18.0</v>
      </c>
      <c r="I257" s="692">
        <v>18.0</v>
      </c>
      <c r="J257" s="693">
        <v>0.0</v>
      </c>
      <c r="K257" s="21" t="s">
        <v>7732</v>
      </c>
      <c r="L257" s="21">
        <v>2.422277752E9</v>
      </c>
      <c r="M257" s="21" t="s">
        <v>138</v>
      </c>
      <c r="N257" s="21" t="s">
        <v>1096</v>
      </c>
      <c r="O257" s="21" t="s">
        <v>7733</v>
      </c>
      <c r="P257" s="21" t="s">
        <v>12490</v>
      </c>
      <c r="Q257" s="61">
        <f>COUNTIF('Hedef Liste'!$A:$A,A257)</f>
        <v>1</v>
      </c>
    </row>
    <row r="258" hidden="1">
      <c r="A258" s="21" t="s">
        <v>5294</v>
      </c>
      <c r="B258" s="21" t="s">
        <v>12728</v>
      </c>
      <c r="C258" s="691" t="s">
        <v>12489</v>
      </c>
      <c r="D258" s="21" t="s">
        <v>110</v>
      </c>
      <c r="E258" s="692">
        <v>414.0</v>
      </c>
      <c r="F258" s="692">
        <v>6.0</v>
      </c>
      <c r="G258" s="692">
        <v>10.0</v>
      </c>
      <c r="H258" s="692">
        <v>53.0</v>
      </c>
      <c r="I258" s="692">
        <v>63.0</v>
      </c>
      <c r="J258" s="693">
        <v>0.16</v>
      </c>
      <c r="K258" s="21" t="s">
        <v>5296</v>
      </c>
      <c r="L258" s="21">
        <v>2.422299E9</v>
      </c>
      <c r="M258" s="21" t="s">
        <v>138</v>
      </c>
      <c r="N258" s="21" t="s">
        <v>382</v>
      </c>
      <c r="O258" s="21" t="s">
        <v>5297</v>
      </c>
      <c r="P258" s="21" t="s">
        <v>12490</v>
      </c>
      <c r="Q258" s="61">
        <f>COUNTIF('Hedef Liste'!$A:$A,A258)</f>
        <v>1</v>
      </c>
    </row>
    <row r="259" hidden="1">
      <c r="A259" s="21" t="s">
        <v>898</v>
      </c>
      <c r="B259" s="21" t="s">
        <v>899</v>
      </c>
      <c r="C259" s="691" t="s">
        <v>12489</v>
      </c>
      <c r="D259" s="21" t="s">
        <v>200</v>
      </c>
      <c r="E259" s="692">
        <v>972.0</v>
      </c>
      <c r="F259" s="692">
        <v>31.0</v>
      </c>
      <c r="G259" s="692">
        <v>27.0</v>
      </c>
      <c r="H259" s="692">
        <v>6.0</v>
      </c>
      <c r="I259" s="692">
        <v>33.0</v>
      </c>
      <c r="J259" s="693">
        <v>0.82</v>
      </c>
      <c r="K259" s="21" t="s">
        <v>900</v>
      </c>
      <c r="L259" s="21">
        <v>5.35622656E9</v>
      </c>
      <c r="M259" s="21" t="s">
        <v>65</v>
      </c>
      <c r="N259" s="21" t="s">
        <v>901</v>
      </c>
      <c r="O259" s="21" t="s">
        <v>902</v>
      </c>
      <c r="P259" s="21" t="s">
        <v>12490</v>
      </c>
      <c r="Q259" s="61">
        <f>COUNTIF('Hedef Liste'!$A:$A,A259)</f>
        <v>1</v>
      </c>
    </row>
    <row r="260" hidden="1">
      <c r="A260" s="21" t="s">
        <v>6355</v>
      </c>
      <c r="B260" s="21" t="s">
        <v>6356</v>
      </c>
      <c r="C260" s="691" t="s">
        <v>12510</v>
      </c>
      <c r="D260" s="21" t="s">
        <v>233</v>
      </c>
      <c r="E260" s="692">
        <v>102.0</v>
      </c>
      <c r="F260" s="694"/>
      <c r="G260" s="692">
        <v>6.0</v>
      </c>
      <c r="H260" s="692">
        <v>31.0</v>
      </c>
      <c r="I260" s="692">
        <v>37.0</v>
      </c>
      <c r="J260" s="693">
        <v>0.16</v>
      </c>
      <c r="K260" s="21" t="s">
        <v>6357</v>
      </c>
      <c r="L260" s="21">
        <v>5.526464901E9</v>
      </c>
      <c r="M260" s="21" t="s">
        <v>47</v>
      </c>
      <c r="N260" s="21" t="s">
        <v>227</v>
      </c>
      <c r="O260" s="21" t="s">
        <v>6358</v>
      </c>
      <c r="P260" s="21" t="s">
        <v>12490</v>
      </c>
      <c r="Q260" s="61">
        <f>COUNTIF('Hedef Liste'!$A:$A,A260)</f>
        <v>1</v>
      </c>
    </row>
    <row r="261" hidden="1">
      <c r="A261" s="21" t="s">
        <v>4320</v>
      </c>
      <c r="B261" s="21" t="s">
        <v>12729</v>
      </c>
      <c r="C261" s="691" t="s">
        <v>12489</v>
      </c>
      <c r="D261" s="21" t="s">
        <v>1007</v>
      </c>
      <c r="E261" s="692">
        <v>257.0</v>
      </c>
      <c r="F261" s="692">
        <v>16.0</v>
      </c>
      <c r="G261" s="692">
        <v>6.0</v>
      </c>
      <c r="H261" s="692">
        <v>21.0</v>
      </c>
      <c r="I261" s="692">
        <v>27.0</v>
      </c>
      <c r="J261" s="693">
        <v>0.22</v>
      </c>
      <c r="K261" s="21" t="s">
        <v>4322</v>
      </c>
      <c r="L261" s="21">
        <v>5.32394082E9</v>
      </c>
      <c r="M261" s="21" t="s">
        <v>138</v>
      </c>
      <c r="N261" s="21" t="s">
        <v>1096</v>
      </c>
      <c r="O261" s="21" t="s">
        <v>4323</v>
      </c>
      <c r="P261" s="21" t="s">
        <v>12490</v>
      </c>
      <c r="Q261" s="61">
        <f>COUNTIF('Hedef Liste'!$A:$A,A261)</f>
        <v>1</v>
      </c>
    </row>
    <row r="262" hidden="1">
      <c r="A262" s="21" t="s">
        <v>7451</v>
      </c>
      <c r="B262" s="21" t="s">
        <v>7452</v>
      </c>
      <c r="C262" s="691" t="s">
        <v>12489</v>
      </c>
      <c r="D262" s="21" t="s">
        <v>818</v>
      </c>
      <c r="E262" s="692">
        <v>2830.0</v>
      </c>
      <c r="F262" s="692">
        <v>132.0</v>
      </c>
      <c r="G262" s="692">
        <v>26.0</v>
      </c>
      <c r="H262" s="692">
        <v>25.0</v>
      </c>
      <c r="I262" s="692">
        <v>51.0</v>
      </c>
      <c r="J262" s="693">
        <v>0.51</v>
      </c>
      <c r="K262" s="21" t="s">
        <v>7453</v>
      </c>
      <c r="L262" s="21">
        <v>5.442161635E9</v>
      </c>
      <c r="M262" s="21" t="s">
        <v>47</v>
      </c>
      <c r="N262" s="21" t="s">
        <v>740</v>
      </c>
      <c r="O262" s="21" t="s">
        <v>7454</v>
      </c>
      <c r="P262" s="21" t="s">
        <v>12490</v>
      </c>
      <c r="Q262" s="61">
        <f>COUNTIF('Hedef Liste'!$A:$A,A262)</f>
        <v>1</v>
      </c>
    </row>
    <row r="263" hidden="1">
      <c r="A263" s="21" t="s">
        <v>5543</v>
      </c>
      <c r="B263" s="21" t="s">
        <v>5544</v>
      </c>
      <c r="C263" s="691" t="s">
        <v>12489</v>
      </c>
      <c r="D263" s="21" t="s">
        <v>325</v>
      </c>
      <c r="E263" s="692">
        <v>488.0</v>
      </c>
      <c r="F263" s="692">
        <v>1.0</v>
      </c>
      <c r="G263" s="692">
        <v>8.0</v>
      </c>
      <c r="H263" s="692">
        <v>13.0</v>
      </c>
      <c r="I263" s="692">
        <v>21.0</v>
      </c>
      <c r="J263" s="693">
        <v>0.38</v>
      </c>
      <c r="K263" s="21" t="s">
        <v>5545</v>
      </c>
      <c r="L263" s="21">
        <v>2.423220772E9</v>
      </c>
      <c r="M263" s="21" t="s">
        <v>47</v>
      </c>
      <c r="N263" s="21" t="s">
        <v>657</v>
      </c>
      <c r="O263" s="21" t="s">
        <v>5546</v>
      </c>
      <c r="P263" s="21" t="s">
        <v>12490</v>
      </c>
      <c r="Q263" s="61">
        <f>COUNTIF('Hedef Liste'!$A:$A,A263)</f>
        <v>1</v>
      </c>
    </row>
    <row r="264" hidden="1">
      <c r="A264" s="21" t="s">
        <v>5997</v>
      </c>
      <c r="B264" s="21" t="s">
        <v>12730</v>
      </c>
      <c r="C264" s="691" t="s">
        <v>12489</v>
      </c>
      <c r="D264" s="21" t="s">
        <v>63</v>
      </c>
      <c r="E264" s="692">
        <v>481.0</v>
      </c>
      <c r="F264" s="692">
        <v>7.0</v>
      </c>
      <c r="G264" s="692">
        <v>0.0</v>
      </c>
      <c r="H264" s="692">
        <v>25.0</v>
      </c>
      <c r="I264" s="692">
        <v>25.0</v>
      </c>
      <c r="J264" s="693">
        <v>0.0</v>
      </c>
      <c r="K264" s="21" t="s">
        <v>5999</v>
      </c>
      <c r="L264" s="21">
        <v>2.42345504E9</v>
      </c>
      <c r="M264" s="21" t="s">
        <v>65</v>
      </c>
      <c r="N264" s="21" t="s">
        <v>356</v>
      </c>
      <c r="O264" s="21" t="s">
        <v>6000</v>
      </c>
      <c r="P264" s="21" t="s">
        <v>12490</v>
      </c>
      <c r="Q264" s="61">
        <f>COUNTIF('Hedef Liste'!$A:$A,A264)</f>
        <v>1</v>
      </c>
    </row>
    <row r="265" hidden="1">
      <c r="A265" s="21" t="s">
        <v>407</v>
      </c>
      <c r="B265" s="21" t="s">
        <v>408</v>
      </c>
      <c r="C265" s="691" t="s">
        <v>12489</v>
      </c>
      <c r="D265" s="21" t="s">
        <v>200</v>
      </c>
      <c r="E265" s="692">
        <v>952.0</v>
      </c>
      <c r="F265" s="692">
        <v>13.0</v>
      </c>
      <c r="G265" s="692">
        <v>0.0</v>
      </c>
      <c r="H265" s="692">
        <v>23.0</v>
      </c>
      <c r="I265" s="692">
        <v>23.0</v>
      </c>
      <c r="J265" s="693">
        <v>0.0</v>
      </c>
      <c r="K265" s="21" t="s">
        <v>409</v>
      </c>
      <c r="L265" s="21">
        <v>5.316280701E9</v>
      </c>
      <c r="M265" s="21" t="s">
        <v>47</v>
      </c>
      <c r="N265" s="21" t="s">
        <v>410</v>
      </c>
      <c r="O265" s="21" t="s">
        <v>411</v>
      </c>
      <c r="P265" s="21" t="s">
        <v>12490</v>
      </c>
      <c r="Q265" s="61">
        <f>COUNTIF('Hedef Liste'!$A:$A,A265)</f>
        <v>1</v>
      </c>
    </row>
    <row r="266" hidden="1">
      <c r="A266" s="21" t="s">
        <v>6454</v>
      </c>
      <c r="B266" s="21" t="s">
        <v>6455</v>
      </c>
      <c r="C266" s="691" t="s">
        <v>12489</v>
      </c>
      <c r="D266" s="21" t="s">
        <v>126</v>
      </c>
      <c r="E266" s="692">
        <v>2710.0</v>
      </c>
      <c r="F266" s="692">
        <v>29.0</v>
      </c>
      <c r="G266" s="692">
        <v>22.0</v>
      </c>
      <c r="H266" s="692">
        <v>7.0</v>
      </c>
      <c r="I266" s="692">
        <v>29.0</v>
      </c>
      <c r="J266" s="693">
        <v>0.76</v>
      </c>
      <c r="K266" s="21" t="s">
        <v>6456</v>
      </c>
      <c r="L266" s="21">
        <v>2.422262122E9</v>
      </c>
      <c r="M266" s="21" t="s">
        <v>65</v>
      </c>
      <c r="N266" s="21" t="s">
        <v>755</v>
      </c>
      <c r="O266" s="21" t="s">
        <v>6457</v>
      </c>
      <c r="P266" s="21" t="s">
        <v>12490</v>
      </c>
      <c r="Q266" s="61">
        <f>COUNTIF('Hedef Liste'!$A:$A,A266)</f>
        <v>1</v>
      </c>
    </row>
    <row r="267" hidden="1">
      <c r="A267" s="21" t="s">
        <v>3493</v>
      </c>
      <c r="B267" s="21" t="s">
        <v>3494</v>
      </c>
      <c r="C267" s="691" t="s">
        <v>12489</v>
      </c>
      <c r="D267" s="21" t="s">
        <v>1007</v>
      </c>
      <c r="E267" s="692">
        <v>1155.0</v>
      </c>
      <c r="F267" s="692">
        <v>14.0</v>
      </c>
      <c r="G267" s="692">
        <v>3.0</v>
      </c>
      <c r="H267" s="692">
        <v>6.0</v>
      </c>
      <c r="I267" s="692">
        <v>9.0</v>
      </c>
      <c r="J267" s="693">
        <v>0.33</v>
      </c>
      <c r="K267" s="21" t="s">
        <v>3495</v>
      </c>
      <c r="L267" s="21">
        <v>2.422282121E9</v>
      </c>
      <c r="M267" s="21" t="s">
        <v>138</v>
      </c>
      <c r="N267" s="21" t="s">
        <v>1756</v>
      </c>
      <c r="O267" s="21" t="s">
        <v>3496</v>
      </c>
      <c r="P267" s="21" t="s">
        <v>12490</v>
      </c>
      <c r="Q267" s="61">
        <f>COUNTIF('Hedef Liste'!$A:$A,A267)</f>
        <v>1</v>
      </c>
    </row>
    <row r="268" hidden="1">
      <c r="A268" s="21" t="s">
        <v>5552</v>
      </c>
      <c r="B268" s="21" t="s">
        <v>5553</v>
      </c>
      <c r="C268" s="691" t="s">
        <v>12489</v>
      </c>
      <c r="D268" s="21" t="s">
        <v>325</v>
      </c>
      <c r="E268" s="692">
        <v>381.0</v>
      </c>
      <c r="F268" s="692">
        <v>11.0</v>
      </c>
      <c r="G268" s="692">
        <v>7.0</v>
      </c>
      <c r="H268" s="692">
        <v>19.0</v>
      </c>
      <c r="I268" s="692">
        <v>26.0</v>
      </c>
      <c r="J268" s="693">
        <v>0.27</v>
      </c>
      <c r="K268" s="21" t="s">
        <v>4889</v>
      </c>
      <c r="L268" s="21">
        <v>2.422299011E9</v>
      </c>
      <c r="M268" s="21" t="s">
        <v>138</v>
      </c>
      <c r="N268" s="21" t="s">
        <v>1756</v>
      </c>
      <c r="O268" s="21" t="s">
        <v>4890</v>
      </c>
      <c r="P268" s="21" t="s">
        <v>12490</v>
      </c>
      <c r="Q268" s="61">
        <f>COUNTIF('Hedef Liste'!$A:$A,A268)</f>
        <v>1</v>
      </c>
    </row>
    <row r="269" hidden="1">
      <c r="A269" s="21" t="s">
        <v>4887</v>
      </c>
      <c r="B269" s="21" t="s">
        <v>12731</v>
      </c>
      <c r="C269" s="691" t="s">
        <v>12489</v>
      </c>
      <c r="D269" s="21" t="s">
        <v>74</v>
      </c>
      <c r="E269" s="692">
        <v>488.0</v>
      </c>
      <c r="F269" s="692">
        <v>30.0</v>
      </c>
      <c r="G269" s="692">
        <v>0.0</v>
      </c>
      <c r="H269" s="692">
        <v>40.0</v>
      </c>
      <c r="I269" s="692">
        <v>40.0</v>
      </c>
      <c r="J269" s="693">
        <v>0.0</v>
      </c>
      <c r="K269" s="21" t="s">
        <v>4889</v>
      </c>
      <c r="L269" s="21">
        <v>2.422299011E9</v>
      </c>
      <c r="M269" s="21" t="s">
        <v>138</v>
      </c>
      <c r="N269" s="21" t="s">
        <v>1756</v>
      </c>
      <c r="O269" s="21" t="s">
        <v>4890</v>
      </c>
      <c r="P269" s="21" t="s">
        <v>12490</v>
      </c>
      <c r="Q269" s="61">
        <f>COUNTIF('Hedef Liste'!$A:$A,A269)</f>
        <v>1</v>
      </c>
    </row>
    <row r="270" hidden="1">
      <c r="A270" s="21" t="s">
        <v>1650</v>
      </c>
      <c r="B270" s="21" t="s">
        <v>1651</v>
      </c>
      <c r="C270" s="691" t="s">
        <v>12489</v>
      </c>
      <c r="D270" s="21" t="s">
        <v>74</v>
      </c>
      <c r="E270" s="692">
        <v>2134.0</v>
      </c>
      <c r="F270" s="692">
        <v>68.0</v>
      </c>
      <c r="G270" s="692">
        <v>14.0</v>
      </c>
      <c r="H270" s="692">
        <v>58.0</v>
      </c>
      <c r="I270" s="692">
        <v>72.0</v>
      </c>
      <c r="J270" s="693">
        <v>0.19</v>
      </c>
      <c r="K270" s="21" t="s">
        <v>1652</v>
      </c>
      <c r="L270" s="21">
        <v>5.330574648E9</v>
      </c>
      <c r="M270" s="21" t="s">
        <v>65</v>
      </c>
      <c r="N270" s="21" t="s">
        <v>427</v>
      </c>
      <c r="O270" s="21" t="s">
        <v>1653</v>
      </c>
      <c r="P270" s="21" t="s">
        <v>12490</v>
      </c>
      <c r="Q270" s="61">
        <f>COUNTIF('Hedef Liste'!$A:$A,A270)</f>
        <v>1</v>
      </c>
    </row>
    <row r="271" hidden="1">
      <c r="A271" s="21" t="s">
        <v>6701</v>
      </c>
      <c r="B271" s="21" t="s">
        <v>12732</v>
      </c>
      <c r="C271" s="691" t="s">
        <v>12489</v>
      </c>
      <c r="D271" s="21" t="s">
        <v>110</v>
      </c>
      <c r="E271" s="692">
        <v>4111.0</v>
      </c>
      <c r="F271" s="692">
        <v>307.0</v>
      </c>
      <c r="G271" s="692">
        <v>25.0</v>
      </c>
      <c r="H271" s="692">
        <v>79.0</v>
      </c>
      <c r="I271" s="692">
        <v>104.0</v>
      </c>
      <c r="J271" s="693">
        <v>0.24</v>
      </c>
      <c r="K271" s="21" t="s">
        <v>345</v>
      </c>
      <c r="L271" s="21">
        <v>2.422269595E9</v>
      </c>
      <c r="M271" s="21" t="s">
        <v>65</v>
      </c>
      <c r="N271" s="21" t="s">
        <v>285</v>
      </c>
      <c r="O271" s="21" t="s">
        <v>113</v>
      </c>
      <c r="P271" s="21" t="s">
        <v>12490</v>
      </c>
      <c r="Q271" s="61">
        <f>COUNTIF('Hedef Liste'!$A:$A,A271)</f>
        <v>1</v>
      </c>
    </row>
    <row r="272" hidden="1">
      <c r="A272" s="21" t="s">
        <v>4752</v>
      </c>
      <c r="B272" s="21" t="s">
        <v>4753</v>
      </c>
      <c r="C272" s="691" t="s">
        <v>12489</v>
      </c>
      <c r="D272" s="21" t="s">
        <v>45</v>
      </c>
      <c r="E272" s="692">
        <v>253.0</v>
      </c>
      <c r="F272" s="694"/>
      <c r="G272" s="692">
        <v>26.0</v>
      </c>
      <c r="H272" s="692">
        <v>28.0</v>
      </c>
      <c r="I272" s="692">
        <v>54.0</v>
      </c>
      <c r="J272" s="693">
        <v>0.48</v>
      </c>
      <c r="K272" s="21" t="s">
        <v>4754</v>
      </c>
      <c r="L272" s="21">
        <v>2.423450777E9</v>
      </c>
      <c r="M272" s="21" t="s">
        <v>47</v>
      </c>
      <c r="N272" s="21" t="s">
        <v>719</v>
      </c>
      <c r="O272" s="21" t="s">
        <v>4755</v>
      </c>
      <c r="P272" s="21" t="s">
        <v>12490</v>
      </c>
      <c r="Q272" s="61">
        <f>COUNTIF('Hedef Liste'!$A:$A,A272)</f>
        <v>1</v>
      </c>
    </row>
    <row r="273" hidden="1">
      <c r="A273" s="21" t="s">
        <v>8308</v>
      </c>
      <c r="B273" s="21" t="s">
        <v>8309</v>
      </c>
      <c r="C273" s="691" t="s">
        <v>12489</v>
      </c>
      <c r="D273" s="21" t="s">
        <v>233</v>
      </c>
      <c r="E273" s="692">
        <v>2197.0</v>
      </c>
      <c r="F273" s="692">
        <v>103.0</v>
      </c>
      <c r="G273" s="692">
        <v>1.0</v>
      </c>
      <c r="H273" s="692">
        <v>68.0</v>
      </c>
      <c r="I273" s="692">
        <v>69.0</v>
      </c>
      <c r="J273" s="693">
        <v>0.01</v>
      </c>
      <c r="K273" s="21" t="s">
        <v>8310</v>
      </c>
      <c r="L273" s="21">
        <v>2.427222727E9</v>
      </c>
      <c r="M273" s="21" t="s">
        <v>388</v>
      </c>
      <c r="N273" s="21" t="s">
        <v>647</v>
      </c>
      <c r="O273" s="21" t="s">
        <v>8311</v>
      </c>
      <c r="P273" s="21" t="s">
        <v>12490</v>
      </c>
      <c r="Q273" s="61">
        <f>COUNTIF('Hedef Liste'!$A:$A,A273)</f>
        <v>1</v>
      </c>
    </row>
    <row r="274" hidden="1">
      <c r="A274" s="21" t="s">
        <v>5458</v>
      </c>
      <c r="B274" s="21" t="s">
        <v>12733</v>
      </c>
      <c r="C274" s="691" t="s">
        <v>12489</v>
      </c>
      <c r="D274" s="21" t="s">
        <v>325</v>
      </c>
      <c r="E274" s="692">
        <v>1247.0</v>
      </c>
      <c r="F274" s="692">
        <v>37.0</v>
      </c>
      <c r="G274" s="692">
        <v>20.0</v>
      </c>
      <c r="H274" s="692">
        <v>4.0</v>
      </c>
      <c r="I274" s="692">
        <v>24.0</v>
      </c>
      <c r="J274" s="696">
        <v>0.83</v>
      </c>
      <c r="K274" s="21" t="s">
        <v>5460</v>
      </c>
      <c r="L274" s="21">
        <v>5.495250032E9</v>
      </c>
      <c r="M274" s="21" t="s">
        <v>65</v>
      </c>
      <c r="N274" s="21" t="s">
        <v>588</v>
      </c>
      <c r="O274" s="21" t="s">
        <v>5461</v>
      </c>
      <c r="P274" s="21" t="s">
        <v>12490</v>
      </c>
      <c r="Q274" s="61">
        <f>COUNTIF('Hedef Liste'!$A:$A,A274)</f>
        <v>1</v>
      </c>
    </row>
    <row r="275" hidden="1">
      <c r="A275" s="21" t="s">
        <v>12734</v>
      </c>
      <c r="B275" s="21" t="s">
        <v>12735</v>
      </c>
      <c r="C275" s="691" t="s">
        <v>12489</v>
      </c>
      <c r="D275" s="21" t="s">
        <v>102</v>
      </c>
      <c r="E275" s="692">
        <v>946.0</v>
      </c>
      <c r="F275" s="692">
        <v>41.0</v>
      </c>
      <c r="G275" s="692">
        <v>32.0</v>
      </c>
      <c r="H275" s="692">
        <v>16.0</v>
      </c>
      <c r="I275" s="692">
        <v>48.0</v>
      </c>
      <c r="J275" s="693">
        <v>0.67</v>
      </c>
      <c r="K275" s="21" t="s">
        <v>1652</v>
      </c>
      <c r="L275" s="21">
        <v>5.330574648E9</v>
      </c>
      <c r="M275" s="21" t="s">
        <v>65</v>
      </c>
      <c r="N275" s="21" t="s">
        <v>427</v>
      </c>
      <c r="O275" s="21" t="s">
        <v>1653</v>
      </c>
      <c r="P275" s="21" t="s">
        <v>12505</v>
      </c>
      <c r="Q275" s="61">
        <f>COUNTIF('Hedef Liste'!$A:$A,A275)</f>
        <v>0</v>
      </c>
    </row>
    <row r="276" hidden="1">
      <c r="A276" s="21" t="s">
        <v>2322</v>
      </c>
      <c r="B276" s="21" t="s">
        <v>2323</v>
      </c>
      <c r="C276" s="691" t="s">
        <v>12489</v>
      </c>
      <c r="D276" s="21" t="s">
        <v>200</v>
      </c>
      <c r="E276" s="692">
        <v>2329.0</v>
      </c>
      <c r="F276" s="692">
        <v>103.0</v>
      </c>
      <c r="G276" s="692">
        <v>32.0</v>
      </c>
      <c r="H276" s="692">
        <v>21.0</v>
      </c>
      <c r="I276" s="692">
        <v>53.0</v>
      </c>
      <c r="J276" s="693">
        <v>0.6</v>
      </c>
      <c r="K276" s="21" t="s">
        <v>2324</v>
      </c>
      <c r="L276" s="21">
        <v>2.423234363E9</v>
      </c>
      <c r="M276" s="21" t="s">
        <v>47</v>
      </c>
      <c r="N276" s="21" t="s">
        <v>94</v>
      </c>
      <c r="O276" s="21" t="s">
        <v>2325</v>
      </c>
      <c r="P276" s="21" t="s">
        <v>12490</v>
      </c>
      <c r="Q276" s="61">
        <f>COUNTIF('Hedef Liste'!$A:$A,A276)</f>
        <v>1</v>
      </c>
    </row>
    <row r="277" hidden="1">
      <c r="A277" s="21" t="s">
        <v>7223</v>
      </c>
      <c r="B277" s="21" t="s">
        <v>12736</v>
      </c>
      <c r="C277" s="691" t="s">
        <v>12489</v>
      </c>
      <c r="D277" s="21" t="s">
        <v>152</v>
      </c>
      <c r="E277" s="692">
        <v>1096.0</v>
      </c>
      <c r="F277" s="692">
        <v>17.0</v>
      </c>
      <c r="G277" s="692">
        <v>9.0</v>
      </c>
      <c r="H277" s="692">
        <v>13.0</v>
      </c>
      <c r="I277" s="692">
        <v>22.0</v>
      </c>
      <c r="J277" s="693">
        <v>0.41</v>
      </c>
      <c r="K277" s="21" t="s">
        <v>7225</v>
      </c>
      <c r="L277" s="21">
        <v>2.42244386E9</v>
      </c>
      <c r="M277" s="21" t="s">
        <v>47</v>
      </c>
      <c r="N277" s="21" t="s">
        <v>410</v>
      </c>
      <c r="O277" s="21" t="s">
        <v>7226</v>
      </c>
      <c r="P277" s="21" t="s">
        <v>12490</v>
      </c>
      <c r="Q277" s="61">
        <f>COUNTIF('Hedef Liste'!$A:$A,A277)</f>
        <v>1</v>
      </c>
    </row>
    <row r="278" hidden="1">
      <c r="A278" s="21" t="s">
        <v>1379</v>
      </c>
      <c r="B278" s="21" t="s">
        <v>1380</v>
      </c>
      <c r="C278" s="691" t="s">
        <v>12489</v>
      </c>
      <c r="D278" s="21" t="s">
        <v>74</v>
      </c>
      <c r="E278" s="692">
        <v>850.0</v>
      </c>
      <c r="F278" s="692">
        <v>41.0</v>
      </c>
      <c r="G278" s="692">
        <v>0.0</v>
      </c>
      <c r="H278" s="692">
        <v>21.0</v>
      </c>
      <c r="I278" s="692">
        <v>21.0</v>
      </c>
      <c r="J278" s="693">
        <v>0.0</v>
      </c>
      <c r="K278" s="21" t="s">
        <v>1381</v>
      </c>
      <c r="L278" s="21">
        <v>5.350437576E9</v>
      </c>
      <c r="M278" s="21" t="s">
        <v>65</v>
      </c>
      <c r="N278" s="21" t="s">
        <v>169</v>
      </c>
      <c r="O278" s="21" t="s">
        <v>1382</v>
      </c>
      <c r="P278" s="21" t="s">
        <v>12490</v>
      </c>
      <c r="Q278" s="61">
        <f>COUNTIF('Hedef Liste'!$A:$A,A278)</f>
        <v>1</v>
      </c>
    </row>
    <row r="279" hidden="1">
      <c r="A279" s="21" t="s">
        <v>4092</v>
      </c>
      <c r="B279" s="21" t="s">
        <v>12737</v>
      </c>
      <c r="C279" s="691" t="s">
        <v>12489</v>
      </c>
      <c r="D279" s="21" t="s">
        <v>63</v>
      </c>
      <c r="E279" s="692">
        <v>235.0</v>
      </c>
      <c r="F279" s="692">
        <v>17.0</v>
      </c>
      <c r="G279" s="692">
        <v>0.0</v>
      </c>
      <c r="H279" s="692">
        <v>24.0</v>
      </c>
      <c r="I279" s="692">
        <v>24.0</v>
      </c>
      <c r="J279" s="693">
        <v>0.0</v>
      </c>
      <c r="K279" s="21" t="s">
        <v>4094</v>
      </c>
      <c r="L279" s="21">
        <v>2.422296383E9</v>
      </c>
      <c r="M279" s="21" t="s">
        <v>138</v>
      </c>
      <c r="N279" s="21" t="s">
        <v>1756</v>
      </c>
      <c r="O279" s="21" t="s">
        <v>4095</v>
      </c>
      <c r="P279" s="21" t="s">
        <v>12490</v>
      </c>
      <c r="Q279" s="61">
        <f>COUNTIF('Hedef Liste'!$A:$A,A279)</f>
        <v>1</v>
      </c>
    </row>
    <row r="280" hidden="1">
      <c r="A280" s="21" t="s">
        <v>1782</v>
      </c>
      <c r="B280" s="21" t="s">
        <v>1783</v>
      </c>
      <c r="C280" s="691" t="s">
        <v>12489</v>
      </c>
      <c r="D280" s="21" t="s">
        <v>74</v>
      </c>
      <c r="E280" s="692">
        <v>5760.0</v>
      </c>
      <c r="F280" s="692">
        <v>171.0</v>
      </c>
      <c r="G280" s="692">
        <v>20.0</v>
      </c>
      <c r="H280" s="692">
        <v>5.0</v>
      </c>
      <c r="I280" s="692">
        <v>25.0</v>
      </c>
      <c r="J280" s="693">
        <v>0.8</v>
      </c>
      <c r="K280" s="21" t="s">
        <v>1515</v>
      </c>
      <c r="L280" s="21">
        <v>2.42227188E9</v>
      </c>
      <c r="M280" s="21" t="s">
        <v>65</v>
      </c>
      <c r="N280" s="21" t="s">
        <v>427</v>
      </c>
      <c r="O280" s="21" t="s">
        <v>1516</v>
      </c>
      <c r="P280" s="21" t="s">
        <v>12490</v>
      </c>
      <c r="Q280" s="61">
        <f>COUNTIF('Hedef Liste'!$A:$A,A280)</f>
        <v>1</v>
      </c>
    </row>
    <row r="281" hidden="1">
      <c r="A281" s="21" t="s">
        <v>4523</v>
      </c>
      <c r="B281" s="21" t="s">
        <v>4524</v>
      </c>
      <c r="C281" s="691" t="s">
        <v>12489</v>
      </c>
      <c r="D281" s="21" t="s">
        <v>143</v>
      </c>
      <c r="E281" s="692">
        <v>159.0</v>
      </c>
      <c r="F281" s="692">
        <v>3.0</v>
      </c>
      <c r="G281" s="692">
        <v>0.0</v>
      </c>
      <c r="H281" s="692">
        <v>14.0</v>
      </c>
      <c r="I281" s="692">
        <v>14.0</v>
      </c>
      <c r="J281" s="693">
        <v>0.0</v>
      </c>
      <c r="K281" s="21" t="s">
        <v>4525</v>
      </c>
      <c r="L281" s="21">
        <v>5.394689885E9</v>
      </c>
      <c r="M281" s="21" t="s">
        <v>47</v>
      </c>
      <c r="N281" s="21" t="s">
        <v>603</v>
      </c>
      <c r="O281" s="21" t="s">
        <v>4526</v>
      </c>
      <c r="P281" s="21" t="s">
        <v>12490</v>
      </c>
      <c r="Q281" s="61">
        <f>COUNTIF('Hedef Liste'!$A:$A,A281)</f>
        <v>1</v>
      </c>
    </row>
    <row r="282" hidden="1">
      <c r="A282" s="21" t="s">
        <v>6517</v>
      </c>
      <c r="B282" s="21" t="s">
        <v>6518</v>
      </c>
      <c r="C282" s="691" t="s">
        <v>12489</v>
      </c>
      <c r="D282" s="21" t="s">
        <v>200</v>
      </c>
      <c r="E282" s="692">
        <v>311.0</v>
      </c>
      <c r="F282" s="692">
        <v>10.0</v>
      </c>
      <c r="G282" s="692">
        <v>9.0</v>
      </c>
      <c r="H282" s="692">
        <v>43.0</v>
      </c>
      <c r="I282" s="692">
        <v>52.0</v>
      </c>
      <c r="J282" s="693">
        <v>0.17</v>
      </c>
      <c r="K282" s="21" t="s">
        <v>6519</v>
      </c>
      <c r="L282" s="21">
        <v>2.423110062E9</v>
      </c>
      <c r="M282" s="21" t="s">
        <v>47</v>
      </c>
      <c r="N282" s="21" t="s">
        <v>195</v>
      </c>
      <c r="O282" s="21" t="s">
        <v>6520</v>
      </c>
      <c r="P282" s="21" t="s">
        <v>12490</v>
      </c>
      <c r="Q282" s="61">
        <f>COUNTIF('Hedef Liste'!$A:$A,A282)</f>
        <v>1</v>
      </c>
    </row>
    <row r="283" hidden="1">
      <c r="A283" s="21" t="s">
        <v>4279</v>
      </c>
      <c r="B283" s="21" t="s">
        <v>4280</v>
      </c>
      <c r="C283" s="691" t="s">
        <v>12489</v>
      </c>
      <c r="D283" s="21" t="s">
        <v>7377</v>
      </c>
      <c r="E283" s="692">
        <v>451.0</v>
      </c>
      <c r="F283" s="692">
        <v>13.0</v>
      </c>
      <c r="G283" s="692">
        <v>0.0</v>
      </c>
      <c r="H283" s="692">
        <v>126.0</v>
      </c>
      <c r="I283" s="692">
        <v>126.0</v>
      </c>
      <c r="J283" s="693">
        <v>0.0</v>
      </c>
      <c r="K283" s="21" t="s">
        <v>4282</v>
      </c>
      <c r="L283" s="21">
        <v>2.4224848E9</v>
      </c>
      <c r="M283" s="21" t="s">
        <v>47</v>
      </c>
      <c r="N283" s="21" t="s">
        <v>2980</v>
      </c>
      <c r="O283" s="21" t="s">
        <v>4283</v>
      </c>
      <c r="P283" s="21" t="s">
        <v>12490</v>
      </c>
      <c r="Q283" s="61">
        <f>COUNTIF('Hedef Liste'!$A:$A,A283)</f>
        <v>1</v>
      </c>
    </row>
    <row r="284" hidden="1">
      <c r="A284" s="21" t="s">
        <v>4582</v>
      </c>
      <c r="B284" s="21" t="s">
        <v>4583</v>
      </c>
      <c r="C284" s="691" t="s">
        <v>12489</v>
      </c>
      <c r="D284" s="21" t="s">
        <v>200</v>
      </c>
      <c r="E284" s="692">
        <v>2932.0</v>
      </c>
      <c r="F284" s="692">
        <v>82.0</v>
      </c>
      <c r="G284" s="692">
        <v>9.0</v>
      </c>
      <c r="H284" s="692">
        <v>29.0</v>
      </c>
      <c r="I284" s="692">
        <v>38.0</v>
      </c>
      <c r="J284" s="693">
        <v>0.24</v>
      </c>
      <c r="K284" s="21" t="s">
        <v>3299</v>
      </c>
      <c r="L284" s="21">
        <v>2.42227306E9</v>
      </c>
      <c r="M284" s="21" t="s">
        <v>65</v>
      </c>
      <c r="N284" s="21" t="s">
        <v>112</v>
      </c>
      <c r="O284" s="21" t="s">
        <v>4584</v>
      </c>
      <c r="P284" s="21" t="s">
        <v>12490</v>
      </c>
      <c r="Q284" s="61">
        <f>COUNTIF('Hedef Liste'!$A:$A,A284)</f>
        <v>1</v>
      </c>
    </row>
    <row r="285" hidden="1">
      <c r="A285" s="21" t="s">
        <v>983</v>
      </c>
      <c r="B285" s="21" t="s">
        <v>984</v>
      </c>
      <c r="C285" s="691" t="s">
        <v>12489</v>
      </c>
      <c r="D285" s="21" t="s">
        <v>45</v>
      </c>
      <c r="E285" s="692">
        <v>115.0</v>
      </c>
      <c r="F285" s="692">
        <v>9.0</v>
      </c>
      <c r="G285" s="692">
        <v>12.0</v>
      </c>
      <c r="H285" s="692">
        <v>37.0</v>
      </c>
      <c r="I285" s="692">
        <v>49.0</v>
      </c>
      <c r="J285" s="693">
        <v>0.24</v>
      </c>
      <c r="K285" s="21" t="s">
        <v>985</v>
      </c>
      <c r="L285" s="21">
        <v>2.422304608E9</v>
      </c>
      <c r="M285" s="21" t="s">
        <v>138</v>
      </c>
      <c r="N285" s="21" t="s">
        <v>382</v>
      </c>
      <c r="O285" s="21" t="s">
        <v>986</v>
      </c>
      <c r="P285" s="21" t="s">
        <v>12490</v>
      </c>
      <c r="Q285" s="61">
        <f>COUNTIF('Hedef Liste'!$A:$A,A285)</f>
        <v>1</v>
      </c>
    </row>
    <row r="286" hidden="1">
      <c r="A286" s="21" t="s">
        <v>2849</v>
      </c>
      <c r="B286" s="21" t="s">
        <v>2850</v>
      </c>
      <c r="C286" s="691" t="s">
        <v>12489</v>
      </c>
      <c r="D286" s="21" t="s">
        <v>1007</v>
      </c>
      <c r="E286" s="692">
        <v>423.0</v>
      </c>
      <c r="F286" s="692">
        <v>6.0</v>
      </c>
      <c r="G286" s="692">
        <v>4.0</v>
      </c>
      <c r="H286" s="692">
        <v>26.0</v>
      </c>
      <c r="I286" s="692">
        <v>30.0</v>
      </c>
      <c r="J286" s="693">
        <v>0.13</v>
      </c>
      <c r="K286" s="21" t="s">
        <v>2846</v>
      </c>
      <c r="L286" s="21">
        <v>5.427426788E9</v>
      </c>
      <c r="M286" s="21" t="s">
        <v>58</v>
      </c>
      <c r="N286" s="21" t="s">
        <v>2851</v>
      </c>
      <c r="O286" s="21" t="s">
        <v>2852</v>
      </c>
      <c r="P286" s="21" t="s">
        <v>12490</v>
      </c>
      <c r="Q286" s="61">
        <f>COUNTIF('Hedef Liste'!$A:$A,A286)</f>
        <v>1</v>
      </c>
    </row>
    <row r="287" hidden="1">
      <c r="A287" s="21" t="s">
        <v>6416</v>
      </c>
      <c r="B287" s="21" t="s">
        <v>6417</v>
      </c>
      <c r="C287" s="691" t="s">
        <v>12489</v>
      </c>
      <c r="D287" s="21" t="s">
        <v>152</v>
      </c>
      <c r="E287" s="692">
        <v>3164.0</v>
      </c>
      <c r="F287" s="692">
        <v>111.0</v>
      </c>
      <c r="G287" s="692">
        <v>0.0</v>
      </c>
      <c r="H287" s="692">
        <v>32.0</v>
      </c>
      <c r="I287" s="692">
        <v>32.0</v>
      </c>
      <c r="J287" s="693">
        <v>0.0</v>
      </c>
      <c r="K287" s="21" t="s">
        <v>6418</v>
      </c>
      <c r="L287" s="21">
        <v>2.423250732E9</v>
      </c>
      <c r="M287" s="21" t="s">
        <v>65</v>
      </c>
      <c r="N287" s="21" t="s">
        <v>614</v>
      </c>
      <c r="O287" s="21" t="s">
        <v>6419</v>
      </c>
      <c r="P287" s="21" t="s">
        <v>12490</v>
      </c>
      <c r="Q287" s="61">
        <f>COUNTIF('Hedef Liste'!$A:$A,A287)</f>
        <v>1</v>
      </c>
    </row>
    <row r="288" hidden="1">
      <c r="A288" s="21" t="s">
        <v>3152</v>
      </c>
      <c r="B288" s="21" t="s">
        <v>3153</v>
      </c>
      <c r="C288" s="691" t="s">
        <v>12489</v>
      </c>
      <c r="D288" s="21" t="s">
        <v>63</v>
      </c>
      <c r="E288" s="692">
        <v>376.0</v>
      </c>
      <c r="F288" s="692">
        <v>8.0</v>
      </c>
      <c r="G288" s="692">
        <v>18.0</v>
      </c>
      <c r="H288" s="692">
        <v>9.0</v>
      </c>
      <c r="I288" s="692">
        <v>27.0</v>
      </c>
      <c r="J288" s="693">
        <v>0.67</v>
      </c>
      <c r="K288" s="21" t="s">
        <v>3154</v>
      </c>
      <c r="L288" s="21">
        <v>2.423234626E9</v>
      </c>
      <c r="M288" s="21" t="s">
        <v>47</v>
      </c>
      <c r="N288" s="21" t="s">
        <v>145</v>
      </c>
      <c r="O288" s="21" t="s">
        <v>3155</v>
      </c>
      <c r="P288" s="21" t="s">
        <v>12490</v>
      </c>
      <c r="Q288" s="61">
        <f>COUNTIF('Hedef Liste'!$A:$A,A288)</f>
        <v>1</v>
      </c>
    </row>
    <row r="289" hidden="1">
      <c r="A289" s="21" t="s">
        <v>3595</v>
      </c>
      <c r="B289" s="21" t="s">
        <v>3596</v>
      </c>
      <c r="C289" s="691" t="s">
        <v>12489</v>
      </c>
      <c r="D289" s="21" t="s">
        <v>2761</v>
      </c>
      <c r="E289" s="692">
        <v>269.0</v>
      </c>
      <c r="F289" s="692">
        <v>16.0</v>
      </c>
      <c r="G289" s="692">
        <v>149.0</v>
      </c>
      <c r="H289" s="692">
        <v>81.0</v>
      </c>
      <c r="I289" s="692">
        <v>230.0</v>
      </c>
      <c r="J289" s="693">
        <v>0.65</v>
      </c>
      <c r="K289" s="21" t="s">
        <v>3597</v>
      </c>
      <c r="L289" s="21">
        <v>2.423239367E9</v>
      </c>
      <c r="M289" s="21" t="s">
        <v>47</v>
      </c>
      <c r="N289" s="21" t="s">
        <v>227</v>
      </c>
      <c r="O289" s="21" t="s">
        <v>3598</v>
      </c>
      <c r="P289" s="21" t="s">
        <v>12490</v>
      </c>
      <c r="Q289" s="61">
        <f>COUNTIF('Hedef Liste'!$A:$A,A289)</f>
        <v>1</v>
      </c>
    </row>
    <row r="290" hidden="1">
      <c r="A290" s="21" t="s">
        <v>337</v>
      </c>
      <c r="B290" s="21" t="s">
        <v>12738</v>
      </c>
      <c r="C290" s="691" t="s">
        <v>12489</v>
      </c>
      <c r="D290" s="21" t="s">
        <v>152</v>
      </c>
      <c r="E290" s="692">
        <v>2413.0</v>
      </c>
      <c r="F290" s="692">
        <v>124.0</v>
      </c>
      <c r="G290" s="692">
        <v>5.0</v>
      </c>
      <c r="H290" s="692">
        <v>31.0</v>
      </c>
      <c r="I290" s="692">
        <v>36.0</v>
      </c>
      <c r="J290" s="696">
        <v>0.14</v>
      </c>
      <c r="K290" s="21" t="s">
        <v>339</v>
      </c>
      <c r="L290" s="21">
        <v>5.455995841E9</v>
      </c>
      <c r="M290" s="21" t="s">
        <v>65</v>
      </c>
      <c r="N290" s="21" t="s">
        <v>169</v>
      </c>
      <c r="O290" s="21" t="s">
        <v>340</v>
      </c>
      <c r="P290" s="21" t="s">
        <v>12490</v>
      </c>
      <c r="Q290" s="61">
        <f>COUNTIF('Hedef Liste'!$A:$A,A290)</f>
        <v>1</v>
      </c>
    </row>
    <row r="291" hidden="1">
      <c r="A291" s="21" t="s">
        <v>5567</v>
      </c>
      <c r="B291" s="21" t="s">
        <v>5568</v>
      </c>
      <c r="C291" s="691" t="s">
        <v>12489</v>
      </c>
      <c r="D291" s="21" t="s">
        <v>325</v>
      </c>
      <c r="E291" s="692">
        <v>785.0</v>
      </c>
      <c r="F291" s="692">
        <v>27.0</v>
      </c>
      <c r="G291" s="692">
        <v>10.0</v>
      </c>
      <c r="H291" s="692">
        <v>13.0</v>
      </c>
      <c r="I291" s="692">
        <v>23.0</v>
      </c>
      <c r="J291" s="693">
        <v>0.43</v>
      </c>
      <c r="K291" s="21" t="s">
        <v>5569</v>
      </c>
      <c r="L291" s="21">
        <v>5.428967207E9</v>
      </c>
      <c r="M291" s="21" t="s">
        <v>65</v>
      </c>
      <c r="N291" s="21" t="s">
        <v>2065</v>
      </c>
      <c r="O291" s="21" t="s">
        <v>5570</v>
      </c>
      <c r="P291" s="21" t="s">
        <v>12490</v>
      </c>
      <c r="Q291" s="61">
        <f>COUNTIF('Hedef Liste'!$A:$A,A291)</f>
        <v>1</v>
      </c>
    </row>
    <row r="292" hidden="1">
      <c r="A292" s="21" t="s">
        <v>5503</v>
      </c>
      <c r="B292" s="21" t="s">
        <v>5504</v>
      </c>
      <c r="C292" s="691" t="s">
        <v>12489</v>
      </c>
      <c r="D292" s="21" t="s">
        <v>325</v>
      </c>
      <c r="E292" s="692">
        <v>137.0</v>
      </c>
      <c r="F292" s="692">
        <v>2.0</v>
      </c>
      <c r="G292" s="692">
        <v>7.0</v>
      </c>
      <c r="H292" s="692">
        <v>16.0</v>
      </c>
      <c r="I292" s="692">
        <v>23.0</v>
      </c>
      <c r="J292" s="693">
        <v>0.3</v>
      </c>
      <c r="K292" s="21" t="s">
        <v>985</v>
      </c>
      <c r="L292" s="21">
        <v>2.422282214E9</v>
      </c>
      <c r="M292" s="21" t="s">
        <v>138</v>
      </c>
      <c r="N292" s="21" t="s">
        <v>382</v>
      </c>
      <c r="O292" s="21" t="s">
        <v>5505</v>
      </c>
      <c r="P292" s="21" t="s">
        <v>12490</v>
      </c>
      <c r="Q292" s="61">
        <f>COUNTIF('Hedef Liste'!$A:$A,A292)</f>
        <v>1</v>
      </c>
    </row>
    <row r="293" hidden="1">
      <c r="A293" s="21" t="s">
        <v>7513</v>
      </c>
      <c r="B293" s="21" t="s">
        <v>7514</v>
      </c>
      <c r="C293" s="691" t="s">
        <v>12489</v>
      </c>
      <c r="D293" s="21" t="s">
        <v>152</v>
      </c>
      <c r="E293" s="692">
        <v>1573.0</v>
      </c>
      <c r="F293" s="692">
        <v>49.0</v>
      </c>
      <c r="G293" s="692">
        <v>0.0</v>
      </c>
      <c r="H293" s="692">
        <v>34.0</v>
      </c>
      <c r="I293" s="692">
        <v>34.0</v>
      </c>
      <c r="J293" s="693">
        <v>0.0</v>
      </c>
      <c r="K293" s="21" t="s">
        <v>7515</v>
      </c>
      <c r="L293" s="21">
        <v>5.397810014E9</v>
      </c>
      <c r="M293" s="21" t="s">
        <v>65</v>
      </c>
      <c r="N293" s="21" t="s">
        <v>3323</v>
      </c>
      <c r="O293" s="21" t="s">
        <v>7516</v>
      </c>
      <c r="P293" s="21" t="s">
        <v>12490</v>
      </c>
      <c r="Q293" s="61">
        <f>COUNTIF('Hedef Liste'!$A:$A,A293)</f>
        <v>1</v>
      </c>
    </row>
    <row r="294" hidden="1">
      <c r="A294" s="21" t="s">
        <v>975</v>
      </c>
      <c r="B294" s="21" t="s">
        <v>976</v>
      </c>
      <c r="C294" s="691" t="s">
        <v>12489</v>
      </c>
      <c r="D294" s="21" t="s">
        <v>126</v>
      </c>
      <c r="E294" s="692">
        <v>1170.0</v>
      </c>
      <c r="F294" s="692">
        <v>12.0</v>
      </c>
      <c r="G294" s="692">
        <v>0.0</v>
      </c>
      <c r="H294" s="692">
        <v>15.0</v>
      </c>
      <c r="I294" s="692">
        <v>15.0</v>
      </c>
      <c r="J294" s="693">
        <v>0.0</v>
      </c>
      <c r="K294" s="21" t="s">
        <v>284</v>
      </c>
      <c r="L294" s="21">
        <v>5.395546272E9</v>
      </c>
      <c r="M294" s="21" t="s">
        <v>65</v>
      </c>
      <c r="N294" s="21" t="s">
        <v>285</v>
      </c>
      <c r="O294" s="21" t="s">
        <v>286</v>
      </c>
      <c r="P294" s="21" t="s">
        <v>12490</v>
      </c>
      <c r="Q294" s="61">
        <f>COUNTIF('Hedef Liste'!$A:$A,A294)</f>
        <v>1</v>
      </c>
    </row>
    <row r="295" hidden="1">
      <c r="A295" s="21" t="s">
        <v>2285</v>
      </c>
      <c r="B295" s="21" t="s">
        <v>2286</v>
      </c>
      <c r="C295" s="691" t="s">
        <v>12489</v>
      </c>
      <c r="D295" s="21" t="s">
        <v>344</v>
      </c>
      <c r="E295" s="692">
        <v>1675.0</v>
      </c>
      <c r="F295" s="692">
        <v>47.0</v>
      </c>
      <c r="G295" s="692">
        <v>0.0</v>
      </c>
      <c r="H295" s="692">
        <v>53.0</v>
      </c>
      <c r="I295" s="692">
        <v>53.0</v>
      </c>
      <c r="J295" s="693">
        <v>0.0</v>
      </c>
      <c r="K295" s="21" t="s">
        <v>1966</v>
      </c>
      <c r="L295" s="21">
        <v>2.423212777E9</v>
      </c>
      <c r="M295" s="21" t="s">
        <v>47</v>
      </c>
      <c r="N295" s="21" t="s">
        <v>1202</v>
      </c>
      <c r="O295" s="21" t="s">
        <v>2287</v>
      </c>
      <c r="P295" s="21" t="s">
        <v>12490</v>
      </c>
      <c r="Q295" s="61">
        <f>COUNTIF('Hedef Liste'!$A:$A,A295)</f>
        <v>1</v>
      </c>
    </row>
    <row r="296" hidden="1">
      <c r="A296" s="21" t="s">
        <v>787</v>
      </c>
      <c r="B296" s="21" t="s">
        <v>12739</v>
      </c>
      <c r="C296" s="691" t="s">
        <v>12489</v>
      </c>
      <c r="D296" s="21" t="s">
        <v>126</v>
      </c>
      <c r="E296" s="692">
        <v>2179.0</v>
      </c>
      <c r="F296" s="692">
        <v>69.0</v>
      </c>
      <c r="G296" s="692">
        <v>7.0</v>
      </c>
      <c r="H296" s="692">
        <v>12.0</v>
      </c>
      <c r="I296" s="692">
        <v>19.0</v>
      </c>
      <c r="J296" s="693">
        <v>0.37</v>
      </c>
      <c r="K296" s="21" t="s">
        <v>789</v>
      </c>
      <c r="L296" s="21">
        <v>2.422374114E9</v>
      </c>
      <c r="M296" s="21" t="s">
        <v>47</v>
      </c>
      <c r="N296" s="21" t="s">
        <v>639</v>
      </c>
      <c r="O296" s="21" t="s">
        <v>790</v>
      </c>
      <c r="P296" s="21" t="s">
        <v>12490</v>
      </c>
      <c r="Q296" s="61">
        <f>COUNTIF('Hedef Liste'!$A:$A,A296)</f>
        <v>1</v>
      </c>
    </row>
    <row r="297" hidden="1">
      <c r="A297" s="21" t="s">
        <v>2997</v>
      </c>
      <c r="B297" s="21" t="s">
        <v>2998</v>
      </c>
      <c r="C297" s="691" t="s">
        <v>12489</v>
      </c>
      <c r="D297" s="21" t="s">
        <v>152</v>
      </c>
      <c r="E297" s="692">
        <v>1033.0</v>
      </c>
      <c r="F297" s="692">
        <v>25.0</v>
      </c>
      <c r="G297" s="692">
        <v>0.0</v>
      </c>
      <c r="H297" s="692">
        <v>43.0</v>
      </c>
      <c r="I297" s="692">
        <v>43.0</v>
      </c>
      <c r="J297" s="693">
        <v>0.0</v>
      </c>
      <c r="K297" s="21" t="s">
        <v>2999</v>
      </c>
      <c r="L297" s="21">
        <v>2.423610737E9</v>
      </c>
      <c r="M297" s="21" t="s">
        <v>65</v>
      </c>
      <c r="N297" s="21" t="s">
        <v>772</v>
      </c>
      <c r="O297" s="21" t="s">
        <v>3000</v>
      </c>
      <c r="P297" s="21" t="s">
        <v>12490</v>
      </c>
      <c r="Q297" s="61">
        <f>COUNTIF('Hedef Liste'!$A:$A,A297)</f>
        <v>1</v>
      </c>
    </row>
    <row r="298" hidden="1">
      <c r="A298" s="21" t="s">
        <v>536</v>
      </c>
      <c r="B298" s="21" t="s">
        <v>537</v>
      </c>
      <c r="C298" s="691" t="s">
        <v>12489</v>
      </c>
      <c r="D298" s="21" t="s">
        <v>325</v>
      </c>
      <c r="E298" s="692">
        <v>1856.0</v>
      </c>
      <c r="F298" s="692">
        <v>65.0</v>
      </c>
      <c r="G298" s="692">
        <v>8.0</v>
      </c>
      <c r="H298" s="692">
        <v>15.0</v>
      </c>
      <c r="I298" s="692">
        <v>23.0</v>
      </c>
      <c r="J298" s="693">
        <v>0.35</v>
      </c>
      <c r="K298" s="21" t="s">
        <v>538</v>
      </c>
      <c r="L298" s="21">
        <v>5.424881572E9</v>
      </c>
      <c r="M298" s="21" t="s">
        <v>47</v>
      </c>
      <c r="N298" s="21" t="s">
        <v>500</v>
      </c>
      <c r="O298" s="21" t="s">
        <v>539</v>
      </c>
      <c r="P298" s="21" t="s">
        <v>12490</v>
      </c>
      <c r="Q298" s="61">
        <f>COUNTIF('Hedef Liste'!$A:$A,A298)</f>
        <v>1</v>
      </c>
    </row>
    <row r="299" hidden="1">
      <c r="A299" s="21" t="s">
        <v>1549</v>
      </c>
      <c r="B299" s="21" t="s">
        <v>1550</v>
      </c>
      <c r="C299" s="691" t="s">
        <v>12489</v>
      </c>
      <c r="D299" s="21" t="s">
        <v>233</v>
      </c>
      <c r="E299" s="692">
        <v>12615.0</v>
      </c>
      <c r="F299" s="692">
        <v>631.0</v>
      </c>
      <c r="G299" s="692">
        <v>0.0</v>
      </c>
      <c r="H299" s="692">
        <v>42.0</v>
      </c>
      <c r="I299" s="692">
        <v>42.0</v>
      </c>
      <c r="J299" s="693">
        <v>0.0</v>
      </c>
      <c r="K299" s="21" t="s">
        <v>1551</v>
      </c>
      <c r="L299" s="21">
        <v>5.050560827E9</v>
      </c>
      <c r="M299" s="21" t="s">
        <v>65</v>
      </c>
      <c r="N299" s="21" t="s">
        <v>285</v>
      </c>
      <c r="O299" s="21" t="s">
        <v>1552</v>
      </c>
      <c r="P299" s="21" t="s">
        <v>12490</v>
      </c>
      <c r="Q299" s="61">
        <f>COUNTIF('Hedef Liste'!$A:$A,A299)</f>
        <v>1</v>
      </c>
    </row>
    <row r="300" hidden="1">
      <c r="A300" s="21" t="s">
        <v>3517</v>
      </c>
      <c r="B300" s="21" t="s">
        <v>12740</v>
      </c>
      <c r="C300" s="691" t="s">
        <v>12489</v>
      </c>
      <c r="D300" s="21" t="s">
        <v>200</v>
      </c>
      <c r="E300" s="692">
        <v>7592.0</v>
      </c>
      <c r="F300" s="692">
        <v>212.0</v>
      </c>
      <c r="G300" s="692">
        <v>7.0</v>
      </c>
      <c r="H300" s="692">
        <v>30.0</v>
      </c>
      <c r="I300" s="692">
        <v>37.0</v>
      </c>
      <c r="J300" s="693">
        <v>0.19</v>
      </c>
      <c r="K300" s="21" t="s">
        <v>2783</v>
      </c>
      <c r="L300" s="21">
        <v>2.422262126E9</v>
      </c>
      <c r="M300" s="21" t="s">
        <v>65</v>
      </c>
      <c r="N300" s="21" t="s">
        <v>112</v>
      </c>
      <c r="O300" s="21" t="s">
        <v>3519</v>
      </c>
      <c r="P300" s="21" t="s">
        <v>12490</v>
      </c>
      <c r="Q300" s="61">
        <f>COUNTIF('Hedef Liste'!$A:$A,A300)</f>
        <v>1</v>
      </c>
    </row>
    <row r="301" hidden="1">
      <c r="A301" s="21" t="s">
        <v>12741</v>
      </c>
      <c r="B301" s="21" t="s">
        <v>12742</v>
      </c>
      <c r="C301" s="691" t="s">
        <v>12489</v>
      </c>
      <c r="D301" s="21" t="s">
        <v>7377</v>
      </c>
      <c r="E301" s="692">
        <v>3082.0</v>
      </c>
      <c r="F301" s="692">
        <v>213.0</v>
      </c>
      <c r="G301" s="692">
        <v>81.0</v>
      </c>
      <c r="H301" s="692">
        <v>3.0</v>
      </c>
      <c r="I301" s="692">
        <v>84.0</v>
      </c>
      <c r="J301" s="693">
        <v>0.96</v>
      </c>
      <c r="K301" s="21" t="s">
        <v>12743</v>
      </c>
      <c r="L301" s="21">
        <v>5.325209177E9</v>
      </c>
      <c r="M301" s="21" t="s">
        <v>47</v>
      </c>
      <c r="N301" s="21" t="s">
        <v>603</v>
      </c>
      <c r="O301" s="21" t="s">
        <v>12744</v>
      </c>
      <c r="P301" s="21" t="s">
        <v>12490</v>
      </c>
      <c r="Q301" s="61">
        <f>COUNTIF('Hedef Liste'!$A:$A,A301)</f>
        <v>0</v>
      </c>
    </row>
    <row r="302" hidden="1">
      <c r="A302" s="21" t="s">
        <v>5979</v>
      </c>
      <c r="B302" s="21" t="s">
        <v>5980</v>
      </c>
      <c r="C302" s="691" t="s">
        <v>12489</v>
      </c>
      <c r="D302" s="21" t="s">
        <v>200</v>
      </c>
      <c r="E302" s="692">
        <v>1157.0</v>
      </c>
      <c r="F302" s="692">
        <v>25.0</v>
      </c>
      <c r="G302" s="692">
        <v>0.0</v>
      </c>
      <c r="H302" s="692">
        <v>98.0</v>
      </c>
      <c r="I302" s="692">
        <v>98.0</v>
      </c>
      <c r="J302" s="693">
        <v>0.0</v>
      </c>
      <c r="K302" s="21" t="s">
        <v>5981</v>
      </c>
      <c r="L302" s="21">
        <v>2.423231312E9</v>
      </c>
      <c r="M302" s="21" t="s">
        <v>47</v>
      </c>
      <c r="N302" s="21" t="s">
        <v>145</v>
      </c>
      <c r="O302" s="21" t="s">
        <v>5982</v>
      </c>
      <c r="P302" s="21" t="s">
        <v>12490</v>
      </c>
      <c r="Q302" s="61">
        <f>COUNTIF('Hedef Liste'!$A:$A,A302)</f>
        <v>1</v>
      </c>
    </row>
    <row r="303" hidden="1">
      <c r="A303" s="21" t="s">
        <v>1471</v>
      </c>
      <c r="B303" s="21" t="s">
        <v>1472</v>
      </c>
      <c r="C303" s="691" t="s">
        <v>12510</v>
      </c>
      <c r="D303" s="21" t="s">
        <v>126</v>
      </c>
      <c r="E303" s="692">
        <v>1257.0</v>
      </c>
      <c r="F303" s="694"/>
      <c r="G303" s="692">
        <v>0.0</v>
      </c>
      <c r="H303" s="692">
        <v>13.0</v>
      </c>
      <c r="I303" s="692">
        <v>13.0</v>
      </c>
      <c r="J303" s="693">
        <v>0.0</v>
      </c>
      <c r="K303" s="21" t="s">
        <v>1473</v>
      </c>
      <c r="L303" s="21">
        <v>2.423130077E9</v>
      </c>
      <c r="M303" s="21" t="s">
        <v>47</v>
      </c>
      <c r="N303" s="21" t="s">
        <v>1474</v>
      </c>
      <c r="O303" s="21" t="s">
        <v>1475</v>
      </c>
      <c r="P303" s="21" t="s">
        <v>12490</v>
      </c>
      <c r="Q303" s="61">
        <f>COUNTIF('Hedef Liste'!$A:$A,A303)</f>
        <v>1</v>
      </c>
    </row>
    <row r="304" hidden="1">
      <c r="A304" s="21" t="s">
        <v>5375</v>
      </c>
      <c r="B304" s="21" t="s">
        <v>5376</v>
      </c>
      <c r="C304" s="691" t="s">
        <v>12489</v>
      </c>
      <c r="D304" s="21" t="s">
        <v>818</v>
      </c>
      <c r="E304" s="692">
        <v>1851.0</v>
      </c>
      <c r="F304" s="692">
        <v>92.0</v>
      </c>
      <c r="G304" s="692">
        <v>45.0</v>
      </c>
      <c r="H304" s="692">
        <v>75.0</v>
      </c>
      <c r="I304" s="692">
        <v>120.0</v>
      </c>
      <c r="J304" s="693">
        <v>0.38</v>
      </c>
      <c r="K304" s="21" t="s">
        <v>5377</v>
      </c>
      <c r="L304" s="21">
        <v>2.424312222E9</v>
      </c>
      <c r="M304" s="21" t="s">
        <v>138</v>
      </c>
      <c r="N304" s="21" t="s">
        <v>333</v>
      </c>
      <c r="O304" s="21" t="s">
        <v>5378</v>
      </c>
      <c r="P304" s="21" t="s">
        <v>12490</v>
      </c>
      <c r="Q304" s="61">
        <f>COUNTIF('Hedef Liste'!$A:$A,A304)</f>
        <v>1</v>
      </c>
    </row>
    <row r="305" hidden="1">
      <c r="A305" s="21" t="s">
        <v>3888</v>
      </c>
      <c r="B305" s="21" t="s">
        <v>3889</v>
      </c>
      <c r="C305" s="691" t="s">
        <v>12489</v>
      </c>
      <c r="D305" s="21" t="s">
        <v>1007</v>
      </c>
      <c r="E305" s="692">
        <v>662.0</v>
      </c>
      <c r="F305" s="692">
        <v>26.0</v>
      </c>
      <c r="G305" s="692">
        <v>25.0</v>
      </c>
      <c r="H305" s="692">
        <v>19.0</v>
      </c>
      <c r="I305" s="692">
        <v>44.0</v>
      </c>
      <c r="J305" s="693">
        <v>0.57</v>
      </c>
      <c r="K305" s="21" t="s">
        <v>3890</v>
      </c>
      <c r="L305" s="21">
        <v>2.422302244E9</v>
      </c>
      <c r="M305" s="21" t="s">
        <v>138</v>
      </c>
      <c r="N305" s="21" t="s">
        <v>320</v>
      </c>
      <c r="O305" s="21" t="s">
        <v>3891</v>
      </c>
      <c r="P305" s="21" t="s">
        <v>12490</v>
      </c>
      <c r="Q305" s="61">
        <f>COUNTIF('Hedef Liste'!$A:$A,A305)</f>
        <v>1</v>
      </c>
    </row>
    <row r="306" hidden="1">
      <c r="A306" s="21" t="s">
        <v>6795</v>
      </c>
      <c r="B306" s="21" t="s">
        <v>6796</v>
      </c>
      <c r="C306" s="691" t="s">
        <v>12489</v>
      </c>
      <c r="D306" s="21" t="s">
        <v>110</v>
      </c>
      <c r="E306" s="692">
        <v>1099.0</v>
      </c>
      <c r="F306" s="692">
        <v>36.0</v>
      </c>
      <c r="G306" s="692">
        <v>0.0</v>
      </c>
      <c r="H306" s="692">
        <v>38.0</v>
      </c>
      <c r="I306" s="692">
        <v>38.0</v>
      </c>
      <c r="J306" s="693">
        <v>0.0</v>
      </c>
      <c r="K306" s="21" t="s">
        <v>6792</v>
      </c>
      <c r="L306" s="21">
        <v>2.422414445E9</v>
      </c>
      <c r="M306" s="21" t="s">
        <v>47</v>
      </c>
      <c r="N306" s="21" t="s">
        <v>639</v>
      </c>
      <c r="O306" s="21" t="s">
        <v>6797</v>
      </c>
      <c r="P306" s="21" t="s">
        <v>12490</v>
      </c>
      <c r="Q306" s="61">
        <f>COUNTIF('Hedef Liste'!$A:$A,A306)</f>
        <v>1</v>
      </c>
    </row>
    <row r="307" hidden="1">
      <c r="A307" s="21" t="s">
        <v>5227</v>
      </c>
      <c r="B307" s="21" t="s">
        <v>5228</v>
      </c>
      <c r="C307" s="691" t="s">
        <v>12489</v>
      </c>
      <c r="D307" s="21" t="s">
        <v>74</v>
      </c>
      <c r="E307" s="692">
        <v>824.0</v>
      </c>
      <c r="F307" s="692">
        <v>52.0</v>
      </c>
      <c r="G307" s="692">
        <v>11.0</v>
      </c>
      <c r="H307" s="692">
        <v>1.0</v>
      </c>
      <c r="I307" s="692">
        <v>12.0</v>
      </c>
      <c r="J307" s="693">
        <v>0.92</v>
      </c>
      <c r="K307" s="21" t="s">
        <v>5229</v>
      </c>
      <c r="L307" s="21">
        <v>5.320556842E9</v>
      </c>
      <c r="M307" s="21" t="s">
        <v>47</v>
      </c>
      <c r="N307" s="21" t="s">
        <v>410</v>
      </c>
      <c r="O307" s="21" t="s">
        <v>5230</v>
      </c>
      <c r="P307" s="21" t="s">
        <v>12490</v>
      </c>
      <c r="Q307" s="61">
        <f>COUNTIF('Hedef Liste'!$A:$A,A307)</f>
        <v>1</v>
      </c>
    </row>
    <row r="308" hidden="1">
      <c r="A308" s="21" t="s">
        <v>8269</v>
      </c>
      <c r="B308" s="21" t="s">
        <v>8270</v>
      </c>
      <c r="C308" s="691" t="s">
        <v>12489</v>
      </c>
      <c r="D308" s="21" t="s">
        <v>152</v>
      </c>
      <c r="E308" s="692">
        <v>540.0</v>
      </c>
      <c r="F308" s="692">
        <v>16.0</v>
      </c>
      <c r="G308" s="692">
        <v>0.0</v>
      </c>
      <c r="H308" s="692">
        <v>37.0</v>
      </c>
      <c r="I308" s="692">
        <v>37.0</v>
      </c>
      <c r="J308" s="693">
        <v>0.0</v>
      </c>
      <c r="K308" s="21" t="s">
        <v>8271</v>
      </c>
      <c r="L308" s="21">
        <v>2.423111314E9</v>
      </c>
      <c r="M308" s="21" t="s">
        <v>47</v>
      </c>
      <c r="N308" s="21" t="s">
        <v>2360</v>
      </c>
      <c r="O308" s="21" t="s">
        <v>8272</v>
      </c>
      <c r="P308" s="21" t="s">
        <v>12490</v>
      </c>
      <c r="Q308" s="61">
        <f>COUNTIF('Hedef Liste'!$A:$A,A308)</f>
        <v>1</v>
      </c>
    </row>
    <row r="309" hidden="1">
      <c r="A309" s="21" t="s">
        <v>7218</v>
      </c>
      <c r="B309" s="21" t="s">
        <v>7219</v>
      </c>
      <c r="C309" s="691" t="s">
        <v>12489</v>
      </c>
      <c r="D309" s="21" t="s">
        <v>152</v>
      </c>
      <c r="E309" s="692">
        <v>3708.0</v>
      </c>
      <c r="F309" s="692">
        <v>91.0</v>
      </c>
      <c r="G309" s="692">
        <v>14.0</v>
      </c>
      <c r="H309" s="692">
        <v>16.0</v>
      </c>
      <c r="I309" s="692">
        <v>30.0</v>
      </c>
      <c r="J309" s="693">
        <v>0.47</v>
      </c>
      <c r="K309" s="21" t="s">
        <v>7220</v>
      </c>
      <c r="L309" s="21">
        <v>2.422380758E9</v>
      </c>
      <c r="M309" s="21" t="s">
        <v>47</v>
      </c>
      <c r="N309" s="21" t="s">
        <v>603</v>
      </c>
      <c r="O309" s="21" t="s">
        <v>7221</v>
      </c>
      <c r="P309" s="21" t="s">
        <v>12490</v>
      </c>
      <c r="Q309" s="61">
        <f>COUNTIF('Hedef Liste'!$A:$A,A309)</f>
        <v>1</v>
      </c>
    </row>
    <row r="310" hidden="1">
      <c r="A310" s="21" t="s">
        <v>4617</v>
      </c>
      <c r="B310" s="21" t="s">
        <v>4618</v>
      </c>
      <c r="C310" s="691" t="s">
        <v>12489</v>
      </c>
      <c r="D310" s="21" t="s">
        <v>152</v>
      </c>
      <c r="E310" s="692">
        <v>2660.0</v>
      </c>
      <c r="F310" s="692">
        <v>42.0</v>
      </c>
      <c r="G310" s="692">
        <v>3.0</v>
      </c>
      <c r="H310" s="692">
        <v>15.0</v>
      </c>
      <c r="I310" s="692">
        <v>18.0</v>
      </c>
      <c r="J310" s="693">
        <v>0.17</v>
      </c>
      <c r="K310" s="21" t="s">
        <v>4619</v>
      </c>
      <c r="L310" s="21">
        <v>5.523326735E9</v>
      </c>
      <c r="M310" s="21" t="s">
        <v>65</v>
      </c>
      <c r="N310" s="21" t="s">
        <v>169</v>
      </c>
      <c r="O310" s="21" t="s">
        <v>4620</v>
      </c>
      <c r="P310" s="21" t="s">
        <v>12490</v>
      </c>
      <c r="Q310" s="61">
        <f>COUNTIF('Hedef Liste'!$A:$A,A310)</f>
        <v>1</v>
      </c>
    </row>
    <row r="311" hidden="1">
      <c r="A311" s="21" t="s">
        <v>2878</v>
      </c>
      <c r="B311" s="21" t="s">
        <v>2879</v>
      </c>
      <c r="C311" s="691" t="s">
        <v>12489</v>
      </c>
      <c r="D311" s="21" t="s">
        <v>1449</v>
      </c>
      <c r="E311" s="692">
        <v>364.0</v>
      </c>
      <c r="F311" s="692">
        <v>20.0</v>
      </c>
      <c r="G311" s="692">
        <v>38.0</v>
      </c>
      <c r="H311" s="692">
        <v>15.0</v>
      </c>
      <c r="I311" s="692">
        <v>53.0</v>
      </c>
      <c r="J311" s="693">
        <v>0.72</v>
      </c>
      <c r="K311" s="21" t="s">
        <v>2880</v>
      </c>
      <c r="L311" s="21">
        <v>2.423495761E9</v>
      </c>
      <c r="M311" s="21" t="s">
        <v>47</v>
      </c>
      <c r="N311" s="21" t="s">
        <v>187</v>
      </c>
      <c r="O311" s="21" t="s">
        <v>2881</v>
      </c>
      <c r="P311" s="21" t="s">
        <v>12490</v>
      </c>
      <c r="Q311" s="61">
        <f>COUNTIF('Hedef Liste'!$A:$A,A311)</f>
        <v>1</v>
      </c>
    </row>
    <row r="312" hidden="1">
      <c r="A312" s="21" t="s">
        <v>4819</v>
      </c>
      <c r="B312" s="21" t="s">
        <v>4820</v>
      </c>
      <c r="C312" s="691" t="s">
        <v>12489</v>
      </c>
      <c r="D312" s="21" t="s">
        <v>152</v>
      </c>
      <c r="E312" s="692">
        <v>31.0</v>
      </c>
      <c r="F312" s="694"/>
      <c r="G312" s="692">
        <v>0.0</v>
      </c>
      <c r="H312" s="692">
        <v>22.0</v>
      </c>
      <c r="I312" s="692">
        <v>22.0</v>
      </c>
      <c r="J312" s="693">
        <v>0.0</v>
      </c>
      <c r="K312" s="21" t="s">
        <v>4821</v>
      </c>
      <c r="L312" s="21">
        <v>2.422260518E9</v>
      </c>
      <c r="M312" s="21" t="s">
        <v>138</v>
      </c>
      <c r="N312" s="21" t="s">
        <v>382</v>
      </c>
      <c r="O312" s="21" t="s">
        <v>4822</v>
      </c>
      <c r="P312" s="21" t="s">
        <v>12490</v>
      </c>
      <c r="Q312" s="61">
        <f>COUNTIF('Hedef Liste'!$A:$A,A312)</f>
        <v>1</v>
      </c>
    </row>
    <row r="313" hidden="1">
      <c r="A313" s="21" t="s">
        <v>630</v>
      </c>
      <c r="B313" s="21" t="s">
        <v>631</v>
      </c>
      <c r="C313" s="691" t="s">
        <v>12489</v>
      </c>
      <c r="D313" s="21" t="s">
        <v>325</v>
      </c>
      <c r="E313" s="692">
        <v>178.0</v>
      </c>
      <c r="F313" s="692">
        <v>9.0</v>
      </c>
      <c r="G313" s="692">
        <v>8.0</v>
      </c>
      <c r="H313" s="692">
        <v>3.0</v>
      </c>
      <c r="I313" s="692">
        <v>11.0</v>
      </c>
      <c r="J313" s="693">
        <v>0.73</v>
      </c>
      <c r="K313" s="21" t="s">
        <v>632</v>
      </c>
      <c r="L313" s="21">
        <v>2.423461017E9</v>
      </c>
      <c r="M313" s="21" t="s">
        <v>47</v>
      </c>
      <c r="N313" s="21" t="s">
        <v>500</v>
      </c>
      <c r="O313" s="21" t="s">
        <v>634</v>
      </c>
      <c r="P313" s="21" t="s">
        <v>12490</v>
      </c>
      <c r="Q313" s="61">
        <f>COUNTIF('Hedef Liste'!$A:$A,A313)</f>
        <v>1</v>
      </c>
    </row>
    <row r="314" hidden="1">
      <c r="A314" s="21" t="s">
        <v>1736</v>
      </c>
      <c r="B314" s="21" t="s">
        <v>1737</v>
      </c>
      <c r="C314" s="691" t="s">
        <v>12489</v>
      </c>
      <c r="D314" s="21" t="s">
        <v>233</v>
      </c>
      <c r="E314" s="692">
        <v>716.0</v>
      </c>
      <c r="F314" s="692">
        <v>16.0</v>
      </c>
      <c r="G314" s="692">
        <v>3.0</v>
      </c>
      <c r="H314" s="692">
        <v>73.0</v>
      </c>
      <c r="I314" s="692">
        <v>76.0</v>
      </c>
      <c r="J314" s="696">
        <v>0.04</v>
      </c>
      <c r="K314" s="21" t="s">
        <v>1738</v>
      </c>
      <c r="L314" s="21">
        <v>2.422488484E9</v>
      </c>
      <c r="M314" s="21" t="s">
        <v>65</v>
      </c>
      <c r="N314" s="21" t="s">
        <v>772</v>
      </c>
      <c r="O314" s="21" t="s">
        <v>1739</v>
      </c>
      <c r="P314" s="21" t="s">
        <v>12490</v>
      </c>
      <c r="Q314" s="61">
        <f>COUNTIF('Hedef Liste'!$A:$A,A314)</f>
        <v>1</v>
      </c>
    </row>
    <row r="315" hidden="1">
      <c r="A315" s="21" t="s">
        <v>570</v>
      </c>
      <c r="B315" s="21" t="s">
        <v>571</v>
      </c>
      <c r="C315" s="691" t="s">
        <v>12489</v>
      </c>
      <c r="D315" s="21" t="s">
        <v>325</v>
      </c>
      <c r="E315" s="692">
        <v>24.0</v>
      </c>
      <c r="F315" s="694"/>
      <c r="G315" s="692">
        <v>4.0</v>
      </c>
      <c r="H315" s="692">
        <v>11.0</v>
      </c>
      <c r="I315" s="692">
        <v>15.0</v>
      </c>
      <c r="J315" s="693">
        <v>0.27</v>
      </c>
      <c r="K315" s="21" t="s">
        <v>572</v>
      </c>
      <c r="L315" s="21">
        <v>5.368988192E9</v>
      </c>
      <c r="M315" s="21" t="s">
        <v>47</v>
      </c>
      <c r="N315" s="21" t="s">
        <v>445</v>
      </c>
      <c r="O315" s="21" t="s">
        <v>573</v>
      </c>
      <c r="P315" s="21" t="s">
        <v>12490</v>
      </c>
      <c r="Q315" s="61">
        <f>COUNTIF('Hedef Liste'!$A:$A,A315)</f>
        <v>1</v>
      </c>
    </row>
    <row r="316" hidden="1">
      <c r="A316" s="21" t="s">
        <v>6799</v>
      </c>
      <c r="B316" s="21" t="s">
        <v>6800</v>
      </c>
      <c r="C316" s="691" t="s">
        <v>12489</v>
      </c>
      <c r="D316" s="21" t="s">
        <v>110</v>
      </c>
      <c r="E316" s="692">
        <v>1126.0</v>
      </c>
      <c r="F316" s="692">
        <v>11.0</v>
      </c>
      <c r="G316" s="692">
        <v>26.0</v>
      </c>
      <c r="H316" s="692">
        <v>22.0</v>
      </c>
      <c r="I316" s="692">
        <v>48.0</v>
      </c>
      <c r="J316" s="693">
        <v>0.54</v>
      </c>
      <c r="K316" s="21" t="s">
        <v>6801</v>
      </c>
      <c r="L316" s="21">
        <v>2.425134392E9</v>
      </c>
      <c r="M316" s="21" t="s">
        <v>368</v>
      </c>
      <c r="N316" s="21" t="s">
        <v>682</v>
      </c>
      <c r="O316" s="21" t="s">
        <v>6802</v>
      </c>
      <c r="P316" s="21" t="s">
        <v>12490</v>
      </c>
      <c r="Q316" s="61">
        <f>COUNTIF('Hedef Liste'!$A:$A,A316)</f>
        <v>1</v>
      </c>
    </row>
    <row r="317" hidden="1">
      <c r="A317" s="21" t="s">
        <v>7098</v>
      </c>
      <c r="B317" s="21" t="s">
        <v>7099</v>
      </c>
      <c r="C317" s="691" t="s">
        <v>12489</v>
      </c>
      <c r="D317" s="21" t="s">
        <v>200</v>
      </c>
      <c r="E317" s="692">
        <v>980.0</v>
      </c>
      <c r="F317" s="692">
        <v>30.0</v>
      </c>
      <c r="G317" s="692">
        <v>30.0</v>
      </c>
      <c r="H317" s="692">
        <v>12.0</v>
      </c>
      <c r="I317" s="692">
        <v>42.0</v>
      </c>
      <c r="J317" s="693">
        <v>0.71</v>
      </c>
      <c r="K317" s="21" t="s">
        <v>7100</v>
      </c>
      <c r="L317" s="21">
        <v>2.423246655E9</v>
      </c>
      <c r="M317" s="21" t="s">
        <v>47</v>
      </c>
      <c r="N317" s="21" t="s">
        <v>227</v>
      </c>
      <c r="O317" s="21" t="s">
        <v>7101</v>
      </c>
      <c r="P317" s="21" t="s">
        <v>12490</v>
      </c>
      <c r="Q317" s="61">
        <f>COUNTIF('Hedef Liste'!$A:$A,A317)</f>
        <v>1</v>
      </c>
    </row>
    <row r="318" hidden="1">
      <c r="A318" s="21" t="s">
        <v>8125</v>
      </c>
      <c r="B318" s="21" t="s">
        <v>12745</v>
      </c>
      <c r="C318" s="691" t="s">
        <v>12489</v>
      </c>
      <c r="D318" s="21" t="s">
        <v>5859</v>
      </c>
      <c r="E318" s="692">
        <v>167.0</v>
      </c>
      <c r="F318" s="694"/>
      <c r="G318" s="692">
        <v>0.0</v>
      </c>
      <c r="H318" s="692">
        <v>95.0</v>
      </c>
      <c r="I318" s="692">
        <v>95.0</v>
      </c>
      <c r="J318" s="693">
        <v>0.0</v>
      </c>
      <c r="K318" s="21" t="s">
        <v>8127</v>
      </c>
      <c r="L318" s="21">
        <v>5.367672527E9</v>
      </c>
      <c r="M318" s="21" t="s">
        <v>65</v>
      </c>
      <c r="N318" s="21" t="s">
        <v>3323</v>
      </c>
      <c r="O318" s="21" t="s">
        <v>8128</v>
      </c>
      <c r="P318" s="21" t="s">
        <v>12490</v>
      </c>
      <c r="Q318" s="61">
        <f>COUNTIF('Hedef Liste'!$A:$A,A318)</f>
        <v>1</v>
      </c>
    </row>
    <row r="319" hidden="1">
      <c r="A319" s="21" t="s">
        <v>4028</v>
      </c>
      <c r="B319" s="21" t="s">
        <v>4029</v>
      </c>
      <c r="C319" s="691" t="s">
        <v>12489</v>
      </c>
      <c r="D319" s="697" t="s">
        <v>45</v>
      </c>
      <c r="E319" s="692">
        <v>850.0</v>
      </c>
      <c r="F319" s="692">
        <v>18.0</v>
      </c>
      <c r="G319" s="692">
        <v>11.0</v>
      </c>
      <c r="H319" s="692">
        <v>23.0</v>
      </c>
      <c r="I319" s="692">
        <v>34.0</v>
      </c>
      <c r="J319" s="693">
        <v>0.32</v>
      </c>
      <c r="K319" s="21" t="s">
        <v>4030</v>
      </c>
      <c r="L319" s="21">
        <v>2.422593459E9</v>
      </c>
      <c r="M319" s="21" t="s">
        <v>138</v>
      </c>
      <c r="N319" s="21" t="s">
        <v>181</v>
      </c>
      <c r="O319" s="21" t="s">
        <v>4031</v>
      </c>
      <c r="P319" s="21" t="s">
        <v>12490</v>
      </c>
      <c r="Q319" s="61">
        <f>COUNTIF('Hedef Liste'!$A:$A,A319)</f>
        <v>1</v>
      </c>
    </row>
    <row r="320" hidden="1">
      <c r="A320" s="21" t="s">
        <v>275</v>
      </c>
      <c r="B320" s="21" t="s">
        <v>276</v>
      </c>
      <c r="C320" s="691" t="s">
        <v>12489</v>
      </c>
      <c r="D320" s="21" t="s">
        <v>233</v>
      </c>
      <c r="E320" s="692">
        <v>2871.0</v>
      </c>
      <c r="F320" s="692">
        <v>100.0</v>
      </c>
      <c r="G320" s="692">
        <v>1.0</v>
      </c>
      <c r="H320" s="692">
        <v>29.0</v>
      </c>
      <c r="I320" s="692">
        <v>30.0</v>
      </c>
      <c r="J320" s="693">
        <v>0.03</v>
      </c>
      <c r="K320" s="21" t="s">
        <v>277</v>
      </c>
      <c r="L320" s="21">
        <v>5.528113272E9</v>
      </c>
      <c r="M320" s="21" t="s">
        <v>47</v>
      </c>
      <c r="N320" s="21" t="s">
        <v>81</v>
      </c>
      <c r="O320" s="21" t="s">
        <v>279</v>
      </c>
      <c r="P320" s="21" t="s">
        <v>12490</v>
      </c>
      <c r="Q320" s="61">
        <f>COUNTIF('Hedef Liste'!$A:$A,A320)</f>
        <v>1</v>
      </c>
    </row>
    <row r="321" hidden="1">
      <c r="A321" s="21" t="s">
        <v>7998</v>
      </c>
      <c r="B321" s="21" t="s">
        <v>7999</v>
      </c>
      <c r="C321" s="691" t="s">
        <v>12489</v>
      </c>
      <c r="D321" s="21" t="s">
        <v>200</v>
      </c>
      <c r="E321" s="692">
        <v>990.0</v>
      </c>
      <c r="F321" s="692">
        <v>69.0</v>
      </c>
      <c r="G321" s="692">
        <v>0.0</v>
      </c>
      <c r="H321" s="692">
        <v>50.0</v>
      </c>
      <c r="I321" s="692">
        <v>50.0</v>
      </c>
      <c r="J321" s="693">
        <v>0.0</v>
      </c>
      <c r="K321" s="21" t="s">
        <v>8000</v>
      </c>
      <c r="L321" s="21">
        <v>5.434142444E9</v>
      </c>
      <c r="M321" s="21" t="s">
        <v>47</v>
      </c>
      <c r="N321" s="21" t="s">
        <v>227</v>
      </c>
      <c r="O321" s="21" t="s">
        <v>8001</v>
      </c>
      <c r="P321" s="21" t="s">
        <v>12490</v>
      </c>
      <c r="Q321" s="61">
        <f>COUNTIF('Hedef Liste'!$A:$A,A321)</f>
        <v>1</v>
      </c>
    </row>
    <row r="322" hidden="1">
      <c r="A322" s="21" t="s">
        <v>12746</v>
      </c>
      <c r="B322" s="21" t="s">
        <v>12747</v>
      </c>
      <c r="C322" s="691" t="s">
        <v>12489</v>
      </c>
      <c r="D322" s="21" t="s">
        <v>325</v>
      </c>
      <c r="E322" s="692">
        <v>1494.0</v>
      </c>
      <c r="F322" s="692">
        <v>47.0</v>
      </c>
      <c r="G322" s="692">
        <v>67.0</v>
      </c>
      <c r="H322" s="692">
        <v>7.0</v>
      </c>
      <c r="I322" s="692">
        <v>74.0</v>
      </c>
      <c r="J322" s="693">
        <v>0.91</v>
      </c>
      <c r="K322" s="21" t="s">
        <v>12519</v>
      </c>
      <c r="L322" s="21">
        <v>2.423444443E9</v>
      </c>
      <c r="M322" s="21" t="s">
        <v>65</v>
      </c>
      <c r="N322" s="21" t="s">
        <v>356</v>
      </c>
      <c r="O322" s="21" t="s">
        <v>12748</v>
      </c>
      <c r="P322" s="21" t="s">
        <v>12505</v>
      </c>
      <c r="Q322" s="61">
        <f>COUNTIF('Hedef Liste'!$A:$A,A322)</f>
        <v>0</v>
      </c>
    </row>
    <row r="323" hidden="1">
      <c r="A323" s="21" t="s">
        <v>12749</v>
      </c>
      <c r="B323" s="21" t="s">
        <v>12750</v>
      </c>
      <c r="C323" s="691" t="s">
        <v>12489</v>
      </c>
      <c r="D323" s="21" t="s">
        <v>325</v>
      </c>
      <c r="E323" s="692">
        <v>166.0</v>
      </c>
      <c r="F323" s="692">
        <v>30.0</v>
      </c>
      <c r="G323" s="692">
        <v>69.0</v>
      </c>
      <c r="H323" s="692">
        <v>9.0</v>
      </c>
      <c r="I323" s="692">
        <v>78.0</v>
      </c>
      <c r="J323" s="693">
        <v>0.88</v>
      </c>
      <c r="K323" s="21" t="s">
        <v>12519</v>
      </c>
      <c r="L323" s="21">
        <v>5.417497981E9</v>
      </c>
      <c r="M323" s="21" t="s">
        <v>1285</v>
      </c>
      <c r="N323" s="21" t="s">
        <v>1710</v>
      </c>
      <c r="O323" s="21" t="s">
        <v>12751</v>
      </c>
      <c r="P323" s="21" t="s">
        <v>12505</v>
      </c>
      <c r="Q323" s="61">
        <f>COUNTIF('Hedef Liste'!$A:$A,A323)</f>
        <v>0</v>
      </c>
    </row>
    <row r="324" hidden="1">
      <c r="A324" s="21" t="s">
        <v>12752</v>
      </c>
      <c r="B324" s="21" t="s">
        <v>12753</v>
      </c>
      <c r="C324" s="691" t="s">
        <v>12489</v>
      </c>
      <c r="D324" s="21" t="s">
        <v>325</v>
      </c>
      <c r="E324" s="692">
        <v>468.0</v>
      </c>
      <c r="F324" s="692">
        <v>28.0</v>
      </c>
      <c r="G324" s="692">
        <v>75.0</v>
      </c>
      <c r="H324" s="692">
        <v>6.0</v>
      </c>
      <c r="I324" s="692">
        <v>81.0</v>
      </c>
      <c r="J324" s="693">
        <v>0.93</v>
      </c>
      <c r="K324" s="21" t="s">
        <v>12519</v>
      </c>
      <c r="L324" s="21">
        <v>5.447680663E9</v>
      </c>
      <c r="M324" s="21" t="s">
        <v>65</v>
      </c>
      <c r="N324" s="21" t="s">
        <v>609</v>
      </c>
      <c r="O324" s="21" t="s">
        <v>12754</v>
      </c>
      <c r="P324" s="21" t="s">
        <v>12505</v>
      </c>
      <c r="Q324" s="61">
        <f>COUNTIF('Hedef Liste'!$A:$A,A324)</f>
        <v>0</v>
      </c>
    </row>
    <row r="325" hidden="1">
      <c r="A325" s="21" t="s">
        <v>1832</v>
      </c>
      <c r="B325" s="21" t="s">
        <v>1833</v>
      </c>
      <c r="C325" s="691" t="s">
        <v>12489</v>
      </c>
      <c r="D325" s="21" t="s">
        <v>74</v>
      </c>
      <c r="E325" s="692">
        <v>2123.0</v>
      </c>
      <c r="F325" s="692">
        <v>107.0</v>
      </c>
      <c r="G325" s="692">
        <v>0.0</v>
      </c>
      <c r="H325" s="692">
        <v>56.0</v>
      </c>
      <c r="I325" s="692">
        <v>56.0</v>
      </c>
      <c r="J325" s="693">
        <v>0.0</v>
      </c>
      <c r="K325" s="21" t="s">
        <v>1381</v>
      </c>
      <c r="L325" s="21">
        <v>5.350437576E9</v>
      </c>
      <c r="M325" s="21" t="s">
        <v>65</v>
      </c>
      <c r="N325" s="21" t="s">
        <v>169</v>
      </c>
      <c r="O325" s="21" t="s">
        <v>1834</v>
      </c>
      <c r="P325" s="21" t="s">
        <v>12490</v>
      </c>
      <c r="Q325" s="61">
        <f>COUNTIF('Hedef Liste'!$A:$A,A325)</f>
        <v>1</v>
      </c>
    </row>
    <row r="326" hidden="1">
      <c r="A326" s="21" t="s">
        <v>5162</v>
      </c>
      <c r="B326" s="21" t="s">
        <v>5163</v>
      </c>
      <c r="C326" s="691" t="s">
        <v>12489</v>
      </c>
      <c r="D326" s="21" t="s">
        <v>1694</v>
      </c>
      <c r="E326" s="692">
        <v>229.0</v>
      </c>
      <c r="F326" s="692">
        <v>9.0</v>
      </c>
      <c r="G326" s="692">
        <v>0.0</v>
      </c>
      <c r="H326" s="692">
        <v>66.0</v>
      </c>
      <c r="I326" s="692">
        <v>66.0</v>
      </c>
      <c r="J326" s="693">
        <v>0.0</v>
      </c>
      <c r="K326" s="21" t="s">
        <v>5164</v>
      </c>
      <c r="L326" s="21">
        <v>5.528812122E9</v>
      </c>
      <c r="M326" s="21" t="s">
        <v>138</v>
      </c>
      <c r="N326" s="21" t="s">
        <v>382</v>
      </c>
      <c r="O326" s="21" t="s">
        <v>5165</v>
      </c>
      <c r="P326" s="21" t="s">
        <v>12490</v>
      </c>
      <c r="Q326" s="61">
        <f>COUNTIF('Hedef Liste'!$A:$A,A326)</f>
        <v>1</v>
      </c>
    </row>
    <row r="327" hidden="1">
      <c r="A327" s="21" t="s">
        <v>3466</v>
      </c>
      <c r="B327" s="21" t="s">
        <v>3467</v>
      </c>
      <c r="C327" s="691" t="s">
        <v>12489</v>
      </c>
      <c r="D327" s="21" t="s">
        <v>1449</v>
      </c>
      <c r="E327" s="692">
        <v>1237.0</v>
      </c>
      <c r="F327" s="692">
        <v>50.0</v>
      </c>
      <c r="G327" s="692">
        <v>0.0</v>
      </c>
      <c r="H327" s="692">
        <v>33.0</v>
      </c>
      <c r="I327" s="692">
        <v>33.0</v>
      </c>
      <c r="J327" s="693">
        <v>0.0</v>
      </c>
      <c r="K327" s="21" t="s">
        <v>3468</v>
      </c>
      <c r="L327" s="21">
        <v>5.434905779E9</v>
      </c>
      <c r="M327" s="21" t="s">
        <v>138</v>
      </c>
      <c r="N327" s="21" t="s">
        <v>3469</v>
      </c>
      <c r="O327" s="21" t="s">
        <v>3470</v>
      </c>
      <c r="P327" s="21" t="s">
        <v>12490</v>
      </c>
      <c r="Q327" s="61">
        <f>COUNTIF('Hedef Liste'!$A:$A,A327)</f>
        <v>1</v>
      </c>
    </row>
    <row r="328" hidden="1">
      <c r="A328" s="21" t="s">
        <v>2174</v>
      </c>
      <c r="B328" s="21" t="s">
        <v>2175</v>
      </c>
      <c r="C328" s="691" t="s">
        <v>12489</v>
      </c>
      <c r="D328" s="21" t="s">
        <v>63</v>
      </c>
      <c r="E328" s="692">
        <v>829.0</v>
      </c>
      <c r="F328" s="692">
        <v>16.0</v>
      </c>
      <c r="G328" s="692">
        <v>12.0</v>
      </c>
      <c r="H328" s="692">
        <v>12.0</v>
      </c>
      <c r="I328" s="692">
        <v>24.0</v>
      </c>
      <c r="J328" s="693">
        <v>0.5</v>
      </c>
      <c r="K328" s="21" t="s">
        <v>12755</v>
      </c>
      <c r="L328" s="21">
        <v>2.422268864E9</v>
      </c>
      <c r="M328" s="21" t="s">
        <v>65</v>
      </c>
      <c r="N328" s="21" t="s">
        <v>112</v>
      </c>
      <c r="O328" s="21" t="s">
        <v>2177</v>
      </c>
      <c r="P328" s="21" t="s">
        <v>12490</v>
      </c>
      <c r="Q328" s="61">
        <f>COUNTIF('Hedef Liste'!$A:$A,A328)</f>
        <v>1</v>
      </c>
    </row>
    <row r="329" hidden="1">
      <c r="A329" s="21" t="s">
        <v>3536</v>
      </c>
      <c r="B329" s="21" t="s">
        <v>12756</v>
      </c>
      <c r="C329" s="691" t="s">
        <v>12510</v>
      </c>
      <c r="D329" s="21" t="s">
        <v>143</v>
      </c>
      <c r="E329" s="692">
        <v>32.0</v>
      </c>
      <c r="F329" s="694"/>
      <c r="G329" s="692">
        <v>5.0</v>
      </c>
      <c r="H329" s="692">
        <v>21.0</v>
      </c>
      <c r="I329" s="692">
        <v>26.0</v>
      </c>
      <c r="J329" s="693">
        <v>0.19</v>
      </c>
      <c r="K329" s="21" t="s">
        <v>3538</v>
      </c>
      <c r="L329" s="21">
        <v>2.422297372E9</v>
      </c>
      <c r="M329" s="21" t="s">
        <v>138</v>
      </c>
      <c r="N329" s="21" t="s">
        <v>382</v>
      </c>
      <c r="O329" s="21" t="s">
        <v>3539</v>
      </c>
      <c r="P329" s="21" t="s">
        <v>12490</v>
      </c>
      <c r="Q329" s="61">
        <f>COUNTIF('Hedef Liste'!$A:$A,A329)</f>
        <v>1</v>
      </c>
    </row>
    <row r="330" hidden="1">
      <c r="A330" s="21" t="s">
        <v>178</v>
      </c>
      <c r="B330" s="21" t="s">
        <v>12757</v>
      </c>
      <c r="C330" s="691" t="s">
        <v>12489</v>
      </c>
      <c r="D330" s="21" t="s">
        <v>152</v>
      </c>
      <c r="E330" s="692">
        <v>389.0</v>
      </c>
      <c r="F330" s="692">
        <v>8.0</v>
      </c>
      <c r="G330" s="692">
        <v>0.0</v>
      </c>
      <c r="H330" s="692">
        <v>21.0</v>
      </c>
      <c r="I330" s="692">
        <v>21.0</v>
      </c>
      <c r="J330" s="693">
        <v>0.0</v>
      </c>
      <c r="K330" s="21" t="s">
        <v>180</v>
      </c>
      <c r="L330" s="21">
        <v>2.422594217E9</v>
      </c>
      <c r="M330" s="21" t="s">
        <v>138</v>
      </c>
      <c r="N330" s="21" t="s">
        <v>181</v>
      </c>
      <c r="O330" s="21" t="s">
        <v>182</v>
      </c>
      <c r="P330" s="21" t="s">
        <v>12490</v>
      </c>
      <c r="Q330" s="61">
        <f>COUNTIF('Hedef Liste'!$A:$A,A330)</f>
        <v>1</v>
      </c>
    </row>
    <row r="331" hidden="1">
      <c r="A331" s="21" t="s">
        <v>5765</v>
      </c>
      <c r="B331" s="21" t="s">
        <v>5766</v>
      </c>
      <c r="C331" s="691" t="s">
        <v>12489</v>
      </c>
      <c r="D331" s="21" t="s">
        <v>200</v>
      </c>
      <c r="E331" s="692">
        <v>5147.0</v>
      </c>
      <c r="F331" s="692">
        <v>148.0</v>
      </c>
      <c r="G331" s="692">
        <v>15.0</v>
      </c>
      <c r="H331" s="692">
        <v>6.0</v>
      </c>
      <c r="I331" s="692">
        <v>21.0</v>
      </c>
      <c r="J331" s="693">
        <v>0.71</v>
      </c>
      <c r="K331" s="21" t="s">
        <v>944</v>
      </c>
      <c r="L331" s="21">
        <v>2.422285909E9</v>
      </c>
      <c r="M331" s="21" t="s">
        <v>138</v>
      </c>
      <c r="N331" s="21" t="s">
        <v>320</v>
      </c>
      <c r="O331" s="21" t="s">
        <v>3573</v>
      </c>
      <c r="P331" s="21" t="s">
        <v>12490</v>
      </c>
      <c r="Q331" s="61">
        <f>COUNTIF('Hedef Liste'!$A:$A,A331)</f>
        <v>1</v>
      </c>
    </row>
    <row r="332" hidden="1">
      <c r="A332" s="21" t="s">
        <v>7535</v>
      </c>
      <c r="B332" s="21" t="s">
        <v>7536</v>
      </c>
      <c r="C332" s="691" t="s">
        <v>12489</v>
      </c>
      <c r="D332" s="21" t="s">
        <v>143</v>
      </c>
      <c r="E332" s="692">
        <v>594.0</v>
      </c>
      <c r="F332" s="692">
        <v>32.0</v>
      </c>
      <c r="G332" s="692">
        <v>0.0</v>
      </c>
      <c r="H332" s="692">
        <v>25.0</v>
      </c>
      <c r="I332" s="692">
        <v>25.0</v>
      </c>
      <c r="J332" s="693">
        <v>0.0</v>
      </c>
      <c r="K332" s="21" t="s">
        <v>7537</v>
      </c>
      <c r="L332" s="21">
        <v>2.424700381E9</v>
      </c>
      <c r="M332" s="21" t="s">
        <v>47</v>
      </c>
      <c r="N332" s="21" t="s">
        <v>81</v>
      </c>
      <c r="O332" s="21" t="s">
        <v>7538</v>
      </c>
      <c r="P332" s="21" t="s">
        <v>12490</v>
      </c>
      <c r="Q332" s="61">
        <f>COUNTIF('Hedef Liste'!$A:$A,A332)</f>
        <v>1</v>
      </c>
    </row>
    <row r="333" hidden="1">
      <c r="A333" s="21" t="s">
        <v>12758</v>
      </c>
      <c r="B333" s="21" t="s">
        <v>12759</v>
      </c>
      <c r="C333" s="691" t="s">
        <v>12489</v>
      </c>
      <c r="D333" s="21" t="s">
        <v>110</v>
      </c>
      <c r="E333" s="692">
        <v>7588.0</v>
      </c>
      <c r="F333" s="692">
        <v>447.0</v>
      </c>
      <c r="G333" s="692">
        <v>89.0</v>
      </c>
      <c r="H333" s="692">
        <v>3.0</v>
      </c>
      <c r="I333" s="692">
        <v>92.0</v>
      </c>
      <c r="J333" s="693">
        <v>0.97</v>
      </c>
      <c r="K333" s="21" t="s">
        <v>12760</v>
      </c>
      <c r="L333" s="21">
        <v>2.422276161E9</v>
      </c>
      <c r="M333" s="21" t="s">
        <v>65</v>
      </c>
      <c r="N333" s="21" t="s">
        <v>112</v>
      </c>
      <c r="O333" s="21" t="s">
        <v>12761</v>
      </c>
      <c r="P333" s="21" t="s">
        <v>12505</v>
      </c>
      <c r="Q333" s="61">
        <f>COUNTIF('Hedef Liste'!$A:$A,A333)</f>
        <v>0</v>
      </c>
    </row>
    <row r="334" hidden="1">
      <c r="A334" s="21" t="s">
        <v>5755</v>
      </c>
      <c r="B334" s="21" t="s">
        <v>5756</v>
      </c>
      <c r="C334" s="691" t="s">
        <v>12489</v>
      </c>
      <c r="D334" s="21" t="s">
        <v>45</v>
      </c>
      <c r="E334" s="692">
        <v>11630.0</v>
      </c>
      <c r="F334" s="692">
        <v>226.0</v>
      </c>
      <c r="G334" s="692">
        <v>5.0</v>
      </c>
      <c r="H334" s="692">
        <v>10.0</v>
      </c>
      <c r="I334" s="692">
        <v>15.0</v>
      </c>
      <c r="J334" s="693">
        <v>0.33</v>
      </c>
      <c r="K334" s="21" t="s">
        <v>5752</v>
      </c>
      <c r="L334" s="21">
        <v>2.4222892E9</v>
      </c>
      <c r="M334" s="21" t="s">
        <v>138</v>
      </c>
      <c r="N334" s="21" t="s">
        <v>333</v>
      </c>
      <c r="O334" s="21" t="s">
        <v>5757</v>
      </c>
      <c r="P334" s="21" t="s">
        <v>12490</v>
      </c>
      <c r="Q334" s="61">
        <f>COUNTIF('Hedef Liste'!$A:$A,A334)</f>
        <v>1</v>
      </c>
    </row>
    <row r="335" hidden="1">
      <c r="A335" s="21" t="s">
        <v>8298</v>
      </c>
      <c r="B335" s="21" t="s">
        <v>8299</v>
      </c>
      <c r="C335" s="691" t="s">
        <v>12489</v>
      </c>
      <c r="D335" s="21" t="s">
        <v>45</v>
      </c>
      <c r="E335" s="692">
        <v>609.0</v>
      </c>
      <c r="F335" s="692">
        <v>37.0</v>
      </c>
      <c r="G335" s="692">
        <v>0.0</v>
      </c>
      <c r="H335" s="692">
        <v>30.0</v>
      </c>
      <c r="I335" s="692">
        <v>30.0</v>
      </c>
      <c r="J335" s="693">
        <v>0.0</v>
      </c>
      <c r="K335" s="21" t="s">
        <v>8300</v>
      </c>
      <c r="L335" s="21">
        <v>2.423231177E9</v>
      </c>
      <c r="M335" s="21" t="s">
        <v>47</v>
      </c>
      <c r="N335" s="21" t="s">
        <v>227</v>
      </c>
      <c r="O335" s="21" t="s">
        <v>8301</v>
      </c>
      <c r="P335" s="21" t="s">
        <v>12490</v>
      </c>
      <c r="Q335" s="61">
        <f>COUNTIF('Hedef Liste'!$A:$A,A335)</f>
        <v>1</v>
      </c>
    </row>
    <row r="336" hidden="1">
      <c r="A336" s="21" t="s">
        <v>6006</v>
      </c>
      <c r="B336" s="21" t="s">
        <v>6007</v>
      </c>
      <c r="C336" s="691" t="s">
        <v>12489</v>
      </c>
      <c r="D336" s="21" t="s">
        <v>1449</v>
      </c>
      <c r="E336" s="692">
        <v>163.0</v>
      </c>
      <c r="F336" s="692">
        <v>4.0</v>
      </c>
      <c r="G336" s="692">
        <v>0.0</v>
      </c>
      <c r="H336" s="692">
        <v>32.0</v>
      </c>
      <c r="I336" s="692">
        <v>32.0</v>
      </c>
      <c r="J336" s="693">
        <v>0.0</v>
      </c>
      <c r="K336" s="21" t="s">
        <v>3880</v>
      </c>
      <c r="L336" s="21">
        <v>5.4412341E9</v>
      </c>
      <c r="M336" s="21" t="s">
        <v>47</v>
      </c>
      <c r="N336" s="21" t="s">
        <v>187</v>
      </c>
      <c r="O336" s="21" t="s">
        <v>3881</v>
      </c>
      <c r="P336" s="21" t="s">
        <v>12490</v>
      </c>
      <c r="Q336" s="61">
        <f>COUNTIF('Hedef Liste'!$A:$A,A336)</f>
        <v>1</v>
      </c>
    </row>
    <row r="337" hidden="1">
      <c r="A337" s="21" t="s">
        <v>2983</v>
      </c>
      <c r="B337" s="21" t="s">
        <v>2984</v>
      </c>
      <c r="C337" s="691" t="s">
        <v>12489</v>
      </c>
      <c r="D337" s="21" t="s">
        <v>200</v>
      </c>
      <c r="E337" s="692">
        <v>636.0</v>
      </c>
      <c r="F337" s="692">
        <v>22.0</v>
      </c>
      <c r="G337" s="692">
        <v>0.0</v>
      </c>
      <c r="H337" s="692">
        <v>25.0</v>
      </c>
      <c r="I337" s="692">
        <v>25.0</v>
      </c>
      <c r="J337" s="693">
        <v>0.0</v>
      </c>
      <c r="K337" s="21" t="s">
        <v>2985</v>
      </c>
      <c r="L337" s="21">
        <v>2.422476327E9</v>
      </c>
      <c r="M337" s="21" t="s">
        <v>47</v>
      </c>
      <c r="N337" s="21" t="s">
        <v>1923</v>
      </c>
      <c r="O337" s="21" t="s">
        <v>2986</v>
      </c>
      <c r="P337" s="21" t="s">
        <v>12490</v>
      </c>
      <c r="Q337" s="61">
        <f>COUNTIF('Hedef Liste'!$A:$A,A337)</f>
        <v>1</v>
      </c>
    </row>
    <row r="338" hidden="1">
      <c r="A338" s="21" t="s">
        <v>12762</v>
      </c>
      <c r="B338" s="21" t="s">
        <v>12763</v>
      </c>
      <c r="C338" s="691" t="s">
        <v>12489</v>
      </c>
      <c r="D338" s="21" t="s">
        <v>110</v>
      </c>
      <c r="E338" s="692">
        <v>441.0</v>
      </c>
      <c r="F338" s="692">
        <v>67.0</v>
      </c>
      <c r="G338" s="692">
        <v>81.0</v>
      </c>
      <c r="H338" s="692">
        <v>2.0</v>
      </c>
      <c r="I338" s="692">
        <v>83.0</v>
      </c>
      <c r="J338" s="693">
        <v>0.98</v>
      </c>
      <c r="K338" s="21" t="s">
        <v>12760</v>
      </c>
      <c r="L338" s="21">
        <v>2.425044464E9</v>
      </c>
      <c r="M338" s="21" t="s">
        <v>138</v>
      </c>
      <c r="N338" s="21" t="s">
        <v>139</v>
      </c>
      <c r="O338" s="21" t="s">
        <v>12764</v>
      </c>
      <c r="P338" s="21" t="s">
        <v>12505</v>
      </c>
      <c r="Q338" s="61">
        <f>COUNTIF('Hedef Liste'!$A:$A,A338)</f>
        <v>0</v>
      </c>
    </row>
    <row r="339" hidden="1">
      <c r="A339" s="21" t="s">
        <v>124</v>
      </c>
      <c r="B339" s="21" t="s">
        <v>12765</v>
      </c>
      <c r="C339" s="691" t="s">
        <v>12510</v>
      </c>
      <c r="D339" s="21" t="s">
        <v>126</v>
      </c>
      <c r="E339" s="692">
        <v>911.0</v>
      </c>
      <c r="F339" s="694"/>
      <c r="G339" s="692">
        <v>16.0</v>
      </c>
      <c r="H339" s="692">
        <v>14.0</v>
      </c>
      <c r="I339" s="692">
        <v>30.0</v>
      </c>
      <c r="J339" s="693">
        <v>0.53</v>
      </c>
      <c r="K339" s="21" t="s">
        <v>127</v>
      </c>
      <c r="L339" s="21">
        <v>5.384844336E9</v>
      </c>
      <c r="M339" s="21" t="s">
        <v>65</v>
      </c>
      <c r="N339" s="21" t="s">
        <v>112</v>
      </c>
      <c r="O339" s="21" t="s">
        <v>128</v>
      </c>
      <c r="P339" s="21" t="s">
        <v>12490</v>
      </c>
      <c r="Q339" s="61">
        <f>COUNTIF('Hedef Liste'!$A:$A,A339)</f>
        <v>1</v>
      </c>
    </row>
    <row r="340" hidden="1">
      <c r="A340" s="21" t="s">
        <v>1985</v>
      </c>
      <c r="B340" s="21" t="s">
        <v>1986</v>
      </c>
      <c r="C340" s="691" t="s">
        <v>12489</v>
      </c>
      <c r="D340" s="21" t="s">
        <v>344</v>
      </c>
      <c r="E340" s="692">
        <v>1286.0</v>
      </c>
      <c r="F340" s="692">
        <v>132.0</v>
      </c>
      <c r="G340" s="692">
        <v>0.0</v>
      </c>
      <c r="H340" s="692">
        <v>39.0</v>
      </c>
      <c r="I340" s="692">
        <v>39.0</v>
      </c>
      <c r="J340" s="693">
        <v>0.0</v>
      </c>
      <c r="K340" s="21" t="s">
        <v>12766</v>
      </c>
      <c r="L340" s="21">
        <v>2.422270902E9</v>
      </c>
      <c r="M340" s="21" t="s">
        <v>65</v>
      </c>
      <c r="N340" s="21" t="s">
        <v>256</v>
      </c>
      <c r="O340" s="21" t="s">
        <v>257</v>
      </c>
      <c r="P340" s="21" t="s">
        <v>12490</v>
      </c>
      <c r="Q340" s="61">
        <f>COUNTIF('Hedef Liste'!$A:$A,A340)</f>
        <v>1</v>
      </c>
    </row>
    <row r="341" hidden="1">
      <c r="A341" s="21" t="s">
        <v>737</v>
      </c>
      <c r="B341" s="21" t="s">
        <v>12767</v>
      </c>
      <c r="C341" s="691" t="s">
        <v>12489</v>
      </c>
      <c r="D341" s="21" t="s">
        <v>152</v>
      </c>
      <c r="E341" s="692">
        <v>1145.0</v>
      </c>
      <c r="F341" s="692">
        <v>34.0</v>
      </c>
      <c r="G341" s="692">
        <v>0.0</v>
      </c>
      <c r="H341" s="692">
        <v>19.0</v>
      </c>
      <c r="I341" s="692">
        <v>19.0</v>
      </c>
      <c r="J341" s="693">
        <v>0.0</v>
      </c>
      <c r="K341" s="21" t="s">
        <v>739</v>
      </c>
      <c r="L341" s="21">
        <v>5.457248818E9</v>
      </c>
      <c r="M341" s="21" t="s">
        <v>65</v>
      </c>
      <c r="N341" s="21" t="s">
        <v>1090</v>
      </c>
      <c r="O341" s="21" t="s">
        <v>12768</v>
      </c>
      <c r="P341" s="21" t="s">
        <v>12490</v>
      </c>
      <c r="Q341" s="61">
        <f>COUNTIF('Hedef Liste'!$A:$A,A341)</f>
        <v>1</v>
      </c>
    </row>
    <row r="342" hidden="1">
      <c r="A342" s="21" t="s">
        <v>8261</v>
      </c>
      <c r="B342" s="21" t="s">
        <v>8262</v>
      </c>
      <c r="C342" s="691" t="s">
        <v>12489</v>
      </c>
      <c r="D342" s="21" t="s">
        <v>74</v>
      </c>
      <c r="E342" s="692">
        <v>339.0</v>
      </c>
      <c r="F342" s="692">
        <v>13.0</v>
      </c>
      <c r="G342" s="692">
        <v>0.0</v>
      </c>
      <c r="H342" s="692">
        <v>60.0</v>
      </c>
      <c r="I342" s="692">
        <v>60.0</v>
      </c>
      <c r="J342" s="693">
        <v>0.0</v>
      </c>
      <c r="K342" s="21" t="s">
        <v>505</v>
      </c>
      <c r="L342" s="21">
        <v>2.423120535E9</v>
      </c>
      <c r="M342" s="21" t="s">
        <v>47</v>
      </c>
      <c r="N342" s="21" t="s">
        <v>445</v>
      </c>
      <c r="O342" s="21" t="s">
        <v>506</v>
      </c>
      <c r="P342" s="21" t="s">
        <v>12490</v>
      </c>
      <c r="Q342" s="61">
        <f>COUNTIF('Hedef Liste'!$A:$A,A342)</f>
        <v>1</v>
      </c>
    </row>
    <row r="343" hidden="1">
      <c r="A343" s="21" t="s">
        <v>3220</v>
      </c>
      <c r="B343" s="21" t="s">
        <v>3221</v>
      </c>
      <c r="C343" s="691" t="s">
        <v>12489</v>
      </c>
      <c r="D343" s="21" t="s">
        <v>200</v>
      </c>
      <c r="E343" s="692">
        <v>2559.0</v>
      </c>
      <c r="F343" s="692">
        <v>9.0</v>
      </c>
      <c r="G343" s="692">
        <v>7.0</v>
      </c>
      <c r="H343" s="692">
        <v>30.0</v>
      </c>
      <c r="I343" s="692">
        <v>37.0</v>
      </c>
      <c r="J343" s="693">
        <v>0.19</v>
      </c>
      <c r="K343" s="21" t="s">
        <v>3222</v>
      </c>
      <c r="L343" s="21">
        <v>2.425025406E9</v>
      </c>
      <c r="M343" s="21" t="s">
        <v>47</v>
      </c>
      <c r="N343" s="21" t="s">
        <v>1202</v>
      </c>
      <c r="O343" s="21" t="s">
        <v>3223</v>
      </c>
      <c r="P343" s="21" t="s">
        <v>12490</v>
      </c>
      <c r="Q343" s="61">
        <f>COUNTIF('Hedef Liste'!$A:$A,A343)</f>
        <v>1</v>
      </c>
    </row>
    <row r="344" hidden="1">
      <c r="A344" s="21" t="s">
        <v>7871</v>
      </c>
      <c r="B344" s="21" t="s">
        <v>7872</v>
      </c>
      <c r="C344" s="691" t="s">
        <v>12489</v>
      </c>
      <c r="D344" s="21" t="s">
        <v>74</v>
      </c>
      <c r="E344" s="692">
        <v>1964.0</v>
      </c>
      <c r="F344" s="692">
        <v>52.0</v>
      </c>
      <c r="G344" s="692">
        <v>14.0</v>
      </c>
      <c r="H344" s="692">
        <v>6.0</v>
      </c>
      <c r="I344" s="692">
        <v>20.0</v>
      </c>
      <c r="J344" s="693">
        <v>0.7</v>
      </c>
      <c r="K344" s="21" t="s">
        <v>7873</v>
      </c>
      <c r="L344" s="21">
        <v>2.423352505E9</v>
      </c>
      <c r="M344" s="21" t="s">
        <v>47</v>
      </c>
      <c r="N344" s="21" t="s">
        <v>500</v>
      </c>
      <c r="O344" s="21" t="s">
        <v>7874</v>
      </c>
      <c r="P344" s="21" t="s">
        <v>12490</v>
      </c>
      <c r="Q344" s="61">
        <f>COUNTIF('Hedef Liste'!$A:$A,A344)</f>
        <v>1</v>
      </c>
    </row>
    <row r="345" hidden="1">
      <c r="A345" s="21" t="s">
        <v>7233</v>
      </c>
      <c r="B345" s="21" t="s">
        <v>7234</v>
      </c>
      <c r="C345" s="691" t="s">
        <v>12489</v>
      </c>
      <c r="D345" s="21" t="s">
        <v>152</v>
      </c>
      <c r="E345" s="692">
        <v>148.0</v>
      </c>
      <c r="F345" s="692">
        <v>4.0</v>
      </c>
      <c r="G345" s="692">
        <v>17.0</v>
      </c>
      <c r="H345" s="692">
        <v>7.0</v>
      </c>
      <c r="I345" s="692">
        <v>24.0</v>
      </c>
      <c r="J345" s="693">
        <v>0.71</v>
      </c>
      <c r="K345" s="21" t="s">
        <v>7235</v>
      </c>
      <c r="L345" s="21">
        <v>2.422291226E9</v>
      </c>
      <c r="M345" s="21" t="s">
        <v>138</v>
      </c>
      <c r="N345" s="21" t="s">
        <v>382</v>
      </c>
      <c r="O345" s="21" t="s">
        <v>7236</v>
      </c>
      <c r="P345" s="21" t="s">
        <v>12490</v>
      </c>
      <c r="Q345" s="61">
        <f>COUNTIF('Hedef Liste'!$A:$A,A345)</f>
        <v>1</v>
      </c>
    </row>
    <row r="346" hidden="1">
      <c r="A346" s="21" t="s">
        <v>7632</v>
      </c>
      <c r="B346" s="21" t="s">
        <v>7633</v>
      </c>
      <c r="C346" s="691" t="s">
        <v>12510</v>
      </c>
      <c r="D346" s="21" t="s">
        <v>1449</v>
      </c>
      <c r="E346" s="692">
        <v>18.0</v>
      </c>
      <c r="F346" s="694"/>
      <c r="G346" s="692">
        <v>0.0</v>
      </c>
      <c r="H346" s="692">
        <v>35.0</v>
      </c>
      <c r="I346" s="692">
        <v>35.0</v>
      </c>
      <c r="J346" s="693">
        <v>0.0</v>
      </c>
      <c r="K346" s="21" t="s">
        <v>7634</v>
      </c>
      <c r="L346" s="21">
        <v>5.3001716E9</v>
      </c>
      <c r="M346" s="21" t="s">
        <v>138</v>
      </c>
      <c r="N346" s="21" t="s">
        <v>4879</v>
      </c>
      <c r="O346" s="21" t="s">
        <v>7635</v>
      </c>
      <c r="P346" s="21" t="s">
        <v>12490</v>
      </c>
      <c r="Q346" s="61">
        <f>COUNTIF('Hedef Liste'!$A:$A,A346)</f>
        <v>1</v>
      </c>
    </row>
    <row r="347" hidden="1">
      <c r="A347" s="21" t="s">
        <v>6139</v>
      </c>
      <c r="B347" s="21" t="s">
        <v>12769</v>
      </c>
      <c r="C347" s="691" t="s">
        <v>12489</v>
      </c>
      <c r="D347" s="21" t="s">
        <v>818</v>
      </c>
      <c r="E347" s="692">
        <v>4040.0</v>
      </c>
      <c r="F347" s="692">
        <v>123.0</v>
      </c>
      <c r="G347" s="692">
        <v>18.0</v>
      </c>
      <c r="H347" s="692">
        <v>56.0</v>
      </c>
      <c r="I347" s="692">
        <v>74.0</v>
      </c>
      <c r="J347" s="693">
        <v>0.24</v>
      </c>
      <c r="K347" s="21" t="s">
        <v>6141</v>
      </c>
      <c r="L347" s="21">
        <v>2.423211133E9</v>
      </c>
      <c r="M347" s="21" t="s">
        <v>47</v>
      </c>
      <c r="N347" s="21" t="s">
        <v>2360</v>
      </c>
      <c r="O347" s="21" t="s">
        <v>6142</v>
      </c>
      <c r="P347" s="21" t="s">
        <v>12490</v>
      </c>
      <c r="Q347" s="61">
        <f>COUNTIF('Hedef Liste'!$A:$A,A347)</f>
        <v>1</v>
      </c>
    </row>
    <row r="348" hidden="1">
      <c r="A348" s="21" t="s">
        <v>3898</v>
      </c>
      <c r="B348" s="21" t="s">
        <v>3899</v>
      </c>
      <c r="C348" s="691" t="s">
        <v>12489</v>
      </c>
      <c r="D348" s="21" t="s">
        <v>200</v>
      </c>
      <c r="E348" s="692">
        <v>795.0</v>
      </c>
      <c r="F348" s="692">
        <v>21.0</v>
      </c>
      <c r="G348" s="692">
        <v>0.0</v>
      </c>
      <c r="H348" s="692">
        <v>63.0</v>
      </c>
      <c r="I348" s="692">
        <v>63.0</v>
      </c>
      <c r="J348" s="693">
        <v>0.0</v>
      </c>
      <c r="K348" s="21" t="s">
        <v>3900</v>
      </c>
      <c r="L348" s="21">
        <v>5.393093592E9</v>
      </c>
      <c r="M348" s="21" t="s">
        <v>47</v>
      </c>
      <c r="N348" s="21" t="s">
        <v>1923</v>
      </c>
      <c r="O348" s="21" t="s">
        <v>3901</v>
      </c>
      <c r="P348" s="21" t="s">
        <v>12490</v>
      </c>
      <c r="Q348" s="61">
        <f>COUNTIF('Hedef Liste'!$A:$A,A348)</f>
        <v>1</v>
      </c>
    </row>
    <row r="349" hidden="1">
      <c r="A349" s="21" t="s">
        <v>7684</v>
      </c>
      <c r="B349" s="21" t="s">
        <v>7685</v>
      </c>
      <c r="C349" s="691" t="s">
        <v>12510</v>
      </c>
      <c r="D349" s="21" t="s">
        <v>152</v>
      </c>
      <c r="E349" s="692">
        <v>240.0</v>
      </c>
      <c r="F349" s="694"/>
      <c r="G349" s="692">
        <v>13.0</v>
      </c>
      <c r="H349" s="692">
        <v>32.0</v>
      </c>
      <c r="I349" s="692">
        <v>45.0</v>
      </c>
      <c r="J349" s="693">
        <v>0.29</v>
      </c>
      <c r="K349" s="21" t="s">
        <v>7686</v>
      </c>
      <c r="L349" s="21">
        <v>5.52864464E9</v>
      </c>
      <c r="M349" s="21" t="s">
        <v>65</v>
      </c>
      <c r="N349" s="21" t="s">
        <v>1852</v>
      </c>
      <c r="O349" s="21" t="s">
        <v>7687</v>
      </c>
      <c r="P349" s="21" t="s">
        <v>12490</v>
      </c>
      <c r="Q349" s="61">
        <f>COUNTIF('Hedef Liste'!$A:$A,A349)</f>
        <v>1</v>
      </c>
    </row>
    <row r="350" hidden="1">
      <c r="A350" s="21" t="s">
        <v>8222</v>
      </c>
      <c r="B350" s="21" t="s">
        <v>12770</v>
      </c>
      <c r="C350" s="691" t="s">
        <v>12489</v>
      </c>
      <c r="D350" s="21" t="s">
        <v>74</v>
      </c>
      <c r="E350" s="692">
        <v>8945.0</v>
      </c>
      <c r="F350" s="694"/>
      <c r="G350" s="692">
        <v>15.0</v>
      </c>
      <c r="H350" s="692">
        <v>20.0</v>
      </c>
      <c r="I350" s="692">
        <v>35.0</v>
      </c>
      <c r="J350" s="693">
        <v>0.43</v>
      </c>
      <c r="K350" s="21" t="s">
        <v>8224</v>
      </c>
      <c r="L350" s="21">
        <v>5.451079507E9</v>
      </c>
      <c r="M350" s="21" t="s">
        <v>65</v>
      </c>
      <c r="N350" s="21" t="s">
        <v>169</v>
      </c>
      <c r="O350" s="21" t="s">
        <v>8225</v>
      </c>
      <c r="P350" s="21" t="s">
        <v>12490</v>
      </c>
      <c r="Q350" s="61">
        <f>COUNTIF('Hedef Liste'!$A:$A,A350)</f>
        <v>1</v>
      </c>
    </row>
    <row r="351" hidden="1">
      <c r="A351" s="21" t="s">
        <v>4168</v>
      </c>
      <c r="B351" s="21" t="s">
        <v>4169</v>
      </c>
      <c r="C351" s="691" t="s">
        <v>12489</v>
      </c>
      <c r="D351" s="21" t="s">
        <v>200</v>
      </c>
      <c r="E351" s="692">
        <v>4290.0</v>
      </c>
      <c r="F351" s="692">
        <v>157.0</v>
      </c>
      <c r="G351" s="692">
        <v>0.0</v>
      </c>
      <c r="H351" s="692">
        <v>37.0</v>
      </c>
      <c r="I351" s="692">
        <v>37.0</v>
      </c>
      <c r="J351" s="693">
        <v>0.0</v>
      </c>
      <c r="K351" s="21" t="s">
        <v>6338</v>
      </c>
      <c r="L351" s="21">
        <v>5.528344407E9</v>
      </c>
      <c r="M351" s="21" t="s">
        <v>65</v>
      </c>
      <c r="N351" s="21" t="s">
        <v>755</v>
      </c>
      <c r="O351" s="21" t="s">
        <v>4171</v>
      </c>
      <c r="P351" s="21" t="s">
        <v>12490</v>
      </c>
      <c r="Q351" s="61">
        <f>COUNTIF('Hedef Liste'!$A:$A,A351)</f>
        <v>1</v>
      </c>
    </row>
    <row r="352" hidden="1">
      <c r="A352" s="21" t="s">
        <v>1067</v>
      </c>
      <c r="B352" s="21" t="s">
        <v>1068</v>
      </c>
      <c r="C352" s="691" t="s">
        <v>12510</v>
      </c>
      <c r="D352" s="21" t="s">
        <v>200</v>
      </c>
      <c r="E352" s="692">
        <v>223.0</v>
      </c>
      <c r="F352" s="694"/>
      <c r="G352" s="692">
        <v>23.0</v>
      </c>
      <c r="H352" s="692">
        <v>36.0</v>
      </c>
      <c r="I352" s="692">
        <v>59.0</v>
      </c>
      <c r="J352" s="693">
        <v>0.39</v>
      </c>
      <c r="K352" s="21" t="s">
        <v>1069</v>
      </c>
      <c r="L352" s="21">
        <v>2.422470113E9</v>
      </c>
      <c r="M352" s="21" t="s">
        <v>47</v>
      </c>
      <c r="N352" s="21" t="s">
        <v>1059</v>
      </c>
      <c r="O352" s="21" t="s">
        <v>1070</v>
      </c>
      <c r="P352" s="21" t="s">
        <v>12490</v>
      </c>
      <c r="Q352" s="61">
        <f>COUNTIF('Hedef Liste'!$A:$A,A352)</f>
        <v>1</v>
      </c>
    </row>
    <row r="353" hidden="1">
      <c r="A353" s="21" t="s">
        <v>3788</v>
      </c>
      <c r="B353" s="21" t="s">
        <v>3789</v>
      </c>
      <c r="C353" s="691" t="s">
        <v>12489</v>
      </c>
      <c r="D353" s="21" t="s">
        <v>200</v>
      </c>
      <c r="E353" s="692">
        <v>4899.0</v>
      </c>
      <c r="F353" s="692">
        <v>304.0</v>
      </c>
      <c r="G353" s="692">
        <v>0.0</v>
      </c>
      <c r="H353" s="692">
        <v>65.0</v>
      </c>
      <c r="I353" s="692">
        <v>65.0</v>
      </c>
      <c r="J353" s="693">
        <v>0.0</v>
      </c>
      <c r="K353" s="21" t="s">
        <v>3790</v>
      </c>
      <c r="L353" s="21">
        <v>2.422284E9</v>
      </c>
      <c r="M353" s="21" t="s">
        <v>138</v>
      </c>
      <c r="N353" s="21" t="s">
        <v>333</v>
      </c>
      <c r="O353" s="21" t="s">
        <v>3791</v>
      </c>
      <c r="P353" s="21" t="s">
        <v>12490</v>
      </c>
      <c r="Q353" s="61">
        <f>COUNTIF('Hedef Liste'!$A:$A,A353)</f>
        <v>1</v>
      </c>
    </row>
    <row r="354" hidden="1">
      <c r="A354" s="21" t="s">
        <v>3356</v>
      </c>
      <c r="B354" s="21" t="s">
        <v>3357</v>
      </c>
      <c r="C354" s="691" t="s">
        <v>12489</v>
      </c>
      <c r="D354" s="21" t="s">
        <v>200</v>
      </c>
      <c r="E354" s="692">
        <v>934.0</v>
      </c>
      <c r="F354" s="694"/>
      <c r="G354" s="692">
        <v>0.0</v>
      </c>
      <c r="H354" s="692">
        <v>28.0</v>
      </c>
      <c r="I354" s="692">
        <v>28.0</v>
      </c>
      <c r="J354" s="693">
        <v>0.0</v>
      </c>
      <c r="K354" s="21" t="s">
        <v>3358</v>
      </c>
      <c r="L354" s="21">
        <v>5.526715524E9</v>
      </c>
      <c r="M354" s="21" t="s">
        <v>58</v>
      </c>
      <c r="N354" s="21" t="s">
        <v>1823</v>
      </c>
      <c r="O354" s="21" t="s">
        <v>3359</v>
      </c>
      <c r="P354" s="21" t="s">
        <v>12490</v>
      </c>
      <c r="Q354" s="61">
        <f>COUNTIF('Hedef Liste'!$A:$A,A354)</f>
        <v>1</v>
      </c>
    </row>
    <row r="355" hidden="1">
      <c r="A355" s="21" t="s">
        <v>5887</v>
      </c>
      <c r="B355" s="21" t="s">
        <v>5888</v>
      </c>
      <c r="C355" s="691" t="s">
        <v>12510</v>
      </c>
      <c r="D355" s="21" t="s">
        <v>74</v>
      </c>
      <c r="E355" s="692">
        <v>447.0</v>
      </c>
      <c r="F355" s="694"/>
      <c r="G355" s="692">
        <v>21.0</v>
      </c>
      <c r="H355" s="692">
        <v>17.0</v>
      </c>
      <c r="I355" s="692">
        <v>38.0</v>
      </c>
      <c r="J355" s="693">
        <v>0.55</v>
      </c>
      <c r="K355" s="21" t="s">
        <v>5889</v>
      </c>
      <c r="L355" s="21">
        <v>2.424707807E9</v>
      </c>
      <c r="M355" s="21" t="s">
        <v>47</v>
      </c>
      <c r="N355" s="21" t="s">
        <v>6884</v>
      </c>
      <c r="O355" s="21" t="s">
        <v>5890</v>
      </c>
      <c r="P355" s="21" t="s">
        <v>12490</v>
      </c>
      <c r="Q355" s="61">
        <f>COUNTIF('Hedef Liste'!$A:$A,A355)</f>
        <v>1</v>
      </c>
    </row>
    <row r="356" hidden="1">
      <c r="A356" s="21" t="s">
        <v>1820</v>
      </c>
      <c r="B356" s="21" t="s">
        <v>1821</v>
      </c>
      <c r="C356" s="691" t="s">
        <v>12489</v>
      </c>
      <c r="D356" s="21" t="s">
        <v>818</v>
      </c>
      <c r="E356" s="692">
        <v>930.0</v>
      </c>
      <c r="F356" s="692">
        <v>27.0</v>
      </c>
      <c r="G356" s="692">
        <v>11.0</v>
      </c>
      <c r="H356" s="692">
        <v>46.0</v>
      </c>
      <c r="I356" s="692">
        <v>57.0</v>
      </c>
      <c r="J356" s="696">
        <v>0.19</v>
      </c>
      <c r="K356" s="21" t="s">
        <v>1822</v>
      </c>
      <c r="L356" s="21">
        <v>2.427461817E9</v>
      </c>
      <c r="M356" s="21" t="s">
        <v>58</v>
      </c>
      <c r="N356" s="21" t="s">
        <v>1823</v>
      </c>
      <c r="O356" s="21" t="s">
        <v>1824</v>
      </c>
      <c r="P356" s="21" t="s">
        <v>12490</v>
      </c>
      <c r="Q356" s="61">
        <f>COUNTIF('Hedef Liste'!$A:$A,A356)</f>
        <v>1</v>
      </c>
    </row>
    <row r="357" hidden="1">
      <c r="A357" s="21" t="s">
        <v>6624</v>
      </c>
      <c r="B357" s="21" t="s">
        <v>6625</v>
      </c>
      <c r="C357" s="691" t="s">
        <v>12489</v>
      </c>
      <c r="D357" s="21" t="s">
        <v>818</v>
      </c>
      <c r="E357" s="692">
        <v>262.0</v>
      </c>
      <c r="F357" s="692">
        <v>1.0</v>
      </c>
      <c r="G357" s="692">
        <v>28.0</v>
      </c>
      <c r="H357" s="692">
        <v>18.0</v>
      </c>
      <c r="I357" s="692">
        <v>46.0</v>
      </c>
      <c r="J357" s="693">
        <v>0.61</v>
      </c>
      <c r="K357" s="21" t="s">
        <v>6626</v>
      </c>
      <c r="L357" s="21">
        <v>5.07610304E9</v>
      </c>
      <c r="M357" s="21" t="s">
        <v>47</v>
      </c>
      <c r="N357" s="21" t="s">
        <v>445</v>
      </c>
      <c r="O357" s="21" t="s">
        <v>6627</v>
      </c>
      <c r="P357" s="21" t="s">
        <v>12490</v>
      </c>
      <c r="Q357" s="61">
        <f>COUNTIF('Hedef Liste'!$A:$A,A357)</f>
        <v>1</v>
      </c>
    </row>
    <row r="358" hidden="1">
      <c r="A358" s="21" t="s">
        <v>4921</v>
      </c>
      <c r="B358" s="21" t="s">
        <v>4922</v>
      </c>
      <c r="C358" s="691" t="s">
        <v>12489</v>
      </c>
      <c r="D358" s="21" t="s">
        <v>152</v>
      </c>
      <c r="E358" s="692">
        <v>349.0</v>
      </c>
      <c r="F358" s="694"/>
      <c r="G358" s="692">
        <v>0.0</v>
      </c>
      <c r="H358" s="692">
        <v>49.0</v>
      </c>
      <c r="I358" s="692">
        <v>49.0</v>
      </c>
      <c r="J358" s="693">
        <v>0.0</v>
      </c>
      <c r="K358" s="21" t="s">
        <v>4923</v>
      </c>
      <c r="L358" s="21">
        <v>2.422283755E9</v>
      </c>
      <c r="M358" s="21" t="s">
        <v>138</v>
      </c>
      <c r="N358" s="21" t="s">
        <v>320</v>
      </c>
      <c r="O358" s="21" t="s">
        <v>4924</v>
      </c>
      <c r="P358" s="21" t="s">
        <v>12490</v>
      </c>
      <c r="Q358" s="61">
        <f>COUNTIF('Hedef Liste'!$A:$A,A358)</f>
        <v>1</v>
      </c>
    </row>
    <row r="359" hidden="1">
      <c r="A359" s="21" t="s">
        <v>248</v>
      </c>
      <c r="B359" s="21" t="s">
        <v>12771</v>
      </c>
      <c r="C359" s="691" t="s">
        <v>12489</v>
      </c>
      <c r="D359" s="21" t="s">
        <v>74</v>
      </c>
      <c r="E359" s="692">
        <v>4541.0</v>
      </c>
      <c r="F359" s="692">
        <v>52.0</v>
      </c>
      <c r="G359" s="692">
        <v>11.0</v>
      </c>
      <c r="H359" s="692">
        <v>76.0</v>
      </c>
      <c r="I359" s="692">
        <v>87.0</v>
      </c>
      <c r="J359" s="693">
        <v>0.13</v>
      </c>
      <c r="K359" s="21" t="s">
        <v>250</v>
      </c>
      <c r="L359" s="21">
        <v>5.348129499E9</v>
      </c>
      <c r="M359" s="21" t="s">
        <v>65</v>
      </c>
      <c r="N359" s="21" t="s">
        <v>112</v>
      </c>
      <c r="O359" s="21" t="s">
        <v>251</v>
      </c>
      <c r="P359" s="21" t="s">
        <v>12490</v>
      </c>
      <c r="Q359" s="61">
        <f>COUNTIF('Hedef Liste'!$A:$A,A359)</f>
        <v>1</v>
      </c>
    </row>
    <row r="360" hidden="1">
      <c r="A360" s="21" t="s">
        <v>4285</v>
      </c>
      <c r="B360" s="21" t="s">
        <v>4286</v>
      </c>
      <c r="C360" s="691" t="s">
        <v>12489</v>
      </c>
      <c r="D360" s="21" t="s">
        <v>200</v>
      </c>
      <c r="E360" s="692">
        <v>1082.0</v>
      </c>
      <c r="F360" s="692">
        <v>65.0</v>
      </c>
      <c r="G360" s="692">
        <v>0.0</v>
      </c>
      <c r="H360" s="692">
        <v>45.0</v>
      </c>
      <c r="I360" s="692">
        <v>45.0</v>
      </c>
      <c r="J360" s="693">
        <v>0.0</v>
      </c>
      <c r="K360" s="21" t="s">
        <v>4287</v>
      </c>
      <c r="L360" s="21">
        <v>5.446190127E9</v>
      </c>
      <c r="M360" s="21" t="s">
        <v>58</v>
      </c>
      <c r="N360" s="21" t="s">
        <v>2349</v>
      </c>
      <c r="O360" s="21" t="s">
        <v>4288</v>
      </c>
      <c r="P360" s="21" t="s">
        <v>12490</v>
      </c>
      <c r="Q360" s="61">
        <f>COUNTIF('Hedef Liste'!$A:$A,A360)</f>
        <v>1</v>
      </c>
    </row>
    <row r="361" hidden="1">
      <c r="A361" s="21" t="s">
        <v>1098</v>
      </c>
      <c r="B361" s="21" t="s">
        <v>1099</v>
      </c>
      <c r="C361" s="691" t="s">
        <v>12489</v>
      </c>
      <c r="D361" s="21" t="s">
        <v>45</v>
      </c>
      <c r="E361" s="692">
        <v>794.0</v>
      </c>
      <c r="F361" s="692">
        <v>15.0</v>
      </c>
      <c r="G361" s="692">
        <v>0.0</v>
      </c>
      <c r="H361" s="692">
        <v>13.0</v>
      </c>
      <c r="I361" s="692">
        <v>13.0</v>
      </c>
      <c r="J361" s="693">
        <v>0.0</v>
      </c>
      <c r="K361" s="21" t="s">
        <v>1100</v>
      </c>
      <c r="L361" s="21">
        <v>2.427420904E9</v>
      </c>
      <c r="M361" s="21" t="s">
        <v>58</v>
      </c>
      <c r="N361" s="21" t="s">
        <v>1101</v>
      </c>
      <c r="O361" s="21" t="s">
        <v>1102</v>
      </c>
      <c r="P361" s="21" t="s">
        <v>12490</v>
      </c>
      <c r="Q361" s="61">
        <f>COUNTIF('Hedef Liste'!$A:$A,A361)</f>
        <v>1</v>
      </c>
    </row>
    <row r="362" hidden="1">
      <c r="A362" s="21" t="s">
        <v>7461</v>
      </c>
      <c r="B362" s="21" t="s">
        <v>7462</v>
      </c>
      <c r="C362" s="691" t="s">
        <v>12489</v>
      </c>
      <c r="D362" s="21" t="s">
        <v>126</v>
      </c>
      <c r="E362" s="692">
        <v>638.0</v>
      </c>
      <c r="F362" s="692">
        <v>27.0</v>
      </c>
      <c r="G362" s="692">
        <v>13.0</v>
      </c>
      <c r="H362" s="692">
        <v>8.0</v>
      </c>
      <c r="I362" s="692">
        <v>21.0</v>
      </c>
      <c r="J362" s="693">
        <v>0.62</v>
      </c>
      <c r="K362" s="21" t="s">
        <v>7463</v>
      </c>
      <c r="L362" s="21">
        <v>2.427465466E9</v>
      </c>
      <c r="M362" s="21" t="s">
        <v>58</v>
      </c>
      <c r="N362" s="21" t="s">
        <v>1101</v>
      </c>
      <c r="O362" s="21" t="s">
        <v>7464</v>
      </c>
      <c r="P362" s="21" t="s">
        <v>12490</v>
      </c>
      <c r="Q362" s="61">
        <f>COUNTIF('Hedef Liste'!$A:$A,A362)</f>
        <v>1</v>
      </c>
    </row>
    <row r="363" hidden="1">
      <c r="A363" s="21" t="s">
        <v>4568</v>
      </c>
      <c r="B363" s="21" t="s">
        <v>4569</v>
      </c>
      <c r="C363" s="691" t="s">
        <v>12489</v>
      </c>
      <c r="D363" s="21" t="s">
        <v>200</v>
      </c>
      <c r="E363" s="692">
        <v>382.0</v>
      </c>
      <c r="F363" s="692">
        <v>13.0</v>
      </c>
      <c r="G363" s="692">
        <v>0.0</v>
      </c>
      <c r="H363" s="692">
        <v>41.0</v>
      </c>
      <c r="I363" s="692">
        <v>41.0</v>
      </c>
      <c r="J363" s="693">
        <v>0.0</v>
      </c>
      <c r="K363" s="21" t="s">
        <v>4570</v>
      </c>
      <c r="L363" s="21">
        <v>2.427464627E9</v>
      </c>
      <c r="M363" s="21" t="s">
        <v>58</v>
      </c>
      <c r="N363" s="21" t="s">
        <v>892</v>
      </c>
      <c r="O363" s="21" t="s">
        <v>4571</v>
      </c>
      <c r="P363" s="21" t="s">
        <v>12490</v>
      </c>
      <c r="Q363" s="61">
        <f>COUNTIF('Hedef Liste'!$A:$A,A363)</f>
        <v>1</v>
      </c>
    </row>
    <row r="364" hidden="1">
      <c r="A364" s="21" t="s">
        <v>6619</v>
      </c>
      <c r="B364" s="21" t="s">
        <v>6620</v>
      </c>
      <c r="C364" s="691" t="s">
        <v>12489</v>
      </c>
      <c r="D364" s="21" t="s">
        <v>200</v>
      </c>
      <c r="E364" s="692">
        <v>657.0</v>
      </c>
      <c r="F364" s="692">
        <v>10.0</v>
      </c>
      <c r="G364" s="692">
        <v>0.0</v>
      </c>
      <c r="H364" s="692">
        <v>62.0</v>
      </c>
      <c r="I364" s="692">
        <v>62.0</v>
      </c>
      <c r="J364" s="693">
        <v>0.0</v>
      </c>
      <c r="K364" s="21" t="s">
        <v>6621</v>
      </c>
      <c r="L364" s="21">
        <v>2.427428333E9</v>
      </c>
      <c r="M364" s="21" t="s">
        <v>58</v>
      </c>
      <c r="N364" s="21" t="s">
        <v>5792</v>
      </c>
      <c r="O364" s="21" t="s">
        <v>6622</v>
      </c>
      <c r="P364" s="21" t="s">
        <v>12490</v>
      </c>
      <c r="Q364" s="61">
        <f>COUNTIF('Hedef Liste'!$A:$A,A364)</f>
        <v>1</v>
      </c>
    </row>
    <row r="365" hidden="1">
      <c r="A365" s="21" t="s">
        <v>5046</v>
      </c>
      <c r="B365" s="21" t="s">
        <v>5047</v>
      </c>
      <c r="C365" s="691" t="s">
        <v>12489</v>
      </c>
      <c r="D365" s="21" t="s">
        <v>63</v>
      </c>
      <c r="E365" s="692">
        <v>689.0</v>
      </c>
      <c r="F365" s="692">
        <v>12.0</v>
      </c>
      <c r="G365" s="692">
        <v>42.0</v>
      </c>
      <c r="H365" s="692">
        <v>7.0</v>
      </c>
      <c r="I365" s="692">
        <v>49.0</v>
      </c>
      <c r="J365" s="693">
        <v>0.86</v>
      </c>
      <c r="K365" s="21" t="s">
        <v>4374</v>
      </c>
      <c r="L365" s="21">
        <v>2.422260477E9</v>
      </c>
      <c r="M365" s="21" t="s">
        <v>65</v>
      </c>
      <c r="N365" s="21" t="s">
        <v>3323</v>
      </c>
      <c r="O365" s="21" t="s">
        <v>4379</v>
      </c>
      <c r="P365" s="21" t="s">
        <v>12490</v>
      </c>
      <c r="Q365" s="61">
        <f>COUNTIF('Hedef Liste'!$A:$A,A365)</f>
        <v>1</v>
      </c>
    </row>
    <row r="366" hidden="1">
      <c r="A366" s="21" t="s">
        <v>5049</v>
      </c>
      <c r="B366" s="21" t="s">
        <v>5050</v>
      </c>
      <c r="C366" s="691" t="s">
        <v>12489</v>
      </c>
      <c r="D366" s="21" t="s">
        <v>63</v>
      </c>
      <c r="E366" s="692">
        <v>3573.0</v>
      </c>
      <c r="F366" s="692">
        <v>498.0</v>
      </c>
      <c r="G366" s="692">
        <v>55.0</v>
      </c>
      <c r="H366" s="692">
        <v>11.0</v>
      </c>
      <c r="I366" s="692">
        <v>66.0</v>
      </c>
      <c r="J366" s="693">
        <v>0.83</v>
      </c>
      <c r="K366" s="21" t="s">
        <v>4374</v>
      </c>
      <c r="L366" s="21">
        <v>2.422260477E9</v>
      </c>
      <c r="M366" s="21" t="s">
        <v>65</v>
      </c>
      <c r="N366" s="21" t="s">
        <v>112</v>
      </c>
      <c r="O366" s="21" t="s">
        <v>5051</v>
      </c>
      <c r="P366" s="21" t="s">
        <v>12490</v>
      </c>
      <c r="Q366" s="61">
        <f>COUNTIF('Hedef Liste'!$A:$A,A366)</f>
        <v>1</v>
      </c>
    </row>
    <row r="367" hidden="1">
      <c r="A367" s="21" t="s">
        <v>4385</v>
      </c>
      <c r="B367" s="21" t="s">
        <v>4386</v>
      </c>
      <c r="C367" s="691" t="s">
        <v>12489</v>
      </c>
      <c r="D367" s="21" t="s">
        <v>233</v>
      </c>
      <c r="E367" s="692">
        <v>600.0</v>
      </c>
      <c r="F367" s="692">
        <v>12.0</v>
      </c>
      <c r="G367" s="692">
        <v>21.0</v>
      </c>
      <c r="H367" s="692">
        <v>13.0</v>
      </c>
      <c r="I367" s="692">
        <v>34.0</v>
      </c>
      <c r="J367" s="693">
        <v>0.62</v>
      </c>
      <c r="K367" s="21" t="s">
        <v>4387</v>
      </c>
      <c r="L367" s="21">
        <v>5.526450706E9</v>
      </c>
      <c r="M367" s="21" t="s">
        <v>65</v>
      </c>
      <c r="N367" s="21" t="s">
        <v>772</v>
      </c>
      <c r="O367" s="21" t="s">
        <v>4388</v>
      </c>
      <c r="P367" s="21" t="s">
        <v>12490</v>
      </c>
      <c r="Q367" s="61">
        <f>COUNTIF('Hedef Liste'!$A:$A,A367)</f>
        <v>1</v>
      </c>
    </row>
    <row r="368" hidden="1">
      <c r="A368" s="21" t="s">
        <v>1050</v>
      </c>
      <c r="B368" s="21" t="s">
        <v>1051</v>
      </c>
      <c r="C368" s="691" t="s">
        <v>12489</v>
      </c>
      <c r="D368" s="21" t="s">
        <v>110</v>
      </c>
      <c r="E368" s="692">
        <v>1269.0</v>
      </c>
      <c r="F368" s="692">
        <v>77.0</v>
      </c>
      <c r="G368" s="692">
        <v>1.0</v>
      </c>
      <c r="H368" s="692">
        <v>47.0</v>
      </c>
      <c r="I368" s="692">
        <v>48.0</v>
      </c>
      <c r="J368" s="693">
        <v>0.02</v>
      </c>
      <c r="K368" s="21" t="s">
        <v>1052</v>
      </c>
      <c r="L368" s="21">
        <v>2.42237609E9</v>
      </c>
      <c r="M368" s="21" t="s">
        <v>47</v>
      </c>
      <c r="N368" s="21" t="s">
        <v>1053</v>
      </c>
      <c r="O368" s="21" t="s">
        <v>1054</v>
      </c>
      <c r="P368" s="21" t="s">
        <v>12490</v>
      </c>
      <c r="Q368" s="61">
        <f>COUNTIF('Hedef Liste'!$A:$A,A368)</f>
        <v>1</v>
      </c>
    </row>
    <row r="369" hidden="1">
      <c r="A369" s="21" t="s">
        <v>12772</v>
      </c>
      <c r="B369" s="21" t="s">
        <v>12773</v>
      </c>
      <c r="C369" s="691" t="s">
        <v>12489</v>
      </c>
      <c r="D369" s="21" t="s">
        <v>325</v>
      </c>
      <c r="E369" s="692">
        <v>960.0</v>
      </c>
      <c r="F369" s="692">
        <v>70.0</v>
      </c>
      <c r="G369" s="692">
        <v>95.0</v>
      </c>
      <c r="H369" s="692">
        <v>8.0</v>
      </c>
      <c r="I369" s="692">
        <v>103.0</v>
      </c>
      <c r="J369" s="693">
        <v>0.92</v>
      </c>
      <c r="K369" s="21" t="s">
        <v>12519</v>
      </c>
      <c r="L369" s="21">
        <v>5.331658003E9</v>
      </c>
      <c r="M369" s="21" t="s">
        <v>1147</v>
      </c>
      <c r="N369" s="21" t="s">
        <v>483</v>
      </c>
      <c r="O369" s="21" t="s">
        <v>12774</v>
      </c>
      <c r="P369" s="21" t="s">
        <v>12505</v>
      </c>
      <c r="Q369" s="61">
        <f>COUNTIF('Hedef Liste'!$A:$A,A369)</f>
        <v>0</v>
      </c>
    </row>
    <row r="370" hidden="1">
      <c r="A370" s="21" t="s">
        <v>4877</v>
      </c>
      <c r="B370" s="21" t="s">
        <v>4878</v>
      </c>
      <c r="C370" s="691" t="s">
        <v>12489</v>
      </c>
      <c r="D370" s="21" t="s">
        <v>200</v>
      </c>
      <c r="E370" s="692">
        <v>4675.0</v>
      </c>
      <c r="F370" s="692">
        <v>168.0</v>
      </c>
      <c r="G370" s="692">
        <v>0.0</v>
      </c>
      <c r="H370" s="692">
        <v>32.0</v>
      </c>
      <c r="I370" s="692">
        <v>32.0</v>
      </c>
      <c r="J370" s="693">
        <v>0.0</v>
      </c>
      <c r="K370" s="21" t="s">
        <v>2783</v>
      </c>
      <c r="L370" s="21">
        <v>2.422262126E9</v>
      </c>
      <c r="M370" s="21" t="s">
        <v>138</v>
      </c>
      <c r="N370" s="21" t="s">
        <v>4879</v>
      </c>
      <c r="O370" s="21" t="s">
        <v>4880</v>
      </c>
      <c r="P370" s="21" t="s">
        <v>12490</v>
      </c>
      <c r="Q370" s="61">
        <f>COUNTIF('Hedef Liste'!$A:$A,A370)</f>
        <v>1</v>
      </c>
    </row>
    <row r="371" hidden="1">
      <c r="A371" s="21" t="s">
        <v>2596</v>
      </c>
      <c r="B371" s="21" t="s">
        <v>2597</v>
      </c>
      <c r="C371" s="691" t="s">
        <v>12489</v>
      </c>
      <c r="D371" s="21" t="s">
        <v>74</v>
      </c>
      <c r="E371" s="692">
        <v>1589.0</v>
      </c>
      <c r="F371" s="692">
        <v>80.0</v>
      </c>
      <c r="G371" s="692">
        <v>36.0</v>
      </c>
      <c r="H371" s="692">
        <v>51.0</v>
      </c>
      <c r="I371" s="692">
        <v>87.0</v>
      </c>
      <c r="J371" s="693">
        <v>0.41</v>
      </c>
      <c r="K371" s="21" t="s">
        <v>12775</v>
      </c>
      <c r="L371" s="21">
        <v>5.444172288E9</v>
      </c>
      <c r="M371" s="21" t="s">
        <v>65</v>
      </c>
      <c r="N371" s="21" t="s">
        <v>112</v>
      </c>
      <c r="O371" s="21" t="s">
        <v>2599</v>
      </c>
      <c r="P371" s="21" t="s">
        <v>12490</v>
      </c>
      <c r="Q371" s="61">
        <f>COUNTIF('Hedef Liste'!$A:$A,A371)</f>
        <v>1</v>
      </c>
    </row>
    <row r="372" hidden="1">
      <c r="A372" s="21" t="s">
        <v>1113</v>
      </c>
      <c r="B372" s="21" t="s">
        <v>1114</v>
      </c>
      <c r="C372" s="691" t="s">
        <v>12489</v>
      </c>
      <c r="D372" s="21" t="s">
        <v>818</v>
      </c>
      <c r="E372" s="692">
        <v>1847.0</v>
      </c>
      <c r="F372" s="692">
        <v>114.0</v>
      </c>
      <c r="G372" s="692">
        <v>26.0</v>
      </c>
      <c r="H372" s="692">
        <v>10.0</v>
      </c>
      <c r="I372" s="692">
        <v>36.0</v>
      </c>
      <c r="J372" s="693">
        <v>0.72</v>
      </c>
      <c r="K372" s="21" t="s">
        <v>1115</v>
      </c>
      <c r="L372" s="21">
        <v>2.422292707E9</v>
      </c>
      <c r="M372" s="21" t="s">
        <v>138</v>
      </c>
      <c r="N372" s="21" t="s">
        <v>382</v>
      </c>
      <c r="O372" s="21" t="s">
        <v>1116</v>
      </c>
      <c r="P372" s="21" t="s">
        <v>12490</v>
      </c>
      <c r="Q372" s="61">
        <f>COUNTIF('Hedef Liste'!$A:$A,A372)</f>
        <v>1</v>
      </c>
    </row>
    <row r="373" hidden="1">
      <c r="A373" s="21" t="s">
        <v>12776</v>
      </c>
      <c r="B373" s="21" t="s">
        <v>12777</v>
      </c>
      <c r="C373" s="691" t="s">
        <v>12489</v>
      </c>
      <c r="D373" s="21" t="s">
        <v>110</v>
      </c>
      <c r="E373" s="692">
        <v>1626.0</v>
      </c>
      <c r="F373" s="692">
        <v>103.0</v>
      </c>
      <c r="G373" s="692">
        <v>101.0</v>
      </c>
      <c r="H373" s="692">
        <v>3.0</v>
      </c>
      <c r="I373" s="692">
        <v>104.0</v>
      </c>
      <c r="J373" s="693">
        <v>0.97</v>
      </c>
      <c r="K373" s="21" t="s">
        <v>12760</v>
      </c>
      <c r="L373" s="21">
        <v>2.422301166E9</v>
      </c>
      <c r="M373" s="21" t="s">
        <v>138</v>
      </c>
      <c r="N373" s="21" t="s">
        <v>202</v>
      </c>
      <c r="O373" s="21" t="s">
        <v>12778</v>
      </c>
      <c r="P373" s="21" t="s">
        <v>12505</v>
      </c>
      <c r="Q373" s="61">
        <f>COUNTIF('Hedef Liste'!$A:$A,A373)</f>
        <v>0</v>
      </c>
    </row>
    <row r="374" hidden="1">
      <c r="A374" s="21" t="s">
        <v>480</v>
      </c>
      <c r="B374" s="21" t="s">
        <v>481</v>
      </c>
      <c r="C374" s="691" t="s">
        <v>12489</v>
      </c>
      <c r="D374" s="21" t="s">
        <v>325</v>
      </c>
      <c r="E374" s="692">
        <v>460.0</v>
      </c>
      <c r="F374" s="692">
        <v>12.0</v>
      </c>
      <c r="G374" s="692">
        <v>7.0</v>
      </c>
      <c r="H374" s="692">
        <v>28.0</v>
      </c>
      <c r="I374" s="692">
        <v>35.0</v>
      </c>
      <c r="J374" s="693">
        <v>0.2</v>
      </c>
      <c r="K374" s="21" t="s">
        <v>482</v>
      </c>
      <c r="L374" s="21">
        <v>5.393849596E9</v>
      </c>
      <c r="M374" s="21" t="s">
        <v>65</v>
      </c>
      <c r="N374" s="21" t="s">
        <v>483</v>
      </c>
      <c r="O374" s="21" t="s">
        <v>484</v>
      </c>
      <c r="P374" s="21" t="s">
        <v>12490</v>
      </c>
      <c r="Q374" s="61">
        <f>COUNTIF('Hedef Liste'!$A:$A,A374)</f>
        <v>1</v>
      </c>
    </row>
    <row r="375" hidden="1">
      <c r="A375" s="21" t="s">
        <v>374</v>
      </c>
      <c r="B375" s="21" t="s">
        <v>375</v>
      </c>
      <c r="C375" s="691" t="s">
        <v>12510</v>
      </c>
      <c r="D375" s="21" t="s">
        <v>200</v>
      </c>
      <c r="E375" s="692">
        <v>245.0</v>
      </c>
      <c r="F375" s="694"/>
      <c r="G375" s="692">
        <v>0.0</v>
      </c>
      <c r="H375" s="692">
        <v>21.0</v>
      </c>
      <c r="I375" s="692">
        <v>21.0</v>
      </c>
      <c r="J375" s="696">
        <v>0.0</v>
      </c>
      <c r="K375" s="21" t="s">
        <v>376</v>
      </c>
      <c r="L375" s="21">
        <v>5.352638489E9</v>
      </c>
      <c r="M375" s="21" t="s">
        <v>368</v>
      </c>
      <c r="N375" s="21" t="s">
        <v>369</v>
      </c>
      <c r="O375" s="21" t="s">
        <v>377</v>
      </c>
      <c r="P375" s="21" t="s">
        <v>12490</v>
      </c>
      <c r="Q375" s="61">
        <f>COUNTIF('Hedef Liste'!$A:$A,A375)</f>
        <v>1</v>
      </c>
    </row>
    <row r="376" hidden="1">
      <c r="A376" s="21" t="s">
        <v>4055</v>
      </c>
      <c r="B376" s="21" t="s">
        <v>4056</v>
      </c>
      <c r="C376" s="691" t="s">
        <v>12489</v>
      </c>
      <c r="D376" s="21" t="s">
        <v>200</v>
      </c>
      <c r="E376" s="692">
        <v>3215.0</v>
      </c>
      <c r="F376" s="692">
        <v>152.0</v>
      </c>
      <c r="G376" s="692">
        <v>6.0</v>
      </c>
      <c r="H376" s="692">
        <v>1.0</v>
      </c>
      <c r="I376" s="692">
        <v>7.0</v>
      </c>
      <c r="J376" s="693">
        <v>0.86</v>
      </c>
      <c r="K376" s="21" t="s">
        <v>12779</v>
      </c>
      <c r="L376" s="21">
        <v>2.422446789E9</v>
      </c>
      <c r="M376" s="21" t="s">
        <v>47</v>
      </c>
      <c r="N376" s="21" t="s">
        <v>1059</v>
      </c>
      <c r="O376" s="21" t="s">
        <v>4058</v>
      </c>
      <c r="P376" s="21" t="s">
        <v>12490</v>
      </c>
      <c r="Q376" s="61">
        <f>COUNTIF('Hedef Liste'!$A:$A,A376)</f>
        <v>1</v>
      </c>
    </row>
    <row r="377" hidden="1">
      <c r="A377" s="21" t="s">
        <v>7238</v>
      </c>
      <c r="B377" s="21" t="s">
        <v>7239</v>
      </c>
      <c r="C377" s="691" t="s">
        <v>12489</v>
      </c>
      <c r="D377" s="21" t="s">
        <v>152</v>
      </c>
      <c r="E377" s="692">
        <v>3360.0</v>
      </c>
      <c r="F377" s="692">
        <v>30.0</v>
      </c>
      <c r="G377" s="692">
        <v>0.0</v>
      </c>
      <c r="H377" s="692">
        <v>67.0</v>
      </c>
      <c r="I377" s="692">
        <v>67.0</v>
      </c>
      <c r="J377" s="693">
        <v>0.0</v>
      </c>
      <c r="K377" s="21" t="s">
        <v>7240</v>
      </c>
      <c r="L377" s="21">
        <v>2.422430758E9</v>
      </c>
      <c r="M377" s="21" t="s">
        <v>47</v>
      </c>
      <c r="N377" s="21" t="s">
        <v>1059</v>
      </c>
      <c r="O377" s="21" t="s">
        <v>7241</v>
      </c>
      <c r="P377" s="21" t="s">
        <v>12490</v>
      </c>
      <c r="Q377" s="61">
        <f>COUNTIF('Hedef Liste'!$A:$A,A377)</f>
        <v>1</v>
      </c>
    </row>
    <row r="378" hidden="1">
      <c r="A378" s="21" t="s">
        <v>7094</v>
      </c>
      <c r="B378" s="21" t="s">
        <v>7095</v>
      </c>
      <c r="C378" s="691" t="s">
        <v>12489</v>
      </c>
      <c r="D378" s="21" t="s">
        <v>200</v>
      </c>
      <c r="E378" s="692">
        <v>868.0</v>
      </c>
      <c r="F378" s="692">
        <v>46.0</v>
      </c>
      <c r="G378" s="692">
        <v>36.0</v>
      </c>
      <c r="H378" s="692">
        <v>11.0</v>
      </c>
      <c r="I378" s="692">
        <v>47.0</v>
      </c>
      <c r="J378" s="693">
        <v>0.77</v>
      </c>
      <c r="K378" s="21" t="s">
        <v>7096</v>
      </c>
      <c r="L378" s="21">
        <v>2.422121111E9</v>
      </c>
      <c r="M378" s="21" t="s">
        <v>138</v>
      </c>
      <c r="N378" s="21" t="s">
        <v>382</v>
      </c>
      <c r="O378" s="21" t="s">
        <v>7097</v>
      </c>
      <c r="P378" s="21" t="s">
        <v>12490</v>
      </c>
      <c r="Q378" s="61">
        <f>COUNTIF('Hedef Liste'!$A:$A,A378)</f>
        <v>1</v>
      </c>
    </row>
    <row r="379" hidden="1">
      <c r="A379" s="21" t="s">
        <v>4742</v>
      </c>
      <c r="B379" s="21" t="s">
        <v>4743</v>
      </c>
      <c r="C379" s="691" t="s">
        <v>12489</v>
      </c>
      <c r="D379" s="21" t="s">
        <v>200</v>
      </c>
      <c r="E379" s="692">
        <v>547.0</v>
      </c>
      <c r="F379" s="692">
        <v>31.0</v>
      </c>
      <c r="G379" s="692">
        <v>0.0</v>
      </c>
      <c r="H379" s="692">
        <v>46.0</v>
      </c>
      <c r="I379" s="692">
        <v>46.0</v>
      </c>
      <c r="J379" s="693">
        <v>0.0</v>
      </c>
      <c r="K379" s="21" t="s">
        <v>4744</v>
      </c>
      <c r="L379" s="21">
        <v>2.423459219E9</v>
      </c>
      <c r="M379" s="21" t="s">
        <v>65</v>
      </c>
      <c r="N379" s="21" t="s">
        <v>356</v>
      </c>
      <c r="O379" s="21" t="s">
        <v>4745</v>
      </c>
      <c r="P379" s="21" t="s">
        <v>12490</v>
      </c>
      <c r="Q379" s="61">
        <f>COUNTIF('Hedef Liste'!$A:$A,A379)</f>
        <v>1</v>
      </c>
    </row>
    <row r="380" hidden="1">
      <c r="A380" s="21" t="s">
        <v>3719</v>
      </c>
      <c r="B380" s="21" t="s">
        <v>12780</v>
      </c>
      <c r="C380" s="691" t="s">
        <v>12510</v>
      </c>
      <c r="D380" s="21" t="s">
        <v>152</v>
      </c>
      <c r="E380" s="692">
        <v>534.0</v>
      </c>
      <c r="F380" s="694"/>
      <c r="G380" s="692">
        <v>2.0</v>
      </c>
      <c r="H380" s="692">
        <v>25.0</v>
      </c>
      <c r="I380" s="692">
        <v>27.0</v>
      </c>
      <c r="J380" s="693">
        <v>0.07</v>
      </c>
      <c r="K380" s="21" t="s">
        <v>3721</v>
      </c>
      <c r="L380" s="21">
        <v>5.373015527E9</v>
      </c>
      <c r="M380" s="21" t="s">
        <v>138</v>
      </c>
      <c r="N380" s="21" t="s">
        <v>3469</v>
      </c>
      <c r="O380" s="21" t="s">
        <v>3722</v>
      </c>
      <c r="P380" s="21" t="s">
        <v>12490</v>
      </c>
      <c r="Q380" s="61">
        <f>COUNTIF('Hedef Liste'!$A:$A,A380)</f>
        <v>1</v>
      </c>
    </row>
    <row r="381" hidden="1">
      <c r="A381" s="21" t="s">
        <v>2273</v>
      </c>
      <c r="B381" s="21" t="s">
        <v>2274</v>
      </c>
      <c r="C381" s="691" t="s">
        <v>12489</v>
      </c>
      <c r="D381" s="21" t="s">
        <v>344</v>
      </c>
      <c r="E381" s="692">
        <v>429.0</v>
      </c>
      <c r="F381" s="692">
        <v>88.0</v>
      </c>
      <c r="G381" s="692">
        <v>0.0</v>
      </c>
      <c r="H381" s="692">
        <v>35.0</v>
      </c>
      <c r="I381" s="692">
        <v>35.0</v>
      </c>
      <c r="J381" s="693">
        <v>0.0</v>
      </c>
      <c r="K381" s="21" t="s">
        <v>2275</v>
      </c>
      <c r="L381" s="21">
        <v>2.425044464E9</v>
      </c>
      <c r="M381" s="21" t="s">
        <v>138</v>
      </c>
      <c r="N381" s="21" t="s">
        <v>139</v>
      </c>
      <c r="O381" s="21" t="s">
        <v>2276</v>
      </c>
      <c r="P381" s="21" t="s">
        <v>12490</v>
      </c>
      <c r="Q381" s="61">
        <f>COUNTIF('Hedef Liste'!$A:$A,A381)</f>
        <v>1</v>
      </c>
    </row>
    <row r="382" hidden="1">
      <c r="A382" s="21" t="s">
        <v>5873</v>
      </c>
      <c r="B382" s="21" t="s">
        <v>5874</v>
      </c>
      <c r="C382" s="691" t="s">
        <v>12489</v>
      </c>
      <c r="D382" s="21" t="s">
        <v>63</v>
      </c>
      <c r="E382" s="692">
        <v>486.0</v>
      </c>
      <c r="F382" s="692">
        <v>28.0</v>
      </c>
      <c r="G382" s="692">
        <v>0.0</v>
      </c>
      <c r="H382" s="692">
        <v>32.0</v>
      </c>
      <c r="I382" s="692">
        <v>32.0</v>
      </c>
      <c r="J382" s="693">
        <v>0.0</v>
      </c>
      <c r="K382" s="21" t="s">
        <v>5875</v>
      </c>
      <c r="L382" s="21">
        <v>2.422262607E9</v>
      </c>
      <c r="M382" s="21" t="s">
        <v>65</v>
      </c>
      <c r="N382" s="21" t="s">
        <v>285</v>
      </c>
      <c r="O382" s="21" t="s">
        <v>5876</v>
      </c>
      <c r="P382" s="21" t="s">
        <v>12490</v>
      </c>
      <c r="Q382" s="61">
        <f>COUNTIF('Hedef Liste'!$A:$A,A382)</f>
        <v>1</v>
      </c>
    </row>
    <row r="383" hidden="1">
      <c r="A383" s="21" t="s">
        <v>2432</v>
      </c>
      <c r="B383" s="21" t="s">
        <v>12781</v>
      </c>
      <c r="C383" s="691" t="s">
        <v>12489</v>
      </c>
      <c r="D383" s="21" t="s">
        <v>2761</v>
      </c>
      <c r="E383" s="692">
        <v>396.0</v>
      </c>
      <c r="F383" s="692">
        <v>45.0</v>
      </c>
      <c r="G383" s="692">
        <v>13.0</v>
      </c>
      <c r="H383" s="692">
        <v>32.0</v>
      </c>
      <c r="I383" s="692">
        <v>45.0</v>
      </c>
      <c r="J383" s="693">
        <v>0.29</v>
      </c>
      <c r="K383" s="21" t="s">
        <v>2434</v>
      </c>
      <c r="L383" s="21">
        <v>5.362186707E9</v>
      </c>
      <c r="M383" s="21" t="s">
        <v>47</v>
      </c>
      <c r="N383" s="21" t="s">
        <v>81</v>
      </c>
      <c r="O383" s="21" t="s">
        <v>2435</v>
      </c>
      <c r="P383" s="21" t="s">
        <v>12490</v>
      </c>
      <c r="Q383" s="61">
        <f>COUNTIF('Hedef Liste'!$A:$A,A383)</f>
        <v>1</v>
      </c>
    </row>
    <row r="384" hidden="1">
      <c r="A384" s="21" t="s">
        <v>6477</v>
      </c>
      <c r="B384" s="21" t="s">
        <v>6478</v>
      </c>
      <c r="C384" s="691" t="s">
        <v>12489</v>
      </c>
      <c r="D384" s="21" t="s">
        <v>200</v>
      </c>
      <c r="E384" s="692">
        <v>1571.0</v>
      </c>
      <c r="F384" s="692">
        <v>85.0</v>
      </c>
      <c r="G384" s="692">
        <v>24.0</v>
      </c>
      <c r="H384" s="692">
        <v>9.0</v>
      </c>
      <c r="I384" s="692">
        <v>33.0</v>
      </c>
      <c r="J384" s="693">
        <v>0.73</v>
      </c>
      <c r="K384" s="21" t="s">
        <v>6479</v>
      </c>
      <c r="L384" s="21">
        <v>5.38300032E9</v>
      </c>
      <c r="M384" s="21" t="s">
        <v>65</v>
      </c>
      <c r="N384" s="21" t="s">
        <v>483</v>
      </c>
      <c r="O384" s="21" t="s">
        <v>6480</v>
      </c>
      <c r="P384" s="21" t="s">
        <v>12490</v>
      </c>
      <c r="Q384" s="61">
        <f>COUNTIF('Hedef Liste'!$A:$A,A384)</f>
        <v>1</v>
      </c>
    </row>
    <row r="385" hidden="1">
      <c r="A385" s="21" t="s">
        <v>1328</v>
      </c>
      <c r="B385" s="21" t="s">
        <v>1329</v>
      </c>
      <c r="C385" s="691" t="s">
        <v>12489</v>
      </c>
      <c r="D385" s="21" t="s">
        <v>45</v>
      </c>
      <c r="E385" s="692">
        <v>1789.0</v>
      </c>
      <c r="F385" s="692">
        <v>102.0</v>
      </c>
      <c r="G385" s="692">
        <v>0.0</v>
      </c>
      <c r="H385" s="692">
        <v>11.0</v>
      </c>
      <c r="I385" s="692">
        <v>11.0</v>
      </c>
      <c r="J385" s="693">
        <v>0.0</v>
      </c>
      <c r="K385" s="21" t="s">
        <v>1330</v>
      </c>
      <c r="L385" s="21">
        <v>5.448173525E9</v>
      </c>
      <c r="M385" s="21" t="s">
        <v>65</v>
      </c>
      <c r="N385" s="21" t="s">
        <v>772</v>
      </c>
      <c r="O385" s="21" t="s">
        <v>1331</v>
      </c>
      <c r="P385" s="21" t="s">
        <v>12490</v>
      </c>
      <c r="Q385" s="61">
        <f>COUNTIF('Hedef Liste'!$A:$A,A385)</f>
        <v>1</v>
      </c>
    </row>
    <row r="386" hidden="1">
      <c r="A386" s="21" t="s">
        <v>5236</v>
      </c>
      <c r="B386" s="21" t="s">
        <v>12782</v>
      </c>
      <c r="C386" s="691" t="s">
        <v>12489</v>
      </c>
      <c r="D386" s="21" t="s">
        <v>74</v>
      </c>
      <c r="E386" s="692">
        <v>983.0</v>
      </c>
      <c r="F386" s="692">
        <v>48.0</v>
      </c>
      <c r="G386" s="692">
        <v>0.0</v>
      </c>
      <c r="H386" s="692">
        <v>39.0</v>
      </c>
      <c r="I386" s="692">
        <v>39.0</v>
      </c>
      <c r="J386" s="693">
        <v>0.0</v>
      </c>
      <c r="K386" s="21" t="s">
        <v>5238</v>
      </c>
      <c r="L386" s="21">
        <v>5.52294438E9</v>
      </c>
      <c r="M386" s="21" t="s">
        <v>388</v>
      </c>
      <c r="N386" s="21" t="s">
        <v>647</v>
      </c>
      <c r="O386" s="21" t="s">
        <v>5240</v>
      </c>
      <c r="P386" s="21" t="s">
        <v>12490</v>
      </c>
      <c r="Q386" s="61">
        <f>COUNTIF('Hedef Liste'!$A:$A,A386)</f>
        <v>1</v>
      </c>
    </row>
    <row r="387" hidden="1">
      <c r="A387" s="21" t="s">
        <v>2801</v>
      </c>
      <c r="B387" s="21" t="s">
        <v>2802</v>
      </c>
      <c r="C387" s="691" t="s">
        <v>12489</v>
      </c>
      <c r="D387" s="21" t="s">
        <v>818</v>
      </c>
      <c r="E387" s="692">
        <v>1688.0</v>
      </c>
      <c r="F387" s="692">
        <v>58.0</v>
      </c>
      <c r="G387" s="692">
        <v>22.0</v>
      </c>
      <c r="H387" s="692">
        <v>14.0</v>
      </c>
      <c r="I387" s="692">
        <v>36.0</v>
      </c>
      <c r="J387" s="693">
        <v>0.61</v>
      </c>
      <c r="K387" s="21" t="s">
        <v>2803</v>
      </c>
      <c r="L387" s="21">
        <v>2.423119119E9</v>
      </c>
      <c r="M387" s="21" t="s">
        <v>47</v>
      </c>
      <c r="N387" s="21" t="s">
        <v>445</v>
      </c>
      <c r="O387" s="21" t="s">
        <v>2804</v>
      </c>
      <c r="P387" s="21" t="s">
        <v>12490</v>
      </c>
      <c r="Q387" s="61">
        <f>COUNTIF('Hedef Liste'!$A:$A,A387)</f>
        <v>1</v>
      </c>
    </row>
    <row r="388" hidden="1">
      <c r="A388" s="21" t="s">
        <v>5750</v>
      </c>
      <c r="B388" s="21" t="s">
        <v>5751</v>
      </c>
      <c r="C388" s="691" t="s">
        <v>12489</v>
      </c>
      <c r="D388" s="21" t="s">
        <v>45</v>
      </c>
      <c r="E388" s="692">
        <v>533.0</v>
      </c>
      <c r="F388" s="692">
        <v>38.0</v>
      </c>
      <c r="G388" s="692">
        <v>5.0</v>
      </c>
      <c r="H388" s="692">
        <v>13.0</v>
      </c>
      <c r="I388" s="692">
        <v>18.0</v>
      </c>
      <c r="J388" s="693">
        <v>0.28</v>
      </c>
      <c r="K388" s="21" t="s">
        <v>5752</v>
      </c>
      <c r="L388" s="21">
        <v>2.424214021E9</v>
      </c>
      <c r="M388" s="21" t="s">
        <v>1285</v>
      </c>
      <c r="N388" s="21" t="s">
        <v>4940</v>
      </c>
      <c r="O388" s="21" t="s">
        <v>5753</v>
      </c>
      <c r="P388" s="21" t="s">
        <v>12490</v>
      </c>
      <c r="Q388" s="61">
        <f>COUNTIF('Hedef Liste'!$A:$A,A388)</f>
        <v>1</v>
      </c>
    </row>
    <row r="389" hidden="1">
      <c r="A389" s="21" t="s">
        <v>4606</v>
      </c>
      <c r="B389" s="21" t="s">
        <v>4607</v>
      </c>
      <c r="C389" s="691" t="s">
        <v>12489</v>
      </c>
      <c r="D389" s="21" t="s">
        <v>152</v>
      </c>
      <c r="E389" s="692">
        <v>1433.0</v>
      </c>
      <c r="F389" s="692">
        <v>134.0</v>
      </c>
      <c r="G389" s="692">
        <v>0.0</v>
      </c>
      <c r="H389" s="692">
        <v>47.0</v>
      </c>
      <c r="I389" s="692">
        <v>47.0</v>
      </c>
      <c r="J389" s="693">
        <v>0.0</v>
      </c>
      <c r="K389" s="21" t="s">
        <v>12783</v>
      </c>
      <c r="L389" s="21">
        <v>2.423252705E9</v>
      </c>
      <c r="M389" s="21" t="s">
        <v>65</v>
      </c>
      <c r="N389" s="21" t="s">
        <v>1246</v>
      </c>
      <c r="O389" s="21" t="s">
        <v>4609</v>
      </c>
      <c r="P389" s="21" t="s">
        <v>12490</v>
      </c>
      <c r="Q389" s="61">
        <f>COUNTIF('Hedef Liste'!$A:$A,A389)</f>
        <v>1</v>
      </c>
    </row>
    <row r="390" hidden="1">
      <c r="A390" s="21" t="s">
        <v>7499</v>
      </c>
      <c r="B390" s="21" t="s">
        <v>7500</v>
      </c>
      <c r="C390" s="691" t="s">
        <v>12510</v>
      </c>
      <c r="D390" s="21" t="s">
        <v>818</v>
      </c>
      <c r="E390" s="692">
        <v>328.0</v>
      </c>
      <c r="F390" s="694"/>
      <c r="G390" s="692">
        <v>34.0</v>
      </c>
      <c r="H390" s="692">
        <v>39.0</v>
      </c>
      <c r="I390" s="692">
        <v>73.0</v>
      </c>
      <c r="J390" s="693">
        <v>0.47</v>
      </c>
      <c r="K390" s="21" t="s">
        <v>7501</v>
      </c>
      <c r="L390" s="21">
        <v>5.355140045E9</v>
      </c>
      <c r="M390" s="21" t="s">
        <v>47</v>
      </c>
      <c r="N390" s="21" t="s">
        <v>47</v>
      </c>
      <c r="O390" s="21" t="s">
        <v>7502</v>
      </c>
      <c r="P390" s="21" t="s">
        <v>12490</v>
      </c>
      <c r="Q390" s="61">
        <f>COUNTIF('Hedef Liste'!$A:$A,A390)</f>
        <v>1</v>
      </c>
    </row>
    <row r="391" hidden="1">
      <c r="A391" s="21" t="s">
        <v>5961</v>
      </c>
      <c r="B391" s="21" t="s">
        <v>5962</v>
      </c>
      <c r="C391" s="691" t="s">
        <v>12489</v>
      </c>
      <c r="D391" s="21" t="s">
        <v>92</v>
      </c>
      <c r="E391" s="692">
        <v>477.0</v>
      </c>
      <c r="F391" s="692">
        <v>23.0</v>
      </c>
      <c r="G391" s="692">
        <v>0.0</v>
      </c>
      <c r="H391" s="692">
        <v>139.0</v>
      </c>
      <c r="I391" s="692">
        <v>139.0</v>
      </c>
      <c r="J391" s="693">
        <v>0.0</v>
      </c>
      <c r="K391" s="21" t="s">
        <v>5963</v>
      </c>
      <c r="L391" s="21">
        <v>5.327491366E9</v>
      </c>
      <c r="M391" s="21" t="s">
        <v>388</v>
      </c>
      <c r="N391" s="21" t="s">
        <v>647</v>
      </c>
      <c r="O391" s="21" t="s">
        <v>5964</v>
      </c>
      <c r="P391" s="21" t="s">
        <v>12490</v>
      </c>
      <c r="Q391" s="61">
        <f>COUNTIF('Hedef Liste'!$A:$A,A391)</f>
        <v>1</v>
      </c>
    </row>
    <row r="392" hidden="1">
      <c r="A392" s="21" t="s">
        <v>3137</v>
      </c>
      <c r="B392" s="21" t="s">
        <v>3138</v>
      </c>
      <c r="C392" s="691" t="s">
        <v>12489</v>
      </c>
      <c r="D392" s="21" t="s">
        <v>63</v>
      </c>
      <c r="E392" s="692">
        <v>1836.0</v>
      </c>
      <c r="F392" s="692">
        <v>62.0</v>
      </c>
      <c r="G392" s="692">
        <v>0.0</v>
      </c>
      <c r="H392" s="692">
        <v>21.0</v>
      </c>
      <c r="I392" s="692">
        <v>21.0</v>
      </c>
      <c r="J392" s="693">
        <v>0.0</v>
      </c>
      <c r="K392" s="21" t="s">
        <v>3139</v>
      </c>
      <c r="L392" s="21">
        <v>2.423265511E9</v>
      </c>
      <c r="M392" s="21" t="s">
        <v>65</v>
      </c>
      <c r="N392" s="21" t="s">
        <v>483</v>
      </c>
      <c r="O392" s="21" t="s">
        <v>3140</v>
      </c>
      <c r="P392" s="21" t="s">
        <v>12490</v>
      </c>
      <c r="Q392" s="61">
        <f>COUNTIF('Hedef Liste'!$A:$A,A392)</f>
        <v>1</v>
      </c>
    </row>
    <row r="393" hidden="1">
      <c r="A393" s="21" t="s">
        <v>1726</v>
      </c>
      <c r="B393" s="21" t="s">
        <v>12784</v>
      </c>
      <c r="C393" s="691" t="s">
        <v>12489</v>
      </c>
      <c r="D393" s="21" t="s">
        <v>45</v>
      </c>
      <c r="E393" s="692">
        <v>9937.0</v>
      </c>
      <c r="F393" s="692">
        <v>405.0</v>
      </c>
      <c r="G393" s="692">
        <v>2.0</v>
      </c>
      <c r="H393" s="692">
        <v>9.0</v>
      </c>
      <c r="I393" s="692">
        <v>11.0</v>
      </c>
      <c r="J393" s="693">
        <v>0.18</v>
      </c>
      <c r="K393" s="21" t="s">
        <v>1728</v>
      </c>
      <c r="L393" s="21">
        <v>5.445143131E9</v>
      </c>
      <c r="M393" s="21" t="s">
        <v>65</v>
      </c>
      <c r="N393" s="21" t="s">
        <v>112</v>
      </c>
      <c r="O393" s="21" t="s">
        <v>12785</v>
      </c>
      <c r="P393" s="21" t="s">
        <v>12490</v>
      </c>
      <c r="Q393" s="61">
        <f>COUNTIF('Hedef Liste'!$A:$A,A393)</f>
        <v>1</v>
      </c>
    </row>
    <row r="394" hidden="1">
      <c r="A394" s="21" t="s">
        <v>3644</v>
      </c>
      <c r="B394" s="21" t="s">
        <v>3645</v>
      </c>
      <c r="C394" s="691" t="s">
        <v>12489</v>
      </c>
      <c r="D394" s="21" t="s">
        <v>110</v>
      </c>
      <c r="E394" s="692">
        <v>68.0</v>
      </c>
      <c r="F394" s="694"/>
      <c r="G394" s="692">
        <v>0.0</v>
      </c>
      <c r="H394" s="692">
        <v>75.0</v>
      </c>
      <c r="I394" s="692">
        <v>75.0</v>
      </c>
      <c r="J394" s="693">
        <v>0.0</v>
      </c>
      <c r="K394" s="21" t="s">
        <v>3641</v>
      </c>
      <c r="L394" s="21">
        <v>2.423221005E9</v>
      </c>
      <c r="M394" s="21" t="s">
        <v>47</v>
      </c>
      <c r="N394" s="21" t="s">
        <v>1202</v>
      </c>
      <c r="O394" s="21" t="s">
        <v>3646</v>
      </c>
      <c r="P394" s="21" t="s">
        <v>12490</v>
      </c>
      <c r="Q394" s="61">
        <f>COUNTIF('Hedef Liste'!$A:$A,A394)</f>
        <v>1</v>
      </c>
    </row>
    <row r="395" hidden="1">
      <c r="A395" s="21" t="s">
        <v>4264</v>
      </c>
      <c r="B395" s="21" t="s">
        <v>4265</v>
      </c>
      <c r="C395" s="691" t="s">
        <v>12489</v>
      </c>
      <c r="D395" s="21" t="s">
        <v>200</v>
      </c>
      <c r="E395" s="692">
        <v>505.0</v>
      </c>
      <c r="F395" s="692">
        <v>14.0</v>
      </c>
      <c r="G395" s="692">
        <v>0.0</v>
      </c>
      <c r="H395" s="692">
        <v>48.0</v>
      </c>
      <c r="I395" s="692">
        <v>48.0</v>
      </c>
      <c r="J395" s="693">
        <v>0.0</v>
      </c>
      <c r="K395" s="21" t="s">
        <v>4266</v>
      </c>
      <c r="L395" s="21">
        <v>2.423252248E9</v>
      </c>
      <c r="M395" s="21" t="s">
        <v>65</v>
      </c>
      <c r="N395" s="21" t="s">
        <v>483</v>
      </c>
      <c r="O395" s="21" t="s">
        <v>4267</v>
      </c>
      <c r="P395" s="21" t="s">
        <v>12490</v>
      </c>
      <c r="Q395" s="61">
        <f>COUNTIF('Hedef Liste'!$A:$A,A395)</f>
        <v>1</v>
      </c>
    </row>
    <row r="396" hidden="1">
      <c r="A396" s="21" t="s">
        <v>437</v>
      </c>
      <c r="B396" s="21" t="s">
        <v>438</v>
      </c>
      <c r="C396" s="691" t="s">
        <v>12489</v>
      </c>
      <c r="D396" s="21" t="s">
        <v>325</v>
      </c>
      <c r="E396" s="692">
        <v>918.0</v>
      </c>
      <c r="F396" s="692">
        <v>31.0</v>
      </c>
      <c r="G396" s="692">
        <v>18.0</v>
      </c>
      <c r="H396" s="692">
        <v>10.0</v>
      </c>
      <c r="I396" s="692">
        <v>28.0</v>
      </c>
      <c r="J396" s="693">
        <v>0.64</v>
      </c>
      <c r="K396" s="21" t="s">
        <v>439</v>
      </c>
      <c r="L396" s="21">
        <v>5.526444507E9</v>
      </c>
      <c r="M396" s="21" t="s">
        <v>65</v>
      </c>
      <c r="N396" s="21" t="s">
        <v>427</v>
      </c>
      <c r="O396" s="21" t="s">
        <v>440</v>
      </c>
      <c r="P396" s="21" t="s">
        <v>12490</v>
      </c>
      <c r="Q396" s="61">
        <f>COUNTIF('Hedef Liste'!$A:$A,A396)</f>
        <v>1</v>
      </c>
    </row>
    <row r="397" hidden="1">
      <c r="A397" s="21" t="s">
        <v>3282</v>
      </c>
      <c r="B397" s="21" t="s">
        <v>3283</v>
      </c>
      <c r="C397" s="691" t="s">
        <v>12489</v>
      </c>
      <c r="D397" s="21" t="s">
        <v>74</v>
      </c>
      <c r="E397" s="695">
        <v>414.0</v>
      </c>
      <c r="F397" s="692">
        <v>46.0</v>
      </c>
      <c r="G397" s="692">
        <v>0.0</v>
      </c>
      <c r="H397" s="692">
        <v>47.0</v>
      </c>
      <c r="I397" s="692">
        <v>47.0</v>
      </c>
      <c r="J397" s="693">
        <v>0.0</v>
      </c>
      <c r="K397" s="21" t="s">
        <v>3284</v>
      </c>
      <c r="L397" s="21">
        <v>2.424631905E9</v>
      </c>
      <c r="M397" s="21" t="s">
        <v>516</v>
      </c>
      <c r="N397" s="21" t="s">
        <v>517</v>
      </c>
      <c r="O397" s="21" t="s">
        <v>3285</v>
      </c>
      <c r="P397" s="21" t="s">
        <v>12490</v>
      </c>
      <c r="Q397" s="61">
        <f>COUNTIF('Hedef Liste'!$A:$A,A397)</f>
        <v>1</v>
      </c>
    </row>
    <row r="398" hidden="1">
      <c r="A398" s="21" t="s">
        <v>1077</v>
      </c>
      <c r="B398" s="21" t="s">
        <v>1078</v>
      </c>
      <c r="C398" s="691" t="s">
        <v>12489</v>
      </c>
      <c r="D398" s="21" t="s">
        <v>200</v>
      </c>
      <c r="E398" s="695">
        <v>1119.0</v>
      </c>
      <c r="F398" s="692">
        <v>42.0</v>
      </c>
      <c r="G398" s="692">
        <v>15.0</v>
      </c>
      <c r="H398" s="692">
        <v>15.0</v>
      </c>
      <c r="I398" s="692">
        <v>30.0</v>
      </c>
      <c r="J398" s="693">
        <v>0.5</v>
      </c>
      <c r="K398" s="21" t="s">
        <v>1079</v>
      </c>
      <c r="L398" s="21">
        <v>2.423310411E9</v>
      </c>
      <c r="M398" s="21" t="s">
        <v>65</v>
      </c>
      <c r="N398" s="21" t="s">
        <v>1002</v>
      </c>
      <c r="O398" s="21" t="s">
        <v>1080</v>
      </c>
      <c r="P398" s="21" t="s">
        <v>12490</v>
      </c>
      <c r="Q398" s="61">
        <f>COUNTIF('Hedef Liste'!$A:$A,A398)</f>
        <v>1</v>
      </c>
    </row>
    <row r="399" hidden="1">
      <c r="A399" s="21" t="s">
        <v>3426</v>
      </c>
      <c r="B399" s="21" t="s">
        <v>3427</v>
      </c>
      <c r="C399" s="691" t="s">
        <v>12489</v>
      </c>
      <c r="D399" s="21" t="s">
        <v>4613</v>
      </c>
      <c r="E399" s="692">
        <v>1055.0</v>
      </c>
      <c r="F399" s="692">
        <v>27.0</v>
      </c>
      <c r="G399" s="692">
        <v>0.0</v>
      </c>
      <c r="H399" s="692">
        <v>71.0</v>
      </c>
      <c r="I399" s="692">
        <v>71.0</v>
      </c>
      <c r="J399" s="693">
        <v>0.0</v>
      </c>
      <c r="K399" s="21" t="s">
        <v>3428</v>
      </c>
      <c r="L399" s="21">
        <v>2.423233033E9</v>
      </c>
      <c r="M399" s="21" t="s">
        <v>47</v>
      </c>
      <c r="N399" s="21" t="s">
        <v>227</v>
      </c>
      <c r="O399" s="21" t="s">
        <v>3429</v>
      </c>
      <c r="P399" s="21" t="s">
        <v>12490</v>
      </c>
      <c r="Q399" s="61">
        <f>COUNTIF('Hedef Liste'!$A:$A,A399)</f>
        <v>1</v>
      </c>
    </row>
    <row r="400" hidden="1">
      <c r="A400" s="21" t="s">
        <v>7340</v>
      </c>
      <c r="B400" s="21" t="s">
        <v>7341</v>
      </c>
      <c r="C400" s="691" t="s">
        <v>12510</v>
      </c>
      <c r="D400" s="21" t="s">
        <v>74</v>
      </c>
      <c r="E400" s="692">
        <v>88.0</v>
      </c>
      <c r="F400" s="694"/>
      <c r="G400" s="692">
        <v>0.0</v>
      </c>
      <c r="H400" s="692">
        <v>27.0</v>
      </c>
      <c r="I400" s="692">
        <v>27.0</v>
      </c>
      <c r="J400" s="693">
        <v>0.0</v>
      </c>
      <c r="K400" s="21" t="s">
        <v>3020</v>
      </c>
      <c r="L400" s="21">
        <v>5.320520719E9</v>
      </c>
      <c r="M400" s="21" t="s">
        <v>58</v>
      </c>
      <c r="N400" s="21" t="s">
        <v>1101</v>
      </c>
      <c r="O400" s="21" t="s">
        <v>3021</v>
      </c>
      <c r="P400" s="21" t="s">
        <v>12490</v>
      </c>
      <c r="Q400" s="61">
        <f>COUNTIF('Hedef Liste'!$A:$A,A400)</f>
        <v>1</v>
      </c>
    </row>
    <row r="401" hidden="1">
      <c r="A401" s="21" t="s">
        <v>6154</v>
      </c>
      <c r="B401" s="21" t="s">
        <v>6155</v>
      </c>
      <c r="C401" s="691" t="s">
        <v>12489</v>
      </c>
      <c r="D401" s="21" t="s">
        <v>818</v>
      </c>
      <c r="E401" s="692">
        <v>1202.0</v>
      </c>
      <c r="F401" s="692">
        <v>51.0</v>
      </c>
      <c r="G401" s="692">
        <v>41.0</v>
      </c>
      <c r="H401" s="692">
        <v>37.0</v>
      </c>
      <c r="I401" s="692">
        <v>78.0</v>
      </c>
      <c r="J401" s="693">
        <v>0.53</v>
      </c>
      <c r="K401" s="21" t="s">
        <v>12786</v>
      </c>
      <c r="L401" s="21">
        <v>5.304265507E9</v>
      </c>
      <c r="M401" s="21" t="s">
        <v>47</v>
      </c>
      <c r="N401" s="21" t="s">
        <v>1154</v>
      </c>
      <c r="O401" s="21" t="s">
        <v>6156</v>
      </c>
      <c r="P401" s="21" t="s">
        <v>12490</v>
      </c>
      <c r="Q401" s="61">
        <f>COUNTIF('Hedef Liste'!$A:$A,A401)</f>
        <v>1</v>
      </c>
    </row>
    <row r="402" hidden="1">
      <c r="A402" s="21" t="s">
        <v>6200</v>
      </c>
      <c r="B402" s="21" t="s">
        <v>6201</v>
      </c>
      <c r="C402" s="691" t="s">
        <v>12489</v>
      </c>
      <c r="D402" s="21" t="s">
        <v>818</v>
      </c>
      <c r="E402" s="692">
        <v>2377.0</v>
      </c>
      <c r="F402" s="692">
        <v>78.0</v>
      </c>
      <c r="G402" s="692">
        <v>41.0</v>
      </c>
      <c r="H402" s="692">
        <v>36.0</v>
      </c>
      <c r="I402" s="692">
        <v>77.0</v>
      </c>
      <c r="J402" s="693">
        <v>0.53</v>
      </c>
      <c r="K402" s="21" t="s">
        <v>6202</v>
      </c>
      <c r="L402" s="21">
        <v>2.422283845E9</v>
      </c>
      <c r="M402" s="21" t="s">
        <v>138</v>
      </c>
      <c r="N402" s="21" t="s">
        <v>1756</v>
      </c>
      <c r="O402" s="21" t="s">
        <v>6203</v>
      </c>
      <c r="P402" s="21" t="s">
        <v>12490</v>
      </c>
      <c r="Q402" s="61">
        <f>COUNTIF('Hedef Liste'!$A:$A,A402)</f>
        <v>1</v>
      </c>
    </row>
    <row r="403" hidden="1">
      <c r="A403" s="21" t="s">
        <v>12787</v>
      </c>
      <c r="B403" s="21" t="s">
        <v>12788</v>
      </c>
      <c r="C403" s="691" t="s">
        <v>12489</v>
      </c>
      <c r="D403" s="21" t="s">
        <v>325</v>
      </c>
      <c r="E403" s="692">
        <v>1161.0</v>
      </c>
      <c r="F403" s="692">
        <v>19.0</v>
      </c>
      <c r="G403" s="692">
        <v>58.0</v>
      </c>
      <c r="H403" s="692">
        <v>5.0</v>
      </c>
      <c r="I403" s="692">
        <v>63.0</v>
      </c>
      <c r="J403" s="693">
        <v>0.92</v>
      </c>
      <c r="K403" s="21" t="s">
        <v>12519</v>
      </c>
      <c r="L403" s="21">
        <v>5.528953637E9</v>
      </c>
      <c r="M403" s="21" t="s">
        <v>58</v>
      </c>
      <c r="N403" s="21" t="s">
        <v>892</v>
      </c>
      <c r="O403" s="21" t="s">
        <v>12789</v>
      </c>
      <c r="P403" s="21" t="s">
        <v>12505</v>
      </c>
      <c r="Q403" s="61">
        <f>COUNTIF('Hedef Liste'!$A:$A,A403)</f>
        <v>0</v>
      </c>
    </row>
    <row r="404" hidden="1">
      <c r="A404" s="21" t="s">
        <v>12790</v>
      </c>
      <c r="B404" s="21" t="s">
        <v>12791</v>
      </c>
      <c r="C404" s="691" t="s">
        <v>12510</v>
      </c>
      <c r="D404" s="21" t="s">
        <v>1694</v>
      </c>
      <c r="E404" s="692">
        <v>642.0</v>
      </c>
      <c r="F404" s="694"/>
      <c r="G404" s="692">
        <v>60.0</v>
      </c>
      <c r="H404" s="692">
        <v>2.0</v>
      </c>
      <c r="I404" s="692">
        <v>62.0</v>
      </c>
      <c r="J404" s="693">
        <v>0.97</v>
      </c>
      <c r="K404" s="21" t="s">
        <v>12792</v>
      </c>
      <c r="L404" s="21">
        <v>2.425024631E9</v>
      </c>
      <c r="M404" s="21" t="s">
        <v>138</v>
      </c>
      <c r="N404" s="21" t="s">
        <v>181</v>
      </c>
      <c r="O404" s="21" t="s">
        <v>12793</v>
      </c>
      <c r="P404" s="21" t="s">
        <v>12505</v>
      </c>
      <c r="Q404" s="61">
        <f>COUNTIF('Hedef Liste'!$A:$A,A404)</f>
        <v>0</v>
      </c>
    </row>
    <row r="405" hidden="1">
      <c r="A405" s="21" t="s">
        <v>3982</v>
      </c>
      <c r="B405" s="21" t="s">
        <v>3983</v>
      </c>
      <c r="C405" s="691" t="s">
        <v>12489</v>
      </c>
      <c r="D405" s="21" t="s">
        <v>818</v>
      </c>
      <c r="E405" s="692">
        <v>990.0</v>
      </c>
      <c r="F405" s="692">
        <v>69.0</v>
      </c>
      <c r="G405" s="692">
        <v>29.0</v>
      </c>
      <c r="H405" s="692">
        <v>27.0</v>
      </c>
      <c r="I405" s="692">
        <v>56.0</v>
      </c>
      <c r="J405" s="693">
        <v>0.52</v>
      </c>
      <c r="K405" s="21" t="s">
        <v>3984</v>
      </c>
      <c r="L405" s="21">
        <v>2.425193207E9</v>
      </c>
      <c r="M405" s="21" t="s">
        <v>368</v>
      </c>
      <c r="N405" s="21" t="s">
        <v>784</v>
      </c>
      <c r="O405" s="21" t="s">
        <v>3985</v>
      </c>
      <c r="P405" s="21" t="s">
        <v>12490</v>
      </c>
      <c r="Q405" s="61">
        <f>COUNTIF('Hedef Liste'!$A:$A,A405)</f>
        <v>1</v>
      </c>
    </row>
    <row r="406" hidden="1">
      <c r="A406" s="21" t="s">
        <v>4152</v>
      </c>
      <c r="B406" s="21" t="s">
        <v>4153</v>
      </c>
      <c r="C406" s="691" t="s">
        <v>12489</v>
      </c>
      <c r="D406" s="21" t="s">
        <v>63</v>
      </c>
      <c r="E406" s="692">
        <v>2078.0</v>
      </c>
      <c r="F406" s="692">
        <v>82.0</v>
      </c>
      <c r="G406" s="692">
        <v>8.0</v>
      </c>
      <c r="H406" s="692">
        <v>79.0</v>
      </c>
      <c r="I406" s="692">
        <v>87.0</v>
      </c>
      <c r="J406" s="693">
        <v>0.09</v>
      </c>
      <c r="K406" s="21" t="s">
        <v>4154</v>
      </c>
      <c r="L406" s="21">
        <v>2.423447475E9</v>
      </c>
      <c r="M406" s="21" t="s">
        <v>47</v>
      </c>
      <c r="N406" s="21" t="s">
        <v>500</v>
      </c>
      <c r="O406" s="21" t="s">
        <v>4155</v>
      </c>
      <c r="P406" s="21" t="s">
        <v>12490</v>
      </c>
      <c r="Q406" s="61">
        <f>COUNTIF('Hedef Liste'!$A:$A,A406)</f>
        <v>1</v>
      </c>
    </row>
    <row r="407" hidden="1">
      <c r="A407" s="21" t="s">
        <v>6827</v>
      </c>
      <c r="B407" s="21" t="s">
        <v>6828</v>
      </c>
      <c r="C407" s="691" t="s">
        <v>12489</v>
      </c>
      <c r="D407" s="21" t="s">
        <v>818</v>
      </c>
      <c r="E407" s="692">
        <v>1428.0</v>
      </c>
      <c r="F407" s="692">
        <v>103.0</v>
      </c>
      <c r="G407" s="692">
        <v>22.0</v>
      </c>
      <c r="H407" s="692">
        <v>10.0</v>
      </c>
      <c r="I407" s="692">
        <v>32.0</v>
      </c>
      <c r="J407" s="693">
        <v>0.69</v>
      </c>
      <c r="K407" s="21" t="s">
        <v>6829</v>
      </c>
      <c r="L407" s="21">
        <v>5.550980768E9</v>
      </c>
      <c r="M407" s="21" t="s">
        <v>138</v>
      </c>
      <c r="N407" s="21" t="s">
        <v>333</v>
      </c>
      <c r="O407" s="21" t="s">
        <v>6830</v>
      </c>
      <c r="P407" s="21" t="s">
        <v>12490</v>
      </c>
      <c r="Q407" s="61">
        <f>COUNTIF('Hedef Liste'!$A:$A,A407)</f>
        <v>1</v>
      </c>
    </row>
    <row r="408" hidden="1">
      <c r="A408" s="21" t="s">
        <v>3996</v>
      </c>
      <c r="B408" s="21" t="s">
        <v>3997</v>
      </c>
      <c r="C408" s="691" t="s">
        <v>12510</v>
      </c>
      <c r="D408" s="21" t="s">
        <v>1007</v>
      </c>
      <c r="E408" s="692">
        <v>109.0</v>
      </c>
      <c r="F408" s="694"/>
      <c r="G408" s="692">
        <v>0.0</v>
      </c>
      <c r="H408" s="692">
        <v>15.0</v>
      </c>
      <c r="I408" s="692">
        <v>15.0</v>
      </c>
      <c r="J408" s="693">
        <v>0.0</v>
      </c>
      <c r="K408" s="21" t="s">
        <v>3998</v>
      </c>
      <c r="L408" s="21">
        <v>5.425515412E9</v>
      </c>
      <c r="M408" s="21" t="s">
        <v>138</v>
      </c>
      <c r="N408" s="21" t="s">
        <v>320</v>
      </c>
      <c r="O408" s="21" t="s">
        <v>3999</v>
      </c>
      <c r="P408" s="21" t="s">
        <v>12490</v>
      </c>
      <c r="Q408" s="61">
        <f>COUNTIF('Hedef Liste'!$A:$A,A408)</f>
        <v>1</v>
      </c>
    </row>
    <row r="409" hidden="1">
      <c r="A409" s="21" t="s">
        <v>838</v>
      </c>
      <c r="B409" s="21" t="s">
        <v>839</v>
      </c>
      <c r="C409" s="691" t="s">
        <v>12489</v>
      </c>
      <c r="D409" s="21" t="s">
        <v>200</v>
      </c>
      <c r="E409" s="692">
        <v>183.0</v>
      </c>
      <c r="F409" s="694"/>
      <c r="G409" s="692">
        <v>0.0</v>
      </c>
      <c r="H409" s="692">
        <v>30.0</v>
      </c>
      <c r="I409" s="692">
        <v>30.0</v>
      </c>
      <c r="J409" s="693">
        <v>0.0</v>
      </c>
      <c r="K409" s="21" t="s">
        <v>840</v>
      </c>
      <c r="L409" s="21">
        <v>2.425124535E9</v>
      </c>
      <c r="M409" s="21" t="s">
        <v>368</v>
      </c>
      <c r="N409" s="21" t="s">
        <v>682</v>
      </c>
      <c r="O409" s="21" t="s">
        <v>841</v>
      </c>
      <c r="P409" s="21" t="s">
        <v>12490</v>
      </c>
      <c r="Q409" s="61">
        <f>COUNTIF('Hedef Liste'!$A:$A,A409)</f>
        <v>1</v>
      </c>
    </row>
    <row r="410" hidden="1">
      <c r="A410" s="21" t="s">
        <v>5232</v>
      </c>
      <c r="B410" s="21" t="s">
        <v>5233</v>
      </c>
      <c r="C410" s="691" t="s">
        <v>12489</v>
      </c>
      <c r="D410" s="21" t="s">
        <v>818</v>
      </c>
      <c r="E410" s="692">
        <v>1372.0</v>
      </c>
      <c r="F410" s="692">
        <v>77.0</v>
      </c>
      <c r="G410" s="692">
        <v>0.0</v>
      </c>
      <c r="H410" s="692">
        <v>52.0</v>
      </c>
      <c r="I410" s="692">
        <v>52.0</v>
      </c>
      <c r="J410" s="693">
        <v>0.0</v>
      </c>
      <c r="K410" s="21" t="s">
        <v>5234</v>
      </c>
      <c r="L410" s="21">
        <v>5.396286866E9</v>
      </c>
      <c r="M410" s="21" t="s">
        <v>327</v>
      </c>
      <c r="N410" s="21" t="s">
        <v>2910</v>
      </c>
      <c r="O410" s="21" t="s">
        <v>5235</v>
      </c>
      <c r="P410" s="21" t="s">
        <v>12490</v>
      </c>
      <c r="Q410" s="61">
        <f>COUNTIF('Hedef Liste'!$A:$A,A410)</f>
        <v>1</v>
      </c>
    </row>
    <row r="411" hidden="1">
      <c r="A411" s="21" t="s">
        <v>12794</v>
      </c>
      <c r="B411" s="21" t="s">
        <v>12795</v>
      </c>
      <c r="C411" s="691" t="s">
        <v>12510</v>
      </c>
      <c r="D411" s="21" t="s">
        <v>1694</v>
      </c>
      <c r="E411" s="692">
        <v>8193.0</v>
      </c>
      <c r="F411" s="694"/>
      <c r="G411" s="692">
        <v>91.0</v>
      </c>
      <c r="H411" s="692">
        <v>2.0</v>
      </c>
      <c r="I411" s="692">
        <v>93.0</v>
      </c>
      <c r="J411" s="693">
        <v>0.98</v>
      </c>
      <c r="K411" s="21" t="s">
        <v>12792</v>
      </c>
      <c r="L411" s="21">
        <v>8.509698441E9</v>
      </c>
      <c r="M411" s="21" t="s">
        <v>47</v>
      </c>
      <c r="N411" s="21" t="s">
        <v>766</v>
      </c>
      <c r="O411" s="21" t="s">
        <v>12796</v>
      </c>
      <c r="P411" s="21" t="s">
        <v>12505</v>
      </c>
      <c r="Q411" s="61">
        <f>COUNTIF('Hedef Liste'!$A:$A,A411)</f>
        <v>0</v>
      </c>
    </row>
    <row r="412" hidden="1">
      <c r="A412" s="21" t="s">
        <v>2052</v>
      </c>
      <c r="B412" s="21" t="s">
        <v>2053</v>
      </c>
      <c r="C412" s="691" t="s">
        <v>12510</v>
      </c>
      <c r="D412" s="21" t="s">
        <v>1007</v>
      </c>
      <c r="E412" s="692">
        <v>1566.0</v>
      </c>
      <c r="F412" s="694"/>
      <c r="G412" s="692">
        <v>6.0</v>
      </c>
      <c r="H412" s="692">
        <v>21.0</v>
      </c>
      <c r="I412" s="692">
        <v>27.0</v>
      </c>
      <c r="J412" s="693">
        <v>0.22</v>
      </c>
      <c r="K412" s="21" t="s">
        <v>2054</v>
      </c>
      <c r="L412" s="21">
        <v>5.454325467E9</v>
      </c>
      <c r="M412" s="21" t="s">
        <v>47</v>
      </c>
      <c r="N412" s="21" t="s">
        <v>1923</v>
      </c>
      <c r="O412" s="21" t="s">
        <v>2055</v>
      </c>
      <c r="P412" s="21" t="s">
        <v>12490</v>
      </c>
      <c r="Q412" s="61">
        <f>COUNTIF('Hedef Liste'!$A:$A,A412)</f>
        <v>1</v>
      </c>
    </row>
    <row r="413" hidden="1">
      <c r="A413" s="21" t="s">
        <v>6350</v>
      </c>
      <c r="B413" s="21" t="s">
        <v>6351</v>
      </c>
      <c r="C413" s="691" t="s">
        <v>12489</v>
      </c>
      <c r="D413" s="21" t="s">
        <v>344</v>
      </c>
      <c r="E413" s="692">
        <v>2252.0</v>
      </c>
      <c r="F413" s="692">
        <v>87.0</v>
      </c>
      <c r="G413" s="692">
        <v>8.0</v>
      </c>
      <c r="H413" s="692">
        <v>26.0</v>
      </c>
      <c r="I413" s="692">
        <v>34.0</v>
      </c>
      <c r="J413" s="696">
        <v>0.24</v>
      </c>
      <c r="K413" s="21" t="s">
        <v>6352</v>
      </c>
      <c r="L413" s="21">
        <v>5.436471816E9</v>
      </c>
      <c r="M413" s="21" t="s">
        <v>47</v>
      </c>
      <c r="N413" s="21" t="s">
        <v>740</v>
      </c>
      <c r="O413" s="21" t="s">
        <v>6353</v>
      </c>
      <c r="P413" s="21" t="s">
        <v>12490</v>
      </c>
      <c r="Q413" s="61">
        <f>COUNTIF('Hedef Liste'!$A:$A,A413)</f>
        <v>1</v>
      </c>
    </row>
    <row r="414" hidden="1">
      <c r="A414" s="21" t="s">
        <v>2805</v>
      </c>
      <c r="B414" s="21" t="s">
        <v>2806</v>
      </c>
      <c r="C414" s="691" t="s">
        <v>12489</v>
      </c>
      <c r="D414" s="21" t="s">
        <v>152</v>
      </c>
      <c r="E414" s="692">
        <v>305.0</v>
      </c>
      <c r="F414" s="692">
        <v>8.0</v>
      </c>
      <c r="G414" s="692">
        <v>16.0</v>
      </c>
      <c r="H414" s="692">
        <v>27.0</v>
      </c>
      <c r="I414" s="692">
        <v>43.0</v>
      </c>
      <c r="J414" s="693">
        <v>0.37</v>
      </c>
      <c r="K414" s="21" t="s">
        <v>2807</v>
      </c>
      <c r="L414" s="21">
        <v>5.519467258E9</v>
      </c>
      <c r="M414" s="21" t="s">
        <v>65</v>
      </c>
      <c r="N414" s="21" t="s">
        <v>772</v>
      </c>
      <c r="O414" s="21" t="s">
        <v>2808</v>
      </c>
      <c r="P414" s="21" t="s">
        <v>12490</v>
      </c>
      <c r="Q414" s="61">
        <f>COUNTIF('Hedef Liste'!$A:$A,A414)</f>
        <v>1</v>
      </c>
    </row>
    <row r="415" hidden="1">
      <c r="A415" s="21" t="s">
        <v>5412</v>
      </c>
      <c r="B415" s="21" t="s">
        <v>5413</v>
      </c>
      <c r="C415" s="691" t="s">
        <v>12489</v>
      </c>
      <c r="D415" s="21" t="s">
        <v>63</v>
      </c>
      <c r="E415" s="692">
        <v>1410.0</v>
      </c>
      <c r="F415" s="692">
        <v>36.0</v>
      </c>
      <c r="G415" s="692">
        <v>0.0</v>
      </c>
      <c r="H415" s="692">
        <v>24.0</v>
      </c>
      <c r="I415" s="692">
        <v>24.0</v>
      </c>
      <c r="J415" s="693">
        <v>0.0</v>
      </c>
      <c r="K415" s="21" t="s">
        <v>12797</v>
      </c>
      <c r="L415" s="21">
        <v>2.427423233E9</v>
      </c>
      <c r="M415" s="21" t="s">
        <v>58</v>
      </c>
      <c r="N415" s="21" t="s">
        <v>1101</v>
      </c>
      <c r="O415" s="21" t="s">
        <v>5415</v>
      </c>
      <c r="P415" s="21" t="s">
        <v>12490</v>
      </c>
      <c r="Q415" s="61">
        <f>COUNTIF('Hedef Liste'!$A:$A,A415)</f>
        <v>1</v>
      </c>
    </row>
    <row r="416" hidden="1">
      <c r="A416" s="21" t="s">
        <v>4250</v>
      </c>
      <c r="B416" s="21" t="s">
        <v>4251</v>
      </c>
      <c r="C416" s="691" t="s">
        <v>12489</v>
      </c>
      <c r="D416" s="21" t="s">
        <v>1007</v>
      </c>
      <c r="E416" s="695">
        <v>892.0</v>
      </c>
      <c r="F416" s="692">
        <v>5.0</v>
      </c>
      <c r="G416" s="692">
        <v>33.0</v>
      </c>
      <c r="H416" s="692">
        <v>52.0</v>
      </c>
      <c r="I416" s="692">
        <v>85.0</v>
      </c>
      <c r="J416" s="693">
        <v>0.39</v>
      </c>
      <c r="K416" s="21" t="s">
        <v>4252</v>
      </c>
      <c r="L416" s="21">
        <v>2.427424898E9</v>
      </c>
      <c r="M416" s="21" t="s">
        <v>58</v>
      </c>
      <c r="N416" s="21" t="s">
        <v>2349</v>
      </c>
      <c r="O416" s="21" t="s">
        <v>4253</v>
      </c>
      <c r="P416" s="21" t="s">
        <v>12490</v>
      </c>
      <c r="Q416" s="61">
        <f>COUNTIF('Hedef Liste'!$A:$A,A416)</f>
        <v>1</v>
      </c>
    </row>
    <row r="417" hidden="1">
      <c r="A417" s="21" t="s">
        <v>3868</v>
      </c>
      <c r="B417" s="21" t="s">
        <v>3869</v>
      </c>
      <c r="C417" s="691" t="s">
        <v>12489</v>
      </c>
      <c r="D417" s="21" t="s">
        <v>152</v>
      </c>
      <c r="E417" s="692">
        <v>591.0</v>
      </c>
      <c r="F417" s="694"/>
      <c r="G417" s="692">
        <v>0.0</v>
      </c>
      <c r="H417" s="692">
        <v>21.0</v>
      </c>
      <c r="I417" s="692">
        <v>21.0</v>
      </c>
      <c r="J417" s="693">
        <v>0.0</v>
      </c>
      <c r="K417" s="21" t="s">
        <v>3870</v>
      </c>
      <c r="L417" s="21">
        <v>5.396292442E9</v>
      </c>
      <c r="M417" s="21" t="s">
        <v>65</v>
      </c>
      <c r="N417" s="21" t="s">
        <v>614</v>
      </c>
      <c r="O417" s="21" t="s">
        <v>3871</v>
      </c>
      <c r="P417" s="21" t="s">
        <v>12490</v>
      </c>
      <c r="Q417" s="61">
        <f>COUNTIF('Hedef Liste'!$A:$A,A417)</f>
        <v>1</v>
      </c>
    </row>
    <row r="418" hidden="1">
      <c r="A418" s="21" t="s">
        <v>5675</v>
      </c>
      <c r="B418" s="21" t="s">
        <v>5676</v>
      </c>
      <c r="C418" s="691" t="s">
        <v>12489</v>
      </c>
      <c r="D418" s="21" t="s">
        <v>325</v>
      </c>
      <c r="E418" s="692">
        <v>717.0</v>
      </c>
      <c r="F418" s="692">
        <v>18.0</v>
      </c>
      <c r="G418" s="692">
        <v>11.0</v>
      </c>
      <c r="H418" s="692">
        <v>82.0</v>
      </c>
      <c r="I418" s="692">
        <v>93.0</v>
      </c>
      <c r="J418" s="693">
        <v>0.12</v>
      </c>
      <c r="K418" s="21" t="s">
        <v>5677</v>
      </c>
      <c r="L418" s="21">
        <v>5.465429142E9</v>
      </c>
      <c r="M418" s="21" t="s">
        <v>65</v>
      </c>
      <c r="N418" s="21" t="s">
        <v>609</v>
      </c>
      <c r="O418" s="21" t="s">
        <v>5678</v>
      </c>
      <c r="P418" s="21" t="s">
        <v>12490</v>
      </c>
      <c r="Q418" s="61">
        <f>COUNTIF('Hedef Liste'!$A:$A,A418)</f>
        <v>1</v>
      </c>
    </row>
    <row r="419" hidden="1">
      <c r="A419" s="21" t="s">
        <v>12798</v>
      </c>
      <c r="B419" s="21" t="s">
        <v>12799</v>
      </c>
      <c r="C419" s="691" t="s">
        <v>12489</v>
      </c>
      <c r="D419" s="21" t="s">
        <v>1694</v>
      </c>
      <c r="E419" s="692">
        <v>1033.0</v>
      </c>
      <c r="F419" s="692">
        <v>63.0</v>
      </c>
      <c r="G419" s="692">
        <v>151.0</v>
      </c>
      <c r="H419" s="692">
        <v>0.0</v>
      </c>
      <c r="I419" s="692">
        <v>151.0</v>
      </c>
      <c r="J419" s="693">
        <v>1.0</v>
      </c>
      <c r="K419" s="21" t="s">
        <v>12800</v>
      </c>
      <c r="L419" s="21">
        <v>2.424604906E9</v>
      </c>
      <c r="M419" s="21" t="s">
        <v>138</v>
      </c>
      <c r="N419" s="21" t="s">
        <v>181</v>
      </c>
      <c r="O419" s="21" t="s">
        <v>12801</v>
      </c>
      <c r="P419" s="21" t="s">
        <v>12505</v>
      </c>
      <c r="Q419" s="61">
        <f>COUNTIF('Hedef Liste'!$A:$A,A419)</f>
        <v>0</v>
      </c>
    </row>
    <row r="420" hidden="1">
      <c r="A420" s="21" t="s">
        <v>3873</v>
      </c>
      <c r="B420" s="21" t="s">
        <v>3874</v>
      </c>
      <c r="C420" s="691" t="s">
        <v>12510</v>
      </c>
      <c r="D420" s="21" t="s">
        <v>200</v>
      </c>
      <c r="E420" s="692">
        <v>133.0</v>
      </c>
      <c r="F420" s="694"/>
      <c r="G420" s="692">
        <v>0.0</v>
      </c>
      <c r="H420" s="692">
        <v>21.0</v>
      </c>
      <c r="I420" s="692">
        <v>21.0</v>
      </c>
      <c r="J420" s="693">
        <v>0.0</v>
      </c>
      <c r="K420" s="21" t="s">
        <v>3875</v>
      </c>
      <c r="L420" s="21">
        <v>5.372036919E9</v>
      </c>
      <c r="M420" s="21" t="s">
        <v>47</v>
      </c>
      <c r="N420" s="21" t="s">
        <v>603</v>
      </c>
      <c r="O420" s="21" t="s">
        <v>3876</v>
      </c>
      <c r="P420" s="21" t="s">
        <v>12490</v>
      </c>
      <c r="Q420" s="61">
        <f>COUNTIF('Hedef Liste'!$A:$A,A420)</f>
        <v>1</v>
      </c>
    </row>
    <row r="421" hidden="1">
      <c r="A421" s="21" t="s">
        <v>6241</v>
      </c>
      <c r="B421" s="21" t="s">
        <v>6242</v>
      </c>
      <c r="C421" s="691" t="s">
        <v>12489</v>
      </c>
      <c r="D421" s="21" t="s">
        <v>92</v>
      </c>
      <c r="E421" s="692">
        <v>1141.0</v>
      </c>
      <c r="F421" s="692">
        <v>33.0</v>
      </c>
      <c r="G421" s="692">
        <v>9.0</v>
      </c>
      <c r="H421" s="692">
        <v>6.0</v>
      </c>
      <c r="I421" s="692">
        <v>15.0</v>
      </c>
      <c r="J421" s="693">
        <v>0.6</v>
      </c>
      <c r="K421" s="21" t="s">
        <v>6243</v>
      </c>
      <c r="L421" s="21">
        <v>5.526969569E9</v>
      </c>
      <c r="M421" s="21" t="s">
        <v>47</v>
      </c>
      <c r="N421" s="21" t="s">
        <v>227</v>
      </c>
      <c r="O421" s="21" t="s">
        <v>6244</v>
      </c>
      <c r="P421" s="21" t="s">
        <v>12490</v>
      </c>
      <c r="Q421" s="61">
        <f>COUNTIF('Hedef Liste'!$A:$A,A421)</f>
        <v>1</v>
      </c>
    </row>
    <row r="422" hidden="1">
      <c r="A422" s="21" t="s">
        <v>7047</v>
      </c>
      <c r="B422" s="21" t="s">
        <v>7048</v>
      </c>
      <c r="C422" s="691" t="s">
        <v>12489</v>
      </c>
      <c r="D422" s="21" t="s">
        <v>200</v>
      </c>
      <c r="E422" s="692">
        <v>949.0</v>
      </c>
      <c r="F422" s="692">
        <v>63.0</v>
      </c>
      <c r="G422" s="692">
        <v>16.0</v>
      </c>
      <c r="H422" s="692">
        <v>16.0</v>
      </c>
      <c r="I422" s="692">
        <v>32.0</v>
      </c>
      <c r="J422" s="693">
        <v>0.5</v>
      </c>
      <c r="K422" s="21" t="s">
        <v>7049</v>
      </c>
      <c r="L422" s="21">
        <v>2.422447296E9</v>
      </c>
      <c r="M422" s="21" t="s">
        <v>47</v>
      </c>
      <c r="N422" s="21" t="s">
        <v>270</v>
      </c>
      <c r="O422" s="21" t="s">
        <v>7050</v>
      </c>
      <c r="P422" s="21" t="s">
        <v>12490</v>
      </c>
      <c r="Q422" s="61">
        <f>COUNTIF('Hedef Liste'!$A:$A,A422)</f>
        <v>1</v>
      </c>
    </row>
    <row r="423" hidden="1">
      <c r="A423" s="21" t="s">
        <v>8032</v>
      </c>
      <c r="B423" s="21" t="s">
        <v>8033</v>
      </c>
      <c r="C423" s="691" t="s">
        <v>12489</v>
      </c>
      <c r="D423" s="21" t="s">
        <v>200</v>
      </c>
      <c r="E423" s="692">
        <v>1681.0</v>
      </c>
      <c r="F423" s="692">
        <v>39.0</v>
      </c>
      <c r="G423" s="692">
        <v>15.0</v>
      </c>
      <c r="H423" s="692">
        <v>24.0</v>
      </c>
      <c r="I423" s="692">
        <v>39.0</v>
      </c>
      <c r="J423" s="693">
        <v>0.38</v>
      </c>
      <c r="K423" s="21" t="s">
        <v>12802</v>
      </c>
      <c r="L423" s="21">
        <v>2.422470763E9</v>
      </c>
      <c r="M423" s="21" t="s">
        <v>138</v>
      </c>
      <c r="N423" s="21" t="s">
        <v>1096</v>
      </c>
      <c r="O423" s="21" t="s">
        <v>8035</v>
      </c>
      <c r="P423" s="21" t="s">
        <v>12490</v>
      </c>
      <c r="Q423" s="61">
        <f>COUNTIF('Hedef Liste'!$A:$A,A423)</f>
        <v>1</v>
      </c>
    </row>
    <row r="424" hidden="1">
      <c r="A424" s="21" t="s">
        <v>904</v>
      </c>
      <c r="B424" s="21" t="s">
        <v>905</v>
      </c>
      <c r="C424" s="691" t="s">
        <v>12489</v>
      </c>
      <c r="D424" s="21" t="s">
        <v>152</v>
      </c>
      <c r="E424" s="692">
        <v>306.0</v>
      </c>
      <c r="F424" s="692">
        <v>10.0</v>
      </c>
      <c r="G424" s="692">
        <v>12.0</v>
      </c>
      <c r="H424" s="692">
        <v>15.0</v>
      </c>
      <c r="I424" s="692">
        <v>27.0</v>
      </c>
      <c r="J424" s="693">
        <v>0.44</v>
      </c>
      <c r="K424" s="21" t="s">
        <v>906</v>
      </c>
      <c r="L424" s="21">
        <v>5.349246504E9</v>
      </c>
      <c r="M424" s="21" t="s">
        <v>47</v>
      </c>
      <c r="N424" s="21" t="s">
        <v>907</v>
      </c>
      <c r="O424" s="21" t="s">
        <v>908</v>
      </c>
      <c r="P424" s="21" t="s">
        <v>12490</v>
      </c>
      <c r="Q424" s="61">
        <f>COUNTIF('Hedef Liste'!$A:$A,A424)</f>
        <v>1</v>
      </c>
    </row>
    <row r="425" hidden="1">
      <c r="A425" s="21" t="s">
        <v>6852</v>
      </c>
      <c r="B425" s="21" t="s">
        <v>6853</v>
      </c>
      <c r="C425" s="691" t="s">
        <v>12489</v>
      </c>
      <c r="D425" s="21" t="s">
        <v>233</v>
      </c>
      <c r="E425" s="692">
        <v>1537.0</v>
      </c>
      <c r="F425" s="692">
        <v>57.0</v>
      </c>
      <c r="G425" s="692">
        <v>56.0</v>
      </c>
      <c r="H425" s="692">
        <v>46.0</v>
      </c>
      <c r="I425" s="692">
        <v>102.0</v>
      </c>
      <c r="J425" s="693">
        <v>0.55</v>
      </c>
      <c r="K425" s="21" t="s">
        <v>6854</v>
      </c>
      <c r="L425" s="21">
        <v>2.423265858E9</v>
      </c>
      <c r="M425" s="21" t="s">
        <v>65</v>
      </c>
      <c r="N425" s="21" t="s">
        <v>778</v>
      </c>
      <c r="O425" s="21" t="s">
        <v>6855</v>
      </c>
      <c r="P425" s="21" t="s">
        <v>12490</v>
      </c>
      <c r="Q425" s="61">
        <f>COUNTIF('Hedef Liste'!$A:$A,A425)</f>
        <v>1</v>
      </c>
    </row>
    <row r="426" hidden="1">
      <c r="A426" s="21" t="s">
        <v>3450</v>
      </c>
      <c r="B426" s="21" t="s">
        <v>3451</v>
      </c>
      <c r="C426" s="691" t="s">
        <v>12489</v>
      </c>
      <c r="D426" s="21" t="s">
        <v>63</v>
      </c>
      <c r="E426" s="692">
        <v>2567.0</v>
      </c>
      <c r="F426" s="692">
        <v>119.0</v>
      </c>
      <c r="G426" s="692">
        <v>9.0</v>
      </c>
      <c r="H426" s="692">
        <v>14.0</v>
      </c>
      <c r="I426" s="692">
        <v>23.0</v>
      </c>
      <c r="J426" s="693">
        <v>0.39</v>
      </c>
      <c r="K426" s="21" t="s">
        <v>439</v>
      </c>
      <c r="L426" s="21">
        <v>5.527444507E9</v>
      </c>
      <c r="M426" s="21" t="s">
        <v>65</v>
      </c>
      <c r="N426" s="21" t="s">
        <v>427</v>
      </c>
      <c r="O426" s="21" t="s">
        <v>3452</v>
      </c>
      <c r="P426" s="21" t="s">
        <v>12490</v>
      </c>
      <c r="Q426" s="61">
        <f>COUNTIF('Hedef Liste'!$A:$A,A426)</f>
        <v>1</v>
      </c>
    </row>
    <row r="427" hidden="1">
      <c r="A427" s="21" t="s">
        <v>3047</v>
      </c>
      <c r="B427" s="21" t="s">
        <v>3048</v>
      </c>
      <c r="C427" s="691" t="s">
        <v>12489</v>
      </c>
      <c r="D427" s="21" t="s">
        <v>45</v>
      </c>
      <c r="E427" s="692">
        <v>1280.0</v>
      </c>
      <c r="F427" s="692">
        <v>27.0</v>
      </c>
      <c r="G427" s="692">
        <v>5.0</v>
      </c>
      <c r="H427" s="692">
        <v>5.0</v>
      </c>
      <c r="I427" s="692">
        <v>10.0</v>
      </c>
      <c r="J427" s="693">
        <v>0.5</v>
      </c>
      <c r="K427" s="21" t="s">
        <v>3049</v>
      </c>
      <c r="L427" s="21">
        <v>2.423265222E9</v>
      </c>
      <c r="M427" s="21" t="s">
        <v>65</v>
      </c>
      <c r="N427" s="21" t="s">
        <v>772</v>
      </c>
      <c r="O427" s="21" t="s">
        <v>3050</v>
      </c>
      <c r="P427" s="21" t="s">
        <v>12490</v>
      </c>
      <c r="Q427" s="61">
        <f>COUNTIF('Hedef Liste'!$A:$A,A427)</f>
        <v>1</v>
      </c>
    </row>
    <row r="428" hidden="1">
      <c r="A428" s="21" t="s">
        <v>2892</v>
      </c>
      <c r="B428" s="21" t="s">
        <v>2893</v>
      </c>
      <c r="C428" s="691" t="s">
        <v>12489</v>
      </c>
      <c r="D428" s="21" t="s">
        <v>74</v>
      </c>
      <c r="E428" s="692">
        <v>14.0</v>
      </c>
      <c r="F428" s="694"/>
      <c r="G428" s="692">
        <v>0.0</v>
      </c>
      <c r="H428" s="692">
        <v>118.0</v>
      </c>
      <c r="I428" s="692">
        <v>118.0</v>
      </c>
      <c r="J428" s="693">
        <v>0.0</v>
      </c>
      <c r="K428" s="21" t="s">
        <v>2894</v>
      </c>
      <c r="L428" s="21">
        <v>5.537229585E9</v>
      </c>
      <c r="M428" s="21" t="s">
        <v>368</v>
      </c>
      <c r="N428" s="21" t="s">
        <v>825</v>
      </c>
      <c r="O428" s="21" t="s">
        <v>2895</v>
      </c>
      <c r="P428" s="21" t="s">
        <v>12490</v>
      </c>
      <c r="Q428" s="61">
        <f>COUNTIF('Hedef Liste'!$A:$A,A428)</f>
        <v>1</v>
      </c>
    </row>
    <row r="429" hidden="1">
      <c r="A429" s="21" t="s">
        <v>6013</v>
      </c>
      <c r="B429" s="21" t="s">
        <v>12803</v>
      </c>
      <c r="C429" s="691" t="s">
        <v>12489</v>
      </c>
      <c r="D429" s="21" t="s">
        <v>74</v>
      </c>
      <c r="E429" s="692">
        <v>340.0</v>
      </c>
      <c r="F429" s="692">
        <v>9.0</v>
      </c>
      <c r="G429" s="692">
        <v>38.0</v>
      </c>
      <c r="H429" s="692">
        <v>18.0</v>
      </c>
      <c r="I429" s="692">
        <v>56.0</v>
      </c>
      <c r="J429" s="693">
        <v>0.68</v>
      </c>
      <c r="K429" s="21" t="s">
        <v>6015</v>
      </c>
      <c r="L429" s="21">
        <v>5.426335899E9</v>
      </c>
      <c r="M429" s="21" t="s">
        <v>138</v>
      </c>
      <c r="N429" s="21" t="s">
        <v>4879</v>
      </c>
      <c r="O429" s="21" t="s">
        <v>6016</v>
      </c>
      <c r="P429" s="21" t="s">
        <v>12490</v>
      </c>
      <c r="Q429" s="61">
        <f>COUNTIF('Hedef Liste'!$A:$A,A429)</f>
        <v>1</v>
      </c>
    </row>
    <row r="430" hidden="1">
      <c r="A430" s="21" t="s">
        <v>1104</v>
      </c>
      <c r="B430" s="21" t="s">
        <v>1105</v>
      </c>
      <c r="C430" s="691" t="s">
        <v>12489</v>
      </c>
      <c r="D430" s="21" t="s">
        <v>818</v>
      </c>
      <c r="E430" s="692">
        <v>206.0</v>
      </c>
      <c r="F430" s="692">
        <v>12.0</v>
      </c>
      <c r="G430" s="692">
        <v>0.0</v>
      </c>
      <c r="H430" s="692">
        <v>34.0</v>
      </c>
      <c r="I430" s="692">
        <v>34.0</v>
      </c>
      <c r="J430" s="693">
        <v>0.0</v>
      </c>
      <c r="K430" s="21" t="s">
        <v>1106</v>
      </c>
      <c r="L430" s="21">
        <v>5.303047787E9</v>
      </c>
      <c r="M430" s="21" t="s">
        <v>368</v>
      </c>
      <c r="N430" s="21" t="s">
        <v>369</v>
      </c>
      <c r="O430" s="21" t="s">
        <v>1107</v>
      </c>
      <c r="P430" s="21" t="s">
        <v>12490</v>
      </c>
      <c r="Q430" s="61">
        <f>COUNTIF('Hedef Liste'!$A:$A,A430)</f>
        <v>1</v>
      </c>
    </row>
    <row r="431" hidden="1">
      <c r="A431" s="21" t="s">
        <v>6435</v>
      </c>
      <c r="B431" s="21" t="s">
        <v>6436</v>
      </c>
      <c r="C431" s="691" t="s">
        <v>12489</v>
      </c>
      <c r="D431" s="21" t="s">
        <v>45</v>
      </c>
      <c r="E431" s="692">
        <v>2075.0</v>
      </c>
      <c r="F431" s="692">
        <v>129.0</v>
      </c>
      <c r="G431" s="692">
        <v>15.0</v>
      </c>
      <c r="H431" s="692">
        <v>21.0</v>
      </c>
      <c r="I431" s="692">
        <v>36.0</v>
      </c>
      <c r="J431" s="693">
        <v>0.42</v>
      </c>
      <c r="K431" s="21" t="s">
        <v>6437</v>
      </c>
      <c r="L431" s="21">
        <v>2.42316991E9</v>
      </c>
      <c r="M431" s="21" t="s">
        <v>47</v>
      </c>
      <c r="N431" s="21" t="s">
        <v>145</v>
      </c>
      <c r="O431" s="21" t="s">
        <v>6438</v>
      </c>
      <c r="P431" s="21" t="s">
        <v>12490</v>
      </c>
      <c r="Q431" s="61">
        <f>COUNTIF('Hedef Liste'!$A:$A,A431)</f>
        <v>1</v>
      </c>
    </row>
    <row r="432" hidden="1">
      <c r="A432" s="21" t="s">
        <v>3807</v>
      </c>
      <c r="B432" s="21" t="s">
        <v>3808</v>
      </c>
      <c r="C432" s="691" t="s">
        <v>12489</v>
      </c>
      <c r="D432" s="21" t="s">
        <v>110</v>
      </c>
      <c r="E432" s="692">
        <v>399.0</v>
      </c>
      <c r="F432" s="692">
        <v>10.0</v>
      </c>
      <c r="G432" s="692">
        <v>0.0</v>
      </c>
      <c r="H432" s="692">
        <v>60.0</v>
      </c>
      <c r="I432" s="692">
        <v>60.0</v>
      </c>
      <c r="J432" s="693">
        <v>0.0</v>
      </c>
      <c r="K432" s="21" t="s">
        <v>3809</v>
      </c>
      <c r="L432" s="21">
        <v>2.423237121E9</v>
      </c>
      <c r="M432" s="21" t="s">
        <v>47</v>
      </c>
      <c r="N432" s="21" t="s">
        <v>227</v>
      </c>
      <c r="O432" s="21" t="s">
        <v>3810</v>
      </c>
      <c r="P432" s="21" t="s">
        <v>12490</v>
      </c>
      <c r="Q432" s="61">
        <f>COUNTIF('Hedef Liste'!$A:$A,A432)</f>
        <v>1</v>
      </c>
    </row>
    <row r="433" hidden="1">
      <c r="A433" s="21" t="s">
        <v>4331</v>
      </c>
      <c r="B433" s="21" t="s">
        <v>4332</v>
      </c>
      <c r="C433" s="691" t="s">
        <v>12489</v>
      </c>
      <c r="D433" s="21" t="s">
        <v>45</v>
      </c>
      <c r="E433" s="692">
        <v>407.0</v>
      </c>
      <c r="F433" s="692">
        <v>15.0</v>
      </c>
      <c r="G433" s="692">
        <v>0.0</v>
      </c>
      <c r="H433" s="692">
        <v>79.0</v>
      </c>
      <c r="I433" s="692">
        <v>79.0</v>
      </c>
      <c r="J433" s="693">
        <v>0.0</v>
      </c>
      <c r="K433" s="21" t="s">
        <v>4333</v>
      </c>
      <c r="L433" s="21">
        <v>2.427427045E9</v>
      </c>
      <c r="M433" s="21" t="s">
        <v>58</v>
      </c>
      <c r="N433" s="21" t="s">
        <v>2349</v>
      </c>
      <c r="O433" s="21" t="s">
        <v>4334</v>
      </c>
      <c r="P433" s="21" t="s">
        <v>12490</v>
      </c>
      <c r="Q433" s="61">
        <f>COUNTIF('Hedef Liste'!$A:$A,A433)</f>
        <v>1</v>
      </c>
    </row>
    <row r="434" hidden="1">
      <c r="A434" s="21" t="s">
        <v>2941</v>
      </c>
      <c r="B434" s="21" t="s">
        <v>2942</v>
      </c>
      <c r="C434" s="691" t="s">
        <v>12489</v>
      </c>
      <c r="D434" s="21" t="s">
        <v>74</v>
      </c>
      <c r="E434" s="692">
        <v>628.0</v>
      </c>
      <c r="F434" s="694"/>
      <c r="G434" s="692">
        <v>19.0</v>
      </c>
      <c r="H434" s="692">
        <v>5.0</v>
      </c>
      <c r="I434" s="692">
        <v>24.0</v>
      </c>
      <c r="J434" s="693">
        <v>0.79</v>
      </c>
      <c r="K434" s="21" t="s">
        <v>2943</v>
      </c>
      <c r="L434" s="21">
        <v>5.304312512E9</v>
      </c>
      <c r="M434" s="21" t="s">
        <v>65</v>
      </c>
      <c r="N434" s="21" t="s">
        <v>356</v>
      </c>
      <c r="O434" s="21" t="s">
        <v>2944</v>
      </c>
      <c r="P434" s="21" t="s">
        <v>12490</v>
      </c>
      <c r="Q434" s="61">
        <f>COUNTIF('Hedef Liste'!$A:$A,A434)</f>
        <v>1</v>
      </c>
    </row>
    <row r="435" hidden="1">
      <c r="A435" s="21" t="s">
        <v>4177</v>
      </c>
      <c r="B435" s="21" t="s">
        <v>4178</v>
      </c>
      <c r="C435" s="691" t="s">
        <v>12489</v>
      </c>
      <c r="D435" s="21" t="s">
        <v>102</v>
      </c>
      <c r="E435" s="692">
        <v>318.0</v>
      </c>
      <c r="F435" s="692">
        <v>2.0</v>
      </c>
      <c r="G435" s="692">
        <v>0.0</v>
      </c>
      <c r="H435" s="692">
        <v>25.0</v>
      </c>
      <c r="I435" s="692">
        <v>25.0</v>
      </c>
      <c r="J435" s="693">
        <v>0.0</v>
      </c>
      <c r="K435" s="21" t="s">
        <v>4179</v>
      </c>
      <c r="L435" s="21">
        <v>5.522791889E9</v>
      </c>
      <c r="M435" s="21" t="s">
        <v>47</v>
      </c>
      <c r="N435" s="21" t="s">
        <v>270</v>
      </c>
      <c r="O435" s="21" t="s">
        <v>4180</v>
      </c>
      <c r="P435" s="21" t="s">
        <v>12490</v>
      </c>
      <c r="Q435" s="61">
        <f>COUNTIF('Hedef Liste'!$A:$A,A435)</f>
        <v>1</v>
      </c>
    </row>
    <row r="436" hidden="1">
      <c r="A436" s="21" t="s">
        <v>7442</v>
      </c>
      <c r="B436" s="21" t="s">
        <v>7443</v>
      </c>
      <c r="C436" s="691" t="s">
        <v>12489</v>
      </c>
      <c r="D436" s="21" t="s">
        <v>200</v>
      </c>
      <c r="E436" s="692">
        <v>888.0</v>
      </c>
      <c r="F436" s="692">
        <v>17.0</v>
      </c>
      <c r="G436" s="692">
        <v>0.0</v>
      </c>
      <c r="H436" s="692">
        <v>20.0</v>
      </c>
      <c r="I436" s="692">
        <v>20.0</v>
      </c>
      <c r="J436" s="693">
        <v>0.0</v>
      </c>
      <c r="K436" s="21" t="s">
        <v>7444</v>
      </c>
      <c r="L436" s="21">
        <v>5.524622742E9</v>
      </c>
      <c r="M436" s="21" t="s">
        <v>65</v>
      </c>
      <c r="N436" s="21" t="s">
        <v>778</v>
      </c>
      <c r="O436" s="21" t="s">
        <v>7445</v>
      </c>
      <c r="P436" s="21" t="s">
        <v>12490</v>
      </c>
      <c r="Q436" s="61">
        <f>COUNTIF('Hedef Liste'!$A:$A,A436)</f>
        <v>1</v>
      </c>
    </row>
    <row r="437" hidden="1">
      <c r="A437" s="21" t="s">
        <v>2304</v>
      </c>
      <c r="B437" s="21" t="s">
        <v>2305</v>
      </c>
      <c r="C437" s="691" t="s">
        <v>12489</v>
      </c>
      <c r="D437" s="21" t="s">
        <v>818</v>
      </c>
      <c r="E437" s="692">
        <v>1536.0</v>
      </c>
      <c r="F437" s="692">
        <v>35.0</v>
      </c>
      <c r="G437" s="692">
        <v>12.0</v>
      </c>
      <c r="H437" s="692">
        <v>18.0</v>
      </c>
      <c r="I437" s="692">
        <v>30.0</v>
      </c>
      <c r="J437" s="693">
        <v>0.4</v>
      </c>
      <c r="K437" s="21" t="s">
        <v>2306</v>
      </c>
      <c r="L437" s="21">
        <v>5.320598907E9</v>
      </c>
      <c r="M437" s="21" t="s">
        <v>58</v>
      </c>
      <c r="N437" s="21" t="s">
        <v>1823</v>
      </c>
      <c r="O437" s="21" t="s">
        <v>2307</v>
      </c>
      <c r="P437" s="21" t="s">
        <v>12490</v>
      </c>
      <c r="Q437" s="61">
        <f>COUNTIF('Hedef Liste'!$A:$A,A437)</f>
        <v>1</v>
      </c>
    </row>
    <row r="438" hidden="1">
      <c r="A438" s="21" t="s">
        <v>4398</v>
      </c>
      <c r="B438" s="21" t="s">
        <v>4399</v>
      </c>
      <c r="C438" s="691" t="s">
        <v>12489</v>
      </c>
      <c r="D438" s="21" t="s">
        <v>45</v>
      </c>
      <c r="E438" s="692">
        <v>1901.0</v>
      </c>
      <c r="F438" s="692">
        <v>86.0</v>
      </c>
      <c r="G438" s="692">
        <v>7.0</v>
      </c>
      <c r="H438" s="692">
        <v>11.0</v>
      </c>
      <c r="I438" s="692">
        <v>18.0</v>
      </c>
      <c r="J438" s="693">
        <v>0.39</v>
      </c>
      <c r="K438" s="21" t="s">
        <v>4400</v>
      </c>
      <c r="L438" s="21">
        <v>2.425120102E9</v>
      </c>
      <c r="M438" s="21" t="s">
        <v>368</v>
      </c>
      <c r="N438" s="21" t="s">
        <v>682</v>
      </c>
      <c r="O438" s="21" t="s">
        <v>4401</v>
      </c>
      <c r="P438" s="21" t="s">
        <v>12490</v>
      </c>
      <c r="Q438" s="61">
        <f>COUNTIF('Hedef Liste'!$A:$A,A438)</f>
        <v>1</v>
      </c>
    </row>
    <row r="439" hidden="1">
      <c r="A439" s="21" t="s">
        <v>253</v>
      </c>
      <c r="B439" s="21" t="s">
        <v>254</v>
      </c>
      <c r="C439" s="691" t="s">
        <v>12489</v>
      </c>
      <c r="D439" s="21" t="s">
        <v>45</v>
      </c>
      <c r="E439" s="692">
        <v>210.0</v>
      </c>
      <c r="F439" s="692">
        <v>8.0</v>
      </c>
      <c r="G439" s="692">
        <v>0.0</v>
      </c>
      <c r="H439" s="692">
        <v>59.0</v>
      </c>
      <c r="I439" s="692">
        <v>59.0</v>
      </c>
      <c r="J439" s="693">
        <v>0.0</v>
      </c>
      <c r="K439" s="21" t="s">
        <v>12766</v>
      </c>
      <c r="L439" s="21">
        <v>2.422270902E9</v>
      </c>
      <c r="M439" s="21" t="s">
        <v>65</v>
      </c>
      <c r="N439" s="21" t="s">
        <v>256</v>
      </c>
      <c r="O439" s="21" t="s">
        <v>257</v>
      </c>
      <c r="P439" s="21" t="s">
        <v>12490</v>
      </c>
      <c r="Q439" s="61">
        <f>COUNTIF('Hedef Liste'!$A:$A,A439)</f>
        <v>1</v>
      </c>
    </row>
    <row r="440" hidden="1">
      <c r="A440" s="21" t="s">
        <v>1157</v>
      </c>
      <c r="B440" s="21" t="s">
        <v>1158</v>
      </c>
      <c r="C440" s="691" t="s">
        <v>12489</v>
      </c>
      <c r="D440" s="21" t="s">
        <v>110</v>
      </c>
      <c r="E440" s="692">
        <v>1563.0</v>
      </c>
      <c r="F440" s="692">
        <v>27.0</v>
      </c>
      <c r="G440" s="692">
        <v>30.0</v>
      </c>
      <c r="H440" s="692">
        <v>6.0</v>
      </c>
      <c r="I440" s="692">
        <v>36.0</v>
      </c>
      <c r="J440" s="693">
        <v>0.83</v>
      </c>
      <c r="K440" s="21" t="s">
        <v>1159</v>
      </c>
      <c r="L440" s="21">
        <v>2.424101011E9</v>
      </c>
      <c r="M440" s="21" t="s">
        <v>47</v>
      </c>
      <c r="N440" s="21" t="s">
        <v>270</v>
      </c>
      <c r="O440" s="21" t="s">
        <v>1160</v>
      </c>
      <c r="P440" s="21" t="s">
        <v>12490</v>
      </c>
      <c r="Q440" s="61">
        <f>COUNTIF('Hedef Liste'!$A:$A,A440)</f>
        <v>1</v>
      </c>
    </row>
    <row r="441" hidden="1">
      <c r="A441" s="21" t="s">
        <v>8190</v>
      </c>
      <c r="B441" s="21" t="s">
        <v>12804</v>
      </c>
      <c r="C441" s="691" t="s">
        <v>12489</v>
      </c>
      <c r="D441" s="21" t="s">
        <v>233</v>
      </c>
      <c r="E441" s="692">
        <v>5116.0</v>
      </c>
      <c r="F441" s="692">
        <v>196.0</v>
      </c>
      <c r="G441" s="692">
        <v>28.0</v>
      </c>
      <c r="H441" s="692">
        <v>21.0</v>
      </c>
      <c r="I441" s="692">
        <v>49.0</v>
      </c>
      <c r="J441" s="693">
        <v>0.57</v>
      </c>
      <c r="K441" s="21" t="s">
        <v>8192</v>
      </c>
      <c r="L441" s="21">
        <v>2.422280704E9</v>
      </c>
      <c r="M441" s="21" t="s">
        <v>138</v>
      </c>
      <c r="N441" s="21" t="s">
        <v>320</v>
      </c>
      <c r="O441" s="21" t="s">
        <v>8193</v>
      </c>
      <c r="P441" s="21" t="s">
        <v>12490</v>
      </c>
      <c r="Q441" s="61">
        <f>COUNTIF('Hedef Liste'!$A:$A,A441)</f>
        <v>1</v>
      </c>
    </row>
    <row r="442" hidden="1">
      <c r="A442" s="21" t="s">
        <v>6425</v>
      </c>
      <c r="B442" s="21" t="s">
        <v>6426</v>
      </c>
      <c r="C442" s="691" t="s">
        <v>12489</v>
      </c>
      <c r="D442" s="21" t="s">
        <v>200</v>
      </c>
      <c r="E442" s="692">
        <v>64.0</v>
      </c>
      <c r="F442" s="694"/>
      <c r="G442" s="692">
        <v>0.0</v>
      </c>
      <c r="H442" s="692">
        <v>11.0</v>
      </c>
      <c r="I442" s="692">
        <v>11.0</v>
      </c>
      <c r="J442" s="693">
        <v>0.0</v>
      </c>
      <c r="K442" s="21" t="s">
        <v>6427</v>
      </c>
      <c r="L442" s="21">
        <v>2.423268896E9</v>
      </c>
      <c r="M442" s="21" t="s">
        <v>65</v>
      </c>
      <c r="N442" s="21" t="s">
        <v>404</v>
      </c>
      <c r="O442" s="21" t="s">
        <v>6428</v>
      </c>
      <c r="P442" s="21" t="s">
        <v>12490</v>
      </c>
      <c r="Q442" s="61">
        <f>COUNTIF('Hedef Liste'!$A:$A,A442)</f>
        <v>1</v>
      </c>
    </row>
    <row r="443" hidden="1">
      <c r="A443" s="21" t="s">
        <v>5514</v>
      </c>
      <c r="B443" s="21" t="s">
        <v>5515</v>
      </c>
      <c r="C443" s="691" t="s">
        <v>12489</v>
      </c>
      <c r="D443" s="21" t="s">
        <v>325</v>
      </c>
      <c r="E443" s="692">
        <v>397.0</v>
      </c>
      <c r="F443" s="692">
        <v>11.0</v>
      </c>
      <c r="G443" s="692">
        <v>17.0</v>
      </c>
      <c r="H443" s="692">
        <v>17.0</v>
      </c>
      <c r="I443" s="692">
        <v>34.0</v>
      </c>
      <c r="J443" s="693">
        <v>0.5</v>
      </c>
      <c r="K443" s="21" t="s">
        <v>5516</v>
      </c>
      <c r="L443" s="21">
        <v>5.432827402E9</v>
      </c>
      <c r="M443" s="21" t="s">
        <v>47</v>
      </c>
      <c r="N443" s="21" t="s">
        <v>76</v>
      </c>
      <c r="O443" s="21" t="s">
        <v>5517</v>
      </c>
      <c r="P443" s="21" t="s">
        <v>12490</v>
      </c>
      <c r="Q443" s="61">
        <f>COUNTIF('Hedef Liste'!$A:$A,A443)</f>
        <v>1</v>
      </c>
    </row>
    <row r="444" hidden="1">
      <c r="A444" s="21" t="s">
        <v>4528</v>
      </c>
      <c r="B444" s="21" t="s">
        <v>4529</v>
      </c>
      <c r="C444" s="691" t="s">
        <v>12489</v>
      </c>
      <c r="D444" s="21" t="s">
        <v>143</v>
      </c>
      <c r="E444" s="692">
        <v>359.0</v>
      </c>
      <c r="F444" s="692">
        <v>11.0</v>
      </c>
      <c r="G444" s="692">
        <v>7.0</v>
      </c>
      <c r="H444" s="692">
        <v>6.0</v>
      </c>
      <c r="I444" s="692">
        <v>13.0</v>
      </c>
      <c r="J444" s="693">
        <v>0.54</v>
      </c>
      <c r="K444" s="21" t="s">
        <v>4530</v>
      </c>
      <c r="L444" s="21">
        <v>2.422436308E9</v>
      </c>
      <c r="M444" s="21" t="s">
        <v>47</v>
      </c>
      <c r="N444" s="21" t="s">
        <v>489</v>
      </c>
      <c r="O444" s="21" t="s">
        <v>4531</v>
      </c>
      <c r="P444" s="21" t="s">
        <v>12490</v>
      </c>
      <c r="Q444" s="61">
        <f>COUNTIF('Hedef Liste'!$A:$A,A444)</f>
        <v>1</v>
      </c>
    </row>
    <row r="445" hidden="1">
      <c r="A445" s="21" t="s">
        <v>6064</v>
      </c>
      <c r="B445" s="21" t="s">
        <v>6065</v>
      </c>
      <c r="C445" s="691" t="s">
        <v>12510</v>
      </c>
      <c r="D445" s="21" t="s">
        <v>818</v>
      </c>
      <c r="E445" s="692">
        <v>3.0</v>
      </c>
      <c r="F445" s="694"/>
      <c r="G445" s="692">
        <v>1.0</v>
      </c>
      <c r="H445" s="692">
        <v>18.0</v>
      </c>
      <c r="I445" s="692">
        <v>19.0</v>
      </c>
      <c r="J445" s="693">
        <v>0.05</v>
      </c>
      <c r="K445" s="21" t="s">
        <v>6066</v>
      </c>
      <c r="L445" s="21">
        <v>2.422286629E9</v>
      </c>
      <c r="M445" s="21" t="s">
        <v>138</v>
      </c>
      <c r="N445" s="21" t="s">
        <v>333</v>
      </c>
      <c r="O445" s="21" t="s">
        <v>6067</v>
      </c>
      <c r="P445" s="21" t="s">
        <v>12490</v>
      </c>
      <c r="Q445" s="61">
        <f>COUNTIF('Hedef Liste'!$A:$A,A445)</f>
        <v>1</v>
      </c>
    </row>
    <row r="446" hidden="1">
      <c r="A446" s="21" t="s">
        <v>2763</v>
      </c>
      <c r="B446" s="21" t="s">
        <v>2764</v>
      </c>
      <c r="C446" s="691" t="s">
        <v>12489</v>
      </c>
      <c r="D446" s="21" t="s">
        <v>74</v>
      </c>
      <c r="E446" s="692">
        <v>944.0</v>
      </c>
      <c r="F446" s="692">
        <v>15.0</v>
      </c>
      <c r="G446" s="692">
        <v>11.0</v>
      </c>
      <c r="H446" s="692">
        <v>26.0</v>
      </c>
      <c r="I446" s="692">
        <v>37.0</v>
      </c>
      <c r="J446" s="693">
        <v>0.3</v>
      </c>
      <c r="K446" s="21" t="s">
        <v>2765</v>
      </c>
      <c r="L446" s="21">
        <v>2.425046667E9</v>
      </c>
      <c r="M446" s="21" t="s">
        <v>138</v>
      </c>
      <c r="N446" s="21" t="s">
        <v>320</v>
      </c>
      <c r="O446" s="21" t="s">
        <v>2766</v>
      </c>
      <c r="P446" s="21" t="s">
        <v>12490</v>
      </c>
      <c r="Q446" s="61">
        <f>COUNTIF('Hedef Liste'!$A:$A,A446)</f>
        <v>1</v>
      </c>
    </row>
    <row r="447" hidden="1">
      <c r="A447" s="21" t="s">
        <v>911</v>
      </c>
      <c r="B447" s="21" t="s">
        <v>912</v>
      </c>
      <c r="C447" s="691" t="s">
        <v>12510</v>
      </c>
      <c r="D447" s="21" t="s">
        <v>200</v>
      </c>
      <c r="E447" s="692">
        <v>452.0</v>
      </c>
      <c r="F447" s="694"/>
      <c r="G447" s="692">
        <v>10.0</v>
      </c>
      <c r="H447" s="692">
        <v>35.0</v>
      </c>
      <c r="I447" s="692">
        <v>45.0</v>
      </c>
      <c r="J447" s="693">
        <v>0.22</v>
      </c>
      <c r="K447" s="21" t="s">
        <v>913</v>
      </c>
      <c r="L447" s="21">
        <v>5.456116729E9</v>
      </c>
      <c r="M447" s="21" t="s">
        <v>368</v>
      </c>
      <c r="N447" s="21" t="s">
        <v>369</v>
      </c>
      <c r="O447" s="21" t="s">
        <v>914</v>
      </c>
      <c r="P447" s="21" t="s">
        <v>12490</v>
      </c>
      <c r="Q447" s="61">
        <f>COUNTIF('Hedef Liste'!$A:$A,A447)</f>
        <v>1</v>
      </c>
    </row>
    <row r="448" hidden="1">
      <c r="A448" s="21" t="s">
        <v>1220</v>
      </c>
      <c r="B448" s="21" t="s">
        <v>1221</v>
      </c>
      <c r="C448" s="691" t="s">
        <v>12510</v>
      </c>
      <c r="D448" s="21" t="s">
        <v>63</v>
      </c>
      <c r="E448" s="692">
        <v>27.0</v>
      </c>
      <c r="F448" s="694"/>
      <c r="G448" s="692">
        <v>0.0</v>
      </c>
      <c r="H448" s="692">
        <v>22.0</v>
      </c>
      <c r="I448" s="692">
        <v>22.0</v>
      </c>
      <c r="J448" s="693">
        <v>0.0</v>
      </c>
      <c r="K448" s="21" t="s">
        <v>1222</v>
      </c>
      <c r="L448" s="21">
        <v>2.425113399E9</v>
      </c>
      <c r="M448" s="21" t="s">
        <v>368</v>
      </c>
      <c r="N448" s="21" t="s">
        <v>813</v>
      </c>
      <c r="O448" s="21" t="s">
        <v>1223</v>
      </c>
      <c r="P448" s="21" t="s">
        <v>12490</v>
      </c>
      <c r="Q448" s="61">
        <f>COUNTIF('Hedef Liste'!$A:$A,A448)</f>
        <v>1</v>
      </c>
    </row>
    <row r="449" hidden="1">
      <c r="A449" s="21" t="s">
        <v>7926</v>
      </c>
      <c r="B449" s="21" t="s">
        <v>7927</v>
      </c>
      <c r="C449" s="691" t="s">
        <v>12489</v>
      </c>
      <c r="D449" s="21" t="s">
        <v>818</v>
      </c>
      <c r="E449" s="692">
        <v>1060.0</v>
      </c>
      <c r="F449" s="692">
        <v>152.0</v>
      </c>
      <c r="G449" s="692">
        <v>0.0</v>
      </c>
      <c r="H449" s="692">
        <v>50.0</v>
      </c>
      <c r="I449" s="692">
        <v>50.0</v>
      </c>
      <c r="J449" s="693">
        <v>0.0</v>
      </c>
      <c r="K449" s="21" t="s">
        <v>7928</v>
      </c>
      <c r="L449" s="21">
        <v>2.425118174E9</v>
      </c>
      <c r="M449" s="21" t="s">
        <v>368</v>
      </c>
      <c r="N449" s="21" t="s">
        <v>813</v>
      </c>
      <c r="O449" s="21" t="s">
        <v>7929</v>
      </c>
      <c r="P449" s="21" t="s">
        <v>12490</v>
      </c>
      <c r="Q449" s="61">
        <f>COUNTIF('Hedef Liste'!$A:$A,A449)</f>
        <v>1</v>
      </c>
    </row>
    <row r="450" hidden="1">
      <c r="A450" s="21" t="s">
        <v>7796</v>
      </c>
      <c r="B450" s="21" t="s">
        <v>7797</v>
      </c>
      <c r="C450" s="691" t="s">
        <v>12510</v>
      </c>
      <c r="D450" s="21" t="s">
        <v>74</v>
      </c>
      <c r="E450" s="692">
        <v>259.0</v>
      </c>
      <c r="F450" s="694"/>
      <c r="G450" s="692">
        <v>6.0</v>
      </c>
      <c r="H450" s="692">
        <v>48.0</v>
      </c>
      <c r="I450" s="692">
        <v>54.0</v>
      </c>
      <c r="J450" s="693">
        <v>0.11</v>
      </c>
      <c r="K450" s="21" t="s">
        <v>7798</v>
      </c>
      <c r="L450" s="21">
        <v>2.425112002E9</v>
      </c>
      <c r="M450" s="21" t="s">
        <v>368</v>
      </c>
      <c r="N450" s="21" t="s">
        <v>652</v>
      </c>
      <c r="O450" s="21" t="s">
        <v>7799</v>
      </c>
      <c r="P450" s="21" t="s">
        <v>12490</v>
      </c>
      <c r="Q450" s="61">
        <f>COUNTIF('Hedef Liste'!$A:$A,A450)</f>
        <v>1</v>
      </c>
    </row>
    <row r="451" hidden="1">
      <c r="A451" s="21" t="s">
        <v>5112</v>
      </c>
      <c r="B451" s="21" t="s">
        <v>5113</v>
      </c>
      <c r="C451" s="691" t="s">
        <v>12489</v>
      </c>
      <c r="D451" s="21" t="s">
        <v>110</v>
      </c>
      <c r="E451" s="692">
        <v>697.0</v>
      </c>
      <c r="F451" s="692">
        <v>17.0</v>
      </c>
      <c r="G451" s="692">
        <v>0.0</v>
      </c>
      <c r="H451" s="692">
        <v>88.0</v>
      </c>
      <c r="I451" s="692">
        <v>88.0</v>
      </c>
      <c r="J451" s="693">
        <v>0.0</v>
      </c>
      <c r="K451" s="21" t="s">
        <v>5114</v>
      </c>
      <c r="L451" s="21">
        <v>2.427535191E9</v>
      </c>
      <c r="M451" s="21" t="s">
        <v>58</v>
      </c>
      <c r="N451" s="21" t="s">
        <v>2851</v>
      </c>
      <c r="O451" s="21" t="s">
        <v>5115</v>
      </c>
      <c r="P451" s="21" t="s">
        <v>12490</v>
      </c>
      <c r="Q451" s="61">
        <f>COUNTIF('Hedef Liste'!$A:$A,A451)</f>
        <v>1</v>
      </c>
    </row>
    <row r="452" hidden="1">
      <c r="A452" s="21" t="s">
        <v>1352</v>
      </c>
      <c r="B452" s="21" t="s">
        <v>1353</v>
      </c>
      <c r="C452" s="691" t="s">
        <v>12489</v>
      </c>
      <c r="D452" s="21" t="s">
        <v>45</v>
      </c>
      <c r="E452" s="692">
        <v>4220.0</v>
      </c>
      <c r="F452" s="692">
        <v>167.0</v>
      </c>
      <c r="G452" s="692">
        <v>3.0</v>
      </c>
      <c r="H452" s="692">
        <v>13.0</v>
      </c>
      <c r="I452" s="692">
        <v>16.0</v>
      </c>
      <c r="J452" s="693">
        <v>0.19</v>
      </c>
      <c r="K452" s="21" t="s">
        <v>1354</v>
      </c>
      <c r="L452" s="21">
        <v>2.42226108E9</v>
      </c>
      <c r="M452" s="21" t="s">
        <v>65</v>
      </c>
      <c r="N452" s="21" t="s">
        <v>112</v>
      </c>
      <c r="O452" s="21" t="s">
        <v>1355</v>
      </c>
      <c r="P452" s="21" t="s">
        <v>12490</v>
      </c>
      <c r="Q452" s="61">
        <f>COUNTIF('Hedef Liste'!$A:$A,A452)</f>
        <v>1</v>
      </c>
    </row>
    <row r="453" hidden="1">
      <c r="A453" s="21" t="s">
        <v>3590</v>
      </c>
      <c r="B453" s="21" t="s">
        <v>3591</v>
      </c>
      <c r="C453" s="691" t="s">
        <v>12489</v>
      </c>
      <c r="D453" s="21" t="s">
        <v>143</v>
      </c>
      <c r="E453" s="692">
        <v>297.0</v>
      </c>
      <c r="F453" s="692">
        <v>19.0</v>
      </c>
      <c r="G453" s="692">
        <v>13.0</v>
      </c>
      <c r="H453" s="692">
        <v>5.0</v>
      </c>
      <c r="I453" s="692">
        <v>18.0</v>
      </c>
      <c r="J453" s="693">
        <v>0.72</v>
      </c>
      <c r="K453" s="21" t="s">
        <v>3592</v>
      </c>
      <c r="L453" s="21">
        <v>2.422470568E9</v>
      </c>
      <c r="M453" s="21" t="s">
        <v>47</v>
      </c>
      <c r="N453" s="21" t="s">
        <v>278</v>
      </c>
      <c r="O453" s="21" t="s">
        <v>3593</v>
      </c>
      <c r="P453" s="21" t="s">
        <v>12490</v>
      </c>
      <c r="Q453" s="61">
        <f>COUNTIF('Hedef Liste'!$A:$A,A453)</f>
        <v>1</v>
      </c>
    </row>
    <row r="454" hidden="1">
      <c r="A454" s="21" t="s">
        <v>7953</v>
      </c>
      <c r="B454" s="21" t="s">
        <v>7954</v>
      </c>
      <c r="C454" s="691" t="s">
        <v>12489</v>
      </c>
      <c r="D454" s="21" t="s">
        <v>74</v>
      </c>
      <c r="E454" s="692">
        <v>637.0</v>
      </c>
      <c r="F454" s="692">
        <v>46.0</v>
      </c>
      <c r="G454" s="692">
        <v>0.0</v>
      </c>
      <c r="H454" s="692">
        <v>11.0</v>
      </c>
      <c r="I454" s="692">
        <v>11.0</v>
      </c>
      <c r="J454" s="693">
        <v>0.0</v>
      </c>
      <c r="K454" s="21" t="s">
        <v>515</v>
      </c>
      <c r="L454" s="21">
        <v>5.452420405E9</v>
      </c>
      <c r="M454" s="21" t="s">
        <v>516</v>
      </c>
      <c r="N454" s="21" t="s">
        <v>517</v>
      </c>
      <c r="O454" s="21" t="s">
        <v>518</v>
      </c>
      <c r="P454" s="21" t="s">
        <v>12490</v>
      </c>
      <c r="Q454" s="61">
        <f>COUNTIF('Hedef Liste'!$A:$A,A454)</f>
        <v>1</v>
      </c>
    </row>
    <row r="455" hidden="1">
      <c r="A455" s="21" t="s">
        <v>6727</v>
      </c>
      <c r="B455" s="21" t="s">
        <v>6728</v>
      </c>
      <c r="C455" s="691" t="s">
        <v>12489</v>
      </c>
      <c r="D455" s="21" t="s">
        <v>110</v>
      </c>
      <c r="E455" s="692">
        <v>381.0</v>
      </c>
      <c r="F455" s="692">
        <v>24.0</v>
      </c>
      <c r="G455" s="692">
        <v>3.0</v>
      </c>
      <c r="H455" s="692">
        <v>81.0</v>
      </c>
      <c r="I455" s="692">
        <v>84.0</v>
      </c>
      <c r="J455" s="693">
        <v>0.04</v>
      </c>
      <c r="K455" s="21" t="s">
        <v>6729</v>
      </c>
      <c r="L455" s="21">
        <v>5.417492746E9</v>
      </c>
      <c r="M455" s="21" t="s">
        <v>1600</v>
      </c>
      <c r="N455" s="21" t="s">
        <v>5373</v>
      </c>
      <c r="O455" s="21" t="s">
        <v>6730</v>
      </c>
      <c r="P455" s="21" t="s">
        <v>12490</v>
      </c>
      <c r="Q455" s="61">
        <f>COUNTIF('Hedef Liste'!$A:$A,A455)</f>
        <v>1</v>
      </c>
    </row>
    <row r="456" hidden="1">
      <c r="A456" s="21" t="s">
        <v>301</v>
      </c>
      <c r="B456" s="21" t="s">
        <v>302</v>
      </c>
      <c r="C456" s="691" t="s">
        <v>12489</v>
      </c>
      <c r="D456" s="21" t="s">
        <v>143</v>
      </c>
      <c r="E456" s="692">
        <v>284.0</v>
      </c>
      <c r="F456" s="692">
        <v>7.0</v>
      </c>
      <c r="G456" s="692">
        <v>0.0</v>
      </c>
      <c r="H456" s="692">
        <v>85.0</v>
      </c>
      <c r="I456" s="692">
        <v>85.0</v>
      </c>
      <c r="J456" s="693">
        <v>0.0</v>
      </c>
      <c r="K456" s="21" t="s">
        <v>303</v>
      </c>
      <c r="L456" s="21">
        <v>2.428442796E9</v>
      </c>
      <c r="M456" s="21" t="s">
        <v>304</v>
      </c>
      <c r="N456" s="21" t="s">
        <v>305</v>
      </c>
      <c r="O456" s="21" t="s">
        <v>306</v>
      </c>
      <c r="P456" s="21" t="s">
        <v>12490</v>
      </c>
      <c r="Q456" s="61">
        <f>COUNTIF('Hedef Liste'!$A:$A,A456)</f>
        <v>1</v>
      </c>
    </row>
    <row r="457" hidden="1">
      <c r="A457" s="21" t="s">
        <v>4952</v>
      </c>
      <c r="B457" s="21" t="s">
        <v>12805</v>
      </c>
      <c r="C457" s="691" t="s">
        <v>12489</v>
      </c>
      <c r="D457" s="21" t="s">
        <v>126</v>
      </c>
      <c r="E457" s="692">
        <v>871.0</v>
      </c>
      <c r="F457" s="692">
        <v>25.0</v>
      </c>
      <c r="G457" s="692">
        <v>18.0</v>
      </c>
      <c r="H457" s="692">
        <v>2.0</v>
      </c>
      <c r="I457" s="692">
        <v>20.0</v>
      </c>
      <c r="J457" s="693">
        <v>0.9</v>
      </c>
      <c r="K457" s="21" t="s">
        <v>4954</v>
      </c>
      <c r="L457" s="21">
        <v>2.423393939E9</v>
      </c>
      <c r="M457" s="21" t="s">
        <v>65</v>
      </c>
      <c r="N457" s="21" t="s">
        <v>112</v>
      </c>
      <c r="O457" s="21" t="s">
        <v>4955</v>
      </c>
      <c r="P457" s="21" t="s">
        <v>12490</v>
      </c>
      <c r="Q457" s="61">
        <f>COUNTIF('Hedef Liste'!$A:$A,A457)</f>
        <v>1</v>
      </c>
    </row>
    <row r="458" hidden="1">
      <c r="A458" s="21" t="s">
        <v>5056</v>
      </c>
      <c r="B458" s="21" t="s">
        <v>5057</v>
      </c>
      <c r="C458" s="691" t="s">
        <v>12489</v>
      </c>
      <c r="D458" s="21" t="s">
        <v>74</v>
      </c>
      <c r="E458" s="692">
        <v>3068.0</v>
      </c>
      <c r="F458" s="692">
        <v>300.0</v>
      </c>
      <c r="G458" s="692">
        <v>51.0</v>
      </c>
      <c r="H458" s="692">
        <v>9.0</v>
      </c>
      <c r="I458" s="692">
        <v>60.0</v>
      </c>
      <c r="J458" s="693">
        <v>0.85</v>
      </c>
      <c r="K458" s="21" t="s">
        <v>4387</v>
      </c>
      <c r="L458" s="21">
        <v>5.412840707E9</v>
      </c>
      <c r="M458" s="21" t="s">
        <v>65</v>
      </c>
      <c r="N458" s="21" t="s">
        <v>778</v>
      </c>
      <c r="O458" s="21" t="s">
        <v>4392</v>
      </c>
      <c r="P458" s="21" t="s">
        <v>12490</v>
      </c>
      <c r="Q458" s="61">
        <f>COUNTIF('Hedef Liste'!$A:$A,A458)</f>
        <v>1</v>
      </c>
    </row>
    <row r="459" hidden="1">
      <c r="A459" s="21" t="s">
        <v>5829</v>
      </c>
      <c r="B459" s="21" t="s">
        <v>5830</v>
      </c>
      <c r="C459" s="691" t="s">
        <v>12489</v>
      </c>
      <c r="D459" s="21" t="s">
        <v>200</v>
      </c>
      <c r="E459" s="692">
        <v>523.0</v>
      </c>
      <c r="F459" s="692">
        <v>47.0</v>
      </c>
      <c r="G459" s="692">
        <v>0.0</v>
      </c>
      <c r="H459" s="692">
        <v>24.0</v>
      </c>
      <c r="I459" s="692">
        <v>24.0</v>
      </c>
      <c r="J459" s="693">
        <v>0.0</v>
      </c>
      <c r="K459" s="21" t="s">
        <v>5831</v>
      </c>
      <c r="L459" s="21">
        <v>2.425140049E9</v>
      </c>
      <c r="M459" s="21" t="s">
        <v>368</v>
      </c>
      <c r="N459" s="21" t="s">
        <v>848</v>
      </c>
      <c r="O459" s="21" t="s">
        <v>5832</v>
      </c>
      <c r="P459" s="21" t="s">
        <v>12490</v>
      </c>
      <c r="Q459" s="61">
        <f>COUNTIF('Hedef Liste'!$A:$A,A459)</f>
        <v>1</v>
      </c>
    </row>
    <row r="460" hidden="1">
      <c r="A460" s="21" t="s">
        <v>8173</v>
      </c>
      <c r="B460" s="21" t="s">
        <v>8174</v>
      </c>
      <c r="C460" s="691" t="s">
        <v>12489</v>
      </c>
      <c r="D460" s="21" t="s">
        <v>233</v>
      </c>
      <c r="E460" s="692">
        <v>1098.0</v>
      </c>
      <c r="F460" s="692">
        <v>61.0</v>
      </c>
      <c r="G460" s="692">
        <v>7.0</v>
      </c>
      <c r="H460" s="692">
        <v>17.0</v>
      </c>
      <c r="I460" s="692">
        <v>24.0</v>
      </c>
      <c r="J460" s="693">
        <v>0.29</v>
      </c>
      <c r="K460" s="21" t="s">
        <v>3885</v>
      </c>
      <c r="L460" s="21">
        <v>5.323948797E9</v>
      </c>
      <c r="M460" s="21" t="s">
        <v>368</v>
      </c>
      <c r="N460" s="21" t="s">
        <v>784</v>
      </c>
      <c r="O460" s="21" t="s">
        <v>8175</v>
      </c>
      <c r="P460" s="21" t="s">
        <v>12490</v>
      </c>
      <c r="Q460" s="61">
        <f>COUNTIF('Hedef Liste'!$A:$A,A460)</f>
        <v>1</v>
      </c>
    </row>
    <row r="461" hidden="1">
      <c r="A461" s="21" t="s">
        <v>935</v>
      </c>
      <c r="B461" s="21" t="s">
        <v>936</v>
      </c>
      <c r="C461" s="691" t="s">
        <v>12489</v>
      </c>
      <c r="D461" s="21" t="s">
        <v>63</v>
      </c>
      <c r="E461" s="692">
        <v>497.0</v>
      </c>
      <c r="F461" s="692">
        <v>7.0</v>
      </c>
      <c r="G461" s="692">
        <v>14.0</v>
      </c>
      <c r="H461" s="692">
        <v>11.0</v>
      </c>
      <c r="I461" s="692">
        <v>25.0</v>
      </c>
      <c r="J461" s="693">
        <v>0.56</v>
      </c>
      <c r="K461" s="21" t="s">
        <v>937</v>
      </c>
      <c r="L461" s="21">
        <v>5.462866675E9</v>
      </c>
      <c r="M461" s="21" t="s">
        <v>138</v>
      </c>
      <c r="N461" s="21" t="s">
        <v>202</v>
      </c>
      <c r="O461" s="21" t="s">
        <v>938</v>
      </c>
      <c r="P461" s="21" t="s">
        <v>12490</v>
      </c>
      <c r="Q461" s="61">
        <f>COUNTIF('Hedef Liste'!$A:$A,A461)</f>
        <v>1</v>
      </c>
    </row>
    <row r="462" hidden="1">
      <c r="A462" s="21" t="s">
        <v>4362</v>
      </c>
      <c r="B462" s="21" t="s">
        <v>4363</v>
      </c>
      <c r="C462" s="691" t="s">
        <v>12489</v>
      </c>
      <c r="D462" s="21" t="s">
        <v>45</v>
      </c>
      <c r="E462" s="692">
        <v>1089.0</v>
      </c>
      <c r="F462" s="692">
        <v>31.0</v>
      </c>
      <c r="G462" s="692">
        <v>6.0</v>
      </c>
      <c r="H462" s="692">
        <v>14.0</v>
      </c>
      <c r="I462" s="692">
        <v>20.0</v>
      </c>
      <c r="J462" s="693">
        <v>0.3</v>
      </c>
      <c r="K462" s="21" t="s">
        <v>4364</v>
      </c>
      <c r="L462" s="21">
        <v>2.422420749E9</v>
      </c>
      <c r="M462" s="21" t="s">
        <v>47</v>
      </c>
      <c r="N462" s="21" t="s">
        <v>270</v>
      </c>
      <c r="O462" s="21" t="s">
        <v>4365</v>
      </c>
      <c r="P462" s="21" t="s">
        <v>12490</v>
      </c>
      <c r="Q462" s="61">
        <f>COUNTIF('Hedef Liste'!$A:$A,A462)</f>
        <v>1</v>
      </c>
    </row>
    <row r="463" hidden="1">
      <c r="A463" s="21" t="s">
        <v>5081</v>
      </c>
      <c r="B463" s="21" t="s">
        <v>5082</v>
      </c>
      <c r="C463" s="691" t="s">
        <v>12489</v>
      </c>
      <c r="D463" s="21" t="s">
        <v>200</v>
      </c>
      <c r="E463" s="692">
        <v>2732.0</v>
      </c>
      <c r="F463" s="692">
        <v>97.0</v>
      </c>
      <c r="G463" s="692">
        <v>0.0</v>
      </c>
      <c r="H463" s="692">
        <v>20.0</v>
      </c>
      <c r="I463" s="692">
        <v>20.0</v>
      </c>
      <c r="J463" s="693">
        <v>0.0</v>
      </c>
      <c r="K463" s="21" t="s">
        <v>5083</v>
      </c>
      <c r="L463" s="21">
        <v>2.4222701E9</v>
      </c>
      <c r="M463" s="21" t="s">
        <v>65</v>
      </c>
      <c r="N463" s="21" t="s">
        <v>112</v>
      </c>
      <c r="O463" s="21" t="s">
        <v>5084</v>
      </c>
      <c r="P463" s="21" t="s">
        <v>12490</v>
      </c>
      <c r="Q463" s="61">
        <f>COUNTIF('Hedef Liste'!$A:$A,A463)</f>
        <v>1</v>
      </c>
    </row>
    <row r="464" hidden="1">
      <c r="A464" s="21" t="s">
        <v>4926</v>
      </c>
      <c r="B464" s="21" t="s">
        <v>4927</v>
      </c>
      <c r="C464" s="691" t="s">
        <v>12489</v>
      </c>
      <c r="D464" s="21" t="s">
        <v>45</v>
      </c>
      <c r="E464" s="692">
        <v>1005.0</v>
      </c>
      <c r="F464" s="692">
        <v>63.0</v>
      </c>
      <c r="G464" s="692">
        <v>0.0</v>
      </c>
      <c r="H464" s="692">
        <v>30.0</v>
      </c>
      <c r="I464" s="692">
        <v>30.0</v>
      </c>
      <c r="J464" s="693">
        <v>0.0</v>
      </c>
      <c r="K464" s="21" t="s">
        <v>4928</v>
      </c>
      <c r="L464" s="21">
        <v>2.424631916E9</v>
      </c>
      <c r="M464" s="21" t="s">
        <v>516</v>
      </c>
      <c r="N464" s="21" t="s">
        <v>517</v>
      </c>
      <c r="O464" s="21" t="s">
        <v>4929</v>
      </c>
      <c r="P464" s="21" t="s">
        <v>12490</v>
      </c>
      <c r="Q464" s="61">
        <f>COUNTIF('Hedef Liste'!$A:$A,A464)</f>
        <v>1</v>
      </c>
    </row>
    <row r="465" hidden="1">
      <c r="A465" s="21" t="s">
        <v>513</v>
      </c>
      <c r="B465" s="21" t="s">
        <v>514</v>
      </c>
      <c r="C465" s="691" t="s">
        <v>12489</v>
      </c>
      <c r="D465" s="21" t="s">
        <v>325</v>
      </c>
      <c r="E465" s="692">
        <v>356.0</v>
      </c>
      <c r="F465" s="692">
        <v>13.0</v>
      </c>
      <c r="G465" s="692">
        <v>7.0</v>
      </c>
      <c r="H465" s="692">
        <v>4.0</v>
      </c>
      <c r="I465" s="692">
        <v>11.0</v>
      </c>
      <c r="J465" s="693">
        <v>0.64</v>
      </c>
      <c r="K465" s="21" t="s">
        <v>515</v>
      </c>
      <c r="L465" s="21">
        <v>5.452420405E9</v>
      </c>
      <c r="M465" s="21" t="s">
        <v>516</v>
      </c>
      <c r="N465" s="21" t="s">
        <v>517</v>
      </c>
      <c r="O465" s="21" t="s">
        <v>518</v>
      </c>
      <c r="P465" s="21" t="s">
        <v>12490</v>
      </c>
      <c r="Q465" s="61">
        <f>COUNTIF('Hedef Liste'!$A:$A,A465)</f>
        <v>1</v>
      </c>
    </row>
    <row r="466" hidden="1">
      <c r="A466" s="21" t="s">
        <v>12806</v>
      </c>
      <c r="B466" s="21" t="s">
        <v>12807</v>
      </c>
      <c r="C466" s="691" t="s">
        <v>12489</v>
      </c>
      <c r="D466" s="21" t="s">
        <v>126</v>
      </c>
      <c r="E466" s="692">
        <v>6345.0</v>
      </c>
      <c r="F466" s="692">
        <v>164.0</v>
      </c>
      <c r="G466" s="692">
        <v>6.0</v>
      </c>
      <c r="H466" s="692">
        <v>5.0</v>
      </c>
      <c r="I466" s="692">
        <v>11.0</v>
      </c>
      <c r="J466" s="693">
        <v>0.55</v>
      </c>
      <c r="K466" s="21" t="s">
        <v>12808</v>
      </c>
      <c r="L466" s="21">
        <v>2.422410202E9</v>
      </c>
      <c r="M466" s="21" t="s">
        <v>138</v>
      </c>
      <c r="N466" s="21" t="s">
        <v>382</v>
      </c>
      <c r="O466" s="21" t="s">
        <v>12809</v>
      </c>
      <c r="P466" s="21" t="s">
        <v>12490</v>
      </c>
      <c r="Q466" s="61">
        <f>COUNTIF('Hedef Liste'!$A:$A,A466)</f>
        <v>0</v>
      </c>
    </row>
    <row r="467" hidden="1">
      <c r="A467" s="21" t="s">
        <v>12810</v>
      </c>
      <c r="B467" s="21" t="s">
        <v>12811</v>
      </c>
      <c r="C467" s="691" t="s">
        <v>12489</v>
      </c>
      <c r="D467" s="21" t="s">
        <v>325</v>
      </c>
      <c r="E467" s="692">
        <v>142.0</v>
      </c>
      <c r="F467" s="692">
        <v>7.0</v>
      </c>
      <c r="G467" s="692">
        <v>52.0</v>
      </c>
      <c r="H467" s="692">
        <v>5.0</v>
      </c>
      <c r="I467" s="692">
        <v>57.0</v>
      </c>
      <c r="J467" s="693">
        <v>0.91</v>
      </c>
      <c r="K467" s="21" t="s">
        <v>12519</v>
      </c>
      <c r="L467" s="21">
        <v>5.519896134E9</v>
      </c>
      <c r="M467" s="21" t="s">
        <v>1285</v>
      </c>
      <c r="N467" s="21" t="s">
        <v>4940</v>
      </c>
      <c r="O467" s="21" t="s">
        <v>12812</v>
      </c>
      <c r="P467" s="21" t="s">
        <v>12505</v>
      </c>
      <c r="Q467" s="61">
        <f>COUNTIF('Hedef Liste'!$A:$A,A467)</f>
        <v>0</v>
      </c>
    </row>
    <row r="468" hidden="1">
      <c r="A468" s="21" t="s">
        <v>8063</v>
      </c>
      <c r="B468" s="21" t="s">
        <v>12813</v>
      </c>
      <c r="C468" s="691" t="s">
        <v>12489</v>
      </c>
      <c r="D468" s="21" t="s">
        <v>143</v>
      </c>
      <c r="E468" s="692">
        <v>1243.0</v>
      </c>
      <c r="F468" s="692">
        <v>73.0</v>
      </c>
      <c r="G468" s="692">
        <v>0.0</v>
      </c>
      <c r="H468" s="692">
        <v>31.0</v>
      </c>
      <c r="I468" s="692">
        <v>31.0</v>
      </c>
      <c r="J468" s="693">
        <v>0.0</v>
      </c>
      <c r="K468" s="21" t="s">
        <v>8065</v>
      </c>
      <c r="L468" s="21">
        <v>5.530028376E9</v>
      </c>
      <c r="M468" s="21" t="s">
        <v>65</v>
      </c>
      <c r="N468" s="21" t="s">
        <v>1037</v>
      </c>
      <c r="O468" s="21" t="s">
        <v>8066</v>
      </c>
      <c r="P468" s="21" t="s">
        <v>12490</v>
      </c>
      <c r="Q468" s="61">
        <f>COUNTIF('Hedef Liste'!$A:$A,A468)</f>
        <v>1</v>
      </c>
    </row>
    <row r="469" hidden="1">
      <c r="A469" s="21" t="s">
        <v>5476</v>
      </c>
      <c r="B469" s="21" t="s">
        <v>5477</v>
      </c>
      <c r="C469" s="691" t="s">
        <v>12489</v>
      </c>
      <c r="D469" s="21" t="s">
        <v>325</v>
      </c>
      <c r="E469" s="692">
        <v>69.0</v>
      </c>
      <c r="F469" s="692">
        <v>2.0</v>
      </c>
      <c r="G469" s="692">
        <v>7.0</v>
      </c>
      <c r="H469" s="692">
        <v>31.0</v>
      </c>
      <c r="I469" s="692">
        <v>38.0</v>
      </c>
      <c r="J469" s="693">
        <v>0.18</v>
      </c>
      <c r="K469" s="21" t="s">
        <v>3069</v>
      </c>
      <c r="L469" s="21">
        <v>5.07678082E9</v>
      </c>
      <c r="M469" s="21" t="s">
        <v>1285</v>
      </c>
      <c r="N469" s="21" t="s">
        <v>1286</v>
      </c>
      <c r="O469" s="21" t="s">
        <v>3070</v>
      </c>
      <c r="P469" s="21" t="s">
        <v>12490</v>
      </c>
      <c r="Q469" s="61">
        <f>COUNTIF('Hedef Liste'!$A:$A,A469)</f>
        <v>1</v>
      </c>
    </row>
    <row r="470" hidden="1">
      <c r="A470" s="21" t="s">
        <v>1412</v>
      </c>
      <c r="B470" s="21" t="s">
        <v>1413</v>
      </c>
      <c r="C470" s="691" t="s">
        <v>12489</v>
      </c>
      <c r="D470" s="21" t="s">
        <v>74</v>
      </c>
      <c r="E470" s="692">
        <v>1928.0</v>
      </c>
      <c r="F470" s="692">
        <v>73.0</v>
      </c>
      <c r="G470" s="692">
        <v>27.0</v>
      </c>
      <c r="H470" s="692">
        <v>57.0</v>
      </c>
      <c r="I470" s="692">
        <v>84.0</v>
      </c>
      <c r="J470" s="693">
        <v>0.32</v>
      </c>
      <c r="K470" s="21" t="s">
        <v>1414</v>
      </c>
      <c r="L470" s="21">
        <v>2.422596663E9</v>
      </c>
      <c r="M470" s="21" t="s">
        <v>138</v>
      </c>
      <c r="N470" s="21" t="s">
        <v>181</v>
      </c>
      <c r="O470" s="21" t="s">
        <v>1415</v>
      </c>
      <c r="P470" s="21" t="s">
        <v>12490</v>
      </c>
      <c r="Q470" s="61">
        <f>COUNTIF('Hedef Liste'!$A:$A,A470)</f>
        <v>1</v>
      </c>
    </row>
    <row r="471" hidden="1">
      <c r="A471" s="21" t="s">
        <v>1418</v>
      </c>
      <c r="B471" s="21" t="s">
        <v>1419</v>
      </c>
      <c r="C471" s="691" t="s">
        <v>12489</v>
      </c>
      <c r="D471" s="21" t="s">
        <v>74</v>
      </c>
      <c r="E471" s="692">
        <v>760.0</v>
      </c>
      <c r="F471" s="692">
        <v>24.0</v>
      </c>
      <c r="G471" s="692">
        <v>20.0</v>
      </c>
      <c r="H471" s="692">
        <v>22.0</v>
      </c>
      <c r="I471" s="692">
        <v>42.0</v>
      </c>
      <c r="J471" s="693">
        <v>0.48</v>
      </c>
      <c r="K471" s="21" t="s">
        <v>1420</v>
      </c>
      <c r="L471" s="21">
        <v>2.429993083E9</v>
      </c>
      <c r="M471" s="21" t="s">
        <v>138</v>
      </c>
      <c r="N471" s="21" t="s">
        <v>1037</v>
      </c>
      <c r="O471" s="21" t="s">
        <v>1421</v>
      </c>
      <c r="P471" s="21" t="s">
        <v>12490</v>
      </c>
      <c r="Q471" s="61">
        <f>COUNTIF('Hedef Liste'!$A:$A,A471)</f>
        <v>1</v>
      </c>
    </row>
    <row r="472" hidden="1">
      <c r="A472" s="21" t="s">
        <v>2242</v>
      </c>
      <c r="B472" s="21" t="s">
        <v>2243</v>
      </c>
      <c r="C472" s="691" t="s">
        <v>12489</v>
      </c>
      <c r="D472" s="21" t="s">
        <v>74</v>
      </c>
      <c r="E472" s="692">
        <v>471.0</v>
      </c>
      <c r="F472" s="692">
        <v>29.0</v>
      </c>
      <c r="G472" s="692">
        <v>0.0</v>
      </c>
      <c r="H472" s="692">
        <v>50.0</v>
      </c>
      <c r="I472" s="692">
        <v>50.0</v>
      </c>
      <c r="J472" s="693">
        <v>0.0</v>
      </c>
      <c r="K472" s="21" t="s">
        <v>2244</v>
      </c>
      <c r="L472" s="21">
        <v>5.531244861E9</v>
      </c>
      <c r="M472" s="21" t="s">
        <v>47</v>
      </c>
      <c r="N472" s="21" t="s">
        <v>2216</v>
      </c>
      <c r="O472" s="21" t="s">
        <v>2245</v>
      </c>
      <c r="P472" s="21" t="s">
        <v>12490</v>
      </c>
      <c r="Q472" s="61">
        <f>COUNTIF('Hedef Liste'!$A:$A,A472)</f>
        <v>1</v>
      </c>
    </row>
    <row r="473" hidden="1">
      <c r="A473" s="21" t="s">
        <v>3503</v>
      </c>
      <c r="B473" s="21" t="s">
        <v>3504</v>
      </c>
      <c r="C473" s="691" t="s">
        <v>12489</v>
      </c>
      <c r="D473" s="21" t="s">
        <v>200</v>
      </c>
      <c r="E473" s="692">
        <v>939.0</v>
      </c>
      <c r="F473" s="692">
        <v>115.0</v>
      </c>
      <c r="G473" s="692">
        <v>10.0</v>
      </c>
      <c r="H473" s="692">
        <v>22.0</v>
      </c>
      <c r="I473" s="692">
        <v>32.0</v>
      </c>
      <c r="J473" s="693">
        <v>0.31</v>
      </c>
      <c r="K473" s="21" t="s">
        <v>3505</v>
      </c>
      <c r="L473" s="21">
        <v>2.422446006E9</v>
      </c>
      <c r="M473" s="21" t="s">
        <v>47</v>
      </c>
      <c r="N473" s="21" t="s">
        <v>410</v>
      </c>
      <c r="O473" s="21" t="s">
        <v>3506</v>
      </c>
      <c r="P473" s="21" t="s">
        <v>12490</v>
      </c>
      <c r="Q473" s="61">
        <f>COUNTIF('Hedef Liste'!$A:$A,A473)</f>
        <v>1</v>
      </c>
    </row>
    <row r="474" hidden="1">
      <c r="A474" s="21" t="s">
        <v>3670</v>
      </c>
      <c r="B474" s="21" t="s">
        <v>3671</v>
      </c>
      <c r="C474" s="691" t="s">
        <v>12489</v>
      </c>
      <c r="D474" s="21" t="s">
        <v>110</v>
      </c>
      <c r="E474" s="692">
        <v>744.0</v>
      </c>
      <c r="F474" s="692">
        <v>38.0</v>
      </c>
      <c r="G474" s="692">
        <v>0.0</v>
      </c>
      <c r="H474" s="692">
        <v>29.0</v>
      </c>
      <c r="I474" s="692">
        <v>29.0</v>
      </c>
      <c r="J474" s="693">
        <v>0.0</v>
      </c>
      <c r="K474" s="21" t="s">
        <v>3672</v>
      </c>
      <c r="L474" s="21">
        <v>2.425289772E9</v>
      </c>
      <c r="M474" s="21" t="s">
        <v>368</v>
      </c>
      <c r="N474" s="21" t="s">
        <v>369</v>
      </c>
      <c r="O474" s="21" t="s">
        <v>3673</v>
      </c>
      <c r="P474" s="21" t="s">
        <v>12490</v>
      </c>
      <c r="Q474" s="61">
        <f>COUNTIF('Hedef Liste'!$A:$A,A474)</f>
        <v>1</v>
      </c>
    </row>
    <row r="475" hidden="1">
      <c r="A475" s="21" t="s">
        <v>1897</v>
      </c>
      <c r="B475" s="21" t="s">
        <v>1898</v>
      </c>
      <c r="C475" s="691" t="s">
        <v>12489</v>
      </c>
      <c r="D475" s="21" t="s">
        <v>200</v>
      </c>
      <c r="E475" s="692">
        <v>815.0</v>
      </c>
      <c r="F475" s="692">
        <v>35.0</v>
      </c>
      <c r="G475" s="692">
        <v>0.0</v>
      </c>
      <c r="H475" s="692">
        <v>30.0</v>
      </c>
      <c r="I475" s="692">
        <v>30.0</v>
      </c>
      <c r="J475" s="696">
        <v>0.0</v>
      </c>
      <c r="K475" s="21" t="s">
        <v>1895</v>
      </c>
      <c r="L475" s="21">
        <v>2.425144408E9</v>
      </c>
      <c r="M475" s="21" t="s">
        <v>368</v>
      </c>
      <c r="N475" s="21" t="s">
        <v>848</v>
      </c>
      <c r="O475" s="21" t="s">
        <v>1896</v>
      </c>
      <c r="P475" s="21" t="s">
        <v>12490</v>
      </c>
      <c r="Q475" s="61">
        <f>COUNTIF('Hedef Liste'!$A:$A,A475)</f>
        <v>1</v>
      </c>
    </row>
    <row r="476" hidden="1">
      <c r="A476" s="21" t="s">
        <v>4767</v>
      </c>
      <c r="B476" s="21" t="s">
        <v>4768</v>
      </c>
      <c r="C476" s="691" t="s">
        <v>12489</v>
      </c>
      <c r="D476" s="21" t="s">
        <v>74</v>
      </c>
      <c r="E476" s="692">
        <v>222.0</v>
      </c>
      <c r="F476" s="692">
        <v>11.0</v>
      </c>
      <c r="G476" s="692">
        <v>2.0</v>
      </c>
      <c r="H476" s="692">
        <v>20.0</v>
      </c>
      <c r="I476" s="692">
        <v>22.0</v>
      </c>
      <c r="J476" s="693">
        <v>0.09</v>
      </c>
      <c r="K476" s="21" t="s">
        <v>549</v>
      </c>
      <c r="L476" s="21">
        <v>5.469415668E9</v>
      </c>
      <c r="M476" s="21" t="s">
        <v>65</v>
      </c>
      <c r="N476" s="21" t="s">
        <v>4043</v>
      </c>
      <c r="O476" s="21" t="s">
        <v>551</v>
      </c>
      <c r="P476" s="21" t="s">
        <v>12490</v>
      </c>
      <c r="Q476" s="61">
        <f>COUNTIF('Hedef Liste'!$A:$A,A476)</f>
        <v>1</v>
      </c>
    </row>
    <row r="477" hidden="1">
      <c r="A477" s="21" t="s">
        <v>3679</v>
      </c>
      <c r="B477" s="21" t="s">
        <v>3680</v>
      </c>
      <c r="C477" s="691" t="s">
        <v>12489</v>
      </c>
      <c r="D477" s="21" t="s">
        <v>63</v>
      </c>
      <c r="E477" s="692">
        <v>238.0</v>
      </c>
      <c r="F477" s="692">
        <v>6.0</v>
      </c>
      <c r="G477" s="692">
        <v>0.0</v>
      </c>
      <c r="H477" s="692">
        <v>5.0</v>
      </c>
      <c r="I477" s="692">
        <v>5.0</v>
      </c>
      <c r="J477" s="693">
        <v>0.0</v>
      </c>
      <c r="K477" s="21" t="s">
        <v>3681</v>
      </c>
      <c r="L477" s="21">
        <v>2.423164141E9</v>
      </c>
      <c r="M477" s="21" t="s">
        <v>47</v>
      </c>
      <c r="N477" s="21" t="s">
        <v>451</v>
      </c>
      <c r="O477" s="21" t="s">
        <v>3682</v>
      </c>
      <c r="P477" s="21" t="s">
        <v>12490</v>
      </c>
      <c r="Q477" s="61">
        <f>COUNTIF('Hedef Liste'!$A:$A,A477)</f>
        <v>1</v>
      </c>
    </row>
    <row r="478" hidden="1">
      <c r="A478" s="21" t="s">
        <v>12814</v>
      </c>
      <c r="B478" s="21" t="s">
        <v>12815</v>
      </c>
      <c r="C478" s="691" t="s">
        <v>12489</v>
      </c>
      <c r="D478" s="21" t="s">
        <v>233</v>
      </c>
      <c r="E478" s="692">
        <v>1025.0</v>
      </c>
      <c r="F478" s="692">
        <v>50.0</v>
      </c>
      <c r="G478" s="692">
        <v>152.0</v>
      </c>
      <c r="H478" s="692">
        <v>0.0</v>
      </c>
      <c r="I478" s="692">
        <v>152.0</v>
      </c>
      <c r="J478" s="693">
        <v>1.0</v>
      </c>
      <c r="K478" s="21" t="s">
        <v>12816</v>
      </c>
      <c r="L478" s="21">
        <v>9.999999999E9</v>
      </c>
      <c r="M478" s="21" t="s">
        <v>2128</v>
      </c>
      <c r="N478" s="21" t="s">
        <v>12817</v>
      </c>
      <c r="O478" s="21" t="s">
        <v>12818</v>
      </c>
      <c r="P478" s="21" t="s">
        <v>12505</v>
      </c>
      <c r="Q478" s="61">
        <f>COUNTIF('Hedef Liste'!$A:$A,A478)</f>
        <v>0</v>
      </c>
    </row>
    <row r="479" hidden="1">
      <c r="A479" s="21" t="s">
        <v>4591</v>
      </c>
      <c r="B479" s="21" t="s">
        <v>4592</v>
      </c>
      <c r="C479" s="691" t="s">
        <v>12489</v>
      </c>
      <c r="D479" s="21" t="s">
        <v>152</v>
      </c>
      <c r="E479" s="692">
        <v>337.0</v>
      </c>
      <c r="F479" s="692">
        <v>17.0</v>
      </c>
      <c r="G479" s="692">
        <v>0.0</v>
      </c>
      <c r="H479" s="692">
        <v>28.0</v>
      </c>
      <c r="I479" s="692">
        <v>28.0</v>
      </c>
      <c r="J479" s="693">
        <v>0.0</v>
      </c>
      <c r="K479" s="21" t="s">
        <v>4593</v>
      </c>
      <c r="L479" s="21">
        <v>2.427467029E9</v>
      </c>
      <c r="M479" s="21" t="s">
        <v>58</v>
      </c>
      <c r="N479" s="21" t="s">
        <v>892</v>
      </c>
      <c r="O479" s="21" t="s">
        <v>4594</v>
      </c>
      <c r="P479" s="21" t="s">
        <v>12490</v>
      </c>
      <c r="Q479" s="61">
        <f>COUNTIF('Hedef Liste'!$A:$A,A479)</f>
        <v>1</v>
      </c>
    </row>
    <row r="480" hidden="1">
      <c r="A480" s="21" t="s">
        <v>7205</v>
      </c>
      <c r="B480" s="21" t="s">
        <v>7206</v>
      </c>
      <c r="C480" s="691" t="s">
        <v>12489</v>
      </c>
      <c r="D480" s="21" t="s">
        <v>110</v>
      </c>
      <c r="E480" s="692">
        <v>730.0</v>
      </c>
      <c r="F480" s="692">
        <v>39.0</v>
      </c>
      <c r="G480" s="692">
        <v>19.0</v>
      </c>
      <c r="H480" s="692">
        <v>67.0</v>
      </c>
      <c r="I480" s="692">
        <v>86.0</v>
      </c>
      <c r="J480" s="693">
        <v>0.22</v>
      </c>
      <c r="K480" s="21" t="s">
        <v>7207</v>
      </c>
      <c r="L480" s="21">
        <v>2.427535356E9</v>
      </c>
      <c r="M480" s="21" t="s">
        <v>58</v>
      </c>
      <c r="N480" s="21" t="s">
        <v>2851</v>
      </c>
      <c r="O480" s="21" t="s">
        <v>7208</v>
      </c>
      <c r="P480" s="21" t="s">
        <v>12490</v>
      </c>
      <c r="Q480" s="61">
        <f>COUNTIF('Hedef Liste'!$A:$A,A480)</f>
        <v>1</v>
      </c>
    </row>
    <row r="481" hidden="1">
      <c r="A481" s="21" t="s">
        <v>6341</v>
      </c>
      <c r="B481" s="21" t="s">
        <v>6342</v>
      </c>
      <c r="C481" s="691" t="s">
        <v>12489</v>
      </c>
      <c r="D481" s="21" t="s">
        <v>110</v>
      </c>
      <c r="E481" s="692">
        <v>742.0</v>
      </c>
      <c r="F481" s="692">
        <v>31.0</v>
      </c>
      <c r="G481" s="692">
        <v>15.0</v>
      </c>
      <c r="H481" s="692">
        <v>19.0</v>
      </c>
      <c r="I481" s="692">
        <v>34.0</v>
      </c>
      <c r="J481" s="693">
        <v>0.44</v>
      </c>
      <c r="K481" s="21" t="s">
        <v>12819</v>
      </c>
      <c r="L481" s="21">
        <v>2.4234566E9</v>
      </c>
      <c r="M481" s="21" t="s">
        <v>65</v>
      </c>
      <c r="N481" s="21" t="s">
        <v>3860</v>
      </c>
      <c r="O481" s="21" t="s">
        <v>6344</v>
      </c>
      <c r="P481" s="21" t="s">
        <v>12490</v>
      </c>
      <c r="Q481" s="61">
        <f>COUNTIF('Hedef Liste'!$A:$A,A481)</f>
        <v>1</v>
      </c>
    </row>
    <row r="482" hidden="1">
      <c r="A482" s="21" t="s">
        <v>5043</v>
      </c>
      <c r="B482" s="21" t="s">
        <v>5044</v>
      </c>
      <c r="C482" s="691" t="s">
        <v>12489</v>
      </c>
      <c r="D482" s="21" t="s">
        <v>63</v>
      </c>
      <c r="E482" s="692">
        <v>3415.0</v>
      </c>
      <c r="F482" s="692">
        <v>427.0</v>
      </c>
      <c r="G482" s="692">
        <v>54.0</v>
      </c>
      <c r="H482" s="692">
        <v>10.0</v>
      </c>
      <c r="I482" s="692">
        <v>64.0</v>
      </c>
      <c r="J482" s="693">
        <v>0.84</v>
      </c>
      <c r="K482" s="21" t="s">
        <v>4374</v>
      </c>
      <c r="L482" s="21">
        <v>2.422304465E9</v>
      </c>
      <c r="M482" s="21" t="s">
        <v>138</v>
      </c>
      <c r="N482" s="21" t="s">
        <v>320</v>
      </c>
      <c r="O482" s="21" t="s">
        <v>4375</v>
      </c>
      <c r="P482" s="21" t="s">
        <v>12490</v>
      </c>
      <c r="Q482" s="61">
        <f>COUNTIF('Hedef Liste'!$A:$A,A482)</f>
        <v>1</v>
      </c>
    </row>
    <row r="483" hidden="1">
      <c r="A483" s="21" t="s">
        <v>5053</v>
      </c>
      <c r="B483" s="21" t="s">
        <v>5054</v>
      </c>
      <c r="C483" s="691" t="s">
        <v>12489</v>
      </c>
      <c r="D483" s="21" t="s">
        <v>74</v>
      </c>
      <c r="E483" s="692">
        <v>1638.0</v>
      </c>
      <c r="F483" s="692">
        <v>110.0</v>
      </c>
      <c r="G483" s="692">
        <v>47.0</v>
      </c>
      <c r="H483" s="692">
        <v>7.0</v>
      </c>
      <c r="I483" s="692">
        <v>54.0</v>
      </c>
      <c r="J483" s="693">
        <v>0.87</v>
      </c>
      <c r="K483" s="21" t="s">
        <v>4387</v>
      </c>
      <c r="L483" s="21">
        <v>5.526450706E9</v>
      </c>
      <c r="M483" s="21" t="s">
        <v>65</v>
      </c>
      <c r="N483" s="21" t="s">
        <v>772</v>
      </c>
      <c r="O483" s="21" t="s">
        <v>4388</v>
      </c>
      <c r="P483" s="21" t="s">
        <v>12490</v>
      </c>
      <c r="Q483" s="61">
        <f>COUNTIF('Hedef Liste'!$A:$A,A483)</f>
        <v>1</v>
      </c>
    </row>
    <row r="484" hidden="1">
      <c r="A484" s="21" t="s">
        <v>1597</v>
      </c>
      <c r="B484" s="21" t="s">
        <v>1598</v>
      </c>
      <c r="C484" s="691" t="s">
        <v>12510</v>
      </c>
      <c r="D484" s="21" t="s">
        <v>63</v>
      </c>
      <c r="F484" s="694"/>
      <c r="G484" s="692">
        <v>0.0</v>
      </c>
      <c r="H484" s="692">
        <v>29.0</v>
      </c>
      <c r="I484" s="692">
        <v>29.0</v>
      </c>
      <c r="J484" s="693">
        <v>0.0</v>
      </c>
      <c r="K484" s="21" t="s">
        <v>1599</v>
      </c>
      <c r="L484" s="21">
        <v>5.522038686E9</v>
      </c>
      <c r="M484" s="21" t="s">
        <v>1600</v>
      </c>
      <c r="N484" s="21" t="s">
        <v>1601</v>
      </c>
      <c r="O484" s="21" t="s">
        <v>1602</v>
      </c>
      <c r="P484" s="21" t="s">
        <v>12490</v>
      </c>
      <c r="Q484" s="61">
        <f>COUNTIF('Hedef Liste'!$A:$A,A484)</f>
        <v>1</v>
      </c>
    </row>
    <row r="485" hidden="1">
      <c r="A485" s="21" t="s">
        <v>1428</v>
      </c>
      <c r="B485" s="21" t="s">
        <v>1429</v>
      </c>
      <c r="C485" s="691" t="s">
        <v>12489</v>
      </c>
      <c r="D485" s="21" t="s">
        <v>74</v>
      </c>
      <c r="E485" s="692">
        <v>579.0</v>
      </c>
      <c r="F485" s="692">
        <v>27.0</v>
      </c>
      <c r="G485" s="692">
        <v>21.0</v>
      </c>
      <c r="H485" s="692">
        <v>33.0</v>
      </c>
      <c r="I485" s="692">
        <v>54.0</v>
      </c>
      <c r="J485" s="693">
        <v>0.39</v>
      </c>
      <c r="K485" s="21" t="s">
        <v>1430</v>
      </c>
      <c r="L485" s="21">
        <v>2.422470274E9</v>
      </c>
      <c r="M485" s="21" t="s">
        <v>47</v>
      </c>
      <c r="N485" s="21" t="s">
        <v>489</v>
      </c>
      <c r="O485" s="21" t="s">
        <v>1431</v>
      </c>
      <c r="P485" s="21" t="s">
        <v>12490</v>
      </c>
      <c r="Q485" s="61">
        <f>COUNTIF('Hedef Liste'!$A:$A,A485)</f>
        <v>1</v>
      </c>
    </row>
    <row r="486" hidden="1">
      <c r="A486" s="21" t="s">
        <v>524</v>
      </c>
      <c r="B486" s="21" t="s">
        <v>525</v>
      </c>
      <c r="C486" s="691" t="s">
        <v>12489</v>
      </c>
      <c r="D486" s="21" t="s">
        <v>325</v>
      </c>
      <c r="E486" s="692">
        <v>206.0</v>
      </c>
      <c r="F486" s="694"/>
      <c r="G486" s="692">
        <v>8.0</v>
      </c>
      <c r="H486" s="692">
        <v>18.0</v>
      </c>
      <c r="I486" s="692">
        <v>26.0</v>
      </c>
      <c r="J486" s="693">
        <v>0.31</v>
      </c>
      <c r="K486" s="21" t="s">
        <v>526</v>
      </c>
      <c r="L486" s="21">
        <v>5.416497707E9</v>
      </c>
      <c r="M486" s="21" t="s">
        <v>138</v>
      </c>
      <c r="N486" s="21" t="s">
        <v>527</v>
      </c>
      <c r="O486" s="21" t="s">
        <v>528</v>
      </c>
      <c r="P486" s="21" t="s">
        <v>12490</v>
      </c>
      <c r="Q486" s="61">
        <f>COUNTIF('Hedef Liste'!$A:$A,A486)</f>
        <v>1</v>
      </c>
    </row>
    <row r="487" hidden="1">
      <c r="A487" s="21" t="s">
        <v>1438</v>
      </c>
      <c r="B487" s="21" t="s">
        <v>1439</v>
      </c>
      <c r="C487" s="691" t="s">
        <v>12489</v>
      </c>
      <c r="D487" s="21" t="s">
        <v>74</v>
      </c>
      <c r="E487" s="692">
        <v>1344.0</v>
      </c>
      <c r="F487" s="692">
        <v>21.0</v>
      </c>
      <c r="G487" s="692">
        <v>23.0</v>
      </c>
      <c r="H487" s="692">
        <v>34.0</v>
      </c>
      <c r="I487" s="692">
        <v>57.0</v>
      </c>
      <c r="J487" s="693">
        <v>0.4</v>
      </c>
      <c r="K487" s="21" t="s">
        <v>1440</v>
      </c>
      <c r="L487" s="21">
        <v>5.49500577E9</v>
      </c>
      <c r="M487" s="21" t="s">
        <v>47</v>
      </c>
      <c r="N487" s="21" t="s">
        <v>766</v>
      </c>
      <c r="O487" s="21" t="s">
        <v>1441</v>
      </c>
      <c r="P487" s="21" t="s">
        <v>12490</v>
      </c>
      <c r="Q487" s="61">
        <f>COUNTIF('Hedef Liste'!$A:$A,A487)</f>
        <v>1</v>
      </c>
    </row>
    <row r="488" hidden="1">
      <c r="A488" s="21" t="s">
        <v>2907</v>
      </c>
      <c r="B488" s="21" t="s">
        <v>12820</v>
      </c>
      <c r="C488" s="691" t="s">
        <v>12489</v>
      </c>
      <c r="D488" s="21" t="s">
        <v>74</v>
      </c>
      <c r="E488" s="692">
        <v>1613.0</v>
      </c>
      <c r="F488" s="692">
        <v>90.0</v>
      </c>
      <c r="G488" s="692">
        <v>1.0</v>
      </c>
      <c r="H488" s="692">
        <v>61.0</v>
      </c>
      <c r="I488" s="692">
        <v>62.0</v>
      </c>
      <c r="J488" s="693">
        <v>0.02</v>
      </c>
      <c r="K488" s="21" t="s">
        <v>2909</v>
      </c>
      <c r="L488" s="21">
        <v>5.367771707E9</v>
      </c>
      <c r="M488" s="21" t="s">
        <v>327</v>
      </c>
      <c r="N488" s="21" t="s">
        <v>328</v>
      </c>
      <c r="O488" s="21" t="s">
        <v>2911</v>
      </c>
      <c r="P488" s="21" t="s">
        <v>12490</v>
      </c>
      <c r="Q488" s="61">
        <f>COUNTIF('Hedef Liste'!$A:$A,A488)</f>
        <v>1</v>
      </c>
    </row>
    <row r="489" hidden="1">
      <c r="A489" s="21" t="s">
        <v>3665</v>
      </c>
      <c r="B489" s="21" t="s">
        <v>3666</v>
      </c>
      <c r="C489" s="691" t="s">
        <v>12489</v>
      </c>
      <c r="D489" s="21" t="s">
        <v>200</v>
      </c>
      <c r="E489" s="692">
        <v>678.0</v>
      </c>
      <c r="F489" s="692">
        <v>38.0</v>
      </c>
      <c r="G489" s="692">
        <v>2.0</v>
      </c>
      <c r="H489" s="692">
        <v>108.0</v>
      </c>
      <c r="I489" s="692">
        <v>110.0</v>
      </c>
      <c r="J489" s="693">
        <v>0.02</v>
      </c>
      <c r="K489" s="21" t="s">
        <v>3667</v>
      </c>
      <c r="L489" s="21">
        <v>2.425285758E9</v>
      </c>
      <c r="M489" s="21" t="s">
        <v>368</v>
      </c>
      <c r="N489" s="21" t="s">
        <v>369</v>
      </c>
      <c r="O489" s="21" t="s">
        <v>3668</v>
      </c>
      <c r="P489" s="21" t="s">
        <v>12490</v>
      </c>
      <c r="Q489" s="61">
        <f>COUNTIF('Hedef Liste'!$A:$A,A489)</f>
        <v>1</v>
      </c>
    </row>
    <row r="490" hidden="1">
      <c r="A490" s="21" t="s">
        <v>7704</v>
      </c>
      <c r="B490" s="21" t="s">
        <v>7705</v>
      </c>
      <c r="C490" s="691" t="s">
        <v>12489</v>
      </c>
      <c r="D490" s="21" t="s">
        <v>74</v>
      </c>
      <c r="E490" s="692">
        <v>1933.0</v>
      </c>
      <c r="F490" s="692">
        <v>103.0</v>
      </c>
      <c r="G490" s="692">
        <v>0.0</v>
      </c>
      <c r="H490" s="692">
        <v>39.0</v>
      </c>
      <c r="I490" s="692">
        <v>39.0</v>
      </c>
      <c r="J490" s="693">
        <v>0.0</v>
      </c>
      <c r="K490" s="21" t="s">
        <v>7706</v>
      </c>
      <c r="L490" s="21">
        <v>2.429993839E9</v>
      </c>
      <c r="M490" s="21" t="s">
        <v>47</v>
      </c>
      <c r="N490" s="21" t="s">
        <v>94</v>
      </c>
      <c r="O490" s="21" t="s">
        <v>7707</v>
      </c>
      <c r="P490" s="21" t="s">
        <v>12490</v>
      </c>
      <c r="Q490" s="61">
        <f>COUNTIF('Hedef Liste'!$A:$A,A490)</f>
        <v>1</v>
      </c>
    </row>
    <row r="491" hidden="1">
      <c r="A491" s="21" t="s">
        <v>4713</v>
      </c>
      <c r="B491" s="21" t="s">
        <v>12821</v>
      </c>
      <c r="C491" s="691" t="s">
        <v>12489</v>
      </c>
      <c r="D491" s="21" t="s">
        <v>74</v>
      </c>
      <c r="E491" s="692">
        <v>3552.0</v>
      </c>
      <c r="F491" s="692">
        <v>171.0</v>
      </c>
      <c r="G491" s="692">
        <v>0.0</v>
      </c>
      <c r="H491" s="692">
        <v>55.0</v>
      </c>
      <c r="I491" s="692">
        <v>55.0</v>
      </c>
      <c r="J491" s="693">
        <v>0.0</v>
      </c>
      <c r="K491" s="21" t="s">
        <v>4715</v>
      </c>
      <c r="L491" s="21">
        <v>5.337471711E9</v>
      </c>
      <c r="M491" s="21" t="s">
        <v>65</v>
      </c>
      <c r="N491" s="21" t="s">
        <v>112</v>
      </c>
      <c r="O491" s="21" t="s">
        <v>4716</v>
      </c>
      <c r="P491" s="21" t="s">
        <v>12490</v>
      </c>
      <c r="Q491" s="61">
        <f>COUNTIF('Hedef Liste'!$A:$A,A491)</f>
        <v>1</v>
      </c>
    </row>
    <row r="492" hidden="1">
      <c r="A492" s="21" t="s">
        <v>12822</v>
      </c>
      <c r="B492" s="21" t="s">
        <v>12823</v>
      </c>
      <c r="C492" s="691" t="s">
        <v>12510</v>
      </c>
      <c r="D492" s="21" t="s">
        <v>1694</v>
      </c>
      <c r="E492" s="692">
        <v>289.0</v>
      </c>
      <c r="F492" s="694"/>
      <c r="G492" s="692">
        <v>103.0</v>
      </c>
      <c r="H492" s="692">
        <v>2.0</v>
      </c>
      <c r="I492" s="692">
        <v>105.0</v>
      </c>
      <c r="J492" s="693">
        <v>0.98</v>
      </c>
      <c r="K492" s="21" t="s">
        <v>12792</v>
      </c>
      <c r="L492" s="21">
        <v>2.425024082E9</v>
      </c>
      <c r="M492" s="21" t="s">
        <v>65</v>
      </c>
      <c r="N492" s="21" t="s">
        <v>609</v>
      </c>
      <c r="O492" s="21" t="s">
        <v>12824</v>
      </c>
      <c r="P492" s="21" t="s">
        <v>12505</v>
      </c>
      <c r="Q492" s="61">
        <f>COUNTIF('Hedef Liste'!$A:$A,A492)</f>
        <v>0</v>
      </c>
    </row>
    <row r="493" hidden="1">
      <c r="A493" s="21" t="s">
        <v>920</v>
      </c>
      <c r="B493" s="21" t="s">
        <v>921</v>
      </c>
      <c r="C493" s="691" t="s">
        <v>12489</v>
      </c>
      <c r="D493" s="21" t="s">
        <v>74</v>
      </c>
      <c r="E493" s="692">
        <v>347.0</v>
      </c>
      <c r="F493" s="692">
        <v>10.0</v>
      </c>
      <c r="G493" s="692">
        <v>10.0</v>
      </c>
      <c r="H493" s="692">
        <v>31.0</v>
      </c>
      <c r="I493" s="692">
        <v>41.0</v>
      </c>
      <c r="J493" s="693">
        <v>0.24</v>
      </c>
      <c r="K493" s="21" t="s">
        <v>922</v>
      </c>
      <c r="L493" s="21">
        <v>2.422370139E9</v>
      </c>
      <c r="M493" s="21" t="s">
        <v>47</v>
      </c>
      <c r="N493" s="21" t="s">
        <v>1053</v>
      </c>
      <c r="O493" s="21" t="s">
        <v>923</v>
      </c>
      <c r="P493" s="21" t="s">
        <v>12490</v>
      </c>
      <c r="Q493" s="61">
        <f>COUNTIF('Hedef Liste'!$A:$A,A493)</f>
        <v>1</v>
      </c>
    </row>
    <row r="494" hidden="1">
      <c r="A494" s="21" t="s">
        <v>6264</v>
      </c>
      <c r="B494" s="21" t="s">
        <v>6265</v>
      </c>
      <c r="C494" s="691" t="s">
        <v>12489</v>
      </c>
      <c r="D494" s="21" t="s">
        <v>1449</v>
      </c>
      <c r="E494" s="692">
        <v>825.0</v>
      </c>
      <c r="F494" s="692">
        <v>19.0</v>
      </c>
      <c r="G494" s="692">
        <v>5.0</v>
      </c>
      <c r="H494" s="692">
        <v>20.0</v>
      </c>
      <c r="I494" s="692">
        <v>25.0</v>
      </c>
      <c r="J494" s="693">
        <v>0.2</v>
      </c>
      <c r="K494" s="21" t="s">
        <v>6266</v>
      </c>
      <c r="L494" s="21">
        <v>5.424121719E9</v>
      </c>
      <c r="M494" s="21" t="s">
        <v>65</v>
      </c>
      <c r="N494" s="21" t="s">
        <v>1090</v>
      </c>
      <c r="O494" s="21" t="s">
        <v>6267</v>
      </c>
      <c r="P494" s="21" t="s">
        <v>12490</v>
      </c>
      <c r="Q494" s="61">
        <f>COUNTIF('Hedef Liste'!$A:$A,A494)</f>
        <v>1</v>
      </c>
    </row>
    <row r="495" hidden="1">
      <c r="A495" s="21" t="s">
        <v>141</v>
      </c>
      <c r="B495" s="21" t="s">
        <v>142</v>
      </c>
      <c r="C495" s="691" t="s">
        <v>12489</v>
      </c>
      <c r="D495" s="21" t="s">
        <v>143</v>
      </c>
      <c r="E495" s="692">
        <v>438.0</v>
      </c>
      <c r="F495" s="692">
        <v>23.0</v>
      </c>
      <c r="G495" s="692">
        <v>15.0</v>
      </c>
      <c r="H495" s="692">
        <v>26.0</v>
      </c>
      <c r="I495" s="692">
        <v>41.0</v>
      </c>
      <c r="J495" s="693">
        <v>0.37</v>
      </c>
      <c r="K495" s="21" t="s">
        <v>12825</v>
      </c>
      <c r="L495" s="21">
        <v>2.429993767E9</v>
      </c>
      <c r="M495" s="21" t="s">
        <v>47</v>
      </c>
      <c r="N495" s="21" t="s">
        <v>145</v>
      </c>
      <c r="O495" s="21" t="s">
        <v>146</v>
      </c>
      <c r="P495" s="21" t="s">
        <v>12490</v>
      </c>
      <c r="Q495" s="61">
        <f>COUNTIF('Hedef Liste'!$A:$A,A495)</f>
        <v>1</v>
      </c>
    </row>
    <row r="496" hidden="1">
      <c r="A496" s="21" t="s">
        <v>575</v>
      </c>
      <c r="B496" s="21" t="s">
        <v>576</v>
      </c>
      <c r="C496" s="691" t="s">
        <v>12489</v>
      </c>
      <c r="D496" s="21" t="s">
        <v>325</v>
      </c>
      <c r="E496" s="692">
        <v>2313.0</v>
      </c>
      <c r="F496" s="692">
        <v>76.0</v>
      </c>
      <c r="G496" s="692">
        <v>17.0</v>
      </c>
      <c r="H496" s="692">
        <v>30.0</v>
      </c>
      <c r="I496" s="692">
        <v>47.0</v>
      </c>
      <c r="J496" s="693">
        <v>0.36</v>
      </c>
      <c r="K496" s="21" t="s">
        <v>577</v>
      </c>
      <c r="L496" s="21">
        <v>5.528808585E9</v>
      </c>
      <c r="M496" s="21" t="s">
        <v>47</v>
      </c>
      <c r="N496" s="21" t="s">
        <v>410</v>
      </c>
      <c r="O496" s="21" t="s">
        <v>578</v>
      </c>
      <c r="P496" s="21" t="s">
        <v>12490</v>
      </c>
      <c r="Q496" s="61">
        <f>COUNTIF('Hedef Liste'!$A:$A,A496)</f>
        <v>1</v>
      </c>
    </row>
    <row r="497" hidden="1">
      <c r="A497" s="21" t="s">
        <v>1567</v>
      </c>
      <c r="B497" s="21" t="s">
        <v>1568</v>
      </c>
      <c r="C497" s="691" t="s">
        <v>12510</v>
      </c>
      <c r="D497" s="21" t="s">
        <v>200</v>
      </c>
      <c r="E497" s="692">
        <v>3098.0</v>
      </c>
      <c r="F497" s="694"/>
      <c r="G497" s="692">
        <v>11.0</v>
      </c>
      <c r="H497" s="692">
        <v>12.0</v>
      </c>
      <c r="I497" s="692">
        <v>23.0</v>
      </c>
      <c r="J497" s="693">
        <v>0.48</v>
      </c>
      <c r="K497" s="21" t="s">
        <v>1569</v>
      </c>
      <c r="L497" s="21">
        <v>5.4154025E9</v>
      </c>
      <c r="M497" s="21" t="s">
        <v>47</v>
      </c>
      <c r="N497" s="21" t="s">
        <v>639</v>
      </c>
      <c r="O497" s="21" t="s">
        <v>1570</v>
      </c>
      <c r="P497" s="21" t="s">
        <v>12490</v>
      </c>
      <c r="Q497" s="61">
        <f>COUNTIF('Hedef Liste'!$A:$A,A497)</f>
        <v>1</v>
      </c>
    </row>
    <row r="498" hidden="1">
      <c r="A498" s="21" t="s">
        <v>3830</v>
      </c>
      <c r="B498" s="21" t="s">
        <v>3831</v>
      </c>
      <c r="C498" s="691" t="s">
        <v>12489</v>
      </c>
      <c r="D498" s="21" t="s">
        <v>818</v>
      </c>
      <c r="E498" s="692">
        <v>209.0</v>
      </c>
      <c r="F498" s="692">
        <v>7.0</v>
      </c>
      <c r="G498" s="692">
        <v>9.0</v>
      </c>
      <c r="H498" s="692">
        <v>11.0</v>
      </c>
      <c r="I498" s="692">
        <v>20.0</v>
      </c>
      <c r="J498" s="693">
        <v>0.45</v>
      </c>
      <c r="K498" s="21" t="s">
        <v>3832</v>
      </c>
      <c r="L498" s="21">
        <v>5.445787999E9</v>
      </c>
      <c r="M498" s="21" t="s">
        <v>138</v>
      </c>
      <c r="N498" s="21" t="s">
        <v>1096</v>
      </c>
      <c r="O498" s="21" t="s">
        <v>3833</v>
      </c>
      <c r="P498" s="21" t="s">
        <v>12490</v>
      </c>
      <c r="Q498" s="61">
        <f>COUNTIF('Hedef Liste'!$A:$A,A498)</f>
        <v>1</v>
      </c>
    </row>
    <row r="499" hidden="1">
      <c r="A499" s="21" t="s">
        <v>1785</v>
      </c>
      <c r="B499" s="21" t="s">
        <v>1786</v>
      </c>
      <c r="C499" s="691" t="s">
        <v>12489</v>
      </c>
      <c r="D499" s="21" t="s">
        <v>74</v>
      </c>
      <c r="E499" s="692">
        <v>366.0</v>
      </c>
      <c r="F499" s="692">
        <v>20.0</v>
      </c>
      <c r="G499" s="692">
        <v>0.0</v>
      </c>
      <c r="H499" s="692">
        <v>42.0</v>
      </c>
      <c r="I499" s="692">
        <v>42.0</v>
      </c>
      <c r="J499" s="693">
        <v>0.0</v>
      </c>
      <c r="K499" s="21" t="s">
        <v>1787</v>
      </c>
      <c r="L499" s="21">
        <v>2.423227972E9</v>
      </c>
      <c r="M499" s="21" t="s">
        <v>47</v>
      </c>
      <c r="N499" s="21" t="s">
        <v>657</v>
      </c>
      <c r="O499" s="21" t="s">
        <v>1788</v>
      </c>
      <c r="P499" s="21" t="s">
        <v>12490</v>
      </c>
      <c r="Q499" s="61">
        <f>COUNTIF('Hedef Liste'!$A:$A,A499)</f>
        <v>1</v>
      </c>
    </row>
    <row r="500" hidden="1">
      <c r="A500" s="21" t="s">
        <v>1627</v>
      </c>
      <c r="B500" s="21" t="s">
        <v>1628</v>
      </c>
      <c r="C500" s="691" t="s">
        <v>12489</v>
      </c>
      <c r="D500" s="21" t="s">
        <v>45</v>
      </c>
      <c r="E500" s="692">
        <v>346.0</v>
      </c>
      <c r="F500" s="692">
        <v>19.0</v>
      </c>
      <c r="G500" s="692">
        <v>0.0</v>
      </c>
      <c r="H500" s="692">
        <v>17.0</v>
      </c>
      <c r="I500" s="692">
        <v>17.0</v>
      </c>
      <c r="J500" s="693">
        <v>0.0</v>
      </c>
      <c r="K500" s="21" t="s">
        <v>1629</v>
      </c>
      <c r="L500" s="21">
        <v>2.422447072E9</v>
      </c>
      <c r="M500" s="21" t="s">
        <v>47</v>
      </c>
      <c r="N500" s="21" t="s">
        <v>410</v>
      </c>
      <c r="O500" s="21" t="s">
        <v>1630</v>
      </c>
      <c r="P500" s="21" t="s">
        <v>12490</v>
      </c>
      <c r="Q500" s="61">
        <f>COUNTIF('Hedef Liste'!$A:$A,A500)</f>
        <v>1</v>
      </c>
    </row>
    <row r="501" hidden="1">
      <c r="A501" s="21" t="s">
        <v>843</v>
      </c>
      <c r="B501" s="21" t="s">
        <v>844</v>
      </c>
      <c r="C501" s="691" t="s">
        <v>12510</v>
      </c>
      <c r="D501" s="21" t="s">
        <v>200</v>
      </c>
      <c r="E501" s="692">
        <v>57.0</v>
      </c>
      <c r="F501" s="694"/>
      <c r="G501" s="692">
        <v>0.0</v>
      </c>
      <c r="H501" s="692">
        <v>55.0</v>
      </c>
      <c r="I501" s="692">
        <v>55.0</v>
      </c>
      <c r="J501" s="693">
        <v>0.0</v>
      </c>
      <c r="K501" s="21" t="s">
        <v>840</v>
      </c>
      <c r="L501" s="21">
        <v>2.425124535E9</v>
      </c>
      <c r="M501" s="21" t="s">
        <v>368</v>
      </c>
      <c r="N501" s="21" t="s">
        <v>682</v>
      </c>
      <c r="O501" s="21" t="s">
        <v>841</v>
      </c>
      <c r="P501" s="21" t="s">
        <v>12490</v>
      </c>
      <c r="Q501" s="61">
        <f>COUNTIF('Hedef Liste'!$A:$A,A501)</f>
        <v>1</v>
      </c>
    </row>
    <row r="502" hidden="1">
      <c r="A502" s="21" t="s">
        <v>6558</v>
      </c>
      <c r="B502" s="21" t="s">
        <v>6559</v>
      </c>
      <c r="C502" s="691" t="s">
        <v>12510</v>
      </c>
      <c r="D502" s="21" t="s">
        <v>74</v>
      </c>
      <c r="E502" s="692">
        <v>83.0</v>
      </c>
      <c r="F502" s="694"/>
      <c r="G502" s="692">
        <v>13.0</v>
      </c>
      <c r="H502" s="692">
        <v>48.0</v>
      </c>
      <c r="I502" s="692">
        <v>61.0</v>
      </c>
      <c r="J502" s="693">
        <v>0.21</v>
      </c>
      <c r="K502" s="21" t="s">
        <v>6560</v>
      </c>
      <c r="L502" s="21">
        <v>2.423451421E9</v>
      </c>
      <c r="M502" s="21" t="s">
        <v>65</v>
      </c>
      <c r="N502" s="21" t="s">
        <v>734</v>
      </c>
      <c r="O502" s="21" t="s">
        <v>6561</v>
      </c>
      <c r="P502" s="21" t="s">
        <v>12490</v>
      </c>
      <c r="Q502" s="61">
        <f>COUNTIF('Hedef Liste'!$A:$A,A502)</f>
        <v>1</v>
      </c>
    </row>
    <row r="503" hidden="1">
      <c r="A503" s="21" t="s">
        <v>3147</v>
      </c>
      <c r="B503" s="21" t="s">
        <v>3148</v>
      </c>
      <c r="C503" s="691" t="s">
        <v>12489</v>
      </c>
      <c r="D503" s="21" t="s">
        <v>200</v>
      </c>
      <c r="E503" s="692">
        <v>728.0</v>
      </c>
      <c r="F503" s="692">
        <v>36.0</v>
      </c>
      <c r="G503" s="692">
        <v>0.0</v>
      </c>
      <c r="H503" s="692">
        <v>23.0</v>
      </c>
      <c r="I503" s="692">
        <v>23.0</v>
      </c>
      <c r="J503" s="693">
        <v>0.0</v>
      </c>
      <c r="K503" s="21" t="s">
        <v>3149</v>
      </c>
      <c r="L503" s="21">
        <v>5.530593232E9</v>
      </c>
      <c r="M503" s="21" t="s">
        <v>516</v>
      </c>
      <c r="N503" s="21" t="s">
        <v>517</v>
      </c>
      <c r="O503" s="21" t="s">
        <v>3150</v>
      </c>
      <c r="P503" s="21" t="s">
        <v>12490</v>
      </c>
      <c r="Q503" s="61">
        <f>COUNTIF('Hedef Liste'!$A:$A,A503)</f>
        <v>1</v>
      </c>
    </row>
    <row r="504" hidden="1">
      <c r="A504" s="21" t="s">
        <v>6440</v>
      </c>
      <c r="B504" s="21" t="s">
        <v>6441</v>
      </c>
      <c r="C504" s="691" t="s">
        <v>12489</v>
      </c>
      <c r="D504" s="21" t="s">
        <v>1007</v>
      </c>
      <c r="E504" s="692">
        <v>967.0</v>
      </c>
      <c r="F504" s="692">
        <v>25.0</v>
      </c>
      <c r="G504" s="692">
        <v>6.0</v>
      </c>
      <c r="H504" s="692">
        <v>9.0</v>
      </c>
      <c r="I504" s="692">
        <v>15.0</v>
      </c>
      <c r="J504" s="693">
        <v>0.4</v>
      </c>
      <c r="K504" s="21" t="s">
        <v>6442</v>
      </c>
      <c r="L504" s="21">
        <v>2.422480217E9</v>
      </c>
      <c r="M504" s="21" t="s">
        <v>47</v>
      </c>
      <c r="N504" s="21" t="s">
        <v>48</v>
      </c>
      <c r="O504" s="21" t="s">
        <v>6443</v>
      </c>
      <c r="P504" s="21" t="s">
        <v>12490</v>
      </c>
      <c r="Q504" s="61">
        <f>COUNTIF('Hedef Liste'!$A:$A,A504)</f>
        <v>1</v>
      </c>
    </row>
    <row r="505" hidden="1">
      <c r="A505" s="21" t="s">
        <v>2566</v>
      </c>
      <c r="B505" s="21" t="s">
        <v>2567</v>
      </c>
      <c r="C505" s="691" t="s">
        <v>12489</v>
      </c>
      <c r="D505" s="21" t="s">
        <v>63</v>
      </c>
      <c r="E505" s="692">
        <v>233.0</v>
      </c>
      <c r="F505" s="692">
        <v>9.0</v>
      </c>
      <c r="G505" s="692">
        <v>46.0</v>
      </c>
      <c r="H505" s="692">
        <v>30.0</v>
      </c>
      <c r="I505" s="692">
        <v>76.0</v>
      </c>
      <c r="J505" s="693">
        <v>0.61</v>
      </c>
      <c r="K505" s="21" t="s">
        <v>2568</v>
      </c>
      <c r="L505" s="21">
        <v>2.42354054E9</v>
      </c>
      <c r="M505" s="21" t="s">
        <v>47</v>
      </c>
      <c r="N505" s="21" t="s">
        <v>657</v>
      </c>
      <c r="O505" s="21" t="s">
        <v>2569</v>
      </c>
      <c r="P505" s="21" t="s">
        <v>12490</v>
      </c>
      <c r="Q505" s="61">
        <f>COUNTIF('Hedef Liste'!$A:$A,A505)</f>
        <v>1</v>
      </c>
    </row>
    <row r="506" hidden="1">
      <c r="A506" s="21" t="s">
        <v>3023</v>
      </c>
      <c r="B506" s="21" t="s">
        <v>3024</v>
      </c>
      <c r="C506" s="691" t="s">
        <v>12510</v>
      </c>
      <c r="D506" s="21" t="s">
        <v>45</v>
      </c>
      <c r="E506" s="692">
        <v>4.0</v>
      </c>
      <c r="F506" s="694"/>
      <c r="G506" s="692">
        <v>0.0</v>
      </c>
      <c r="H506" s="692">
        <v>5.0</v>
      </c>
      <c r="I506" s="692">
        <v>5.0</v>
      </c>
      <c r="J506" s="693">
        <v>0.0</v>
      </c>
      <c r="K506" s="21" t="s">
        <v>3025</v>
      </c>
      <c r="L506" s="21">
        <v>5.54249303E9</v>
      </c>
      <c r="M506" s="21" t="s">
        <v>368</v>
      </c>
      <c r="N506" s="21" t="s">
        <v>682</v>
      </c>
      <c r="O506" s="21" t="s">
        <v>3026</v>
      </c>
      <c r="P506" s="21" t="s">
        <v>12490</v>
      </c>
      <c r="Q506" s="61">
        <f>COUNTIF('Hedef Liste'!$A:$A,A506)</f>
        <v>1</v>
      </c>
    </row>
    <row r="507" hidden="1">
      <c r="A507" s="21" t="s">
        <v>7428</v>
      </c>
      <c r="B507" s="21" t="s">
        <v>7429</v>
      </c>
      <c r="C507" s="691" t="s">
        <v>12489</v>
      </c>
      <c r="D507" s="21" t="s">
        <v>152</v>
      </c>
      <c r="E507" s="692">
        <v>166.0</v>
      </c>
      <c r="F507" s="692">
        <v>1.0</v>
      </c>
      <c r="G507" s="692">
        <v>0.0</v>
      </c>
      <c r="H507" s="692">
        <v>18.0</v>
      </c>
      <c r="I507" s="692">
        <v>18.0</v>
      </c>
      <c r="J507" s="693">
        <v>0.0</v>
      </c>
      <c r="K507" s="21" t="s">
        <v>7430</v>
      </c>
      <c r="L507" s="21">
        <v>5.399474263E9</v>
      </c>
      <c r="M507" s="21" t="s">
        <v>65</v>
      </c>
      <c r="N507" s="21" t="s">
        <v>433</v>
      </c>
      <c r="O507" s="21" t="s">
        <v>7431</v>
      </c>
      <c r="P507" s="21" t="s">
        <v>12490</v>
      </c>
      <c r="Q507" s="61">
        <f>COUNTIF('Hedef Liste'!$A:$A,A507)</f>
        <v>1</v>
      </c>
    </row>
    <row r="508" hidden="1">
      <c r="A508" s="21" t="s">
        <v>654</v>
      </c>
      <c r="B508" s="21" t="s">
        <v>655</v>
      </c>
      <c r="C508" s="691" t="s">
        <v>12489</v>
      </c>
      <c r="D508" s="21" t="s">
        <v>325</v>
      </c>
      <c r="E508" s="692">
        <v>1374.0</v>
      </c>
      <c r="F508" s="692">
        <v>66.0</v>
      </c>
      <c r="G508" s="692">
        <v>6.0</v>
      </c>
      <c r="H508" s="692">
        <v>14.0</v>
      </c>
      <c r="I508" s="692">
        <v>20.0</v>
      </c>
      <c r="J508" s="693">
        <v>0.3</v>
      </c>
      <c r="K508" s="21" t="s">
        <v>656</v>
      </c>
      <c r="L508" s="21">
        <v>2.423110702E9</v>
      </c>
      <c r="M508" s="21" t="s">
        <v>47</v>
      </c>
      <c r="N508" s="21" t="s">
        <v>657</v>
      </c>
      <c r="O508" s="21" t="s">
        <v>658</v>
      </c>
      <c r="P508" s="21" t="s">
        <v>12490</v>
      </c>
      <c r="Q508" s="61">
        <f>COUNTIF('Hedef Liste'!$A:$A,A508)</f>
        <v>1</v>
      </c>
    </row>
    <row r="509" hidden="1">
      <c r="A509" s="21" t="s">
        <v>7016</v>
      </c>
      <c r="B509" s="21" t="s">
        <v>7017</v>
      </c>
      <c r="C509" s="691" t="s">
        <v>12489</v>
      </c>
      <c r="D509" s="21" t="s">
        <v>143</v>
      </c>
      <c r="E509" s="692">
        <v>345.0</v>
      </c>
      <c r="F509" s="692">
        <v>16.0</v>
      </c>
      <c r="G509" s="692">
        <v>17.0</v>
      </c>
      <c r="H509" s="692">
        <v>5.0</v>
      </c>
      <c r="I509" s="692">
        <v>22.0</v>
      </c>
      <c r="J509" s="693">
        <v>0.77</v>
      </c>
      <c r="K509" s="21" t="s">
        <v>602</v>
      </c>
      <c r="L509" s="21">
        <v>5.32277499E9</v>
      </c>
      <c r="M509" s="21" t="s">
        <v>47</v>
      </c>
      <c r="N509" s="21" t="s">
        <v>603</v>
      </c>
      <c r="O509" s="21" t="s">
        <v>604</v>
      </c>
      <c r="P509" s="21" t="s">
        <v>12490</v>
      </c>
      <c r="Q509" s="61">
        <f>COUNTIF('Hedef Liste'!$A:$A,A509)</f>
        <v>1</v>
      </c>
    </row>
    <row r="510" hidden="1">
      <c r="A510" s="21" t="s">
        <v>2746</v>
      </c>
      <c r="B510" s="21" t="s">
        <v>2747</v>
      </c>
      <c r="C510" s="691" t="s">
        <v>12489</v>
      </c>
      <c r="D510" s="21" t="s">
        <v>200</v>
      </c>
      <c r="E510" s="692">
        <v>1020.0</v>
      </c>
      <c r="F510" s="692">
        <v>10.0</v>
      </c>
      <c r="G510" s="692">
        <v>15.0</v>
      </c>
      <c r="H510" s="692">
        <v>15.0</v>
      </c>
      <c r="I510" s="692">
        <v>30.0</v>
      </c>
      <c r="J510" s="693">
        <v>0.5</v>
      </c>
      <c r="K510" s="21" t="s">
        <v>2748</v>
      </c>
      <c r="L510" s="21">
        <v>5.354006124E9</v>
      </c>
      <c r="M510" s="21" t="s">
        <v>47</v>
      </c>
      <c r="N510" s="21" t="s">
        <v>907</v>
      </c>
      <c r="O510" s="21" t="s">
        <v>2749</v>
      </c>
      <c r="P510" s="21" t="s">
        <v>12490</v>
      </c>
      <c r="Q510" s="61">
        <f>COUNTIF('Hedef Liste'!$A:$A,A510)</f>
        <v>1</v>
      </c>
    </row>
    <row r="511" hidden="1">
      <c r="A511" s="21" t="s">
        <v>12826</v>
      </c>
      <c r="B511" s="21" t="s">
        <v>12827</v>
      </c>
      <c r="C511" s="691" t="s">
        <v>12489</v>
      </c>
      <c r="D511" s="21" t="s">
        <v>325</v>
      </c>
      <c r="E511" s="692">
        <v>3128.0</v>
      </c>
      <c r="F511" s="692">
        <v>155.0</v>
      </c>
      <c r="G511" s="692">
        <v>71.0</v>
      </c>
      <c r="H511" s="692">
        <v>6.0</v>
      </c>
      <c r="I511" s="692">
        <v>77.0</v>
      </c>
      <c r="J511" s="693">
        <v>0.92</v>
      </c>
      <c r="K511" s="21" t="s">
        <v>12519</v>
      </c>
      <c r="L511" s="21">
        <v>5.424062485E9</v>
      </c>
      <c r="M511" s="21" t="s">
        <v>65</v>
      </c>
      <c r="N511" s="21" t="s">
        <v>4988</v>
      </c>
      <c r="O511" s="21" t="s">
        <v>12828</v>
      </c>
      <c r="P511" s="21" t="s">
        <v>12505</v>
      </c>
      <c r="Q511" s="61">
        <f>COUNTIF('Hedef Liste'!$A:$A,A511)</f>
        <v>0</v>
      </c>
    </row>
    <row r="512" hidden="1">
      <c r="A512" s="21" t="s">
        <v>994</v>
      </c>
      <c r="B512" s="21" t="s">
        <v>995</v>
      </c>
      <c r="C512" s="691" t="s">
        <v>12489</v>
      </c>
      <c r="D512" s="21" t="s">
        <v>200</v>
      </c>
      <c r="E512" s="692">
        <v>9442.0</v>
      </c>
      <c r="F512" s="692">
        <v>536.0</v>
      </c>
      <c r="G512" s="692">
        <v>10.0</v>
      </c>
      <c r="H512" s="692">
        <v>11.0</v>
      </c>
      <c r="I512" s="692">
        <v>21.0</v>
      </c>
      <c r="J512" s="693">
        <v>0.48</v>
      </c>
      <c r="K512" s="21" t="s">
        <v>996</v>
      </c>
      <c r="L512" s="21">
        <v>2.422385615E9</v>
      </c>
      <c r="M512" s="21" t="s">
        <v>47</v>
      </c>
      <c r="N512" s="21" t="s">
        <v>270</v>
      </c>
      <c r="O512" s="21" t="s">
        <v>997</v>
      </c>
      <c r="P512" s="21" t="s">
        <v>12490</v>
      </c>
      <c r="Q512" s="61">
        <f>COUNTIF('Hedef Liste'!$A:$A,A512)</f>
        <v>1</v>
      </c>
    </row>
    <row r="513" hidden="1">
      <c r="A513" s="21" t="s">
        <v>7709</v>
      </c>
      <c r="B513" s="21" t="s">
        <v>7710</v>
      </c>
      <c r="C513" s="691" t="s">
        <v>12489</v>
      </c>
      <c r="D513" s="21" t="s">
        <v>74</v>
      </c>
      <c r="E513" s="692">
        <v>233.0</v>
      </c>
      <c r="F513" s="692">
        <v>10.0</v>
      </c>
      <c r="G513" s="692">
        <v>0.0</v>
      </c>
      <c r="H513" s="692">
        <v>62.0</v>
      </c>
      <c r="I513" s="692">
        <v>62.0</v>
      </c>
      <c r="J513" s="693">
        <v>0.0</v>
      </c>
      <c r="K513" s="21" t="s">
        <v>7711</v>
      </c>
      <c r="L513" s="21">
        <v>5.326914786E9</v>
      </c>
      <c r="M513" s="21" t="s">
        <v>516</v>
      </c>
      <c r="N513" s="21" t="s">
        <v>12829</v>
      </c>
      <c r="O513" s="21" t="s">
        <v>7713</v>
      </c>
      <c r="P513" s="21" t="s">
        <v>12490</v>
      </c>
      <c r="Q513" s="61">
        <f>COUNTIF('Hedef Liste'!$A:$A,A513)</f>
        <v>1</v>
      </c>
    </row>
    <row r="514" hidden="1">
      <c r="A514" s="21" t="s">
        <v>12830</v>
      </c>
      <c r="B514" s="21" t="s">
        <v>12831</v>
      </c>
      <c r="C514" s="691" t="s">
        <v>12489</v>
      </c>
      <c r="D514" s="21" t="s">
        <v>325</v>
      </c>
      <c r="E514" s="692">
        <v>195.0</v>
      </c>
      <c r="F514" s="692">
        <v>5.0</v>
      </c>
      <c r="G514" s="692">
        <v>86.0</v>
      </c>
      <c r="H514" s="692">
        <v>9.0</v>
      </c>
      <c r="I514" s="692">
        <v>95.0</v>
      </c>
      <c r="J514" s="693">
        <v>0.91</v>
      </c>
      <c r="K514" s="21" t="s">
        <v>12519</v>
      </c>
      <c r="L514" s="21">
        <v>5.350384053E9</v>
      </c>
      <c r="M514" s="21" t="s">
        <v>2128</v>
      </c>
      <c r="N514" s="21" t="s">
        <v>483</v>
      </c>
      <c r="O514" s="21" t="s">
        <v>12832</v>
      </c>
      <c r="P514" s="21" t="s">
        <v>12505</v>
      </c>
      <c r="Q514" s="61">
        <f>COUNTIF('Hedef Liste'!$A:$A,A514)</f>
        <v>0</v>
      </c>
    </row>
    <row r="515" hidden="1">
      <c r="A515" s="21" t="s">
        <v>4832</v>
      </c>
      <c r="B515" s="21" t="s">
        <v>4833</v>
      </c>
      <c r="C515" s="691" t="s">
        <v>12489</v>
      </c>
      <c r="D515" s="21" t="s">
        <v>200</v>
      </c>
      <c r="E515" s="692">
        <v>423.0</v>
      </c>
      <c r="F515" s="692">
        <v>7.0</v>
      </c>
      <c r="G515" s="692">
        <v>0.0</v>
      </c>
      <c r="H515" s="692">
        <v>27.0</v>
      </c>
      <c r="I515" s="692">
        <v>27.0</v>
      </c>
      <c r="J515" s="693">
        <v>0.0</v>
      </c>
      <c r="K515" s="21" t="s">
        <v>4834</v>
      </c>
      <c r="L515" s="21">
        <v>5.359351779E9</v>
      </c>
      <c r="M515" s="21" t="s">
        <v>47</v>
      </c>
      <c r="N515" s="21" t="s">
        <v>566</v>
      </c>
      <c r="O515" s="21" t="s">
        <v>4835</v>
      </c>
      <c r="P515" s="21" t="s">
        <v>12490</v>
      </c>
      <c r="Q515" s="61">
        <f>COUNTIF('Hedef Liste'!$A:$A,A515)</f>
        <v>1</v>
      </c>
    </row>
    <row r="516" hidden="1">
      <c r="A516" s="21" t="s">
        <v>12833</v>
      </c>
      <c r="B516" s="21" t="s">
        <v>12834</v>
      </c>
      <c r="C516" s="691" t="s">
        <v>12489</v>
      </c>
      <c r="D516" s="21" t="s">
        <v>233</v>
      </c>
      <c r="E516" s="692">
        <v>7364.0</v>
      </c>
      <c r="F516" s="692">
        <v>368.0</v>
      </c>
      <c r="G516" s="692">
        <v>158.0</v>
      </c>
      <c r="H516" s="692">
        <v>0.0</v>
      </c>
      <c r="I516" s="692">
        <v>158.0</v>
      </c>
      <c r="J516" s="693">
        <v>1.0</v>
      </c>
      <c r="K516" s="21" t="s">
        <v>12816</v>
      </c>
      <c r="L516" s="21">
        <v>9.999999999E9</v>
      </c>
      <c r="M516" s="21" t="s">
        <v>368</v>
      </c>
      <c r="N516" s="21" t="s">
        <v>369</v>
      </c>
      <c r="O516" s="21" t="s">
        <v>12835</v>
      </c>
      <c r="P516" s="21" t="s">
        <v>12505</v>
      </c>
      <c r="Q516" s="61">
        <f>COUNTIF('Hedef Liste'!$A:$A,A516)</f>
        <v>0</v>
      </c>
    </row>
    <row r="517" hidden="1">
      <c r="A517" s="21" t="s">
        <v>12836</v>
      </c>
      <c r="B517" s="21" t="s">
        <v>12837</v>
      </c>
      <c r="C517" s="691" t="s">
        <v>12489</v>
      </c>
      <c r="D517" s="21" t="s">
        <v>233</v>
      </c>
      <c r="E517" s="692">
        <v>4489.0</v>
      </c>
      <c r="F517" s="692">
        <v>369.0</v>
      </c>
      <c r="G517" s="692">
        <v>155.0</v>
      </c>
      <c r="H517" s="692">
        <v>0.0</v>
      </c>
      <c r="I517" s="692">
        <v>155.0</v>
      </c>
      <c r="J517" s="693">
        <v>1.0</v>
      </c>
      <c r="K517" s="21" t="s">
        <v>12816</v>
      </c>
      <c r="L517" s="21">
        <v>9.999999999E9</v>
      </c>
      <c r="M517" s="21" t="s">
        <v>368</v>
      </c>
      <c r="N517" s="21" t="s">
        <v>421</v>
      </c>
      <c r="O517" s="21" t="s">
        <v>12838</v>
      </c>
      <c r="P517" s="21" t="s">
        <v>12505</v>
      </c>
      <c r="Q517" s="61">
        <f>COUNTIF('Hedef Liste'!$A:$A,A517)</f>
        <v>0</v>
      </c>
    </row>
    <row r="518" hidden="1">
      <c r="A518" s="21" t="s">
        <v>3477</v>
      </c>
      <c r="B518" s="21" t="s">
        <v>12839</v>
      </c>
      <c r="C518" s="691" t="s">
        <v>12489</v>
      </c>
      <c r="D518" s="21" t="s">
        <v>63</v>
      </c>
      <c r="E518" s="692">
        <v>177.0</v>
      </c>
      <c r="F518" s="692">
        <v>27.0</v>
      </c>
      <c r="G518" s="692">
        <v>13.0</v>
      </c>
      <c r="H518" s="692">
        <v>4.0</v>
      </c>
      <c r="I518" s="692">
        <v>17.0</v>
      </c>
      <c r="J518" s="693">
        <v>0.76</v>
      </c>
      <c r="K518" s="21" t="s">
        <v>3479</v>
      </c>
      <c r="L518" s="21">
        <v>2.4232322E9</v>
      </c>
      <c r="M518" s="21" t="s">
        <v>47</v>
      </c>
      <c r="N518" s="21" t="s">
        <v>227</v>
      </c>
      <c r="O518" s="21" t="s">
        <v>3480</v>
      </c>
      <c r="P518" s="21" t="s">
        <v>12490</v>
      </c>
      <c r="Q518" s="61">
        <f>COUNTIF('Hedef Liste'!$A:$A,A518)</f>
        <v>1</v>
      </c>
    </row>
    <row r="519" hidden="1">
      <c r="A519" s="21" t="s">
        <v>12840</v>
      </c>
      <c r="B519" s="21" t="s">
        <v>12841</v>
      </c>
      <c r="C519" s="691" t="s">
        <v>12489</v>
      </c>
      <c r="D519" s="21" t="s">
        <v>110</v>
      </c>
      <c r="E519" s="692">
        <v>6653.0</v>
      </c>
      <c r="F519" s="692">
        <v>368.0</v>
      </c>
      <c r="G519" s="692">
        <v>75.0</v>
      </c>
      <c r="H519" s="692">
        <v>16.0</v>
      </c>
      <c r="I519" s="692">
        <v>91.0</v>
      </c>
      <c r="J519" s="693">
        <v>0.82</v>
      </c>
      <c r="K519" s="21" t="s">
        <v>12842</v>
      </c>
      <c r="L519" s="21">
        <v>2.422278877E9</v>
      </c>
      <c r="M519" s="21" t="s">
        <v>138</v>
      </c>
      <c r="N519" s="21" t="s">
        <v>4879</v>
      </c>
      <c r="O519" s="21" t="s">
        <v>12843</v>
      </c>
      <c r="P519" s="21" t="s">
        <v>12505</v>
      </c>
      <c r="Q519" s="61">
        <f>COUNTIF('Hedef Liste'!$A:$A,A519)</f>
        <v>0</v>
      </c>
    </row>
    <row r="520" hidden="1">
      <c r="A520" s="21" t="s">
        <v>3123</v>
      </c>
      <c r="B520" s="21" t="s">
        <v>3124</v>
      </c>
      <c r="C520" s="691" t="s">
        <v>12489</v>
      </c>
      <c r="D520" s="21" t="s">
        <v>45</v>
      </c>
      <c r="E520" s="692">
        <v>368.0</v>
      </c>
      <c r="F520" s="692">
        <v>13.0</v>
      </c>
      <c r="G520" s="692">
        <v>3.0</v>
      </c>
      <c r="H520" s="692">
        <v>9.0</v>
      </c>
      <c r="I520" s="692">
        <v>12.0</v>
      </c>
      <c r="J520" s="693">
        <v>0.25</v>
      </c>
      <c r="K520" s="21" t="s">
        <v>3125</v>
      </c>
      <c r="L520" s="21">
        <v>2.422381237E9</v>
      </c>
      <c r="M520" s="21" t="s">
        <v>47</v>
      </c>
      <c r="N520" s="21" t="s">
        <v>1053</v>
      </c>
      <c r="O520" s="21" t="s">
        <v>3126</v>
      </c>
      <c r="P520" s="21" t="s">
        <v>12490</v>
      </c>
      <c r="Q520" s="61">
        <f>COUNTIF('Hedef Liste'!$A:$A,A520)</f>
        <v>1</v>
      </c>
    </row>
    <row r="521" hidden="1">
      <c r="A521" s="21" t="s">
        <v>5776</v>
      </c>
      <c r="B521" s="21" t="s">
        <v>5777</v>
      </c>
      <c r="C521" s="691" t="s">
        <v>12489</v>
      </c>
      <c r="D521" s="21" t="s">
        <v>200</v>
      </c>
      <c r="E521" s="692">
        <v>1114.0</v>
      </c>
      <c r="F521" s="694"/>
      <c r="G521" s="692">
        <v>32.0</v>
      </c>
      <c r="H521" s="692">
        <v>38.0</v>
      </c>
      <c r="I521" s="692">
        <v>70.0</v>
      </c>
      <c r="J521" s="693">
        <v>0.46</v>
      </c>
      <c r="K521" s="21" t="s">
        <v>12844</v>
      </c>
      <c r="L521" s="21">
        <v>5.31585596E9</v>
      </c>
      <c r="M521" s="21" t="s">
        <v>47</v>
      </c>
      <c r="N521" s="21" t="s">
        <v>1154</v>
      </c>
      <c r="O521" s="21" t="s">
        <v>5779</v>
      </c>
      <c r="P521" s="21" t="s">
        <v>12490</v>
      </c>
      <c r="Q521" s="61">
        <f>COUNTIF('Hedef Liste'!$A:$A,A521)</f>
        <v>1</v>
      </c>
    </row>
    <row r="522" hidden="1">
      <c r="A522" s="21" t="s">
        <v>2038</v>
      </c>
      <c r="B522" s="21" t="s">
        <v>2039</v>
      </c>
      <c r="C522" s="691" t="s">
        <v>12489</v>
      </c>
      <c r="D522" s="21" t="s">
        <v>200</v>
      </c>
      <c r="E522" s="692">
        <v>412.0</v>
      </c>
      <c r="F522" s="692">
        <v>32.0</v>
      </c>
      <c r="G522" s="692">
        <v>23.0</v>
      </c>
      <c r="H522" s="692">
        <v>38.0</v>
      </c>
      <c r="I522" s="692">
        <v>61.0</v>
      </c>
      <c r="J522" s="693">
        <v>0.38</v>
      </c>
      <c r="K522" s="21" t="s">
        <v>2040</v>
      </c>
      <c r="L522" s="21">
        <v>2.427433384E9</v>
      </c>
      <c r="M522" s="21" t="s">
        <v>58</v>
      </c>
      <c r="N522" s="21" t="s">
        <v>2041</v>
      </c>
      <c r="O522" s="21" t="s">
        <v>2042</v>
      </c>
      <c r="P522" s="21" t="s">
        <v>12490</v>
      </c>
      <c r="Q522" s="61">
        <f>COUNTIF('Hedef Liste'!$A:$A,A522)</f>
        <v>1</v>
      </c>
    </row>
    <row r="523" hidden="1">
      <c r="A523" s="21" t="s">
        <v>7861</v>
      </c>
      <c r="B523" s="21" t="s">
        <v>7862</v>
      </c>
      <c r="C523" s="691" t="s">
        <v>12489</v>
      </c>
      <c r="D523" s="21" t="s">
        <v>74</v>
      </c>
      <c r="E523" s="692">
        <v>486.0</v>
      </c>
      <c r="F523" s="692">
        <v>15.0</v>
      </c>
      <c r="G523" s="692">
        <v>0.0</v>
      </c>
      <c r="H523" s="692">
        <v>22.0</v>
      </c>
      <c r="I523" s="692">
        <v>22.0</v>
      </c>
      <c r="J523" s="693">
        <v>0.0</v>
      </c>
      <c r="K523" s="21" t="s">
        <v>7863</v>
      </c>
      <c r="L523" s="21">
        <v>5.39447904E9</v>
      </c>
      <c r="M523" s="21" t="s">
        <v>47</v>
      </c>
      <c r="N523" s="21" t="s">
        <v>270</v>
      </c>
      <c r="O523" s="21" t="s">
        <v>7864</v>
      </c>
      <c r="P523" s="21" t="s">
        <v>12490</v>
      </c>
      <c r="Q523" s="61">
        <f>COUNTIF('Hedef Liste'!$A:$A,A523)</f>
        <v>1</v>
      </c>
    </row>
    <row r="524" hidden="1">
      <c r="A524" s="21" t="s">
        <v>3714</v>
      </c>
      <c r="B524" s="21" t="s">
        <v>12845</v>
      </c>
      <c r="C524" s="691" t="s">
        <v>12489</v>
      </c>
      <c r="D524" s="21" t="s">
        <v>818</v>
      </c>
      <c r="E524" s="692">
        <v>5655.0</v>
      </c>
      <c r="F524" s="692">
        <v>252.0</v>
      </c>
      <c r="G524" s="692">
        <v>46.0</v>
      </c>
      <c r="H524" s="692">
        <v>27.0</v>
      </c>
      <c r="I524" s="692">
        <v>73.0</v>
      </c>
      <c r="J524" s="693">
        <v>0.63</v>
      </c>
      <c r="K524" s="21" t="s">
        <v>3716</v>
      </c>
      <c r="L524" s="21">
        <v>5.331977307E9</v>
      </c>
      <c r="M524" s="21" t="s">
        <v>65</v>
      </c>
      <c r="N524" s="21" t="s">
        <v>483</v>
      </c>
      <c r="O524" s="21" t="s">
        <v>3717</v>
      </c>
      <c r="P524" s="21" t="s">
        <v>12490</v>
      </c>
      <c r="Q524" s="61">
        <f>COUNTIF('Hedef Liste'!$A:$A,A524)</f>
        <v>1</v>
      </c>
    </row>
    <row r="525" hidden="1">
      <c r="A525" s="21" t="s">
        <v>4577</v>
      </c>
      <c r="B525" s="21" t="s">
        <v>4578</v>
      </c>
      <c r="C525" s="691" t="s">
        <v>12510</v>
      </c>
      <c r="D525" s="21" t="s">
        <v>152</v>
      </c>
      <c r="E525" s="692">
        <v>1.0</v>
      </c>
      <c r="F525" s="694"/>
      <c r="G525" s="692">
        <v>0.0</v>
      </c>
      <c r="H525" s="692">
        <v>24.0</v>
      </c>
      <c r="I525" s="692">
        <v>24.0</v>
      </c>
      <c r="J525" s="693">
        <v>0.0</v>
      </c>
      <c r="K525" s="21" t="s">
        <v>4579</v>
      </c>
      <c r="L525" s="21">
        <v>2.422262726E9</v>
      </c>
      <c r="M525" s="21" t="s">
        <v>65</v>
      </c>
      <c r="N525" s="21" t="s">
        <v>1615</v>
      </c>
      <c r="O525" s="21" t="s">
        <v>4580</v>
      </c>
      <c r="P525" s="21" t="s">
        <v>12490</v>
      </c>
      <c r="Q525" s="61">
        <f>COUNTIF('Hedef Liste'!$A:$A,A525)</f>
        <v>1</v>
      </c>
    </row>
    <row r="526" hidden="1">
      <c r="A526" s="21" t="s">
        <v>12846</v>
      </c>
      <c r="B526" s="21" t="s">
        <v>12847</v>
      </c>
      <c r="C526" s="691" t="s">
        <v>12489</v>
      </c>
      <c r="D526" s="21" t="s">
        <v>325</v>
      </c>
      <c r="E526" s="692">
        <v>13459.0</v>
      </c>
      <c r="F526" s="692">
        <v>438.0</v>
      </c>
      <c r="G526" s="692">
        <v>52.0</v>
      </c>
      <c r="H526" s="692">
        <v>3.0</v>
      </c>
      <c r="I526" s="692">
        <v>55.0</v>
      </c>
      <c r="J526" s="693">
        <v>0.95</v>
      </c>
      <c r="K526" s="21" t="s">
        <v>12519</v>
      </c>
      <c r="L526" s="21">
        <v>5.465663685E9</v>
      </c>
      <c r="M526" s="21" t="s">
        <v>65</v>
      </c>
      <c r="N526" s="21" t="s">
        <v>112</v>
      </c>
      <c r="O526" s="21" t="s">
        <v>12848</v>
      </c>
      <c r="P526" s="21" t="s">
        <v>12505</v>
      </c>
      <c r="Q526" s="61">
        <f>COUNTIF('Hedef Liste'!$A:$A,A526)</f>
        <v>0</v>
      </c>
    </row>
    <row r="527" hidden="1">
      <c r="A527" s="21" t="s">
        <v>12849</v>
      </c>
      <c r="B527" s="21" t="s">
        <v>12850</v>
      </c>
      <c r="C527" s="691" t="s">
        <v>12489</v>
      </c>
      <c r="D527" s="21" t="s">
        <v>344</v>
      </c>
      <c r="E527" s="692">
        <v>6857.0</v>
      </c>
      <c r="F527" s="692">
        <v>226.0</v>
      </c>
      <c r="G527" s="692">
        <v>92.0</v>
      </c>
      <c r="H527" s="692">
        <v>1.0</v>
      </c>
      <c r="I527" s="692">
        <v>93.0</v>
      </c>
      <c r="J527" s="693">
        <v>0.99</v>
      </c>
      <c r="K527" s="21" t="s">
        <v>12588</v>
      </c>
      <c r="L527" s="21">
        <v>1.111111111E9</v>
      </c>
      <c r="M527" s="21" t="s">
        <v>58</v>
      </c>
      <c r="N527" s="21" t="s">
        <v>2915</v>
      </c>
      <c r="O527" s="21" t="s">
        <v>12851</v>
      </c>
      <c r="P527" s="21" t="s">
        <v>12505</v>
      </c>
      <c r="Q527" s="61">
        <f>COUNTIF('Hedef Liste'!$A:$A,A527)</f>
        <v>0</v>
      </c>
    </row>
    <row r="528" hidden="1">
      <c r="A528" s="21" t="s">
        <v>2367</v>
      </c>
      <c r="B528" s="21" t="s">
        <v>2368</v>
      </c>
      <c r="C528" s="691" t="s">
        <v>12489</v>
      </c>
      <c r="D528" s="21" t="s">
        <v>200</v>
      </c>
      <c r="E528" s="692">
        <v>280.0</v>
      </c>
      <c r="F528" s="692">
        <v>15.0</v>
      </c>
      <c r="G528" s="692">
        <v>12.0</v>
      </c>
      <c r="H528" s="692">
        <v>7.0</v>
      </c>
      <c r="I528" s="692">
        <v>19.0</v>
      </c>
      <c r="J528" s="693">
        <v>0.63</v>
      </c>
      <c r="K528" s="21" t="s">
        <v>2364</v>
      </c>
      <c r="L528" s="21">
        <v>5.436843456E9</v>
      </c>
      <c r="M528" s="21" t="s">
        <v>47</v>
      </c>
      <c r="N528" s="21" t="s">
        <v>1047</v>
      </c>
      <c r="O528" s="21" t="s">
        <v>2369</v>
      </c>
      <c r="P528" s="21" t="s">
        <v>12490</v>
      </c>
      <c r="Q528" s="61">
        <f>COUNTIF('Hedef Liste'!$A:$A,A528)</f>
        <v>1</v>
      </c>
    </row>
    <row r="529" hidden="1">
      <c r="A529" s="21" t="s">
        <v>5530</v>
      </c>
      <c r="B529" s="21" t="s">
        <v>5531</v>
      </c>
      <c r="C529" s="691" t="s">
        <v>12489</v>
      </c>
      <c r="D529" s="21" t="s">
        <v>143</v>
      </c>
      <c r="E529" s="692">
        <v>320.0</v>
      </c>
      <c r="F529" s="692">
        <v>22.0</v>
      </c>
      <c r="G529" s="692">
        <v>9.0</v>
      </c>
      <c r="H529" s="692">
        <v>51.0</v>
      </c>
      <c r="I529" s="692">
        <v>60.0</v>
      </c>
      <c r="J529" s="693">
        <v>0.15</v>
      </c>
      <c r="K529" s="21" t="s">
        <v>5532</v>
      </c>
      <c r="L529" s="21">
        <v>5.550093511E9</v>
      </c>
      <c r="M529" s="21" t="s">
        <v>47</v>
      </c>
      <c r="N529" s="21" t="s">
        <v>4049</v>
      </c>
      <c r="O529" s="21" t="s">
        <v>5533</v>
      </c>
      <c r="P529" s="21" t="s">
        <v>12490</v>
      </c>
      <c r="Q529" s="61">
        <f>COUNTIF('Hedef Liste'!$A:$A,A529)</f>
        <v>1</v>
      </c>
    </row>
    <row r="530" hidden="1">
      <c r="A530" s="21" t="s">
        <v>4325</v>
      </c>
      <c r="B530" s="21" t="s">
        <v>4326</v>
      </c>
      <c r="C530" s="691" t="s">
        <v>12489</v>
      </c>
      <c r="D530" s="21" t="s">
        <v>152</v>
      </c>
      <c r="E530" s="692">
        <v>4254.0</v>
      </c>
      <c r="F530" s="692">
        <v>96.0</v>
      </c>
      <c r="G530" s="692">
        <v>28.0</v>
      </c>
      <c r="H530" s="692">
        <v>10.0</v>
      </c>
      <c r="I530" s="692">
        <v>38.0</v>
      </c>
      <c r="J530" s="693">
        <v>0.74</v>
      </c>
      <c r="K530" s="21" t="s">
        <v>4327</v>
      </c>
      <c r="L530" s="21">
        <v>2.42339052E9</v>
      </c>
      <c r="M530" s="21" t="s">
        <v>65</v>
      </c>
      <c r="N530" s="21" t="s">
        <v>4328</v>
      </c>
      <c r="O530" s="21" t="s">
        <v>4329</v>
      </c>
      <c r="P530" s="21" t="s">
        <v>12490</v>
      </c>
      <c r="Q530" s="61">
        <f>COUNTIF('Hedef Liste'!$A:$A,A530)</f>
        <v>1</v>
      </c>
    </row>
    <row r="531" hidden="1">
      <c r="A531" s="21" t="s">
        <v>7694</v>
      </c>
      <c r="B531" s="21" t="s">
        <v>7695</v>
      </c>
      <c r="C531" s="691" t="s">
        <v>12489</v>
      </c>
      <c r="D531" s="21" t="s">
        <v>102</v>
      </c>
      <c r="E531" s="692">
        <v>633.0</v>
      </c>
      <c r="F531" s="692">
        <v>64.0</v>
      </c>
      <c r="G531" s="692">
        <v>20.0</v>
      </c>
      <c r="H531" s="692">
        <v>19.0</v>
      </c>
      <c r="I531" s="692">
        <v>39.0</v>
      </c>
      <c r="J531" s="693">
        <v>0.51</v>
      </c>
      <c r="K531" s="21" t="s">
        <v>7696</v>
      </c>
      <c r="L531" s="21">
        <v>5.357786779E9</v>
      </c>
      <c r="M531" s="21" t="s">
        <v>47</v>
      </c>
      <c r="N531" s="21" t="s">
        <v>145</v>
      </c>
      <c r="O531" s="21" t="s">
        <v>7697</v>
      </c>
      <c r="P531" s="21" t="s">
        <v>12490</v>
      </c>
      <c r="Q531" s="61">
        <f>COUNTIF('Hedef Liste'!$A:$A,A531)</f>
        <v>1</v>
      </c>
    </row>
    <row r="532" hidden="1">
      <c r="A532" s="21" t="s">
        <v>6105</v>
      </c>
      <c r="B532" s="21" t="s">
        <v>6106</v>
      </c>
      <c r="C532" s="691" t="s">
        <v>12489</v>
      </c>
      <c r="D532" s="21" t="s">
        <v>818</v>
      </c>
      <c r="E532" s="692">
        <v>4788.0</v>
      </c>
      <c r="F532" s="692">
        <v>66.0</v>
      </c>
      <c r="G532" s="692">
        <v>46.0</v>
      </c>
      <c r="H532" s="692">
        <v>16.0</v>
      </c>
      <c r="I532" s="692">
        <v>62.0</v>
      </c>
      <c r="J532" s="693">
        <v>0.74</v>
      </c>
      <c r="K532" s="21" t="s">
        <v>6107</v>
      </c>
      <c r="L532" s="21">
        <v>2.422275301E9</v>
      </c>
      <c r="M532" s="21" t="s">
        <v>65</v>
      </c>
      <c r="N532" s="21" t="s">
        <v>1037</v>
      </c>
      <c r="O532" s="21" t="s">
        <v>6021</v>
      </c>
      <c r="P532" s="21" t="s">
        <v>12490</v>
      </c>
      <c r="Q532" s="61">
        <f>COUNTIF('Hedef Liste'!$A:$A,A532)</f>
        <v>1</v>
      </c>
    </row>
    <row r="533" hidden="1">
      <c r="A533" s="21" t="s">
        <v>563</v>
      </c>
      <c r="B533" s="21" t="s">
        <v>12852</v>
      </c>
      <c r="C533" s="691" t="s">
        <v>12489</v>
      </c>
      <c r="D533" s="21" t="s">
        <v>325</v>
      </c>
      <c r="E533" s="692">
        <v>723.0</v>
      </c>
      <c r="F533" s="692">
        <v>35.0</v>
      </c>
      <c r="G533" s="692">
        <v>6.0</v>
      </c>
      <c r="H533" s="692">
        <v>43.0</v>
      </c>
      <c r="I533" s="692">
        <v>49.0</v>
      </c>
      <c r="J533" s="693">
        <v>0.12</v>
      </c>
      <c r="K533" s="21" t="s">
        <v>565</v>
      </c>
      <c r="L533" s="21">
        <v>5.335834338E9</v>
      </c>
      <c r="M533" s="21" t="s">
        <v>65</v>
      </c>
      <c r="N533" s="21" t="s">
        <v>112</v>
      </c>
      <c r="O533" s="21" t="s">
        <v>12853</v>
      </c>
      <c r="P533" s="21" t="s">
        <v>12490</v>
      </c>
      <c r="Q533" s="61">
        <f>COUNTIF('Hedef Liste'!$A:$A,A533)</f>
        <v>1</v>
      </c>
    </row>
    <row r="534" hidden="1">
      <c r="A534" s="21" t="s">
        <v>7526</v>
      </c>
      <c r="B534" s="21" t="s">
        <v>7527</v>
      </c>
      <c r="C534" s="691" t="s">
        <v>12489</v>
      </c>
      <c r="D534" s="21" t="s">
        <v>63</v>
      </c>
      <c r="E534" s="692">
        <v>2293.0</v>
      </c>
      <c r="F534" s="692">
        <v>127.0</v>
      </c>
      <c r="G534" s="692">
        <v>8.0</v>
      </c>
      <c r="H534" s="692">
        <v>14.0</v>
      </c>
      <c r="I534" s="692">
        <v>22.0</v>
      </c>
      <c r="J534" s="693">
        <v>0.36</v>
      </c>
      <c r="K534" s="21" t="s">
        <v>7528</v>
      </c>
      <c r="L534" s="21">
        <v>2.422410225E9</v>
      </c>
      <c r="M534" s="21" t="s">
        <v>47</v>
      </c>
      <c r="N534" s="21" t="s">
        <v>48</v>
      </c>
      <c r="O534" s="21" t="s">
        <v>7529</v>
      </c>
      <c r="P534" s="21" t="s">
        <v>12490</v>
      </c>
      <c r="Q534" s="61">
        <f>COUNTIF('Hedef Liste'!$A:$A,A534)</f>
        <v>1</v>
      </c>
    </row>
    <row r="535" hidden="1">
      <c r="A535" s="21" t="s">
        <v>6229</v>
      </c>
      <c r="B535" s="21" t="s">
        <v>6230</v>
      </c>
      <c r="C535" s="691" t="s">
        <v>12489</v>
      </c>
      <c r="D535" s="21" t="s">
        <v>818</v>
      </c>
      <c r="E535" s="692">
        <v>147.0</v>
      </c>
      <c r="F535" s="692">
        <v>2.0</v>
      </c>
      <c r="G535" s="692">
        <v>14.0</v>
      </c>
      <c r="H535" s="692">
        <v>50.0</v>
      </c>
      <c r="I535" s="692">
        <v>64.0</v>
      </c>
      <c r="J535" s="693">
        <v>0.22</v>
      </c>
      <c r="K535" s="21" t="s">
        <v>6231</v>
      </c>
      <c r="L535" s="21">
        <v>2.42715301E9</v>
      </c>
      <c r="M535" s="21" t="s">
        <v>388</v>
      </c>
      <c r="N535" s="21" t="s">
        <v>693</v>
      </c>
      <c r="O535" s="21" t="s">
        <v>6232</v>
      </c>
      <c r="P535" s="21" t="s">
        <v>12490</v>
      </c>
      <c r="Q535" s="61">
        <f>COUNTIF('Hedef Liste'!$A:$A,A535)</f>
        <v>1</v>
      </c>
    </row>
    <row r="536" hidden="1">
      <c r="A536" s="21" t="s">
        <v>690</v>
      </c>
      <c r="B536" s="21" t="s">
        <v>691</v>
      </c>
      <c r="C536" s="691" t="s">
        <v>12489</v>
      </c>
      <c r="D536" s="21" t="s">
        <v>45</v>
      </c>
      <c r="E536" s="692">
        <v>565.0</v>
      </c>
      <c r="F536" s="692">
        <v>7.0</v>
      </c>
      <c r="G536" s="692">
        <v>0.0</v>
      </c>
      <c r="H536" s="692">
        <v>53.0</v>
      </c>
      <c r="I536" s="692">
        <v>53.0</v>
      </c>
      <c r="J536" s="693">
        <v>0.0</v>
      </c>
      <c r="K536" s="21" t="s">
        <v>692</v>
      </c>
      <c r="L536" s="21">
        <v>2.427152091E9</v>
      </c>
      <c r="M536" s="21" t="s">
        <v>388</v>
      </c>
      <c r="N536" s="21" t="s">
        <v>693</v>
      </c>
      <c r="O536" s="21" t="s">
        <v>694</v>
      </c>
      <c r="P536" s="21" t="s">
        <v>12490</v>
      </c>
      <c r="Q536" s="61">
        <f>COUNTIF('Hedef Liste'!$A:$A,A536)</f>
        <v>1</v>
      </c>
    </row>
    <row r="537" hidden="1">
      <c r="A537" s="21" t="s">
        <v>2844</v>
      </c>
      <c r="B537" s="21" t="s">
        <v>2845</v>
      </c>
      <c r="C537" s="691" t="s">
        <v>12489</v>
      </c>
      <c r="D537" s="21" t="s">
        <v>1007</v>
      </c>
      <c r="E537" s="692">
        <v>946.0</v>
      </c>
      <c r="F537" s="692">
        <v>50.0</v>
      </c>
      <c r="G537" s="692">
        <v>7.0</v>
      </c>
      <c r="H537" s="692">
        <v>24.0</v>
      </c>
      <c r="I537" s="692">
        <v>31.0</v>
      </c>
      <c r="J537" s="693">
        <v>0.23</v>
      </c>
      <c r="K537" s="21" t="s">
        <v>2846</v>
      </c>
      <c r="L537" s="21">
        <v>2.422422242E9</v>
      </c>
      <c r="M537" s="21" t="s">
        <v>58</v>
      </c>
      <c r="N537" s="21" t="s">
        <v>2045</v>
      </c>
      <c r="O537" s="21" t="s">
        <v>2847</v>
      </c>
      <c r="P537" s="21" t="s">
        <v>12490</v>
      </c>
      <c r="Q537" s="61">
        <f>COUNTIF('Hedef Liste'!$A:$A,A537)</f>
        <v>1</v>
      </c>
    </row>
    <row r="538" hidden="1">
      <c r="A538" s="21" t="s">
        <v>6722</v>
      </c>
      <c r="B538" s="21" t="s">
        <v>6723</v>
      </c>
      <c r="C538" s="691" t="s">
        <v>12489</v>
      </c>
      <c r="D538" s="21" t="s">
        <v>110</v>
      </c>
      <c r="E538" s="692">
        <v>71.0</v>
      </c>
      <c r="F538" s="694"/>
      <c r="G538" s="692">
        <v>0.0</v>
      </c>
      <c r="H538" s="692">
        <v>13.0</v>
      </c>
      <c r="I538" s="692">
        <v>13.0</v>
      </c>
      <c r="J538" s="693">
        <v>0.0</v>
      </c>
      <c r="K538" s="21" t="s">
        <v>6724</v>
      </c>
      <c r="L538" s="21">
        <v>2.423220404E9</v>
      </c>
      <c r="M538" s="21" t="s">
        <v>47</v>
      </c>
      <c r="N538" s="21" t="s">
        <v>76</v>
      </c>
      <c r="O538" s="21" t="s">
        <v>6725</v>
      </c>
      <c r="P538" s="21" t="s">
        <v>12490</v>
      </c>
      <c r="Q538" s="61">
        <f>COUNTIF('Hedef Liste'!$A:$A,A538)</f>
        <v>1</v>
      </c>
    </row>
    <row r="539" hidden="1">
      <c r="A539" s="21" t="s">
        <v>12854</v>
      </c>
      <c r="B539" s="21" t="s">
        <v>12855</v>
      </c>
      <c r="C539" s="691" t="s">
        <v>12489</v>
      </c>
      <c r="D539" s="21" t="s">
        <v>344</v>
      </c>
      <c r="E539" s="692">
        <v>8139.0</v>
      </c>
      <c r="F539" s="692">
        <v>501.0</v>
      </c>
      <c r="G539" s="692">
        <v>114.0</v>
      </c>
      <c r="H539" s="692">
        <v>0.0</v>
      </c>
      <c r="I539" s="692">
        <v>114.0</v>
      </c>
      <c r="J539" s="693">
        <v>1.0</v>
      </c>
      <c r="K539" s="21" t="s">
        <v>12816</v>
      </c>
      <c r="L539" s="21">
        <v>9.999999999E9</v>
      </c>
      <c r="M539" s="21" t="s">
        <v>138</v>
      </c>
      <c r="N539" s="21" t="s">
        <v>382</v>
      </c>
      <c r="O539" s="21" t="s">
        <v>12856</v>
      </c>
      <c r="P539" s="21" t="s">
        <v>12505</v>
      </c>
      <c r="Q539" s="61">
        <f>COUNTIF('Hedef Liste'!$A:$A,A539)</f>
        <v>0</v>
      </c>
    </row>
    <row r="540" hidden="1">
      <c r="A540" s="21" t="s">
        <v>1372</v>
      </c>
      <c r="B540" s="21" t="s">
        <v>1373</v>
      </c>
      <c r="C540" s="691" t="s">
        <v>12489</v>
      </c>
      <c r="D540" s="21" t="s">
        <v>143</v>
      </c>
      <c r="E540" s="692">
        <v>575.0</v>
      </c>
      <c r="F540" s="692">
        <v>5.0</v>
      </c>
      <c r="G540" s="692">
        <v>27.0</v>
      </c>
      <c r="H540" s="692">
        <v>82.0</v>
      </c>
      <c r="I540" s="692">
        <v>109.0</v>
      </c>
      <c r="J540" s="693">
        <v>0.25</v>
      </c>
      <c r="K540" s="21" t="s">
        <v>1374</v>
      </c>
      <c r="L540" s="21">
        <v>5.435350107E9</v>
      </c>
      <c r="M540" s="21" t="s">
        <v>47</v>
      </c>
      <c r="N540" s="21" t="s">
        <v>500</v>
      </c>
      <c r="O540" s="21" t="s">
        <v>1375</v>
      </c>
      <c r="P540" s="21" t="s">
        <v>12490</v>
      </c>
      <c r="Q540" s="61">
        <f>COUNTIF('Hedef Liste'!$A:$A,A540)</f>
        <v>1</v>
      </c>
    </row>
    <row r="541" hidden="1">
      <c r="A541" s="21" t="s">
        <v>12857</v>
      </c>
      <c r="B541" s="21" t="s">
        <v>12858</v>
      </c>
      <c r="C541" s="691" t="s">
        <v>12489</v>
      </c>
      <c r="D541" s="21" t="s">
        <v>344</v>
      </c>
      <c r="E541" s="692">
        <v>4470.0</v>
      </c>
      <c r="F541" s="692">
        <v>142.0</v>
      </c>
      <c r="G541" s="692">
        <v>110.0</v>
      </c>
      <c r="H541" s="692">
        <v>0.0</v>
      </c>
      <c r="I541" s="692">
        <v>110.0</v>
      </c>
      <c r="J541" s="693">
        <v>1.0</v>
      </c>
      <c r="K541" s="21" t="s">
        <v>12816</v>
      </c>
      <c r="L541" s="21">
        <v>9.999999999E9</v>
      </c>
      <c r="M541" s="21" t="s">
        <v>58</v>
      </c>
      <c r="N541" s="21" t="s">
        <v>2915</v>
      </c>
      <c r="O541" s="21" t="s">
        <v>12859</v>
      </c>
      <c r="P541" s="21" t="s">
        <v>12505</v>
      </c>
      <c r="Q541" s="61">
        <f>COUNTIF('Hedef Liste'!$A:$A,A541)</f>
        <v>0</v>
      </c>
    </row>
    <row r="542" hidden="1">
      <c r="A542" s="21" t="s">
        <v>12860</v>
      </c>
      <c r="B542" s="21" t="s">
        <v>12861</v>
      </c>
      <c r="C542" s="691" t="s">
        <v>12489</v>
      </c>
      <c r="D542" s="21" t="s">
        <v>344</v>
      </c>
      <c r="E542" s="692">
        <v>20052.0</v>
      </c>
      <c r="F542" s="692">
        <v>797.0</v>
      </c>
      <c r="G542" s="692">
        <v>115.0</v>
      </c>
      <c r="H542" s="692">
        <v>0.0</v>
      </c>
      <c r="I542" s="692">
        <v>115.0</v>
      </c>
      <c r="J542" s="693">
        <v>1.0</v>
      </c>
      <c r="K542" s="21" t="s">
        <v>12816</v>
      </c>
      <c r="L542" s="21">
        <v>9.999999999E9</v>
      </c>
      <c r="M542" s="21" t="s">
        <v>65</v>
      </c>
      <c r="N542" s="21" t="s">
        <v>3323</v>
      </c>
      <c r="O542" s="21" t="s">
        <v>12862</v>
      </c>
      <c r="P542" s="21" t="s">
        <v>12505</v>
      </c>
      <c r="Q542" s="61">
        <f>COUNTIF('Hedef Liste'!$A:$A,A542)</f>
        <v>0</v>
      </c>
    </row>
    <row r="543" hidden="1">
      <c r="A543" s="21" t="s">
        <v>5554</v>
      </c>
      <c r="B543" s="21" t="s">
        <v>5555</v>
      </c>
      <c r="C543" s="691" t="s">
        <v>12489</v>
      </c>
      <c r="D543" s="21" t="s">
        <v>325</v>
      </c>
      <c r="E543" s="692">
        <v>580.0</v>
      </c>
      <c r="F543" s="692">
        <v>59.0</v>
      </c>
      <c r="G543" s="692">
        <v>13.0</v>
      </c>
      <c r="H543" s="692">
        <v>5.0</v>
      </c>
      <c r="I543" s="692">
        <v>18.0</v>
      </c>
      <c r="J543" s="693">
        <v>0.72</v>
      </c>
      <c r="K543" s="21" t="s">
        <v>5556</v>
      </c>
      <c r="L543" s="21">
        <v>2.422297778E9</v>
      </c>
      <c r="M543" s="21" t="s">
        <v>138</v>
      </c>
      <c r="N543" s="21" t="s">
        <v>202</v>
      </c>
      <c r="O543" s="21" t="s">
        <v>5557</v>
      </c>
      <c r="P543" s="21" t="s">
        <v>12490</v>
      </c>
      <c r="Q543" s="61">
        <f>COUNTIF('Hedef Liste'!$A:$A,A543)</f>
        <v>1</v>
      </c>
    </row>
    <row r="544" hidden="1">
      <c r="A544" s="21" t="s">
        <v>12863</v>
      </c>
      <c r="B544" s="21" t="s">
        <v>12864</v>
      </c>
      <c r="C544" s="691" t="s">
        <v>12489</v>
      </c>
      <c r="D544" s="21" t="s">
        <v>344</v>
      </c>
      <c r="E544" s="692">
        <v>7112.0</v>
      </c>
      <c r="F544" s="692">
        <v>445.0</v>
      </c>
      <c r="G544" s="692">
        <v>113.0</v>
      </c>
      <c r="H544" s="692">
        <v>0.0</v>
      </c>
      <c r="I544" s="692">
        <v>113.0</v>
      </c>
      <c r="J544" s="693">
        <v>1.0</v>
      </c>
      <c r="K544" s="21" t="s">
        <v>12816</v>
      </c>
      <c r="L544" s="21">
        <v>9.999999999E9</v>
      </c>
      <c r="M544" s="21" t="s">
        <v>47</v>
      </c>
      <c r="N544" s="21" t="s">
        <v>227</v>
      </c>
      <c r="O544" s="21" t="s">
        <v>12865</v>
      </c>
      <c r="P544" s="21" t="s">
        <v>12505</v>
      </c>
      <c r="Q544" s="61">
        <f>COUNTIF('Hedef Liste'!$A:$A,A544)</f>
        <v>0</v>
      </c>
    </row>
    <row r="545" hidden="1">
      <c r="A545" s="21" t="s">
        <v>7866</v>
      </c>
      <c r="B545" s="21" t="s">
        <v>7867</v>
      </c>
      <c r="C545" s="691" t="s">
        <v>12489</v>
      </c>
      <c r="D545" s="21" t="s">
        <v>74</v>
      </c>
      <c r="E545" s="692">
        <v>387.0</v>
      </c>
      <c r="F545" s="692">
        <v>8.0</v>
      </c>
      <c r="G545" s="692">
        <v>0.0</v>
      </c>
      <c r="H545" s="692">
        <v>11.0</v>
      </c>
      <c r="I545" s="692">
        <v>11.0</v>
      </c>
      <c r="J545" s="693">
        <v>0.0</v>
      </c>
      <c r="K545" s="21" t="s">
        <v>7868</v>
      </c>
      <c r="L545" s="21">
        <v>5.466685246E9</v>
      </c>
      <c r="M545" s="21" t="s">
        <v>138</v>
      </c>
      <c r="N545" s="21" t="s">
        <v>4879</v>
      </c>
      <c r="O545" s="21" t="s">
        <v>7869</v>
      </c>
      <c r="P545" s="21" t="s">
        <v>12490</v>
      </c>
      <c r="Q545" s="61">
        <f>COUNTIF('Hedef Liste'!$A:$A,A545)</f>
        <v>1</v>
      </c>
    </row>
    <row r="546" hidden="1">
      <c r="A546" s="21" t="s">
        <v>2219</v>
      </c>
      <c r="B546" s="21" t="s">
        <v>2220</v>
      </c>
      <c r="C546" s="691" t="s">
        <v>12489</v>
      </c>
      <c r="D546" s="21" t="s">
        <v>74</v>
      </c>
      <c r="E546" s="692">
        <v>10174.0</v>
      </c>
      <c r="F546" s="692">
        <v>604.0</v>
      </c>
      <c r="G546" s="692">
        <v>37.0</v>
      </c>
      <c r="H546" s="692">
        <v>18.0</v>
      </c>
      <c r="I546" s="692">
        <v>55.0</v>
      </c>
      <c r="J546" s="693">
        <v>0.67</v>
      </c>
      <c r="K546" s="21" t="s">
        <v>450</v>
      </c>
      <c r="L546" s="21">
        <v>5.432100999E9</v>
      </c>
      <c r="M546" s="21" t="s">
        <v>47</v>
      </c>
      <c r="N546" s="21" t="s">
        <v>451</v>
      </c>
      <c r="O546" s="21" t="s">
        <v>452</v>
      </c>
      <c r="P546" s="21" t="s">
        <v>12490</v>
      </c>
      <c r="Q546" s="61">
        <f>COUNTIF('Hedef Liste'!$A:$A,A546)</f>
        <v>1</v>
      </c>
    </row>
    <row r="547" hidden="1">
      <c r="A547" s="21" t="s">
        <v>5009</v>
      </c>
      <c r="B547" s="21" t="s">
        <v>5010</v>
      </c>
      <c r="C547" s="691" t="s">
        <v>12489</v>
      </c>
      <c r="D547" s="21" t="s">
        <v>818</v>
      </c>
      <c r="E547" s="692">
        <v>1091.0</v>
      </c>
      <c r="F547" s="692">
        <v>31.0</v>
      </c>
      <c r="G547" s="692">
        <v>0.0</v>
      </c>
      <c r="H547" s="692">
        <v>33.0</v>
      </c>
      <c r="I547" s="692">
        <v>33.0</v>
      </c>
      <c r="J547" s="693">
        <v>0.0</v>
      </c>
      <c r="K547" s="21" t="s">
        <v>5011</v>
      </c>
      <c r="L547" s="21">
        <v>2.42344201E9</v>
      </c>
      <c r="M547" s="21" t="s">
        <v>65</v>
      </c>
      <c r="N547" s="21" t="s">
        <v>356</v>
      </c>
      <c r="O547" s="21" t="s">
        <v>5012</v>
      </c>
      <c r="P547" s="21" t="s">
        <v>12490</v>
      </c>
      <c r="Q547" s="61">
        <f>COUNTIF('Hedef Liste'!$A:$A,A547)</f>
        <v>1</v>
      </c>
    </row>
    <row r="548" hidden="1">
      <c r="A548" s="21" t="s">
        <v>5789</v>
      </c>
      <c r="B548" s="21" t="s">
        <v>5790</v>
      </c>
      <c r="C548" s="691" t="s">
        <v>12489</v>
      </c>
      <c r="D548" s="21" t="s">
        <v>152</v>
      </c>
      <c r="E548" s="692">
        <v>328.0</v>
      </c>
      <c r="F548" s="692">
        <v>15.0</v>
      </c>
      <c r="G548" s="692">
        <v>0.0</v>
      </c>
      <c r="H548" s="692">
        <v>72.0</v>
      </c>
      <c r="I548" s="692">
        <v>72.0</v>
      </c>
      <c r="J548" s="693">
        <v>0.0</v>
      </c>
      <c r="K548" s="21" t="s">
        <v>5791</v>
      </c>
      <c r="L548" s="21">
        <v>2.427532019E9</v>
      </c>
      <c r="M548" s="21" t="s">
        <v>58</v>
      </c>
      <c r="N548" s="21" t="s">
        <v>2851</v>
      </c>
      <c r="O548" s="21" t="s">
        <v>5793</v>
      </c>
      <c r="P548" s="21" t="s">
        <v>12490</v>
      </c>
      <c r="Q548" s="61">
        <f>COUNTIF('Hedef Liste'!$A:$A,A548)</f>
        <v>1</v>
      </c>
    </row>
    <row r="549" hidden="1">
      <c r="A549" s="21" t="s">
        <v>12866</v>
      </c>
      <c r="B549" s="21" t="s">
        <v>12867</v>
      </c>
      <c r="C549" s="691" t="s">
        <v>12489</v>
      </c>
      <c r="D549" s="21" t="s">
        <v>1694</v>
      </c>
      <c r="E549" s="692">
        <v>793.0</v>
      </c>
      <c r="F549" s="692">
        <v>53.0</v>
      </c>
      <c r="G549" s="692">
        <v>202.0</v>
      </c>
      <c r="H549" s="692">
        <v>1.0</v>
      </c>
      <c r="I549" s="692">
        <v>203.0</v>
      </c>
      <c r="J549" s="693">
        <v>1.0</v>
      </c>
      <c r="K549" s="21" t="s">
        <v>12800</v>
      </c>
      <c r="L549" s="21">
        <v>2.424604919E9</v>
      </c>
      <c r="M549" s="21" t="s">
        <v>47</v>
      </c>
      <c r="N549" s="21" t="s">
        <v>145</v>
      </c>
      <c r="O549" s="21" t="s">
        <v>12868</v>
      </c>
      <c r="P549" s="21" t="s">
        <v>12505</v>
      </c>
      <c r="Q549" s="61">
        <f>COUNTIF('Hedef Liste'!$A:$A,A549)</f>
        <v>0</v>
      </c>
    </row>
    <row r="550" hidden="1">
      <c r="A550" s="21" t="s">
        <v>12869</v>
      </c>
      <c r="B550" s="21" t="s">
        <v>12870</v>
      </c>
      <c r="C550" s="691" t="s">
        <v>12489</v>
      </c>
      <c r="D550" s="21" t="s">
        <v>1694</v>
      </c>
      <c r="E550" s="692">
        <v>1770.0</v>
      </c>
      <c r="F550" s="692">
        <v>158.0</v>
      </c>
      <c r="G550" s="692">
        <v>200.0</v>
      </c>
      <c r="H550" s="692">
        <v>2.0</v>
      </c>
      <c r="I550" s="692">
        <v>202.0</v>
      </c>
      <c r="J550" s="693">
        <v>0.99</v>
      </c>
      <c r="K550" s="21" t="s">
        <v>12800</v>
      </c>
      <c r="L550" s="21">
        <v>2.42240837E9</v>
      </c>
      <c r="M550" s="21" t="s">
        <v>47</v>
      </c>
      <c r="N550" s="21" t="s">
        <v>766</v>
      </c>
      <c r="O550" s="21" t="s">
        <v>12871</v>
      </c>
      <c r="P550" s="21" t="s">
        <v>12505</v>
      </c>
      <c r="Q550" s="61">
        <f>COUNTIF('Hedef Liste'!$A:$A,A550)</f>
        <v>0</v>
      </c>
    </row>
    <row r="551" hidden="1">
      <c r="A551" s="21" t="s">
        <v>12872</v>
      </c>
      <c r="B551" s="21" t="s">
        <v>12873</v>
      </c>
      <c r="C551" s="691" t="s">
        <v>12489</v>
      </c>
      <c r="D551" s="21" t="s">
        <v>233</v>
      </c>
      <c r="E551" s="692">
        <v>3766.0</v>
      </c>
      <c r="F551" s="692">
        <v>152.0</v>
      </c>
      <c r="G551" s="692">
        <v>157.0</v>
      </c>
      <c r="H551" s="692">
        <v>0.0</v>
      </c>
      <c r="I551" s="692">
        <v>157.0</v>
      </c>
      <c r="J551" s="693">
        <v>1.0</v>
      </c>
      <c r="K551" s="21" t="s">
        <v>12816</v>
      </c>
      <c r="L551" s="21">
        <v>9.999999999E9</v>
      </c>
      <c r="M551" s="21" t="s">
        <v>388</v>
      </c>
      <c r="N551" s="21" t="s">
        <v>693</v>
      </c>
      <c r="O551" s="21" t="s">
        <v>12874</v>
      </c>
      <c r="P551" s="21" t="s">
        <v>12505</v>
      </c>
      <c r="Q551" s="61">
        <f>COUNTIF('Hedef Liste'!$A:$A,A551)</f>
        <v>0</v>
      </c>
    </row>
    <row r="552" hidden="1">
      <c r="A552" s="21" t="s">
        <v>12875</v>
      </c>
      <c r="B552" s="21" t="s">
        <v>12876</v>
      </c>
      <c r="C552" s="691" t="s">
        <v>12489</v>
      </c>
      <c r="D552" s="21" t="s">
        <v>344</v>
      </c>
      <c r="E552" s="692">
        <v>2307.0</v>
      </c>
      <c r="F552" s="692">
        <v>145.0</v>
      </c>
      <c r="G552" s="692">
        <v>114.0</v>
      </c>
      <c r="H552" s="692">
        <v>0.0</v>
      </c>
      <c r="I552" s="692">
        <v>114.0</v>
      </c>
      <c r="J552" s="693">
        <v>1.0</v>
      </c>
      <c r="K552" s="21" t="s">
        <v>12816</v>
      </c>
      <c r="L552" s="21">
        <v>9.999999999E9</v>
      </c>
      <c r="M552" s="21" t="s">
        <v>65</v>
      </c>
      <c r="N552" s="21" t="s">
        <v>609</v>
      </c>
      <c r="O552" s="21" t="s">
        <v>12877</v>
      </c>
      <c r="P552" s="21" t="s">
        <v>12505</v>
      </c>
      <c r="Q552" s="61">
        <f>COUNTIF('Hedef Liste'!$A:$A,A552)</f>
        <v>0</v>
      </c>
    </row>
    <row r="553" hidden="1">
      <c r="A553" s="21" t="s">
        <v>12878</v>
      </c>
      <c r="B553" s="21" t="s">
        <v>12879</v>
      </c>
      <c r="C553" s="691" t="s">
        <v>12489</v>
      </c>
      <c r="D553" s="21" t="s">
        <v>233</v>
      </c>
      <c r="E553" s="692">
        <v>25790.0</v>
      </c>
      <c r="F553" s="692">
        <v>966.0</v>
      </c>
      <c r="G553" s="692">
        <v>161.0</v>
      </c>
      <c r="H553" s="692">
        <v>0.0</v>
      </c>
      <c r="I553" s="692">
        <v>161.0</v>
      </c>
      <c r="J553" s="693">
        <v>1.0</v>
      </c>
      <c r="K553" s="21" t="s">
        <v>12816</v>
      </c>
      <c r="L553" s="21">
        <v>9.999999999E9</v>
      </c>
      <c r="M553" s="21" t="s">
        <v>65</v>
      </c>
      <c r="N553" s="21" t="s">
        <v>3323</v>
      </c>
      <c r="O553" s="21" t="s">
        <v>12880</v>
      </c>
      <c r="P553" s="21" t="s">
        <v>12505</v>
      </c>
      <c r="Q553" s="61">
        <f>COUNTIF('Hedef Liste'!$A:$A,A553)</f>
        <v>0</v>
      </c>
    </row>
    <row r="554" hidden="1">
      <c r="A554" s="21" t="s">
        <v>12881</v>
      </c>
      <c r="B554" s="21" t="s">
        <v>12882</v>
      </c>
      <c r="C554" s="691" t="s">
        <v>12489</v>
      </c>
      <c r="D554" s="21" t="s">
        <v>344</v>
      </c>
      <c r="E554" s="692">
        <v>10957.0</v>
      </c>
      <c r="F554" s="692">
        <v>515.0</v>
      </c>
      <c r="G554" s="692">
        <v>113.0</v>
      </c>
      <c r="H554" s="692">
        <v>0.0</v>
      </c>
      <c r="I554" s="692">
        <v>113.0</v>
      </c>
      <c r="J554" s="693">
        <v>1.0</v>
      </c>
      <c r="K554" s="21" t="s">
        <v>12816</v>
      </c>
      <c r="L554" s="21">
        <v>9.999999999E9</v>
      </c>
      <c r="M554" s="21" t="s">
        <v>138</v>
      </c>
      <c r="N554" s="21" t="s">
        <v>382</v>
      </c>
      <c r="O554" s="21" t="s">
        <v>12883</v>
      </c>
      <c r="P554" s="21" t="s">
        <v>12505</v>
      </c>
      <c r="Q554" s="61">
        <f>COUNTIF('Hedef Liste'!$A:$A,A554)</f>
        <v>0</v>
      </c>
    </row>
    <row r="555" hidden="1">
      <c r="A555" s="21" t="s">
        <v>8334</v>
      </c>
      <c r="B555" s="21" t="s">
        <v>8335</v>
      </c>
      <c r="C555" s="691" t="s">
        <v>12510</v>
      </c>
      <c r="D555" s="21" t="s">
        <v>143</v>
      </c>
      <c r="F555" s="694"/>
      <c r="G555" s="692">
        <v>0.0</v>
      </c>
      <c r="H555" s="692">
        <v>8.0</v>
      </c>
      <c r="I555" s="692">
        <v>8.0</v>
      </c>
      <c r="J555" s="693">
        <v>0.0</v>
      </c>
      <c r="K555" s="21" t="s">
        <v>8336</v>
      </c>
      <c r="L555" s="21">
        <v>2.422296373E9</v>
      </c>
      <c r="M555" s="21" t="s">
        <v>138</v>
      </c>
      <c r="N555" s="21" t="s">
        <v>333</v>
      </c>
      <c r="O555" s="21" t="s">
        <v>8337</v>
      </c>
      <c r="P555" s="21" t="s">
        <v>12490</v>
      </c>
      <c r="Q555" s="61">
        <f>COUNTIF('Hedef Liste'!$A:$A,A555)</f>
        <v>1</v>
      </c>
    </row>
    <row r="556" hidden="1">
      <c r="A556" s="21" t="s">
        <v>12884</v>
      </c>
      <c r="B556" s="21" t="s">
        <v>12885</v>
      </c>
      <c r="C556" s="691" t="s">
        <v>12489</v>
      </c>
      <c r="D556" s="21" t="s">
        <v>233</v>
      </c>
      <c r="E556" s="692">
        <v>9583.0</v>
      </c>
      <c r="F556" s="692">
        <v>294.0</v>
      </c>
      <c r="G556" s="692">
        <v>160.0</v>
      </c>
      <c r="H556" s="692">
        <v>0.0</v>
      </c>
      <c r="I556" s="692">
        <v>160.0</v>
      </c>
      <c r="J556" s="693">
        <v>1.0</v>
      </c>
      <c r="K556" s="21" t="s">
        <v>12816</v>
      </c>
      <c r="L556" s="21">
        <v>9.999999999E9</v>
      </c>
      <c r="M556" s="21" t="s">
        <v>544</v>
      </c>
      <c r="N556" s="21" t="s">
        <v>663</v>
      </c>
      <c r="O556" s="21" t="s">
        <v>12886</v>
      </c>
      <c r="P556" s="21" t="s">
        <v>12505</v>
      </c>
      <c r="Q556" s="61">
        <f>COUNTIF('Hedef Liste'!$A:$A,A556)</f>
        <v>0</v>
      </c>
    </row>
    <row r="557" hidden="1">
      <c r="A557" s="21" t="s">
        <v>3229</v>
      </c>
      <c r="B557" s="21" t="s">
        <v>12887</v>
      </c>
      <c r="C557" s="691" t="s">
        <v>12489</v>
      </c>
      <c r="D557" s="21" t="s">
        <v>200</v>
      </c>
      <c r="E557" s="692">
        <v>935.0</v>
      </c>
      <c r="F557" s="692">
        <v>52.0</v>
      </c>
      <c r="G557" s="692">
        <v>0.0</v>
      </c>
      <c r="H557" s="692">
        <v>19.0</v>
      </c>
      <c r="I557" s="692">
        <v>19.0</v>
      </c>
      <c r="J557" s="693">
        <v>0.0</v>
      </c>
      <c r="K557" s="21" t="s">
        <v>3231</v>
      </c>
      <c r="L557" s="21">
        <v>5.372551627E9</v>
      </c>
      <c r="M557" s="21" t="s">
        <v>47</v>
      </c>
      <c r="N557" s="21" t="s">
        <v>633</v>
      </c>
      <c r="O557" s="21" t="s">
        <v>3232</v>
      </c>
      <c r="P557" s="21" t="s">
        <v>12490</v>
      </c>
      <c r="Q557" s="61">
        <f>COUNTIF('Hedef Liste'!$A:$A,A557)</f>
        <v>1</v>
      </c>
    </row>
    <row r="558" hidden="1">
      <c r="A558" s="21" t="s">
        <v>4500</v>
      </c>
      <c r="B558" s="21" t="s">
        <v>4501</v>
      </c>
      <c r="C558" s="691" t="s">
        <v>12489</v>
      </c>
      <c r="D558" s="21" t="s">
        <v>344</v>
      </c>
      <c r="E558" s="692">
        <v>349.0</v>
      </c>
      <c r="F558" s="692">
        <v>8.0</v>
      </c>
      <c r="G558" s="692">
        <v>15.0</v>
      </c>
      <c r="H558" s="692">
        <v>10.0</v>
      </c>
      <c r="I558" s="692">
        <v>25.0</v>
      </c>
      <c r="J558" s="693">
        <v>0.6</v>
      </c>
      <c r="K558" s="21" t="s">
        <v>4502</v>
      </c>
      <c r="L558" s="21">
        <v>2.423496985E9</v>
      </c>
      <c r="M558" s="21" t="s">
        <v>47</v>
      </c>
      <c r="N558" s="21" t="s">
        <v>187</v>
      </c>
      <c r="O558" s="21" t="s">
        <v>4503</v>
      </c>
      <c r="P558" s="21" t="s">
        <v>12490</v>
      </c>
      <c r="Q558" s="61">
        <f>COUNTIF('Hedef Liste'!$A:$A,A558)</f>
        <v>1</v>
      </c>
    </row>
    <row r="559" hidden="1">
      <c r="A559" s="21" t="s">
        <v>7127</v>
      </c>
      <c r="B559" s="21" t="s">
        <v>7128</v>
      </c>
      <c r="C559" s="691" t="s">
        <v>12489</v>
      </c>
      <c r="D559" s="21" t="s">
        <v>419</v>
      </c>
      <c r="E559" s="692">
        <v>975.0</v>
      </c>
      <c r="F559" s="692">
        <v>30.0</v>
      </c>
      <c r="G559" s="692">
        <v>14.0</v>
      </c>
      <c r="H559" s="692">
        <v>14.0</v>
      </c>
      <c r="I559" s="692">
        <v>28.0</v>
      </c>
      <c r="J559" s="693">
        <v>0.5</v>
      </c>
      <c r="K559" s="21" t="s">
        <v>7129</v>
      </c>
      <c r="L559" s="21">
        <v>2.422262263E9</v>
      </c>
      <c r="M559" s="21" t="s">
        <v>138</v>
      </c>
      <c r="N559" s="21" t="s">
        <v>382</v>
      </c>
      <c r="O559" s="21" t="s">
        <v>7130</v>
      </c>
      <c r="P559" s="21" t="s">
        <v>12490</v>
      </c>
      <c r="Q559" s="61">
        <f>COUNTIF('Hedef Liste'!$A:$A,A559)</f>
        <v>1</v>
      </c>
    </row>
    <row r="560" hidden="1">
      <c r="A560" s="21" t="s">
        <v>1120</v>
      </c>
      <c r="B560" s="21" t="s">
        <v>1121</v>
      </c>
      <c r="C560" s="691" t="s">
        <v>12489</v>
      </c>
      <c r="D560" s="21" t="s">
        <v>200</v>
      </c>
      <c r="E560" s="692">
        <v>35.0</v>
      </c>
      <c r="F560" s="692">
        <v>1.0</v>
      </c>
      <c r="G560" s="692">
        <v>15.0</v>
      </c>
      <c r="H560" s="692">
        <v>28.0</v>
      </c>
      <c r="I560" s="692">
        <v>43.0</v>
      </c>
      <c r="J560" s="693">
        <v>0.35</v>
      </c>
      <c r="K560" s="21" t="s">
        <v>1122</v>
      </c>
      <c r="L560" s="21">
        <v>2.422416161E9</v>
      </c>
      <c r="M560" s="21" t="s">
        <v>47</v>
      </c>
      <c r="N560" s="21" t="s">
        <v>410</v>
      </c>
      <c r="O560" s="21" t="s">
        <v>1123</v>
      </c>
      <c r="P560" s="21" t="s">
        <v>12490</v>
      </c>
      <c r="Q560" s="61">
        <f>COUNTIF('Hedef Liste'!$A:$A,A560)</f>
        <v>1</v>
      </c>
    </row>
    <row r="561" hidden="1">
      <c r="A561" s="21" t="s">
        <v>3554</v>
      </c>
      <c r="B561" s="21" t="s">
        <v>3555</v>
      </c>
      <c r="C561" s="691" t="s">
        <v>12489</v>
      </c>
      <c r="D561" s="21" t="s">
        <v>74</v>
      </c>
      <c r="E561" s="692">
        <v>343.0</v>
      </c>
      <c r="F561" s="692">
        <v>24.0</v>
      </c>
      <c r="G561" s="692">
        <v>3.0</v>
      </c>
      <c r="H561" s="692">
        <v>17.0</v>
      </c>
      <c r="I561" s="692">
        <v>20.0</v>
      </c>
      <c r="J561" s="693">
        <v>0.15</v>
      </c>
      <c r="K561" s="21" t="s">
        <v>3556</v>
      </c>
      <c r="L561" s="21">
        <v>5.526893343E9</v>
      </c>
      <c r="M561" s="21" t="s">
        <v>58</v>
      </c>
      <c r="N561" s="21" t="s">
        <v>1823</v>
      </c>
      <c r="O561" s="21" t="s">
        <v>3557</v>
      </c>
      <c r="P561" s="21" t="s">
        <v>12490</v>
      </c>
      <c r="Q561" s="61">
        <f>COUNTIF('Hedef Liste'!$A:$A,A561)</f>
        <v>1</v>
      </c>
    </row>
    <row r="562" hidden="1">
      <c r="A562" s="21" t="s">
        <v>12888</v>
      </c>
      <c r="B562" s="21" t="s">
        <v>12889</v>
      </c>
      <c r="C562" s="691" t="s">
        <v>12489</v>
      </c>
      <c r="D562" s="21" t="s">
        <v>110</v>
      </c>
      <c r="E562" s="692">
        <v>3773.0</v>
      </c>
      <c r="F562" s="692">
        <v>224.0</v>
      </c>
      <c r="G562" s="692">
        <v>74.0</v>
      </c>
      <c r="H562" s="692">
        <v>17.0</v>
      </c>
      <c r="I562" s="692">
        <v>91.0</v>
      </c>
      <c r="J562" s="693">
        <v>0.81</v>
      </c>
      <c r="K562" s="21" t="s">
        <v>12842</v>
      </c>
      <c r="L562" s="21">
        <v>2.427222111E9</v>
      </c>
      <c r="M562" s="21" t="s">
        <v>388</v>
      </c>
      <c r="N562" s="21" t="s">
        <v>647</v>
      </c>
      <c r="O562" s="21" t="s">
        <v>12890</v>
      </c>
      <c r="P562" s="21" t="s">
        <v>12505</v>
      </c>
      <c r="Q562" s="61">
        <f>COUNTIF('Hedef Liste'!$A:$A,A562)</f>
        <v>0</v>
      </c>
    </row>
    <row r="563" hidden="1">
      <c r="A563" s="21" t="s">
        <v>1030</v>
      </c>
      <c r="B563" s="21" t="s">
        <v>1031</v>
      </c>
      <c r="C563" s="691" t="s">
        <v>12489</v>
      </c>
      <c r="D563" s="21" t="s">
        <v>45</v>
      </c>
      <c r="E563" s="692">
        <v>1892.0</v>
      </c>
      <c r="F563" s="692">
        <v>93.0</v>
      </c>
      <c r="G563" s="692">
        <v>3.0</v>
      </c>
      <c r="H563" s="692">
        <v>13.0</v>
      </c>
      <c r="I563" s="692">
        <v>16.0</v>
      </c>
      <c r="J563" s="693">
        <v>0.19</v>
      </c>
      <c r="K563" s="21" t="s">
        <v>12891</v>
      </c>
      <c r="L563" s="21">
        <v>2.42227604E9</v>
      </c>
      <c r="M563" s="21" t="s">
        <v>65</v>
      </c>
      <c r="N563" s="21" t="s">
        <v>169</v>
      </c>
      <c r="O563" s="21" t="s">
        <v>1033</v>
      </c>
      <c r="P563" s="21" t="s">
        <v>12490</v>
      </c>
      <c r="Q563" s="61">
        <f>COUNTIF('Hedef Liste'!$A:$A,A563)</f>
        <v>1</v>
      </c>
    </row>
    <row r="564" hidden="1">
      <c r="A564" s="21" t="s">
        <v>12892</v>
      </c>
      <c r="B564" s="21" t="s">
        <v>12893</v>
      </c>
      <c r="C564" s="691" t="s">
        <v>12489</v>
      </c>
      <c r="D564" s="21" t="s">
        <v>110</v>
      </c>
      <c r="E564" s="692">
        <v>10500.0</v>
      </c>
      <c r="F564" s="692">
        <v>525.0</v>
      </c>
      <c r="G564" s="692">
        <v>72.0</v>
      </c>
      <c r="H564" s="692">
        <v>16.0</v>
      </c>
      <c r="I564" s="692">
        <v>88.0</v>
      </c>
      <c r="J564" s="693">
        <v>0.82</v>
      </c>
      <c r="K564" s="21" t="s">
        <v>12842</v>
      </c>
      <c r="L564" s="21">
        <v>2.423256868E9</v>
      </c>
      <c r="M564" s="21" t="s">
        <v>65</v>
      </c>
      <c r="N564" s="21" t="s">
        <v>483</v>
      </c>
      <c r="O564" s="21" t="s">
        <v>12894</v>
      </c>
      <c r="P564" s="21" t="s">
        <v>12505</v>
      </c>
      <c r="Q564" s="61">
        <f>COUNTIF('Hedef Liste'!$A:$A,A564)</f>
        <v>0</v>
      </c>
    </row>
    <row r="565" hidden="1">
      <c r="A565" s="21" t="s">
        <v>8086</v>
      </c>
      <c r="B565" s="21" t="s">
        <v>8087</v>
      </c>
      <c r="C565" s="691" t="s">
        <v>12489</v>
      </c>
      <c r="D565" s="21" t="s">
        <v>200</v>
      </c>
      <c r="E565" s="692">
        <v>815.0</v>
      </c>
      <c r="F565" s="692">
        <v>9.0</v>
      </c>
      <c r="G565" s="692">
        <v>7.0</v>
      </c>
      <c r="H565" s="692">
        <v>1.0</v>
      </c>
      <c r="I565" s="692">
        <v>8.0</v>
      </c>
      <c r="J565" s="693">
        <v>0.88</v>
      </c>
      <c r="K565" s="21" t="s">
        <v>8088</v>
      </c>
      <c r="L565" s="21">
        <v>2.423257E9</v>
      </c>
      <c r="M565" s="21" t="s">
        <v>65</v>
      </c>
      <c r="N565" s="21" t="s">
        <v>614</v>
      </c>
      <c r="O565" s="21" t="s">
        <v>8089</v>
      </c>
      <c r="P565" s="21" t="s">
        <v>12490</v>
      </c>
      <c r="Q565" s="61">
        <f>COUNTIF('Hedef Liste'!$A:$A,A565)</f>
        <v>1</v>
      </c>
    </row>
    <row r="566" hidden="1">
      <c r="A566" s="21" t="s">
        <v>796</v>
      </c>
      <c r="B566" s="21" t="s">
        <v>797</v>
      </c>
      <c r="C566" s="691" t="s">
        <v>12510</v>
      </c>
      <c r="D566" s="21" t="s">
        <v>1449</v>
      </c>
      <c r="E566" s="692">
        <v>2.0</v>
      </c>
      <c r="F566" s="694"/>
      <c r="G566" s="692">
        <v>3.0</v>
      </c>
      <c r="H566" s="692">
        <v>1.0</v>
      </c>
      <c r="I566" s="692">
        <v>4.0</v>
      </c>
      <c r="J566" s="693">
        <v>0.75</v>
      </c>
      <c r="K566" s="21" t="s">
        <v>798</v>
      </c>
      <c r="L566" s="21">
        <v>5.321370417E9</v>
      </c>
      <c r="M566" s="21" t="s">
        <v>138</v>
      </c>
      <c r="N566" s="21" t="s">
        <v>382</v>
      </c>
      <c r="O566" s="21" t="s">
        <v>799</v>
      </c>
      <c r="P566" s="21" t="s">
        <v>12490</v>
      </c>
      <c r="Q566" s="61">
        <f>COUNTIF('Hedef Liste'!$A:$A,A566)</f>
        <v>1</v>
      </c>
    </row>
    <row r="567" hidden="1">
      <c r="A567" s="21" t="s">
        <v>12895</v>
      </c>
      <c r="B567" s="21" t="s">
        <v>12896</v>
      </c>
      <c r="C567" s="691" t="s">
        <v>12489</v>
      </c>
      <c r="D567" s="21" t="s">
        <v>1694</v>
      </c>
      <c r="E567" s="692">
        <v>267.0</v>
      </c>
      <c r="F567" s="692">
        <v>6.0</v>
      </c>
      <c r="G567" s="692">
        <v>220.0</v>
      </c>
      <c r="H567" s="692">
        <v>2.0</v>
      </c>
      <c r="I567" s="692">
        <v>222.0</v>
      </c>
      <c r="J567" s="693">
        <v>0.99</v>
      </c>
      <c r="K567" s="21" t="s">
        <v>12800</v>
      </c>
      <c r="L567" s="21">
        <v>2.424604967E9</v>
      </c>
      <c r="M567" s="21" t="s">
        <v>368</v>
      </c>
      <c r="N567" s="21" t="s">
        <v>682</v>
      </c>
      <c r="O567" s="21" t="s">
        <v>12897</v>
      </c>
      <c r="P567" s="21" t="s">
        <v>12505</v>
      </c>
      <c r="Q567" s="61">
        <f>COUNTIF('Hedef Liste'!$A:$A,A567)</f>
        <v>0</v>
      </c>
    </row>
    <row r="568" hidden="1">
      <c r="A568" s="21" t="s">
        <v>7331</v>
      </c>
      <c r="B568" s="21" t="s">
        <v>7332</v>
      </c>
      <c r="C568" s="691" t="s">
        <v>12489</v>
      </c>
      <c r="D568" s="21" t="s">
        <v>126</v>
      </c>
      <c r="E568" s="692">
        <v>745.0</v>
      </c>
      <c r="F568" s="692">
        <v>76.0</v>
      </c>
      <c r="G568" s="692">
        <v>14.0</v>
      </c>
      <c r="H568" s="692">
        <v>16.0</v>
      </c>
      <c r="I568" s="692">
        <v>30.0</v>
      </c>
      <c r="J568" s="693">
        <v>0.47</v>
      </c>
      <c r="K568" s="21" t="s">
        <v>7333</v>
      </c>
      <c r="L568" s="21">
        <v>5.442665018E9</v>
      </c>
      <c r="M568" s="21" t="s">
        <v>368</v>
      </c>
      <c r="N568" s="21" t="s">
        <v>719</v>
      </c>
      <c r="O568" s="21" t="s">
        <v>1580</v>
      </c>
      <c r="P568" s="21" t="s">
        <v>12490</v>
      </c>
      <c r="Q568" s="61">
        <f>COUNTIF('Hedef Liste'!$A:$A,A568)</f>
        <v>1</v>
      </c>
    </row>
    <row r="569" hidden="1">
      <c r="A569" s="21" t="s">
        <v>3239</v>
      </c>
      <c r="B569" s="21" t="s">
        <v>3240</v>
      </c>
      <c r="C569" s="691" t="s">
        <v>12489</v>
      </c>
      <c r="D569" s="21" t="s">
        <v>200</v>
      </c>
      <c r="E569" s="692">
        <v>243.0</v>
      </c>
      <c r="F569" s="692">
        <v>1.0</v>
      </c>
      <c r="G569" s="692">
        <v>0.0</v>
      </c>
      <c r="H569" s="692">
        <v>18.0</v>
      </c>
      <c r="I569" s="692">
        <v>18.0</v>
      </c>
      <c r="J569" s="693">
        <v>0.0</v>
      </c>
      <c r="K569" s="21" t="s">
        <v>12898</v>
      </c>
      <c r="L569" s="21">
        <v>2.427420203E9</v>
      </c>
      <c r="M569" s="21" t="s">
        <v>58</v>
      </c>
      <c r="N569" s="21" t="s">
        <v>1101</v>
      </c>
      <c r="O569" s="21" t="s">
        <v>3242</v>
      </c>
      <c r="P569" s="21" t="s">
        <v>12490</v>
      </c>
      <c r="Q569" s="61">
        <f>COUNTIF('Hedef Liste'!$A:$A,A569)</f>
        <v>1</v>
      </c>
    </row>
    <row r="570" hidden="1">
      <c r="A570" s="21" t="s">
        <v>3834</v>
      </c>
      <c r="B570" s="21" t="s">
        <v>3835</v>
      </c>
      <c r="C570" s="691" t="s">
        <v>12489</v>
      </c>
      <c r="D570" s="21" t="s">
        <v>818</v>
      </c>
      <c r="E570" s="692">
        <v>86.0</v>
      </c>
      <c r="F570" s="692">
        <v>1.0</v>
      </c>
      <c r="G570" s="692">
        <v>5.0</v>
      </c>
      <c r="H570" s="692">
        <v>3.0</v>
      </c>
      <c r="I570" s="692">
        <v>8.0</v>
      </c>
      <c r="J570" s="693">
        <v>0.63</v>
      </c>
      <c r="K570" s="21" t="s">
        <v>3836</v>
      </c>
      <c r="L570" s="21">
        <v>5.547046456E9</v>
      </c>
      <c r="M570" s="21" t="s">
        <v>47</v>
      </c>
      <c r="N570" s="21" t="s">
        <v>410</v>
      </c>
      <c r="O570" s="21" t="s">
        <v>3837</v>
      </c>
      <c r="P570" s="21" t="s">
        <v>12490</v>
      </c>
      <c r="Q570" s="61">
        <f>COUNTIF('Hedef Liste'!$A:$A,A570)</f>
        <v>1</v>
      </c>
    </row>
    <row r="571" hidden="1">
      <c r="A571" s="21" t="s">
        <v>7349</v>
      </c>
      <c r="B571" s="21" t="s">
        <v>7350</v>
      </c>
      <c r="C571" s="691" t="s">
        <v>12489</v>
      </c>
      <c r="D571" s="21" t="s">
        <v>233</v>
      </c>
      <c r="E571" s="692">
        <v>594.0</v>
      </c>
      <c r="F571" s="692">
        <v>55.0</v>
      </c>
      <c r="G571" s="692">
        <v>0.0</v>
      </c>
      <c r="H571" s="692">
        <v>30.0</v>
      </c>
      <c r="I571" s="692">
        <v>30.0</v>
      </c>
      <c r="J571" s="693">
        <v>0.0</v>
      </c>
      <c r="K571" s="21" t="s">
        <v>7351</v>
      </c>
      <c r="L571" s="21">
        <v>2.423161818E9</v>
      </c>
      <c r="M571" s="21" t="s">
        <v>47</v>
      </c>
      <c r="N571" s="21" t="s">
        <v>145</v>
      </c>
      <c r="O571" s="21" t="s">
        <v>7352</v>
      </c>
      <c r="P571" s="21" t="s">
        <v>12490</v>
      </c>
      <c r="Q571" s="61">
        <f>COUNTIF('Hedef Liste'!$A:$A,A571)</f>
        <v>1</v>
      </c>
    </row>
    <row r="572" hidden="1">
      <c r="A572" s="21" t="s">
        <v>7086</v>
      </c>
      <c r="B572" s="21" t="s">
        <v>7087</v>
      </c>
      <c r="C572" s="691" t="s">
        <v>12489</v>
      </c>
      <c r="D572" s="21" t="s">
        <v>1694</v>
      </c>
      <c r="E572" s="692">
        <v>1080.0</v>
      </c>
      <c r="F572" s="692">
        <v>62.0</v>
      </c>
      <c r="G572" s="692">
        <v>0.0</v>
      </c>
      <c r="H572" s="692">
        <v>213.0</v>
      </c>
      <c r="I572" s="692">
        <v>213.0</v>
      </c>
      <c r="J572" s="693">
        <v>0.0</v>
      </c>
      <c r="K572" s="21" t="s">
        <v>7078</v>
      </c>
      <c r="L572" s="21">
        <v>2.422595566E9</v>
      </c>
      <c r="M572" s="21" t="s">
        <v>138</v>
      </c>
      <c r="N572" s="21" t="s">
        <v>181</v>
      </c>
      <c r="O572" s="21" t="s">
        <v>7088</v>
      </c>
      <c r="P572" s="21" t="s">
        <v>12490</v>
      </c>
      <c r="Q572" s="61">
        <f>COUNTIF('Hedef Liste'!$A:$A,A572)</f>
        <v>1</v>
      </c>
    </row>
    <row r="573" hidden="1">
      <c r="A573" s="21" t="s">
        <v>6002</v>
      </c>
      <c r="B573" s="21" t="s">
        <v>6003</v>
      </c>
      <c r="C573" s="691" t="s">
        <v>12489</v>
      </c>
      <c r="D573" s="21" t="s">
        <v>63</v>
      </c>
      <c r="E573" s="692">
        <v>188.0</v>
      </c>
      <c r="F573" s="692">
        <v>5.0</v>
      </c>
      <c r="G573" s="692">
        <v>0.0</v>
      </c>
      <c r="H573" s="692">
        <v>23.0</v>
      </c>
      <c r="I573" s="692">
        <v>23.0</v>
      </c>
      <c r="J573" s="693">
        <v>0.0</v>
      </c>
      <c r="K573" s="21" t="s">
        <v>6004</v>
      </c>
      <c r="L573" s="21">
        <v>5.060993679E9</v>
      </c>
      <c r="M573" s="21" t="s">
        <v>2128</v>
      </c>
      <c r="N573" s="21" t="s">
        <v>483</v>
      </c>
      <c r="O573" s="21" t="s">
        <v>6005</v>
      </c>
      <c r="P573" s="21" t="s">
        <v>12490</v>
      </c>
      <c r="Q573" s="61">
        <f>COUNTIF('Hedef Liste'!$A:$A,A573)</f>
        <v>1</v>
      </c>
    </row>
    <row r="574" hidden="1">
      <c r="A574" s="21" t="s">
        <v>8232</v>
      </c>
      <c r="B574" s="21" t="s">
        <v>8233</v>
      </c>
      <c r="C574" s="691" t="s">
        <v>12489</v>
      </c>
      <c r="D574" s="21" t="s">
        <v>74</v>
      </c>
      <c r="E574" s="692">
        <v>39.0</v>
      </c>
      <c r="F574" s="694"/>
      <c r="G574" s="692">
        <v>12.0</v>
      </c>
      <c r="H574" s="692">
        <v>17.0</v>
      </c>
      <c r="I574" s="692">
        <v>29.0</v>
      </c>
      <c r="J574" s="693">
        <v>0.41</v>
      </c>
      <c r="K574" s="21" t="s">
        <v>8234</v>
      </c>
      <c r="L574" s="21">
        <v>5.530173833E9</v>
      </c>
      <c r="M574" s="21" t="s">
        <v>47</v>
      </c>
      <c r="N574" s="21" t="s">
        <v>1047</v>
      </c>
      <c r="O574" s="21" t="s">
        <v>8235</v>
      </c>
      <c r="P574" s="21" t="s">
        <v>12490</v>
      </c>
      <c r="Q574" s="61">
        <f>COUNTIF('Hedef Liste'!$A:$A,A574)</f>
        <v>1</v>
      </c>
    </row>
    <row r="575" hidden="1">
      <c r="A575" s="21" t="s">
        <v>1087</v>
      </c>
      <c r="B575" s="21" t="s">
        <v>1088</v>
      </c>
      <c r="C575" s="691" t="s">
        <v>12489</v>
      </c>
      <c r="D575" s="21" t="s">
        <v>818</v>
      </c>
      <c r="E575" s="695">
        <v>505.0</v>
      </c>
      <c r="F575" s="692">
        <v>46.0</v>
      </c>
      <c r="G575" s="692">
        <v>36.0</v>
      </c>
      <c r="H575" s="692">
        <v>19.0</v>
      </c>
      <c r="I575" s="692">
        <v>55.0</v>
      </c>
      <c r="J575" s="693">
        <v>0.65</v>
      </c>
      <c r="K575" s="21" t="s">
        <v>1089</v>
      </c>
      <c r="L575" s="21">
        <v>5.305855877E9</v>
      </c>
      <c r="M575" s="21" t="s">
        <v>65</v>
      </c>
      <c r="N575" s="21" t="s">
        <v>1090</v>
      </c>
      <c r="O575" s="21" t="s">
        <v>1091</v>
      </c>
      <c r="P575" s="21" t="s">
        <v>12490</v>
      </c>
      <c r="Q575" s="61">
        <f>COUNTIF('Hedef Liste'!$A:$A,A575)</f>
        <v>1</v>
      </c>
    </row>
    <row r="576" hidden="1">
      <c r="A576" s="21" t="s">
        <v>4643</v>
      </c>
      <c r="B576" s="21" t="s">
        <v>4644</v>
      </c>
      <c r="C576" s="691" t="s">
        <v>12489</v>
      </c>
      <c r="D576" s="21" t="s">
        <v>152</v>
      </c>
      <c r="E576" s="692">
        <v>1393.0</v>
      </c>
      <c r="F576" s="692">
        <v>73.0</v>
      </c>
      <c r="G576" s="692">
        <v>18.0</v>
      </c>
      <c r="H576" s="692">
        <v>4.0</v>
      </c>
      <c r="I576" s="692">
        <v>22.0</v>
      </c>
      <c r="J576" s="693">
        <v>0.82</v>
      </c>
      <c r="K576" s="21" t="s">
        <v>1046</v>
      </c>
      <c r="L576" s="21">
        <v>5.333076597E9</v>
      </c>
      <c r="M576" s="21" t="s">
        <v>47</v>
      </c>
      <c r="N576" s="21" t="s">
        <v>1047</v>
      </c>
      <c r="O576" s="21" t="s">
        <v>1048</v>
      </c>
      <c r="P576" s="21" t="s">
        <v>12490</v>
      </c>
      <c r="Q576" s="61">
        <f>COUNTIF('Hedef Liste'!$A:$A,A576)</f>
        <v>1</v>
      </c>
    </row>
    <row r="577" hidden="1">
      <c r="A577" s="21" t="s">
        <v>12899</v>
      </c>
      <c r="B577" s="21" t="s">
        <v>12900</v>
      </c>
      <c r="C577" s="691" t="s">
        <v>12489</v>
      </c>
      <c r="D577" s="21" t="s">
        <v>110</v>
      </c>
      <c r="E577" s="692">
        <v>3441.0</v>
      </c>
      <c r="F577" s="692">
        <v>225.0</v>
      </c>
      <c r="G577" s="692">
        <v>75.0</v>
      </c>
      <c r="H577" s="692">
        <v>16.0</v>
      </c>
      <c r="I577" s="692">
        <v>91.0</v>
      </c>
      <c r="J577" s="693">
        <v>0.82</v>
      </c>
      <c r="K577" s="21" t="s">
        <v>12842</v>
      </c>
      <c r="L577" s="21">
        <v>2.423239988E9</v>
      </c>
      <c r="M577" s="21" t="s">
        <v>47</v>
      </c>
      <c r="N577" s="21" t="s">
        <v>227</v>
      </c>
      <c r="O577" s="21" t="s">
        <v>12901</v>
      </c>
      <c r="P577" s="21" t="s">
        <v>12505</v>
      </c>
      <c r="Q577" s="61">
        <f>COUNTIF('Hedef Liste'!$A:$A,A577)</f>
        <v>0</v>
      </c>
    </row>
    <row r="578" hidden="1">
      <c r="A578" s="21" t="s">
        <v>12902</v>
      </c>
      <c r="B578" s="21" t="s">
        <v>12903</v>
      </c>
      <c r="C578" s="691" t="s">
        <v>12489</v>
      </c>
      <c r="D578" s="21" t="s">
        <v>110</v>
      </c>
      <c r="E578" s="692">
        <v>4160.0</v>
      </c>
      <c r="F578" s="692">
        <v>405.0</v>
      </c>
      <c r="G578" s="692">
        <v>77.0</v>
      </c>
      <c r="H578" s="692">
        <v>24.0</v>
      </c>
      <c r="I578" s="692">
        <v>101.0</v>
      </c>
      <c r="J578" s="693">
        <v>0.76</v>
      </c>
      <c r="K578" s="21" t="s">
        <v>12842</v>
      </c>
      <c r="L578" s="21">
        <v>2.42511809E9</v>
      </c>
      <c r="M578" s="21" t="s">
        <v>368</v>
      </c>
      <c r="N578" s="21" t="s">
        <v>784</v>
      </c>
      <c r="O578" s="21" t="s">
        <v>12904</v>
      </c>
      <c r="P578" s="21" t="s">
        <v>12505</v>
      </c>
      <c r="Q578" s="61">
        <f>COUNTIF('Hedef Liste'!$A:$A,A578)</f>
        <v>0</v>
      </c>
    </row>
    <row r="579" hidden="1">
      <c r="A579" s="21" t="s">
        <v>12905</v>
      </c>
      <c r="B579" s="21" t="s">
        <v>12906</v>
      </c>
      <c r="C579" s="691" t="s">
        <v>12489</v>
      </c>
      <c r="D579" s="21" t="s">
        <v>110</v>
      </c>
      <c r="E579" s="692">
        <v>3061.0</v>
      </c>
      <c r="F579" s="692">
        <v>251.0</v>
      </c>
      <c r="G579" s="692">
        <v>76.0</v>
      </c>
      <c r="H579" s="692">
        <v>23.0</v>
      </c>
      <c r="I579" s="692">
        <v>99.0</v>
      </c>
      <c r="J579" s="693">
        <v>0.77</v>
      </c>
      <c r="K579" s="21" t="s">
        <v>12842</v>
      </c>
      <c r="L579" s="21">
        <v>2.425285555E9</v>
      </c>
      <c r="M579" s="21" t="s">
        <v>368</v>
      </c>
      <c r="N579" s="21" t="s">
        <v>369</v>
      </c>
      <c r="O579" s="21" t="s">
        <v>12907</v>
      </c>
      <c r="P579" s="21" t="s">
        <v>12505</v>
      </c>
      <c r="Q579" s="61">
        <f>COUNTIF('Hedef Liste'!$A:$A,A579)</f>
        <v>0</v>
      </c>
    </row>
    <row r="580" hidden="1">
      <c r="A580" s="21" t="s">
        <v>12908</v>
      </c>
      <c r="B580" s="21" t="s">
        <v>12909</v>
      </c>
      <c r="C580" s="691" t="s">
        <v>12489</v>
      </c>
      <c r="D580" s="21" t="s">
        <v>325</v>
      </c>
      <c r="E580" s="692">
        <v>862.0</v>
      </c>
      <c r="F580" s="692">
        <v>32.0</v>
      </c>
      <c r="G580" s="692">
        <v>41.0</v>
      </c>
      <c r="H580" s="692">
        <v>1.0</v>
      </c>
      <c r="I580" s="692">
        <v>42.0</v>
      </c>
      <c r="J580" s="693">
        <v>0.98</v>
      </c>
      <c r="K580" s="21" t="s">
        <v>12519</v>
      </c>
      <c r="L580" s="21">
        <v>5.394299107E9</v>
      </c>
      <c r="M580" s="21" t="s">
        <v>65</v>
      </c>
      <c r="N580" s="21" t="s">
        <v>772</v>
      </c>
      <c r="O580" s="21" t="s">
        <v>12910</v>
      </c>
      <c r="P580" s="21" t="s">
        <v>12505</v>
      </c>
      <c r="Q580" s="61">
        <f>COUNTIF('Hedef Liste'!$A:$A,A580)</f>
        <v>0</v>
      </c>
    </row>
    <row r="581" hidden="1">
      <c r="A581" s="21" t="s">
        <v>7939</v>
      </c>
      <c r="B581" s="21" t="s">
        <v>7940</v>
      </c>
      <c r="C581" s="691" t="s">
        <v>12489</v>
      </c>
      <c r="D581" s="21" t="s">
        <v>200</v>
      </c>
      <c r="E581" s="692">
        <v>2177.0</v>
      </c>
      <c r="F581" s="692">
        <v>58.0</v>
      </c>
      <c r="G581" s="692">
        <v>0.0</v>
      </c>
      <c r="H581" s="692">
        <v>39.0</v>
      </c>
      <c r="I581" s="692">
        <v>39.0</v>
      </c>
      <c r="J581" s="693">
        <v>0.0</v>
      </c>
      <c r="K581" s="21" t="s">
        <v>7941</v>
      </c>
      <c r="L581" s="21">
        <v>2.422292363E9</v>
      </c>
      <c r="M581" s="21" t="s">
        <v>138</v>
      </c>
      <c r="N581" s="21" t="s">
        <v>382</v>
      </c>
      <c r="O581" s="21" t="s">
        <v>7942</v>
      </c>
      <c r="P581" s="21" t="s">
        <v>12490</v>
      </c>
      <c r="Q581" s="61">
        <f>COUNTIF('Hedef Liste'!$A:$A,A581)</f>
        <v>1</v>
      </c>
    </row>
    <row r="582" hidden="1">
      <c r="A582" s="21" t="s">
        <v>5495</v>
      </c>
      <c r="B582" s="21" t="s">
        <v>5496</v>
      </c>
      <c r="C582" s="691" t="s">
        <v>12489</v>
      </c>
      <c r="D582" s="21" t="s">
        <v>325</v>
      </c>
      <c r="E582" s="692">
        <v>507.0</v>
      </c>
      <c r="F582" s="692">
        <v>5.0</v>
      </c>
      <c r="G582" s="692">
        <v>11.0</v>
      </c>
      <c r="H582" s="692">
        <v>5.0</v>
      </c>
      <c r="I582" s="692">
        <v>16.0</v>
      </c>
      <c r="J582" s="693">
        <v>0.69</v>
      </c>
      <c r="K582" s="21" t="s">
        <v>5497</v>
      </c>
      <c r="L582" s="21">
        <v>5.541908107E9</v>
      </c>
      <c r="M582" s="21" t="s">
        <v>65</v>
      </c>
      <c r="N582" s="21" t="s">
        <v>707</v>
      </c>
      <c r="O582" s="21" t="s">
        <v>5498</v>
      </c>
      <c r="P582" s="21" t="s">
        <v>12490</v>
      </c>
      <c r="Q582" s="61">
        <f>COUNTIF('Hedef Liste'!$A:$A,A582)</f>
        <v>1</v>
      </c>
    </row>
    <row r="583" hidden="1">
      <c r="A583" s="21" t="s">
        <v>379</v>
      </c>
      <c r="B583" s="21" t="s">
        <v>380</v>
      </c>
      <c r="C583" s="691" t="s">
        <v>12489</v>
      </c>
      <c r="D583" s="21" t="s">
        <v>200</v>
      </c>
      <c r="E583" s="692">
        <v>4759.0</v>
      </c>
      <c r="F583" s="692">
        <v>253.0</v>
      </c>
      <c r="G583" s="692">
        <v>37.0</v>
      </c>
      <c r="H583" s="692">
        <v>19.0</v>
      </c>
      <c r="I583" s="692">
        <v>56.0</v>
      </c>
      <c r="J583" s="693">
        <v>0.66</v>
      </c>
      <c r="K583" s="21" t="s">
        <v>381</v>
      </c>
      <c r="L583" s="21">
        <v>2.422291001E9</v>
      </c>
      <c r="M583" s="21" t="s">
        <v>138</v>
      </c>
      <c r="N583" s="21" t="s">
        <v>382</v>
      </c>
      <c r="O583" s="21" t="s">
        <v>383</v>
      </c>
      <c r="P583" s="21" t="s">
        <v>12490</v>
      </c>
      <c r="Q583" s="61">
        <f>COUNTIF('Hedef Liste'!$A:$A,A583)</f>
        <v>1</v>
      </c>
    </row>
    <row r="584" hidden="1">
      <c r="A584" s="21" t="s">
        <v>4633</v>
      </c>
      <c r="B584" s="21" t="s">
        <v>4634</v>
      </c>
      <c r="C584" s="691" t="s">
        <v>12489</v>
      </c>
      <c r="D584" s="21" t="s">
        <v>1007</v>
      </c>
      <c r="E584" s="692">
        <v>533.0</v>
      </c>
      <c r="F584" s="692">
        <v>26.0</v>
      </c>
      <c r="G584" s="692">
        <v>0.0</v>
      </c>
      <c r="H584" s="692">
        <v>20.0</v>
      </c>
      <c r="I584" s="692">
        <v>20.0</v>
      </c>
      <c r="J584" s="693">
        <v>0.0</v>
      </c>
      <c r="K584" s="21" t="s">
        <v>4635</v>
      </c>
      <c r="L584" s="21">
        <v>2.423120058E9</v>
      </c>
      <c r="M584" s="21" t="s">
        <v>47</v>
      </c>
      <c r="N584" s="21" t="s">
        <v>195</v>
      </c>
      <c r="O584" s="21" t="s">
        <v>4636</v>
      </c>
      <c r="P584" s="21" t="s">
        <v>12490</v>
      </c>
      <c r="Q584" s="61">
        <f>COUNTIF('Hedef Liste'!$A:$A,A584)</f>
        <v>1</v>
      </c>
    </row>
    <row r="585" hidden="1">
      <c r="A585" s="21" t="s">
        <v>12911</v>
      </c>
      <c r="B585" s="21" t="s">
        <v>12912</v>
      </c>
      <c r="C585" s="691" t="s">
        <v>12489</v>
      </c>
      <c r="D585" s="21" t="s">
        <v>325</v>
      </c>
      <c r="E585" s="692">
        <v>93.0</v>
      </c>
      <c r="F585" s="692">
        <v>9.0</v>
      </c>
      <c r="G585" s="692">
        <v>64.0</v>
      </c>
      <c r="H585" s="692">
        <v>7.0</v>
      </c>
      <c r="I585" s="692">
        <v>71.0</v>
      </c>
      <c r="J585" s="693">
        <v>0.9</v>
      </c>
      <c r="K585" s="21" t="s">
        <v>12519</v>
      </c>
      <c r="L585" s="21">
        <v>5.445664363E9</v>
      </c>
      <c r="M585" s="21" t="s">
        <v>304</v>
      </c>
      <c r="N585" s="21" t="s">
        <v>4118</v>
      </c>
      <c r="O585" s="21" t="s">
        <v>12913</v>
      </c>
      <c r="P585" s="21" t="s">
        <v>12505</v>
      </c>
      <c r="Q585" s="61">
        <f>COUNTIF('Hedef Liste'!$A:$A,A585)</f>
        <v>0</v>
      </c>
    </row>
    <row r="586" hidden="1">
      <c r="A586" s="21" t="s">
        <v>8383</v>
      </c>
      <c r="B586" s="21" t="s">
        <v>8384</v>
      </c>
      <c r="C586" s="691" t="s">
        <v>12510</v>
      </c>
      <c r="D586" s="21" t="s">
        <v>200</v>
      </c>
      <c r="E586" s="692">
        <v>9.0</v>
      </c>
      <c r="F586" s="694"/>
      <c r="G586" s="692">
        <v>0.0</v>
      </c>
      <c r="H586" s="692">
        <v>53.0</v>
      </c>
      <c r="I586" s="692">
        <v>53.0</v>
      </c>
      <c r="J586" s="693">
        <v>0.0</v>
      </c>
      <c r="K586" s="21" t="s">
        <v>8385</v>
      </c>
      <c r="L586" s="21">
        <v>2.422290405E9</v>
      </c>
      <c r="M586" s="21" t="s">
        <v>138</v>
      </c>
      <c r="N586" s="21" t="s">
        <v>333</v>
      </c>
      <c r="O586" s="21" t="s">
        <v>8386</v>
      </c>
      <c r="P586" s="21" t="s">
        <v>12490</v>
      </c>
      <c r="Q586" s="61">
        <f>COUNTIF('Hedef Liste'!$A:$A,A586)</f>
        <v>1</v>
      </c>
    </row>
    <row r="587" hidden="1">
      <c r="A587" s="21" t="s">
        <v>6125</v>
      </c>
      <c r="B587" s="21" t="s">
        <v>12914</v>
      </c>
      <c r="C587" s="691" t="s">
        <v>12489</v>
      </c>
      <c r="D587" s="21" t="s">
        <v>818</v>
      </c>
      <c r="E587" s="692">
        <v>519.0</v>
      </c>
      <c r="F587" s="692">
        <v>11.0</v>
      </c>
      <c r="G587" s="692">
        <v>13.0</v>
      </c>
      <c r="H587" s="692">
        <v>48.0</v>
      </c>
      <c r="I587" s="692">
        <v>61.0</v>
      </c>
      <c r="J587" s="693">
        <v>0.21</v>
      </c>
      <c r="K587" s="21" t="s">
        <v>6127</v>
      </c>
      <c r="L587" s="21">
        <v>2.42339949E9</v>
      </c>
      <c r="M587" s="21" t="s">
        <v>65</v>
      </c>
      <c r="N587" s="21" t="s">
        <v>778</v>
      </c>
      <c r="O587" s="21" t="s">
        <v>6128</v>
      </c>
      <c r="P587" s="21" t="s">
        <v>12490</v>
      </c>
      <c r="Q587" s="61">
        <f>COUNTIF('Hedef Liste'!$A:$A,A587)</f>
        <v>1</v>
      </c>
    </row>
    <row r="588" hidden="1">
      <c r="A588" s="21" t="s">
        <v>5261</v>
      </c>
      <c r="B588" s="21" t="s">
        <v>5262</v>
      </c>
      <c r="C588" s="691" t="s">
        <v>12489</v>
      </c>
      <c r="D588" s="21" t="s">
        <v>818</v>
      </c>
      <c r="E588" s="692">
        <v>56.0</v>
      </c>
      <c r="F588" s="692">
        <v>1.0</v>
      </c>
      <c r="G588" s="692">
        <v>13.0</v>
      </c>
      <c r="H588" s="692">
        <v>92.0</v>
      </c>
      <c r="I588" s="692">
        <v>105.0</v>
      </c>
      <c r="J588" s="693">
        <v>0.12</v>
      </c>
      <c r="K588" s="21" t="s">
        <v>5263</v>
      </c>
      <c r="L588" s="21">
        <v>5.070248506E9</v>
      </c>
      <c r="M588" s="21" t="s">
        <v>138</v>
      </c>
      <c r="N588" s="21" t="s">
        <v>382</v>
      </c>
      <c r="O588" s="21" t="s">
        <v>5264</v>
      </c>
      <c r="P588" s="21" t="s">
        <v>12490</v>
      </c>
      <c r="Q588" s="61">
        <f>COUNTIF('Hedef Liste'!$A:$A,A588)</f>
        <v>1</v>
      </c>
    </row>
    <row r="589" hidden="1">
      <c r="A589" s="21" t="s">
        <v>5014</v>
      </c>
      <c r="B589" s="21" t="s">
        <v>5015</v>
      </c>
      <c r="C589" s="691" t="s">
        <v>12489</v>
      </c>
      <c r="D589" s="21" t="s">
        <v>818</v>
      </c>
      <c r="E589" s="692">
        <v>1333.0</v>
      </c>
      <c r="F589" s="692">
        <v>61.0</v>
      </c>
      <c r="G589" s="692">
        <v>25.0</v>
      </c>
      <c r="H589" s="692">
        <v>10.0</v>
      </c>
      <c r="I589" s="692">
        <v>35.0</v>
      </c>
      <c r="J589" s="693">
        <v>0.71</v>
      </c>
      <c r="K589" s="21" t="s">
        <v>5016</v>
      </c>
      <c r="L589" s="21">
        <v>2.422297565E9</v>
      </c>
      <c r="M589" s="21" t="s">
        <v>138</v>
      </c>
      <c r="N589" s="21" t="s">
        <v>333</v>
      </c>
      <c r="O589" s="21" t="s">
        <v>5017</v>
      </c>
      <c r="P589" s="21" t="s">
        <v>12490</v>
      </c>
      <c r="Q589" s="61">
        <f>COUNTIF('Hedef Liste'!$A:$A,A589)</f>
        <v>1</v>
      </c>
    </row>
    <row r="590" hidden="1">
      <c r="A590" s="21" t="s">
        <v>3436</v>
      </c>
      <c r="B590" s="21" t="s">
        <v>3437</v>
      </c>
      <c r="C590" s="691" t="s">
        <v>12489</v>
      </c>
      <c r="D590" s="21" t="s">
        <v>1449</v>
      </c>
      <c r="E590" s="692">
        <v>345.0</v>
      </c>
      <c r="F590" s="692">
        <v>20.0</v>
      </c>
      <c r="G590" s="692">
        <v>25.0</v>
      </c>
      <c r="H590" s="692">
        <v>14.0</v>
      </c>
      <c r="I590" s="692">
        <v>39.0</v>
      </c>
      <c r="J590" s="693">
        <v>0.64</v>
      </c>
      <c r="K590" s="21" t="s">
        <v>3438</v>
      </c>
      <c r="L590" s="21">
        <v>5.462270148E9</v>
      </c>
      <c r="M590" s="21" t="s">
        <v>47</v>
      </c>
      <c r="N590" s="21" t="s">
        <v>1059</v>
      </c>
      <c r="O590" s="21" t="s">
        <v>3439</v>
      </c>
      <c r="P590" s="21" t="s">
        <v>12490</v>
      </c>
      <c r="Q590" s="61">
        <f>COUNTIF('Hedef Liste'!$A:$A,A590)</f>
        <v>1</v>
      </c>
    </row>
    <row r="591" hidden="1">
      <c r="A591" s="21" t="s">
        <v>978</v>
      </c>
      <c r="B591" s="21" t="s">
        <v>979</v>
      </c>
      <c r="C591" s="691" t="s">
        <v>12489</v>
      </c>
      <c r="D591" s="21" t="s">
        <v>200</v>
      </c>
      <c r="E591" s="692">
        <v>9324.0</v>
      </c>
      <c r="F591" s="692">
        <v>123.0</v>
      </c>
      <c r="G591" s="692">
        <v>0.0</v>
      </c>
      <c r="H591" s="692">
        <v>30.0</v>
      </c>
      <c r="I591" s="692">
        <v>30.0</v>
      </c>
      <c r="J591" s="693">
        <v>0.0</v>
      </c>
      <c r="K591" s="21" t="s">
        <v>980</v>
      </c>
      <c r="L591" s="21">
        <v>2.423260721E9</v>
      </c>
      <c r="M591" s="21" t="s">
        <v>65</v>
      </c>
      <c r="N591" s="21" t="s">
        <v>483</v>
      </c>
      <c r="O591" s="21" t="s">
        <v>981</v>
      </c>
      <c r="P591" s="21" t="s">
        <v>12490</v>
      </c>
      <c r="Q591" s="61">
        <f>COUNTIF('Hedef Liste'!$A:$A,A591)</f>
        <v>1</v>
      </c>
    </row>
    <row r="592" hidden="1">
      <c r="A592" s="21" t="s">
        <v>7033</v>
      </c>
      <c r="B592" s="21" t="s">
        <v>12915</v>
      </c>
      <c r="C592" s="691" t="s">
        <v>12489</v>
      </c>
      <c r="D592" s="21" t="s">
        <v>110</v>
      </c>
      <c r="E592" s="692">
        <v>615.0</v>
      </c>
      <c r="F592" s="692">
        <v>15.0</v>
      </c>
      <c r="G592" s="692">
        <v>0.0</v>
      </c>
      <c r="H592" s="692">
        <v>19.0</v>
      </c>
      <c r="I592" s="692">
        <v>19.0</v>
      </c>
      <c r="J592" s="693">
        <v>0.0</v>
      </c>
      <c r="K592" s="21" t="s">
        <v>6767</v>
      </c>
      <c r="L592" s="21">
        <v>5.354215353E9</v>
      </c>
      <c r="M592" s="21" t="s">
        <v>47</v>
      </c>
      <c r="N592" s="21" t="s">
        <v>657</v>
      </c>
      <c r="O592" s="21" t="s">
        <v>12916</v>
      </c>
      <c r="P592" s="21" t="s">
        <v>12490</v>
      </c>
      <c r="Q592" s="61">
        <f>COUNTIF('Hedef Liste'!$A:$A,A592)</f>
        <v>1</v>
      </c>
    </row>
    <row r="593" hidden="1">
      <c r="A593" s="21" t="s">
        <v>7593</v>
      </c>
      <c r="B593" s="21" t="s">
        <v>7594</v>
      </c>
      <c r="C593" s="691" t="s">
        <v>12489</v>
      </c>
      <c r="D593" s="21" t="s">
        <v>344</v>
      </c>
      <c r="E593" s="692">
        <v>617.0</v>
      </c>
      <c r="F593" s="692">
        <v>47.0</v>
      </c>
      <c r="G593" s="692">
        <v>0.0</v>
      </c>
      <c r="H593" s="692">
        <v>39.0</v>
      </c>
      <c r="I593" s="692">
        <v>39.0</v>
      </c>
      <c r="J593" s="693">
        <v>0.0</v>
      </c>
      <c r="K593" s="21" t="s">
        <v>3963</v>
      </c>
      <c r="L593" s="21">
        <v>2.423181004E9</v>
      </c>
      <c r="M593" s="21" t="s">
        <v>47</v>
      </c>
      <c r="N593" s="21" t="s">
        <v>227</v>
      </c>
      <c r="O593" s="21" t="s">
        <v>6782</v>
      </c>
      <c r="P593" s="21" t="s">
        <v>12490</v>
      </c>
      <c r="Q593" s="61">
        <f>COUNTIF('Hedef Liste'!$A:$A,A593)</f>
        <v>1</v>
      </c>
    </row>
    <row r="594" hidden="1">
      <c r="A594" s="21" t="s">
        <v>4872</v>
      </c>
      <c r="B594" s="21" t="s">
        <v>4873</v>
      </c>
      <c r="C594" s="691" t="s">
        <v>12489</v>
      </c>
      <c r="D594" s="21" t="s">
        <v>152</v>
      </c>
      <c r="E594" s="692">
        <v>1086.0</v>
      </c>
      <c r="F594" s="692">
        <v>85.0</v>
      </c>
      <c r="G594" s="692">
        <v>0.0</v>
      </c>
      <c r="H594" s="692">
        <v>32.0</v>
      </c>
      <c r="I594" s="692">
        <v>32.0</v>
      </c>
      <c r="J594" s="693">
        <v>0.0</v>
      </c>
      <c r="K594" s="21" t="s">
        <v>4874</v>
      </c>
      <c r="L594" s="21">
        <v>2.422276669E9</v>
      </c>
      <c r="M594" s="21" t="s">
        <v>65</v>
      </c>
      <c r="N594" s="21" t="s">
        <v>169</v>
      </c>
      <c r="O594" s="21" t="s">
        <v>4875</v>
      </c>
      <c r="P594" s="21" t="s">
        <v>12490</v>
      </c>
      <c r="Q594" s="61">
        <f>COUNTIF('Hedef Liste'!$A:$A,A594)</f>
        <v>1</v>
      </c>
    </row>
    <row r="595" hidden="1">
      <c r="A595" s="21" t="s">
        <v>5732</v>
      </c>
      <c r="B595" s="21" t="s">
        <v>5733</v>
      </c>
      <c r="C595" s="691" t="s">
        <v>12489</v>
      </c>
      <c r="D595" s="21" t="s">
        <v>126</v>
      </c>
      <c r="E595" s="692">
        <v>579.0</v>
      </c>
      <c r="F595" s="692">
        <v>20.0</v>
      </c>
      <c r="G595" s="692">
        <v>0.0</v>
      </c>
      <c r="H595" s="692">
        <v>26.0</v>
      </c>
      <c r="I595" s="692">
        <v>26.0</v>
      </c>
      <c r="J595" s="693">
        <v>0.0</v>
      </c>
      <c r="K595" s="21" t="s">
        <v>5734</v>
      </c>
      <c r="L595" s="21">
        <v>2.42349022E9</v>
      </c>
      <c r="M595" s="21" t="s">
        <v>47</v>
      </c>
      <c r="N595" s="21" t="s">
        <v>4049</v>
      </c>
      <c r="O595" s="21" t="s">
        <v>5735</v>
      </c>
      <c r="P595" s="21" t="s">
        <v>12490</v>
      </c>
      <c r="Q595" s="61">
        <f>COUNTIF('Hedef Liste'!$A:$A,A595)</f>
        <v>1</v>
      </c>
    </row>
    <row r="596" hidden="1">
      <c r="A596" s="21" t="s">
        <v>12917</v>
      </c>
      <c r="B596" s="21" t="s">
        <v>12918</v>
      </c>
      <c r="C596" s="691" t="s">
        <v>12489</v>
      </c>
      <c r="D596" s="21" t="s">
        <v>110</v>
      </c>
      <c r="E596" s="692">
        <v>671.0</v>
      </c>
      <c r="F596" s="692">
        <v>40.0</v>
      </c>
      <c r="G596" s="692">
        <v>72.0</v>
      </c>
      <c r="H596" s="692">
        <v>15.0</v>
      </c>
      <c r="I596" s="692">
        <v>87.0</v>
      </c>
      <c r="J596" s="693">
        <v>0.83</v>
      </c>
      <c r="K596" s="21" t="s">
        <v>12842</v>
      </c>
      <c r="L596" s="21">
        <v>2.425722717E9</v>
      </c>
      <c r="M596" s="21" t="s">
        <v>2128</v>
      </c>
      <c r="N596" s="21" t="s">
        <v>2129</v>
      </c>
      <c r="O596" s="21" t="s">
        <v>12919</v>
      </c>
      <c r="P596" s="21" t="s">
        <v>12505</v>
      </c>
      <c r="Q596" s="61">
        <f>COUNTIF('Hedef Liste'!$A:$A,A596)</f>
        <v>0</v>
      </c>
    </row>
    <row r="597" hidden="1">
      <c r="A597" s="21" t="s">
        <v>12920</v>
      </c>
      <c r="B597" s="21" t="s">
        <v>12921</v>
      </c>
      <c r="C597" s="691" t="s">
        <v>12489</v>
      </c>
      <c r="D597" s="21" t="s">
        <v>110</v>
      </c>
      <c r="E597" s="692">
        <v>6122.0</v>
      </c>
      <c r="F597" s="692">
        <v>307.0</v>
      </c>
      <c r="G597" s="692">
        <v>73.0</v>
      </c>
      <c r="H597" s="692">
        <v>15.0</v>
      </c>
      <c r="I597" s="692">
        <v>88.0</v>
      </c>
      <c r="J597" s="693">
        <v>0.83</v>
      </c>
      <c r="K597" s="21" t="s">
        <v>12842</v>
      </c>
      <c r="L597" s="21">
        <v>2.423123322E9</v>
      </c>
      <c r="M597" s="21" t="s">
        <v>47</v>
      </c>
      <c r="N597" s="21" t="s">
        <v>4204</v>
      </c>
      <c r="O597" s="21" t="s">
        <v>12922</v>
      </c>
      <c r="P597" s="21" t="s">
        <v>12505</v>
      </c>
      <c r="Q597" s="61">
        <f>COUNTIF('Hedef Liste'!$A:$A,A597)</f>
        <v>0</v>
      </c>
    </row>
    <row r="598" hidden="1">
      <c r="A598" s="21" t="s">
        <v>5491</v>
      </c>
      <c r="B598" s="21" t="s">
        <v>12923</v>
      </c>
      <c r="C598" s="691" t="s">
        <v>12489</v>
      </c>
      <c r="D598" s="21" t="s">
        <v>325</v>
      </c>
      <c r="E598" s="692">
        <v>852.0</v>
      </c>
      <c r="F598" s="692">
        <v>21.0</v>
      </c>
      <c r="G598" s="692">
        <v>12.0</v>
      </c>
      <c r="H598" s="692">
        <v>6.0</v>
      </c>
      <c r="I598" s="692">
        <v>18.0</v>
      </c>
      <c r="J598" s="693">
        <v>0.67</v>
      </c>
      <c r="K598" s="21" t="s">
        <v>5493</v>
      </c>
      <c r="L598" s="21">
        <v>2.429668575E9</v>
      </c>
      <c r="M598" s="21" t="s">
        <v>138</v>
      </c>
      <c r="N598" s="21" t="s">
        <v>955</v>
      </c>
      <c r="O598" s="21" t="s">
        <v>5494</v>
      </c>
      <c r="P598" s="21" t="s">
        <v>12490</v>
      </c>
      <c r="Q598" s="61">
        <f>COUNTIF('Hedef Liste'!$A:$A,A598)</f>
        <v>1</v>
      </c>
    </row>
    <row r="599" hidden="1">
      <c r="A599" s="21" t="s">
        <v>12924</v>
      </c>
      <c r="B599" s="21" t="s">
        <v>12925</v>
      </c>
      <c r="C599" s="691" t="s">
        <v>12489</v>
      </c>
      <c r="D599" s="21" t="s">
        <v>344</v>
      </c>
      <c r="E599" s="692">
        <v>16471.0</v>
      </c>
      <c r="F599" s="692">
        <v>949.0</v>
      </c>
      <c r="G599" s="692">
        <v>114.0</v>
      </c>
      <c r="H599" s="692">
        <v>0.0</v>
      </c>
      <c r="I599" s="692">
        <v>114.0</v>
      </c>
      <c r="J599" s="693">
        <v>1.0</v>
      </c>
      <c r="K599" s="21" t="s">
        <v>12816</v>
      </c>
      <c r="L599" s="21">
        <v>9.999999999E9</v>
      </c>
      <c r="M599" s="21" t="s">
        <v>47</v>
      </c>
      <c r="N599" s="21" t="s">
        <v>766</v>
      </c>
      <c r="O599" s="21" t="s">
        <v>12926</v>
      </c>
      <c r="P599" s="21" t="s">
        <v>12505</v>
      </c>
      <c r="Q599" s="61">
        <f>COUNTIF('Hedef Liste'!$A:$A,A599)</f>
        <v>0</v>
      </c>
    </row>
    <row r="600" hidden="1">
      <c r="A600" s="21" t="s">
        <v>2977</v>
      </c>
      <c r="B600" s="21" t="s">
        <v>2978</v>
      </c>
      <c r="C600" s="691" t="s">
        <v>12489</v>
      </c>
      <c r="D600" s="21" t="s">
        <v>1694</v>
      </c>
      <c r="E600" s="692">
        <v>825.0</v>
      </c>
      <c r="F600" s="692">
        <v>42.0</v>
      </c>
      <c r="G600" s="692">
        <v>34.0</v>
      </c>
      <c r="H600" s="692">
        <v>10.0</v>
      </c>
      <c r="I600" s="692">
        <v>44.0</v>
      </c>
      <c r="J600" s="693">
        <v>0.77</v>
      </c>
      <c r="K600" s="21" t="s">
        <v>2979</v>
      </c>
      <c r="L600" s="21">
        <v>5.330303032E9</v>
      </c>
      <c r="M600" s="21" t="s">
        <v>47</v>
      </c>
      <c r="N600" s="21" t="s">
        <v>2980</v>
      </c>
      <c r="O600" s="21" t="s">
        <v>2981</v>
      </c>
      <c r="P600" s="21" t="s">
        <v>12490</v>
      </c>
      <c r="Q600" s="61">
        <f>COUNTIF('Hedef Liste'!$A:$A,A600)</f>
        <v>1</v>
      </c>
    </row>
    <row r="601" hidden="1">
      <c r="A601" s="21" t="s">
        <v>12927</v>
      </c>
      <c r="B601" s="21" t="s">
        <v>12928</v>
      </c>
      <c r="C601" s="691" t="s">
        <v>12489</v>
      </c>
      <c r="D601" s="21" t="s">
        <v>110</v>
      </c>
      <c r="E601" s="692">
        <v>3229.0</v>
      </c>
      <c r="F601" s="692">
        <v>194.0</v>
      </c>
      <c r="G601" s="692">
        <v>72.0</v>
      </c>
      <c r="H601" s="692">
        <v>15.0</v>
      </c>
      <c r="I601" s="692">
        <v>87.0</v>
      </c>
      <c r="J601" s="693">
        <v>0.83</v>
      </c>
      <c r="K601" s="21" t="s">
        <v>12842</v>
      </c>
      <c r="L601" s="21">
        <v>2.42887201E9</v>
      </c>
      <c r="M601" s="21" t="s">
        <v>327</v>
      </c>
      <c r="N601" s="21" t="s">
        <v>483</v>
      </c>
      <c r="O601" s="21" t="s">
        <v>12929</v>
      </c>
      <c r="P601" s="21" t="s">
        <v>12505</v>
      </c>
      <c r="Q601" s="61">
        <f>COUNTIF('Hedef Liste'!$A:$A,A601)</f>
        <v>0</v>
      </c>
    </row>
    <row r="602" hidden="1">
      <c r="A602" s="21" t="s">
        <v>12930</v>
      </c>
      <c r="B602" s="21" t="s">
        <v>12931</v>
      </c>
      <c r="C602" s="691" t="s">
        <v>12489</v>
      </c>
      <c r="D602" s="21" t="s">
        <v>110</v>
      </c>
      <c r="E602" s="692">
        <v>4767.0</v>
      </c>
      <c r="F602" s="692">
        <v>301.0</v>
      </c>
      <c r="G602" s="692">
        <v>71.0</v>
      </c>
      <c r="H602" s="692">
        <v>16.0</v>
      </c>
      <c r="I602" s="692">
        <v>87.0</v>
      </c>
      <c r="J602" s="693">
        <v>0.82</v>
      </c>
      <c r="K602" s="21" t="s">
        <v>12842</v>
      </c>
      <c r="L602" s="21">
        <v>2.422489282E9</v>
      </c>
      <c r="M602" s="21" t="s">
        <v>47</v>
      </c>
      <c r="N602" s="21" t="s">
        <v>566</v>
      </c>
      <c r="O602" s="21" t="s">
        <v>12932</v>
      </c>
      <c r="P602" s="21" t="s">
        <v>12505</v>
      </c>
      <c r="Q602" s="61">
        <f>COUNTIF('Hedef Liste'!$A:$A,A602)</f>
        <v>0</v>
      </c>
    </row>
    <row r="603" hidden="1">
      <c r="A603" s="21" t="s">
        <v>4943</v>
      </c>
      <c r="B603" s="21" t="s">
        <v>4944</v>
      </c>
      <c r="C603" s="691" t="s">
        <v>12489</v>
      </c>
      <c r="D603" s="21" t="s">
        <v>126</v>
      </c>
      <c r="E603" s="692">
        <v>1817.0</v>
      </c>
      <c r="F603" s="692">
        <v>63.0</v>
      </c>
      <c r="G603" s="692">
        <v>0.0</v>
      </c>
      <c r="H603" s="692">
        <v>22.0</v>
      </c>
      <c r="I603" s="692">
        <v>22.0</v>
      </c>
      <c r="J603" s="693">
        <v>0.0</v>
      </c>
      <c r="K603" s="21" t="s">
        <v>4945</v>
      </c>
      <c r="L603" s="21">
        <v>5.525820882E9</v>
      </c>
      <c r="M603" s="21" t="s">
        <v>47</v>
      </c>
      <c r="N603" s="21" t="s">
        <v>2360</v>
      </c>
      <c r="O603" s="21" t="s">
        <v>4946</v>
      </c>
      <c r="P603" s="21" t="s">
        <v>12490</v>
      </c>
      <c r="Q603" s="61">
        <f>COUNTIF('Hedef Liste'!$A:$A,A603)</f>
        <v>1</v>
      </c>
    </row>
    <row r="604" hidden="1">
      <c r="A604" s="21" t="s">
        <v>12933</v>
      </c>
      <c r="B604" s="21" t="s">
        <v>12934</v>
      </c>
      <c r="C604" s="691" t="s">
        <v>12510</v>
      </c>
      <c r="D604" s="21" t="s">
        <v>1694</v>
      </c>
      <c r="E604" s="692">
        <v>9.0</v>
      </c>
      <c r="F604" s="694"/>
      <c r="G604" s="692">
        <v>70.0</v>
      </c>
      <c r="H604" s="692">
        <v>12.0</v>
      </c>
      <c r="I604" s="692">
        <v>82.0</v>
      </c>
      <c r="J604" s="693">
        <v>0.85</v>
      </c>
      <c r="K604" s="21" t="s">
        <v>12935</v>
      </c>
      <c r="L604" s="21">
        <v>2.425032777E9</v>
      </c>
      <c r="M604" s="21" t="s">
        <v>47</v>
      </c>
      <c r="N604" s="21" t="s">
        <v>145</v>
      </c>
      <c r="O604" s="21" t="s">
        <v>12936</v>
      </c>
      <c r="P604" s="21" t="s">
        <v>12490</v>
      </c>
      <c r="Q604" s="61">
        <f>COUNTIF('Hedef Liste'!$A:$A,A604)</f>
        <v>0</v>
      </c>
    </row>
    <row r="605" hidden="1">
      <c r="A605" s="21" t="s">
        <v>12937</v>
      </c>
      <c r="B605" s="21" t="s">
        <v>12938</v>
      </c>
      <c r="C605" s="691" t="s">
        <v>12510</v>
      </c>
      <c r="D605" s="21" t="s">
        <v>419</v>
      </c>
      <c r="E605" s="694"/>
      <c r="F605" s="694"/>
      <c r="G605" s="692">
        <v>0.0</v>
      </c>
      <c r="H605" s="692">
        <v>33.0</v>
      </c>
      <c r="I605" s="692">
        <v>33.0</v>
      </c>
      <c r="J605" s="693">
        <v>0.0</v>
      </c>
      <c r="K605" s="21" t="s">
        <v>5119</v>
      </c>
      <c r="L605" s="21">
        <v>2.422280666E9</v>
      </c>
      <c r="M605" s="21" t="s">
        <v>138</v>
      </c>
      <c r="N605" s="21" t="s">
        <v>320</v>
      </c>
      <c r="O605" s="21" t="s">
        <v>12939</v>
      </c>
      <c r="P605" s="21" t="s">
        <v>12490</v>
      </c>
      <c r="Q605" s="61">
        <f>COUNTIF('Hedef Liste'!$A:$A,A605)</f>
        <v>0</v>
      </c>
    </row>
    <row r="606" hidden="1">
      <c r="A606" s="21" t="s">
        <v>989</v>
      </c>
      <c r="B606" s="21" t="s">
        <v>990</v>
      </c>
      <c r="C606" s="691" t="s">
        <v>12489</v>
      </c>
      <c r="D606" s="21" t="s">
        <v>152</v>
      </c>
      <c r="E606" s="692">
        <v>2878.0</v>
      </c>
      <c r="F606" s="692">
        <v>155.0</v>
      </c>
      <c r="G606" s="692">
        <v>36.0</v>
      </c>
      <c r="H606" s="692">
        <v>17.0</v>
      </c>
      <c r="I606" s="692">
        <v>53.0</v>
      </c>
      <c r="J606" s="693">
        <v>0.68</v>
      </c>
      <c r="K606" s="21" t="s">
        <v>991</v>
      </c>
      <c r="L606" s="21">
        <v>5.060923057E9</v>
      </c>
      <c r="M606" s="21" t="s">
        <v>65</v>
      </c>
      <c r="N606" s="21" t="s">
        <v>755</v>
      </c>
      <c r="O606" s="21" t="s">
        <v>992</v>
      </c>
      <c r="P606" s="21" t="s">
        <v>12490</v>
      </c>
      <c r="Q606" s="61">
        <f>COUNTIF('Hedef Liste'!$A:$A,A606)</f>
        <v>1</v>
      </c>
    </row>
    <row r="607" hidden="1">
      <c r="A607" s="21" t="s">
        <v>2694</v>
      </c>
      <c r="B607" s="21" t="s">
        <v>2695</v>
      </c>
      <c r="C607" s="691" t="s">
        <v>12489</v>
      </c>
      <c r="D607" s="21" t="s">
        <v>325</v>
      </c>
      <c r="E607" s="692">
        <v>672.0</v>
      </c>
      <c r="F607" s="692">
        <v>28.0</v>
      </c>
      <c r="G607" s="692">
        <v>17.0</v>
      </c>
      <c r="H607" s="692">
        <v>21.0</v>
      </c>
      <c r="I607" s="692">
        <v>38.0</v>
      </c>
      <c r="J607" s="693">
        <v>0.45</v>
      </c>
      <c r="K607" s="21" t="s">
        <v>2696</v>
      </c>
      <c r="L607" s="21">
        <v>5.392493507E9</v>
      </c>
      <c r="M607" s="21" t="s">
        <v>47</v>
      </c>
      <c r="N607" s="21" t="s">
        <v>187</v>
      </c>
      <c r="O607" s="21" t="s">
        <v>2697</v>
      </c>
      <c r="P607" s="21" t="s">
        <v>12490</v>
      </c>
      <c r="Q607" s="61">
        <f>COUNTIF('Hedef Liste'!$A:$A,A607)</f>
        <v>1</v>
      </c>
    </row>
    <row r="608" hidden="1">
      <c r="A608" s="21" t="s">
        <v>6323</v>
      </c>
      <c r="B608" s="21" t="s">
        <v>6324</v>
      </c>
      <c r="C608" s="691" t="s">
        <v>12489</v>
      </c>
      <c r="D608" s="21" t="s">
        <v>45</v>
      </c>
      <c r="E608" s="692">
        <v>470.0</v>
      </c>
      <c r="F608" s="692">
        <v>20.0</v>
      </c>
      <c r="G608" s="692">
        <v>0.0</v>
      </c>
      <c r="H608" s="692">
        <v>16.0</v>
      </c>
      <c r="I608" s="692">
        <v>16.0</v>
      </c>
      <c r="J608" s="693">
        <v>0.0</v>
      </c>
      <c r="K608" s="21" t="s">
        <v>6325</v>
      </c>
      <c r="L608" s="21">
        <v>5.051175535E9</v>
      </c>
      <c r="M608" s="21" t="s">
        <v>65</v>
      </c>
      <c r="N608" s="21" t="s">
        <v>483</v>
      </c>
      <c r="O608" s="21" t="s">
        <v>6326</v>
      </c>
      <c r="P608" s="21" t="s">
        <v>12490</v>
      </c>
      <c r="Q608" s="61">
        <f>COUNTIF('Hedef Liste'!$A:$A,A608)</f>
        <v>1</v>
      </c>
    </row>
    <row r="609" hidden="1">
      <c r="A609" s="21" t="s">
        <v>3351</v>
      </c>
      <c r="B609" s="21" t="s">
        <v>3352</v>
      </c>
      <c r="C609" s="691" t="s">
        <v>12489</v>
      </c>
      <c r="D609" s="21" t="s">
        <v>110</v>
      </c>
      <c r="E609" s="692">
        <v>498.0</v>
      </c>
      <c r="F609" s="692">
        <v>8.0</v>
      </c>
      <c r="G609" s="692">
        <v>0.0</v>
      </c>
      <c r="H609" s="692">
        <v>86.0</v>
      </c>
      <c r="I609" s="692">
        <v>86.0</v>
      </c>
      <c r="J609" s="693">
        <v>0.0</v>
      </c>
      <c r="K609" s="21" t="s">
        <v>3353</v>
      </c>
      <c r="L609" s="21">
        <v>5.325190554E9</v>
      </c>
      <c r="M609" s="21" t="s">
        <v>47</v>
      </c>
      <c r="N609" s="21" t="s">
        <v>719</v>
      </c>
      <c r="O609" s="21" t="s">
        <v>3354</v>
      </c>
      <c r="P609" s="21" t="s">
        <v>12490</v>
      </c>
      <c r="Q609" s="61">
        <f>COUNTIF('Hedef Liste'!$A:$A,A609)</f>
        <v>1</v>
      </c>
    </row>
    <row r="610" hidden="1">
      <c r="A610" s="21" t="s">
        <v>3743</v>
      </c>
      <c r="B610" s="21" t="s">
        <v>3744</v>
      </c>
      <c r="C610" s="691" t="s">
        <v>12489</v>
      </c>
      <c r="D610" s="21" t="s">
        <v>818</v>
      </c>
      <c r="E610" s="692">
        <v>1029.0</v>
      </c>
      <c r="F610" s="692">
        <v>93.0</v>
      </c>
      <c r="G610" s="692">
        <v>30.0</v>
      </c>
      <c r="H610" s="692">
        <v>7.0</v>
      </c>
      <c r="I610" s="692">
        <v>37.0</v>
      </c>
      <c r="J610" s="693">
        <v>0.81</v>
      </c>
      <c r="K610" s="21" t="s">
        <v>3745</v>
      </c>
      <c r="L610" s="21">
        <v>5.323103138E9</v>
      </c>
      <c r="M610" s="21" t="s">
        <v>47</v>
      </c>
      <c r="N610" s="21" t="s">
        <v>451</v>
      </c>
      <c r="O610" s="21" t="s">
        <v>3746</v>
      </c>
      <c r="P610" s="21" t="s">
        <v>12490</v>
      </c>
      <c r="Q610" s="61">
        <f>COUNTIF('Hedef Liste'!$A:$A,A610)</f>
        <v>1</v>
      </c>
    </row>
    <row r="611" hidden="1">
      <c r="A611" s="21" t="s">
        <v>6290</v>
      </c>
      <c r="B611" s="21" t="s">
        <v>6291</v>
      </c>
      <c r="C611" s="691" t="s">
        <v>12489</v>
      </c>
      <c r="D611" s="21" t="s">
        <v>74</v>
      </c>
      <c r="E611" s="692">
        <v>542.0</v>
      </c>
      <c r="F611" s="692">
        <v>21.0</v>
      </c>
      <c r="G611" s="692">
        <v>0.0</v>
      </c>
      <c r="H611" s="692">
        <v>34.0</v>
      </c>
      <c r="I611" s="692">
        <v>34.0</v>
      </c>
      <c r="J611" s="693">
        <v>0.0</v>
      </c>
      <c r="K611" s="21" t="s">
        <v>6292</v>
      </c>
      <c r="L611" s="21">
        <v>2.427469646E9</v>
      </c>
      <c r="M611" s="21" t="s">
        <v>58</v>
      </c>
      <c r="N611" s="21" t="s">
        <v>1823</v>
      </c>
      <c r="O611" s="21" t="s">
        <v>6293</v>
      </c>
      <c r="P611" s="21" t="s">
        <v>12490</v>
      </c>
      <c r="Q611" s="61">
        <f>COUNTIF('Hedef Liste'!$A:$A,A611)</f>
        <v>1</v>
      </c>
    </row>
    <row r="612" hidden="1">
      <c r="A612" s="21" t="s">
        <v>5076</v>
      </c>
      <c r="B612" s="21" t="s">
        <v>5077</v>
      </c>
      <c r="C612" s="691" t="s">
        <v>12489</v>
      </c>
      <c r="D612" s="21" t="s">
        <v>200</v>
      </c>
      <c r="E612" s="692">
        <v>1647.0</v>
      </c>
      <c r="F612" s="692">
        <v>184.0</v>
      </c>
      <c r="G612" s="692">
        <v>0.0</v>
      </c>
      <c r="H612" s="692">
        <v>43.0</v>
      </c>
      <c r="I612" s="692">
        <v>43.0</v>
      </c>
      <c r="J612" s="693">
        <v>0.0</v>
      </c>
      <c r="K612" s="21" t="s">
        <v>5078</v>
      </c>
      <c r="L612" s="21">
        <v>2.422271101E9</v>
      </c>
      <c r="M612" s="21" t="s">
        <v>65</v>
      </c>
      <c r="N612" s="21" t="s">
        <v>169</v>
      </c>
      <c r="O612" s="21" t="s">
        <v>5079</v>
      </c>
      <c r="P612" s="21" t="s">
        <v>12490</v>
      </c>
      <c r="Q612" s="61">
        <f>COUNTIF('Hedef Liste'!$A:$A,A612)</f>
        <v>1</v>
      </c>
    </row>
    <row r="613" hidden="1">
      <c r="A613" s="21" t="s">
        <v>8321</v>
      </c>
      <c r="B613" s="21" t="s">
        <v>8322</v>
      </c>
      <c r="C613" s="691" t="s">
        <v>12489</v>
      </c>
      <c r="D613" s="21" t="s">
        <v>74</v>
      </c>
      <c r="E613" s="692">
        <v>4964.0</v>
      </c>
      <c r="F613" s="692">
        <v>166.0</v>
      </c>
      <c r="G613" s="692">
        <v>36.0</v>
      </c>
      <c r="H613" s="692">
        <v>24.0</v>
      </c>
      <c r="I613" s="692">
        <v>60.0</v>
      </c>
      <c r="J613" s="693">
        <v>0.6</v>
      </c>
      <c r="K613" s="21" t="s">
        <v>8323</v>
      </c>
      <c r="L613" s="21">
        <v>2.423253813E9</v>
      </c>
      <c r="M613" s="21" t="s">
        <v>65</v>
      </c>
      <c r="N613" s="21" t="s">
        <v>2652</v>
      </c>
      <c r="O613" s="21" t="s">
        <v>8324</v>
      </c>
      <c r="P613" s="21" t="s">
        <v>12490</v>
      </c>
      <c r="Q613" s="61">
        <f>COUNTIF('Hedef Liste'!$A:$A,A613)</f>
        <v>1</v>
      </c>
    </row>
    <row r="614" hidden="1">
      <c r="A614" s="21" t="s">
        <v>1188</v>
      </c>
      <c r="B614" s="21" t="s">
        <v>12940</v>
      </c>
      <c r="C614" s="691" t="s">
        <v>12489</v>
      </c>
      <c r="D614" s="21" t="s">
        <v>200</v>
      </c>
      <c r="E614" s="692">
        <v>19.0</v>
      </c>
      <c r="F614" s="692">
        <v>6.0</v>
      </c>
      <c r="G614" s="692">
        <v>0.0</v>
      </c>
      <c r="H614" s="692">
        <v>19.0</v>
      </c>
      <c r="I614" s="692">
        <v>19.0</v>
      </c>
      <c r="J614" s="693">
        <v>0.0</v>
      </c>
      <c r="K614" s="21" t="s">
        <v>1190</v>
      </c>
      <c r="L614" s="21">
        <v>5.320535833E9</v>
      </c>
      <c r="M614" s="21" t="s">
        <v>65</v>
      </c>
      <c r="N614" s="21" t="s">
        <v>755</v>
      </c>
      <c r="O614" s="21" t="s">
        <v>1191</v>
      </c>
      <c r="P614" s="21" t="s">
        <v>12490</v>
      </c>
      <c r="Q614" s="61">
        <f>COUNTIF('Hedef Liste'!$A:$A,A614)</f>
        <v>1</v>
      </c>
    </row>
    <row r="615" hidden="1">
      <c r="A615" s="21" t="s">
        <v>1044</v>
      </c>
      <c r="B615" s="21" t="s">
        <v>1045</v>
      </c>
      <c r="C615" s="691" t="s">
        <v>12489</v>
      </c>
      <c r="D615" s="21" t="s">
        <v>45</v>
      </c>
      <c r="E615" s="692">
        <v>736.0</v>
      </c>
      <c r="F615" s="692">
        <v>38.0</v>
      </c>
      <c r="G615" s="692">
        <v>7.0</v>
      </c>
      <c r="H615" s="692">
        <v>2.0</v>
      </c>
      <c r="I615" s="692">
        <v>9.0</v>
      </c>
      <c r="J615" s="693">
        <v>0.78</v>
      </c>
      <c r="K615" s="21" t="s">
        <v>1046</v>
      </c>
      <c r="L615" s="21">
        <v>5.333076597E9</v>
      </c>
      <c r="M615" s="21" t="s">
        <v>47</v>
      </c>
      <c r="N615" s="21" t="s">
        <v>1047</v>
      </c>
      <c r="O615" s="21" t="s">
        <v>1048</v>
      </c>
      <c r="P615" s="21" t="s">
        <v>12490</v>
      </c>
      <c r="Q615" s="61">
        <f>COUNTIF('Hedef Liste'!$A:$A,A615)</f>
        <v>1</v>
      </c>
    </row>
    <row r="616" hidden="1">
      <c r="A616" s="21" t="s">
        <v>5067</v>
      </c>
      <c r="B616" s="21" t="s">
        <v>5068</v>
      </c>
      <c r="C616" s="691" t="s">
        <v>12510</v>
      </c>
      <c r="D616" s="21" t="s">
        <v>63</v>
      </c>
      <c r="E616" s="692">
        <v>3.0</v>
      </c>
      <c r="F616" s="694"/>
      <c r="G616" s="692">
        <v>0.0</v>
      </c>
      <c r="H616" s="692">
        <v>7.0</v>
      </c>
      <c r="I616" s="692">
        <v>7.0</v>
      </c>
      <c r="J616" s="693">
        <v>0.0</v>
      </c>
      <c r="K616" s="21" t="s">
        <v>5069</v>
      </c>
      <c r="L616" s="21">
        <v>2.428876644E9</v>
      </c>
      <c r="M616" s="21" t="s">
        <v>327</v>
      </c>
      <c r="N616" s="21" t="s">
        <v>328</v>
      </c>
      <c r="O616" s="21" t="s">
        <v>5070</v>
      </c>
      <c r="P616" s="21" t="s">
        <v>12490</v>
      </c>
      <c r="Q616" s="61">
        <f>COUNTIF('Hedef Liste'!$A:$A,A616)</f>
        <v>1</v>
      </c>
    </row>
    <row r="617" hidden="1">
      <c r="A617" s="21" t="s">
        <v>12941</v>
      </c>
      <c r="B617" s="21" t="s">
        <v>12942</v>
      </c>
      <c r="C617" s="691" t="s">
        <v>12489</v>
      </c>
      <c r="D617" s="21" t="s">
        <v>110</v>
      </c>
      <c r="E617" s="692">
        <v>3742.0</v>
      </c>
      <c r="F617" s="692">
        <v>269.0</v>
      </c>
      <c r="G617" s="692">
        <v>73.0</v>
      </c>
      <c r="H617" s="692">
        <v>14.0</v>
      </c>
      <c r="I617" s="692">
        <v>87.0</v>
      </c>
      <c r="J617" s="693">
        <v>0.84</v>
      </c>
      <c r="K617" s="21" t="s">
        <v>12842</v>
      </c>
      <c r="L617" s="21">
        <v>2.4234959E9</v>
      </c>
      <c r="M617" s="21" t="s">
        <v>47</v>
      </c>
      <c r="N617" s="21" t="s">
        <v>187</v>
      </c>
      <c r="O617" s="21" t="s">
        <v>12943</v>
      </c>
      <c r="P617" s="21" t="s">
        <v>12505</v>
      </c>
      <c r="Q617" s="61">
        <f>COUNTIF('Hedef Liste'!$A:$A,A617)</f>
        <v>0</v>
      </c>
    </row>
    <row r="618" hidden="1">
      <c r="A618" s="21" t="s">
        <v>12944</v>
      </c>
      <c r="B618" s="21" t="s">
        <v>12945</v>
      </c>
      <c r="C618" s="691" t="s">
        <v>12489</v>
      </c>
      <c r="D618" s="21" t="s">
        <v>110</v>
      </c>
      <c r="E618" s="692">
        <v>3002.0</v>
      </c>
      <c r="F618" s="692">
        <v>154.0</v>
      </c>
      <c r="G618" s="692">
        <v>76.0</v>
      </c>
      <c r="H618" s="692">
        <v>16.0</v>
      </c>
      <c r="I618" s="692">
        <v>92.0</v>
      </c>
      <c r="J618" s="693">
        <v>0.83</v>
      </c>
      <c r="K618" s="21" t="s">
        <v>12842</v>
      </c>
      <c r="L618" s="21">
        <v>2.42259708E9</v>
      </c>
      <c r="M618" s="21" t="s">
        <v>138</v>
      </c>
      <c r="N618" s="21" t="s">
        <v>181</v>
      </c>
      <c r="O618" s="21" t="s">
        <v>12946</v>
      </c>
      <c r="P618" s="21" t="s">
        <v>12505</v>
      </c>
      <c r="Q618" s="61">
        <f>COUNTIF('Hedef Liste'!$A:$A,A618)</f>
        <v>0</v>
      </c>
    </row>
    <row r="619" hidden="1">
      <c r="A619" s="21" t="s">
        <v>6963</v>
      </c>
      <c r="B619" s="21" t="s">
        <v>6964</v>
      </c>
      <c r="C619" s="691" t="s">
        <v>12489</v>
      </c>
      <c r="D619" s="21" t="s">
        <v>152</v>
      </c>
      <c r="E619" s="692">
        <v>994.0</v>
      </c>
      <c r="F619" s="692">
        <v>26.0</v>
      </c>
      <c r="G619" s="692">
        <v>37.0</v>
      </c>
      <c r="H619" s="692">
        <v>7.0</v>
      </c>
      <c r="I619" s="692">
        <v>44.0</v>
      </c>
      <c r="J619" s="693">
        <v>0.84</v>
      </c>
      <c r="K619" s="21" t="s">
        <v>6965</v>
      </c>
      <c r="L619" s="21">
        <v>5.362336928E9</v>
      </c>
      <c r="M619" s="21" t="s">
        <v>65</v>
      </c>
      <c r="N619" s="21" t="s">
        <v>734</v>
      </c>
      <c r="O619" s="21" t="s">
        <v>6966</v>
      </c>
      <c r="P619" s="21" t="s">
        <v>12490</v>
      </c>
      <c r="Q619" s="61">
        <f>COUNTIF('Hedef Liste'!$A:$A,A619)</f>
        <v>1</v>
      </c>
    </row>
    <row r="620" hidden="1">
      <c r="A620" s="21" t="s">
        <v>12947</v>
      </c>
      <c r="B620" s="21" t="s">
        <v>12948</v>
      </c>
      <c r="C620" s="691" t="s">
        <v>12489</v>
      </c>
      <c r="D620" s="21" t="s">
        <v>344</v>
      </c>
      <c r="E620" s="692">
        <v>18319.0</v>
      </c>
      <c r="F620" s="692">
        <v>781.0</v>
      </c>
      <c r="G620" s="692">
        <v>92.0</v>
      </c>
      <c r="H620" s="692">
        <v>1.0</v>
      </c>
      <c r="I620" s="692">
        <v>93.0</v>
      </c>
      <c r="J620" s="693">
        <v>0.99</v>
      </c>
      <c r="K620" s="21" t="s">
        <v>12588</v>
      </c>
      <c r="L620" s="21">
        <v>1.111111111E9</v>
      </c>
      <c r="M620" s="21" t="s">
        <v>65</v>
      </c>
      <c r="N620" s="21" t="s">
        <v>112</v>
      </c>
      <c r="O620" s="21" t="s">
        <v>12949</v>
      </c>
      <c r="P620" s="21" t="s">
        <v>12505</v>
      </c>
      <c r="Q620" s="61">
        <f>COUNTIF('Hedef Liste'!$A:$A,A620)</f>
        <v>0</v>
      </c>
    </row>
    <row r="621" hidden="1">
      <c r="A621" s="21" t="s">
        <v>5522</v>
      </c>
      <c r="B621" s="21" t="s">
        <v>5523</v>
      </c>
      <c r="C621" s="691" t="s">
        <v>12489</v>
      </c>
      <c r="D621" s="21" t="s">
        <v>325</v>
      </c>
      <c r="E621" s="692">
        <v>1539.0</v>
      </c>
      <c r="F621" s="692">
        <v>42.0</v>
      </c>
      <c r="G621" s="692">
        <v>8.0</v>
      </c>
      <c r="H621" s="692">
        <v>3.0</v>
      </c>
      <c r="I621" s="692">
        <v>11.0</v>
      </c>
      <c r="J621" s="693">
        <v>0.73</v>
      </c>
      <c r="K621" s="21" t="s">
        <v>5524</v>
      </c>
      <c r="L621" s="21">
        <v>2.42227614E9</v>
      </c>
      <c r="M621" s="21" t="s">
        <v>65</v>
      </c>
      <c r="N621" s="21" t="s">
        <v>427</v>
      </c>
      <c r="O621" s="21" t="s">
        <v>5525</v>
      </c>
      <c r="P621" s="21" t="s">
        <v>12490</v>
      </c>
      <c r="Q621" s="61">
        <f>COUNTIF('Hedef Liste'!$A:$A,A621)</f>
        <v>1</v>
      </c>
    </row>
    <row r="622" hidden="1">
      <c r="A622" s="21" t="s">
        <v>7907</v>
      </c>
      <c r="B622" s="21" t="s">
        <v>7908</v>
      </c>
      <c r="C622" s="691" t="s">
        <v>12489</v>
      </c>
      <c r="D622" s="21" t="s">
        <v>45</v>
      </c>
      <c r="E622" s="692">
        <v>248.0</v>
      </c>
      <c r="F622" s="692">
        <v>23.0</v>
      </c>
      <c r="G622" s="692">
        <v>0.0</v>
      </c>
      <c r="H622" s="692">
        <v>19.0</v>
      </c>
      <c r="I622" s="692">
        <v>19.0</v>
      </c>
      <c r="J622" s="693">
        <v>0.0</v>
      </c>
      <c r="K622" s="21" t="s">
        <v>7909</v>
      </c>
      <c r="L622" s="21">
        <v>2.42462105E9</v>
      </c>
      <c r="M622" s="21" t="s">
        <v>516</v>
      </c>
      <c r="N622" s="21" t="s">
        <v>517</v>
      </c>
      <c r="O622" s="21" t="s">
        <v>7910</v>
      </c>
      <c r="P622" s="21" t="s">
        <v>12490</v>
      </c>
      <c r="Q622" s="61">
        <f>COUNTIF('Hedef Liste'!$A:$A,A622)</f>
        <v>1</v>
      </c>
    </row>
    <row r="623" hidden="1">
      <c r="A623" s="21" t="s">
        <v>9546</v>
      </c>
      <c r="B623" s="21" t="s">
        <v>9547</v>
      </c>
      <c r="C623" s="691" t="s">
        <v>12489</v>
      </c>
      <c r="D623" s="21" t="s">
        <v>818</v>
      </c>
      <c r="E623" s="692">
        <v>2.0</v>
      </c>
      <c r="F623" s="694"/>
      <c r="G623" s="692">
        <v>9.0</v>
      </c>
      <c r="H623" s="692">
        <v>10.0</v>
      </c>
      <c r="I623" s="692">
        <v>19.0</v>
      </c>
      <c r="J623" s="693">
        <v>0.47</v>
      </c>
      <c r="K623" s="21" t="s">
        <v>12950</v>
      </c>
      <c r="L623" s="21">
        <v>2.422440488E9</v>
      </c>
      <c r="M623" s="21" t="s">
        <v>47</v>
      </c>
      <c r="N623" s="21" t="s">
        <v>1059</v>
      </c>
      <c r="O623" s="21" t="s">
        <v>9550</v>
      </c>
      <c r="P623" s="21" t="s">
        <v>12490</v>
      </c>
      <c r="Q623" s="61">
        <f>COUNTIF('Hedef Liste'!$A:$A,A623)</f>
        <v>0</v>
      </c>
    </row>
    <row r="624" hidden="1">
      <c r="A624" s="21" t="s">
        <v>7228</v>
      </c>
      <c r="B624" s="21" t="s">
        <v>7229</v>
      </c>
      <c r="C624" s="691" t="s">
        <v>12489</v>
      </c>
      <c r="D624" s="21" t="s">
        <v>152</v>
      </c>
      <c r="E624" s="692">
        <v>207.0</v>
      </c>
      <c r="F624" s="692">
        <v>11.0</v>
      </c>
      <c r="G624" s="692">
        <v>0.0</v>
      </c>
      <c r="H624" s="692">
        <v>32.0</v>
      </c>
      <c r="I624" s="692">
        <v>32.0</v>
      </c>
      <c r="J624" s="693">
        <v>0.0</v>
      </c>
      <c r="K624" s="21" t="s">
        <v>7230</v>
      </c>
      <c r="L624" s="21">
        <v>5.455285758E9</v>
      </c>
      <c r="M624" s="21" t="s">
        <v>47</v>
      </c>
      <c r="N624" s="21" t="s">
        <v>633</v>
      </c>
      <c r="O624" s="21" t="s">
        <v>7231</v>
      </c>
      <c r="P624" s="21" t="s">
        <v>12490</v>
      </c>
      <c r="Q624" s="61">
        <f>COUNTIF('Hedef Liste'!$A:$A,A624)</f>
        <v>1</v>
      </c>
    </row>
    <row r="625" hidden="1">
      <c r="A625" s="21" t="s">
        <v>2538</v>
      </c>
      <c r="B625" s="21" t="s">
        <v>2539</v>
      </c>
      <c r="C625" s="691" t="s">
        <v>12489</v>
      </c>
      <c r="D625" s="21" t="s">
        <v>152</v>
      </c>
      <c r="E625" s="692">
        <v>862.0</v>
      </c>
      <c r="F625" s="692">
        <v>25.0</v>
      </c>
      <c r="G625" s="692">
        <v>0.0</v>
      </c>
      <c r="H625" s="692">
        <v>37.0</v>
      </c>
      <c r="I625" s="692">
        <v>37.0</v>
      </c>
      <c r="J625" s="693">
        <v>0.0</v>
      </c>
      <c r="K625" s="21" t="s">
        <v>2540</v>
      </c>
      <c r="L625" s="21">
        <v>2.42335088E9</v>
      </c>
      <c r="M625" s="21" t="s">
        <v>65</v>
      </c>
      <c r="N625" s="21" t="s">
        <v>583</v>
      </c>
      <c r="O625" s="21" t="s">
        <v>2541</v>
      </c>
      <c r="P625" s="21" t="s">
        <v>12490</v>
      </c>
      <c r="Q625" s="61">
        <f>COUNTIF('Hedef Liste'!$A:$A,A625)</f>
        <v>1</v>
      </c>
    </row>
    <row r="626" hidden="1">
      <c r="A626" s="21" t="s">
        <v>731</v>
      </c>
      <c r="B626" s="21" t="s">
        <v>732</v>
      </c>
      <c r="C626" s="691" t="s">
        <v>12489</v>
      </c>
      <c r="D626" s="21" t="s">
        <v>152</v>
      </c>
      <c r="E626" s="692">
        <v>536.0</v>
      </c>
      <c r="F626" s="692">
        <v>27.0</v>
      </c>
      <c r="G626" s="692">
        <v>0.0</v>
      </c>
      <c r="H626" s="692">
        <v>27.0</v>
      </c>
      <c r="I626" s="692">
        <v>27.0</v>
      </c>
      <c r="J626" s="693">
        <v>0.0</v>
      </c>
      <c r="K626" s="21" t="s">
        <v>733</v>
      </c>
      <c r="L626" s="21">
        <v>5.344320513E9</v>
      </c>
      <c r="M626" s="21" t="s">
        <v>65</v>
      </c>
      <c r="N626" s="21" t="s">
        <v>734</v>
      </c>
      <c r="O626" s="21" t="s">
        <v>735</v>
      </c>
      <c r="P626" s="21" t="s">
        <v>12490</v>
      </c>
      <c r="Q626" s="61">
        <f>COUNTIF('Hedef Liste'!$A:$A,A626)</f>
        <v>1</v>
      </c>
    </row>
    <row r="627" hidden="1">
      <c r="A627" s="21" t="s">
        <v>3297</v>
      </c>
      <c r="B627" s="21" t="s">
        <v>3298</v>
      </c>
      <c r="C627" s="691" t="s">
        <v>12489</v>
      </c>
      <c r="D627" s="21" t="s">
        <v>200</v>
      </c>
      <c r="E627" s="692">
        <v>3241.0</v>
      </c>
      <c r="F627" s="692">
        <v>74.0</v>
      </c>
      <c r="G627" s="692">
        <v>5.0</v>
      </c>
      <c r="H627" s="692">
        <v>11.0</v>
      </c>
      <c r="I627" s="692">
        <v>16.0</v>
      </c>
      <c r="J627" s="693">
        <v>0.31</v>
      </c>
      <c r="K627" s="21" t="s">
        <v>3299</v>
      </c>
      <c r="L627" s="21">
        <v>2.42227306E9</v>
      </c>
      <c r="M627" s="21" t="s">
        <v>65</v>
      </c>
      <c r="N627" s="21" t="s">
        <v>1615</v>
      </c>
      <c r="O627" s="21" t="s">
        <v>3300</v>
      </c>
      <c r="P627" s="21" t="s">
        <v>12490</v>
      </c>
      <c r="Q627" s="61">
        <f>COUNTIF('Hedef Liste'!$A:$A,A627)</f>
        <v>1</v>
      </c>
    </row>
    <row r="628" hidden="1">
      <c r="A628" s="21" t="s">
        <v>2781</v>
      </c>
      <c r="B628" s="21" t="s">
        <v>2782</v>
      </c>
      <c r="C628" s="691" t="s">
        <v>12489</v>
      </c>
      <c r="D628" s="21" t="s">
        <v>152</v>
      </c>
      <c r="E628" s="692">
        <v>4215.0</v>
      </c>
      <c r="F628" s="692">
        <v>71.0</v>
      </c>
      <c r="G628" s="692">
        <v>9.0</v>
      </c>
      <c r="H628" s="692">
        <v>49.0</v>
      </c>
      <c r="I628" s="692">
        <v>58.0</v>
      </c>
      <c r="J628" s="693">
        <v>0.16</v>
      </c>
      <c r="K628" s="21" t="s">
        <v>2783</v>
      </c>
      <c r="L628" s="21">
        <v>2.422262126E9</v>
      </c>
      <c r="M628" s="21" t="s">
        <v>138</v>
      </c>
      <c r="N628" s="21" t="s">
        <v>320</v>
      </c>
      <c r="O628" s="21" t="s">
        <v>2784</v>
      </c>
      <c r="P628" s="21" t="s">
        <v>12490</v>
      </c>
      <c r="Q628" s="61">
        <f>COUNTIF('Hedef Liste'!$A:$A,A628)</f>
        <v>1</v>
      </c>
    </row>
    <row r="629" hidden="1">
      <c r="A629" s="21" t="s">
        <v>191</v>
      </c>
      <c r="B629" s="21" t="s">
        <v>192</v>
      </c>
      <c r="C629" s="691" t="s">
        <v>12510</v>
      </c>
      <c r="D629" s="21" t="s">
        <v>1449</v>
      </c>
      <c r="E629" s="692">
        <v>53.0</v>
      </c>
      <c r="F629" s="694"/>
      <c r="G629" s="692">
        <v>0.0</v>
      </c>
      <c r="H629" s="692">
        <v>38.0</v>
      </c>
      <c r="I629" s="692">
        <v>38.0</v>
      </c>
      <c r="J629" s="693">
        <v>0.0</v>
      </c>
      <c r="K629" s="21" t="s">
        <v>194</v>
      </c>
      <c r="L629" s="21">
        <v>2.422376161E9</v>
      </c>
      <c r="M629" s="21" t="s">
        <v>47</v>
      </c>
      <c r="N629" s="21" t="s">
        <v>195</v>
      </c>
      <c r="O629" s="21" t="s">
        <v>196</v>
      </c>
      <c r="P629" s="21" t="s">
        <v>12490</v>
      </c>
      <c r="Q629" s="61">
        <f>COUNTIF('Hedef Liste'!$A:$A,A629)</f>
        <v>1</v>
      </c>
    </row>
    <row r="630" hidden="1">
      <c r="A630" s="21" t="s">
        <v>8279</v>
      </c>
      <c r="B630" s="21" t="s">
        <v>8280</v>
      </c>
      <c r="C630" s="691" t="s">
        <v>12489</v>
      </c>
      <c r="D630" s="21" t="s">
        <v>344</v>
      </c>
      <c r="E630" s="692">
        <v>19.0</v>
      </c>
      <c r="F630" s="694"/>
      <c r="G630" s="692">
        <v>0.0</v>
      </c>
      <c r="H630" s="692">
        <v>6.0</v>
      </c>
      <c r="I630" s="692">
        <v>6.0</v>
      </c>
      <c r="J630" s="693">
        <v>0.0</v>
      </c>
      <c r="K630" s="21" t="s">
        <v>8281</v>
      </c>
      <c r="L630" s="21">
        <v>5.536629962E9</v>
      </c>
      <c r="M630" s="21" t="s">
        <v>47</v>
      </c>
      <c r="N630" s="21" t="s">
        <v>270</v>
      </c>
      <c r="O630" s="21" t="s">
        <v>6222</v>
      </c>
      <c r="P630" s="21" t="s">
        <v>12490</v>
      </c>
      <c r="Q630" s="61">
        <f>COUNTIF('Hedef Liste'!$A:$A,A630)</f>
        <v>1</v>
      </c>
    </row>
    <row r="631" hidden="1">
      <c r="A631" s="21" t="s">
        <v>7002</v>
      </c>
      <c r="B631" s="21" t="s">
        <v>7003</v>
      </c>
      <c r="C631" s="691" t="s">
        <v>12489</v>
      </c>
      <c r="D631" s="21" t="s">
        <v>325</v>
      </c>
      <c r="E631" s="692">
        <v>252.0</v>
      </c>
      <c r="F631" s="692">
        <v>10.0</v>
      </c>
      <c r="G631" s="692">
        <v>11.0</v>
      </c>
      <c r="H631" s="692">
        <v>12.0</v>
      </c>
      <c r="I631" s="692">
        <v>23.0</v>
      </c>
      <c r="J631" s="693">
        <v>0.48</v>
      </c>
      <c r="K631" s="21" t="s">
        <v>7004</v>
      </c>
      <c r="L631" s="21">
        <v>5.45244089E9</v>
      </c>
      <c r="M631" s="21" t="s">
        <v>65</v>
      </c>
      <c r="N631" s="21" t="s">
        <v>2065</v>
      </c>
      <c r="O631" s="21" t="s">
        <v>7005</v>
      </c>
      <c r="P631" s="21" t="s">
        <v>12490</v>
      </c>
      <c r="Q631" s="61">
        <f>COUNTIF('Hedef Liste'!$A:$A,A631)</f>
        <v>1</v>
      </c>
    </row>
    <row r="632" hidden="1">
      <c r="A632" s="21" t="s">
        <v>7370</v>
      </c>
      <c r="B632" s="21" t="s">
        <v>7371</v>
      </c>
      <c r="C632" s="691" t="s">
        <v>12489</v>
      </c>
      <c r="D632" s="21" t="s">
        <v>7377</v>
      </c>
      <c r="E632" s="692">
        <v>41.0</v>
      </c>
      <c r="F632" s="692">
        <v>2.0</v>
      </c>
      <c r="G632" s="692">
        <v>0.0</v>
      </c>
      <c r="H632" s="692">
        <v>73.0</v>
      </c>
      <c r="I632" s="692">
        <v>73.0</v>
      </c>
      <c r="J632" s="693">
        <v>0.0</v>
      </c>
      <c r="K632" s="21" t="s">
        <v>7372</v>
      </c>
      <c r="L632" s="21">
        <v>2.4232418E9</v>
      </c>
      <c r="M632" s="21" t="s">
        <v>47</v>
      </c>
      <c r="N632" s="21" t="s">
        <v>94</v>
      </c>
      <c r="O632" s="21" t="s">
        <v>7373</v>
      </c>
      <c r="P632" s="21" t="s">
        <v>12490</v>
      </c>
      <c r="Q632" s="61">
        <f>COUNTIF('Hedef Liste'!$A:$A,A632)</f>
        <v>1</v>
      </c>
    </row>
    <row r="633" hidden="1">
      <c r="A633" s="21" t="s">
        <v>6739</v>
      </c>
      <c r="B633" s="21" t="s">
        <v>6740</v>
      </c>
      <c r="C633" s="691" t="s">
        <v>12489</v>
      </c>
      <c r="D633" s="21" t="s">
        <v>110</v>
      </c>
      <c r="E633" s="692">
        <v>781.0</v>
      </c>
      <c r="F633" s="692">
        <v>29.0</v>
      </c>
      <c r="G633" s="692">
        <v>0.0</v>
      </c>
      <c r="H633" s="692">
        <v>89.0</v>
      </c>
      <c r="I633" s="692">
        <v>89.0</v>
      </c>
      <c r="J633" s="693">
        <v>0.0</v>
      </c>
      <c r="K633" s="21" t="s">
        <v>6741</v>
      </c>
      <c r="L633" s="21">
        <v>2.427462626E9</v>
      </c>
      <c r="M633" s="21" t="s">
        <v>58</v>
      </c>
      <c r="N633" s="21" t="s">
        <v>6742</v>
      </c>
      <c r="O633" s="21" t="s">
        <v>6743</v>
      </c>
      <c r="P633" s="21" t="s">
        <v>12490</v>
      </c>
      <c r="Q633" s="61">
        <f>COUNTIF('Hedef Liste'!$A:$A,A633)</f>
        <v>1</v>
      </c>
    </row>
    <row r="634" hidden="1">
      <c r="A634" s="21" t="s">
        <v>7191</v>
      </c>
      <c r="B634" s="21" t="s">
        <v>7192</v>
      </c>
      <c r="C634" s="691" t="s">
        <v>12510</v>
      </c>
      <c r="D634" s="21" t="s">
        <v>233</v>
      </c>
      <c r="E634" s="692">
        <v>116.0</v>
      </c>
      <c r="F634" s="694"/>
      <c r="G634" s="692">
        <v>20.0</v>
      </c>
      <c r="H634" s="692">
        <v>7.0</v>
      </c>
      <c r="I634" s="692">
        <v>27.0</v>
      </c>
      <c r="J634" s="693">
        <v>0.74</v>
      </c>
      <c r="K634" s="21" t="s">
        <v>7193</v>
      </c>
      <c r="L634" s="21">
        <v>5.441134445E9</v>
      </c>
      <c r="M634" s="21" t="s">
        <v>58</v>
      </c>
      <c r="N634" s="21" t="s">
        <v>59</v>
      </c>
      <c r="O634" s="21" t="s">
        <v>7194</v>
      </c>
      <c r="P634" s="21" t="s">
        <v>12490</v>
      </c>
      <c r="Q634" s="61">
        <f>COUNTIF('Hedef Liste'!$A:$A,A634)</f>
        <v>1</v>
      </c>
    </row>
    <row r="635" hidden="1">
      <c r="A635" s="21" t="s">
        <v>7715</v>
      </c>
      <c r="B635" s="21" t="s">
        <v>12951</v>
      </c>
      <c r="C635" s="691" t="s">
        <v>12489</v>
      </c>
      <c r="D635" s="21" t="s">
        <v>74</v>
      </c>
      <c r="E635" s="692">
        <v>314.0</v>
      </c>
      <c r="F635" s="692">
        <v>5.0</v>
      </c>
      <c r="G635" s="692">
        <v>6.0</v>
      </c>
      <c r="H635" s="692">
        <v>1.0</v>
      </c>
      <c r="I635" s="692">
        <v>7.0</v>
      </c>
      <c r="J635" s="693">
        <v>0.86</v>
      </c>
      <c r="K635" s="21" t="s">
        <v>7717</v>
      </c>
      <c r="L635" s="21">
        <v>5.44794628E9</v>
      </c>
      <c r="M635" s="21" t="s">
        <v>47</v>
      </c>
      <c r="N635" s="21" t="s">
        <v>5395</v>
      </c>
      <c r="O635" s="21" t="s">
        <v>7718</v>
      </c>
      <c r="P635" s="21" t="s">
        <v>12490</v>
      </c>
      <c r="Q635" s="61">
        <f>COUNTIF('Hedef Liste'!$A:$A,A635)</f>
        <v>1</v>
      </c>
    </row>
    <row r="636" hidden="1">
      <c r="A636" s="21" t="s">
        <v>1671</v>
      </c>
      <c r="B636" s="21" t="s">
        <v>12952</v>
      </c>
      <c r="C636" s="691" t="s">
        <v>12489</v>
      </c>
      <c r="D636" s="21" t="s">
        <v>45</v>
      </c>
      <c r="E636" s="692">
        <v>686.0</v>
      </c>
      <c r="F636" s="694"/>
      <c r="G636" s="692">
        <v>13.0</v>
      </c>
      <c r="H636" s="692">
        <v>12.0</v>
      </c>
      <c r="I636" s="692">
        <v>25.0</v>
      </c>
      <c r="J636" s="693">
        <v>0.52</v>
      </c>
      <c r="K636" s="21" t="s">
        <v>1662</v>
      </c>
      <c r="L636" s="21">
        <v>5.356602E9</v>
      </c>
      <c r="M636" s="21" t="s">
        <v>47</v>
      </c>
      <c r="N636" s="21" t="s">
        <v>119</v>
      </c>
      <c r="O636" s="21" t="s">
        <v>1673</v>
      </c>
      <c r="P636" s="21" t="s">
        <v>12490</v>
      </c>
      <c r="Q636" s="61">
        <f>COUNTIF('Hedef Liste'!$A:$A,A636)</f>
        <v>1</v>
      </c>
    </row>
    <row r="637" hidden="1">
      <c r="A637" s="21" t="s">
        <v>5242</v>
      </c>
      <c r="B637" s="21" t="s">
        <v>12953</v>
      </c>
      <c r="C637" s="691" t="s">
        <v>12489</v>
      </c>
      <c r="D637" s="21" t="s">
        <v>200</v>
      </c>
      <c r="E637" s="692">
        <v>560.0</v>
      </c>
      <c r="F637" s="692">
        <v>47.0</v>
      </c>
      <c r="G637" s="692">
        <v>0.0</v>
      </c>
      <c r="H637" s="692">
        <v>72.0</v>
      </c>
      <c r="I637" s="692">
        <v>72.0</v>
      </c>
      <c r="J637" s="693">
        <v>0.0</v>
      </c>
      <c r="K637" s="21" t="s">
        <v>5244</v>
      </c>
      <c r="L637" s="21">
        <v>5.384257492E9</v>
      </c>
      <c r="M637" s="21" t="s">
        <v>138</v>
      </c>
      <c r="N637" s="21" t="s">
        <v>4879</v>
      </c>
      <c r="O637" s="21" t="s">
        <v>5245</v>
      </c>
      <c r="P637" s="21" t="s">
        <v>12490</v>
      </c>
      <c r="Q637" s="61">
        <f>COUNTIF('Hedef Liste'!$A:$A,A637)</f>
        <v>1</v>
      </c>
    </row>
    <row r="638" hidden="1">
      <c r="A638" s="21" t="s">
        <v>3822</v>
      </c>
      <c r="B638" s="21" t="s">
        <v>3823</v>
      </c>
      <c r="C638" s="691" t="s">
        <v>12489</v>
      </c>
      <c r="D638" s="21" t="s">
        <v>818</v>
      </c>
      <c r="E638" s="692">
        <v>24.0</v>
      </c>
      <c r="F638" s="694"/>
      <c r="G638" s="692">
        <v>13.0</v>
      </c>
      <c r="H638" s="692">
        <v>14.0</v>
      </c>
      <c r="I638" s="692">
        <v>27.0</v>
      </c>
      <c r="J638" s="693">
        <v>0.48</v>
      </c>
      <c r="K638" s="21" t="s">
        <v>3824</v>
      </c>
      <c r="L638" s="21">
        <v>5.078510836E9</v>
      </c>
      <c r="M638" s="21" t="s">
        <v>47</v>
      </c>
      <c r="N638" s="21" t="s">
        <v>639</v>
      </c>
      <c r="O638" s="21" t="s">
        <v>3825</v>
      </c>
      <c r="P638" s="21" t="s">
        <v>12490</v>
      </c>
      <c r="Q638" s="61">
        <f>COUNTIF('Hedef Liste'!$A:$A,A638)</f>
        <v>1</v>
      </c>
    </row>
    <row r="639" hidden="1">
      <c r="A639" s="21" t="s">
        <v>1333</v>
      </c>
      <c r="B639" s="21" t="s">
        <v>1334</v>
      </c>
      <c r="C639" s="691" t="s">
        <v>12489</v>
      </c>
      <c r="D639" s="21" t="s">
        <v>74</v>
      </c>
      <c r="E639" s="692">
        <v>159.0</v>
      </c>
      <c r="F639" s="692">
        <v>2.0</v>
      </c>
      <c r="G639" s="692">
        <v>0.0</v>
      </c>
      <c r="H639" s="692">
        <v>8.0</v>
      </c>
      <c r="I639" s="692">
        <v>8.0</v>
      </c>
      <c r="J639" s="693">
        <v>0.0</v>
      </c>
      <c r="K639" s="21" t="s">
        <v>1335</v>
      </c>
      <c r="L639" s="21">
        <v>5.359590777E9</v>
      </c>
      <c r="M639" s="21" t="s">
        <v>47</v>
      </c>
      <c r="N639" s="21" t="s">
        <v>566</v>
      </c>
      <c r="O639" s="21" t="s">
        <v>1336</v>
      </c>
      <c r="P639" s="21" t="s">
        <v>12490</v>
      </c>
      <c r="Q639" s="61">
        <f>COUNTIF('Hedef Liste'!$A:$A,A639)</f>
        <v>1</v>
      </c>
    </row>
    <row r="640" hidden="1">
      <c r="A640" s="21" t="s">
        <v>3783</v>
      </c>
      <c r="B640" s="21" t="s">
        <v>3784</v>
      </c>
      <c r="C640" s="691" t="s">
        <v>12489</v>
      </c>
      <c r="D640" s="21" t="s">
        <v>1828</v>
      </c>
      <c r="E640" s="692">
        <v>210.0</v>
      </c>
      <c r="F640" s="692">
        <v>1.0</v>
      </c>
      <c r="G640" s="692">
        <v>15.0</v>
      </c>
      <c r="H640" s="692">
        <v>35.0</v>
      </c>
      <c r="I640" s="692">
        <v>50.0</v>
      </c>
      <c r="J640" s="693">
        <v>0.3</v>
      </c>
      <c r="K640" s="21" t="s">
        <v>3785</v>
      </c>
      <c r="L640" s="21">
        <v>2.422282333E9</v>
      </c>
      <c r="M640" s="21" t="s">
        <v>47</v>
      </c>
      <c r="N640" s="21" t="s">
        <v>1059</v>
      </c>
      <c r="O640" s="21" t="s">
        <v>3786</v>
      </c>
      <c r="P640" s="21" t="s">
        <v>12490</v>
      </c>
      <c r="Q640" s="61">
        <f>COUNTIF('Hedef Liste'!$A:$A,A640)</f>
        <v>1</v>
      </c>
    </row>
    <row r="641" hidden="1">
      <c r="A641" s="21" t="s">
        <v>4230</v>
      </c>
      <c r="B641" s="21" t="s">
        <v>4231</v>
      </c>
      <c r="C641" s="691" t="s">
        <v>12489</v>
      </c>
      <c r="D641" s="21" t="s">
        <v>45</v>
      </c>
      <c r="E641" s="692">
        <v>902.0</v>
      </c>
      <c r="F641" s="692">
        <v>38.0</v>
      </c>
      <c r="G641" s="692">
        <v>0.0</v>
      </c>
      <c r="H641" s="692">
        <v>14.0</v>
      </c>
      <c r="I641" s="692">
        <v>14.0</v>
      </c>
      <c r="J641" s="693">
        <v>0.0</v>
      </c>
      <c r="K641" s="21" t="s">
        <v>4232</v>
      </c>
      <c r="L641" s="21">
        <v>2.427467317E9</v>
      </c>
      <c r="M641" s="21" t="s">
        <v>58</v>
      </c>
      <c r="N641" s="21" t="s">
        <v>1823</v>
      </c>
      <c r="O641" s="21" t="s">
        <v>4233</v>
      </c>
      <c r="P641" s="21" t="s">
        <v>12490</v>
      </c>
      <c r="Q641" s="61">
        <f>COUNTIF('Hedef Liste'!$A:$A,A641)</f>
        <v>1</v>
      </c>
    </row>
    <row r="642" hidden="1">
      <c r="A642" s="21" t="s">
        <v>6481</v>
      </c>
      <c r="B642" s="21" t="s">
        <v>6482</v>
      </c>
      <c r="C642" s="691" t="s">
        <v>12489</v>
      </c>
      <c r="D642" s="21" t="s">
        <v>110</v>
      </c>
      <c r="E642" s="692">
        <v>2868.0</v>
      </c>
      <c r="F642" s="692">
        <v>88.0</v>
      </c>
      <c r="G642" s="692">
        <v>0.0</v>
      </c>
      <c r="H642" s="692">
        <v>53.0</v>
      </c>
      <c r="I642" s="692">
        <v>53.0</v>
      </c>
      <c r="J642" s="693">
        <v>0.0</v>
      </c>
      <c r="K642" s="21" t="s">
        <v>6483</v>
      </c>
      <c r="L642" s="21">
        <v>5.541445093E9</v>
      </c>
      <c r="M642" s="21" t="s">
        <v>65</v>
      </c>
      <c r="N642" s="21" t="s">
        <v>66</v>
      </c>
      <c r="O642" s="21" t="s">
        <v>6484</v>
      </c>
      <c r="P642" s="21" t="s">
        <v>12490</v>
      </c>
      <c r="Q642" s="61">
        <f>COUNTIF('Hedef Liste'!$A:$A,A642)</f>
        <v>1</v>
      </c>
    </row>
    <row r="643" hidden="1">
      <c r="A643" s="21" t="s">
        <v>5398</v>
      </c>
      <c r="B643" s="21" t="s">
        <v>5399</v>
      </c>
      <c r="C643" s="691" t="s">
        <v>12510</v>
      </c>
      <c r="D643" s="21" t="s">
        <v>233</v>
      </c>
      <c r="E643" s="692">
        <v>111.0</v>
      </c>
      <c r="F643" s="694"/>
      <c r="G643" s="692">
        <v>0.0</v>
      </c>
      <c r="H643" s="692">
        <v>71.0</v>
      </c>
      <c r="I643" s="692">
        <v>71.0</v>
      </c>
      <c r="J643" s="693">
        <v>0.0</v>
      </c>
      <c r="K643" s="21" t="s">
        <v>2520</v>
      </c>
      <c r="L643" s="21">
        <v>5.511916837E9</v>
      </c>
      <c r="M643" s="21" t="s">
        <v>138</v>
      </c>
      <c r="N643" s="21" t="s">
        <v>181</v>
      </c>
      <c r="O643" s="21" t="s">
        <v>2521</v>
      </c>
      <c r="P643" s="21" t="s">
        <v>12490</v>
      </c>
      <c r="Q643" s="61">
        <f>COUNTIF('Hedef Liste'!$A:$A,A643)</f>
        <v>1</v>
      </c>
    </row>
    <row r="644" hidden="1">
      <c r="A644" s="21" t="s">
        <v>3244</v>
      </c>
      <c r="B644" s="21" t="s">
        <v>3245</v>
      </c>
      <c r="C644" s="691" t="s">
        <v>12489</v>
      </c>
      <c r="D644" s="21" t="s">
        <v>200</v>
      </c>
      <c r="E644" s="692">
        <v>3836.0</v>
      </c>
      <c r="F644" s="692">
        <v>193.0</v>
      </c>
      <c r="G644" s="692">
        <v>16.0</v>
      </c>
      <c r="H644" s="692">
        <v>28.0</v>
      </c>
      <c r="I644" s="692">
        <v>44.0</v>
      </c>
      <c r="J644" s="693">
        <v>0.36</v>
      </c>
      <c r="K644" s="21" t="s">
        <v>3246</v>
      </c>
      <c r="L644" s="21">
        <v>2.425137071E9</v>
      </c>
      <c r="M644" s="21" t="s">
        <v>368</v>
      </c>
      <c r="N644" s="21" t="s">
        <v>682</v>
      </c>
      <c r="O644" s="21" t="s">
        <v>3247</v>
      </c>
      <c r="P644" s="21" t="s">
        <v>12490</v>
      </c>
      <c r="Q644" s="61">
        <f>COUNTIF('Hedef Liste'!$A:$A,A644)</f>
        <v>1</v>
      </c>
    </row>
    <row r="645" hidden="1">
      <c r="A645" s="21" t="s">
        <v>7979</v>
      </c>
      <c r="B645" s="21" t="s">
        <v>7980</v>
      </c>
      <c r="C645" s="691" t="s">
        <v>12489</v>
      </c>
      <c r="D645" s="21" t="s">
        <v>152</v>
      </c>
      <c r="E645" s="692">
        <v>4033.0</v>
      </c>
      <c r="F645" s="692">
        <v>218.0</v>
      </c>
      <c r="G645" s="692">
        <v>2.0</v>
      </c>
      <c r="H645" s="692">
        <v>45.0</v>
      </c>
      <c r="I645" s="692">
        <v>47.0</v>
      </c>
      <c r="J645" s="693">
        <v>0.04</v>
      </c>
      <c r="K645" s="21" t="s">
        <v>7981</v>
      </c>
      <c r="L645" s="21">
        <v>2.423112124E9</v>
      </c>
      <c r="M645" s="21" t="s">
        <v>47</v>
      </c>
      <c r="N645" s="21" t="s">
        <v>81</v>
      </c>
      <c r="O645" s="21" t="s">
        <v>7982</v>
      </c>
      <c r="P645" s="21" t="s">
        <v>12490</v>
      </c>
      <c r="Q645" s="61">
        <f>COUNTIF('Hedef Liste'!$A:$A,A645)</f>
        <v>1</v>
      </c>
    </row>
    <row r="646" hidden="1">
      <c r="A646" s="21" t="s">
        <v>1238</v>
      </c>
      <c r="B646" s="21" t="s">
        <v>1239</v>
      </c>
      <c r="C646" s="691" t="s">
        <v>12489</v>
      </c>
      <c r="D646" s="21" t="s">
        <v>200</v>
      </c>
      <c r="E646" s="692">
        <v>77.0</v>
      </c>
      <c r="F646" s="692">
        <v>9.0</v>
      </c>
      <c r="G646" s="692">
        <v>0.0</v>
      </c>
      <c r="H646" s="692">
        <v>31.0</v>
      </c>
      <c r="I646" s="692">
        <v>31.0</v>
      </c>
      <c r="J646" s="693">
        <v>0.0</v>
      </c>
      <c r="K646" s="21" t="s">
        <v>1240</v>
      </c>
      <c r="L646" s="21">
        <v>2.428215555E9</v>
      </c>
      <c r="M646" s="21" t="s">
        <v>544</v>
      </c>
      <c r="N646" s="21" t="s">
        <v>1241</v>
      </c>
      <c r="O646" s="21" t="s">
        <v>1242</v>
      </c>
      <c r="P646" s="21" t="s">
        <v>12490</v>
      </c>
      <c r="Q646" s="61">
        <f>COUNTIF('Hedef Liste'!$A:$A,A646)</f>
        <v>1</v>
      </c>
    </row>
    <row r="647" hidden="1">
      <c r="A647" s="21" t="s">
        <v>5849</v>
      </c>
      <c r="B647" s="21" t="s">
        <v>5850</v>
      </c>
      <c r="C647" s="691" t="s">
        <v>12489</v>
      </c>
      <c r="D647" s="21" t="s">
        <v>200</v>
      </c>
      <c r="E647" s="692">
        <v>414.0</v>
      </c>
      <c r="F647" s="692">
        <v>19.0</v>
      </c>
      <c r="G647" s="692">
        <v>0.0</v>
      </c>
      <c r="H647" s="692">
        <v>48.0</v>
      </c>
      <c r="I647" s="692">
        <v>48.0</v>
      </c>
      <c r="J647" s="693">
        <v>0.0</v>
      </c>
      <c r="K647" s="21" t="s">
        <v>1652</v>
      </c>
      <c r="L647" s="21">
        <v>5.345108981E9</v>
      </c>
      <c r="M647" s="21" t="s">
        <v>58</v>
      </c>
      <c r="N647" s="21" t="s">
        <v>1886</v>
      </c>
      <c r="O647" s="21" t="s">
        <v>5851</v>
      </c>
      <c r="P647" s="21" t="s">
        <v>12490</v>
      </c>
      <c r="Q647" s="61">
        <f>COUNTIF('Hedef Liste'!$A:$A,A647)</f>
        <v>1</v>
      </c>
    </row>
    <row r="648" hidden="1">
      <c r="A648" s="21" t="s">
        <v>6411</v>
      </c>
      <c r="B648" s="21" t="s">
        <v>6412</v>
      </c>
      <c r="C648" s="691" t="s">
        <v>12489</v>
      </c>
      <c r="D648" s="21" t="s">
        <v>200</v>
      </c>
      <c r="E648" s="692">
        <v>1226.0</v>
      </c>
      <c r="F648" s="692">
        <v>97.0</v>
      </c>
      <c r="G648" s="692">
        <v>0.0</v>
      </c>
      <c r="H648" s="692">
        <v>27.0</v>
      </c>
      <c r="I648" s="692">
        <v>27.0</v>
      </c>
      <c r="J648" s="693">
        <v>0.0</v>
      </c>
      <c r="K648" s="21" t="s">
        <v>6413</v>
      </c>
      <c r="L648" s="21">
        <v>5.469183761E9</v>
      </c>
      <c r="M648" s="21" t="s">
        <v>47</v>
      </c>
      <c r="N648" s="21" t="s">
        <v>740</v>
      </c>
      <c r="O648" s="21" t="s">
        <v>6414</v>
      </c>
      <c r="P648" s="21" t="s">
        <v>12490</v>
      </c>
      <c r="Q648" s="61">
        <f>COUNTIF('Hedef Liste'!$A:$A,A648)</f>
        <v>1</v>
      </c>
    </row>
    <row r="649" hidden="1">
      <c r="A649" s="21" t="s">
        <v>5506</v>
      </c>
      <c r="B649" s="21" t="s">
        <v>5507</v>
      </c>
      <c r="C649" s="691" t="s">
        <v>12489</v>
      </c>
      <c r="D649" s="21" t="s">
        <v>325</v>
      </c>
      <c r="E649" s="692">
        <v>671.0</v>
      </c>
      <c r="F649" s="692">
        <v>19.0</v>
      </c>
      <c r="G649" s="692">
        <v>12.0</v>
      </c>
      <c r="H649" s="692">
        <v>29.0</v>
      </c>
      <c r="I649" s="692">
        <v>41.0</v>
      </c>
      <c r="J649" s="693">
        <v>0.29</v>
      </c>
      <c r="K649" s="21" t="s">
        <v>5508</v>
      </c>
      <c r="L649" s="21">
        <v>5.373320758E9</v>
      </c>
      <c r="M649" s="21" t="s">
        <v>65</v>
      </c>
      <c r="N649" s="21" t="s">
        <v>2652</v>
      </c>
      <c r="O649" s="21" t="s">
        <v>5509</v>
      </c>
      <c r="P649" s="21" t="s">
        <v>12490</v>
      </c>
      <c r="Q649" s="61">
        <f>COUNTIF('Hedef Liste'!$A:$A,A649)</f>
        <v>1</v>
      </c>
    </row>
    <row r="650" hidden="1">
      <c r="A650" s="21" t="s">
        <v>3709</v>
      </c>
      <c r="B650" s="21" t="s">
        <v>3710</v>
      </c>
      <c r="C650" s="691" t="s">
        <v>12489</v>
      </c>
      <c r="D650" s="21" t="s">
        <v>200</v>
      </c>
      <c r="E650" s="692">
        <v>709.0</v>
      </c>
      <c r="F650" s="692">
        <v>65.0</v>
      </c>
      <c r="G650" s="692">
        <v>10.0</v>
      </c>
      <c r="H650" s="692">
        <v>36.0</v>
      </c>
      <c r="I650" s="692">
        <v>46.0</v>
      </c>
      <c r="J650" s="693">
        <v>0.22</v>
      </c>
      <c r="K650" s="21" t="s">
        <v>3711</v>
      </c>
      <c r="L650" s="21">
        <v>2.423441545E9</v>
      </c>
      <c r="M650" s="21" t="s">
        <v>65</v>
      </c>
      <c r="N650" s="21" t="s">
        <v>1197</v>
      </c>
      <c r="O650" s="21" t="s">
        <v>3712</v>
      </c>
      <c r="P650" s="21" t="s">
        <v>12490</v>
      </c>
      <c r="Q650" s="61">
        <f>COUNTIF('Hedef Liste'!$A:$A,A650)</f>
        <v>1</v>
      </c>
    </row>
    <row r="651" hidden="1">
      <c r="A651" s="21" t="s">
        <v>1642</v>
      </c>
      <c r="B651" s="21" t="s">
        <v>12954</v>
      </c>
      <c r="C651" s="691" t="s">
        <v>12510</v>
      </c>
      <c r="D651" s="21" t="s">
        <v>126</v>
      </c>
      <c r="E651" s="692">
        <v>2029.0</v>
      </c>
      <c r="F651" s="694"/>
      <c r="G651" s="692">
        <v>14.0</v>
      </c>
      <c r="H651" s="692">
        <v>42.0</v>
      </c>
      <c r="I651" s="692">
        <v>56.0</v>
      </c>
      <c r="J651" s="693">
        <v>0.25</v>
      </c>
      <c r="K651" s="21" t="s">
        <v>1569</v>
      </c>
      <c r="L651" s="21">
        <v>5.4154025E9</v>
      </c>
      <c r="M651" s="21" t="s">
        <v>47</v>
      </c>
      <c r="N651" s="21" t="s">
        <v>639</v>
      </c>
      <c r="O651" s="21" t="s">
        <v>1570</v>
      </c>
      <c r="P651" s="21" t="s">
        <v>12490</v>
      </c>
      <c r="Q651" s="61">
        <f>COUNTIF('Hedef Liste'!$A:$A,A651)</f>
        <v>1</v>
      </c>
    </row>
    <row r="652" hidden="1">
      <c r="A652" s="21" t="s">
        <v>3757</v>
      </c>
      <c r="B652" s="21" t="s">
        <v>12955</v>
      </c>
      <c r="C652" s="691" t="s">
        <v>12489</v>
      </c>
      <c r="D652" s="21" t="s">
        <v>200</v>
      </c>
      <c r="E652" s="692">
        <v>2322.0</v>
      </c>
      <c r="F652" s="692">
        <v>108.0</v>
      </c>
      <c r="G652" s="692">
        <v>0.0</v>
      </c>
      <c r="H652" s="692">
        <v>44.0</v>
      </c>
      <c r="I652" s="692">
        <v>44.0</v>
      </c>
      <c r="J652" s="693">
        <v>0.0</v>
      </c>
      <c r="K652" s="21" t="s">
        <v>3754</v>
      </c>
      <c r="L652" s="21">
        <v>2.42238552E9</v>
      </c>
      <c r="M652" s="21" t="s">
        <v>47</v>
      </c>
      <c r="N652" s="21" t="s">
        <v>1053</v>
      </c>
      <c r="O652" s="21" t="s">
        <v>3759</v>
      </c>
      <c r="P652" s="21" t="s">
        <v>12490</v>
      </c>
      <c r="Q652" s="61">
        <f>COUNTIF('Hedef Liste'!$A:$A,A652)</f>
        <v>1</v>
      </c>
    </row>
    <row r="653" hidden="1">
      <c r="A653" s="21" t="s">
        <v>6360</v>
      </c>
      <c r="B653" s="21" t="s">
        <v>6361</v>
      </c>
      <c r="C653" s="691" t="s">
        <v>12489</v>
      </c>
      <c r="D653" s="21" t="s">
        <v>818</v>
      </c>
      <c r="E653" s="692">
        <v>352.0</v>
      </c>
      <c r="F653" s="692">
        <v>9.0</v>
      </c>
      <c r="G653" s="692">
        <v>0.0</v>
      </c>
      <c r="H653" s="692">
        <v>61.0</v>
      </c>
      <c r="I653" s="692">
        <v>61.0</v>
      </c>
      <c r="J653" s="693">
        <v>0.0</v>
      </c>
      <c r="K653" s="21" t="s">
        <v>6362</v>
      </c>
      <c r="L653" s="21">
        <v>5.438359244E9</v>
      </c>
      <c r="M653" s="21" t="s">
        <v>65</v>
      </c>
      <c r="N653" s="21" t="s">
        <v>772</v>
      </c>
      <c r="O653" s="21" t="s">
        <v>6363</v>
      </c>
      <c r="P653" s="21" t="s">
        <v>12490</v>
      </c>
      <c r="Q653" s="61">
        <f>COUNTIF('Hedef Liste'!$A:$A,A653)</f>
        <v>1</v>
      </c>
    </row>
    <row r="654" hidden="1">
      <c r="A654" s="21" t="s">
        <v>2992</v>
      </c>
      <c r="B654" s="21" t="s">
        <v>2993</v>
      </c>
      <c r="C654" s="691" t="s">
        <v>12489</v>
      </c>
      <c r="D654" s="21" t="s">
        <v>45</v>
      </c>
      <c r="E654" s="692">
        <v>579.0</v>
      </c>
      <c r="F654" s="692">
        <v>21.0</v>
      </c>
      <c r="G654" s="692">
        <v>0.0</v>
      </c>
      <c r="H654" s="692">
        <v>18.0</v>
      </c>
      <c r="I654" s="692">
        <v>18.0</v>
      </c>
      <c r="J654" s="693">
        <v>0.0</v>
      </c>
      <c r="K654" s="21" t="s">
        <v>2994</v>
      </c>
      <c r="L654" s="21">
        <v>2.425111453E9</v>
      </c>
      <c r="M654" s="21" t="s">
        <v>368</v>
      </c>
      <c r="N654" s="21" t="s">
        <v>652</v>
      </c>
      <c r="O654" s="21" t="s">
        <v>2995</v>
      </c>
      <c r="P654" s="21" t="s">
        <v>12490</v>
      </c>
      <c r="Q654" s="61">
        <f>COUNTIF('Hedef Liste'!$A:$A,A654)</f>
        <v>1</v>
      </c>
    </row>
    <row r="655" hidden="1">
      <c r="A655" s="21" t="s">
        <v>7076</v>
      </c>
      <c r="B655" s="21" t="s">
        <v>7077</v>
      </c>
      <c r="C655" s="691" t="s">
        <v>12489</v>
      </c>
      <c r="D655" s="21" t="s">
        <v>1694</v>
      </c>
      <c r="E655" s="692">
        <v>62.0</v>
      </c>
      <c r="F655" s="692">
        <v>4.0</v>
      </c>
      <c r="G655" s="692">
        <v>0.0</v>
      </c>
      <c r="H655" s="692">
        <v>79.0</v>
      </c>
      <c r="I655" s="692">
        <v>79.0</v>
      </c>
      <c r="J655" s="693">
        <v>0.0</v>
      </c>
      <c r="K655" s="21" t="s">
        <v>7078</v>
      </c>
      <c r="L655" s="21">
        <v>5.493249325E9</v>
      </c>
      <c r="M655" s="21" t="s">
        <v>47</v>
      </c>
      <c r="N655" s="21" t="s">
        <v>1202</v>
      </c>
      <c r="O655" s="21" t="s">
        <v>7079</v>
      </c>
      <c r="P655" s="21" t="s">
        <v>12490</v>
      </c>
      <c r="Q655" s="61">
        <f>COUNTIF('Hedef Liste'!$A:$A,A655)</f>
        <v>1</v>
      </c>
    </row>
    <row r="656" hidden="1">
      <c r="A656" s="21" t="s">
        <v>8017</v>
      </c>
      <c r="B656" s="21" t="s">
        <v>8018</v>
      </c>
      <c r="C656" s="691" t="s">
        <v>12489</v>
      </c>
      <c r="D656" s="21" t="s">
        <v>152</v>
      </c>
      <c r="E656" s="692">
        <v>558.0</v>
      </c>
      <c r="F656" s="692">
        <v>48.0</v>
      </c>
      <c r="G656" s="692">
        <v>0.0</v>
      </c>
      <c r="H656" s="692">
        <v>53.0</v>
      </c>
      <c r="I656" s="692">
        <v>53.0</v>
      </c>
      <c r="J656" s="693">
        <v>0.0</v>
      </c>
      <c r="K656" s="21" t="s">
        <v>8019</v>
      </c>
      <c r="L656" s="21">
        <v>2.423510114E9</v>
      </c>
      <c r="M656" s="21" t="s">
        <v>47</v>
      </c>
      <c r="N656" s="21" t="s">
        <v>6212</v>
      </c>
      <c r="O656" s="21" t="s">
        <v>8020</v>
      </c>
      <c r="P656" s="21" t="s">
        <v>12490</v>
      </c>
      <c r="Q656" s="61">
        <f>COUNTIF('Hedef Liste'!$A:$A,A656)</f>
        <v>1</v>
      </c>
    </row>
    <row r="657" hidden="1">
      <c r="A657" s="21" t="s">
        <v>1056</v>
      </c>
      <c r="B657" s="21" t="s">
        <v>1057</v>
      </c>
      <c r="C657" s="691" t="s">
        <v>12510</v>
      </c>
      <c r="D657" s="21" t="s">
        <v>63</v>
      </c>
      <c r="E657" s="692">
        <v>872.0</v>
      </c>
      <c r="F657" s="694"/>
      <c r="G657" s="692">
        <v>36.0</v>
      </c>
      <c r="H657" s="692">
        <v>22.0</v>
      </c>
      <c r="I657" s="692">
        <v>58.0</v>
      </c>
      <c r="J657" s="693">
        <v>0.62</v>
      </c>
      <c r="K657" s="21" t="s">
        <v>1058</v>
      </c>
      <c r="L657" s="21">
        <v>5.422100777E9</v>
      </c>
      <c r="M657" s="21" t="s">
        <v>47</v>
      </c>
      <c r="N657" s="21" t="s">
        <v>1059</v>
      </c>
      <c r="O657" s="21" t="s">
        <v>1060</v>
      </c>
      <c r="P657" s="21" t="s">
        <v>12490</v>
      </c>
      <c r="Q657" s="61">
        <f>COUNTIF('Hedef Liste'!$A:$A,A657)</f>
        <v>1</v>
      </c>
    </row>
    <row r="658" hidden="1">
      <c r="A658" s="21" t="s">
        <v>4961</v>
      </c>
      <c r="B658" s="21" t="s">
        <v>4962</v>
      </c>
      <c r="C658" s="691" t="s">
        <v>12489</v>
      </c>
      <c r="D658" s="21" t="s">
        <v>126</v>
      </c>
      <c r="E658" s="692">
        <v>275.0</v>
      </c>
      <c r="F658" s="692">
        <v>1.0</v>
      </c>
      <c r="G658" s="692">
        <v>0.0</v>
      </c>
      <c r="H658" s="692">
        <v>21.0</v>
      </c>
      <c r="I658" s="692">
        <v>21.0</v>
      </c>
      <c r="J658" s="693">
        <v>0.0</v>
      </c>
      <c r="K658" s="21" t="s">
        <v>3663</v>
      </c>
      <c r="L658" s="21">
        <v>5.424513767E9</v>
      </c>
      <c r="M658" s="21" t="s">
        <v>544</v>
      </c>
      <c r="N658" s="21" t="s">
        <v>4963</v>
      </c>
      <c r="O658" s="21" t="s">
        <v>4964</v>
      </c>
      <c r="P658" s="21" t="s">
        <v>12490</v>
      </c>
      <c r="Q658" s="61">
        <f>COUNTIF('Hedef Liste'!$A:$A,A658)</f>
        <v>1</v>
      </c>
    </row>
    <row r="659" hidden="1">
      <c r="A659" s="21" t="s">
        <v>2362</v>
      </c>
      <c r="B659" s="21" t="s">
        <v>2363</v>
      </c>
      <c r="C659" s="691" t="s">
        <v>12489</v>
      </c>
      <c r="D659" s="21" t="s">
        <v>200</v>
      </c>
      <c r="E659" s="692">
        <v>222.0</v>
      </c>
      <c r="F659" s="692">
        <v>14.0</v>
      </c>
      <c r="G659" s="692">
        <v>11.0</v>
      </c>
      <c r="H659" s="692">
        <v>7.0</v>
      </c>
      <c r="I659" s="692">
        <v>18.0</v>
      </c>
      <c r="J659" s="693">
        <v>0.61</v>
      </c>
      <c r="K659" s="21" t="s">
        <v>2364</v>
      </c>
      <c r="L659" s="21">
        <v>5.392372284E9</v>
      </c>
      <c r="M659" s="21" t="s">
        <v>47</v>
      </c>
      <c r="N659" s="21" t="s">
        <v>766</v>
      </c>
      <c r="O659" s="21" t="s">
        <v>2365</v>
      </c>
      <c r="P659" s="21" t="s">
        <v>12490</v>
      </c>
      <c r="Q659" s="61">
        <f>COUNTIF('Hedef Liste'!$A:$A,A659)</f>
        <v>1</v>
      </c>
    </row>
    <row r="660" hidden="1">
      <c r="A660" s="21" t="s">
        <v>4059</v>
      </c>
      <c r="B660" s="21" t="s">
        <v>4060</v>
      </c>
      <c r="C660" s="691" t="s">
        <v>12489</v>
      </c>
      <c r="D660" s="21" t="s">
        <v>818</v>
      </c>
      <c r="E660" s="692">
        <v>47.0</v>
      </c>
      <c r="F660" s="692">
        <v>3.0</v>
      </c>
      <c r="G660" s="692">
        <v>80.0</v>
      </c>
      <c r="H660" s="692">
        <v>16.0</v>
      </c>
      <c r="I660" s="692">
        <v>96.0</v>
      </c>
      <c r="J660" s="693">
        <v>0.83</v>
      </c>
      <c r="K660" s="21" t="s">
        <v>4061</v>
      </c>
      <c r="L660" s="21">
        <v>5.532284528E9</v>
      </c>
      <c r="M660" s="21" t="s">
        <v>65</v>
      </c>
      <c r="N660" s="21" t="s">
        <v>3323</v>
      </c>
      <c r="O660" s="21" t="s">
        <v>4062</v>
      </c>
      <c r="P660" s="21" t="s">
        <v>12490</v>
      </c>
      <c r="Q660" s="61">
        <f>COUNTIF('Hedef Liste'!$A:$A,A660)</f>
        <v>1</v>
      </c>
    </row>
    <row r="661" hidden="1">
      <c r="A661" s="21" t="s">
        <v>12956</v>
      </c>
      <c r="B661" s="21" t="s">
        <v>12957</v>
      </c>
      <c r="C661" s="691" t="s">
        <v>12489</v>
      </c>
      <c r="D661" s="21" t="s">
        <v>110</v>
      </c>
      <c r="E661" s="692">
        <v>2298.0</v>
      </c>
      <c r="F661" s="692">
        <v>255.0</v>
      </c>
      <c r="G661" s="692">
        <v>56.0</v>
      </c>
      <c r="H661" s="692">
        <v>15.0</v>
      </c>
      <c r="I661" s="692">
        <v>71.0</v>
      </c>
      <c r="J661" s="693">
        <v>0.79</v>
      </c>
      <c r="K661" s="21" t="s">
        <v>12842</v>
      </c>
      <c r="L661" s="21">
        <v>2.42519099E9</v>
      </c>
      <c r="M661" s="21" t="s">
        <v>368</v>
      </c>
      <c r="N661" s="21" t="s">
        <v>652</v>
      </c>
      <c r="O661" s="21" t="s">
        <v>12958</v>
      </c>
      <c r="P661" s="21" t="s">
        <v>12505</v>
      </c>
      <c r="Q661" s="61">
        <f>COUNTIF('Hedef Liste'!$A:$A,A661)</f>
        <v>0</v>
      </c>
    </row>
    <row r="662" hidden="1">
      <c r="A662" s="21" t="s">
        <v>8264</v>
      </c>
      <c r="B662" s="21" t="s">
        <v>8265</v>
      </c>
      <c r="C662" s="691" t="s">
        <v>12489</v>
      </c>
      <c r="D662" s="21" t="s">
        <v>1007</v>
      </c>
      <c r="E662" s="692">
        <v>327.0</v>
      </c>
      <c r="F662" s="692">
        <v>5.0</v>
      </c>
      <c r="G662" s="692">
        <v>6.0</v>
      </c>
      <c r="H662" s="692">
        <v>1.0</v>
      </c>
      <c r="I662" s="692">
        <v>7.0</v>
      </c>
      <c r="J662" s="693">
        <v>0.86</v>
      </c>
      <c r="K662" s="21" t="s">
        <v>8266</v>
      </c>
      <c r="L662" s="21">
        <v>5.383510107E9</v>
      </c>
      <c r="M662" s="21" t="s">
        <v>47</v>
      </c>
      <c r="N662" s="21" t="s">
        <v>227</v>
      </c>
      <c r="O662" s="21" t="s">
        <v>12959</v>
      </c>
      <c r="P662" s="21" t="s">
        <v>12490</v>
      </c>
      <c r="Q662" s="61">
        <f>COUNTIF('Hedef Liste'!$A:$A,A662)</f>
        <v>1</v>
      </c>
    </row>
    <row r="663" hidden="1">
      <c r="A663" s="21" t="s">
        <v>1904</v>
      </c>
      <c r="B663" s="21" t="s">
        <v>1905</v>
      </c>
      <c r="C663" s="691" t="s">
        <v>12489</v>
      </c>
      <c r="D663" s="21" t="s">
        <v>818</v>
      </c>
      <c r="E663" s="692">
        <v>683.0</v>
      </c>
      <c r="F663" s="692">
        <v>31.0</v>
      </c>
      <c r="G663" s="692">
        <v>36.0</v>
      </c>
      <c r="H663" s="692">
        <v>9.0</v>
      </c>
      <c r="I663" s="692">
        <v>45.0</v>
      </c>
      <c r="J663" s="693">
        <v>0.8</v>
      </c>
      <c r="K663" s="21" t="s">
        <v>1906</v>
      </c>
      <c r="L663" s="21">
        <v>2.422488001E9</v>
      </c>
      <c r="M663" s="21" t="s">
        <v>47</v>
      </c>
      <c r="N663" s="21" t="s">
        <v>766</v>
      </c>
      <c r="O663" s="21" t="s">
        <v>1907</v>
      </c>
      <c r="P663" s="21" t="s">
        <v>12490</v>
      </c>
      <c r="Q663" s="61">
        <f>COUNTIF('Hedef Liste'!$A:$A,A663)</f>
        <v>1</v>
      </c>
    </row>
    <row r="664" hidden="1">
      <c r="A664" s="21" t="s">
        <v>2751</v>
      </c>
      <c r="B664" s="21" t="s">
        <v>2752</v>
      </c>
      <c r="C664" s="691" t="s">
        <v>12489</v>
      </c>
      <c r="D664" s="21" t="s">
        <v>200</v>
      </c>
      <c r="E664" s="692">
        <v>731.0</v>
      </c>
      <c r="F664" s="692">
        <v>15.0</v>
      </c>
      <c r="G664" s="692">
        <v>12.0</v>
      </c>
      <c r="H664" s="692">
        <v>3.0</v>
      </c>
      <c r="I664" s="692">
        <v>15.0</v>
      </c>
      <c r="J664" s="693">
        <v>0.8</v>
      </c>
      <c r="K664" s="21" t="s">
        <v>2753</v>
      </c>
      <c r="L664" s="21">
        <v>2.423218822E9</v>
      </c>
      <c r="M664" s="21" t="s">
        <v>47</v>
      </c>
      <c r="N664" s="21" t="s">
        <v>81</v>
      </c>
      <c r="O664" s="21" t="s">
        <v>2754</v>
      </c>
      <c r="P664" s="21" t="s">
        <v>12490</v>
      </c>
      <c r="Q664" s="61">
        <f>COUNTIF('Hedef Liste'!$A:$A,A664)</f>
        <v>1</v>
      </c>
    </row>
    <row r="665" hidden="1">
      <c r="A665" s="21" t="s">
        <v>2853</v>
      </c>
      <c r="B665" s="21" t="s">
        <v>2854</v>
      </c>
      <c r="C665" s="691" t="s">
        <v>12489</v>
      </c>
      <c r="D665" s="21" t="s">
        <v>102</v>
      </c>
      <c r="E665" s="692">
        <v>360.0</v>
      </c>
      <c r="F665" s="692">
        <v>16.0</v>
      </c>
      <c r="G665" s="692">
        <v>34.0</v>
      </c>
      <c r="H665" s="692">
        <v>10.0</v>
      </c>
      <c r="I665" s="692">
        <v>44.0</v>
      </c>
      <c r="J665" s="693">
        <v>0.77</v>
      </c>
      <c r="K665" s="21" t="s">
        <v>2855</v>
      </c>
      <c r="L665" s="21">
        <v>2.422379772E9</v>
      </c>
      <c r="M665" s="21" t="s">
        <v>47</v>
      </c>
      <c r="N665" s="21" t="s">
        <v>639</v>
      </c>
      <c r="O665" s="21" t="s">
        <v>2856</v>
      </c>
      <c r="P665" s="21" t="s">
        <v>12490</v>
      </c>
      <c r="Q665" s="61">
        <f>COUNTIF('Hedef Liste'!$A:$A,A665)</f>
        <v>1</v>
      </c>
    </row>
    <row r="666" hidden="1">
      <c r="A666" s="21" t="s">
        <v>7912</v>
      </c>
      <c r="B666" s="21" t="s">
        <v>7913</v>
      </c>
      <c r="C666" s="691" t="s">
        <v>12489</v>
      </c>
      <c r="D666" s="21" t="s">
        <v>45</v>
      </c>
      <c r="E666" s="692">
        <v>88.0</v>
      </c>
      <c r="F666" s="692">
        <v>5.0</v>
      </c>
      <c r="G666" s="692">
        <v>0.0</v>
      </c>
      <c r="H666" s="692">
        <v>12.0</v>
      </c>
      <c r="I666" s="692">
        <v>12.0</v>
      </c>
      <c r="J666" s="693">
        <v>0.0</v>
      </c>
      <c r="K666" s="21" t="s">
        <v>7914</v>
      </c>
      <c r="L666" s="21">
        <v>2.425115959E9</v>
      </c>
      <c r="M666" s="21" t="s">
        <v>368</v>
      </c>
      <c r="N666" s="21" t="s">
        <v>813</v>
      </c>
      <c r="O666" s="21" t="s">
        <v>7915</v>
      </c>
      <c r="P666" s="21" t="s">
        <v>12490</v>
      </c>
      <c r="Q666" s="61">
        <f>COUNTIF('Hedef Liste'!$A:$A,A666)</f>
        <v>1</v>
      </c>
    </row>
    <row r="667" hidden="1">
      <c r="A667" s="21" t="s">
        <v>5356</v>
      </c>
      <c r="B667" s="21" t="s">
        <v>5357</v>
      </c>
      <c r="C667" s="691" t="s">
        <v>12489</v>
      </c>
      <c r="D667" s="21" t="s">
        <v>74</v>
      </c>
      <c r="E667" s="692">
        <v>500.0</v>
      </c>
      <c r="F667" s="692">
        <v>30.0</v>
      </c>
      <c r="G667" s="692">
        <v>0.0</v>
      </c>
      <c r="H667" s="692">
        <v>78.0</v>
      </c>
      <c r="I667" s="692">
        <v>78.0</v>
      </c>
      <c r="J667" s="693">
        <v>0.0</v>
      </c>
      <c r="K667" s="21" t="s">
        <v>5358</v>
      </c>
      <c r="L667" s="21">
        <v>2.423166261E9</v>
      </c>
      <c r="M667" s="21" t="s">
        <v>47</v>
      </c>
      <c r="N667" s="21" t="s">
        <v>145</v>
      </c>
      <c r="O667" s="21" t="s">
        <v>5359</v>
      </c>
      <c r="P667" s="21" t="s">
        <v>12490</v>
      </c>
      <c r="Q667" s="61">
        <f>COUNTIF('Hedef Liste'!$A:$A,A667)</f>
        <v>1</v>
      </c>
    </row>
    <row r="668" hidden="1">
      <c r="A668" s="21" t="s">
        <v>4459</v>
      </c>
      <c r="B668" s="21" t="s">
        <v>4460</v>
      </c>
      <c r="C668" s="691" t="s">
        <v>12489</v>
      </c>
      <c r="D668" s="21" t="s">
        <v>74</v>
      </c>
      <c r="E668" s="692">
        <v>847.0</v>
      </c>
      <c r="F668" s="692">
        <v>29.0</v>
      </c>
      <c r="G668" s="692">
        <v>0.0</v>
      </c>
      <c r="H668" s="692">
        <v>94.0</v>
      </c>
      <c r="I668" s="692">
        <v>94.0</v>
      </c>
      <c r="J668" s="693">
        <v>0.0</v>
      </c>
      <c r="K668" s="21" t="s">
        <v>4461</v>
      </c>
      <c r="L668" s="21">
        <v>2.423169014E9</v>
      </c>
      <c r="M668" s="21" t="s">
        <v>47</v>
      </c>
      <c r="N668" s="21" t="s">
        <v>1202</v>
      </c>
      <c r="O668" s="21" t="s">
        <v>4462</v>
      </c>
      <c r="P668" s="21" t="s">
        <v>12490</v>
      </c>
      <c r="Q668" s="61">
        <f>COUNTIF('Hedef Liste'!$A:$A,A668)</f>
        <v>1</v>
      </c>
    </row>
    <row r="669" hidden="1">
      <c r="A669" s="21" t="s">
        <v>7081</v>
      </c>
      <c r="B669" s="21" t="s">
        <v>7082</v>
      </c>
      <c r="C669" s="691" t="s">
        <v>12489</v>
      </c>
      <c r="D669" s="21" t="s">
        <v>818</v>
      </c>
      <c r="E669" s="692">
        <v>2867.0</v>
      </c>
      <c r="F669" s="692">
        <v>138.0</v>
      </c>
      <c r="G669" s="692">
        <v>0.0</v>
      </c>
      <c r="H669" s="692">
        <v>194.0</v>
      </c>
      <c r="I669" s="692">
        <v>194.0</v>
      </c>
      <c r="J669" s="693">
        <v>0.0</v>
      </c>
      <c r="K669" s="21" t="s">
        <v>7083</v>
      </c>
      <c r="L669" s="21">
        <v>5.455843834E9</v>
      </c>
      <c r="M669" s="21" t="s">
        <v>47</v>
      </c>
      <c r="N669" s="21" t="s">
        <v>187</v>
      </c>
      <c r="O669" s="21" t="s">
        <v>7084</v>
      </c>
      <c r="P669" s="21" t="s">
        <v>12490</v>
      </c>
      <c r="Q669" s="61">
        <f>COUNTIF('Hedef Liste'!$A:$A,A669)</f>
        <v>1</v>
      </c>
    </row>
    <row r="670" hidden="1">
      <c r="A670" s="21" t="s">
        <v>3276</v>
      </c>
      <c r="B670" s="21" t="s">
        <v>3277</v>
      </c>
      <c r="C670" s="691" t="s">
        <v>12489</v>
      </c>
      <c r="D670" s="21" t="s">
        <v>152</v>
      </c>
      <c r="E670" s="692">
        <v>198.0</v>
      </c>
      <c r="F670" s="692">
        <v>26.0</v>
      </c>
      <c r="G670" s="692">
        <v>12.0</v>
      </c>
      <c r="H670" s="692">
        <v>5.0</v>
      </c>
      <c r="I670" s="692">
        <v>17.0</v>
      </c>
      <c r="J670" s="693">
        <v>0.71</v>
      </c>
      <c r="K670" s="21" t="s">
        <v>3278</v>
      </c>
      <c r="L670" s="21">
        <v>5.363402693E9</v>
      </c>
      <c r="M670" s="21" t="s">
        <v>65</v>
      </c>
      <c r="N670" s="21" t="s">
        <v>778</v>
      </c>
      <c r="O670" s="21" t="s">
        <v>3279</v>
      </c>
      <c r="P670" s="21" t="s">
        <v>12490</v>
      </c>
      <c r="Q670" s="61">
        <f>COUNTIF('Hedef Liste'!$A:$A,A670)</f>
        <v>1</v>
      </c>
    </row>
    <row r="671" hidden="1">
      <c r="A671" s="21" t="s">
        <v>10041</v>
      </c>
      <c r="B671" s="21" t="s">
        <v>10042</v>
      </c>
      <c r="C671" s="691" t="s">
        <v>12510</v>
      </c>
      <c r="D671" s="21" t="s">
        <v>325</v>
      </c>
      <c r="E671" s="695">
        <v>81.0</v>
      </c>
      <c r="F671" s="694"/>
      <c r="G671" s="692">
        <v>3.0</v>
      </c>
      <c r="H671" s="692">
        <v>9.0</v>
      </c>
      <c r="I671" s="692">
        <v>12.0</v>
      </c>
      <c r="J671" s="693">
        <v>0.25</v>
      </c>
      <c r="K671" s="21" t="s">
        <v>12960</v>
      </c>
      <c r="L671" s="21">
        <v>5.417647677E9</v>
      </c>
      <c r="M671" s="21" t="s">
        <v>65</v>
      </c>
      <c r="N671" s="21" t="s">
        <v>1090</v>
      </c>
      <c r="O671" s="21" t="s">
        <v>10045</v>
      </c>
      <c r="P671" s="21" t="s">
        <v>12490</v>
      </c>
      <c r="Q671" s="61">
        <f>COUNTIF('Hedef Liste'!$A:$A,A671)</f>
        <v>0</v>
      </c>
    </row>
    <row r="672" hidden="1">
      <c r="A672" s="21" t="s">
        <v>4416</v>
      </c>
      <c r="B672" s="21" t="s">
        <v>4417</v>
      </c>
      <c r="C672" s="691" t="s">
        <v>12489</v>
      </c>
      <c r="D672" s="21" t="s">
        <v>143</v>
      </c>
      <c r="E672" s="692">
        <v>608.0</v>
      </c>
      <c r="F672" s="692">
        <v>21.0</v>
      </c>
      <c r="G672" s="692">
        <v>8.0</v>
      </c>
      <c r="H672" s="692">
        <v>17.0</v>
      </c>
      <c r="I672" s="692">
        <v>25.0</v>
      </c>
      <c r="J672" s="693">
        <v>0.32</v>
      </c>
      <c r="K672" s="21" t="s">
        <v>4418</v>
      </c>
      <c r="L672" s="21">
        <v>5.432614696E9</v>
      </c>
      <c r="M672" s="21" t="s">
        <v>368</v>
      </c>
      <c r="N672" s="21" t="s">
        <v>369</v>
      </c>
      <c r="O672" s="21" t="s">
        <v>4419</v>
      </c>
      <c r="P672" s="21" t="s">
        <v>12490</v>
      </c>
      <c r="Q672" s="61">
        <f>COUNTIF('Hedef Liste'!$A:$A,A672)</f>
        <v>1</v>
      </c>
    </row>
    <row r="673" hidden="1">
      <c r="A673" s="21" t="s">
        <v>7879</v>
      </c>
      <c r="B673" s="21" t="s">
        <v>12961</v>
      </c>
      <c r="C673" s="691" t="s">
        <v>12489</v>
      </c>
      <c r="D673" s="21" t="s">
        <v>45</v>
      </c>
      <c r="E673" s="692">
        <v>1348.0</v>
      </c>
      <c r="F673" s="692">
        <v>84.0</v>
      </c>
      <c r="G673" s="692">
        <v>11.0</v>
      </c>
      <c r="H673" s="692">
        <v>6.0</v>
      </c>
      <c r="I673" s="692">
        <v>17.0</v>
      </c>
      <c r="J673" s="693">
        <v>0.65</v>
      </c>
      <c r="K673" s="21" t="s">
        <v>7881</v>
      </c>
      <c r="L673" s="21">
        <v>5.424483175E9</v>
      </c>
      <c r="M673" s="21" t="s">
        <v>65</v>
      </c>
      <c r="N673" s="21" t="s">
        <v>112</v>
      </c>
      <c r="O673" s="21" t="s">
        <v>7882</v>
      </c>
      <c r="P673" s="21" t="s">
        <v>12490</v>
      </c>
      <c r="Q673" s="61">
        <f>COUNTIF('Hedef Liste'!$A:$A,A673)</f>
        <v>1</v>
      </c>
    </row>
    <row r="674" hidden="1">
      <c r="A674" s="21" t="s">
        <v>5401</v>
      </c>
      <c r="B674" s="21" t="s">
        <v>5402</v>
      </c>
      <c r="C674" s="691" t="s">
        <v>12489</v>
      </c>
      <c r="D674" s="21" t="s">
        <v>233</v>
      </c>
      <c r="E674" s="692">
        <v>363.0</v>
      </c>
      <c r="F674" s="692">
        <v>34.0</v>
      </c>
      <c r="G674" s="692">
        <v>1.0</v>
      </c>
      <c r="H674" s="692">
        <v>51.0</v>
      </c>
      <c r="I674" s="692">
        <v>52.0</v>
      </c>
      <c r="J674" s="693">
        <v>0.02</v>
      </c>
      <c r="K674" s="21" t="s">
        <v>5403</v>
      </c>
      <c r="L674" s="21">
        <v>5.528480907E9</v>
      </c>
      <c r="M674" s="21" t="s">
        <v>368</v>
      </c>
      <c r="N674" s="21" t="s">
        <v>5404</v>
      </c>
      <c r="O674" s="21" t="s">
        <v>5405</v>
      </c>
      <c r="P674" s="21" t="s">
        <v>12490</v>
      </c>
      <c r="Q674" s="61">
        <f>COUNTIF('Hedef Liste'!$A:$A,A674)</f>
        <v>1</v>
      </c>
    </row>
    <row r="675" hidden="1">
      <c r="A675" s="21" t="s">
        <v>1978</v>
      </c>
      <c r="B675" s="21" t="s">
        <v>1979</v>
      </c>
      <c r="C675" s="691" t="s">
        <v>12489</v>
      </c>
      <c r="D675" s="21" t="s">
        <v>143</v>
      </c>
      <c r="E675" s="692">
        <v>678.0</v>
      </c>
      <c r="F675" s="692">
        <v>36.0</v>
      </c>
      <c r="G675" s="692">
        <v>0.0</v>
      </c>
      <c r="H675" s="692">
        <v>20.0</v>
      </c>
      <c r="I675" s="692">
        <v>20.0</v>
      </c>
      <c r="J675" s="693">
        <v>0.0</v>
      </c>
      <c r="K675" s="21" t="s">
        <v>1980</v>
      </c>
      <c r="L675" s="21">
        <v>2.423432299E9</v>
      </c>
      <c r="M675" s="21" t="s">
        <v>65</v>
      </c>
      <c r="N675" s="21" t="s">
        <v>734</v>
      </c>
      <c r="O675" s="21" t="s">
        <v>1981</v>
      </c>
      <c r="P675" s="21" t="s">
        <v>12490</v>
      </c>
      <c r="Q675" s="61">
        <f>COUNTIF('Hedef Liste'!$A:$A,A675)</f>
        <v>1</v>
      </c>
    </row>
    <row r="676" hidden="1">
      <c r="A676" s="21" t="s">
        <v>3729</v>
      </c>
      <c r="B676" s="21" t="s">
        <v>12962</v>
      </c>
      <c r="C676" s="691" t="s">
        <v>12510</v>
      </c>
      <c r="D676" s="21" t="s">
        <v>200</v>
      </c>
      <c r="E676" s="692">
        <v>1999.0</v>
      </c>
      <c r="F676" s="694"/>
      <c r="G676" s="692">
        <v>16.0</v>
      </c>
      <c r="H676" s="692">
        <v>5.0</v>
      </c>
      <c r="I676" s="692">
        <v>21.0</v>
      </c>
      <c r="J676" s="693">
        <v>0.76</v>
      </c>
      <c r="K676" s="21" t="s">
        <v>3731</v>
      </c>
      <c r="L676" s="21">
        <v>5.374803234E9</v>
      </c>
      <c r="M676" s="21" t="s">
        <v>47</v>
      </c>
      <c r="N676" s="21" t="s">
        <v>1053</v>
      </c>
      <c r="O676" s="21" t="s">
        <v>3732</v>
      </c>
      <c r="P676" s="21" t="s">
        <v>12490</v>
      </c>
      <c r="Q676" s="61">
        <f>COUNTIF('Hedef Liste'!$A:$A,A676)</f>
        <v>1</v>
      </c>
    </row>
    <row r="677" hidden="1">
      <c r="A677" s="21" t="s">
        <v>3639</v>
      </c>
      <c r="B677" s="21" t="s">
        <v>3640</v>
      </c>
      <c r="C677" s="691" t="s">
        <v>12510</v>
      </c>
      <c r="D677" s="21" t="s">
        <v>818</v>
      </c>
      <c r="E677" s="692">
        <v>127.0</v>
      </c>
      <c r="F677" s="694"/>
      <c r="G677" s="692">
        <v>15.0</v>
      </c>
      <c r="H677" s="692">
        <v>7.0</v>
      </c>
      <c r="I677" s="692">
        <v>22.0</v>
      </c>
      <c r="J677" s="693">
        <v>0.68</v>
      </c>
      <c r="K677" s="21" t="s">
        <v>3641</v>
      </c>
      <c r="L677" s="21">
        <v>2.423221005E9</v>
      </c>
      <c r="M677" s="21" t="s">
        <v>47</v>
      </c>
      <c r="N677" s="21" t="s">
        <v>489</v>
      </c>
      <c r="O677" s="21" t="s">
        <v>3642</v>
      </c>
      <c r="P677" s="21" t="s">
        <v>12490</v>
      </c>
      <c r="Q677" s="61">
        <f>COUNTIF('Hedef Liste'!$A:$A,A677)</f>
        <v>1</v>
      </c>
    </row>
    <row r="678" hidden="1">
      <c r="A678" s="21" t="s">
        <v>6847</v>
      </c>
      <c r="B678" s="21" t="s">
        <v>6848</v>
      </c>
      <c r="C678" s="691" t="s">
        <v>12489</v>
      </c>
      <c r="D678" s="21" t="s">
        <v>63</v>
      </c>
      <c r="E678" s="692">
        <v>601.0</v>
      </c>
      <c r="F678" s="694"/>
      <c r="G678" s="692">
        <v>11.0</v>
      </c>
      <c r="H678" s="692">
        <v>17.0</v>
      </c>
      <c r="I678" s="692">
        <v>28.0</v>
      </c>
      <c r="J678" s="693">
        <v>0.39</v>
      </c>
      <c r="K678" s="21" t="s">
        <v>6849</v>
      </c>
      <c r="L678" s="21">
        <v>2.429991554E9</v>
      </c>
      <c r="M678" s="21" t="s">
        <v>138</v>
      </c>
      <c r="N678" s="21" t="s">
        <v>161</v>
      </c>
      <c r="O678" s="21" t="s">
        <v>6850</v>
      </c>
      <c r="P678" s="21" t="s">
        <v>12490</v>
      </c>
      <c r="Q678" s="61">
        <f>COUNTIF('Hedef Liste'!$A:$A,A678)</f>
        <v>1</v>
      </c>
    </row>
    <row r="679" hidden="1">
      <c r="A679" s="21" t="s">
        <v>2557</v>
      </c>
      <c r="B679" s="21" t="s">
        <v>2558</v>
      </c>
      <c r="C679" s="691" t="s">
        <v>12489</v>
      </c>
      <c r="D679" s="21" t="s">
        <v>200</v>
      </c>
      <c r="E679" s="692">
        <v>516.0</v>
      </c>
      <c r="F679" s="692">
        <v>14.0</v>
      </c>
      <c r="G679" s="692">
        <v>0.0</v>
      </c>
      <c r="H679" s="692">
        <v>28.0</v>
      </c>
      <c r="I679" s="692">
        <v>28.0</v>
      </c>
      <c r="J679" s="693">
        <v>0.0</v>
      </c>
      <c r="K679" s="21" t="s">
        <v>2559</v>
      </c>
      <c r="L679" s="21">
        <v>2.423494933E9</v>
      </c>
      <c r="M679" s="21" t="s">
        <v>47</v>
      </c>
      <c r="N679" s="21" t="s">
        <v>4049</v>
      </c>
      <c r="O679" s="21" t="s">
        <v>2560</v>
      </c>
      <c r="P679" s="21" t="s">
        <v>12490</v>
      </c>
      <c r="Q679" s="61">
        <f>COUNTIF('Hedef Liste'!$A:$A,A679)</f>
        <v>1</v>
      </c>
    </row>
    <row r="680" hidden="1">
      <c r="A680" s="21" t="s">
        <v>4101</v>
      </c>
      <c r="B680" s="21" t="s">
        <v>4102</v>
      </c>
      <c r="C680" s="691" t="s">
        <v>12510</v>
      </c>
      <c r="D680" s="21" t="s">
        <v>45</v>
      </c>
      <c r="E680" s="692">
        <v>372.0</v>
      </c>
      <c r="F680" s="694"/>
      <c r="G680" s="692">
        <v>0.0</v>
      </c>
      <c r="H680" s="692">
        <v>8.0</v>
      </c>
      <c r="I680" s="692">
        <v>8.0</v>
      </c>
      <c r="J680" s="693">
        <v>0.0</v>
      </c>
      <c r="K680" s="21" t="s">
        <v>4103</v>
      </c>
      <c r="L680" s="21">
        <v>5.375571022E9</v>
      </c>
      <c r="M680" s="21" t="s">
        <v>516</v>
      </c>
      <c r="N680" s="21" t="s">
        <v>517</v>
      </c>
      <c r="O680" s="21" t="s">
        <v>4104</v>
      </c>
      <c r="P680" s="21" t="s">
        <v>12490</v>
      </c>
      <c r="Q680" s="61">
        <f>COUNTIF('Hedef Liste'!$A:$A,A680)</f>
        <v>1</v>
      </c>
    </row>
    <row r="681" hidden="1">
      <c r="A681" s="21" t="s">
        <v>7288</v>
      </c>
      <c r="B681" s="21" t="s">
        <v>7289</v>
      </c>
      <c r="C681" s="691" t="s">
        <v>12489</v>
      </c>
      <c r="D681" s="21" t="s">
        <v>200</v>
      </c>
      <c r="E681" s="692">
        <v>193.0</v>
      </c>
      <c r="F681" s="692">
        <v>10.0</v>
      </c>
      <c r="G681" s="692">
        <v>8.0</v>
      </c>
      <c r="H681" s="692">
        <v>31.0</v>
      </c>
      <c r="I681" s="692">
        <v>39.0</v>
      </c>
      <c r="J681" s="693">
        <v>0.21</v>
      </c>
      <c r="K681" s="21" t="s">
        <v>7290</v>
      </c>
      <c r="L681" s="21">
        <v>5.309485164E9</v>
      </c>
      <c r="M681" s="21" t="s">
        <v>65</v>
      </c>
      <c r="N681" s="21" t="s">
        <v>1536</v>
      </c>
      <c r="O681" s="21" t="s">
        <v>7291</v>
      </c>
      <c r="P681" s="21" t="s">
        <v>12490</v>
      </c>
      <c r="Q681" s="61">
        <f>COUNTIF('Hedef Liste'!$A:$A,A681)</f>
        <v>1</v>
      </c>
    </row>
    <row r="682" hidden="1">
      <c r="A682" s="21" t="s">
        <v>2896</v>
      </c>
      <c r="B682" s="21" t="s">
        <v>2897</v>
      </c>
      <c r="C682" s="691" t="s">
        <v>12489</v>
      </c>
      <c r="D682" s="21" t="s">
        <v>74</v>
      </c>
      <c r="E682" s="692">
        <v>54.0</v>
      </c>
      <c r="F682" s="692">
        <v>4.0</v>
      </c>
      <c r="G682" s="692">
        <v>0.0</v>
      </c>
      <c r="H682" s="692">
        <v>96.0</v>
      </c>
      <c r="I682" s="692">
        <v>96.0</v>
      </c>
      <c r="J682" s="693">
        <v>0.0</v>
      </c>
      <c r="K682" s="21" t="s">
        <v>2894</v>
      </c>
      <c r="L682" s="21">
        <v>5.537229585E9</v>
      </c>
      <c r="M682" s="21" t="s">
        <v>368</v>
      </c>
      <c r="N682" s="21" t="s">
        <v>825</v>
      </c>
      <c r="O682" s="21" t="s">
        <v>2895</v>
      </c>
      <c r="P682" s="21" t="s">
        <v>12490</v>
      </c>
      <c r="Q682" s="61">
        <f>COUNTIF('Hedef Liste'!$A:$A,A682)</f>
        <v>1</v>
      </c>
    </row>
    <row r="683" hidden="1">
      <c r="A683" s="21" t="s">
        <v>5939</v>
      </c>
      <c r="B683" s="21" t="s">
        <v>5940</v>
      </c>
      <c r="C683" s="691" t="s">
        <v>12489</v>
      </c>
      <c r="D683" s="21" t="s">
        <v>45</v>
      </c>
      <c r="E683" s="692">
        <v>6828.0</v>
      </c>
      <c r="F683" s="692">
        <v>284.0</v>
      </c>
      <c r="G683" s="692">
        <v>12.0</v>
      </c>
      <c r="H683" s="692">
        <v>1.0</v>
      </c>
      <c r="I683" s="692">
        <v>13.0</v>
      </c>
      <c r="J683" s="693">
        <v>0.92</v>
      </c>
      <c r="K683" s="21" t="s">
        <v>5941</v>
      </c>
      <c r="L683" s="21">
        <v>2.422412141E9</v>
      </c>
      <c r="M683" s="21" t="s">
        <v>65</v>
      </c>
      <c r="N683" s="21" t="s">
        <v>285</v>
      </c>
      <c r="O683" s="21" t="s">
        <v>5942</v>
      </c>
      <c r="P683" s="21" t="s">
        <v>12490</v>
      </c>
      <c r="Q683" s="61">
        <f>COUNTIF('Hedef Liste'!$A:$A,A683)</f>
        <v>1</v>
      </c>
    </row>
    <row r="684" hidden="1">
      <c r="A684" s="21" t="s">
        <v>4543</v>
      </c>
      <c r="B684" s="21" t="s">
        <v>4544</v>
      </c>
      <c r="C684" s="691" t="s">
        <v>12510</v>
      </c>
      <c r="D684" s="21" t="s">
        <v>152</v>
      </c>
      <c r="E684" s="692">
        <v>170.0</v>
      </c>
      <c r="F684" s="694"/>
      <c r="G684" s="692">
        <v>9.0</v>
      </c>
      <c r="H684" s="692">
        <v>9.0</v>
      </c>
      <c r="I684" s="692">
        <v>18.0</v>
      </c>
      <c r="J684" s="693">
        <v>0.5</v>
      </c>
      <c r="K684" s="21" t="s">
        <v>4545</v>
      </c>
      <c r="L684" s="21">
        <v>5.452130753E9</v>
      </c>
      <c r="M684" s="21" t="s">
        <v>47</v>
      </c>
      <c r="N684" s="21" t="s">
        <v>227</v>
      </c>
      <c r="O684" s="21" t="s">
        <v>4546</v>
      </c>
      <c r="P684" s="21" t="s">
        <v>12490</v>
      </c>
      <c r="Q684" s="61">
        <f>COUNTIF('Hedef Liste'!$A:$A,A684)</f>
        <v>1</v>
      </c>
    </row>
    <row r="685" hidden="1">
      <c r="A685" s="21" t="s">
        <v>4981</v>
      </c>
      <c r="B685" s="21" t="s">
        <v>4982</v>
      </c>
      <c r="C685" s="691" t="s">
        <v>12489</v>
      </c>
      <c r="D685" s="21" t="s">
        <v>126</v>
      </c>
      <c r="E685" s="692">
        <v>248.0</v>
      </c>
      <c r="F685" s="692">
        <v>8.0</v>
      </c>
      <c r="G685" s="692">
        <v>0.0</v>
      </c>
      <c r="H685" s="692">
        <v>24.0</v>
      </c>
      <c r="I685" s="692">
        <v>24.0</v>
      </c>
      <c r="J685" s="693">
        <v>0.0</v>
      </c>
      <c r="K685" s="21" t="s">
        <v>4983</v>
      </c>
      <c r="L685" s="21">
        <v>5.372549984E9</v>
      </c>
      <c r="M685" s="21" t="s">
        <v>65</v>
      </c>
      <c r="N685" s="21" t="s">
        <v>1002</v>
      </c>
      <c r="O685" s="21" t="s">
        <v>4984</v>
      </c>
      <c r="P685" s="21" t="s">
        <v>12490</v>
      </c>
      <c r="Q685" s="61">
        <f>COUNTIF('Hedef Liste'!$A:$A,A685)</f>
        <v>1</v>
      </c>
    </row>
    <row r="686" hidden="1">
      <c r="A686" s="21" t="s">
        <v>5934</v>
      </c>
      <c r="B686" s="21" t="s">
        <v>5935</v>
      </c>
      <c r="C686" s="691" t="s">
        <v>12489</v>
      </c>
      <c r="D686" s="21" t="s">
        <v>74</v>
      </c>
      <c r="E686" s="692">
        <v>460.0</v>
      </c>
      <c r="F686" s="692">
        <v>14.0</v>
      </c>
      <c r="G686" s="692">
        <v>13.0</v>
      </c>
      <c r="H686" s="692">
        <v>7.0</v>
      </c>
      <c r="I686" s="692">
        <v>20.0</v>
      </c>
      <c r="J686" s="693">
        <v>0.65</v>
      </c>
      <c r="K686" s="21" t="s">
        <v>5936</v>
      </c>
      <c r="L686" s="21">
        <v>5.306620702E9</v>
      </c>
      <c r="M686" s="21" t="s">
        <v>368</v>
      </c>
      <c r="N686" s="21" t="s">
        <v>369</v>
      </c>
      <c r="O686" s="21" t="s">
        <v>5937</v>
      </c>
      <c r="P686" s="21" t="s">
        <v>12490</v>
      </c>
      <c r="Q686" s="61">
        <f>COUNTIF('Hedef Liste'!$A:$A,A686)</f>
        <v>1</v>
      </c>
    </row>
    <row r="687" hidden="1">
      <c r="A687" s="21" t="s">
        <v>2725</v>
      </c>
      <c r="B687" s="21" t="s">
        <v>2726</v>
      </c>
      <c r="C687" s="691" t="s">
        <v>12489</v>
      </c>
      <c r="D687" s="21" t="s">
        <v>102</v>
      </c>
      <c r="E687" s="692">
        <v>314.0</v>
      </c>
      <c r="F687" s="692">
        <v>33.0</v>
      </c>
      <c r="G687" s="692">
        <v>7.0</v>
      </c>
      <c r="H687" s="692">
        <v>35.0</v>
      </c>
      <c r="I687" s="692">
        <v>42.0</v>
      </c>
      <c r="J687" s="693">
        <v>0.17</v>
      </c>
      <c r="K687" s="21" t="s">
        <v>2727</v>
      </c>
      <c r="L687" s="21">
        <v>5.525786807E9</v>
      </c>
      <c r="M687" s="21" t="s">
        <v>47</v>
      </c>
      <c r="N687" s="21" t="s">
        <v>2153</v>
      </c>
      <c r="O687" s="21" t="s">
        <v>2728</v>
      </c>
      <c r="P687" s="21" t="s">
        <v>12490</v>
      </c>
      <c r="Q687" s="61">
        <f>COUNTIF('Hedef Liste'!$A:$A,A687)</f>
        <v>1</v>
      </c>
    </row>
    <row r="688" hidden="1">
      <c r="A688" s="21" t="s">
        <v>5309</v>
      </c>
      <c r="B688" s="21" t="s">
        <v>5310</v>
      </c>
      <c r="C688" s="691" t="s">
        <v>12489</v>
      </c>
      <c r="D688" s="21" t="s">
        <v>45</v>
      </c>
      <c r="E688" s="692">
        <v>1567.0</v>
      </c>
      <c r="F688" s="692">
        <v>152.0</v>
      </c>
      <c r="G688" s="692">
        <v>16.0</v>
      </c>
      <c r="H688" s="692">
        <v>4.0</v>
      </c>
      <c r="I688" s="692">
        <v>20.0</v>
      </c>
      <c r="J688" s="693">
        <v>0.8</v>
      </c>
      <c r="K688" s="21" t="s">
        <v>5311</v>
      </c>
      <c r="L688" s="21">
        <v>2.4222896E9</v>
      </c>
      <c r="M688" s="21" t="s">
        <v>138</v>
      </c>
      <c r="N688" s="21" t="s">
        <v>333</v>
      </c>
      <c r="O688" s="21" t="s">
        <v>5312</v>
      </c>
      <c r="P688" s="21" t="s">
        <v>12490</v>
      </c>
      <c r="Q688" s="61">
        <f>COUNTIF('Hedef Liste'!$A:$A,A688)</f>
        <v>1</v>
      </c>
    </row>
    <row r="689" hidden="1">
      <c r="A689" s="21" t="s">
        <v>3724</v>
      </c>
      <c r="B689" s="21" t="s">
        <v>3725</v>
      </c>
      <c r="C689" s="691" t="s">
        <v>12510</v>
      </c>
      <c r="D689" s="21" t="s">
        <v>152</v>
      </c>
      <c r="E689" s="692">
        <v>192.0</v>
      </c>
      <c r="F689" s="694"/>
      <c r="G689" s="692">
        <v>19.0</v>
      </c>
      <c r="H689" s="692">
        <v>24.0</v>
      </c>
      <c r="I689" s="692">
        <v>43.0</v>
      </c>
      <c r="J689" s="693">
        <v>0.44</v>
      </c>
      <c r="K689" s="21" t="s">
        <v>3726</v>
      </c>
      <c r="L689" s="21">
        <v>5.352820518E9</v>
      </c>
      <c r="M689" s="21" t="s">
        <v>65</v>
      </c>
      <c r="N689" s="21" t="s">
        <v>2065</v>
      </c>
      <c r="O689" s="21" t="s">
        <v>3727</v>
      </c>
      <c r="P689" s="21" t="s">
        <v>12490</v>
      </c>
      <c r="Q689" s="61">
        <f>COUNTIF('Hedef Liste'!$A:$A,A689)</f>
        <v>1</v>
      </c>
    </row>
    <row r="690" hidden="1">
      <c r="A690" s="21" t="s">
        <v>6568</v>
      </c>
      <c r="B690" s="21" t="s">
        <v>6569</v>
      </c>
      <c r="C690" s="691" t="s">
        <v>12489</v>
      </c>
      <c r="D690" s="21" t="s">
        <v>818</v>
      </c>
      <c r="E690" s="692">
        <v>82.0</v>
      </c>
      <c r="F690" s="692">
        <v>4.0</v>
      </c>
      <c r="G690" s="692">
        <v>0.0</v>
      </c>
      <c r="H690" s="692">
        <v>40.0</v>
      </c>
      <c r="I690" s="692">
        <v>40.0</v>
      </c>
      <c r="J690" s="693">
        <v>0.0</v>
      </c>
      <c r="K690" s="21" t="s">
        <v>6507</v>
      </c>
      <c r="L690" s="21">
        <v>2.424193232E9</v>
      </c>
      <c r="M690" s="21" t="s">
        <v>138</v>
      </c>
      <c r="N690" s="21" t="s">
        <v>333</v>
      </c>
      <c r="O690" s="21" t="s">
        <v>6570</v>
      </c>
      <c r="P690" s="21" t="s">
        <v>12490</v>
      </c>
      <c r="Q690" s="61">
        <f>COUNTIF('Hedef Liste'!$A:$A,A690)</f>
        <v>1</v>
      </c>
    </row>
    <row r="691" hidden="1">
      <c r="A691" s="21" t="s">
        <v>5892</v>
      </c>
      <c r="B691" s="21" t="s">
        <v>5893</v>
      </c>
      <c r="C691" s="691" t="s">
        <v>12489</v>
      </c>
      <c r="D691" s="21" t="s">
        <v>233</v>
      </c>
      <c r="E691" s="692">
        <v>217.0</v>
      </c>
      <c r="F691" s="692">
        <v>10.0</v>
      </c>
      <c r="G691" s="692">
        <v>14.0</v>
      </c>
      <c r="H691" s="692">
        <v>13.0</v>
      </c>
      <c r="I691" s="692">
        <v>27.0</v>
      </c>
      <c r="J691" s="693">
        <v>0.52</v>
      </c>
      <c r="K691" s="21" t="s">
        <v>5894</v>
      </c>
      <c r="L691" s="21">
        <v>2.424523232E9</v>
      </c>
      <c r="M691" s="21" t="s">
        <v>138</v>
      </c>
      <c r="N691" s="21" t="s">
        <v>333</v>
      </c>
      <c r="O691" s="21" t="s">
        <v>5895</v>
      </c>
      <c r="P691" s="21" t="s">
        <v>12490</v>
      </c>
      <c r="Q691" s="61">
        <f>COUNTIF('Hedef Liste'!$A:$A,A691)</f>
        <v>1</v>
      </c>
    </row>
    <row r="692" hidden="1">
      <c r="A692" s="21" t="s">
        <v>2033</v>
      </c>
      <c r="B692" s="21" t="s">
        <v>2034</v>
      </c>
      <c r="C692" s="691" t="s">
        <v>12489</v>
      </c>
      <c r="D692" s="21" t="s">
        <v>818</v>
      </c>
      <c r="E692" s="692">
        <v>25.0</v>
      </c>
      <c r="F692" s="692">
        <v>3.0</v>
      </c>
      <c r="G692" s="692">
        <v>12.0</v>
      </c>
      <c r="H692" s="692">
        <v>9.0</v>
      </c>
      <c r="I692" s="692">
        <v>21.0</v>
      </c>
      <c r="J692" s="693">
        <v>0.57</v>
      </c>
      <c r="K692" s="21" t="s">
        <v>2035</v>
      </c>
      <c r="L692" s="21">
        <v>2.423230974E9</v>
      </c>
      <c r="M692" s="21" t="s">
        <v>47</v>
      </c>
      <c r="N692" s="21" t="s">
        <v>94</v>
      </c>
      <c r="O692" s="21" t="s">
        <v>2036</v>
      </c>
      <c r="P692" s="21" t="s">
        <v>12490</v>
      </c>
      <c r="Q692" s="61">
        <f>COUNTIF('Hedef Liste'!$A:$A,A692)</f>
        <v>1</v>
      </c>
    </row>
    <row r="693" hidden="1">
      <c r="A693" s="21" t="s">
        <v>5281</v>
      </c>
      <c r="B693" s="21" t="s">
        <v>5282</v>
      </c>
      <c r="C693" s="691" t="s">
        <v>12489</v>
      </c>
      <c r="D693" s="21" t="s">
        <v>110</v>
      </c>
      <c r="E693" s="692">
        <v>289.0</v>
      </c>
      <c r="F693" s="692">
        <v>38.0</v>
      </c>
      <c r="G693" s="692">
        <v>0.0</v>
      </c>
      <c r="H693" s="692">
        <v>111.0</v>
      </c>
      <c r="I693" s="692">
        <v>111.0</v>
      </c>
      <c r="J693" s="693">
        <v>0.0</v>
      </c>
      <c r="K693" s="21" t="s">
        <v>5283</v>
      </c>
      <c r="L693" s="21">
        <v>2.42421222E9</v>
      </c>
      <c r="M693" s="21" t="s">
        <v>1285</v>
      </c>
      <c r="N693" s="21" t="s">
        <v>4192</v>
      </c>
      <c r="O693" s="21" t="s">
        <v>5284</v>
      </c>
      <c r="P693" s="21" t="s">
        <v>12490</v>
      </c>
      <c r="Q693" s="61">
        <f>COUNTIF('Hedef Liste'!$A:$A,A693)</f>
        <v>1</v>
      </c>
    </row>
    <row r="694" hidden="1">
      <c r="A694" s="21" t="s">
        <v>999</v>
      </c>
      <c r="B694" s="21" t="s">
        <v>1000</v>
      </c>
      <c r="C694" s="691" t="s">
        <v>12489</v>
      </c>
      <c r="D694" s="21" t="s">
        <v>45</v>
      </c>
      <c r="E694" s="692">
        <v>171.0</v>
      </c>
      <c r="F694" s="692">
        <v>31.0</v>
      </c>
      <c r="G694" s="692">
        <v>8.0</v>
      </c>
      <c r="H694" s="692">
        <v>4.0</v>
      </c>
      <c r="I694" s="692">
        <v>12.0</v>
      </c>
      <c r="J694" s="693">
        <v>0.67</v>
      </c>
      <c r="K694" s="21" t="s">
        <v>1001</v>
      </c>
      <c r="L694" s="21">
        <v>5.436453907E9</v>
      </c>
      <c r="M694" s="21" t="s">
        <v>65</v>
      </c>
      <c r="N694" s="21" t="s">
        <v>1002</v>
      </c>
      <c r="O694" s="21" t="s">
        <v>1003</v>
      </c>
      <c r="P694" s="21" t="s">
        <v>12490</v>
      </c>
      <c r="Q694" s="61">
        <f>COUNTIF('Hedef Liste'!$A:$A,A694)</f>
        <v>1</v>
      </c>
    </row>
    <row r="695" hidden="1">
      <c r="A695" s="21" t="s">
        <v>2605</v>
      </c>
      <c r="B695" s="21" t="s">
        <v>2606</v>
      </c>
      <c r="C695" s="691" t="s">
        <v>12489</v>
      </c>
      <c r="D695" s="21" t="s">
        <v>45</v>
      </c>
      <c r="E695" s="692">
        <v>634.0</v>
      </c>
      <c r="F695" s="692">
        <v>24.0</v>
      </c>
      <c r="G695" s="692">
        <v>0.0</v>
      </c>
      <c r="H695" s="692">
        <v>46.0</v>
      </c>
      <c r="I695" s="692">
        <v>46.0</v>
      </c>
      <c r="J695" s="693">
        <v>0.0</v>
      </c>
      <c r="K695" s="21" t="s">
        <v>2607</v>
      </c>
      <c r="L695" s="21">
        <v>5.316226809E9</v>
      </c>
      <c r="M695" s="21" t="s">
        <v>47</v>
      </c>
      <c r="N695" s="21" t="s">
        <v>2980</v>
      </c>
      <c r="O695" s="21" t="s">
        <v>2608</v>
      </c>
      <c r="P695" s="21" t="s">
        <v>12490</v>
      </c>
      <c r="Q695" s="61">
        <f>COUNTIF('Hedef Liste'!$A:$A,A695)</f>
        <v>1</v>
      </c>
    </row>
    <row r="696" hidden="1">
      <c r="A696" s="21" t="s">
        <v>769</v>
      </c>
      <c r="B696" s="21" t="s">
        <v>770</v>
      </c>
      <c r="C696" s="691" t="s">
        <v>12489</v>
      </c>
      <c r="D696" s="21" t="s">
        <v>200</v>
      </c>
      <c r="E696" s="692">
        <v>40.0</v>
      </c>
      <c r="F696" s="694"/>
      <c r="G696" s="692">
        <v>14.0</v>
      </c>
      <c r="H696" s="692">
        <v>7.0</v>
      </c>
      <c r="I696" s="692">
        <v>21.0</v>
      </c>
      <c r="J696" s="693">
        <v>0.67</v>
      </c>
      <c r="K696" s="21" t="s">
        <v>771</v>
      </c>
      <c r="L696" s="21">
        <v>5.462510907E9</v>
      </c>
      <c r="M696" s="21" t="s">
        <v>65</v>
      </c>
      <c r="N696" s="21" t="s">
        <v>1090</v>
      </c>
      <c r="O696" s="21" t="s">
        <v>773</v>
      </c>
      <c r="P696" s="21" t="s">
        <v>12490</v>
      </c>
      <c r="Q696" s="61">
        <f>COUNTIF('Hedef Liste'!$A:$A,A696)</f>
        <v>1</v>
      </c>
    </row>
    <row r="697" hidden="1">
      <c r="A697" s="21" t="s">
        <v>3067</v>
      </c>
      <c r="B697" s="21" t="s">
        <v>3068</v>
      </c>
      <c r="C697" s="691" t="s">
        <v>12489</v>
      </c>
      <c r="D697" s="21" t="s">
        <v>63</v>
      </c>
      <c r="E697" s="692">
        <v>209.0</v>
      </c>
      <c r="F697" s="692">
        <v>19.0</v>
      </c>
      <c r="G697" s="692">
        <v>0.0</v>
      </c>
      <c r="H697" s="692">
        <v>58.0</v>
      </c>
      <c r="I697" s="692">
        <v>58.0</v>
      </c>
      <c r="J697" s="693">
        <v>0.0</v>
      </c>
      <c r="K697" s="21" t="s">
        <v>3069</v>
      </c>
      <c r="L697" s="21">
        <v>5.07678082E9</v>
      </c>
      <c r="M697" s="21" t="s">
        <v>1285</v>
      </c>
      <c r="N697" s="21" t="s">
        <v>1286</v>
      </c>
      <c r="O697" s="21" t="s">
        <v>3070</v>
      </c>
      <c r="P697" s="21" t="s">
        <v>12490</v>
      </c>
      <c r="Q697" s="61">
        <f>COUNTIF('Hedef Liste'!$A:$A,A697)</f>
        <v>1</v>
      </c>
    </row>
    <row r="698" hidden="1">
      <c r="A698" s="21" t="s">
        <v>6563</v>
      </c>
      <c r="B698" s="21" t="s">
        <v>6564</v>
      </c>
      <c r="C698" s="691" t="s">
        <v>12489</v>
      </c>
      <c r="D698" s="21" t="s">
        <v>1694</v>
      </c>
      <c r="E698" s="692">
        <v>26.0</v>
      </c>
      <c r="F698" s="692">
        <v>4.0</v>
      </c>
      <c r="G698" s="692">
        <v>20.0</v>
      </c>
      <c r="H698" s="692">
        <v>7.0</v>
      </c>
      <c r="I698" s="692">
        <v>27.0</v>
      </c>
      <c r="J698" s="693">
        <v>0.74</v>
      </c>
      <c r="K698" s="21" t="s">
        <v>6565</v>
      </c>
      <c r="L698" s="21">
        <v>5.424708646E9</v>
      </c>
      <c r="M698" s="21" t="s">
        <v>47</v>
      </c>
      <c r="N698" s="21" t="s">
        <v>94</v>
      </c>
      <c r="O698" s="21" t="s">
        <v>6566</v>
      </c>
      <c r="P698" s="21" t="s">
        <v>12490</v>
      </c>
      <c r="Q698" s="61">
        <f>COUNTIF('Hedef Liste'!$A:$A,A698)</f>
        <v>1</v>
      </c>
    </row>
    <row r="699" hidden="1">
      <c r="A699" s="21" t="s">
        <v>8208</v>
      </c>
      <c r="B699" s="21" t="s">
        <v>8209</v>
      </c>
      <c r="C699" s="691" t="s">
        <v>12489</v>
      </c>
      <c r="D699" s="21" t="s">
        <v>45</v>
      </c>
      <c r="E699" s="692">
        <v>787.0</v>
      </c>
      <c r="F699" s="694"/>
      <c r="G699" s="692">
        <v>0.0</v>
      </c>
      <c r="H699" s="692">
        <v>14.0</v>
      </c>
      <c r="I699" s="692">
        <v>14.0</v>
      </c>
      <c r="J699" s="693">
        <v>0.0</v>
      </c>
      <c r="K699" s="21" t="s">
        <v>8210</v>
      </c>
      <c r="L699" s="21">
        <v>2.427221666E9</v>
      </c>
      <c r="M699" s="21" t="s">
        <v>388</v>
      </c>
      <c r="N699" s="21" t="s">
        <v>663</v>
      </c>
      <c r="O699" s="21" t="s">
        <v>8211</v>
      </c>
      <c r="P699" s="21" t="s">
        <v>12490</v>
      </c>
      <c r="Q699" s="61">
        <f>COUNTIF('Hedef Liste'!$A:$A,A699)</f>
        <v>1</v>
      </c>
    </row>
    <row r="700" hidden="1">
      <c r="A700" s="21" t="s">
        <v>2336</v>
      </c>
      <c r="B700" s="21" t="s">
        <v>12963</v>
      </c>
      <c r="C700" s="691" t="s">
        <v>12489</v>
      </c>
      <c r="D700" s="21" t="s">
        <v>200</v>
      </c>
      <c r="E700" s="692">
        <v>947.0</v>
      </c>
      <c r="F700" s="692">
        <v>40.0</v>
      </c>
      <c r="G700" s="692">
        <v>0.0</v>
      </c>
      <c r="H700" s="692">
        <v>24.0</v>
      </c>
      <c r="I700" s="692">
        <v>24.0</v>
      </c>
      <c r="J700" s="693">
        <v>0.0</v>
      </c>
      <c r="K700" s="21" t="s">
        <v>2338</v>
      </c>
      <c r="L700" s="21">
        <v>2.423380004E9</v>
      </c>
      <c r="M700" s="21" t="s">
        <v>65</v>
      </c>
      <c r="N700" s="21" t="s">
        <v>778</v>
      </c>
      <c r="O700" s="21" t="s">
        <v>2339</v>
      </c>
      <c r="P700" s="21" t="s">
        <v>12490</v>
      </c>
      <c r="Q700" s="61">
        <f>COUNTIF('Hedef Liste'!$A:$A,A700)</f>
        <v>1</v>
      </c>
    </row>
    <row r="701" hidden="1">
      <c r="A701" s="21" t="s">
        <v>1612</v>
      </c>
      <c r="B701" s="21" t="s">
        <v>1613</v>
      </c>
      <c r="C701" s="691" t="s">
        <v>12489</v>
      </c>
      <c r="D701" s="21" t="s">
        <v>325</v>
      </c>
      <c r="E701" s="692">
        <v>1137.0</v>
      </c>
      <c r="F701" s="692">
        <v>36.0</v>
      </c>
      <c r="G701" s="692">
        <v>7.0</v>
      </c>
      <c r="H701" s="692">
        <v>2.0</v>
      </c>
      <c r="I701" s="692">
        <v>9.0</v>
      </c>
      <c r="J701" s="693">
        <v>0.78</v>
      </c>
      <c r="K701" s="21" t="s">
        <v>1614</v>
      </c>
      <c r="L701" s="21">
        <v>5.324302293E9</v>
      </c>
      <c r="M701" s="21" t="s">
        <v>65</v>
      </c>
      <c r="N701" s="21" t="s">
        <v>1615</v>
      </c>
      <c r="O701" s="21" t="s">
        <v>1616</v>
      </c>
      <c r="P701" s="21" t="s">
        <v>12490</v>
      </c>
      <c r="Q701" s="61">
        <f>COUNTIF('Hedef Liste'!$A:$A,A701)</f>
        <v>1</v>
      </c>
    </row>
    <row r="702" hidden="1">
      <c r="A702" s="21" t="s">
        <v>6704</v>
      </c>
      <c r="B702" s="21" t="s">
        <v>12964</v>
      </c>
      <c r="C702" s="691" t="s">
        <v>12489</v>
      </c>
      <c r="D702" s="21" t="s">
        <v>110</v>
      </c>
      <c r="E702" s="692">
        <v>394.0</v>
      </c>
      <c r="F702" s="692">
        <v>13.0</v>
      </c>
      <c r="G702" s="692">
        <v>18.0</v>
      </c>
      <c r="H702" s="692">
        <v>77.0</v>
      </c>
      <c r="I702" s="692">
        <v>95.0</v>
      </c>
      <c r="J702" s="693">
        <v>0.19</v>
      </c>
      <c r="K702" s="21" t="s">
        <v>345</v>
      </c>
      <c r="L702" s="21">
        <v>2.4222203E9</v>
      </c>
      <c r="M702" s="21" t="s">
        <v>47</v>
      </c>
      <c r="N702" s="21" t="s">
        <v>349</v>
      </c>
      <c r="O702" s="21" t="s">
        <v>350</v>
      </c>
      <c r="P702" s="21" t="s">
        <v>12490</v>
      </c>
      <c r="Q702" s="61">
        <f>COUNTIF('Hedef Liste'!$A:$A,A702)</f>
        <v>1</v>
      </c>
    </row>
    <row r="703" hidden="1">
      <c r="A703" s="21" t="s">
        <v>2586</v>
      </c>
      <c r="B703" s="21" t="s">
        <v>2587</v>
      </c>
      <c r="C703" s="691" t="s">
        <v>12489</v>
      </c>
      <c r="D703" s="21" t="s">
        <v>110</v>
      </c>
      <c r="E703" s="692">
        <v>133.0</v>
      </c>
      <c r="F703" s="692">
        <v>25.0</v>
      </c>
      <c r="G703" s="692">
        <v>0.0</v>
      </c>
      <c r="H703" s="692">
        <v>55.0</v>
      </c>
      <c r="I703" s="692">
        <v>55.0</v>
      </c>
      <c r="J703" s="693">
        <v>0.0</v>
      </c>
      <c r="K703" s="21" t="s">
        <v>2588</v>
      </c>
      <c r="L703" s="21">
        <v>2.425388684E9</v>
      </c>
      <c r="M703" s="21" t="s">
        <v>368</v>
      </c>
      <c r="N703" s="21" t="s">
        <v>848</v>
      </c>
      <c r="O703" s="21" t="s">
        <v>2589</v>
      </c>
      <c r="P703" s="21" t="s">
        <v>12490</v>
      </c>
      <c r="Q703" s="61">
        <f>COUNTIF('Hedef Liste'!$A:$A,A703)</f>
        <v>1</v>
      </c>
    </row>
    <row r="704" hidden="1">
      <c r="A704" s="21" t="s">
        <v>845</v>
      </c>
      <c r="B704" s="21" t="s">
        <v>846</v>
      </c>
      <c r="C704" s="691" t="s">
        <v>12489</v>
      </c>
      <c r="D704" s="21" t="s">
        <v>63</v>
      </c>
      <c r="E704" s="692">
        <v>369.0</v>
      </c>
      <c r="F704" s="692">
        <v>49.0</v>
      </c>
      <c r="G704" s="692">
        <v>0.0</v>
      </c>
      <c r="H704" s="692">
        <v>11.0</v>
      </c>
      <c r="I704" s="692">
        <v>11.0</v>
      </c>
      <c r="J704" s="693">
        <v>0.0</v>
      </c>
      <c r="K704" s="21" t="s">
        <v>847</v>
      </c>
      <c r="L704" s="21">
        <v>2.425042502E9</v>
      </c>
      <c r="M704" s="21" t="s">
        <v>368</v>
      </c>
      <c r="N704" s="21" t="s">
        <v>848</v>
      </c>
      <c r="O704" s="21" t="s">
        <v>849</v>
      </c>
      <c r="P704" s="21" t="s">
        <v>12490</v>
      </c>
      <c r="Q704" s="61">
        <f>COUNTIF('Hedef Liste'!$A:$A,A704)</f>
        <v>1</v>
      </c>
    </row>
    <row r="705" hidden="1">
      <c r="A705" s="21" t="s">
        <v>2924</v>
      </c>
      <c r="B705" s="21" t="s">
        <v>2925</v>
      </c>
      <c r="C705" s="691" t="s">
        <v>12489</v>
      </c>
      <c r="D705" s="21" t="s">
        <v>818</v>
      </c>
      <c r="E705" s="692">
        <v>410.0</v>
      </c>
      <c r="F705" s="692">
        <v>21.0</v>
      </c>
      <c r="G705" s="692">
        <v>11.0</v>
      </c>
      <c r="H705" s="692">
        <v>11.0</v>
      </c>
      <c r="I705" s="692">
        <v>22.0</v>
      </c>
      <c r="J705" s="693">
        <v>0.5</v>
      </c>
      <c r="K705" s="21" t="s">
        <v>2926</v>
      </c>
      <c r="L705" s="21">
        <v>2.422200101E9</v>
      </c>
      <c r="M705" s="21" t="s">
        <v>138</v>
      </c>
      <c r="N705" s="21" t="s">
        <v>333</v>
      </c>
      <c r="O705" s="21" t="s">
        <v>2927</v>
      </c>
      <c r="P705" s="21" t="s">
        <v>12490</v>
      </c>
      <c r="Q705" s="61">
        <f>COUNTIF('Hedef Liste'!$A:$A,A705)</f>
        <v>1</v>
      </c>
    </row>
    <row r="706" hidden="1">
      <c r="A706" s="21" t="s">
        <v>4596</v>
      </c>
      <c r="B706" s="21" t="s">
        <v>4597</v>
      </c>
      <c r="C706" s="691" t="s">
        <v>12489</v>
      </c>
      <c r="D706" s="21" t="s">
        <v>1007</v>
      </c>
      <c r="E706" s="692">
        <v>76.0</v>
      </c>
      <c r="F706" s="694"/>
      <c r="G706" s="692">
        <v>0.0</v>
      </c>
      <c r="H706" s="692">
        <v>10.0</v>
      </c>
      <c r="I706" s="692">
        <v>10.0</v>
      </c>
      <c r="J706" s="693">
        <v>0.0</v>
      </c>
      <c r="K706" s="21" t="s">
        <v>4598</v>
      </c>
      <c r="L706" s="21">
        <v>2.427431307E9</v>
      </c>
      <c r="M706" s="21" t="s">
        <v>58</v>
      </c>
      <c r="N706" s="21" t="s">
        <v>59</v>
      </c>
      <c r="O706" s="21" t="s">
        <v>4599</v>
      </c>
      <c r="P706" s="21" t="s">
        <v>12490</v>
      </c>
      <c r="Q706" s="61">
        <f>COUNTIF('Hedef Liste'!$A:$A,A706)</f>
        <v>1</v>
      </c>
    </row>
    <row r="707" hidden="1">
      <c r="A707" s="21" t="s">
        <v>2013</v>
      </c>
      <c r="B707" s="21" t="s">
        <v>2014</v>
      </c>
      <c r="C707" s="691" t="s">
        <v>12489</v>
      </c>
      <c r="D707" s="21" t="s">
        <v>74</v>
      </c>
      <c r="E707" s="692">
        <v>1150.0</v>
      </c>
      <c r="F707" s="692">
        <v>34.0</v>
      </c>
      <c r="G707" s="692">
        <v>0.0</v>
      </c>
      <c r="H707" s="692">
        <v>51.0</v>
      </c>
      <c r="I707" s="692">
        <v>51.0</v>
      </c>
      <c r="J707" s="693">
        <v>0.0</v>
      </c>
      <c r="K707" s="21" t="s">
        <v>12965</v>
      </c>
      <c r="L707" s="21">
        <v>5.433910566E9</v>
      </c>
      <c r="M707" s="21" t="s">
        <v>47</v>
      </c>
      <c r="N707" s="21" t="s">
        <v>1154</v>
      </c>
      <c r="O707" s="21" t="s">
        <v>2016</v>
      </c>
      <c r="P707" s="21" t="s">
        <v>12490</v>
      </c>
      <c r="Q707" s="61">
        <f>COUNTIF('Hedef Liste'!$A:$A,A707)</f>
        <v>1</v>
      </c>
    </row>
    <row r="708" hidden="1">
      <c r="A708" s="21" t="s">
        <v>4857</v>
      </c>
      <c r="B708" s="21" t="s">
        <v>4858</v>
      </c>
      <c r="C708" s="691" t="s">
        <v>12489</v>
      </c>
      <c r="D708" s="21" t="s">
        <v>152</v>
      </c>
      <c r="E708" s="692">
        <v>150.0</v>
      </c>
      <c r="F708" s="692">
        <v>5.0</v>
      </c>
      <c r="G708" s="692">
        <v>0.0</v>
      </c>
      <c r="H708" s="692">
        <v>12.0</v>
      </c>
      <c r="I708" s="692">
        <v>12.0</v>
      </c>
      <c r="J708" s="693">
        <v>0.0</v>
      </c>
      <c r="K708" s="21" t="s">
        <v>4859</v>
      </c>
      <c r="L708" s="21">
        <v>2.425653283E9</v>
      </c>
      <c r="M708" s="21" t="s">
        <v>368</v>
      </c>
      <c r="N708" s="21" t="s">
        <v>12716</v>
      </c>
      <c r="O708" s="21" t="s">
        <v>4861</v>
      </c>
      <c r="P708" s="21" t="s">
        <v>12490</v>
      </c>
      <c r="Q708" s="61">
        <f>COUNTIF('Hedef Liste'!$A:$A,A708)</f>
        <v>1</v>
      </c>
    </row>
    <row r="709" hidden="1">
      <c r="A709" s="21" t="s">
        <v>1860</v>
      </c>
      <c r="B709" s="21" t="s">
        <v>1861</v>
      </c>
      <c r="C709" s="691" t="s">
        <v>12489</v>
      </c>
      <c r="D709" s="21" t="s">
        <v>45</v>
      </c>
      <c r="E709" s="692">
        <v>1433.0</v>
      </c>
      <c r="F709" s="692">
        <v>51.0</v>
      </c>
      <c r="G709" s="692">
        <v>10.0</v>
      </c>
      <c r="H709" s="692">
        <v>42.0</v>
      </c>
      <c r="I709" s="692">
        <v>52.0</v>
      </c>
      <c r="J709" s="693">
        <v>0.19</v>
      </c>
      <c r="K709" s="21" t="s">
        <v>1862</v>
      </c>
      <c r="L709" s="21">
        <v>2.423495898E9</v>
      </c>
      <c r="M709" s="21" t="s">
        <v>47</v>
      </c>
      <c r="N709" s="21" t="s">
        <v>187</v>
      </c>
      <c r="O709" s="21" t="s">
        <v>1863</v>
      </c>
      <c r="P709" s="21" t="s">
        <v>12490</v>
      </c>
      <c r="Q709" s="61">
        <f>COUNTIF('Hedef Liste'!$A:$A,A709)</f>
        <v>1</v>
      </c>
    </row>
    <row r="710" hidden="1">
      <c r="A710" s="21" t="s">
        <v>3817</v>
      </c>
      <c r="B710" s="21" t="s">
        <v>3818</v>
      </c>
      <c r="C710" s="691" t="s">
        <v>12489</v>
      </c>
      <c r="D710" s="21" t="s">
        <v>1828</v>
      </c>
      <c r="E710" s="692">
        <v>475.0</v>
      </c>
      <c r="F710" s="692">
        <v>9.0</v>
      </c>
      <c r="G710" s="692">
        <v>0.0</v>
      </c>
      <c r="H710" s="692">
        <v>77.0</v>
      </c>
      <c r="I710" s="692">
        <v>77.0</v>
      </c>
      <c r="J710" s="693">
        <v>0.0</v>
      </c>
      <c r="K710" s="21" t="s">
        <v>3819</v>
      </c>
      <c r="L710" s="21">
        <v>2.4233303E9</v>
      </c>
      <c r="M710" s="21" t="s">
        <v>65</v>
      </c>
      <c r="N710" s="21" t="s">
        <v>356</v>
      </c>
      <c r="O710" s="21" t="s">
        <v>3820</v>
      </c>
      <c r="P710" s="21" t="s">
        <v>12490</v>
      </c>
      <c r="Q710" s="61">
        <f>COUNTIF('Hedef Liste'!$A:$A,A710)</f>
        <v>1</v>
      </c>
    </row>
    <row r="711" hidden="1">
      <c r="A711" s="21" t="s">
        <v>1433</v>
      </c>
      <c r="B711" s="21" t="s">
        <v>1434</v>
      </c>
      <c r="C711" s="691" t="s">
        <v>12489</v>
      </c>
      <c r="D711" s="21" t="s">
        <v>74</v>
      </c>
      <c r="E711" s="692">
        <v>4449.0</v>
      </c>
      <c r="F711" s="692">
        <v>492.0</v>
      </c>
      <c r="G711" s="692">
        <v>18.0</v>
      </c>
      <c r="H711" s="692">
        <v>46.0</v>
      </c>
      <c r="I711" s="692">
        <v>64.0</v>
      </c>
      <c r="J711" s="693">
        <v>0.28</v>
      </c>
      <c r="K711" s="21" t="s">
        <v>1435</v>
      </c>
      <c r="L711" s="21">
        <v>2.423234484E9</v>
      </c>
      <c r="M711" s="21" t="s">
        <v>47</v>
      </c>
      <c r="N711" s="21" t="s">
        <v>227</v>
      </c>
      <c r="O711" s="21" t="s">
        <v>1436</v>
      </c>
      <c r="P711" s="21" t="s">
        <v>12490</v>
      </c>
      <c r="Q711" s="61">
        <f>COUNTIF('Hedef Liste'!$A:$A,A711)</f>
        <v>1</v>
      </c>
    </row>
    <row r="712" hidden="1">
      <c r="A712" s="21" t="s">
        <v>3454</v>
      </c>
      <c r="B712" s="21" t="s">
        <v>3455</v>
      </c>
      <c r="C712" s="691" t="s">
        <v>12489</v>
      </c>
      <c r="D712" s="21" t="s">
        <v>233</v>
      </c>
      <c r="E712" s="692">
        <v>656.0</v>
      </c>
      <c r="F712" s="692">
        <v>19.0</v>
      </c>
      <c r="G712" s="692">
        <v>7.0</v>
      </c>
      <c r="H712" s="692">
        <v>56.0</v>
      </c>
      <c r="I712" s="692">
        <v>63.0</v>
      </c>
      <c r="J712" s="693">
        <v>0.11</v>
      </c>
      <c r="K712" s="21" t="s">
        <v>3456</v>
      </c>
      <c r="L712" s="21">
        <v>2.42516101E9</v>
      </c>
      <c r="M712" s="21" t="s">
        <v>368</v>
      </c>
      <c r="N712" s="21" t="s">
        <v>784</v>
      </c>
      <c r="O712" s="21" t="s">
        <v>3457</v>
      </c>
      <c r="P712" s="21" t="s">
        <v>12490</v>
      </c>
      <c r="Q712" s="61">
        <f>COUNTIF('Hedef Liste'!$A:$A,A712)</f>
        <v>1</v>
      </c>
    </row>
    <row r="713" hidden="1">
      <c r="A713" s="21" t="s">
        <v>6973</v>
      </c>
      <c r="B713" s="21" t="s">
        <v>6974</v>
      </c>
      <c r="C713" s="691" t="s">
        <v>12489</v>
      </c>
      <c r="D713" s="21" t="s">
        <v>233</v>
      </c>
      <c r="E713" s="692">
        <v>2317.0</v>
      </c>
      <c r="F713" s="694"/>
      <c r="G713" s="692">
        <v>15.0</v>
      </c>
      <c r="H713" s="692">
        <v>69.0</v>
      </c>
      <c r="I713" s="692">
        <v>84.0</v>
      </c>
      <c r="J713" s="693">
        <v>0.18</v>
      </c>
      <c r="K713" s="21" t="s">
        <v>6975</v>
      </c>
      <c r="L713" s="21">
        <v>2.425200013E9</v>
      </c>
      <c r="M713" s="21" t="s">
        <v>368</v>
      </c>
      <c r="N713" s="21" t="s">
        <v>813</v>
      </c>
      <c r="O713" s="21" t="s">
        <v>6976</v>
      </c>
      <c r="P713" s="21" t="s">
        <v>12490</v>
      </c>
      <c r="Q713" s="61">
        <f>COUNTIF('Hedef Liste'!$A:$A,A713)</f>
        <v>1</v>
      </c>
    </row>
    <row r="714" hidden="1">
      <c r="A714" s="21" t="s">
        <v>2299</v>
      </c>
      <c r="B714" s="21" t="s">
        <v>2300</v>
      </c>
      <c r="C714" s="691" t="s">
        <v>12489</v>
      </c>
      <c r="D714" s="21" t="s">
        <v>344</v>
      </c>
      <c r="E714" s="692">
        <v>600.0</v>
      </c>
      <c r="F714" s="692">
        <v>39.0</v>
      </c>
      <c r="G714" s="692">
        <v>13.0</v>
      </c>
      <c r="H714" s="692">
        <v>53.0</v>
      </c>
      <c r="I714" s="692">
        <v>66.0</v>
      </c>
      <c r="J714" s="693">
        <v>0.2</v>
      </c>
      <c r="K714" s="21" t="s">
        <v>2301</v>
      </c>
      <c r="L714" s="21">
        <v>2.422448484E9</v>
      </c>
      <c r="M714" s="21" t="s">
        <v>47</v>
      </c>
      <c r="N714" s="21" t="s">
        <v>495</v>
      </c>
      <c r="O714" s="21" t="s">
        <v>2302</v>
      </c>
      <c r="P714" s="21" t="s">
        <v>12490</v>
      </c>
      <c r="Q714" s="61">
        <f>COUNTIF('Hedef Liste'!$A:$A,A714)</f>
        <v>1</v>
      </c>
    </row>
    <row r="715" hidden="1">
      <c r="A715" s="21" t="s">
        <v>6790</v>
      </c>
      <c r="B715" s="21" t="s">
        <v>6791</v>
      </c>
      <c r="C715" s="691" t="s">
        <v>12489</v>
      </c>
      <c r="D715" s="21" t="s">
        <v>110</v>
      </c>
      <c r="E715" s="692">
        <v>756.0</v>
      </c>
      <c r="F715" s="692">
        <v>35.0</v>
      </c>
      <c r="G715" s="692">
        <v>0.0</v>
      </c>
      <c r="H715" s="692">
        <v>46.0</v>
      </c>
      <c r="I715" s="692">
        <v>46.0</v>
      </c>
      <c r="J715" s="693">
        <v>0.0</v>
      </c>
      <c r="K715" s="21" t="s">
        <v>6792</v>
      </c>
      <c r="L715" s="21">
        <v>2.422414445E9</v>
      </c>
      <c r="M715" s="21" t="s">
        <v>65</v>
      </c>
      <c r="N715" s="21" t="s">
        <v>112</v>
      </c>
      <c r="O715" s="21" t="s">
        <v>6793</v>
      </c>
      <c r="P715" s="21" t="s">
        <v>12490</v>
      </c>
      <c r="Q715" s="61">
        <f>COUNTIF('Hedef Liste'!$A:$A,A715)</f>
        <v>1</v>
      </c>
    </row>
    <row r="716" hidden="1">
      <c r="A716" s="21" t="s">
        <v>8283</v>
      </c>
      <c r="B716" s="21" t="s">
        <v>8284</v>
      </c>
      <c r="C716" s="691" t="s">
        <v>12510</v>
      </c>
      <c r="D716" s="21" t="s">
        <v>63</v>
      </c>
      <c r="E716" s="692">
        <v>70.0</v>
      </c>
      <c r="F716" s="694"/>
      <c r="G716" s="692">
        <v>0.0</v>
      </c>
      <c r="H716" s="692">
        <v>18.0</v>
      </c>
      <c r="I716" s="692">
        <v>18.0</v>
      </c>
      <c r="J716" s="693">
        <v>0.0</v>
      </c>
      <c r="K716" s="21" t="s">
        <v>8285</v>
      </c>
      <c r="L716" s="21">
        <v>5.442577727E9</v>
      </c>
      <c r="M716" s="21" t="s">
        <v>65</v>
      </c>
      <c r="N716" s="21" t="s">
        <v>112</v>
      </c>
      <c r="O716" s="21" t="s">
        <v>8286</v>
      </c>
      <c r="P716" s="21" t="s">
        <v>12490</v>
      </c>
      <c r="Q716" s="61">
        <f>COUNTIF('Hedef Liste'!$A:$A,A716)</f>
        <v>1</v>
      </c>
    </row>
    <row r="717" hidden="1">
      <c r="A717" s="21" t="s">
        <v>3608</v>
      </c>
      <c r="B717" s="21" t="s">
        <v>3609</v>
      </c>
      <c r="C717" s="691" t="s">
        <v>12489</v>
      </c>
      <c r="D717" s="21" t="s">
        <v>200</v>
      </c>
      <c r="E717" s="692">
        <v>609.0</v>
      </c>
      <c r="F717" s="692">
        <v>22.0</v>
      </c>
      <c r="G717" s="692">
        <v>0.0</v>
      </c>
      <c r="H717" s="692">
        <v>69.0</v>
      </c>
      <c r="I717" s="692">
        <v>69.0</v>
      </c>
      <c r="J717" s="693">
        <v>0.0</v>
      </c>
      <c r="K717" s="21" t="s">
        <v>3610</v>
      </c>
      <c r="L717" s="21">
        <v>2.425110575E9</v>
      </c>
      <c r="M717" s="21" t="s">
        <v>368</v>
      </c>
      <c r="N717" s="21" t="s">
        <v>813</v>
      </c>
      <c r="O717" s="21" t="s">
        <v>3611</v>
      </c>
      <c r="P717" s="21" t="s">
        <v>12490</v>
      </c>
      <c r="Q717" s="61">
        <f>COUNTIF('Hedef Liste'!$A:$A,A717)</f>
        <v>1</v>
      </c>
    </row>
    <row r="718" hidden="1">
      <c r="A718" s="21" t="s">
        <v>3883</v>
      </c>
      <c r="B718" s="21" t="s">
        <v>3884</v>
      </c>
      <c r="C718" s="691" t="s">
        <v>12489</v>
      </c>
      <c r="D718" s="21" t="s">
        <v>233</v>
      </c>
      <c r="E718" s="692">
        <v>902.0</v>
      </c>
      <c r="F718" s="692">
        <v>38.0</v>
      </c>
      <c r="G718" s="692">
        <v>13.0</v>
      </c>
      <c r="H718" s="692">
        <v>15.0</v>
      </c>
      <c r="I718" s="692">
        <v>28.0</v>
      </c>
      <c r="J718" s="693">
        <v>0.46</v>
      </c>
      <c r="K718" s="21" t="s">
        <v>3885</v>
      </c>
      <c r="L718" s="21">
        <v>5.323948797E9</v>
      </c>
      <c r="M718" s="21" t="s">
        <v>368</v>
      </c>
      <c r="N718" s="21" t="s">
        <v>813</v>
      </c>
      <c r="O718" s="21" t="s">
        <v>3886</v>
      </c>
      <c r="P718" s="21" t="s">
        <v>12490</v>
      </c>
      <c r="Q718" s="61">
        <f>COUNTIF('Hedef Liste'!$A:$A,A718)</f>
        <v>1</v>
      </c>
    </row>
    <row r="719" hidden="1">
      <c r="A719" s="21" t="s">
        <v>3542</v>
      </c>
      <c r="B719" s="21" t="s">
        <v>3543</v>
      </c>
      <c r="C719" s="691" t="s">
        <v>12510</v>
      </c>
      <c r="D719" s="21" t="s">
        <v>45</v>
      </c>
      <c r="E719" s="692">
        <v>113.0</v>
      </c>
      <c r="F719" s="694"/>
      <c r="G719" s="692">
        <v>6.0</v>
      </c>
      <c r="H719" s="692">
        <v>4.0</v>
      </c>
      <c r="I719" s="692">
        <v>10.0</v>
      </c>
      <c r="J719" s="693">
        <v>0.6</v>
      </c>
      <c r="K719" s="21" t="s">
        <v>3544</v>
      </c>
      <c r="L719" s="21">
        <v>2.423311333E9</v>
      </c>
      <c r="M719" s="21" t="s">
        <v>138</v>
      </c>
      <c r="N719" s="21" t="s">
        <v>527</v>
      </c>
      <c r="O719" s="21" t="s">
        <v>3545</v>
      </c>
      <c r="P719" s="21" t="s">
        <v>12490</v>
      </c>
      <c r="Q719" s="61">
        <f>COUNTIF('Hedef Liste'!$A:$A,A719)</f>
        <v>1</v>
      </c>
    </row>
    <row r="720" hidden="1">
      <c r="A720" s="21" t="s">
        <v>5510</v>
      </c>
      <c r="B720" s="21" t="s">
        <v>5511</v>
      </c>
      <c r="C720" s="691" t="s">
        <v>12489</v>
      </c>
      <c r="D720" s="21" t="s">
        <v>325</v>
      </c>
      <c r="E720" s="692">
        <v>690.0</v>
      </c>
      <c r="F720" s="692">
        <v>33.0</v>
      </c>
      <c r="G720" s="692">
        <v>6.0</v>
      </c>
      <c r="H720" s="692">
        <v>12.0</v>
      </c>
      <c r="I720" s="692">
        <v>18.0</v>
      </c>
      <c r="J720" s="693">
        <v>0.33</v>
      </c>
      <c r="K720" s="21" t="s">
        <v>5512</v>
      </c>
      <c r="L720" s="21">
        <v>5.469654648E9</v>
      </c>
      <c r="M720" s="21" t="s">
        <v>65</v>
      </c>
      <c r="N720" s="21" t="s">
        <v>901</v>
      </c>
      <c r="O720" s="21" t="s">
        <v>5513</v>
      </c>
      <c r="P720" s="21" t="s">
        <v>12490</v>
      </c>
      <c r="Q720" s="61">
        <f>COUNTIF('Hedef Liste'!$A:$A,A720)</f>
        <v>1</v>
      </c>
    </row>
    <row r="721" hidden="1">
      <c r="A721" s="21" t="s">
        <v>5563</v>
      </c>
      <c r="B721" s="21" t="s">
        <v>5564</v>
      </c>
      <c r="C721" s="691" t="s">
        <v>12489</v>
      </c>
      <c r="D721" s="21" t="s">
        <v>325</v>
      </c>
      <c r="E721" s="692">
        <v>1655.0</v>
      </c>
      <c r="F721" s="692">
        <v>68.0</v>
      </c>
      <c r="G721" s="692">
        <v>9.0</v>
      </c>
      <c r="H721" s="692">
        <v>7.0</v>
      </c>
      <c r="I721" s="692">
        <v>16.0</v>
      </c>
      <c r="J721" s="693">
        <v>0.56</v>
      </c>
      <c r="K721" s="21" t="s">
        <v>5565</v>
      </c>
      <c r="L721" s="21">
        <v>2.422278077E9</v>
      </c>
      <c r="M721" s="21" t="s">
        <v>65</v>
      </c>
      <c r="N721" s="21" t="s">
        <v>285</v>
      </c>
      <c r="O721" s="21" t="s">
        <v>5566</v>
      </c>
      <c r="P721" s="21" t="s">
        <v>12490</v>
      </c>
      <c r="Q721" s="61">
        <f>COUNTIF('Hedef Liste'!$A:$A,A721)</f>
        <v>1</v>
      </c>
    </row>
    <row r="722" hidden="1">
      <c r="A722" s="21" t="s">
        <v>2772</v>
      </c>
      <c r="B722" s="21" t="s">
        <v>2773</v>
      </c>
      <c r="C722" s="691" t="s">
        <v>12489</v>
      </c>
      <c r="D722" s="21" t="s">
        <v>233</v>
      </c>
      <c r="E722" s="692">
        <v>1787.0</v>
      </c>
      <c r="F722" s="692">
        <v>82.0</v>
      </c>
      <c r="G722" s="692">
        <v>0.0</v>
      </c>
      <c r="H722" s="692">
        <v>68.0</v>
      </c>
      <c r="I722" s="692">
        <v>68.0</v>
      </c>
      <c r="J722" s="693">
        <v>0.0</v>
      </c>
      <c r="K722" s="21" t="s">
        <v>2774</v>
      </c>
      <c r="L722" s="21">
        <v>5.424426229E9</v>
      </c>
      <c r="M722" s="21" t="s">
        <v>327</v>
      </c>
      <c r="N722" s="21" t="s">
        <v>2320</v>
      </c>
      <c r="O722" s="21" t="s">
        <v>2775</v>
      </c>
      <c r="P722" s="21" t="s">
        <v>12490</v>
      </c>
      <c r="Q722" s="61">
        <f>COUNTIF('Hedef Liste'!$A:$A,A722)</f>
        <v>1</v>
      </c>
    </row>
    <row r="723" hidden="1">
      <c r="A723" s="21" t="s">
        <v>7011</v>
      </c>
      <c r="B723" s="21" t="s">
        <v>7012</v>
      </c>
      <c r="C723" s="691" t="s">
        <v>12510</v>
      </c>
      <c r="D723" s="21" t="s">
        <v>325</v>
      </c>
      <c r="E723" s="692">
        <v>59.0</v>
      </c>
      <c r="F723" s="694"/>
      <c r="G723" s="692">
        <v>9.0</v>
      </c>
      <c r="H723" s="692">
        <v>16.0</v>
      </c>
      <c r="I723" s="692">
        <v>25.0</v>
      </c>
      <c r="J723" s="693">
        <v>0.36</v>
      </c>
      <c r="K723" s="21" t="s">
        <v>7013</v>
      </c>
      <c r="L723" s="21">
        <v>5.467658203E9</v>
      </c>
      <c r="M723" s="21" t="s">
        <v>65</v>
      </c>
      <c r="N723" s="21" t="s">
        <v>772</v>
      </c>
      <c r="O723" s="21" t="s">
        <v>7014</v>
      </c>
      <c r="P723" s="21" t="s">
        <v>12490</v>
      </c>
      <c r="Q723" s="61">
        <f>COUNTIF('Hedef Liste'!$A:$A,A723)</f>
        <v>1</v>
      </c>
    </row>
    <row r="724" hidden="1">
      <c r="A724" s="21" t="s">
        <v>5690</v>
      </c>
      <c r="B724" s="21" t="s">
        <v>5691</v>
      </c>
      <c r="C724" s="691" t="s">
        <v>12489</v>
      </c>
      <c r="D724" s="21" t="s">
        <v>325</v>
      </c>
      <c r="E724" s="695">
        <v>821.0</v>
      </c>
      <c r="F724" s="692">
        <v>39.0</v>
      </c>
      <c r="G724" s="692">
        <v>4.0</v>
      </c>
      <c r="H724" s="692">
        <v>7.0</v>
      </c>
      <c r="I724" s="692">
        <v>11.0</v>
      </c>
      <c r="J724" s="693">
        <v>0.36</v>
      </c>
      <c r="K724" s="21" t="s">
        <v>5692</v>
      </c>
      <c r="L724" s="21">
        <v>2.428872444E9</v>
      </c>
      <c r="M724" s="21" t="s">
        <v>327</v>
      </c>
      <c r="N724" s="21" t="s">
        <v>1246</v>
      </c>
      <c r="O724" s="21" t="s">
        <v>5693</v>
      </c>
      <c r="P724" s="21" t="s">
        <v>12490</v>
      </c>
      <c r="Q724" s="61">
        <f>COUNTIF('Hedef Liste'!$A:$A,A724)</f>
        <v>1</v>
      </c>
    </row>
    <row r="725" hidden="1">
      <c r="A725" s="21" t="s">
        <v>5534</v>
      </c>
      <c r="B725" s="21" t="s">
        <v>5535</v>
      </c>
      <c r="C725" s="691" t="s">
        <v>12489</v>
      </c>
      <c r="D725" s="21" t="s">
        <v>325</v>
      </c>
      <c r="E725" s="692">
        <v>87.0</v>
      </c>
      <c r="F725" s="694"/>
      <c r="G725" s="692">
        <v>4.0</v>
      </c>
      <c r="H725" s="692">
        <v>6.0</v>
      </c>
      <c r="I725" s="692">
        <v>10.0</v>
      </c>
      <c r="J725" s="693">
        <v>0.4</v>
      </c>
      <c r="K725" s="21" t="s">
        <v>5536</v>
      </c>
      <c r="L725" s="21">
        <v>2.4250399E9</v>
      </c>
      <c r="M725" s="21" t="s">
        <v>65</v>
      </c>
      <c r="N725" s="21" t="s">
        <v>1536</v>
      </c>
      <c r="O725" s="21" t="s">
        <v>5537</v>
      </c>
      <c r="P725" s="21" t="s">
        <v>12490</v>
      </c>
      <c r="Q725" s="61">
        <f>COUNTIF('Hedef Liste'!$A:$A,A725)</f>
        <v>1</v>
      </c>
    </row>
    <row r="726" hidden="1">
      <c r="A726" s="21" t="s">
        <v>1813</v>
      </c>
      <c r="B726" s="21" t="s">
        <v>1814</v>
      </c>
      <c r="C726" s="691" t="s">
        <v>12489</v>
      </c>
      <c r="D726" s="21" t="s">
        <v>200</v>
      </c>
      <c r="E726" s="692">
        <v>652.0</v>
      </c>
      <c r="F726" s="692">
        <v>18.0</v>
      </c>
      <c r="G726" s="692">
        <v>6.0</v>
      </c>
      <c r="H726" s="692">
        <v>15.0</v>
      </c>
      <c r="I726" s="692">
        <v>21.0</v>
      </c>
      <c r="J726" s="693">
        <v>0.29</v>
      </c>
      <c r="K726" s="21" t="s">
        <v>80</v>
      </c>
      <c r="L726" s="21">
        <v>5.303281402E9</v>
      </c>
      <c r="M726" s="21" t="s">
        <v>47</v>
      </c>
      <c r="N726" s="21" t="s">
        <v>81</v>
      </c>
      <c r="O726" s="21" t="s">
        <v>82</v>
      </c>
      <c r="P726" s="21" t="s">
        <v>12490</v>
      </c>
      <c r="Q726" s="61">
        <f>COUNTIF('Hedef Liste'!$A:$A,A726)</f>
        <v>1</v>
      </c>
    </row>
    <row r="727" hidden="1">
      <c r="A727" s="21" t="s">
        <v>1865</v>
      </c>
      <c r="B727" s="21" t="s">
        <v>12966</v>
      </c>
      <c r="C727" s="691" t="s">
        <v>12510</v>
      </c>
      <c r="D727" s="21" t="s">
        <v>818</v>
      </c>
      <c r="E727" s="692">
        <v>786.0</v>
      </c>
      <c r="F727" s="694"/>
      <c r="G727" s="692">
        <v>0.0</v>
      </c>
      <c r="H727" s="692">
        <v>12.0</v>
      </c>
      <c r="I727" s="692">
        <v>12.0</v>
      </c>
      <c r="J727" s="693">
        <v>0.0</v>
      </c>
      <c r="K727" s="21" t="s">
        <v>1867</v>
      </c>
      <c r="L727" s="21">
        <v>5.537900791E9</v>
      </c>
      <c r="M727" s="21" t="s">
        <v>47</v>
      </c>
      <c r="N727" s="21" t="s">
        <v>94</v>
      </c>
      <c r="O727" s="21" t="s">
        <v>1868</v>
      </c>
      <c r="P727" s="21" t="s">
        <v>12490</v>
      </c>
      <c r="Q727" s="61">
        <f>COUNTIF('Hedef Liste'!$A:$A,A727)</f>
        <v>1</v>
      </c>
    </row>
    <row r="728" hidden="1">
      <c r="A728" s="21" t="s">
        <v>1395</v>
      </c>
      <c r="B728" s="21" t="s">
        <v>1396</v>
      </c>
      <c r="C728" s="691" t="s">
        <v>12489</v>
      </c>
      <c r="D728" s="21" t="s">
        <v>200</v>
      </c>
      <c r="E728" s="692">
        <v>118.0</v>
      </c>
      <c r="F728" s="692">
        <v>25.0</v>
      </c>
      <c r="G728" s="692">
        <v>0.0</v>
      </c>
      <c r="H728" s="692">
        <v>60.0</v>
      </c>
      <c r="I728" s="692">
        <v>60.0</v>
      </c>
      <c r="J728" s="693">
        <v>0.0</v>
      </c>
      <c r="K728" s="21" t="s">
        <v>1397</v>
      </c>
      <c r="L728" s="21">
        <v>5.454809827E9</v>
      </c>
      <c r="M728" s="21" t="s">
        <v>327</v>
      </c>
      <c r="N728" s="21" t="s">
        <v>1398</v>
      </c>
      <c r="O728" s="21" t="s">
        <v>1399</v>
      </c>
      <c r="P728" s="21" t="s">
        <v>12490</v>
      </c>
      <c r="Q728" s="61">
        <f>COUNTIF('Hedef Liste'!$A:$A,A728)</f>
        <v>1</v>
      </c>
    </row>
    <row r="729" hidden="1">
      <c r="A729" s="21" t="s">
        <v>4303</v>
      </c>
      <c r="B729" s="21" t="s">
        <v>4304</v>
      </c>
      <c r="C729" s="691" t="s">
        <v>12510</v>
      </c>
      <c r="D729" s="21" t="s">
        <v>63</v>
      </c>
      <c r="E729" s="692">
        <v>23.0</v>
      </c>
      <c r="F729" s="694"/>
      <c r="G729" s="692">
        <v>0.0</v>
      </c>
      <c r="H729" s="692">
        <v>23.0</v>
      </c>
      <c r="I729" s="692">
        <v>23.0</v>
      </c>
      <c r="J729" s="693">
        <v>0.0</v>
      </c>
      <c r="K729" s="21" t="s">
        <v>376</v>
      </c>
      <c r="L729" s="21">
        <v>5.346392727E9</v>
      </c>
      <c r="M729" s="21" t="s">
        <v>368</v>
      </c>
      <c r="N729" s="21" t="s">
        <v>369</v>
      </c>
      <c r="O729" s="21" t="s">
        <v>4305</v>
      </c>
      <c r="P729" s="21" t="s">
        <v>12490</v>
      </c>
      <c r="Q729" s="61">
        <f>COUNTIF('Hedef Liste'!$A:$A,A729)</f>
        <v>1</v>
      </c>
    </row>
    <row r="730" hidden="1">
      <c r="A730" s="21" t="s">
        <v>4994</v>
      </c>
      <c r="B730" s="21" t="s">
        <v>4995</v>
      </c>
      <c r="C730" s="691" t="s">
        <v>12489</v>
      </c>
      <c r="D730" s="21" t="s">
        <v>1449</v>
      </c>
      <c r="E730" s="692">
        <v>71.0</v>
      </c>
      <c r="F730" s="692">
        <v>7.0</v>
      </c>
      <c r="G730" s="692">
        <v>6.0</v>
      </c>
      <c r="H730" s="692">
        <v>29.0</v>
      </c>
      <c r="I730" s="692">
        <v>35.0</v>
      </c>
      <c r="J730" s="693">
        <v>0.17</v>
      </c>
      <c r="K730" s="21" t="s">
        <v>4996</v>
      </c>
      <c r="L730" s="21">
        <v>2.425221974E9</v>
      </c>
      <c r="M730" s="21" t="s">
        <v>368</v>
      </c>
      <c r="N730" s="21" t="s">
        <v>682</v>
      </c>
      <c r="O730" s="21" t="s">
        <v>4997</v>
      </c>
      <c r="P730" s="21" t="s">
        <v>12490</v>
      </c>
      <c r="Q730" s="61">
        <f>COUNTIF('Hedef Liste'!$A:$A,A730)</f>
        <v>1</v>
      </c>
    </row>
    <row r="731" hidden="1">
      <c r="A731" s="21" t="s">
        <v>5599</v>
      </c>
      <c r="B731" s="21" t="s">
        <v>5600</v>
      </c>
      <c r="C731" s="691" t="s">
        <v>12489</v>
      </c>
      <c r="D731" s="21" t="s">
        <v>325</v>
      </c>
      <c r="E731" s="692">
        <v>247.0</v>
      </c>
      <c r="F731" s="692">
        <v>9.0</v>
      </c>
      <c r="G731" s="692">
        <v>8.0</v>
      </c>
      <c r="H731" s="692">
        <v>5.0</v>
      </c>
      <c r="I731" s="692">
        <v>13.0</v>
      </c>
      <c r="J731" s="693">
        <v>0.62</v>
      </c>
      <c r="K731" s="21" t="s">
        <v>5601</v>
      </c>
      <c r="L731" s="21">
        <v>5.416520652E9</v>
      </c>
      <c r="M731" s="21" t="s">
        <v>47</v>
      </c>
      <c r="N731" s="21" t="s">
        <v>94</v>
      </c>
      <c r="O731" s="21" t="s">
        <v>5602</v>
      </c>
      <c r="P731" s="21" t="s">
        <v>12490</v>
      </c>
      <c r="Q731" s="61">
        <f>COUNTIF('Hedef Liste'!$A:$A,A731)</f>
        <v>1</v>
      </c>
    </row>
    <row r="732" hidden="1">
      <c r="A732" s="21" t="s">
        <v>2213</v>
      </c>
      <c r="B732" s="21" t="s">
        <v>2214</v>
      </c>
      <c r="C732" s="691" t="s">
        <v>12489</v>
      </c>
      <c r="D732" s="21" t="s">
        <v>110</v>
      </c>
      <c r="E732" s="692">
        <v>144.0</v>
      </c>
      <c r="F732" s="692">
        <v>3.0</v>
      </c>
      <c r="G732" s="692">
        <v>0.0</v>
      </c>
      <c r="H732" s="692">
        <v>64.0</v>
      </c>
      <c r="I732" s="692">
        <v>64.0</v>
      </c>
      <c r="J732" s="693">
        <v>0.0</v>
      </c>
      <c r="K732" s="21" t="s">
        <v>2215</v>
      </c>
      <c r="L732" s="21">
        <v>5.050257109E9</v>
      </c>
      <c r="M732" s="21" t="s">
        <v>47</v>
      </c>
      <c r="N732" s="21" t="s">
        <v>2216</v>
      </c>
      <c r="O732" s="21" t="s">
        <v>2217</v>
      </c>
      <c r="P732" s="21" t="s">
        <v>12490</v>
      </c>
      <c r="Q732" s="61">
        <f>COUNTIF('Hedef Liste'!$A:$A,A732)</f>
        <v>1</v>
      </c>
    </row>
    <row r="733" hidden="1">
      <c r="A733" s="21" t="s">
        <v>4449</v>
      </c>
      <c r="B733" s="21" t="s">
        <v>4450</v>
      </c>
      <c r="C733" s="691" t="s">
        <v>12489</v>
      </c>
      <c r="D733" s="21" t="s">
        <v>74</v>
      </c>
      <c r="E733" s="692">
        <v>550.0</v>
      </c>
      <c r="F733" s="692">
        <v>36.0</v>
      </c>
      <c r="G733" s="692">
        <v>0.0</v>
      </c>
      <c r="H733" s="692">
        <v>17.0</v>
      </c>
      <c r="I733" s="692">
        <v>17.0</v>
      </c>
      <c r="J733" s="693">
        <v>0.0</v>
      </c>
      <c r="K733" s="21" t="s">
        <v>4451</v>
      </c>
      <c r="L733" s="21">
        <v>5.349500557E9</v>
      </c>
      <c r="M733" s="21" t="s">
        <v>47</v>
      </c>
      <c r="N733" s="21" t="s">
        <v>533</v>
      </c>
      <c r="O733" s="21" t="s">
        <v>2681</v>
      </c>
      <c r="P733" s="21" t="s">
        <v>12490</v>
      </c>
      <c r="Q733" s="61">
        <f>COUNTIF('Hedef Liste'!$A:$A,A733)</f>
        <v>1</v>
      </c>
    </row>
    <row r="734" hidden="1">
      <c r="A734" s="21" t="s">
        <v>365</v>
      </c>
      <c r="B734" s="21" t="s">
        <v>366</v>
      </c>
      <c r="C734" s="691" t="s">
        <v>12510</v>
      </c>
      <c r="D734" s="21" t="s">
        <v>200</v>
      </c>
      <c r="E734" s="692">
        <v>1654.0</v>
      </c>
      <c r="F734" s="694"/>
      <c r="G734" s="692">
        <v>1.0</v>
      </c>
      <c r="H734" s="692">
        <v>31.0</v>
      </c>
      <c r="I734" s="692">
        <v>32.0</v>
      </c>
      <c r="J734" s="693">
        <v>0.03</v>
      </c>
      <c r="K734" s="21" t="s">
        <v>367</v>
      </c>
      <c r="L734" s="21">
        <v>2.425289394E9</v>
      </c>
      <c r="M734" s="21" t="s">
        <v>368</v>
      </c>
      <c r="N734" s="21" t="s">
        <v>369</v>
      </c>
      <c r="O734" s="21" t="s">
        <v>370</v>
      </c>
      <c r="P734" s="21" t="s">
        <v>12490</v>
      </c>
      <c r="Q734" s="61">
        <f>COUNTIF('Hedef Liste'!$A:$A,A734)</f>
        <v>1</v>
      </c>
    </row>
    <row r="735" hidden="1">
      <c r="A735" s="21" t="s">
        <v>12967</v>
      </c>
      <c r="B735" s="21" t="s">
        <v>12968</v>
      </c>
      <c r="C735" s="691" t="s">
        <v>12489</v>
      </c>
      <c r="D735" s="21" t="s">
        <v>110</v>
      </c>
      <c r="E735" s="692">
        <v>3106.0</v>
      </c>
      <c r="F735" s="692">
        <v>192.0</v>
      </c>
      <c r="G735" s="692">
        <v>76.0</v>
      </c>
      <c r="H735" s="692">
        <v>16.0</v>
      </c>
      <c r="I735" s="692">
        <v>92.0</v>
      </c>
      <c r="J735" s="693">
        <v>0.83</v>
      </c>
      <c r="K735" s="21" t="s">
        <v>12842</v>
      </c>
      <c r="L735" s="21">
        <v>2.422251212E9</v>
      </c>
      <c r="M735" s="21" t="s">
        <v>1285</v>
      </c>
      <c r="N735" s="21" t="s">
        <v>1710</v>
      </c>
      <c r="O735" s="21" t="s">
        <v>12969</v>
      </c>
      <c r="P735" s="21" t="s">
        <v>12505</v>
      </c>
      <c r="Q735" s="61">
        <f>COUNTIF('Hedef Liste'!$A:$A,A735)</f>
        <v>0</v>
      </c>
    </row>
    <row r="736" hidden="1">
      <c r="A736" s="21" t="s">
        <v>827</v>
      </c>
      <c r="B736" s="21" t="s">
        <v>828</v>
      </c>
      <c r="C736" s="691" t="s">
        <v>12510</v>
      </c>
      <c r="D736" s="21" t="s">
        <v>200</v>
      </c>
      <c r="E736" s="692">
        <v>83.0</v>
      </c>
      <c r="F736" s="694"/>
      <c r="G736" s="692">
        <v>0.0</v>
      </c>
      <c r="H736" s="692">
        <v>12.0</v>
      </c>
      <c r="I736" s="692">
        <v>12.0</v>
      </c>
      <c r="J736" s="693">
        <v>0.0</v>
      </c>
      <c r="K736" s="21" t="s">
        <v>829</v>
      </c>
      <c r="L736" s="21">
        <v>2.425124707E9</v>
      </c>
      <c r="M736" s="21" t="s">
        <v>368</v>
      </c>
      <c r="N736" s="21" t="s">
        <v>784</v>
      </c>
      <c r="O736" s="21" t="s">
        <v>830</v>
      </c>
      <c r="P736" s="21" t="s">
        <v>12490</v>
      </c>
      <c r="Q736" s="61">
        <f>COUNTIF('Hedef Liste'!$A:$A,A736)</f>
        <v>1</v>
      </c>
    </row>
    <row r="737" hidden="1">
      <c r="A737" s="21" t="s">
        <v>5198</v>
      </c>
      <c r="B737" s="21" t="s">
        <v>5199</v>
      </c>
      <c r="C737" s="691" t="s">
        <v>12489</v>
      </c>
      <c r="D737" s="21" t="s">
        <v>200</v>
      </c>
      <c r="E737" s="692">
        <v>1185.0</v>
      </c>
      <c r="F737" s="692">
        <v>126.0</v>
      </c>
      <c r="G737" s="692">
        <v>28.0</v>
      </c>
      <c r="H737" s="692">
        <v>35.0</v>
      </c>
      <c r="I737" s="692">
        <v>63.0</v>
      </c>
      <c r="J737" s="696">
        <v>0.44</v>
      </c>
      <c r="K737" s="21" t="s">
        <v>5200</v>
      </c>
      <c r="L737" s="21">
        <v>2.425283446E9</v>
      </c>
      <c r="M737" s="21" t="s">
        <v>368</v>
      </c>
      <c r="N737" s="21" t="s">
        <v>369</v>
      </c>
      <c r="O737" s="21" t="s">
        <v>5201</v>
      </c>
      <c r="P737" s="21" t="s">
        <v>12490</v>
      </c>
      <c r="Q737" s="61">
        <f>COUNTIF('Hedef Liste'!$A:$A,A737)</f>
        <v>1</v>
      </c>
    </row>
    <row r="738" hidden="1">
      <c r="A738" s="21" t="s">
        <v>5126</v>
      </c>
      <c r="B738" s="21" t="s">
        <v>5127</v>
      </c>
      <c r="C738" s="691" t="s">
        <v>12489</v>
      </c>
      <c r="D738" s="21" t="s">
        <v>45</v>
      </c>
      <c r="E738" s="692">
        <v>681.0</v>
      </c>
      <c r="F738" s="692">
        <v>29.0</v>
      </c>
      <c r="G738" s="692">
        <v>12.0</v>
      </c>
      <c r="H738" s="692">
        <v>19.0</v>
      </c>
      <c r="I738" s="692">
        <v>31.0</v>
      </c>
      <c r="J738" s="693">
        <v>0.39</v>
      </c>
      <c r="K738" s="21" t="s">
        <v>5128</v>
      </c>
      <c r="L738" s="21">
        <v>2.425121315E9</v>
      </c>
      <c r="M738" s="21" t="s">
        <v>368</v>
      </c>
      <c r="N738" s="21" t="s">
        <v>813</v>
      </c>
      <c r="O738" s="21" t="s">
        <v>5129</v>
      </c>
      <c r="P738" s="21" t="s">
        <v>12490</v>
      </c>
      <c r="Q738" s="61">
        <f>COUNTIF('Hedef Liste'!$A:$A,A738)</f>
        <v>1</v>
      </c>
    </row>
    <row r="739" hidden="1">
      <c r="A739" s="21" t="s">
        <v>4001</v>
      </c>
      <c r="B739" s="21" t="s">
        <v>4002</v>
      </c>
      <c r="C739" s="691" t="s">
        <v>12489</v>
      </c>
      <c r="D739" s="21" t="s">
        <v>45</v>
      </c>
      <c r="E739" s="692">
        <v>1706.0</v>
      </c>
      <c r="F739" s="692">
        <v>57.0</v>
      </c>
      <c r="G739" s="692">
        <v>21.0</v>
      </c>
      <c r="H739" s="692">
        <v>55.0</v>
      </c>
      <c r="I739" s="692">
        <v>76.0</v>
      </c>
      <c r="J739" s="693">
        <v>0.28</v>
      </c>
      <c r="K739" s="21" t="s">
        <v>4003</v>
      </c>
      <c r="L739" s="21">
        <v>2.42349406E9</v>
      </c>
      <c r="M739" s="21" t="s">
        <v>47</v>
      </c>
      <c r="N739" s="21" t="s">
        <v>187</v>
      </c>
      <c r="O739" s="21" t="s">
        <v>4004</v>
      </c>
      <c r="P739" s="21" t="s">
        <v>12490</v>
      </c>
      <c r="Q739" s="61">
        <f>COUNTIF('Hedef Liste'!$A:$A,A739)</f>
        <v>1</v>
      </c>
    </row>
    <row r="740" hidden="1">
      <c r="A740" s="21" t="s">
        <v>2446</v>
      </c>
      <c r="B740" s="21" t="s">
        <v>2447</v>
      </c>
      <c r="C740" s="691" t="s">
        <v>12510</v>
      </c>
      <c r="D740" s="21" t="s">
        <v>200</v>
      </c>
      <c r="E740" s="692">
        <v>1752.0</v>
      </c>
      <c r="F740" s="694"/>
      <c r="G740" s="692">
        <v>0.0</v>
      </c>
      <c r="H740" s="692">
        <v>19.0</v>
      </c>
      <c r="I740" s="692">
        <v>19.0</v>
      </c>
      <c r="J740" s="693">
        <v>0.0</v>
      </c>
      <c r="K740" s="21" t="s">
        <v>2448</v>
      </c>
      <c r="L740" s="21">
        <v>5.441040701E9</v>
      </c>
      <c r="M740" s="21" t="s">
        <v>65</v>
      </c>
      <c r="N740" s="21" t="s">
        <v>112</v>
      </c>
      <c r="O740" s="21" t="s">
        <v>2449</v>
      </c>
      <c r="P740" s="21" t="s">
        <v>12490</v>
      </c>
      <c r="Q740" s="61">
        <f>COUNTIF('Hedef Liste'!$A:$A,A740)</f>
        <v>1</v>
      </c>
    </row>
    <row r="741" hidden="1">
      <c r="A741" s="21" t="s">
        <v>6402</v>
      </c>
      <c r="B741" s="21" t="s">
        <v>6403</v>
      </c>
      <c r="C741" s="691" t="s">
        <v>12489</v>
      </c>
      <c r="D741" s="21" t="s">
        <v>200</v>
      </c>
      <c r="E741" s="692">
        <v>512.0</v>
      </c>
      <c r="F741" s="692">
        <v>4.0</v>
      </c>
      <c r="G741" s="692">
        <v>12.0</v>
      </c>
      <c r="H741" s="692">
        <v>3.0</v>
      </c>
      <c r="I741" s="692">
        <v>15.0</v>
      </c>
      <c r="J741" s="693">
        <v>0.8</v>
      </c>
      <c r="K741" s="21" t="s">
        <v>6404</v>
      </c>
      <c r="L741" s="21">
        <v>2.423446858E9</v>
      </c>
      <c r="M741" s="21" t="s">
        <v>65</v>
      </c>
      <c r="N741" s="21" t="s">
        <v>707</v>
      </c>
      <c r="O741" s="21" t="s">
        <v>6405</v>
      </c>
      <c r="P741" s="21" t="s">
        <v>12490</v>
      </c>
      <c r="Q741" s="61">
        <f>COUNTIF('Hedef Liste'!$A:$A,A741)</f>
        <v>1</v>
      </c>
    </row>
    <row r="742" hidden="1">
      <c r="A742" s="21" t="s">
        <v>1513</v>
      </c>
      <c r="B742" s="21" t="s">
        <v>1514</v>
      </c>
      <c r="C742" s="691" t="s">
        <v>12489</v>
      </c>
      <c r="D742" s="21" t="s">
        <v>818</v>
      </c>
      <c r="E742" s="692">
        <v>1596.0</v>
      </c>
      <c r="F742" s="692">
        <v>74.0</v>
      </c>
      <c r="G742" s="692">
        <v>19.0</v>
      </c>
      <c r="H742" s="692">
        <v>8.0</v>
      </c>
      <c r="I742" s="692">
        <v>27.0</v>
      </c>
      <c r="J742" s="693">
        <v>0.7</v>
      </c>
      <c r="K742" s="21" t="s">
        <v>1515</v>
      </c>
      <c r="L742" s="21">
        <v>2.42227188E9</v>
      </c>
      <c r="M742" s="21" t="s">
        <v>65</v>
      </c>
      <c r="N742" s="21" t="s">
        <v>427</v>
      </c>
      <c r="O742" s="21" t="s">
        <v>1516</v>
      </c>
      <c r="P742" s="21" t="s">
        <v>12490</v>
      </c>
      <c r="Q742" s="61">
        <f>COUNTIF('Hedef Liste'!$A:$A,A742)</f>
        <v>1</v>
      </c>
    </row>
    <row r="743" hidden="1">
      <c r="A743" s="21" t="s">
        <v>1759</v>
      </c>
      <c r="B743" s="21" t="s">
        <v>1760</v>
      </c>
      <c r="C743" s="691" t="s">
        <v>12489</v>
      </c>
      <c r="D743" s="21" t="s">
        <v>74</v>
      </c>
      <c r="E743" s="692">
        <v>81.0</v>
      </c>
      <c r="F743" s="694"/>
      <c r="G743" s="692">
        <v>6.0</v>
      </c>
      <c r="H743" s="692">
        <v>21.0</v>
      </c>
      <c r="I743" s="692">
        <v>27.0</v>
      </c>
      <c r="J743" s="693">
        <v>0.22</v>
      </c>
      <c r="K743" s="21" t="s">
        <v>1761</v>
      </c>
      <c r="L743" s="21">
        <v>5.465561007E9</v>
      </c>
      <c r="M743" s="21" t="s">
        <v>47</v>
      </c>
      <c r="N743" s="21" t="s">
        <v>639</v>
      </c>
      <c r="O743" s="21" t="s">
        <v>1762</v>
      </c>
      <c r="P743" s="21" t="s">
        <v>12490</v>
      </c>
      <c r="Q743" s="61">
        <f>COUNTIF('Hedef Liste'!$A:$A,A743)</f>
        <v>1</v>
      </c>
    </row>
    <row r="744" hidden="1">
      <c r="A744" s="21" t="s">
        <v>12970</v>
      </c>
      <c r="B744" s="21" t="s">
        <v>12971</v>
      </c>
      <c r="C744" s="691" t="s">
        <v>12489</v>
      </c>
      <c r="D744" s="21" t="s">
        <v>110</v>
      </c>
      <c r="E744" s="692">
        <v>1656.0</v>
      </c>
      <c r="F744" s="692">
        <v>174.0</v>
      </c>
      <c r="G744" s="692">
        <v>87.0</v>
      </c>
      <c r="H744" s="692">
        <v>0.0</v>
      </c>
      <c r="I744" s="692">
        <v>87.0</v>
      </c>
      <c r="J744" s="693">
        <v>1.0</v>
      </c>
      <c r="K744" s="21" t="s">
        <v>12816</v>
      </c>
      <c r="L744" s="21">
        <v>9.999999999E9</v>
      </c>
      <c r="M744" s="21" t="s">
        <v>65</v>
      </c>
      <c r="N744" s="21" t="s">
        <v>3323</v>
      </c>
      <c r="O744" s="21" t="s">
        <v>12972</v>
      </c>
      <c r="P744" s="21" t="s">
        <v>12505</v>
      </c>
      <c r="Q744" s="61">
        <f>COUNTIF('Hedef Liste'!$A:$A,A744)</f>
        <v>0</v>
      </c>
    </row>
    <row r="745" hidden="1">
      <c r="A745" s="21" t="s">
        <v>7934</v>
      </c>
      <c r="B745" s="21" t="s">
        <v>7935</v>
      </c>
      <c r="C745" s="691" t="s">
        <v>12489</v>
      </c>
      <c r="D745" s="21" t="s">
        <v>152</v>
      </c>
      <c r="E745" s="692">
        <v>1048.0</v>
      </c>
      <c r="F745" s="692">
        <v>22.0</v>
      </c>
      <c r="G745" s="692">
        <v>0.0</v>
      </c>
      <c r="H745" s="692">
        <v>34.0</v>
      </c>
      <c r="I745" s="692">
        <v>34.0</v>
      </c>
      <c r="J745" s="693">
        <v>0.0</v>
      </c>
      <c r="K745" s="21" t="s">
        <v>7936</v>
      </c>
      <c r="L745" s="21">
        <v>2.423254738E9</v>
      </c>
      <c r="M745" s="21" t="s">
        <v>65</v>
      </c>
      <c r="N745" s="21" t="s">
        <v>4988</v>
      </c>
      <c r="O745" s="21" t="s">
        <v>7937</v>
      </c>
      <c r="P745" s="21" t="s">
        <v>12490</v>
      </c>
      <c r="Q745" s="61">
        <f>COUNTIF('Hedef Liste'!$A:$A,A745)</f>
        <v>1</v>
      </c>
    </row>
    <row r="746" hidden="1">
      <c r="A746" s="21" t="s">
        <v>1683</v>
      </c>
      <c r="B746" s="21" t="s">
        <v>1684</v>
      </c>
      <c r="C746" s="691" t="s">
        <v>12489</v>
      </c>
      <c r="D746" s="21" t="s">
        <v>233</v>
      </c>
      <c r="E746" s="692">
        <v>219.0</v>
      </c>
      <c r="F746" s="692">
        <v>19.0</v>
      </c>
      <c r="G746" s="692">
        <v>0.0</v>
      </c>
      <c r="H746" s="692">
        <v>131.0</v>
      </c>
      <c r="I746" s="692">
        <v>131.0</v>
      </c>
      <c r="J746" s="693">
        <v>0.0</v>
      </c>
      <c r="K746" s="21" t="s">
        <v>1685</v>
      </c>
      <c r="L746" s="21">
        <v>2.425191707E9</v>
      </c>
      <c r="M746" s="21" t="s">
        <v>368</v>
      </c>
      <c r="N746" s="21" t="s">
        <v>813</v>
      </c>
      <c r="O746" s="21" t="s">
        <v>1686</v>
      </c>
      <c r="P746" s="21" t="s">
        <v>12490</v>
      </c>
      <c r="Q746" s="61">
        <f>COUNTIF('Hedef Liste'!$A:$A,A746)</f>
        <v>1</v>
      </c>
    </row>
    <row r="747" hidden="1">
      <c r="A747" s="21" t="s">
        <v>558</v>
      </c>
      <c r="B747" s="21" t="s">
        <v>559</v>
      </c>
      <c r="C747" s="691" t="s">
        <v>12489</v>
      </c>
      <c r="D747" s="21" t="s">
        <v>325</v>
      </c>
      <c r="E747" s="692">
        <v>242.0</v>
      </c>
      <c r="F747" s="692">
        <v>6.0</v>
      </c>
      <c r="G747" s="692">
        <v>8.0</v>
      </c>
      <c r="H747" s="692">
        <v>46.0</v>
      </c>
      <c r="I747" s="692">
        <v>54.0</v>
      </c>
      <c r="J747" s="693">
        <v>0.15</v>
      </c>
      <c r="K747" s="21" t="s">
        <v>560</v>
      </c>
      <c r="L747" s="21">
        <v>5.453128262E9</v>
      </c>
      <c r="M747" s="21" t="s">
        <v>58</v>
      </c>
      <c r="N747" s="21" t="s">
        <v>94</v>
      </c>
      <c r="O747" s="21" t="s">
        <v>561</v>
      </c>
      <c r="P747" s="21" t="s">
        <v>12490</v>
      </c>
      <c r="Q747" s="61">
        <f>COUNTIF('Hedef Liste'!$A:$A,A747)</f>
        <v>1</v>
      </c>
    </row>
    <row r="748" hidden="1">
      <c r="A748" s="21" t="s">
        <v>12973</v>
      </c>
      <c r="B748" s="21" t="s">
        <v>12974</v>
      </c>
      <c r="C748" s="691" t="s">
        <v>12489</v>
      </c>
      <c r="D748" s="21" t="s">
        <v>325</v>
      </c>
      <c r="E748" s="692">
        <v>2321.0</v>
      </c>
      <c r="F748" s="692">
        <v>150.0</v>
      </c>
      <c r="G748" s="692">
        <v>77.0</v>
      </c>
      <c r="H748" s="692">
        <v>10.0</v>
      </c>
      <c r="I748" s="692">
        <v>87.0</v>
      </c>
      <c r="J748" s="693">
        <v>0.89</v>
      </c>
      <c r="K748" s="21" t="s">
        <v>12519</v>
      </c>
      <c r="L748" s="21">
        <v>5.4411807E9</v>
      </c>
      <c r="M748" s="21" t="s">
        <v>138</v>
      </c>
      <c r="N748" s="21" t="s">
        <v>382</v>
      </c>
      <c r="O748" s="21" t="s">
        <v>12975</v>
      </c>
      <c r="P748" s="21" t="s">
        <v>12505</v>
      </c>
      <c r="Q748" s="61">
        <f>COUNTIF('Hedef Liste'!$A:$A,A748)</f>
        <v>0</v>
      </c>
    </row>
    <row r="749" hidden="1">
      <c r="A749" s="21" t="s">
        <v>2490</v>
      </c>
      <c r="B749" s="21" t="s">
        <v>2491</v>
      </c>
      <c r="C749" s="691" t="s">
        <v>12510</v>
      </c>
      <c r="D749" s="21" t="s">
        <v>92</v>
      </c>
      <c r="E749" s="692">
        <v>2035.0</v>
      </c>
      <c r="F749" s="694"/>
      <c r="G749" s="692">
        <v>68.0</v>
      </c>
      <c r="H749" s="692">
        <v>16.0</v>
      </c>
      <c r="I749" s="692">
        <v>84.0</v>
      </c>
      <c r="J749" s="693">
        <v>0.81</v>
      </c>
      <c r="K749" s="21" t="s">
        <v>2492</v>
      </c>
      <c r="L749" s="21">
        <v>2.429990641E9</v>
      </c>
      <c r="M749" s="21" t="s">
        <v>138</v>
      </c>
      <c r="N749" s="21" t="s">
        <v>527</v>
      </c>
      <c r="O749" s="21" t="s">
        <v>2493</v>
      </c>
      <c r="P749" s="21" t="s">
        <v>12490</v>
      </c>
      <c r="Q749" s="61">
        <f>COUNTIF('Hedef Liste'!$A:$A,A749)</f>
        <v>1</v>
      </c>
    </row>
    <row r="750" hidden="1">
      <c r="A750" s="21" t="s">
        <v>894</v>
      </c>
      <c r="B750" s="21" t="s">
        <v>895</v>
      </c>
      <c r="C750" s="691" t="s">
        <v>12489</v>
      </c>
      <c r="D750" s="21" t="s">
        <v>200</v>
      </c>
      <c r="E750" s="692">
        <v>1305.0</v>
      </c>
      <c r="F750" s="692">
        <v>70.0</v>
      </c>
      <c r="G750" s="692">
        <v>0.0</v>
      </c>
      <c r="H750" s="692">
        <v>58.0</v>
      </c>
      <c r="I750" s="692">
        <v>58.0</v>
      </c>
      <c r="J750" s="693">
        <v>0.0</v>
      </c>
      <c r="K750" s="21" t="s">
        <v>896</v>
      </c>
      <c r="L750" s="21">
        <v>5.303738808E9</v>
      </c>
      <c r="M750" s="21" t="s">
        <v>388</v>
      </c>
      <c r="N750" s="21" t="s">
        <v>693</v>
      </c>
      <c r="O750" s="21" t="s">
        <v>897</v>
      </c>
      <c r="P750" s="21" t="s">
        <v>12490</v>
      </c>
      <c r="Q750" s="61">
        <f>COUNTIF('Hedef Liste'!$A:$A,A750)</f>
        <v>1</v>
      </c>
    </row>
    <row r="751" hidden="1">
      <c r="A751" s="21" t="s">
        <v>2471</v>
      </c>
      <c r="B751" s="21" t="s">
        <v>2472</v>
      </c>
      <c r="C751" s="691" t="s">
        <v>12489</v>
      </c>
      <c r="D751" s="21" t="s">
        <v>45</v>
      </c>
      <c r="E751" s="692">
        <v>5188.0</v>
      </c>
      <c r="F751" s="692">
        <v>261.0</v>
      </c>
      <c r="G751" s="692">
        <v>40.0</v>
      </c>
      <c r="H751" s="692">
        <v>15.0</v>
      </c>
      <c r="I751" s="692">
        <v>55.0</v>
      </c>
      <c r="J751" s="693">
        <v>0.73</v>
      </c>
      <c r="K751" s="21" t="s">
        <v>2473</v>
      </c>
      <c r="L751" s="21">
        <v>2.425040227E9</v>
      </c>
      <c r="M751" s="21" t="s">
        <v>138</v>
      </c>
      <c r="N751" s="21" t="s">
        <v>161</v>
      </c>
      <c r="O751" s="21" t="s">
        <v>2474</v>
      </c>
      <c r="P751" s="21" t="s">
        <v>12490</v>
      </c>
      <c r="Q751" s="61">
        <f>COUNTIF('Hedef Liste'!$A:$A,A751)</f>
        <v>1</v>
      </c>
    </row>
    <row r="752" hidden="1">
      <c r="A752" s="21" t="s">
        <v>417</v>
      </c>
      <c r="B752" s="21" t="s">
        <v>418</v>
      </c>
      <c r="C752" s="691" t="s">
        <v>12489</v>
      </c>
      <c r="D752" s="21" t="s">
        <v>419</v>
      </c>
      <c r="E752" s="692">
        <v>268.0</v>
      </c>
      <c r="F752" s="692">
        <v>4.0</v>
      </c>
      <c r="G752" s="692">
        <v>0.0</v>
      </c>
      <c r="H752" s="692">
        <v>44.0</v>
      </c>
      <c r="I752" s="692">
        <v>44.0</v>
      </c>
      <c r="J752" s="693">
        <v>0.0</v>
      </c>
      <c r="K752" s="21" t="s">
        <v>420</v>
      </c>
      <c r="L752" s="21">
        <v>2.425151991E9</v>
      </c>
      <c r="M752" s="21" t="s">
        <v>368</v>
      </c>
      <c r="N752" s="21" t="s">
        <v>421</v>
      </c>
      <c r="O752" s="21" t="s">
        <v>422</v>
      </c>
      <c r="P752" s="21" t="s">
        <v>12490</v>
      </c>
      <c r="Q752" s="61">
        <f>COUNTIF('Hedef Liste'!$A:$A,A752)</f>
        <v>1</v>
      </c>
    </row>
    <row r="753" hidden="1">
      <c r="A753" s="21" t="s">
        <v>4143</v>
      </c>
      <c r="B753" s="21" t="s">
        <v>4144</v>
      </c>
      <c r="C753" s="691" t="s">
        <v>12489</v>
      </c>
      <c r="D753" s="21" t="s">
        <v>45</v>
      </c>
      <c r="E753" s="692">
        <v>608.0</v>
      </c>
      <c r="F753" s="692">
        <v>46.0</v>
      </c>
      <c r="G753" s="692">
        <v>0.0</v>
      </c>
      <c r="H753" s="692">
        <v>30.0</v>
      </c>
      <c r="I753" s="692">
        <v>30.0</v>
      </c>
      <c r="J753" s="693">
        <v>0.0</v>
      </c>
      <c r="K753" s="21" t="s">
        <v>4145</v>
      </c>
      <c r="L753" s="21">
        <v>5.469077207E9</v>
      </c>
      <c r="M753" s="21" t="s">
        <v>65</v>
      </c>
      <c r="N753" s="21" t="s">
        <v>433</v>
      </c>
      <c r="O753" s="21" t="s">
        <v>4146</v>
      </c>
      <c r="P753" s="21" t="s">
        <v>12490</v>
      </c>
      <c r="Q753" s="61">
        <f>COUNTIF('Hedef Liste'!$A:$A,A753)</f>
        <v>1</v>
      </c>
    </row>
    <row r="754" hidden="1">
      <c r="A754" s="21" t="s">
        <v>6594</v>
      </c>
      <c r="B754" s="21" t="s">
        <v>6595</v>
      </c>
      <c r="C754" s="691" t="s">
        <v>12489</v>
      </c>
      <c r="D754" s="21" t="s">
        <v>818</v>
      </c>
      <c r="E754" s="692">
        <v>276.0</v>
      </c>
      <c r="F754" s="694"/>
      <c r="G754" s="692">
        <v>0.0</v>
      </c>
      <c r="H754" s="692">
        <v>117.0</v>
      </c>
      <c r="I754" s="692">
        <v>117.0</v>
      </c>
      <c r="J754" s="693">
        <v>0.0</v>
      </c>
      <c r="K754" s="21" t="s">
        <v>332</v>
      </c>
      <c r="L754" s="21">
        <v>5.46228071E9</v>
      </c>
      <c r="M754" s="21" t="s">
        <v>138</v>
      </c>
      <c r="N754" s="21" t="s">
        <v>333</v>
      </c>
      <c r="O754" s="21" t="s">
        <v>334</v>
      </c>
      <c r="P754" s="21" t="s">
        <v>12490</v>
      </c>
      <c r="Q754" s="61">
        <f>COUNTIF('Hedef Liste'!$A:$A,A754)</f>
        <v>1</v>
      </c>
    </row>
    <row r="755" hidden="1">
      <c r="A755" s="21" t="s">
        <v>5407</v>
      </c>
      <c r="B755" s="21" t="s">
        <v>5408</v>
      </c>
      <c r="C755" s="691" t="s">
        <v>12489</v>
      </c>
      <c r="D755" s="21" t="s">
        <v>45</v>
      </c>
      <c r="E755" s="692">
        <v>617.0</v>
      </c>
      <c r="F755" s="692">
        <v>2.0</v>
      </c>
      <c r="G755" s="692">
        <v>0.0</v>
      </c>
      <c r="H755" s="692">
        <v>20.0</v>
      </c>
      <c r="I755" s="692">
        <v>20.0</v>
      </c>
      <c r="J755" s="693">
        <v>0.0</v>
      </c>
      <c r="K755" s="21" t="s">
        <v>5409</v>
      </c>
      <c r="L755" s="21">
        <v>2.422434738E9</v>
      </c>
      <c r="M755" s="21" t="s">
        <v>47</v>
      </c>
      <c r="N755" s="21" t="s">
        <v>270</v>
      </c>
      <c r="O755" s="21" t="s">
        <v>5410</v>
      </c>
      <c r="P755" s="21" t="s">
        <v>12490</v>
      </c>
      <c r="Q755" s="61">
        <f>COUNTIF('Hedef Liste'!$A:$A,A755)</f>
        <v>1</v>
      </c>
    </row>
    <row r="756" hidden="1">
      <c r="A756" s="21" t="s">
        <v>4189</v>
      </c>
      <c r="B756" s="21" t="s">
        <v>4190</v>
      </c>
      <c r="C756" s="691" t="s">
        <v>12489</v>
      </c>
      <c r="D756" s="21" t="s">
        <v>200</v>
      </c>
      <c r="E756" s="692">
        <v>209.0</v>
      </c>
      <c r="F756" s="692">
        <v>25.0</v>
      </c>
      <c r="G756" s="692">
        <v>0.0</v>
      </c>
      <c r="H756" s="692">
        <v>54.0</v>
      </c>
      <c r="I756" s="692">
        <v>54.0</v>
      </c>
      <c r="J756" s="693">
        <v>0.0</v>
      </c>
      <c r="K756" s="21" t="s">
        <v>4191</v>
      </c>
      <c r="L756" s="21">
        <v>2.42443301E9</v>
      </c>
      <c r="M756" s="21" t="s">
        <v>1285</v>
      </c>
      <c r="N756" s="21" t="s">
        <v>4192</v>
      </c>
      <c r="O756" s="21" t="s">
        <v>4193</v>
      </c>
      <c r="P756" s="21" t="s">
        <v>12490</v>
      </c>
      <c r="Q756" s="61">
        <f>COUNTIF('Hedef Liste'!$A:$A,A756)</f>
        <v>1</v>
      </c>
    </row>
    <row r="757" hidden="1">
      <c r="A757" s="21" t="s">
        <v>347</v>
      </c>
      <c r="B757" s="21" t="s">
        <v>12976</v>
      </c>
      <c r="C757" s="691" t="s">
        <v>12489</v>
      </c>
      <c r="D757" s="21" t="s">
        <v>344</v>
      </c>
      <c r="E757" s="692">
        <v>55.0</v>
      </c>
      <c r="F757" s="694"/>
      <c r="G757" s="692">
        <v>7.0</v>
      </c>
      <c r="H757" s="692">
        <v>13.0</v>
      </c>
      <c r="I757" s="692">
        <v>20.0</v>
      </c>
      <c r="J757" s="693">
        <v>0.35</v>
      </c>
      <c r="K757" s="21" t="s">
        <v>345</v>
      </c>
      <c r="L757" s="21">
        <v>2.4222203E9</v>
      </c>
      <c r="M757" s="21" t="s">
        <v>47</v>
      </c>
      <c r="N757" s="21" t="s">
        <v>349</v>
      </c>
      <c r="O757" s="21" t="s">
        <v>350</v>
      </c>
      <c r="P757" s="21" t="s">
        <v>12490</v>
      </c>
      <c r="Q757" s="61">
        <f>COUNTIF('Hedef Liste'!$A:$A,A757)</f>
        <v>1</v>
      </c>
    </row>
    <row r="758" hidden="1">
      <c r="A758" s="21" t="s">
        <v>2756</v>
      </c>
      <c r="B758" s="21" t="s">
        <v>12977</v>
      </c>
      <c r="C758" s="691" t="s">
        <v>12510</v>
      </c>
      <c r="D758" s="21" t="s">
        <v>2758</v>
      </c>
      <c r="E758" s="692">
        <v>129.0</v>
      </c>
      <c r="F758" s="694"/>
      <c r="G758" s="692">
        <v>0.0</v>
      </c>
      <c r="H758" s="692">
        <v>23.0</v>
      </c>
      <c r="I758" s="692">
        <v>23.0</v>
      </c>
      <c r="J758" s="693">
        <v>0.0</v>
      </c>
      <c r="K758" s="21" t="s">
        <v>1867</v>
      </c>
      <c r="L758" s="21">
        <v>5.537900791E9</v>
      </c>
      <c r="M758" s="21" t="s">
        <v>47</v>
      </c>
      <c r="N758" s="21" t="s">
        <v>94</v>
      </c>
      <c r="O758" s="21" t="s">
        <v>1868</v>
      </c>
      <c r="P758" s="21" t="s">
        <v>12490</v>
      </c>
      <c r="Q758" s="61">
        <f>COUNTIF('Hedef Liste'!$A:$A,A758)</f>
        <v>1</v>
      </c>
    </row>
    <row r="759" hidden="1">
      <c r="A759" s="21" t="s">
        <v>7609</v>
      </c>
      <c r="B759" s="21" t="s">
        <v>7610</v>
      </c>
      <c r="C759" s="691" t="s">
        <v>12489</v>
      </c>
      <c r="D759" s="21" t="s">
        <v>63</v>
      </c>
      <c r="E759" s="692">
        <v>1698.0</v>
      </c>
      <c r="F759" s="692">
        <v>74.0</v>
      </c>
      <c r="G759" s="692">
        <v>0.0</v>
      </c>
      <c r="H759" s="692">
        <v>14.0</v>
      </c>
      <c r="I759" s="692">
        <v>14.0</v>
      </c>
      <c r="J759" s="693">
        <v>0.0</v>
      </c>
      <c r="K759" s="21" t="s">
        <v>7611</v>
      </c>
      <c r="L759" s="21">
        <v>2.422379662E9</v>
      </c>
      <c r="M759" s="21" t="s">
        <v>47</v>
      </c>
      <c r="N759" s="21" t="s">
        <v>1053</v>
      </c>
      <c r="O759" s="21" t="s">
        <v>7612</v>
      </c>
      <c r="P759" s="21" t="s">
        <v>12490</v>
      </c>
      <c r="Q759" s="61">
        <f>COUNTIF('Hedef Liste'!$A:$A,A759)</f>
        <v>1</v>
      </c>
    </row>
    <row r="760" hidden="1">
      <c r="A760" s="21" t="s">
        <v>855</v>
      </c>
      <c r="B760" s="21" t="s">
        <v>856</v>
      </c>
      <c r="C760" s="691" t="s">
        <v>12489</v>
      </c>
      <c r="D760" s="21" t="s">
        <v>63</v>
      </c>
      <c r="E760" s="692">
        <v>3516.0</v>
      </c>
      <c r="F760" s="692">
        <v>136.0</v>
      </c>
      <c r="G760" s="692">
        <v>10.0</v>
      </c>
      <c r="H760" s="692">
        <v>1.0</v>
      </c>
      <c r="I760" s="692">
        <v>11.0</v>
      </c>
      <c r="J760" s="693">
        <v>0.91</v>
      </c>
      <c r="K760" s="21" t="s">
        <v>857</v>
      </c>
      <c r="L760" s="21">
        <v>2.425190709E9</v>
      </c>
      <c r="M760" s="21" t="s">
        <v>368</v>
      </c>
      <c r="N760" s="21" t="s">
        <v>813</v>
      </c>
      <c r="O760" s="21" t="s">
        <v>858</v>
      </c>
      <c r="P760" s="21" t="s">
        <v>12490</v>
      </c>
      <c r="Q760" s="61">
        <f>COUNTIF('Hedef Liste'!$A:$A,A760)</f>
        <v>1</v>
      </c>
    </row>
    <row r="761" hidden="1">
      <c r="A761" s="21" t="s">
        <v>3526</v>
      </c>
      <c r="B761" s="21" t="s">
        <v>3527</v>
      </c>
      <c r="C761" s="691" t="s">
        <v>12489</v>
      </c>
      <c r="D761" s="21" t="s">
        <v>818</v>
      </c>
      <c r="E761" s="692">
        <v>1725.0</v>
      </c>
      <c r="F761" s="692">
        <v>26.0</v>
      </c>
      <c r="G761" s="692">
        <v>25.0</v>
      </c>
      <c r="H761" s="692">
        <v>23.0</v>
      </c>
      <c r="I761" s="692">
        <v>48.0</v>
      </c>
      <c r="J761" s="693">
        <v>0.52</v>
      </c>
      <c r="K761" s="21" t="s">
        <v>3528</v>
      </c>
      <c r="L761" s="21">
        <v>5.541860334E9</v>
      </c>
      <c r="M761" s="21" t="s">
        <v>65</v>
      </c>
      <c r="N761" s="21" t="s">
        <v>614</v>
      </c>
      <c r="O761" s="21" t="s">
        <v>3529</v>
      </c>
      <c r="P761" s="21" t="s">
        <v>12490</v>
      </c>
      <c r="Q761" s="61">
        <f>COUNTIF('Hedef Liste'!$A:$A,A761)</f>
        <v>1</v>
      </c>
    </row>
    <row r="762" hidden="1">
      <c r="A762" s="21" t="s">
        <v>6191</v>
      </c>
      <c r="B762" s="21" t="s">
        <v>6192</v>
      </c>
      <c r="C762" s="691" t="s">
        <v>12489</v>
      </c>
      <c r="D762" s="21" t="s">
        <v>818</v>
      </c>
      <c r="E762" s="692">
        <v>1041.0</v>
      </c>
      <c r="F762" s="692">
        <v>71.0</v>
      </c>
      <c r="G762" s="692">
        <v>26.0</v>
      </c>
      <c r="H762" s="692">
        <v>33.0</v>
      </c>
      <c r="I762" s="692">
        <v>59.0</v>
      </c>
      <c r="J762" s="693">
        <v>0.44</v>
      </c>
      <c r="K762" s="21" t="s">
        <v>6193</v>
      </c>
      <c r="L762" s="21">
        <v>5.372317702E9</v>
      </c>
      <c r="M762" s="21" t="s">
        <v>65</v>
      </c>
      <c r="N762" s="21" t="s">
        <v>356</v>
      </c>
      <c r="O762" s="21" t="s">
        <v>6194</v>
      </c>
      <c r="P762" s="21" t="s">
        <v>12490</v>
      </c>
      <c r="Q762" s="61">
        <f>COUNTIF('Hedef Liste'!$A:$A,A762)</f>
        <v>1</v>
      </c>
    </row>
    <row r="763" hidden="1">
      <c r="A763" s="21" t="s">
        <v>972</v>
      </c>
      <c r="B763" s="21" t="s">
        <v>973</v>
      </c>
      <c r="C763" s="691" t="s">
        <v>12489</v>
      </c>
      <c r="D763" s="21" t="s">
        <v>63</v>
      </c>
      <c r="E763" s="692">
        <v>749.0</v>
      </c>
      <c r="F763" s="692">
        <v>57.0</v>
      </c>
      <c r="G763" s="692">
        <v>6.0</v>
      </c>
      <c r="H763" s="692">
        <v>3.0</v>
      </c>
      <c r="I763" s="692">
        <v>9.0</v>
      </c>
      <c r="J763" s="693">
        <v>0.67</v>
      </c>
      <c r="K763" s="21" t="s">
        <v>526</v>
      </c>
      <c r="L763" s="21">
        <v>5.416497707E9</v>
      </c>
      <c r="M763" s="21" t="s">
        <v>138</v>
      </c>
      <c r="N763" s="21" t="s">
        <v>527</v>
      </c>
      <c r="O763" s="21" t="s">
        <v>974</v>
      </c>
      <c r="P763" s="21" t="s">
        <v>12490</v>
      </c>
      <c r="Q763" s="61">
        <f>COUNTIF('Hedef Liste'!$A:$A,A763)</f>
        <v>1</v>
      </c>
    </row>
    <row r="764" hidden="1">
      <c r="A764" s="21" t="s">
        <v>12978</v>
      </c>
      <c r="B764" s="21" t="s">
        <v>12979</v>
      </c>
      <c r="C764" s="691" t="s">
        <v>12489</v>
      </c>
      <c r="D764" s="21" t="s">
        <v>1694</v>
      </c>
      <c r="E764" s="692">
        <v>201.0</v>
      </c>
      <c r="F764" s="692">
        <v>5.0</v>
      </c>
      <c r="G764" s="692">
        <v>133.0</v>
      </c>
      <c r="H764" s="692">
        <v>0.0</v>
      </c>
      <c r="I764" s="692">
        <v>133.0</v>
      </c>
      <c r="J764" s="693">
        <v>1.0</v>
      </c>
      <c r="K764" s="21" t="s">
        <v>12800</v>
      </c>
      <c r="L764" s="21">
        <v>2.422301625E9</v>
      </c>
      <c r="M764" s="21" t="s">
        <v>138</v>
      </c>
      <c r="N764" s="21" t="s">
        <v>382</v>
      </c>
      <c r="O764" s="21" t="s">
        <v>12980</v>
      </c>
      <c r="P764" s="21" t="s">
        <v>12505</v>
      </c>
      <c r="Q764" s="61">
        <f>COUNTIF('Hedef Liste'!$A:$A,A764)</f>
        <v>0</v>
      </c>
    </row>
    <row r="765" hidden="1">
      <c r="A765" s="21" t="s">
        <v>486</v>
      </c>
      <c r="B765" s="21" t="s">
        <v>487</v>
      </c>
      <c r="C765" s="691" t="s">
        <v>12489</v>
      </c>
      <c r="D765" s="21" t="s">
        <v>325</v>
      </c>
      <c r="E765" s="692">
        <v>1211.0</v>
      </c>
      <c r="F765" s="692">
        <v>3.0</v>
      </c>
      <c r="G765" s="692">
        <v>0.0</v>
      </c>
      <c r="H765" s="692">
        <v>20.0</v>
      </c>
      <c r="I765" s="692">
        <v>20.0</v>
      </c>
      <c r="J765" s="693">
        <v>0.0</v>
      </c>
      <c r="K765" s="21" t="s">
        <v>5520</v>
      </c>
      <c r="L765" s="21">
        <v>2.423210607E9</v>
      </c>
      <c r="M765" s="21" t="s">
        <v>47</v>
      </c>
      <c r="N765" s="21" t="s">
        <v>489</v>
      </c>
      <c r="O765" s="21" t="s">
        <v>490</v>
      </c>
      <c r="P765" s="21" t="s">
        <v>12490</v>
      </c>
      <c r="Q765" s="61">
        <f>COUNTIF('Hedef Liste'!$A:$A,A765)</f>
        <v>1</v>
      </c>
    </row>
    <row r="766" hidden="1">
      <c r="A766" s="21" t="s">
        <v>2883</v>
      </c>
      <c r="B766" s="21" t="s">
        <v>2884</v>
      </c>
      <c r="C766" s="691" t="s">
        <v>12510</v>
      </c>
      <c r="D766" s="21" t="s">
        <v>818</v>
      </c>
      <c r="E766" s="692">
        <v>58.0</v>
      </c>
      <c r="F766" s="694"/>
      <c r="G766" s="692">
        <v>16.0</v>
      </c>
      <c r="H766" s="692">
        <v>14.0</v>
      </c>
      <c r="I766" s="692">
        <v>30.0</v>
      </c>
      <c r="J766" s="693">
        <v>0.53</v>
      </c>
      <c r="K766" s="21" t="s">
        <v>2885</v>
      </c>
      <c r="L766" s="21">
        <v>2.425120525E9</v>
      </c>
      <c r="M766" s="21" t="s">
        <v>368</v>
      </c>
      <c r="N766" s="21" t="s">
        <v>784</v>
      </c>
      <c r="O766" s="21" t="s">
        <v>2886</v>
      </c>
      <c r="P766" s="21" t="s">
        <v>12490</v>
      </c>
      <c r="Q766" s="61">
        <f>COUNTIF('Hedef Liste'!$A:$A,A766)</f>
        <v>1</v>
      </c>
    </row>
    <row r="767" hidden="1">
      <c r="A767" s="21" t="s">
        <v>6445</v>
      </c>
      <c r="B767" s="21" t="s">
        <v>6446</v>
      </c>
      <c r="C767" s="691" t="s">
        <v>12489</v>
      </c>
      <c r="D767" s="21" t="s">
        <v>152</v>
      </c>
      <c r="E767" s="692">
        <v>390.0</v>
      </c>
      <c r="F767" s="692">
        <v>19.0</v>
      </c>
      <c r="G767" s="692">
        <v>0.0</v>
      </c>
      <c r="H767" s="692">
        <v>40.0</v>
      </c>
      <c r="I767" s="692">
        <v>40.0</v>
      </c>
      <c r="J767" s="693">
        <v>0.0</v>
      </c>
      <c r="K767" s="21" t="s">
        <v>6447</v>
      </c>
      <c r="L767" s="21">
        <v>2.427430852E9</v>
      </c>
      <c r="M767" s="21" t="s">
        <v>58</v>
      </c>
      <c r="N767" s="21" t="s">
        <v>2488</v>
      </c>
      <c r="O767" s="21" t="s">
        <v>6448</v>
      </c>
      <c r="P767" s="21" t="s">
        <v>12490</v>
      </c>
      <c r="Q767" s="61">
        <f>COUNTIF('Hedef Liste'!$A:$A,A767)</f>
        <v>1</v>
      </c>
    </row>
    <row r="768" hidden="1">
      <c r="A768" s="21" t="s">
        <v>7057</v>
      </c>
      <c r="B768" s="21" t="s">
        <v>7058</v>
      </c>
      <c r="C768" s="691" t="s">
        <v>12489</v>
      </c>
      <c r="D768" s="21" t="s">
        <v>152</v>
      </c>
      <c r="E768" s="692">
        <v>486.0</v>
      </c>
      <c r="F768" s="692">
        <v>9.0</v>
      </c>
      <c r="G768" s="692">
        <v>15.0</v>
      </c>
      <c r="H768" s="692">
        <v>8.0</v>
      </c>
      <c r="I768" s="692">
        <v>23.0</v>
      </c>
      <c r="J768" s="693">
        <v>0.65</v>
      </c>
      <c r="K768" s="21" t="s">
        <v>7059</v>
      </c>
      <c r="L768" s="21">
        <v>2.423400732E9</v>
      </c>
      <c r="M768" s="21" t="s">
        <v>65</v>
      </c>
      <c r="N768" s="21" t="s">
        <v>314</v>
      </c>
      <c r="O768" s="21" t="s">
        <v>7060</v>
      </c>
      <c r="P768" s="21" t="s">
        <v>12490</v>
      </c>
      <c r="Q768" s="61">
        <f>COUNTIF('Hedef Liste'!$A:$A,A768)</f>
        <v>1</v>
      </c>
    </row>
    <row r="769" hidden="1">
      <c r="A769" s="21" t="s">
        <v>6430</v>
      </c>
      <c r="B769" s="21" t="s">
        <v>6431</v>
      </c>
      <c r="C769" s="691" t="s">
        <v>12489</v>
      </c>
      <c r="D769" s="21" t="s">
        <v>45</v>
      </c>
      <c r="E769" s="692">
        <v>17.0</v>
      </c>
      <c r="F769" s="694"/>
      <c r="G769" s="692">
        <v>0.0</v>
      </c>
      <c r="H769" s="692">
        <v>11.0</v>
      </c>
      <c r="I769" s="692">
        <v>11.0</v>
      </c>
      <c r="J769" s="693">
        <v>0.0</v>
      </c>
      <c r="K769" s="21" t="s">
        <v>6432</v>
      </c>
      <c r="L769" s="21">
        <v>2.427423935E9</v>
      </c>
      <c r="M769" s="21" t="s">
        <v>58</v>
      </c>
      <c r="N769" s="21" t="s">
        <v>1823</v>
      </c>
      <c r="O769" s="21" t="s">
        <v>6433</v>
      </c>
      <c r="P769" s="21" t="s">
        <v>12490</v>
      </c>
      <c r="Q769" s="61">
        <f>COUNTIF('Hedef Liste'!$A:$A,A769)</f>
        <v>1</v>
      </c>
    </row>
    <row r="770" hidden="1">
      <c r="A770" s="21" t="s">
        <v>1166</v>
      </c>
      <c r="B770" s="21" t="s">
        <v>1167</v>
      </c>
      <c r="C770" s="691" t="s">
        <v>12489</v>
      </c>
      <c r="D770" s="21" t="s">
        <v>152</v>
      </c>
      <c r="E770" s="692">
        <v>558.0</v>
      </c>
      <c r="F770" s="692">
        <v>15.0</v>
      </c>
      <c r="G770" s="692">
        <v>0.0</v>
      </c>
      <c r="H770" s="692">
        <v>31.0</v>
      </c>
      <c r="I770" s="692">
        <v>31.0</v>
      </c>
      <c r="J770" s="693">
        <v>0.0</v>
      </c>
      <c r="K770" s="21" t="s">
        <v>1168</v>
      </c>
      <c r="L770" s="21">
        <v>2.423264343E9</v>
      </c>
      <c r="M770" s="21" t="s">
        <v>65</v>
      </c>
      <c r="N770" s="21" t="s">
        <v>614</v>
      </c>
      <c r="O770" s="21" t="s">
        <v>1169</v>
      </c>
      <c r="P770" s="21" t="s">
        <v>12490</v>
      </c>
      <c r="Q770" s="61">
        <f>COUNTIF('Hedef Liste'!$A:$A,A770)</f>
        <v>1</v>
      </c>
    </row>
    <row r="771" hidden="1">
      <c r="A771" s="21" t="s">
        <v>6450</v>
      </c>
      <c r="B771" s="21" t="s">
        <v>6451</v>
      </c>
      <c r="C771" s="691" t="s">
        <v>12489</v>
      </c>
      <c r="D771" s="21" t="s">
        <v>200</v>
      </c>
      <c r="E771" s="692">
        <v>900.0</v>
      </c>
      <c r="F771" s="692">
        <v>91.0</v>
      </c>
      <c r="G771" s="692">
        <v>22.0</v>
      </c>
      <c r="H771" s="692">
        <v>9.0</v>
      </c>
      <c r="I771" s="692">
        <v>31.0</v>
      </c>
      <c r="J771" s="693">
        <v>0.71</v>
      </c>
      <c r="K771" s="21" t="s">
        <v>6452</v>
      </c>
      <c r="L771" s="21">
        <v>5.52563881E9</v>
      </c>
      <c r="M771" s="21" t="s">
        <v>65</v>
      </c>
      <c r="N771" s="21" t="s">
        <v>1065</v>
      </c>
      <c r="O771" s="21" t="s">
        <v>6453</v>
      </c>
      <c r="P771" s="21" t="s">
        <v>12490</v>
      </c>
      <c r="Q771" s="61">
        <f>COUNTIF('Hedef Liste'!$A:$A,A771)</f>
        <v>1</v>
      </c>
    </row>
    <row r="772" hidden="1">
      <c r="A772" s="21" t="s">
        <v>2973</v>
      </c>
      <c r="B772" s="21" t="s">
        <v>2974</v>
      </c>
      <c r="C772" s="691" t="s">
        <v>12489</v>
      </c>
      <c r="D772" s="21" t="s">
        <v>110</v>
      </c>
      <c r="E772" s="692">
        <v>514.0</v>
      </c>
      <c r="F772" s="692">
        <v>28.0</v>
      </c>
      <c r="G772" s="692">
        <v>0.0</v>
      </c>
      <c r="H772" s="692">
        <v>47.0</v>
      </c>
      <c r="I772" s="692">
        <v>47.0</v>
      </c>
      <c r="J772" s="693">
        <v>0.0</v>
      </c>
      <c r="K772" s="21" t="s">
        <v>2975</v>
      </c>
      <c r="L772" s="21">
        <v>5.38832603E9</v>
      </c>
      <c r="M772" s="21" t="s">
        <v>388</v>
      </c>
      <c r="N772" s="21" t="s">
        <v>389</v>
      </c>
      <c r="O772" s="21" t="s">
        <v>2976</v>
      </c>
      <c r="P772" s="21" t="s">
        <v>12490</v>
      </c>
      <c r="Q772" s="61">
        <f>COUNTIF('Hedef Liste'!$A:$A,A772)</f>
        <v>1</v>
      </c>
    </row>
    <row r="773" hidden="1">
      <c r="A773" s="21" t="s">
        <v>8288</v>
      </c>
      <c r="B773" s="21" t="s">
        <v>8289</v>
      </c>
      <c r="C773" s="691" t="s">
        <v>12489</v>
      </c>
      <c r="D773" s="21" t="s">
        <v>152</v>
      </c>
      <c r="E773" s="692">
        <v>1161.0</v>
      </c>
      <c r="F773" s="692">
        <v>32.0</v>
      </c>
      <c r="G773" s="692">
        <v>0.0</v>
      </c>
      <c r="H773" s="692">
        <v>51.0</v>
      </c>
      <c r="I773" s="692">
        <v>51.0</v>
      </c>
      <c r="J773" s="693">
        <v>0.0</v>
      </c>
      <c r="K773" s="21" t="s">
        <v>8290</v>
      </c>
      <c r="L773" s="21">
        <v>5.346238331E9</v>
      </c>
      <c r="M773" s="21" t="s">
        <v>388</v>
      </c>
      <c r="N773" s="21" t="s">
        <v>693</v>
      </c>
      <c r="O773" s="21" t="s">
        <v>8291</v>
      </c>
      <c r="P773" s="21" t="s">
        <v>12490</v>
      </c>
      <c r="Q773" s="61">
        <f>COUNTIF('Hedef Liste'!$A:$A,A773)</f>
        <v>1</v>
      </c>
    </row>
    <row r="774" hidden="1">
      <c r="A774" s="21" t="s">
        <v>6178</v>
      </c>
      <c r="B774" s="21" t="s">
        <v>6179</v>
      </c>
      <c r="C774" s="691" t="s">
        <v>12489</v>
      </c>
      <c r="D774" s="21" t="s">
        <v>818</v>
      </c>
      <c r="E774" s="692">
        <v>475.0</v>
      </c>
      <c r="F774" s="692">
        <v>24.0</v>
      </c>
      <c r="G774" s="692">
        <v>18.0</v>
      </c>
      <c r="H774" s="692">
        <v>50.0</v>
      </c>
      <c r="I774" s="692">
        <v>68.0</v>
      </c>
      <c r="J774" s="693">
        <v>0.26</v>
      </c>
      <c r="K774" s="21" t="s">
        <v>6180</v>
      </c>
      <c r="L774" s="21">
        <v>5.365672669E9</v>
      </c>
      <c r="M774" s="21" t="s">
        <v>65</v>
      </c>
      <c r="N774" s="21" t="s">
        <v>4043</v>
      </c>
      <c r="O774" s="21" t="s">
        <v>6181</v>
      </c>
      <c r="P774" s="21" t="s">
        <v>12490</v>
      </c>
      <c r="Q774" s="61">
        <f>COUNTIF('Hedef Liste'!$A:$A,A774)</f>
        <v>1</v>
      </c>
    </row>
    <row r="775" hidden="1">
      <c r="A775" s="21" t="s">
        <v>8349</v>
      </c>
      <c r="B775" s="21" t="s">
        <v>8350</v>
      </c>
      <c r="C775" s="691" t="s">
        <v>12489</v>
      </c>
      <c r="D775" s="21" t="s">
        <v>233</v>
      </c>
      <c r="E775" s="692">
        <v>11463.0</v>
      </c>
      <c r="F775" s="692">
        <v>1442.0</v>
      </c>
      <c r="G775" s="692">
        <v>0.0</v>
      </c>
      <c r="H775" s="692">
        <v>44.0</v>
      </c>
      <c r="I775" s="692">
        <v>44.0</v>
      </c>
      <c r="J775" s="693">
        <v>0.0</v>
      </c>
      <c r="K775" s="21" t="s">
        <v>8351</v>
      </c>
      <c r="L775" s="21">
        <v>2.422381515E9</v>
      </c>
      <c r="M775" s="21" t="s">
        <v>47</v>
      </c>
      <c r="N775" s="21" t="s">
        <v>639</v>
      </c>
      <c r="O775" s="21" t="s">
        <v>8352</v>
      </c>
      <c r="P775" s="21" t="s">
        <v>12490</v>
      </c>
      <c r="Q775" s="61">
        <f>COUNTIF('Hedef Liste'!$A:$A,A775)</f>
        <v>1</v>
      </c>
    </row>
    <row r="776" hidden="1">
      <c r="A776" s="21" t="s">
        <v>6505</v>
      </c>
      <c r="B776" s="21" t="s">
        <v>6506</v>
      </c>
      <c r="C776" s="691" t="s">
        <v>12489</v>
      </c>
      <c r="D776" s="21" t="s">
        <v>818</v>
      </c>
      <c r="E776" s="692">
        <v>467.0</v>
      </c>
      <c r="F776" s="692">
        <v>43.0</v>
      </c>
      <c r="G776" s="692">
        <v>27.0</v>
      </c>
      <c r="H776" s="692">
        <v>118.0</v>
      </c>
      <c r="I776" s="692">
        <v>145.0</v>
      </c>
      <c r="J776" s="693">
        <v>0.19</v>
      </c>
      <c r="K776" s="21" t="s">
        <v>6507</v>
      </c>
      <c r="L776" s="21">
        <v>2.424313232E9</v>
      </c>
      <c r="M776" s="21" t="s">
        <v>138</v>
      </c>
      <c r="N776" s="21" t="s">
        <v>333</v>
      </c>
      <c r="O776" s="21" t="s">
        <v>6508</v>
      </c>
      <c r="P776" s="21" t="s">
        <v>12490</v>
      </c>
      <c r="Q776" s="61">
        <f>COUNTIF('Hedef Liste'!$A:$A,A776)</f>
        <v>1</v>
      </c>
    </row>
    <row r="777" hidden="1">
      <c r="A777" s="21" t="s">
        <v>7061</v>
      </c>
      <c r="B777" s="21" t="s">
        <v>7062</v>
      </c>
      <c r="C777" s="691" t="s">
        <v>12489</v>
      </c>
      <c r="D777" s="21" t="s">
        <v>74</v>
      </c>
      <c r="E777" s="692">
        <v>1050.0</v>
      </c>
      <c r="F777" s="692">
        <v>87.0</v>
      </c>
      <c r="G777" s="692">
        <v>0.0</v>
      </c>
      <c r="H777" s="692">
        <v>32.0</v>
      </c>
      <c r="I777" s="692">
        <v>32.0</v>
      </c>
      <c r="J777" s="693">
        <v>0.0</v>
      </c>
      <c r="K777" s="21" t="s">
        <v>7063</v>
      </c>
      <c r="L777" s="21">
        <v>2.425029502E9</v>
      </c>
      <c r="M777" s="21" t="s">
        <v>327</v>
      </c>
      <c r="N777" s="21" t="s">
        <v>2320</v>
      </c>
      <c r="O777" s="21" t="s">
        <v>7064</v>
      </c>
      <c r="P777" s="21" t="s">
        <v>12490</v>
      </c>
      <c r="Q777" s="61">
        <f>COUNTIF('Hedef Liste'!$A:$A,A777)</f>
        <v>1</v>
      </c>
    </row>
    <row r="778" hidden="1">
      <c r="A778" s="21" t="s">
        <v>596</v>
      </c>
      <c r="B778" s="21" t="s">
        <v>597</v>
      </c>
      <c r="C778" s="691" t="s">
        <v>12489</v>
      </c>
      <c r="D778" s="21" t="s">
        <v>325</v>
      </c>
      <c r="E778" s="692">
        <v>870.0</v>
      </c>
      <c r="F778" s="692">
        <v>50.0</v>
      </c>
      <c r="G778" s="692">
        <v>1.0</v>
      </c>
      <c r="H778" s="692">
        <v>23.0</v>
      </c>
      <c r="I778" s="692">
        <v>24.0</v>
      </c>
      <c r="J778" s="693">
        <v>0.04</v>
      </c>
      <c r="K778" s="21" t="s">
        <v>598</v>
      </c>
      <c r="L778" s="21">
        <v>2.427125002E9</v>
      </c>
      <c r="M778" s="21" t="s">
        <v>388</v>
      </c>
      <c r="N778" s="21" t="s">
        <v>483</v>
      </c>
      <c r="O778" s="21" t="s">
        <v>599</v>
      </c>
      <c r="P778" s="21" t="s">
        <v>12490</v>
      </c>
      <c r="Q778" s="61">
        <f>COUNTIF('Hedef Liste'!$A:$A,A778)</f>
        <v>1</v>
      </c>
    </row>
    <row r="779" hidden="1">
      <c r="A779" s="21" t="s">
        <v>8247</v>
      </c>
      <c r="B779" s="21" t="s">
        <v>8248</v>
      </c>
      <c r="C779" s="691" t="s">
        <v>12489</v>
      </c>
      <c r="D779" s="21" t="s">
        <v>74</v>
      </c>
      <c r="E779" s="692">
        <v>1175.0</v>
      </c>
      <c r="F779" s="692">
        <v>72.0</v>
      </c>
      <c r="G779" s="692">
        <v>53.0</v>
      </c>
      <c r="H779" s="692">
        <v>32.0</v>
      </c>
      <c r="I779" s="692">
        <v>85.0</v>
      </c>
      <c r="J779" s="693">
        <v>0.62</v>
      </c>
      <c r="K779" s="21" t="s">
        <v>8249</v>
      </c>
      <c r="L779" s="21">
        <v>2.428870085E9</v>
      </c>
      <c r="M779" s="21" t="s">
        <v>327</v>
      </c>
      <c r="N779" s="21" t="s">
        <v>2320</v>
      </c>
      <c r="O779" s="21" t="s">
        <v>8250</v>
      </c>
      <c r="P779" s="21" t="s">
        <v>12490</v>
      </c>
      <c r="Q779" s="61">
        <f>COUNTIF('Hedef Liste'!$A:$A,A779)</f>
        <v>1</v>
      </c>
    </row>
    <row r="780" hidden="1">
      <c r="A780" s="21" t="s">
        <v>1668</v>
      </c>
      <c r="B780" s="21" t="s">
        <v>12981</v>
      </c>
      <c r="C780" s="691" t="s">
        <v>12489</v>
      </c>
      <c r="D780" s="21" t="s">
        <v>45</v>
      </c>
      <c r="E780" s="692">
        <v>661.0</v>
      </c>
      <c r="F780" s="692">
        <v>20.0</v>
      </c>
      <c r="G780" s="692">
        <v>11.0</v>
      </c>
      <c r="H780" s="692">
        <v>6.0</v>
      </c>
      <c r="I780" s="692">
        <v>17.0</v>
      </c>
      <c r="J780" s="693">
        <v>0.65</v>
      </c>
      <c r="K780" s="21" t="s">
        <v>1662</v>
      </c>
      <c r="L780" s="21">
        <v>2.4224495E9</v>
      </c>
      <c r="M780" s="21" t="s">
        <v>47</v>
      </c>
      <c r="N780" s="21" t="s">
        <v>1059</v>
      </c>
      <c r="O780" s="21" t="s">
        <v>1670</v>
      </c>
      <c r="P780" s="21" t="s">
        <v>12490</v>
      </c>
      <c r="Q780" s="61">
        <f>COUNTIF('Hedef Liste'!$A:$A,A780)</f>
        <v>1</v>
      </c>
    </row>
    <row r="781" hidden="1">
      <c r="A781" s="21" t="s">
        <v>1777</v>
      </c>
      <c r="B781" s="21" t="s">
        <v>12982</v>
      </c>
      <c r="C781" s="691" t="s">
        <v>12489</v>
      </c>
      <c r="D781" s="21" t="s">
        <v>45</v>
      </c>
      <c r="E781" s="692">
        <v>260.0</v>
      </c>
      <c r="F781" s="694"/>
      <c r="G781" s="692">
        <v>6.0</v>
      </c>
      <c r="H781" s="692">
        <v>18.0</v>
      </c>
      <c r="I781" s="692">
        <v>24.0</v>
      </c>
      <c r="J781" s="693">
        <v>0.25</v>
      </c>
      <c r="K781" s="21" t="s">
        <v>1779</v>
      </c>
      <c r="L781" s="21">
        <v>2.425388486E9</v>
      </c>
      <c r="M781" s="21" t="s">
        <v>368</v>
      </c>
      <c r="N781" s="21" t="s">
        <v>848</v>
      </c>
      <c r="O781" s="21" t="s">
        <v>1780</v>
      </c>
      <c r="P781" s="21" t="s">
        <v>12490</v>
      </c>
      <c r="Q781" s="61">
        <f>COUNTIF('Hedef Liste'!$A:$A,A781)</f>
        <v>1</v>
      </c>
    </row>
    <row r="782" hidden="1">
      <c r="A782" s="21" t="s">
        <v>5974</v>
      </c>
      <c r="B782" s="21" t="s">
        <v>5975</v>
      </c>
      <c r="C782" s="691" t="s">
        <v>12489</v>
      </c>
      <c r="D782" s="21" t="s">
        <v>152</v>
      </c>
      <c r="E782" s="692">
        <v>157.0</v>
      </c>
      <c r="F782" s="692">
        <v>5.0</v>
      </c>
      <c r="G782" s="692">
        <v>0.0</v>
      </c>
      <c r="H782" s="692">
        <v>26.0</v>
      </c>
      <c r="I782" s="692">
        <v>26.0</v>
      </c>
      <c r="J782" s="693">
        <v>0.0</v>
      </c>
      <c r="K782" s="21" t="s">
        <v>5976</v>
      </c>
      <c r="L782" s="21">
        <v>5.434570432E9</v>
      </c>
      <c r="M782" s="21" t="s">
        <v>65</v>
      </c>
      <c r="N782" s="21" t="s">
        <v>614</v>
      </c>
      <c r="O782" s="21" t="s">
        <v>5977</v>
      </c>
      <c r="P782" s="21" t="s">
        <v>12490</v>
      </c>
      <c r="Q782" s="61">
        <f>COUNTIF('Hedef Liste'!$A:$A,A782)</f>
        <v>1</v>
      </c>
    </row>
    <row r="783" hidden="1">
      <c r="A783" s="21" t="s">
        <v>3747</v>
      </c>
      <c r="B783" s="21" t="s">
        <v>3748</v>
      </c>
      <c r="C783" s="691" t="s">
        <v>12489</v>
      </c>
      <c r="D783" s="21" t="s">
        <v>818</v>
      </c>
      <c r="E783" s="692">
        <v>450.0</v>
      </c>
      <c r="F783" s="692">
        <v>29.0</v>
      </c>
      <c r="G783" s="692">
        <v>0.0</v>
      </c>
      <c r="H783" s="692">
        <v>13.0</v>
      </c>
      <c r="I783" s="692">
        <v>13.0</v>
      </c>
      <c r="J783" s="693">
        <v>0.0</v>
      </c>
      <c r="K783" s="21" t="s">
        <v>3749</v>
      </c>
      <c r="L783" s="21">
        <v>5.352811727E9</v>
      </c>
      <c r="M783" s="21" t="s">
        <v>47</v>
      </c>
      <c r="N783" s="21" t="s">
        <v>94</v>
      </c>
      <c r="O783" s="21" t="s">
        <v>3750</v>
      </c>
      <c r="P783" s="21" t="s">
        <v>12490</v>
      </c>
      <c r="Q783" s="61">
        <f>COUNTIF('Hedef Liste'!$A:$A,A783)</f>
        <v>1</v>
      </c>
    </row>
    <row r="784" hidden="1">
      <c r="A784" s="21" t="s">
        <v>1453</v>
      </c>
      <c r="B784" s="21" t="s">
        <v>1454</v>
      </c>
      <c r="C784" s="691" t="s">
        <v>12489</v>
      </c>
      <c r="D784" s="21" t="s">
        <v>1449</v>
      </c>
      <c r="E784" s="692">
        <v>1410.0</v>
      </c>
      <c r="F784" s="692">
        <v>41.0</v>
      </c>
      <c r="G784" s="692">
        <v>0.0</v>
      </c>
      <c r="H784" s="692">
        <v>50.0</v>
      </c>
      <c r="I784" s="692">
        <v>50.0</v>
      </c>
      <c r="J784" s="693">
        <v>0.0</v>
      </c>
      <c r="K784" s="21" t="s">
        <v>1455</v>
      </c>
      <c r="L784" s="21">
        <v>5.06140667E9</v>
      </c>
      <c r="M784" s="21" t="s">
        <v>47</v>
      </c>
      <c r="N784" s="21" t="s">
        <v>633</v>
      </c>
      <c r="O784" s="21" t="s">
        <v>1456</v>
      </c>
      <c r="P784" s="21" t="s">
        <v>12490</v>
      </c>
      <c r="Q784" s="61">
        <f>COUNTIF('Hedef Liste'!$A:$A,A784)</f>
        <v>1</v>
      </c>
    </row>
    <row r="785" hidden="1">
      <c r="A785" s="21" t="s">
        <v>12983</v>
      </c>
      <c r="B785" s="21" t="s">
        <v>12984</v>
      </c>
      <c r="C785" s="691" t="s">
        <v>12489</v>
      </c>
      <c r="D785" s="21" t="s">
        <v>110</v>
      </c>
      <c r="E785" s="692">
        <v>4151.0</v>
      </c>
      <c r="F785" s="692">
        <v>210.0</v>
      </c>
      <c r="G785" s="692">
        <v>76.0</v>
      </c>
      <c r="H785" s="692">
        <v>16.0</v>
      </c>
      <c r="I785" s="692">
        <v>92.0</v>
      </c>
      <c r="J785" s="693">
        <v>0.83</v>
      </c>
      <c r="K785" s="21" t="s">
        <v>12842</v>
      </c>
      <c r="L785" s="21">
        <v>2.4223022E9</v>
      </c>
      <c r="M785" s="21" t="s">
        <v>138</v>
      </c>
      <c r="N785" s="21" t="s">
        <v>333</v>
      </c>
      <c r="O785" s="21" t="s">
        <v>12985</v>
      </c>
      <c r="P785" s="21" t="s">
        <v>12505</v>
      </c>
      <c r="Q785" s="61">
        <f>COUNTIF('Hedef Liste'!$A:$A,A785)</f>
        <v>0</v>
      </c>
    </row>
    <row r="786" hidden="1">
      <c r="A786" s="21" t="s">
        <v>1888</v>
      </c>
      <c r="B786" s="21" t="s">
        <v>1889</v>
      </c>
      <c r="C786" s="691" t="s">
        <v>12510</v>
      </c>
      <c r="D786" s="21" t="s">
        <v>126</v>
      </c>
      <c r="E786" s="692">
        <v>815.0</v>
      </c>
      <c r="F786" s="694"/>
      <c r="G786" s="692">
        <v>8.0</v>
      </c>
      <c r="H786" s="692">
        <v>9.0</v>
      </c>
      <c r="I786" s="692">
        <v>17.0</v>
      </c>
      <c r="J786" s="693">
        <v>0.47</v>
      </c>
      <c r="K786" s="21" t="s">
        <v>1890</v>
      </c>
      <c r="L786" s="21">
        <v>5.325019107E9</v>
      </c>
      <c r="M786" s="21" t="s">
        <v>47</v>
      </c>
      <c r="N786" s="21" t="s">
        <v>719</v>
      </c>
      <c r="O786" s="21" t="s">
        <v>1891</v>
      </c>
      <c r="P786" s="21" t="s">
        <v>12490</v>
      </c>
      <c r="Q786" s="61">
        <f>COUNTIF('Hedef Liste'!$A:$A,A786)</f>
        <v>1</v>
      </c>
    </row>
    <row r="787" hidden="1">
      <c r="A787" s="21" t="s">
        <v>6245</v>
      </c>
      <c r="B787" s="21" t="s">
        <v>6246</v>
      </c>
      <c r="C787" s="691" t="s">
        <v>12489</v>
      </c>
      <c r="D787" s="21" t="s">
        <v>1449</v>
      </c>
      <c r="E787" s="692">
        <v>148.0</v>
      </c>
      <c r="F787" s="692">
        <v>1.0</v>
      </c>
      <c r="G787" s="692">
        <v>0.0</v>
      </c>
      <c r="H787" s="692">
        <v>32.0</v>
      </c>
      <c r="I787" s="692">
        <v>32.0</v>
      </c>
      <c r="J787" s="693">
        <v>0.0</v>
      </c>
      <c r="K787" s="21" t="s">
        <v>6247</v>
      </c>
      <c r="L787" s="21">
        <v>5.372637765E9</v>
      </c>
      <c r="M787" s="21" t="s">
        <v>368</v>
      </c>
      <c r="N787" s="21" t="s">
        <v>848</v>
      </c>
      <c r="O787" s="21" t="s">
        <v>6248</v>
      </c>
      <c r="P787" s="21" t="s">
        <v>12490</v>
      </c>
      <c r="Q787" s="61">
        <f>COUNTIF('Hedef Liste'!$A:$A,A787)</f>
        <v>1</v>
      </c>
    </row>
    <row r="788" hidden="1">
      <c r="A788" s="21" t="s">
        <v>12986</v>
      </c>
      <c r="B788" s="21" t="s">
        <v>12987</v>
      </c>
      <c r="C788" s="691" t="s">
        <v>12510</v>
      </c>
      <c r="D788" s="21" t="s">
        <v>818</v>
      </c>
      <c r="E788" s="692">
        <v>42.0</v>
      </c>
      <c r="F788" s="694"/>
      <c r="G788" s="692">
        <v>49.0</v>
      </c>
      <c r="H788" s="692">
        <v>200.0</v>
      </c>
      <c r="I788" s="692">
        <v>249.0</v>
      </c>
      <c r="J788" s="693">
        <v>0.2</v>
      </c>
      <c r="K788" s="21" t="s">
        <v>12988</v>
      </c>
      <c r="L788" s="21">
        <v>2.42228505E9</v>
      </c>
      <c r="M788" s="21" t="s">
        <v>47</v>
      </c>
      <c r="N788" s="21" t="s">
        <v>603</v>
      </c>
      <c r="O788" s="21" t="s">
        <v>12989</v>
      </c>
      <c r="P788" s="21" t="s">
        <v>12505</v>
      </c>
      <c r="Q788" s="61">
        <f>COUNTIF('Hedef Liste'!$A:$A,A788)</f>
        <v>0</v>
      </c>
    </row>
    <row r="789" hidden="1">
      <c r="A789" s="21" t="s">
        <v>1362</v>
      </c>
      <c r="B789" s="21" t="s">
        <v>1363</v>
      </c>
      <c r="C789" s="691" t="s">
        <v>12489</v>
      </c>
      <c r="D789" s="21" t="s">
        <v>818</v>
      </c>
      <c r="E789" s="692">
        <v>2904.0</v>
      </c>
      <c r="F789" s="692">
        <v>256.0</v>
      </c>
      <c r="G789" s="692">
        <v>0.0</v>
      </c>
      <c r="H789" s="692">
        <v>79.0</v>
      </c>
      <c r="I789" s="692">
        <v>79.0</v>
      </c>
      <c r="J789" s="693">
        <v>0.0</v>
      </c>
      <c r="K789" s="21" t="s">
        <v>1364</v>
      </c>
      <c r="L789" s="21">
        <v>2.42504741E9</v>
      </c>
      <c r="M789" s="21" t="s">
        <v>65</v>
      </c>
      <c r="N789" s="21" t="s">
        <v>285</v>
      </c>
      <c r="O789" s="21" t="s">
        <v>1365</v>
      </c>
      <c r="P789" s="21" t="s">
        <v>12490</v>
      </c>
      <c r="Q789" s="61">
        <f>COUNTIF('Hedef Liste'!$A:$A,A789)</f>
        <v>1</v>
      </c>
    </row>
    <row r="790" hidden="1">
      <c r="A790" s="21" t="s">
        <v>6250</v>
      </c>
      <c r="B790" s="21" t="s">
        <v>6251</v>
      </c>
      <c r="C790" s="691" t="s">
        <v>12489</v>
      </c>
      <c r="D790" s="21" t="s">
        <v>200</v>
      </c>
      <c r="E790" s="692">
        <v>105.0</v>
      </c>
      <c r="F790" s="692">
        <v>5.0</v>
      </c>
      <c r="G790" s="692">
        <v>33.0</v>
      </c>
      <c r="H790" s="692">
        <v>34.0</v>
      </c>
      <c r="I790" s="692">
        <v>67.0</v>
      </c>
      <c r="J790" s="693">
        <v>0.49</v>
      </c>
      <c r="K790" s="21" t="s">
        <v>6252</v>
      </c>
      <c r="L790" s="21">
        <v>2.425124242E9</v>
      </c>
      <c r="M790" s="21" t="s">
        <v>368</v>
      </c>
      <c r="N790" s="21" t="s">
        <v>848</v>
      </c>
      <c r="O790" s="21" t="s">
        <v>6253</v>
      </c>
      <c r="P790" s="21" t="s">
        <v>12490</v>
      </c>
      <c r="Q790" s="61">
        <f>COUNTIF('Hedef Liste'!$A:$A,A790)</f>
        <v>1</v>
      </c>
    </row>
    <row r="791" hidden="1">
      <c r="A791" s="21" t="s">
        <v>2731</v>
      </c>
      <c r="B791" s="21" t="s">
        <v>2732</v>
      </c>
      <c r="C791" s="691" t="s">
        <v>12489</v>
      </c>
      <c r="D791" s="21" t="s">
        <v>152</v>
      </c>
      <c r="E791" s="692">
        <v>1025.0</v>
      </c>
      <c r="F791" s="692">
        <v>86.0</v>
      </c>
      <c r="G791" s="692">
        <v>9.0</v>
      </c>
      <c r="H791" s="692">
        <v>72.0</v>
      </c>
      <c r="I791" s="692">
        <v>81.0</v>
      </c>
      <c r="J791" s="693">
        <v>0.11</v>
      </c>
      <c r="K791" s="21" t="s">
        <v>2733</v>
      </c>
      <c r="L791" s="21">
        <v>5.510199026E9</v>
      </c>
      <c r="M791" s="21" t="s">
        <v>368</v>
      </c>
      <c r="N791" s="21" t="s">
        <v>369</v>
      </c>
      <c r="O791" s="21" t="s">
        <v>2734</v>
      </c>
      <c r="P791" s="21" t="s">
        <v>12490</v>
      </c>
      <c r="Q791" s="61">
        <f>COUNTIF('Hedef Liste'!$A:$A,A791)</f>
        <v>1</v>
      </c>
    </row>
    <row r="792" hidden="1">
      <c r="A792" s="21" t="s">
        <v>6668</v>
      </c>
      <c r="B792" s="21" t="s">
        <v>6669</v>
      </c>
      <c r="C792" s="691" t="s">
        <v>12489</v>
      </c>
      <c r="D792" s="21" t="s">
        <v>63</v>
      </c>
      <c r="E792" s="692">
        <v>461.0</v>
      </c>
      <c r="F792" s="692">
        <v>37.0</v>
      </c>
      <c r="G792" s="692">
        <v>3.0</v>
      </c>
      <c r="H792" s="692">
        <v>18.0</v>
      </c>
      <c r="I792" s="692">
        <v>21.0</v>
      </c>
      <c r="J792" s="693">
        <v>0.14</v>
      </c>
      <c r="K792" s="21" t="s">
        <v>2301</v>
      </c>
      <c r="L792" s="21">
        <v>2.422448484E9</v>
      </c>
      <c r="M792" s="21" t="s">
        <v>47</v>
      </c>
      <c r="N792" s="21" t="s">
        <v>495</v>
      </c>
      <c r="O792" s="21" t="s">
        <v>2302</v>
      </c>
      <c r="P792" s="21" t="s">
        <v>12490</v>
      </c>
      <c r="Q792" s="61">
        <f>COUNTIF('Hedef Liste'!$A:$A,A792)</f>
        <v>1</v>
      </c>
    </row>
    <row r="793" hidden="1">
      <c r="A793" s="21" t="s">
        <v>5431</v>
      </c>
      <c r="B793" s="21" t="s">
        <v>5432</v>
      </c>
      <c r="C793" s="691" t="s">
        <v>12489</v>
      </c>
      <c r="D793" s="21" t="s">
        <v>1449</v>
      </c>
      <c r="E793" s="692">
        <v>489.0</v>
      </c>
      <c r="F793" s="692">
        <v>23.0</v>
      </c>
      <c r="G793" s="692">
        <v>0.0</v>
      </c>
      <c r="H793" s="692">
        <v>64.0</v>
      </c>
      <c r="I793" s="692">
        <v>64.0</v>
      </c>
      <c r="J793" s="693">
        <v>0.0</v>
      </c>
      <c r="K793" s="21" t="s">
        <v>5433</v>
      </c>
      <c r="L793" s="21">
        <v>2.423214535E9</v>
      </c>
      <c r="M793" s="21" t="s">
        <v>47</v>
      </c>
      <c r="N793" s="21" t="s">
        <v>195</v>
      </c>
      <c r="O793" s="21" t="s">
        <v>5434</v>
      </c>
      <c r="P793" s="21" t="s">
        <v>12490</v>
      </c>
      <c r="Q793" s="61">
        <f>COUNTIF('Hedef Liste'!$A:$A,A793)</f>
        <v>1</v>
      </c>
    </row>
    <row r="794" hidden="1">
      <c r="A794" s="21" t="s">
        <v>3459</v>
      </c>
      <c r="B794" s="21" t="s">
        <v>3460</v>
      </c>
      <c r="C794" s="691" t="s">
        <v>12510</v>
      </c>
      <c r="D794" s="21" t="s">
        <v>45</v>
      </c>
      <c r="E794" s="692">
        <v>468.0</v>
      </c>
      <c r="F794" s="694"/>
      <c r="G794" s="692">
        <v>0.0</v>
      </c>
      <c r="H794" s="692">
        <v>11.0</v>
      </c>
      <c r="I794" s="692">
        <v>11.0</v>
      </c>
      <c r="J794" s="693">
        <v>0.0</v>
      </c>
      <c r="K794" s="21" t="s">
        <v>2453</v>
      </c>
      <c r="L794" s="21">
        <v>5.424429525E9</v>
      </c>
      <c r="M794" s="21" t="s">
        <v>47</v>
      </c>
      <c r="N794" s="21" t="s">
        <v>1053</v>
      </c>
      <c r="O794" s="21" t="s">
        <v>2454</v>
      </c>
      <c r="P794" s="21" t="s">
        <v>12490</v>
      </c>
      <c r="Q794" s="61">
        <f>COUNTIF('Hedef Liste'!$A:$A,A794)</f>
        <v>1</v>
      </c>
    </row>
    <row r="795" hidden="1">
      <c r="A795" s="21" t="s">
        <v>1749</v>
      </c>
      <c r="B795" s="21" t="s">
        <v>1750</v>
      </c>
      <c r="C795" s="691" t="s">
        <v>12489</v>
      </c>
      <c r="D795" s="21" t="s">
        <v>74</v>
      </c>
      <c r="E795" s="692">
        <v>68.0</v>
      </c>
      <c r="F795" s="692">
        <v>5.0</v>
      </c>
      <c r="G795" s="692">
        <v>0.0</v>
      </c>
      <c r="H795" s="692">
        <v>33.0</v>
      </c>
      <c r="I795" s="692">
        <v>33.0</v>
      </c>
      <c r="J795" s="693">
        <v>0.0</v>
      </c>
      <c r="K795" s="21" t="s">
        <v>1751</v>
      </c>
      <c r="L795" s="21">
        <v>5.324470207E9</v>
      </c>
      <c r="M795" s="21" t="s">
        <v>368</v>
      </c>
      <c r="N795" s="21" t="s">
        <v>369</v>
      </c>
      <c r="O795" s="21" t="s">
        <v>1752</v>
      </c>
      <c r="P795" s="21" t="s">
        <v>12490</v>
      </c>
      <c r="Q795" s="61">
        <f>COUNTIF('Hedef Liste'!$A:$A,A795)</f>
        <v>1</v>
      </c>
    </row>
    <row r="796" hidden="1">
      <c r="A796" s="21" t="s">
        <v>2161</v>
      </c>
      <c r="B796" s="21" t="s">
        <v>2162</v>
      </c>
      <c r="C796" s="691" t="s">
        <v>12489</v>
      </c>
      <c r="D796" s="21" t="s">
        <v>45</v>
      </c>
      <c r="E796" s="692">
        <v>816.0</v>
      </c>
      <c r="F796" s="692">
        <v>19.0</v>
      </c>
      <c r="G796" s="692">
        <v>0.0</v>
      </c>
      <c r="H796" s="692">
        <v>35.0</v>
      </c>
      <c r="I796" s="692">
        <v>35.0</v>
      </c>
      <c r="J796" s="693">
        <v>0.0</v>
      </c>
      <c r="K796" s="21" t="s">
        <v>2163</v>
      </c>
      <c r="L796" s="21">
        <v>2.427425176E9</v>
      </c>
      <c r="M796" s="21" t="s">
        <v>58</v>
      </c>
      <c r="N796" s="21" t="s">
        <v>1823</v>
      </c>
      <c r="O796" s="21" t="s">
        <v>2164</v>
      </c>
      <c r="P796" s="21" t="s">
        <v>12490</v>
      </c>
      <c r="Q796" s="61">
        <f>COUNTIF('Hedef Liste'!$A:$A,A796)</f>
        <v>1</v>
      </c>
    </row>
    <row r="797" hidden="1">
      <c r="A797" s="21" t="s">
        <v>763</v>
      </c>
      <c r="B797" s="21" t="s">
        <v>764</v>
      </c>
      <c r="C797" s="691" t="s">
        <v>12489</v>
      </c>
      <c r="D797" s="21" t="s">
        <v>143</v>
      </c>
      <c r="E797" s="692">
        <v>440.0</v>
      </c>
      <c r="F797" s="694"/>
      <c r="G797" s="692">
        <v>10.0</v>
      </c>
      <c r="H797" s="692">
        <v>9.0</v>
      </c>
      <c r="I797" s="692">
        <v>19.0</v>
      </c>
      <c r="J797" s="696">
        <v>0.53</v>
      </c>
      <c r="K797" s="21" t="s">
        <v>765</v>
      </c>
      <c r="L797" s="21">
        <v>2.422489568E9</v>
      </c>
      <c r="M797" s="21" t="s">
        <v>47</v>
      </c>
      <c r="N797" s="21" t="s">
        <v>766</v>
      </c>
      <c r="O797" s="21" t="s">
        <v>767</v>
      </c>
      <c r="P797" s="21" t="s">
        <v>12490</v>
      </c>
      <c r="Q797" s="61">
        <f>COUNTIF('Hedef Liste'!$A:$A,A797)</f>
        <v>1</v>
      </c>
    </row>
    <row r="798" hidden="1">
      <c r="A798" s="21" t="s">
        <v>2371</v>
      </c>
      <c r="B798" s="21" t="s">
        <v>2372</v>
      </c>
      <c r="C798" s="691" t="s">
        <v>12489</v>
      </c>
      <c r="D798" s="21" t="s">
        <v>63</v>
      </c>
      <c r="E798" s="692">
        <v>463.0</v>
      </c>
      <c r="F798" s="694"/>
      <c r="G798" s="692">
        <v>0.0</v>
      </c>
      <c r="H798" s="692">
        <v>46.0</v>
      </c>
      <c r="I798" s="692">
        <v>46.0</v>
      </c>
      <c r="J798" s="693">
        <v>0.0</v>
      </c>
      <c r="K798" s="21" t="s">
        <v>2373</v>
      </c>
      <c r="L798" s="21">
        <v>2.425110046E9</v>
      </c>
      <c r="M798" s="21" t="s">
        <v>368</v>
      </c>
      <c r="N798" s="21" t="s">
        <v>784</v>
      </c>
      <c r="O798" s="21" t="s">
        <v>2374</v>
      </c>
      <c r="P798" s="21" t="s">
        <v>12490</v>
      </c>
      <c r="Q798" s="61">
        <f>COUNTIF('Hedef Liste'!$A:$A,A798)</f>
        <v>1</v>
      </c>
    </row>
    <row r="799" hidden="1">
      <c r="A799" s="21" t="s">
        <v>1304</v>
      </c>
      <c r="B799" s="21" t="s">
        <v>1305</v>
      </c>
      <c r="C799" s="691" t="s">
        <v>12489</v>
      </c>
      <c r="D799" s="21" t="s">
        <v>1007</v>
      </c>
      <c r="E799" s="692">
        <v>603.0</v>
      </c>
      <c r="F799" s="692">
        <v>22.0</v>
      </c>
      <c r="G799" s="692">
        <v>7.0</v>
      </c>
      <c r="H799" s="692">
        <v>19.0</v>
      </c>
      <c r="I799" s="692">
        <v>26.0</v>
      </c>
      <c r="J799" s="693">
        <v>0.27</v>
      </c>
      <c r="K799" s="21" t="s">
        <v>1306</v>
      </c>
      <c r="L799" s="21">
        <v>2.422299745E9</v>
      </c>
      <c r="M799" s="21" t="s">
        <v>138</v>
      </c>
      <c r="N799" s="21" t="s">
        <v>320</v>
      </c>
      <c r="O799" s="21" t="s">
        <v>1307</v>
      </c>
      <c r="P799" s="21" t="s">
        <v>12490</v>
      </c>
      <c r="Q799" s="61">
        <f>COUNTIF('Hedef Liste'!$A:$A,A799)</f>
        <v>1</v>
      </c>
    </row>
    <row r="800" hidden="1">
      <c r="A800" s="21" t="s">
        <v>6259</v>
      </c>
      <c r="B800" s="21" t="s">
        <v>6260</v>
      </c>
      <c r="C800" s="691" t="s">
        <v>12489</v>
      </c>
      <c r="D800" s="21" t="s">
        <v>200</v>
      </c>
      <c r="E800" s="692">
        <v>392.0</v>
      </c>
      <c r="F800" s="694"/>
      <c r="G800" s="692">
        <v>10.0</v>
      </c>
      <c r="H800" s="692">
        <v>3.0</v>
      </c>
      <c r="I800" s="692">
        <v>13.0</v>
      </c>
      <c r="J800" s="693">
        <v>0.77</v>
      </c>
      <c r="K800" s="21" t="s">
        <v>6261</v>
      </c>
      <c r="L800" s="21">
        <v>5.462668812E9</v>
      </c>
      <c r="M800" s="21" t="s">
        <v>65</v>
      </c>
      <c r="N800" s="21" t="s">
        <v>2234</v>
      </c>
      <c r="O800" s="21" t="s">
        <v>6262</v>
      </c>
      <c r="P800" s="21" t="s">
        <v>12490</v>
      </c>
      <c r="Q800" s="61">
        <f>COUNTIF('Hedef Liste'!$A:$A,A800)</f>
        <v>1</v>
      </c>
    </row>
    <row r="801" hidden="1">
      <c r="A801" s="21" t="s">
        <v>4182</v>
      </c>
      <c r="B801" s="21" t="s">
        <v>4183</v>
      </c>
      <c r="C801" s="691" t="s">
        <v>12510</v>
      </c>
      <c r="D801" s="21" t="s">
        <v>126</v>
      </c>
      <c r="E801" s="692">
        <v>448.0</v>
      </c>
      <c r="F801" s="694"/>
      <c r="G801" s="692">
        <v>0.0</v>
      </c>
      <c r="H801" s="692">
        <v>43.0</v>
      </c>
      <c r="I801" s="692">
        <v>43.0</v>
      </c>
      <c r="J801" s="693">
        <v>0.0</v>
      </c>
      <c r="K801" s="21" t="s">
        <v>4184</v>
      </c>
      <c r="L801" s="21">
        <v>5.411250607E9</v>
      </c>
      <c r="M801" s="21" t="s">
        <v>65</v>
      </c>
      <c r="N801" s="21" t="s">
        <v>1615</v>
      </c>
      <c r="O801" s="21" t="s">
        <v>4185</v>
      </c>
      <c r="P801" s="21" t="s">
        <v>12490</v>
      </c>
      <c r="Q801" s="61">
        <f>COUNTIF('Hedef Liste'!$A:$A,A801)</f>
        <v>1</v>
      </c>
    </row>
    <row r="802" hidden="1">
      <c r="A802" s="21" t="s">
        <v>710</v>
      </c>
      <c r="B802" s="21" t="s">
        <v>711</v>
      </c>
      <c r="C802" s="691" t="s">
        <v>12510</v>
      </c>
      <c r="D802" s="21" t="s">
        <v>143</v>
      </c>
      <c r="E802" s="692">
        <v>22.0</v>
      </c>
      <c r="F802" s="694"/>
      <c r="G802" s="692">
        <v>0.0</v>
      </c>
      <c r="H802" s="692">
        <v>51.0</v>
      </c>
      <c r="I802" s="692">
        <v>51.0</v>
      </c>
      <c r="J802" s="693">
        <v>0.0</v>
      </c>
      <c r="K802" s="21" t="s">
        <v>712</v>
      </c>
      <c r="L802" s="21">
        <v>2.425191192E9</v>
      </c>
      <c r="M802" s="21" t="s">
        <v>368</v>
      </c>
      <c r="N802" s="21" t="s">
        <v>682</v>
      </c>
      <c r="O802" s="21" t="s">
        <v>713</v>
      </c>
      <c r="P802" s="21" t="s">
        <v>12490</v>
      </c>
      <c r="Q802" s="61">
        <f>COUNTIF('Hedef Liste'!$A:$A,A802)</f>
        <v>1</v>
      </c>
    </row>
    <row r="803" hidden="1">
      <c r="A803" s="21" t="s">
        <v>7416</v>
      </c>
      <c r="B803" s="21" t="s">
        <v>7417</v>
      </c>
      <c r="C803" s="691" t="s">
        <v>12489</v>
      </c>
      <c r="D803" s="21" t="s">
        <v>200</v>
      </c>
      <c r="E803" s="692">
        <v>1688.0</v>
      </c>
      <c r="F803" s="692">
        <v>138.0</v>
      </c>
      <c r="G803" s="692">
        <v>0.0</v>
      </c>
      <c r="H803" s="692">
        <v>117.0</v>
      </c>
      <c r="I803" s="692">
        <v>117.0</v>
      </c>
      <c r="J803" s="693">
        <v>0.0</v>
      </c>
      <c r="K803" s="21" t="s">
        <v>7418</v>
      </c>
      <c r="L803" s="21">
        <v>2.425124771E9</v>
      </c>
      <c r="M803" s="21" t="s">
        <v>368</v>
      </c>
      <c r="N803" s="21" t="s">
        <v>813</v>
      </c>
      <c r="O803" s="21" t="s">
        <v>7419</v>
      </c>
      <c r="P803" s="21" t="s">
        <v>12490</v>
      </c>
      <c r="Q803" s="61">
        <f>COUNTIF('Hedef Liste'!$A:$A,A803)</f>
        <v>1</v>
      </c>
    </row>
    <row r="804" hidden="1">
      <c r="A804" s="21" t="s">
        <v>7819</v>
      </c>
      <c r="B804" s="21" t="s">
        <v>7820</v>
      </c>
      <c r="C804" s="691" t="s">
        <v>12489</v>
      </c>
      <c r="D804" s="21" t="s">
        <v>74</v>
      </c>
      <c r="E804" s="692">
        <v>379.0</v>
      </c>
      <c r="F804" s="692">
        <v>16.0</v>
      </c>
      <c r="G804" s="692">
        <v>9.0</v>
      </c>
      <c r="H804" s="692">
        <v>8.0</v>
      </c>
      <c r="I804" s="692">
        <v>17.0</v>
      </c>
      <c r="J804" s="693">
        <v>0.53</v>
      </c>
      <c r="K804" s="21" t="s">
        <v>7821</v>
      </c>
      <c r="L804" s="21">
        <v>5.495030323E9</v>
      </c>
      <c r="M804" s="21" t="s">
        <v>368</v>
      </c>
      <c r="N804" s="21" t="s">
        <v>784</v>
      </c>
      <c r="O804" s="21" t="s">
        <v>7822</v>
      </c>
      <c r="P804" s="21" t="s">
        <v>12490</v>
      </c>
      <c r="Q804" s="61">
        <f>COUNTIF('Hedef Liste'!$A:$A,A804)</f>
        <v>1</v>
      </c>
    </row>
    <row r="805" hidden="1">
      <c r="A805" s="21" t="s">
        <v>1717</v>
      </c>
      <c r="B805" s="21" t="s">
        <v>1718</v>
      </c>
      <c r="C805" s="691" t="s">
        <v>12510</v>
      </c>
      <c r="D805" s="21" t="s">
        <v>200</v>
      </c>
      <c r="E805" s="692">
        <v>888.0</v>
      </c>
      <c r="F805" s="694"/>
      <c r="G805" s="692">
        <v>5.0</v>
      </c>
      <c r="H805" s="692">
        <v>16.0</v>
      </c>
      <c r="I805" s="692">
        <v>21.0</v>
      </c>
      <c r="J805" s="693">
        <v>0.24</v>
      </c>
      <c r="K805" s="21" t="s">
        <v>1719</v>
      </c>
      <c r="L805" s="21">
        <v>2.425116662E9</v>
      </c>
      <c r="M805" s="21" t="s">
        <v>368</v>
      </c>
      <c r="N805" s="21" t="s">
        <v>813</v>
      </c>
      <c r="O805" s="21" t="s">
        <v>1720</v>
      </c>
      <c r="P805" s="21" t="s">
        <v>12490</v>
      </c>
      <c r="Q805" s="61">
        <f>COUNTIF('Hedef Liste'!$A:$A,A805)</f>
        <v>1</v>
      </c>
    </row>
    <row r="806" hidden="1">
      <c r="A806" s="21" t="s">
        <v>12990</v>
      </c>
      <c r="B806" s="21" t="s">
        <v>12991</v>
      </c>
      <c r="C806" s="691" t="s">
        <v>12489</v>
      </c>
      <c r="D806" s="21" t="s">
        <v>233</v>
      </c>
      <c r="E806" s="692">
        <v>11085.0</v>
      </c>
      <c r="F806" s="692">
        <v>443.0</v>
      </c>
      <c r="G806" s="692">
        <v>158.0</v>
      </c>
      <c r="H806" s="692">
        <v>0.0</v>
      </c>
      <c r="I806" s="692">
        <v>158.0</v>
      </c>
      <c r="J806" s="693">
        <v>1.0</v>
      </c>
      <c r="K806" s="21" t="s">
        <v>12816</v>
      </c>
      <c r="L806" s="21">
        <v>9.999999999E9</v>
      </c>
      <c r="M806" s="21" t="s">
        <v>65</v>
      </c>
      <c r="N806" s="21" t="s">
        <v>3323</v>
      </c>
      <c r="O806" s="21" t="s">
        <v>12992</v>
      </c>
      <c r="P806" s="21" t="s">
        <v>12505</v>
      </c>
      <c r="Q806" s="61">
        <f>COUNTIF('Hedef Liste'!$A:$A,A806)</f>
        <v>0</v>
      </c>
    </row>
    <row r="807" hidden="1">
      <c r="A807" s="21" t="s">
        <v>1443</v>
      </c>
      <c r="B807" s="21" t="s">
        <v>1444</v>
      </c>
      <c r="C807" s="691" t="s">
        <v>12489</v>
      </c>
      <c r="D807" s="21" t="s">
        <v>74</v>
      </c>
      <c r="E807" s="692">
        <v>1020.0</v>
      </c>
      <c r="F807" s="694"/>
      <c r="G807" s="692">
        <v>25.0</v>
      </c>
      <c r="H807" s="692">
        <v>38.0</v>
      </c>
      <c r="I807" s="692">
        <v>63.0</v>
      </c>
      <c r="J807" s="693">
        <v>0.4</v>
      </c>
      <c r="K807" s="21" t="s">
        <v>1445</v>
      </c>
      <c r="L807" s="21">
        <v>2.427228678E9</v>
      </c>
      <c r="M807" s="21" t="s">
        <v>388</v>
      </c>
      <c r="N807" s="21" t="s">
        <v>647</v>
      </c>
      <c r="O807" s="21" t="s">
        <v>1446</v>
      </c>
      <c r="P807" s="21" t="s">
        <v>12490</v>
      </c>
      <c r="Q807" s="61">
        <f>COUNTIF('Hedef Liste'!$A:$A,A807)</f>
        <v>1</v>
      </c>
    </row>
    <row r="808" hidden="1">
      <c r="A808" s="21" t="s">
        <v>8292</v>
      </c>
      <c r="B808" s="21" t="s">
        <v>8293</v>
      </c>
      <c r="C808" s="691" t="s">
        <v>12489</v>
      </c>
      <c r="D808" s="21" t="s">
        <v>45</v>
      </c>
      <c r="E808" s="692">
        <v>345.0</v>
      </c>
      <c r="F808" s="692">
        <v>23.0</v>
      </c>
      <c r="G808" s="692">
        <v>0.0</v>
      </c>
      <c r="H808" s="692">
        <v>20.0</v>
      </c>
      <c r="I808" s="692">
        <v>20.0</v>
      </c>
      <c r="J808" s="693">
        <v>0.0</v>
      </c>
      <c r="K808" s="21" t="s">
        <v>12993</v>
      </c>
      <c r="L808" s="21">
        <v>5.397030882E9</v>
      </c>
      <c r="M808" s="21" t="s">
        <v>65</v>
      </c>
      <c r="N808" s="21" t="s">
        <v>8295</v>
      </c>
      <c r="O808" s="21" t="s">
        <v>8296</v>
      </c>
      <c r="P808" s="21" t="s">
        <v>12490</v>
      </c>
      <c r="Q808" s="61">
        <f>COUNTIF('Hedef Liste'!$A:$A,A808)</f>
        <v>1</v>
      </c>
    </row>
    <row r="809" hidden="1">
      <c r="A809" s="21" t="s">
        <v>6182</v>
      </c>
      <c r="B809" s="21" t="s">
        <v>6183</v>
      </c>
      <c r="C809" s="691" t="s">
        <v>12489</v>
      </c>
      <c r="D809" s="21" t="s">
        <v>818</v>
      </c>
      <c r="E809" s="692">
        <v>2400.0</v>
      </c>
      <c r="F809" s="692">
        <v>141.0</v>
      </c>
      <c r="G809" s="692">
        <v>70.0</v>
      </c>
      <c r="H809" s="692">
        <v>53.0</v>
      </c>
      <c r="I809" s="692">
        <v>123.0</v>
      </c>
      <c r="J809" s="693">
        <v>0.57</v>
      </c>
      <c r="K809" s="21" t="s">
        <v>6184</v>
      </c>
      <c r="L809" s="21">
        <v>2.423310007E9</v>
      </c>
      <c r="M809" s="21" t="s">
        <v>65</v>
      </c>
      <c r="N809" s="21" t="s">
        <v>1002</v>
      </c>
      <c r="O809" s="21" t="s">
        <v>6185</v>
      </c>
      <c r="P809" s="21" t="s">
        <v>12490</v>
      </c>
      <c r="Q809" s="61">
        <f>COUNTIF('Hedef Liste'!$A:$A,A809)</f>
        <v>1</v>
      </c>
    </row>
    <row r="810" hidden="1">
      <c r="A810" s="21" t="s">
        <v>5289</v>
      </c>
      <c r="B810" s="21" t="s">
        <v>5290</v>
      </c>
      <c r="C810" s="691" t="s">
        <v>12489</v>
      </c>
      <c r="D810" s="21" t="s">
        <v>45</v>
      </c>
      <c r="E810" s="692">
        <v>389.0</v>
      </c>
      <c r="F810" s="692">
        <v>8.0</v>
      </c>
      <c r="G810" s="692">
        <v>0.0</v>
      </c>
      <c r="H810" s="692">
        <v>16.0</v>
      </c>
      <c r="I810" s="692">
        <v>16.0</v>
      </c>
      <c r="J810" s="693">
        <v>0.0</v>
      </c>
      <c r="K810" s="21" t="s">
        <v>5291</v>
      </c>
      <c r="L810" s="21">
        <v>5.416785317E9</v>
      </c>
      <c r="M810" s="21" t="s">
        <v>58</v>
      </c>
      <c r="N810" s="21" t="s">
        <v>1101</v>
      </c>
      <c r="O810" s="21" t="s">
        <v>5292</v>
      </c>
      <c r="P810" s="21" t="s">
        <v>12490</v>
      </c>
      <c r="Q810" s="61">
        <f>COUNTIF('Hedef Liste'!$A:$A,A810)</f>
        <v>1</v>
      </c>
    </row>
    <row r="811" hidden="1">
      <c r="A811" s="21" t="s">
        <v>7484</v>
      </c>
      <c r="B811" s="21" t="s">
        <v>7485</v>
      </c>
      <c r="C811" s="691" t="s">
        <v>12489</v>
      </c>
      <c r="D811" s="21" t="s">
        <v>126</v>
      </c>
      <c r="E811" s="692">
        <v>780.0</v>
      </c>
      <c r="F811" s="692">
        <v>24.0</v>
      </c>
      <c r="G811" s="692">
        <v>0.0</v>
      </c>
      <c r="H811" s="692">
        <v>32.0</v>
      </c>
      <c r="I811" s="692">
        <v>32.0</v>
      </c>
      <c r="J811" s="693">
        <v>0.0</v>
      </c>
      <c r="K811" s="21" t="s">
        <v>7486</v>
      </c>
      <c r="L811" s="21">
        <v>5.531775887E9</v>
      </c>
      <c r="M811" s="21" t="s">
        <v>58</v>
      </c>
      <c r="N811" s="21" t="s">
        <v>1101</v>
      </c>
      <c r="O811" s="21" t="s">
        <v>7487</v>
      </c>
      <c r="P811" s="21" t="s">
        <v>12490</v>
      </c>
      <c r="Q811" s="61">
        <f>COUNTIF('Hedef Liste'!$A:$A,A811)</f>
        <v>1</v>
      </c>
    </row>
    <row r="812" hidden="1">
      <c r="A812" s="21" t="s">
        <v>1204</v>
      </c>
      <c r="B812" s="21" t="s">
        <v>1205</v>
      </c>
      <c r="C812" s="691" t="s">
        <v>12489</v>
      </c>
      <c r="D812" s="21" t="s">
        <v>152</v>
      </c>
      <c r="E812" s="692">
        <v>2233.0</v>
      </c>
      <c r="F812" s="694"/>
      <c r="G812" s="692">
        <v>6.0</v>
      </c>
      <c r="H812" s="692">
        <v>3.0</v>
      </c>
      <c r="I812" s="692">
        <v>9.0</v>
      </c>
      <c r="J812" s="693">
        <v>0.67</v>
      </c>
      <c r="K812" s="21" t="s">
        <v>1206</v>
      </c>
      <c r="L812" s="21">
        <v>2.422415448E9</v>
      </c>
      <c r="M812" s="21" t="s">
        <v>47</v>
      </c>
      <c r="N812" s="21" t="s">
        <v>1207</v>
      </c>
      <c r="O812" s="21" t="s">
        <v>1208</v>
      </c>
      <c r="P812" s="21" t="s">
        <v>12490</v>
      </c>
      <c r="Q812" s="61">
        <f>COUNTIF('Hedef Liste'!$A:$A,A812)</f>
        <v>1</v>
      </c>
    </row>
    <row r="813" hidden="1">
      <c r="A813" s="21" t="s">
        <v>553</v>
      </c>
      <c r="B813" s="21" t="s">
        <v>554</v>
      </c>
      <c r="C813" s="691" t="s">
        <v>12489</v>
      </c>
      <c r="D813" s="21" t="s">
        <v>325</v>
      </c>
      <c r="E813" s="692">
        <v>598.0</v>
      </c>
      <c r="F813" s="694"/>
      <c r="G813" s="692">
        <v>17.0</v>
      </c>
      <c r="H813" s="692">
        <v>10.0</v>
      </c>
      <c r="I813" s="692">
        <v>27.0</v>
      </c>
      <c r="J813" s="693">
        <v>0.63</v>
      </c>
      <c r="K813" s="21" t="s">
        <v>555</v>
      </c>
      <c r="L813" s="21">
        <v>5.386549499E9</v>
      </c>
      <c r="M813" s="21" t="s">
        <v>65</v>
      </c>
      <c r="N813" s="21" t="s">
        <v>483</v>
      </c>
      <c r="O813" s="21" t="s">
        <v>556</v>
      </c>
      <c r="P813" s="21" t="s">
        <v>12490</v>
      </c>
      <c r="Q813" s="61">
        <f>COUNTIF('Hedef Liste'!$A:$A,A813)</f>
        <v>1</v>
      </c>
    </row>
    <row r="814" hidden="1">
      <c r="A814" s="21" t="s">
        <v>6307</v>
      </c>
      <c r="B814" s="21" t="s">
        <v>6308</v>
      </c>
      <c r="C814" s="691" t="s">
        <v>12510</v>
      </c>
      <c r="D814" s="21" t="s">
        <v>325</v>
      </c>
      <c r="E814" s="692">
        <v>508.0</v>
      </c>
      <c r="F814" s="694"/>
      <c r="G814" s="692">
        <v>65.0</v>
      </c>
      <c r="H814" s="692">
        <v>0.0</v>
      </c>
      <c r="I814" s="692">
        <v>65.0</v>
      </c>
      <c r="J814" s="693">
        <v>1.0</v>
      </c>
      <c r="K814" s="21" t="s">
        <v>4309</v>
      </c>
      <c r="L814" s="21">
        <v>5.461091988E9</v>
      </c>
      <c r="M814" s="21" t="s">
        <v>65</v>
      </c>
      <c r="N814" s="21" t="s">
        <v>772</v>
      </c>
      <c r="O814" s="21" t="s">
        <v>6309</v>
      </c>
      <c r="P814" s="21" t="s">
        <v>12505</v>
      </c>
      <c r="Q814" s="61">
        <f>COUNTIF('Hedef Liste'!$A:$A,A814)</f>
        <v>1</v>
      </c>
    </row>
    <row r="815" hidden="1">
      <c r="A815" s="21" t="s">
        <v>4411</v>
      </c>
      <c r="B815" s="21" t="s">
        <v>4412</v>
      </c>
      <c r="C815" s="691" t="s">
        <v>12489</v>
      </c>
      <c r="D815" s="21" t="s">
        <v>74</v>
      </c>
      <c r="E815" s="692">
        <v>876.0</v>
      </c>
      <c r="F815" s="692">
        <v>44.0</v>
      </c>
      <c r="G815" s="692">
        <v>0.0</v>
      </c>
      <c r="H815" s="692">
        <v>21.0</v>
      </c>
      <c r="I815" s="692">
        <v>21.0</v>
      </c>
      <c r="J815" s="693">
        <v>0.0</v>
      </c>
      <c r="K815" s="21" t="s">
        <v>4413</v>
      </c>
      <c r="L815" s="21">
        <v>5.070599344E9</v>
      </c>
      <c r="M815" s="21" t="s">
        <v>65</v>
      </c>
      <c r="N815" s="21" t="s">
        <v>427</v>
      </c>
      <c r="O815" s="21" t="s">
        <v>4414</v>
      </c>
      <c r="P815" s="21" t="s">
        <v>12490</v>
      </c>
      <c r="Q815" s="61">
        <f>COUNTIF('Hedef Liste'!$A:$A,A815)</f>
        <v>1</v>
      </c>
    </row>
    <row r="816" hidden="1">
      <c r="A816" s="21" t="s">
        <v>1855</v>
      </c>
      <c r="B816" s="21" t="s">
        <v>1856</v>
      </c>
      <c r="C816" s="691" t="s">
        <v>12489</v>
      </c>
      <c r="D816" s="21" t="s">
        <v>74</v>
      </c>
      <c r="E816" s="692">
        <v>762.0</v>
      </c>
      <c r="F816" s="692">
        <v>21.0</v>
      </c>
      <c r="G816" s="692">
        <v>0.0</v>
      </c>
      <c r="H816" s="692">
        <v>56.0</v>
      </c>
      <c r="I816" s="692">
        <v>56.0</v>
      </c>
      <c r="J816" s="693">
        <v>0.0</v>
      </c>
      <c r="K816" s="21" t="s">
        <v>1857</v>
      </c>
      <c r="L816" s="21">
        <v>5.342149022E9</v>
      </c>
      <c r="M816" s="21" t="s">
        <v>368</v>
      </c>
      <c r="N816" s="21" t="s">
        <v>369</v>
      </c>
      <c r="O816" s="21" t="s">
        <v>1858</v>
      </c>
      <c r="P816" s="21" t="s">
        <v>12490</v>
      </c>
      <c r="Q816" s="61">
        <f>COUNTIF('Hedef Liste'!$A:$A,A816)</f>
        <v>1</v>
      </c>
    </row>
    <row r="817" hidden="1">
      <c r="A817" s="21" t="s">
        <v>2736</v>
      </c>
      <c r="B817" s="21" t="s">
        <v>2737</v>
      </c>
      <c r="C817" s="691" t="s">
        <v>12489</v>
      </c>
      <c r="D817" s="21" t="s">
        <v>200</v>
      </c>
      <c r="E817" s="692">
        <v>378.0</v>
      </c>
      <c r="F817" s="692">
        <v>16.0</v>
      </c>
      <c r="G817" s="692">
        <v>0.0</v>
      </c>
      <c r="H817" s="692">
        <v>28.0</v>
      </c>
      <c r="I817" s="692">
        <v>28.0</v>
      </c>
      <c r="J817" s="693">
        <v>0.0</v>
      </c>
      <c r="K817" s="21" t="s">
        <v>2738</v>
      </c>
      <c r="L817" s="21">
        <v>2.424176688E9</v>
      </c>
      <c r="M817" s="21" t="s">
        <v>65</v>
      </c>
      <c r="N817" s="21" t="s">
        <v>550</v>
      </c>
      <c r="O817" s="21" t="s">
        <v>2739</v>
      </c>
      <c r="P817" s="21" t="s">
        <v>12490</v>
      </c>
      <c r="Q817" s="61">
        <f>COUNTIF('Hedef Liste'!$A:$A,A817)</f>
        <v>1</v>
      </c>
    </row>
    <row r="818" hidden="1">
      <c r="A818" s="21" t="s">
        <v>12994</v>
      </c>
      <c r="B818" s="21" t="s">
        <v>12995</v>
      </c>
      <c r="C818" s="691" t="s">
        <v>12489</v>
      </c>
      <c r="D818" s="21" t="s">
        <v>325</v>
      </c>
      <c r="E818" s="695">
        <v>968.0</v>
      </c>
      <c r="F818" s="692">
        <v>35.0</v>
      </c>
      <c r="G818" s="692">
        <v>63.0</v>
      </c>
      <c r="H818" s="692">
        <v>5.0</v>
      </c>
      <c r="I818" s="692">
        <v>68.0</v>
      </c>
      <c r="J818" s="693">
        <v>0.93</v>
      </c>
      <c r="K818" s="21" t="s">
        <v>12519</v>
      </c>
      <c r="L818" s="21">
        <v>5.426295509E9</v>
      </c>
      <c r="M818" s="21" t="s">
        <v>65</v>
      </c>
      <c r="N818" s="21" t="s">
        <v>474</v>
      </c>
      <c r="O818" s="21" t="s">
        <v>12996</v>
      </c>
      <c r="P818" s="21" t="s">
        <v>12505</v>
      </c>
      <c r="Q818" s="61">
        <f>COUNTIF('Hedef Liste'!$A:$A,A818)</f>
        <v>0</v>
      </c>
    </row>
    <row r="819" hidden="1">
      <c r="A819" s="21" t="s">
        <v>4240</v>
      </c>
      <c r="B819" s="21" t="s">
        <v>4241</v>
      </c>
      <c r="C819" s="691" t="s">
        <v>12489</v>
      </c>
      <c r="D819" s="21" t="s">
        <v>74</v>
      </c>
      <c r="E819" s="692">
        <v>448.0</v>
      </c>
      <c r="F819" s="692">
        <v>38.0</v>
      </c>
      <c r="G819" s="692">
        <v>0.0</v>
      </c>
      <c r="H819" s="692">
        <v>20.0</v>
      </c>
      <c r="I819" s="692">
        <v>20.0</v>
      </c>
      <c r="J819" s="693">
        <v>0.0</v>
      </c>
      <c r="K819" s="21" t="s">
        <v>4242</v>
      </c>
      <c r="L819" s="21">
        <v>5.467705507E9</v>
      </c>
      <c r="M819" s="21" t="s">
        <v>47</v>
      </c>
      <c r="N819" s="21" t="s">
        <v>81</v>
      </c>
      <c r="O819" s="21" t="s">
        <v>4243</v>
      </c>
      <c r="P819" s="21" t="s">
        <v>12490</v>
      </c>
      <c r="Q819" s="61">
        <f>COUNTIF('Hedef Liste'!$A:$A,A819)</f>
        <v>1</v>
      </c>
    </row>
    <row r="820" hidden="1">
      <c r="A820" s="21" t="s">
        <v>12997</v>
      </c>
      <c r="B820" s="21" t="s">
        <v>12998</v>
      </c>
      <c r="C820" s="691" t="s">
        <v>12489</v>
      </c>
      <c r="D820" s="21" t="s">
        <v>110</v>
      </c>
      <c r="E820" s="692">
        <v>3116.0</v>
      </c>
      <c r="F820" s="692">
        <v>108.0</v>
      </c>
      <c r="G820" s="692">
        <v>67.0</v>
      </c>
      <c r="H820" s="692">
        <v>16.0</v>
      </c>
      <c r="I820" s="692">
        <v>83.0</v>
      </c>
      <c r="J820" s="693">
        <v>0.81</v>
      </c>
      <c r="K820" s="21" t="s">
        <v>12842</v>
      </c>
      <c r="L820" s="21">
        <v>2.42440102E9</v>
      </c>
      <c r="M820" s="21" t="s">
        <v>544</v>
      </c>
      <c r="N820" s="21" t="s">
        <v>483</v>
      </c>
      <c r="O820" s="21" t="s">
        <v>12999</v>
      </c>
      <c r="P820" s="21" t="s">
        <v>12505</v>
      </c>
      <c r="Q820" s="61">
        <f>COUNTIF('Hedef Liste'!$A:$A,A820)</f>
        <v>0</v>
      </c>
    </row>
    <row r="821" hidden="1">
      <c r="A821" s="21" t="s">
        <v>7090</v>
      </c>
      <c r="B821" s="21" t="s">
        <v>7091</v>
      </c>
      <c r="C821" s="691" t="s">
        <v>12489</v>
      </c>
      <c r="D821" s="21" t="s">
        <v>818</v>
      </c>
      <c r="E821" s="692">
        <v>175.0</v>
      </c>
      <c r="F821" s="694"/>
      <c r="G821" s="692">
        <v>24.0</v>
      </c>
      <c r="H821" s="692">
        <v>8.0</v>
      </c>
      <c r="I821" s="692">
        <v>32.0</v>
      </c>
      <c r="J821" s="693">
        <v>0.75</v>
      </c>
      <c r="K821" s="21" t="s">
        <v>7092</v>
      </c>
      <c r="L821" s="21">
        <v>5.396830707E9</v>
      </c>
      <c r="M821" s="21" t="s">
        <v>47</v>
      </c>
      <c r="N821" s="21" t="s">
        <v>278</v>
      </c>
      <c r="O821" s="21" t="s">
        <v>7093</v>
      </c>
      <c r="P821" s="21" t="s">
        <v>12490</v>
      </c>
      <c r="Q821" s="61">
        <f>COUNTIF('Hedef Liste'!$A:$A,A821)</f>
        <v>1</v>
      </c>
    </row>
    <row r="822" hidden="1">
      <c r="A822" s="21" t="s">
        <v>1956</v>
      </c>
      <c r="B822" s="21" t="s">
        <v>1957</v>
      </c>
      <c r="C822" s="691" t="s">
        <v>12489</v>
      </c>
      <c r="D822" s="21" t="s">
        <v>233</v>
      </c>
      <c r="E822" s="692">
        <v>4301.0</v>
      </c>
      <c r="F822" s="692">
        <v>230.0</v>
      </c>
      <c r="G822" s="692">
        <v>35.0</v>
      </c>
      <c r="H822" s="692">
        <v>38.0</v>
      </c>
      <c r="I822" s="692">
        <v>73.0</v>
      </c>
      <c r="J822" s="693">
        <v>0.48</v>
      </c>
      <c r="K822" s="21" t="s">
        <v>1948</v>
      </c>
      <c r="L822" s="21">
        <v>2.423497771E9</v>
      </c>
      <c r="M822" s="21" t="s">
        <v>65</v>
      </c>
      <c r="N822" s="21" t="s">
        <v>1037</v>
      </c>
      <c r="O822" s="21" t="s">
        <v>1958</v>
      </c>
      <c r="P822" s="21" t="s">
        <v>12490</v>
      </c>
      <c r="Q822" s="61">
        <f>COUNTIF('Hedef Liste'!$A:$A,A822)</f>
        <v>1</v>
      </c>
    </row>
    <row r="823" hidden="1">
      <c r="A823" s="21" t="s">
        <v>851</v>
      </c>
      <c r="B823" s="21" t="s">
        <v>852</v>
      </c>
      <c r="C823" s="691" t="s">
        <v>12489</v>
      </c>
      <c r="D823" s="21" t="s">
        <v>63</v>
      </c>
      <c r="E823" s="692">
        <v>666.0</v>
      </c>
      <c r="F823" s="692">
        <v>18.0</v>
      </c>
      <c r="G823" s="692">
        <v>0.0</v>
      </c>
      <c r="H823" s="692">
        <v>11.0</v>
      </c>
      <c r="I823" s="692">
        <v>11.0</v>
      </c>
      <c r="J823" s="693">
        <v>0.0</v>
      </c>
      <c r="K823" s="21" t="s">
        <v>853</v>
      </c>
      <c r="L823" s="21">
        <v>2.425220708E9</v>
      </c>
      <c r="M823" s="21" t="s">
        <v>368</v>
      </c>
      <c r="N823" s="21" t="s">
        <v>2639</v>
      </c>
      <c r="O823" s="21" t="s">
        <v>854</v>
      </c>
      <c r="P823" s="21" t="s">
        <v>12490</v>
      </c>
      <c r="Q823" s="61">
        <f>COUNTIF('Hedef Liste'!$A:$A,A823)</f>
        <v>1</v>
      </c>
    </row>
    <row r="824" hidden="1">
      <c r="A824" s="21" t="s">
        <v>13000</v>
      </c>
      <c r="B824" s="21" t="s">
        <v>13001</v>
      </c>
      <c r="C824" s="691" t="s">
        <v>12489</v>
      </c>
      <c r="D824" s="21" t="s">
        <v>818</v>
      </c>
      <c r="E824" s="692">
        <v>810.0</v>
      </c>
      <c r="F824" s="692">
        <v>30.0</v>
      </c>
      <c r="G824" s="692">
        <v>51.0</v>
      </c>
      <c r="H824" s="692">
        <v>96.0</v>
      </c>
      <c r="I824" s="692">
        <v>147.0</v>
      </c>
      <c r="J824" s="693">
        <v>0.35</v>
      </c>
      <c r="K824" s="21" t="s">
        <v>13002</v>
      </c>
      <c r="L824" s="21">
        <v>2.423244331E9</v>
      </c>
      <c r="M824" s="21" t="s">
        <v>47</v>
      </c>
      <c r="N824" s="21" t="s">
        <v>227</v>
      </c>
      <c r="O824" s="21" t="s">
        <v>13003</v>
      </c>
      <c r="P824" s="21" t="s">
        <v>12505</v>
      </c>
      <c r="Q824" s="61">
        <f>COUNTIF('Hedef Liste'!$A:$A,A824)</f>
        <v>0</v>
      </c>
    </row>
    <row r="825" hidden="1">
      <c r="A825" s="21" t="s">
        <v>3380</v>
      </c>
      <c r="B825" s="21" t="s">
        <v>3381</v>
      </c>
      <c r="C825" s="691" t="s">
        <v>12489</v>
      </c>
      <c r="D825" s="21" t="s">
        <v>818</v>
      </c>
      <c r="E825" s="692">
        <v>179.0</v>
      </c>
      <c r="F825" s="692">
        <v>2.0</v>
      </c>
      <c r="G825" s="692">
        <v>29.0</v>
      </c>
      <c r="H825" s="692">
        <v>17.0</v>
      </c>
      <c r="I825" s="692">
        <v>46.0</v>
      </c>
      <c r="J825" s="693">
        <v>0.63</v>
      </c>
      <c r="K825" s="21" t="s">
        <v>3382</v>
      </c>
      <c r="L825" s="21">
        <v>5.326840593E9</v>
      </c>
      <c r="M825" s="21" t="s">
        <v>368</v>
      </c>
      <c r="N825" s="21" t="s">
        <v>848</v>
      </c>
      <c r="O825" s="21" t="s">
        <v>3383</v>
      </c>
      <c r="P825" s="21" t="s">
        <v>12490</v>
      </c>
      <c r="Q825" s="61">
        <f>COUNTIF('Hedef Liste'!$A:$A,A825)</f>
        <v>1</v>
      </c>
    </row>
    <row r="826" hidden="1">
      <c r="A826" s="21" t="s">
        <v>4316</v>
      </c>
      <c r="B826" s="21" t="s">
        <v>4317</v>
      </c>
      <c r="C826" s="691" t="s">
        <v>12489</v>
      </c>
      <c r="D826" s="21" t="s">
        <v>1007</v>
      </c>
      <c r="E826" s="692">
        <v>353.0</v>
      </c>
      <c r="F826" s="692">
        <v>10.0</v>
      </c>
      <c r="G826" s="692">
        <v>25.0</v>
      </c>
      <c r="H826" s="692">
        <v>18.0</v>
      </c>
      <c r="I826" s="692">
        <v>43.0</v>
      </c>
      <c r="J826" s="693">
        <v>0.58</v>
      </c>
      <c r="K826" s="21" t="s">
        <v>4318</v>
      </c>
      <c r="L826" s="21">
        <v>5.326630653E9</v>
      </c>
      <c r="M826" s="21" t="s">
        <v>368</v>
      </c>
      <c r="N826" s="21" t="s">
        <v>652</v>
      </c>
      <c r="O826" s="21" t="s">
        <v>4319</v>
      </c>
      <c r="P826" s="21" t="s">
        <v>12490</v>
      </c>
      <c r="Q826" s="61">
        <f>COUNTIF('Hedef Liste'!$A:$A,A826)</f>
        <v>1</v>
      </c>
    </row>
    <row r="827" hidden="1">
      <c r="A827" s="21" t="s">
        <v>7856</v>
      </c>
      <c r="B827" s="21" t="s">
        <v>7857</v>
      </c>
      <c r="C827" s="691" t="s">
        <v>12489</v>
      </c>
      <c r="D827" s="21" t="s">
        <v>74</v>
      </c>
      <c r="E827" s="692">
        <v>317.0</v>
      </c>
      <c r="F827" s="692">
        <v>13.0</v>
      </c>
      <c r="G827" s="692">
        <v>7.0</v>
      </c>
      <c r="H827" s="692">
        <v>12.0</v>
      </c>
      <c r="I827" s="692">
        <v>19.0</v>
      </c>
      <c r="J827" s="693">
        <v>0.37</v>
      </c>
      <c r="K827" s="21" t="s">
        <v>7858</v>
      </c>
      <c r="L827" s="21">
        <v>5.349280747E9</v>
      </c>
      <c r="M827" s="21" t="s">
        <v>368</v>
      </c>
      <c r="N827" s="21" t="s">
        <v>682</v>
      </c>
      <c r="O827" s="21" t="s">
        <v>7859</v>
      </c>
      <c r="P827" s="21" t="s">
        <v>12490</v>
      </c>
      <c r="Q827" s="61">
        <f>COUNTIF('Hedef Liste'!$A:$A,A827)</f>
        <v>1</v>
      </c>
    </row>
    <row r="828" hidden="1">
      <c r="A828" s="21" t="s">
        <v>8153</v>
      </c>
      <c r="B828" s="21" t="s">
        <v>13004</v>
      </c>
      <c r="C828" s="691" t="s">
        <v>12489</v>
      </c>
      <c r="D828" s="21" t="s">
        <v>818</v>
      </c>
      <c r="E828" s="692">
        <v>4300.0</v>
      </c>
      <c r="F828" s="692">
        <v>178.0</v>
      </c>
      <c r="G828" s="692">
        <v>4.0</v>
      </c>
      <c r="H828" s="692">
        <v>5.0</v>
      </c>
      <c r="I828" s="692">
        <v>9.0</v>
      </c>
      <c r="J828" s="693">
        <v>0.44</v>
      </c>
      <c r="K828" s="21" t="s">
        <v>8155</v>
      </c>
      <c r="L828" s="21">
        <v>5.050859303E9</v>
      </c>
      <c r="M828" s="21" t="s">
        <v>47</v>
      </c>
      <c r="N828" s="21" t="s">
        <v>603</v>
      </c>
      <c r="O828" s="21" t="s">
        <v>8156</v>
      </c>
      <c r="P828" s="21" t="s">
        <v>12490</v>
      </c>
      <c r="Q828" s="61">
        <f>COUNTIF('Hedef Liste'!$A:$A,A828)</f>
        <v>1</v>
      </c>
    </row>
    <row r="829" hidden="1">
      <c r="A829" s="21" t="s">
        <v>8312</v>
      </c>
      <c r="B829" s="21" t="s">
        <v>8313</v>
      </c>
      <c r="C829" s="691" t="s">
        <v>12489</v>
      </c>
      <c r="D829" s="21" t="s">
        <v>63</v>
      </c>
      <c r="E829" s="692">
        <v>35.0</v>
      </c>
      <c r="F829" s="694"/>
      <c r="G829" s="692">
        <v>0.0</v>
      </c>
      <c r="H829" s="692">
        <v>14.0</v>
      </c>
      <c r="I829" s="692">
        <v>14.0</v>
      </c>
      <c r="J829" s="693">
        <v>0.0</v>
      </c>
      <c r="K829" s="21" t="s">
        <v>8314</v>
      </c>
      <c r="L829" s="21">
        <v>2.423615007E9</v>
      </c>
      <c r="M829" s="21" t="s">
        <v>65</v>
      </c>
      <c r="N829" s="21" t="s">
        <v>1065</v>
      </c>
      <c r="O829" s="21" t="s">
        <v>8315</v>
      </c>
      <c r="P829" s="21" t="s">
        <v>12490</v>
      </c>
      <c r="Q829" s="61">
        <f>COUNTIF('Hedef Liste'!$A:$A,A829)</f>
        <v>1</v>
      </c>
    </row>
    <row r="830" hidden="1">
      <c r="A830" s="21" t="s">
        <v>4336</v>
      </c>
      <c r="B830" s="21" t="s">
        <v>4337</v>
      </c>
      <c r="C830" s="691" t="s">
        <v>12489</v>
      </c>
      <c r="D830" s="21" t="s">
        <v>45</v>
      </c>
      <c r="E830" s="692">
        <v>1131.0</v>
      </c>
      <c r="F830" s="692">
        <v>69.0</v>
      </c>
      <c r="G830" s="692">
        <v>0.0</v>
      </c>
      <c r="H830" s="692">
        <v>15.0</v>
      </c>
      <c r="I830" s="692">
        <v>15.0</v>
      </c>
      <c r="J830" s="693">
        <v>0.0</v>
      </c>
      <c r="K830" s="21" t="s">
        <v>4338</v>
      </c>
      <c r="L830" s="21">
        <v>2.422273996E9</v>
      </c>
      <c r="M830" s="21" t="s">
        <v>65</v>
      </c>
      <c r="N830" s="21" t="s">
        <v>427</v>
      </c>
      <c r="O830" s="21" t="s">
        <v>4339</v>
      </c>
      <c r="P830" s="21" t="s">
        <v>12490</v>
      </c>
      <c r="Q830" s="61">
        <f>COUNTIF('Hedef Liste'!$A:$A,A830)</f>
        <v>1</v>
      </c>
    </row>
    <row r="831" hidden="1">
      <c r="A831" s="21" t="s">
        <v>4222</v>
      </c>
      <c r="B831" s="21" t="s">
        <v>4223</v>
      </c>
      <c r="C831" s="691" t="s">
        <v>12489</v>
      </c>
      <c r="D831" s="21" t="s">
        <v>45</v>
      </c>
      <c r="E831" s="692">
        <v>1400.0</v>
      </c>
      <c r="F831" s="692">
        <v>83.0</v>
      </c>
      <c r="G831" s="692">
        <v>7.0</v>
      </c>
      <c r="H831" s="692">
        <v>7.0</v>
      </c>
      <c r="I831" s="692">
        <v>14.0</v>
      </c>
      <c r="J831" s="693">
        <v>0.5</v>
      </c>
      <c r="K831" s="21" t="s">
        <v>4224</v>
      </c>
      <c r="L831" s="21">
        <v>2.427421878E9</v>
      </c>
      <c r="M831" s="21" t="s">
        <v>58</v>
      </c>
      <c r="N831" s="21" t="s">
        <v>1823</v>
      </c>
      <c r="O831" s="21" t="s">
        <v>4225</v>
      </c>
      <c r="P831" s="21" t="s">
        <v>12490</v>
      </c>
      <c r="Q831" s="61">
        <f>COUNTIF('Hedef Liste'!$A:$A,A831)</f>
        <v>1</v>
      </c>
    </row>
    <row r="832" hidden="1">
      <c r="A832" s="21" t="s">
        <v>8274</v>
      </c>
      <c r="B832" s="21" t="s">
        <v>8275</v>
      </c>
      <c r="C832" s="691" t="s">
        <v>12489</v>
      </c>
      <c r="D832" s="21" t="s">
        <v>818</v>
      </c>
      <c r="E832" s="692">
        <v>2994.0</v>
      </c>
      <c r="F832" s="692">
        <v>319.0</v>
      </c>
      <c r="G832" s="692">
        <v>69.0</v>
      </c>
      <c r="H832" s="692">
        <v>7.0</v>
      </c>
      <c r="I832" s="692">
        <v>76.0</v>
      </c>
      <c r="J832" s="693">
        <v>0.91</v>
      </c>
      <c r="K832" s="21" t="s">
        <v>8276</v>
      </c>
      <c r="L832" s="21">
        <v>5.350320712E9</v>
      </c>
      <c r="M832" s="21" t="s">
        <v>47</v>
      </c>
      <c r="N832" s="21" t="s">
        <v>719</v>
      </c>
      <c r="O832" s="21" t="s">
        <v>8277</v>
      </c>
      <c r="P832" s="21" t="s">
        <v>12490</v>
      </c>
      <c r="Q832" s="61">
        <f>COUNTIF('Hedef Liste'!$A:$A,A832)</f>
        <v>1</v>
      </c>
    </row>
    <row r="833" hidden="1">
      <c r="A833" s="21" t="s">
        <v>2451</v>
      </c>
      <c r="B833" s="21" t="s">
        <v>2452</v>
      </c>
      <c r="C833" s="691" t="s">
        <v>12510</v>
      </c>
      <c r="D833" s="21" t="s">
        <v>45</v>
      </c>
      <c r="E833" s="692">
        <v>613.0</v>
      </c>
      <c r="F833" s="694"/>
      <c r="G833" s="692">
        <v>4.0</v>
      </c>
      <c r="H833" s="692">
        <v>6.0</v>
      </c>
      <c r="I833" s="692">
        <v>10.0</v>
      </c>
      <c r="J833" s="693">
        <v>0.4</v>
      </c>
      <c r="K833" s="21" t="s">
        <v>2453</v>
      </c>
      <c r="L833" s="21">
        <v>5.424429525E9</v>
      </c>
      <c r="M833" s="21" t="s">
        <v>47</v>
      </c>
      <c r="N833" s="21" t="s">
        <v>1053</v>
      </c>
      <c r="O833" s="21" t="s">
        <v>2454</v>
      </c>
      <c r="P833" s="21" t="s">
        <v>12490</v>
      </c>
      <c r="Q833" s="61">
        <f>COUNTIF('Hedef Liste'!$A:$A,A833)</f>
        <v>1</v>
      </c>
    </row>
    <row r="834" hidden="1">
      <c r="A834" s="21" t="s">
        <v>4120</v>
      </c>
      <c r="B834" s="21" t="s">
        <v>4121</v>
      </c>
      <c r="C834" s="691" t="s">
        <v>12489</v>
      </c>
      <c r="D834" s="21" t="s">
        <v>200</v>
      </c>
      <c r="E834" s="692">
        <v>330.0</v>
      </c>
      <c r="F834" s="692">
        <v>6.0</v>
      </c>
      <c r="G834" s="692">
        <v>0.0</v>
      </c>
      <c r="H834" s="692">
        <v>99.0</v>
      </c>
      <c r="I834" s="692">
        <v>99.0</v>
      </c>
      <c r="J834" s="693">
        <v>0.0</v>
      </c>
      <c r="K834" s="21" t="s">
        <v>4122</v>
      </c>
      <c r="L834" s="21">
        <v>5.373778286E9</v>
      </c>
      <c r="M834" s="21" t="s">
        <v>304</v>
      </c>
      <c r="N834" s="21" t="s">
        <v>305</v>
      </c>
      <c r="O834" s="21" t="s">
        <v>4123</v>
      </c>
      <c r="P834" s="21" t="s">
        <v>12490</v>
      </c>
      <c r="Q834" s="61">
        <f>COUNTIF('Hedef Liste'!$A:$A,A834)</f>
        <v>1</v>
      </c>
    </row>
    <row r="835" hidden="1">
      <c r="A835" s="21" t="s">
        <v>5091</v>
      </c>
      <c r="B835" s="21" t="s">
        <v>5092</v>
      </c>
      <c r="C835" s="691" t="s">
        <v>12489</v>
      </c>
      <c r="D835" s="21" t="s">
        <v>818</v>
      </c>
      <c r="E835" s="692">
        <v>123.0</v>
      </c>
      <c r="F835" s="692">
        <v>1.0</v>
      </c>
      <c r="G835" s="692">
        <v>37.0</v>
      </c>
      <c r="H835" s="692">
        <v>32.0</v>
      </c>
      <c r="I835" s="692">
        <v>69.0</v>
      </c>
      <c r="J835" s="693">
        <v>0.54</v>
      </c>
      <c r="K835" s="21" t="s">
        <v>5093</v>
      </c>
      <c r="L835" s="21">
        <v>2.423241044E9</v>
      </c>
      <c r="M835" s="21" t="s">
        <v>47</v>
      </c>
      <c r="N835" s="21" t="s">
        <v>227</v>
      </c>
      <c r="O835" s="21" t="s">
        <v>5094</v>
      </c>
      <c r="P835" s="21" t="s">
        <v>12490</v>
      </c>
      <c r="Q835" s="61">
        <f>COUNTIF('Hedef Liste'!$A:$A,A835)</f>
        <v>1</v>
      </c>
    </row>
    <row r="836" hidden="1">
      <c r="A836" s="21" t="s">
        <v>4051</v>
      </c>
      <c r="B836" s="21" t="s">
        <v>13005</v>
      </c>
      <c r="C836" s="691" t="s">
        <v>12489</v>
      </c>
      <c r="D836" s="21" t="s">
        <v>45</v>
      </c>
      <c r="E836" s="692">
        <v>4156.0</v>
      </c>
      <c r="F836" s="692">
        <v>270.0</v>
      </c>
      <c r="G836" s="692">
        <v>1.0</v>
      </c>
      <c r="H836" s="692">
        <v>6.0</v>
      </c>
      <c r="I836" s="692">
        <v>7.0</v>
      </c>
      <c r="J836" s="693">
        <v>0.14</v>
      </c>
      <c r="K836" s="21" t="s">
        <v>4053</v>
      </c>
      <c r="L836" s="21">
        <v>2.422295522E9</v>
      </c>
      <c r="M836" s="21" t="s">
        <v>138</v>
      </c>
      <c r="N836" s="21" t="s">
        <v>1037</v>
      </c>
      <c r="O836" s="21" t="s">
        <v>4054</v>
      </c>
      <c r="P836" s="21" t="s">
        <v>12490</v>
      </c>
      <c r="Q836" s="61">
        <f>COUNTIF('Hedef Liste'!$A:$A,A836)</f>
        <v>1</v>
      </c>
    </row>
    <row r="837" hidden="1">
      <c r="A837" s="21" t="s">
        <v>4083</v>
      </c>
      <c r="B837" s="21" t="s">
        <v>4084</v>
      </c>
      <c r="C837" s="691" t="s">
        <v>12510</v>
      </c>
      <c r="D837" s="21" t="s">
        <v>45</v>
      </c>
      <c r="E837" s="692">
        <v>438.0</v>
      </c>
      <c r="F837" s="694"/>
      <c r="G837" s="692">
        <v>3.0</v>
      </c>
      <c r="H837" s="692">
        <v>10.0</v>
      </c>
      <c r="I837" s="692">
        <v>13.0</v>
      </c>
      <c r="J837" s="693">
        <v>0.23</v>
      </c>
      <c r="K837" s="21" t="s">
        <v>4085</v>
      </c>
      <c r="L837" s="21">
        <v>5.307390731E9</v>
      </c>
      <c r="M837" s="21" t="s">
        <v>368</v>
      </c>
      <c r="N837" s="21" t="s">
        <v>3448</v>
      </c>
      <c r="O837" s="21" t="s">
        <v>4082</v>
      </c>
      <c r="P837" s="21" t="s">
        <v>12490</v>
      </c>
      <c r="Q837" s="61">
        <f>COUNTIF('Hedef Liste'!$A:$A,A837)</f>
        <v>1</v>
      </c>
    </row>
    <row r="838" hidden="1">
      <c r="A838" s="21" t="s">
        <v>3923</v>
      </c>
      <c r="B838" s="21" t="s">
        <v>1378</v>
      </c>
      <c r="C838" s="691" t="s">
        <v>12489</v>
      </c>
      <c r="D838" s="21" t="s">
        <v>152</v>
      </c>
      <c r="E838" s="692">
        <v>133.0</v>
      </c>
      <c r="F838" s="692">
        <v>4.0</v>
      </c>
      <c r="G838" s="692">
        <v>7.0</v>
      </c>
      <c r="H838" s="692">
        <v>24.0</v>
      </c>
      <c r="I838" s="692">
        <v>31.0</v>
      </c>
      <c r="J838" s="693">
        <v>0.23</v>
      </c>
      <c r="K838" s="21" t="s">
        <v>3924</v>
      </c>
      <c r="L838" s="21">
        <v>5.394222509E9</v>
      </c>
      <c r="M838" s="21" t="s">
        <v>368</v>
      </c>
      <c r="N838" s="21" t="s">
        <v>682</v>
      </c>
      <c r="O838" s="21" t="s">
        <v>3925</v>
      </c>
      <c r="P838" s="21" t="s">
        <v>12490</v>
      </c>
      <c r="Q838" s="61">
        <f>COUNTIF('Hedef Liste'!$A:$A,A838)</f>
        <v>1</v>
      </c>
    </row>
    <row r="839" hidden="1">
      <c r="A839" s="21" t="s">
        <v>5622</v>
      </c>
      <c r="B839" s="21" t="s">
        <v>5623</v>
      </c>
      <c r="C839" s="691" t="s">
        <v>12489</v>
      </c>
      <c r="D839" s="21" t="s">
        <v>325</v>
      </c>
      <c r="E839" s="692">
        <v>1025.0</v>
      </c>
      <c r="F839" s="692">
        <v>52.0</v>
      </c>
      <c r="G839" s="692">
        <v>11.0</v>
      </c>
      <c r="H839" s="692">
        <v>9.0</v>
      </c>
      <c r="I839" s="692">
        <v>20.0</v>
      </c>
      <c r="J839" s="693">
        <v>0.55</v>
      </c>
      <c r="K839" s="21" t="s">
        <v>5624</v>
      </c>
      <c r="L839" s="21">
        <v>5.050298586E9</v>
      </c>
      <c r="M839" s="21" t="s">
        <v>138</v>
      </c>
      <c r="N839" s="21" t="s">
        <v>527</v>
      </c>
      <c r="O839" s="21" t="s">
        <v>5625</v>
      </c>
      <c r="P839" s="21" t="s">
        <v>12490</v>
      </c>
      <c r="Q839" s="61">
        <f>COUNTIF('Hedef Liste'!$A:$A,A839)</f>
        <v>1</v>
      </c>
    </row>
    <row r="840" hidden="1">
      <c r="A840" s="21" t="s">
        <v>781</v>
      </c>
      <c r="B840" s="21" t="s">
        <v>782</v>
      </c>
      <c r="C840" s="691" t="s">
        <v>12489</v>
      </c>
      <c r="D840" s="21" t="s">
        <v>126</v>
      </c>
      <c r="E840" s="692">
        <v>247.0</v>
      </c>
      <c r="F840" s="692">
        <v>10.0</v>
      </c>
      <c r="G840" s="692">
        <v>4.0</v>
      </c>
      <c r="H840" s="692">
        <v>5.0</v>
      </c>
      <c r="I840" s="692">
        <v>9.0</v>
      </c>
      <c r="J840" s="693">
        <v>0.44</v>
      </c>
      <c r="K840" s="21" t="s">
        <v>783</v>
      </c>
      <c r="L840" s="21">
        <v>2.4251368E9</v>
      </c>
      <c r="M840" s="21" t="s">
        <v>368</v>
      </c>
      <c r="N840" s="21" t="s">
        <v>784</v>
      </c>
      <c r="O840" s="21" t="s">
        <v>785</v>
      </c>
      <c r="P840" s="21" t="s">
        <v>12490</v>
      </c>
      <c r="Q840" s="61">
        <f>COUNTIF('Hedef Liste'!$A:$A,A840)</f>
        <v>1</v>
      </c>
    </row>
    <row r="841" hidden="1">
      <c r="A841" s="21" t="s">
        <v>7335</v>
      </c>
      <c r="B841" s="21" t="s">
        <v>7336</v>
      </c>
      <c r="C841" s="691" t="s">
        <v>12489</v>
      </c>
      <c r="D841" s="21" t="s">
        <v>143</v>
      </c>
      <c r="E841" s="692">
        <v>253.0</v>
      </c>
      <c r="F841" s="692">
        <v>14.0</v>
      </c>
      <c r="G841" s="692">
        <v>0.0</v>
      </c>
      <c r="H841" s="692">
        <v>12.0</v>
      </c>
      <c r="I841" s="692">
        <v>12.0</v>
      </c>
      <c r="J841" s="693">
        <v>0.0</v>
      </c>
      <c r="K841" s="21" t="s">
        <v>7337</v>
      </c>
      <c r="L841" s="21">
        <v>2.425286454E9</v>
      </c>
      <c r="M841" s="21" t="s">
        <v>368</v>
      </c>
      <c r="N841" s="21" t="s">
        <v>369</v>
      </c>
      <c r="O841" s="21" t="s">
        <v>7338</v>
      </c>
      <c r="P841" s="21" t="s">
        <v>12490</v>
      </c>
      <c r="Q841" s="61">
        <f>COUNTIF('Hedef Liste'!$A:$A,A841)</f>
        <v>1</v>
      </c>
    </row>
    <row r="842" hidden="1">
      <c r="A842" s="21" t="s">
        <v>1151</v>
      </c>
      <c r="B842" s="21" t="s">
        <v>1152</v>
      </c>
      <c r="C842" s="691" t="s">
        <v>12489</v>
      </c>
      <c r="D842" s="21" t="s">
        <v>152</v>
      </c>
      <c r="E842" s="692">
        <v>821.0</v>
      </c>
      <c r="F842" s="692">
        <v>85.0</v>
      </c>
      <c r="G842" s="692">
        <v>0.0</v>
      </c>
      <c r="H842" s="692">
        <v>33.0</v>
      </c>
      <c r="I842" s="692">
        <v>33.0</v>
      </c>
      <c r="J842" s="693">
        <v>0.0</v>
      </c>
      <c r="K842" s="21" t="s">
        <v>1153</v>
      </c>
      <c r="L842" s="21">
        <v>5.443213014E9</v>
      </c>
      <c r="M842" s="21" t="s">
        <v>47</v>
      </c>
      <c r="N842" s="21" t="s">
        <v>740</v>
      </c>
      <c r="O842" s="21" t="s">
        <v>1155</v>
      </c>
      <c r="P842" s="21" t="s">
        <v>12490</v>
      </c>
      <c r="Q842" s="61">
        <f>COUNTIF('Hedef Liste'!$A:$A,A842)</f>
        <v>1</v>
      </c>
    </row>
    <row r="843" hidden="1">
      <c r="A843" s="21" t="s">
        <v>860</v>
      </c>
      <c r="B843" s="21" t="s">
        <v>861</v>
      </c>
      <c r="C843" s="691" t="s">
        <v>12489</v>
      </c>
      <c r="D843" s="21" t="s">
        <v>74</v>
      </c>
      <c r="E843" s="692">
        <v>102.0</v>
      </c>
      <c r="F843" s="692">
        <v>16.0</v>
      </c>
      <c r="G843" s="692">
        <v>0.0</v>
      </c>
      <c r="H843" s="692">
        <v>23.0</v>
      </c>
      <c r="I843" s="692">
        <v>23.0</v>
      </c>
      <c r="J843" s="693">
        <v>0.0</v>
      </c>
      <c r="K843" s="21" t="s">
        <v>862</v>
      </c>
      <c r="L843" s="21">
        <v>2.42513606E9</v>
      </c>
      <c r="M843" s="21" t="s">
        <v>368</v>
      </c>
      <c r="N843" s="21" t="s">
        <v>784</v>
      </c>
      <c r="O843" s="21" t="s">
        <v>863</v>
      </c>
      <c r="P843" s="21" t="s">
        <v>12490</v>
      </c>
      <c r="Q843" s="61">
        <f>COUNTIF('Hedef Liste'!$A:$A,A843)</f>
        <v>1</v>
      </c>
    </row>
    <row r="844" hidden="1">
      <c r="A844" s="21" t="s">
        <v>2630</v>
      </c>
      <c r="B844" s="21" t="s">
        <v>2631</v>
      </c>
      <c r="C844" s="691" t="s">
        <v>12489</v>
      </c>
      <c r="D844" s="21" t="s">
        <v>325</v>
      </c>
      <c r="E844" s="692">
        <v>917.0</v>
      </c>
      <c r="F844" s="692">
        <v>75.0</v>
      </c>
      <c r="G844" s="692">
        <v>12.0</v>
      </c>
      <c r="H844" s="692">
        <v>8.0</v>
      </c>
      <c r="I844" s="692">
        <v>20.0</v>
      </c>
      <c r="J844" s="693">
        <v>0.6</v>
      </c>
      <c r="K844" s="21" t="s">
        <v>2632</v>
      </c>
      <c r="L844" s="21">
        <v>5.393604302E9</v>
      </c>
      <c r="M844" s="21" t="s">
        <v>368</v>
      </c>
      <c r="N844" s="21" t="s">
        <v>369</v>
      </c>
      <c r="O844" s="21" t="s">
        <v>2633</v>
      </c>
      <c r="P844" s="21" t="s">
        <v>12490</v>
      </c>
      <c r="Q844" s="61">
        <f>COUNTIF('Hedef Liste'!$A:$A,A844)</f>
        <v>1</v>
      </c>
    </row>
    <row r="845" hidden="1">
      <c r="A845" s="21" t="s">
        <v>5208</v>
      </c>
      <c r="B845" s="21" t="s">
        <v>5209</v>
      </c>
      <c r="C845" s="691" t="s">
        <v>12489</v>
      </c>
      <c r="D845" s="21" t="s">
        <v>1007</v>
      </c>
      <c r="E845" s="692">
        <v>331.0</v>
      </c>
      <c r="F845" s="692">
        <v>22.0</v>
      </c>
      <c r="G845" s="692">
        <v>14.0</v>
      </c>
      <c r="H845" s="692">
        <v>1.0</v>
      </c>
      <c r="I845" s="692">
        <v>15.0</v>
      </c>
      <c r="J845" s="693">
        <v>0.93</v>
      </c>
      <c r="K845" s="21" t="s">
        <v>5210</v>
      </c>
      <c r="L845" s="21">
        <v>2.429665494E9</v>
      </c>
      <c r="M845" s="21" t="s">
        <v>138</v>
      </c>
      <c r="N845" s="21" t="s">
        <v>181</v>
      </c>
      <c r="O845" s="21" t="s">
        <v>5211</v>
      </c>
      <c r="P845" s="21" t="s">
        <v>12490</v>
      </c>
      <c r="Q845" s="61">
        <f>COUNTIF('Hedef Liste'!$A:$A,A845)</f>
        <v>1</v>
      </c>
    </row>
    <row r="846" hidden="1">
      <c r="A846" s="21" t="s">
        <v>13006</v>
      </c>
      <c r="B846" s="21" t="s">
        <v>13007</v>
      </c>
      <c r="C846" s="691" t="s">
        <v>12489</v>
      </c>
      <c r="D846" s="21" t="s">
        <v>344</v>
      </c>
      <c r="E846" s="692">
        <v>9730.0</v>
      </c>
      <c r="F846" s="692">
        <v>361.0</v>
      </c>
      <c r="G846" s="692">
        <v>89.0</v>
      </c>
      <c r="H846" s="692">
        <v>1.0</v>
      </c>
      <c r="I846" s="692">
        <v>90.0</v>
      </c>
      <c r="J846" s="693">
        <v>0.99</v>
      </c>
      <c r="K846" s="21" t="s">
        <v>12588</v>
      </c>
      <c r="L846" s="21">
        <v>1.111111111E9</v>
      </c>
      <c r="M846" s="21" t="s">
        <v>47</v>
      </c>
      <c r="N846" s="21" t="s">
        <v>227</v>
      </c>
      <c r="O846" s="21" t="s">
        <v>13008</v>
      </c>
      <c r="P846" s="21" t="s">
        <v>12505</v>
      </c>
      <c r="Q846" s="61">
        <f>COUNTIF('Hedef Liste'!$A:$A,A846)</f>
        <v>0</v>
      </c>
    </row>
    <row r="847" hidden="1">
      <c r="A847" s="21" t="s">
        <v>6370</v>
      </c>
      <c r="B847" s="21" t="s">
        <v>6371</v>
      </c>
      <c r="C847" s="691" t="s">
        <v>12489</v>
      </c>
      <c r="D847" s="21" t="s">
        <v>1007</v>
      </c>
      <c r="E847" s="692">
        <v>512.0</v>
      </c>
      <c r="F847" s="692">
        <v>19.0</v>
      </c>
      <c r="G847" s="692">
        <v>13.0</v>
      </c>
      <c r="H847" s="692">
        <v>10.0</v>
      </c>
      <c r="I847" s="692">
        <v>23.0</v>
      </c>
      <c r="J847" s="693">
        <v>0.57</v>
      </c>
      <c r="K847" s="21" t="s">
        <v>6372</v>
      </c>
      <c r="L847" s="21">
        <v>2.423460008E9</v>
      </c>
      <c r="M847" s="21" t="s">
        <v>47</v>
      </c>
      <c r="N847" s="21" t="s">
        <v>639</v>
      </c>
      <c r="O847" s="21" t="s">
        <v>6373</v>
      </c>
      <c r="P847" s="21" t="s">
        <v>12490</v>
      </c>
      <c r="Q847" s="61">
        <f>COUNTIF('Hedef Liste'!$A:$A,A847)</f>
        <v>1</v>
      </c>
    </row>
    <row r="848" hidden="1">
      <c r="A848" s="21" t="s">
        <v>3104</v>
      </c>
      <c r="B848" s="21" t="s">
        <v>3105</v>
      </c>
      <c r="C848" s="691" t="s">
        <v>12510</v>
      </c>
      <c r="D848" s="21" t="s">
        <v>63</v>
      </c>
      <c r="E848" s="692">
        <v>340.0</v>
      </c>
      <c r="F848" s="694"/>
      <c r="G848" s="692">
        <v>1.0</v>
      </c>
      <c r="H848" s="692">
        <v>23.0</v>
      </c>
      <c r="I848" s="692">
        <v>24.0</v>
      </c>
      <c r="J848" s="693">
        <v>0.04</v>
      </c>
      <c r="K848" s="21" t="s">
        <v>3106</v>
      </c>
      <c r="L848" s="21">
        <v>5.412628007E9</v>
      </c>
      <c r="M848" s="21" t="s">
        <v>47</v>
      </c>
      <c r="N848" s="21" t="s">
        <v>270</v>
      </c>
      <c r="O848" s="21" t="s">
        <v>3107</v>
      </c>
      <c r="P848" s="21" t="s">
        <v>12490</v>
      </c>
      <c r="Q848" s="61">
        <f>COUNTIF('Hedef Liste'!$A:$A,A848)</f>
        <v>1</v>
      </c>
    </row>
    <row r="849" hidden="1">
      <c r="A849" s="21" t="s">
        <v>6685</v>
      </c>
      <c r="B849" s="21" t="s">
        <v>6686</v>
      </c>
      <c r="C849" s="691" t="s">
        <v>12489</v>
      </c>
      <c r="D849" s="21" t="s">
        <v>110</v>
      </c>
      <c r="E849" s="692">
        <v>196.0</v>
      </c>
      <c r="F849" s="694"/>
      <c r="G849" s="692">
        <v>0.0</v>
      </c>
      <c r="H849" s="692">
        <v>35.0</v>
      </c>
      <c r="I849" s="692">
        <v>35.0</v>
      </c>
      <c r="J849" s="693">
        <v>0.0</v>
      </c>
      <c r="K849" s="21" t="s">
        <v>6687</v>
      </c>
      <c r="L849" s="21">
        <v>5.324099743E9</v>
      </c>
      <c r="M849" s="21" t="s">
        <v>138</v>
      </c>
      <c r="N849" s="21" t="s">
        <v>333</v>
      </c>
      <c r="O849" s="21" t="s">
        <v>6688</v>
      </c>
      <c r="P849" s="21" t="s">
        <v>12490</v>
      </c>
      <c r="Q849" s="61">
        <f>COUNTIF('Hedef Liste'!$A:$A,A849)</f>
        <v>1</v>
      </c>
    </row>
    <row r="850" hidden="1">
      <c r="A850" s="21" t="s">
        <v>1282</v>
      </c>
      <c r="B850" s="21" t="s">
        <v>1283</v>
      </c>
      <c r="C850" s="691" t="s">
        <v>12489</v>
      </c>
      <c r="D850" s="21" t="s">
        <v>110</v>
      </c>
      <c r="E850" s="692">
        <v>137.0</v>
      </c>
      <c r="F850" s="694"/>
      <c r="G850" s="692">
        <v>7.0</v>
      </c>
      <c r="H850" s="692">
        <v>11.0</v>
      </c>
      <c r="I850" s="692">
        <v>18.0</v>
      </c>
      <c r="J850" s="693">
        <v>0.39</v>
      </c>
      <c r="K850" s="21" t="s">
        <v>1284</v>
      </c>
      <c r="L850" s="21">
        <v>5.443987469E9</v>
      </c>
      <c r="M850" s="21" t="s">
        <v>1285</v>
      </c>
      <c r="N850" s="21" t="s">
        <v>1710</v>
      </c>
      <c r="O850" s="21" t="s">
        <v>1287</v>
      </c>
      <c r="P850" s="21" t="s">
        <v>12490</v>
      </c>
      <c r="Q850" s="61">
        <f>COUNTIF('Hedef Liste'!$A:$A,A850)</f>
        <v>1</v>
      </c>
    </row>
    <row r="851" hidden="1">
      <c r="A851" s="21" t="s">
        <v>13009</v>
      </c>
      <c r="B851" s="21" t="s">
        <v>13010</v>
      </c>
      <c r="C851" s="691" t="s">
        <v>12489</v>
      </c>
      <c r="D851" s="21" t="s">
        <v>344</v>
      </c>
      <c r="E851" s="692">
        <v>8267.0</v>
      </c>
      <c r="F851" s="692">
        <v>269.0</v>
      </c>
      <c r="G851" s="692">
        <v>92.0</v>
      </c>
      <c r="H851" s="692">
        <v>1.0</v>
      </c>
      <c r="I851" s="692">
        <v>93.0</v>
      </c>
      <c r="J851" s="693">
        <v>0.99</v>
      </c>
      <c r="K851" s="21" t="s">
        <v>12588</v>
      </c>
      <c r="L851" s="21">
        <v>1.111111111E9</v>
      </c>
      <c r="M851" s="21" t="s">
        <v>368</v>
      </c>
      <c r="N851" s="21" t="s">
        <v>813</v>
      </c>
      <c r="O851" s="21" t="s">
        <v>13011</v>
      </c>
      <c r="P851" s="21" t="s">
        <v>12505</v>
      </c>
      <c r="Q851" s="61">
        <f>COUNTIF('Hedef Liste'!$A:$A,A851)</f>
        <v>0</v>
      </c>
    </row>
    <row r="852" hidden="1">
      <c r="A852" s="21" t="s">
        <v>6549</v>
      </c>
      <c r="B852" s="21" t="s">
        <v>6550</v>
      </c>
      <c r="C852" s="691" t="s">
        <v>12489</v>
      </c>
      <c r="D852" s="21" t="s">
        <v>200</v>
      </c>
      <c r="E852" s="692">
        <v>536.0</v>
      </c>
      <c r="F852" s="692">
        <v>16.0</v>
      </c>
      <c r="G852" s="692">
        <v>32.0</v>
      </c>
      <c r="H852" s="692">
        <v>34.0</v>
      </c>
      <c r="I852" s="692">
        <v>66.0</v>
      </c>
      <c r="J852" s="693">
        <v>0.48</v>
      </c>
      <c r="K852" s="21" t="s">
        <v>6551</v>
      </c>
      <c r="L852" s="21">
        <v>5.320636307E9</v>
      </c>
      <c r="M852" s="21" t="s">
        <v>58</v>
      </c>
      <c r="N852" s="21" t="s">
        <v>566</v>
      </c>
      <c r="O852" s="21" t="s">
        <v>6552</v>
      </c>
      <c r="P852" s="21" t="s">
        <v>12490</v>
      </c>
      <c r="Q852" s="61">
        <f>COUNTIF('Hedef Liste'!$A:$A,A852)</f>
        <v>1</v>
      </c>
    </row>
    <row r="853" hidden="1">
      <c r="A853" s="21" t="s">
        <v>942</v>
      </c>
      <c r="B853" s="21" t="s">
        <v>943</v>
      </c>
      <c r="C853" s="691" t="s">
        <v>12489</v>
      </c>
      <c r="D853" s="21" t="s">
        <v>200</v>
      </c>
      <c r="E853" s="692">
        <v>6838.0</v>
      </c>
      <c r="F853" s="692">
        <v>414.0</v>
      </c>
      <c r="G853" s="692">
        <v>17.0</v>
      </c>
      <c r="H853" s="692">
        <v>4.0</v>
      </c>
      <c r="I853" s="692">
        <v>21.0</v>
      </c>
      <c r="J853" s="693">
        <v>0.81</v>
      </c>
      <c r="K853" s="21" t="s">
        <v>944</v>
      </c>
      <c r="L853" s="21">
        <v>2.422285909E9</v>
      </c>
      <c r="M853" s="21" t="s">
        <v>138</v>
      </c>
      <c r="N853" s="21" t="s">
        <v>320</v>
      </c>
      <c r="O853" s="21" t="s">
        <v>945</v>
      </c>
      <c r="P853" s="21" t="s">
        <v>12490</v>
      </c>
      <c r="Q853" s="61">
        <f>COUNTIF('Hedef Liste'!$A:$A,A853)</f>
        <v>1</v>
      </c>
    </row>
    <row r="854" hidden="1">
      <c r="A854" s="21" t="s">
        <v>1544</v>
      </c>
      <c r="B854" s="21" t="s">
        <v>1545</v>
      </c>
      <c r="C854" s="691" t="s">
        <v>12489</v>
      </c>
      <c r="D854" s="21" t="s">
        <v>152</v>
      </c>
      <c r="E854" s="692">
        <v>5531.0</v>
      </c>
      <c r="F854" s="692">
        <v>381.0</v>
      </c>
      <c r="G854" s="692">
        <v>15.0</v>
      </c>
      <c r="H854" s="692">
        <v>103.0</v>
      </c>
      <c r="I854" s="692">
        <v>118.0</v>
      </c>
      <c r="J854" s="693">
        <v>0.13</v>
      </c>
      <c r="K854" s="21" t="s">
        <v>1546</v>
      </c>
      <c r="L854" s="21">
        <v>2.425125414E9</v>
      </c>
      <c r="M854" s="21" t="s">
        <v>368</v>
      </c>
      <c r="N854" s="21" t="s">
        <v>784</v>
      </c>
      <c r="O854" s="21" t="s">
        <v>1547</v>
      </c>
      <c r="P854" s="21" t="s">
        <v>12490</v>
      </c>
      <c r="Q854" s="61">
        <f>COUNTIF('Hedef Liste'!$A:$A,A854)</f>
        <v>1</v>
      </c>
    </row>
    <row r="855" hidden="1">
      <c r="A855" s="21" t="s">
        <v>7310</v>
      </c>
      <c r="B855" s="21" t="s">
        <v>7311</v>
      </c>
      <c r="C855" s="691" t="s">
        <v>12489</v>
      </c>
      <c r="D855" s="21" t="s">
        <v>126</v>
      </c>
      <c r="E855" s="692">
        <v>505.0</v>
      </c>
      <c r="F855" s="692">
        <v>33.0</v>
      </c>
      <c r="G855" s="692">
        <v>0.0</v>
      </c>
      <c r="H855" s="692">
        <v>57.0</v>
      </c>
      <c r="I855" s="692">
        <v>57.0</v>
      </c>
      <c r="J855" s="693">
        <v>0.0</v>
      </c>
      <c r="K855" s="21" t="s">
        <v>7240</v>
      </c>
      <c r="L855" s="21">
        <v>2.422430758E9</v>
      </c>
      <c r="M855" s="21" t="s">
        <v>47</v>
      </c>
      <c r="N855" s="21" t="s">
        <v>1059</v>
      </c>
      <c r="O855" s="21" t="s">
        <v>7241</v>
      </c>
      <c r="P855" s="21" t="s">
        <v>12490</v>
      </c>
      <c r="Q855" s="61">
        <f>COUNTIF('Hedef Liste'!$A:$A,A855)</f>
        <v>1</v>
      </c>
    </row>
    <row r="856" hidden="1">
      <c r="A856" s="21" t="s">
        <v>591</v>
      </c>
      <c r="B856" s="21" t="s">
        <v>592</v>
      </c>
      <c r="C856" s="691" t="s">
        <v>12489</v>
      </c>
      <c r="D856" s="21" t="s">
        <v>325</v>
      </c>
      <c r="E856" s="692">
        <v>389.0</v>
      </c>
      <c r="F856" s="692">
        <v>1.0</v>
      </c>
      <c r="G856" s="692">
        <v>7.0</v>
      </c>
      <c r="H856" s="692">
        <v>3.0</v>
      </c>
      <c r="I856" s="692">
        <v>10.0</v>
      </c>
      <c r="J856" s="693">
        <v>0.7</v>
      </c>
      <c r="K856" s="21" t="s">
        <v>593</v>
      </c>
      <c r="L856" s="21">
        <v>5.531542702E9</v>
      </c>
      <c r="M856" s="21" t="s">
        <v>47</v>
      </c>
      <c r="N856" s="21" t="s">
        <v>47</v>
      </c>
      <c r="O856" s="21" t="s">
        <v>594</v>
      </c>
      <c r="P856" s="21" t="s">
        <v>12490</v>
      </c>
      <c r="Q856" s="61">
        <f>COUNTIF('Hedef Liste'!$A:$A,A856)</f>
        <v>1</v>
      </c>
    </row>
    <row r="857" hidden="1">
      <c r="A857" s="21" t="s">
        <v>5719</v>
      </c>
      <c r="B857" s="21" t="s">
        <v>5720</v>
      </c>
      <c r="C857" s="691" t="s">
        <v>12510</v>
      </c>
      <c r="D857" s="21" t="s">
        <v>325</v>
      </c>
      <c r="E857" s="692">
        <v>97.0</v>
      </c>
      <c r="F857" s="694"/>
      <c r="G857" s="692">
        <v>6.0</v>
      </c>
      <c r="H857" s="692">
        <v>2.0</v>
      </c>
      <c r="I857" s="692">
        <v>8.0</v>
      </c>
      <c r="J857" s="693">
        <v>0.75</v>
      </c>
      <c r="K857" s="21" t="s">
        <v>5721</v>
      </c>
      <c r="L857" s="21">
        <v>5.45743064E9</v>
      </c>
      <c r="M857" s="21" t="s">
        <v>58</v>
      </c>
      <c r="N857" s="21" t="s">
        <v>59</v>
      </c>
      <c r="O857" s="21" t="s">
        <v>5722</v>
      </c>
      <c r="P857" s="21" t="s">
        <v>12490</v>
      </c>
      <c r="Q857" s="61">
        <f>COUNTIF('Hedef Liste'!$A:$A,A857)</f>
        <v>1</v>
      </c>
    </row>
    <row r="858" hidden="1">
      <c r="A858" s="21" t="s">
        <v>1139</v>
      </c>
      <c r="B858" s="21" t="s">
        <v>1140</v>
      </c>
      <c r="C858" s="691" t="s">
        <v>12510</v>
      </c>
      <c r="D858" s="21" t="s">
        <v>152</v>
      </c>
      <c r="E858" s="692">
        <v>388.0</v>
      </c>
      <c r="F858" s="694"/>
      <c r="G858" s="692">
        <v>0.0</v>
      </c>
      <c r="H858" s="692">
        <v>22.0</v>
      </c>
      <c r="I858" s="692">
        <v>22.0</v>
      </c>
      <c r="J858" s="693">
        <v>0.0</v>
      </c>
      <c r="K858" s="21" t="s">
        <v>1141</v>
      </c>
      <c r="L858" s="21">
        <v>5.530237121E9</v>
      </c>
      <c r="M858" s="21" t="s">
        <v>47</v>
      </c>
      <c r="N858" s="21" t="s">
        <v>740</v>
      </c>
      <c r="O858" s="21" t="s">
        <v>1142</v>
      </c>
      <c r="P858" s="21" t="s">
        <v>12490</v>
      </c>
      <c r="Q858" s="61">
        <f>COUNTIF('Hedef Liste'!$A:$A,A858)</f>
        <v>1</v>
      </c>
    </row>
    <row r="859" hidden="1">
      <c r="A859" s="21" t="s">
        <v>8012</v>
      </c>
      <c r="B859" s="21" t="s">
        <v>8013</v>
      </c>
      <c r="C859" s="691" t="s">
        <v>12489</v>
      </c>
      <c r="D859" s="21" t="s">
        <v>152</v>
      </c>
      <c r="E859" s="692">
        <v>434.0</v>
      </c>
      <c r="F859" s="692">
        <v>31.0</v>
      </c>
      <c r="G859" s="692">
        <v>2.0</v>
      </c>
      <c r="H859" s="692">
        <v>38.0</v>
      </c>
      <c r="I859" s="692">
        <v>40.0</v>
      </c>
      <c r="J859" s="693">
        <v>0.05</v>
      </c>
      <c r="K859" s="21" t="s">
        <v>8014</v>
      </c>
      <c r="L859" s="21">
        <v>5.013291351E9</v>
      </c>
      <c r="M859" s="21" t="s">
        <v>58</v>
      </c>
      <c r="N859" s="21" t="s">
        <v>1886</v>
      </c>
      <c r="O859" s="21" t="s">
        <v>8015</v>
      </c>
      <c r="P859" s="21" t="s">
        <v>12490</v>
      </c>
      <c r="Q859" s="61">
        <f>COUNTIF('Hedef Liste'!$A:$A,A859)</f>
        <v>1</v>
      </c>
    </row>
    <row r="860" hidden="1">
      <c r="A860" s="21" t="s">
        <v>4489</v>
      </c>
      <c r="B860" s="21" t="s">
        <v>4490</v>
      </c>
      <c r="C860" s="691" t="s">
        <v>12489</v>
      </c>
      <c r="D860" s="21" t="s">
        <v>74</v>
      </c>
      <c r="E860" s="692">
        <v>141.0</v>
      </c>
      <c r="F860" s="692">
        <v>3.0</v>
      </c>
      <c r="G860" s="692">
        <v>0.0</v>
      </c>
      <c r="H860" s="692">
        <v>93.0</v>
      </c>
      <c r="I860" s="692">
        <v>93.0</v>
      </c>
      <c r="J860" s="693">
        <v>0.0</v>
      </c>
      <c r="K860" s="21" t="s">
        <v>4491</v>
      </c>
      <c r="L860" s="21">
        <v>5.386186472E9</v>
      </c>
      <c r="M860" s="21" t="s">
        <v>368</v>
      </c>
      <c r="N860" s="21" t="s">
        <v>682</v>
      </c>
      <c r="O860" s="21" t="s">
        <v>4493</v>
      </c>
      <c r="P860" s="21" t="s">
        <v>12490</v>
      </c>
      <c r="Q860" s="61">
        <f>COUNTIF('Hedef Liste'!$A:$A,A860)</f>
        <v>1</v>
      </c>
    </row>
    <row r="861" hidden="1">
      <c r="A861" s="21" t="s">
        <v>6765</v>
      </c>
      <c r="B861" s="21" t="s">
        <v>6766</v>
      </c>
      <c r="C861" s="691" t="s">
        <v>12489</v>
      </c>
      <c r="D861" s="21" t="s">
        <v>110</v>
      </c>
      <c r="E861" s="692">
        <v>342.0</v>
      </c>
      <c r="F861" s="692">
        <v>20.0</v>
      </c>
      <c r="G861" s="692">
        <v>0.0</v>
      </c>
      <c r="H861" s="692">
        <v>62.0</v>
      </c>
      <c r="I861" s="692">
        <v>62.0</v>
      </c>
      <c r="J861" s="693">
        <v>0.0</v>
      </c>
      <c r="K861" s="21" t="s">
        <v>6767</v>
      </c>
      <c r="L861" s="21">
        <v>5.354215353E9</v>
      </c>
      <c r="M861" s="21" t="s">
        <v>47</v>
      </c>
      <c r="N861" s="21" t="s">
        <v>657</v>
      </c>
      <c r="O861" s="21" t="s">
        <v>6768</v>
      </c>
      <c r="P861" s="21" t="s">
        <v>12490</v>
      </c>
      <c r="Q861" s="61">
        <f>COUNTIF('Hedef Liste'!$A:$A,A861)</f>
        <v>1</v>
      </c>
    </row>
    <row r="862" hidden="1">
      <c r="A862" s="21" t="s">
        <v>2815</v>
      </c>
      <c r="B862" s="21" t="s">
        <v>2816</v>
      </c>
      <c r="C862" s="691" t="s">
        <v>12489</v>
      </c>
      <c r="D862" s="21" t="s">
        <v>200</v>
      </c>
      <c r="E862" s="692">
        <v>173.0</v>
      </c>
      <c r="F862" s="692">
        <v>16.0</v>
      </c>
      <c r="G862" s="692">
        <v>6.0</v>
      </c>
      <c r="H862" s="692">
        <v>23.0</v>
      </c>
      <c r="I862" s="692">
        <v>29.0</v>
      </c>
      <c r="J862" s="693">
        <v>0.21</v>
      </c>
      <c r="K862" s="21" t="s">
        <v>2817</v>
      </c>
      <c r="L862" s="21">
        <v>2.425111929E9</v>
      </c>
      <c r="M862" s="21" t="s">
        <v>368</v>
      </c>
      <c r="N862" s="21" t="s">
        <v>719</v>
      </c>
      <c r="O862" s="21" t="s">
        <v>2818</v>
      </c>
      <c r="P862" s="21" t="s">
        <v>12490</v>
      </c>
      <c r="Q862" s="61">
        <f>COUNTIF('Hedef Liste'!$A:$A,A862)</f>
        <v>1</v>
      </c>
    </row>
    <row r="863" hidden="1">
      <c r="A863" s="21" t="s">
        <v>2518</v>
      </c>
      <c r="B863" s="21" t="s">
        <v>2519</v>
      </c>
      <c r="C863" s="691" t="s">
        <v>12510</v>
      </c>
      <c r="D863" s="21" t="s">
        <v>63</v>
      </c>
      <c r="E863" s="692">
        <v>180.0</v>
      </c>
      <c r="F863" s="694"/>
      <c r="G863" s="692">
        <v>0.0</v>
      </c>
      <c r="H863" s="692">
        <v>68.0</v>
      </c>
      <c r="I863" s="692">
        <v>68.0</v>
      </c>
      <c r="J863" s="693">
        <v>0.0</v>
      </c>
      <c r="K863" s="21" t="s">
        <v>2520</v>
      </c>
      <c r="L863" s="21">
        <v>5.511916837E9</v>
      </c>
      <c r="M863" s="21" t="s">
        <v>138</v>
      </c>
      <c r="N863" s="21" t="s">
        <v>181</v>
      </c>
      <c r="O863" s="21" t="s">
        <v>2521</v>
      </c>
      <c r="P863" s="21" t="s">
        <v>12490</v>
      </c>
      <c r="Q863" s="61">
        <f>COUNTIF('Hedef Liste'!$A:$A,A863)</f>
        <v>1</v>
      </c>
    </row>
    <row r="864" hidden="1">
      <c r="A864" s="21" t="s">
        <v>7260</v>
      </c>
      <c r="B864" s="21" t="s">
        <v>7261</v>
      </c>
      <c r="C864" s="691" t="s">
        <v>12489</v>
      </c>
      <c r="D864" s="21" t="s">
        <v>419</v>
      </c>
      <c r="E864" s="692">
        <v>549.0</v>
      </c>
      <c r="F864" s="692">
        <v>18.0</v>
      </c>
      <c r="G864" s="692">
        <v>7.0</v>
      </c>
      <c r="H864" s="692">
        <v>43.0</v>
      </c>
      <c r="I864" s="692">
        <v>50.0</v>
      </c>
      <c r="J864" s="693">
        <v>0.14</v>
      </c>
      <c r="K864" s="21" t="s">
        <v>7262</v>
      </c>
      <c r="L864" s="21">
        <v>5.013210303E9</v>
      </c>
      <c r="M864" s="21" t="s">
        <v>368</v>
      </c>
      <c r="N864" s="21" t="s">
        <v>3448</v>
      </c>
      <c r="O864" s="21" t="s">
        <v>7263</v>
      </c>
      <c r="P864" s="21" t="s">
        <v>12490</v>
      </c>
      <c r="Q864" s="61">
        <f>COUNTIF('Hedef Liste'!$A:$A,A864)</f>
        <v>1</v>
      </c>
    </row>
    <row r="865" hidden="1">
      <c r="A865" s="21" t="s">
        <v>3203</v>
      </c>
      <c r="B865" s="21" t="s">
        <v>3204</v>
      </c>
      <c r="C865" s="691" t="s">
        <v>12489</v>
      </c>
      <c r="D865" s="21" t="s">
        <v>200</v>
      </c>
      <c r="E865" s="692">
        <v>2949.0</v>
      </c>
      <c r="F865" s="692">
        <v>100.0</v>
      </c>
      <c r="G865" s="692">
        <v>9.0</v>
      </c>
      <c r="H865" s="692">
        <v>3.0</v>
      </c>
      <c r="I865" s="692">
        <v>12.0</v>
      </c>
      <c r="J865" s="693">
        <v>0.75</v>
      </c>
      <c r="K865" s="21" t="s">
        <v>3205</v>
      </c>
      <c r="L865" s="21">
        <v>2.423444844E9</v>
      </c>
      <c r="M865" s="21" t="s">
        <v>65</v>
      </c>
      <c r="N865" s="21" t="s">
        <v>356</v>
      </c>
      <c r="O865" s="21" t="s">
        <v>3206</v>
      </c>
      <c r="P865" s="21" t="s">
        <v>12490</v>
      </c>
      <c r="Q865" s="61">
        <f>COUNTIF('Hedef Liste'!$A:$A,A865)</f>
        <v>1</v>
      </c>
    </row>
    <row r="866" hidden="1">
      <c r="A866" s="21" t="s">
        <v>6299</v>
      </c>
      <c r="B866" s="21" t="s">
        <v>6300</v>
      </c>
      <c r="C866" s="691" t="s">
        <v>12489</v>
      </c>
      <c r="D866" s="21" t="s">
        <v>325</v>
      </c>
      <c r="E866" s="692">
        <v>660.0</v>
      </c>
      <c r="F866" s="692">
        <v>28.0</v>
      </c>
      <c r="G866" s="692">
        <v>31.0</v>
      </c>
      <c r="H866" s="692">
        <v>0.0</v>
      </c>
      <c r="I866" s="692">
        <v>31.0</v>
      </c>
      <c r="J866" s="693">
        <v>1.0</v>
      </c>
      <c r="K866" s="21" t="s">
        <v>6301</v>
      </c>
      <c r="L866" s="21">
        <v>5.510206335E9</v>
      </c>
      <c r="M866" s="21" t="s">
        <v>368</v>
      </c>
      <c r="N866" s="21" t="s">
        <v>848</v>
      </c>
      <c r="O866" s="21" t="s">
        <v>6302</v>
      </c>
      <c r="P866" s="21" t="s">
        <v>12505</v>
      </c>
      <c r="Q866" s="61">
        <f>COUNTIF('Hedef Liste'!$A:$A,A866)</f>
        <v>1</v>
      </c>
    </row>
    <row r="867" hidden="1">
      <c r="A867" s="21" t="s">
        <v>7801</v>
      </c>
      <c r="B867" s="21" t="s">
        <v>7802</v>
      </c>
      <c r="C867" s="691" t="s">
        <v>12489</v>
      </c>
      <c r="D867" s="21" t="s">
        <v>74</v>
      </c>
      <c r="E867" s="692">
        <v>592.0</v>
      </c>
      <c r="F867" s="692">
        <v>16.0</v>
      </c>
      <c r="G867" s="692">
        <v>0.0</v>
      </c>
      <c r="H867" s="692">
        <v>81.0</v>
      </c>
      <c r="I867" s="692">
        <v>81.0</v>
      </c>
      <c r="J867" s="693">
        <v>0.0</v>
      </c>
      <c r="K867" s="21" t="s">
        <v>7803</v>
      </c>
      <c r="L867" s="21">
        <v>5.394309692E9</v>
      </c>
      <c r="M867" s="21" t="s">
        <v>47</v>
      </c>
      <c r="N867" s="21" t="s">
        <v>227</v>
      </c>
      <c r="O867" s="21" t="s">
        <v>7804</v>
      </c>
      <c r="P867" s="21" t="s">
        <v>12490</v>
      </c>
      <c r="Q867" s="61">
        <f>COUNTIF('Hedef Liste'!$A:$A,A867)</f>
        <v>1</v>
      </c>
    </row>
    <row r="868" hidden="1">
      <c r="A868" s="21" t="s">
        <v>5148</v>
      </c>
      <c r="B868" s="21" t="s">
        <v>13012</v>
      </c>
      <c r="C868" s="691" t="s">
        <v>12489</v>
      </c>
      <c r="D868" s="21" t="s">
        <v>143</v>
      </c>
      <c r="E868" s="692">
        <v>2753.0</v>
      </c>
      <c r="F868" s="692">
        <v>35.0</v>
      </c>
      <c r="G868" s="692">
        <v>6.0</v>
      </c>
      <c r="H868" s="692">
        <v>60.0</v>
      </c>
      <c r="I868" s="692">
        <v>66.0</v>
      </c>
      <c r="J868" s="693">
        <v>0.09</v>
      </c>
      <c r="K868" s="21" t="s">
        <v>5150</v>
      </c>
      <c r="L868" s="21">
        <v>2.422281881E9</v>
      </c>
      <c r="M868" s="21" t="s">
        <v>138</v>
      </c>
      <c r="N868" s="21" t="s">
        <v>139</v>
      </c>
      <c r="O868" s="21" t="s">
        <v>5151</v>
      </c>
      <c r="P868" s="21" t="s">
        <v>12490</v>
      </c>
      <c r="Q868" s="61">
        <f>COUNTIF('Hedef Liste'!$A:$A,A868)</f>
        <v>1</v>
      </c>
    </row>
    <row r="869" hidden="1">
      <c r="A869" s="21" t="s">
        <v>5135</v>
      </c>
      <c r="B869" s="21" t="s">
        <v>5136</v>
      </c>
      <c r="C869" s="691" t="s">
        <v>12510</v>
      </c>
      <c r="D869" s="21" t="s">
        <v>200</v>
      </c>
      <c r="E869" s="692">
        <v>934.0</v>
      </c>
      <c r="F869" s="694"/>
      <c r="G869" s="692">
        <v>10.0</v>
      </c>
      <c r="H869" s="692">
        <v>1.0</v>
      </c>
      <c r="I869" s="692">
        <v>11.0</v>
      </c>
      <c r="J869" s="693">
        <v>0.91</v>
      </c>
      <c r="K869" s="21" t="s">
        <v>5137</v>
      </c>
      <c r="L869" s="21">
        <v>2.423244416E9</v>
      </c>
      <c r="M869" s="21" t="s">
        <v>47</v>
      </c>
      <c r="N869" s="21" t="s">
        <v>94</v>
      </c>
      <c r="O869" s="21" t="s">
        <v>5138</v>
      </c>
      <c r="P869" s="21" t="s">
        <v>12490</v>
      </c>
      <c r="Q869" s="61">
        <f>COUNTIF('Hedef Liste'!$A:$A,A869)</f>
        <v>1</v>
      </c>
    </row>
    <row r="870" hidden="1">
      <c r="A870" s="21" t="s">
        <v>13013</v>
      </c>
      <c r="B870" s="21" t="s">
        <v>13014</v>
      </c>
      <c r="C870" s="691" t="s">
        <v>12489</v>
      </c>
      <c r="D870" s="21" t="s">
        <v>325</v>
      </c>
      <c r="E870" s="692">
        <v>1199.0</v>
      </c>
      <c r="F870" s="692">
        <v>48.0</v>
      </c>
      <c r="G870" s="692">
        <v>41.0</v>
      </c>
      <c r="H870" s="692">
        <v>2.0</v>
      </c>
      <c r="I870" s="692">
        <v>43.0</v>
      </c>
      <c r="J870" s="693">
        <v>0.95</v>
      </c>
      <c r="K870" s="21" t="s">
        <v>12519</v>
      </c>
      <c r="L870" s="21">
        <v>5.522313607E9</v>
      </c>
      <c r="M870" s="21" t="s">
        <v>368</v>
      </c>
      <c r="N870" s="21" t="s">
        <v>848</v>
      </c>
      <c r="O870" s="21" t="s">
        <v>13015</v>
      </c>
      <c r="P870" s="21" t="s">
        <v>12505</v>
      </c>
      <c r="Q870" s="61">
        <f>COUNTIF('Hedef Liste'!$A:$A,A870)</f>
        <v>0</v>
      </c>
    </row>
    <row r="871" hidden="1">
      <c r="A871" s="21" t="s">
        <v>2614</v>
      </c>
      <c r="B871" s="694" t="str">
        <f>+ Alfa Plus Pide, Muratpaşa(Kışla Mah.)</f>
        <v>#ERROR!</v>
      </c>
      <c r="C871" s="691" t="s">
        <v>12489</v>
      </c>
      <c r="D871" s="21" t="s">
        <v>152</v>
      </c>
      <c r="E871" s="692">
        <v>229.0</v>
      </c>
      <c r="F871" s="692">
        <v>6.0</v>
      </c>
      <c r="G871" s="692">
        <v>4.0</v>
      </c>
      <c r="H871" s="692">
        <v>22.0</v>
      </c>
      <c r="I871" s="692">
        <v>26.0</v>
      </c>
      <c r="J871" s="693">
        <v>0.15</v>
      </c>
      <c r="K871" s="21" t="s">
        <v>1971</v>
      </c>
      <c r="L871" s="21">
        <v>5.41287282E9</v>
      </c>
      <c r="M871" s="21" t="s">
        <v>47</v>
      </c>
      <c r="N871" s="21" t="s">
        <v>1923</v>
      </c>
      <c r="O871" s="21" t="s">
        <v>2616</v>
      </c>
      <c r="P871" s="21" t="s">
        <v>12490</v>
      </c>
      <c r="Q871" s="61">
        <f>COUNTIF('Hedef Liste'!$A:$A,A871)</f>
        <v>1</v>
      </c>
    </row>
    <row r="872" hidden="1">
      <c r="A872" s="21" t="s">
        <v>1920</v>
      </c>
      <c r="B872" s="21" t="s">
        <v>1921</v>
      </c>
      <c r="C872" s="691" t="s">
        <v>12489</v>
      </c>
      <c r="D872" s="21" t="s">
        <v>1007</v>
      </c>
      <c r="E872" s="695">
        <v>218.0</v>
      </c>
      <c r="F872" s="692">
        <v>17.0</v>
      </c>
      <c r="G872" s="692">
        <v>11.0</v>
      </c>
      <c r="H872" s="692">
        <v>10.0</v>
      </c>
      <c r="I872" s="692">
        <v>21.0</v>
      </c>
      <c r="J872" s="693">
        <v>0.52</v>
      </c>
      <c r="K872" s="21" t="s">
        <v>1922</v>
      </c>
      <c r="L872" s="21">
        <v>5.352983013E9</v>
      </c>
      <c r="M872" s="21" t="s">
        <v>47</v>
      </c>
      <c r="N872" s="21" t="s">
        <v>1923</v>
      </c>
      <c r="O872" s="21" t="s">
        <v>1924</v>
      </c>
      <c r="P872" s="21" t="s">
        <v>12490</v>
      </c>
      <c r="Q872" s="61">
        <f>COUNTIF('Hedef Liste'!$A:$A,A872)</f>
        <v>1</v>
      </c>
    </row>
    <row r="873" hidden="1">
      <c r="A873" s="21" t="s">
        <v>4064</v>
      </c>
      <c r="B873" s="21" t="s">
        <v>4065</v>
      </c>
      <c r="C873" s="691" t="s">
        <v>12489</v>
      </c>
      <c r="D873" s="21" t="s">
        <v>325</v>
      </c>
      <c r="E873" s="692">
        <v>675.0</v>
      </c>
      <c r="F873" s="692">
        <v>33.0</v>
      </c>
      <c r="G873" s="692">
        <v>7.0</v>
      </c>
      <c r="H873" s="692">
        <v>1.0</v>
      </c>
      <c r="I873" s="692">
        <v>8.0</v>
      </c>
      <c r="J873" s="693">
        <v>0.88</v>
      </c>
      <c r="K873" s="21" t="s">
        <v>4066</v>
      </c>
      <c r="L873" s="21">
        <v>5.531318023E9</v>
      </c>
      <c r="M873" s="21" t="s">
        <v>47</v>
      </c>
      <c r="N873" s="21" t="s">
        <v>1923</v>
      </c>
      <c r="O873" s="21" t="s">
        <v>4067</v>
      </c>
      <c r="P873" s="21" t="s">
        <v>12490</v>
      </c>
      <c r="Q873" s="61">
        <f>COUNTIF('Hedef Liste'!$A:$A,A873)</f>
        <v>1</v>
      </c>
    </row>
    <row r="874" hidden="1">
      <c r="A874" s="21" t="s">
        <v>4510</v>
      </c>
      <c r="B874" s="21" t="s">
        <v>4511</v>
      </c>
      <c r="C874" s="691" t="s">
        <v>12489</v>
      </c>
      <c r="D874" s="21" t="s">
        <v>45</v>
      </c>
      <c r="E874" s="692">
        <v>751.0</v>
      </c>
      <c r="F874" s="694"/>
      <c r="G874" s="692">
        <v>4.0</v>
      </c>
      <c r="H874" s="692">
        <v>6.0</v>
      </c>
      <c r="I874" s="692">
        <v>10.0</v>
      </c>
      <c r="J874" s="693">
        <v>0.4</v>
      </c>
      <c r="K874" s="21" t="s">
        <v>4512</v>
      </c>
      <c r="L874" s="21">
        <v>5.46579977E9</v>
      </c>
      <c r="M874" s="21" t="s">
        <v>47</v>
      </c>
      <c r="N874" s="21" t="s">
        <v>47</v>
      </c>
      <c r="O874" s="21" t="s">
        <v>4513</v>
      </c>
      <c r="P874" s="21" t="s">
        <v>12490</v>
      </c>
      <c r="Q874" s="61">
        <f>COUNTIF('Hedef Liste'!$A:$A,A874)</f>
        <v>1</v>
      </c>
    </row>
    <row r="875" hidden="1">
      <c r="A875" s="21" t="s">
        <v>2125</v>
      </c>
      <c r="B875" s="21" t="s">
        <v>2126</v>
      </c>
      <c r="C875" s="691" t="s">
        <v>12489</v>
      </c>
      <c r="D875" s="21" t="s">
        <v>102</v>
      </c>
      <c r="E875" s="692">
        <v>353.0</v>
      </c>
      <c r="F875" s="692">
        <v>25.0</v>
      </c>
      <c r="G875" s="692">
        <v>0.0</v>
      </c>
      <c r="H875" s="692">
        <v>48.0</v>
      </c>
      <c r="I875" s="692">
        <v>48.0</v>
      </c>
      <c r="J875" s="693">
        <v>0.0</v>
      </c>
      <c r="K875" s="21" t="s">
        <v>2127</v>
      </c>
      <c r="L875" s="21">
        <v>5.451860707E9</v>
      </c>
      <c r="M875" s="21" t="s">
        <v>2128</v>
      </c>
      <c r="N875" s="21" t="s">
        <v>2129</v>
      </c>
      <c r="O875" s="21" t="s">
        <v>2130</v>
      </c>
      <c r="P875" s="21" t="s">
        <v>12490</v>
      </c>
      <c r="Q875" s="61">
        <f>COUNTIF('Hedef Liste'!$A:$A,A875)</f>
        <v>1</v>
      </c>
    </row>
    <row r="876" hidden="1">
      <c r="A876" s="21" t="s">
        <v>8203</v>
      </c>
      <c r="B876" s="21" t="s">
        <v>13016</v>
      </c>
      <c r="C876" s="691" t="s">
        <v>12510</v>
      </c>
      <c r="D876" s="21" t="s">
        <v>110</v>
      </c>
      <c r="E876" s="692">
        <v>6.0</v>
      </c>
      <c r="F876" s="694"/>
      <c r="G876" s="692">
        <v>0.0</v>
      </c>
      <c r="H876" s="692">
        <v>79.0</v>
      </c>
      <c r="I876" s="692">
        <v>79.0</v>
      </c>
      <c r="J876" s="693">
        <v>0.0</v>
      </c>
      <c r="K876" s="21" t="s">
        <v>8205</v>
      </c>
      <c r="L876" s="21">
        <v>2.427430989E9</v>
      </c>
      <c r="M876" s="21" t="s">
        <v>58</v>
      </c>
      <c r="N876" s="21" t="s">
        <v>59</v>
      </c>
      <c r="O876" s="21" t="s">
        <v>8206</v>
      </c>
      <c r="P876" s="21" t="s">
        <v>12490</v>
      </c>
      <c r="Q876" s="61">
        <f>COUNTIF('Hedef Liste'!$A:$A,A876)</f>
        <v>1</v>
      </c>
    </row>
    <row r="877" hidden="1">
      <c r="A877" s="21" t="s">
        <v>3002</v>
      </c>
      <c r="B877" s="21" t="s">
        <v>3003</v>
      </c>
      <c r="C877" s="691" t="s">
        <v>12510</v>
      </c>
      <c r="D877" s="21" t="s">
        <v>152</v>
      </c>
      <c r="E877" s="692">
        <v>372.0</v>
      </c>
      <c r="F877" s="694"/>
      <c r="G877" s="692">
        <v>9.0</v>
      </c>
      <c r="H877" s="692">
        <v>34.0</v>
      </c>
      <c r="I877" s="692">
        <v>43.0</v>
      </c>
      <c r="J877" s="693">
        <v>0.21</v>
      </c>
      <c r="K877" s="21" t="s">
        <v>3004</v>
      </c>
      <c r="L877" s="21">
        <v>2.422294701E9</v>
      </c>
      <c r="M877" s="21" t="s">
        <v>138</v>
      </c>
      <c r="N877" s="21" t="s">
        <v>13017</v>
      </c>
      <c r="O877" s="21" t="s">
        <v>3005</v>
      </c>
      <c r="P877" s="21" t="s">
        <v>12490</v>
      </c>
      <c r="Q877" s="61">
        <f>COUNTIF('Hedef Liste'!$A:$A,A877)</f>
        <v>1</v>
      </c>
    </row>
    <row r="878" hidden="1">
      <c r="A878" s="21" t="s">
        <v>13018</v>
      </c>
      <c r="B878" s="21" t="s">
        <v>13019</v>
      </c>
      <c r="C878" s="691" t="s">
        <v>12489</v>
      </c>
      <c r="D878" s="21" t="s">
        <v>2758</v>
      </c>
      <c r="E878" s="692">
        <v>1236.0</v>
      </c>
      <c r="F878" s="692">
        <v>26.0</v>
      </c>
      <c r="G878" s="692">
        <v>33.0</v>
      </c>
      <c r="H878" s="692">
        <v>35.0</v>
      </c>
      <c r="I878" s="692">
        <v>68.0</v>
      </c>
      <c r="J878" s="693">
        <v>0.49</v>
      </c>
      <c r="K878" s="21" t="s">
        <v>13020</v>
      </c>
      <c r="L878" s="21">
        <v>5.462420303E9</v>
      </c>
      <c r="M878" s="21" t="s">
        <v>47</v>
      </c>
      <c r="N878" s="21" t="s">
        <v>603</v>
      </c>
      <c r="O878" s="21" t="s">
        <v>13021</v>
      </c>
      <c r="P878" s="21" t="s">
        <v>12490</v>
      </c>
      <c r="Q878" s="61">
        <f>COUNTIF('Hedef Liste'!$A:$A,A878)</f>
        <v>0</v>
      </c>
    </row>
    <row r="879" hidden="1">
      <c r="A879" s="21" t="s">
        <v>2513</v>
      </c>
      <c r="B879" s="21" t="s">
        <v>2514</v>
      </c>
      <c r="C879" s="691" t="s">
        <v>12489</v>
      </c>
      <c r="D879" s="21" t="s">
        <v>63</v>
      </c>
      <c r="E879" s="692">
        <v>1226.0</v>
      </c>
      <c r="F879" s="692">
        <v>24.0</v>
      </c>
      <c r="G879" s="692">
        <v>14.0</v>
      </c>
      <c r="H879" s="692">
        <v>7.0</v>
      </c>
      <c r="I879" s="692">
        <v>21.0</v>
      </c>
      <c r="J879" s="693">
        <v>0.67</v>
      </c>
      <c r="K879" s="21" t="s">
        <v>2515</v>
      </c>
      <c r="L879" s="21">
        <v>2.423117444E9</v>
      </c>
      <c r="M879" s="21" t="s">
        <v>47</v>
      </c>
      <c r="N879" s="21" t="s">
        <v>445</v>
      </c>
      <c r="O879" s="21" t="s">
        <v>2516</v>
      </c>
      <c r="P879" s="21" t="s">
        <v>12490</v>
      </c>
      <c r="Q879" s="61">
        <f>COUNTIF('Hedef Liste'!$A:$A,A879)</f>
        <v>1</v>
      </c>
    </row>
    <row r="880" hidden="1">
      <c r="A880" s="21" t="s">
        <v>6310</v>
      </c>
      <c r="B880" s="21" t="s">
        <v>6311</v>
      </c>
      <c r="C880" s="691" t="s">
        <v>12489</v>
      </c>
      <c r="D880" s="21" t="s">
        <v>325</v>
      </c>
      <c r="E880" s="692">
        <v>410.0</v>
      </c>
      <c r="F880" s="694"/>
      <c r="G880" s="692">
        <v>55.0</v>
      </c>
      <c r="H880" s="692">
        <v>0.0</v>
      </c>
      <c r="I880" s="692">
        <v>55.0</v>
      </c>
      <c r="J880" s="693">
        <v>1.0</v>
      </c>
      <c r="K880" s="21" t="s">
        <v>13022</v>
      </c>
      <c r="L880" s="21">
        <v>5.31485803E9</v>
      </c>
      <c r="M880" s="21" t="s">
        <v>47</v>
      </c>
      <c r="N880" s="21" t="s">
        <v>76</v>
      </c>
      <c r="O880" s="21" t="s">
        <v>6313</v>
      </c>
      <c r="P880" s="21" t="s">
        <v>12505</v>
      </c>
      <c r="Q880" s="61">
        <f>COUNTIF('Hedef Liste'!$A:$A,A880)</f>
        <v>1</v>
      </c>
    </row>
    <row r="881" hidden="1">
      <c r="A881" s="21" t="s">
        <v>1622</v>
      </c>
      <c r="B881" s="21" t="s">
        <v>1623</v>
      </c>
      <c r="C881" s="691" t="s">
        <v>12489</v>
      </c>
      <c r="D881" s="21" t="s">
        <v>325</v>
      </c>
      <c r="E881" s="692">
        <v>450.0</v>
      </c>
      <c r="F881" s="692">
        <v>22.0</v>
      </c>
      <c r="G881" s="692">
        <v>5.0</v>
      </c>
      <c r="H881" s="692">
        <v>11.0</v>
      </c>
      <c r="I881" s="692">
        <v>16.0</v>
      </c>
      <c r="J881" s="693">
        <v>0.31</v>
      </c>
      <c r="K881" s="21" t="s">
        <v>1624</v>
      </c>
      <c r="L881" s="21">
        <v>5.449060007E9</v>
      </c>
      <c r="M881" s="21" t="s">
        <v>368</v>
      </c>
      <c r="N881" s="21" t="s">
        <v>369</v>
      </c>
      <c r="O881" s="21" t="s">
        <v>1625</v>
      </c>
      <c r="P881" s="21" t="s">
        <v>12490</v>
      </c>
      <c r="Q881" s="61">
        <f>COUNTIF('Hedef Liste'!$A:$A,A881)</f>
        <v>1</v>
      </c>
    </row>
    <row r="882" hidden="1">
      <c r="A882" s="21" t="s">
        <v>5694</v>
      </c>
      <c r="B882" s="21" t="s">
        <v>5695</v>
      </c>
      <c r="C882" s="691" t="s">
        <v>12489</v>
      </c>
      <c r="D882" s="21" t="s">
        <v>325</v>
      </c>
      <c r="E882" s="692">
        <v>12.0</v>
      </c>
      <c r="F882" s="694"/>
      <c r="G882" s="692">
        <v>11.0</v>
      </c>
      <c r="H882" s="692">
        <v>7.0</v>
      </c>
      <c r="I882" s="692">
        <v>18.0</v>
      </c>
      <c r="J882" s="693">
        <v>0.61</v>
      </c>
      <c r="K882" s="21" t="s">
        <v>5696</v>
      </c>
      <c r="L882" s="21">
        <v>5.38822428E9</v>
      </c>
      <c r="M882" s="21" t="s">
        <v>58</v>
      </c>
      <c r="N882" s="21" t="s">
        <v>1886</v>
      </c>
      <c r="O882" s="21" t="s">
        <v>5697</v>
      </c>
      <c r="P882" s="21" t="s">
        <v>12490</v>
      </c>
      <c r="Q882" s="61">
        <f>COUNTIF('Hedef Liste'!$A:$A,A882)</f>
        <v>1</v>
      </c>
    </row>
    <row r="883" hidden="1">
      <c r="A883" s="21" t="s">
        <v>2776</v>
      </c>
      <c r="B883" s="21" t="s">
        <v>2777</v>
      </c>
      <c r="C883" s="691" t="s">
        <v>12489</v>
      </c>
      <c r="D883" s="21" t="s">
        <v>152</v>
      </c>
      <c r="E883" s="692">
        <v>885.0</v>
      </c>
      <c r="F883" s="692">
        <v>50.0</v>
      </c>
      <c r="G883" s="692">
        <v>21.0</v>
      </c>
      <c r="H883" s="692">
        <v>28.0</v>
      </c>
      <c r="I883" s="692">
        <v>49.0</v>
      </c>
      <c r="J883" s="693">
        <v>0.43</v>
      </c>
      <c r="K883" s="21" t="s">
        <v>2778</v>
      </c>
      <c r="L883" s="21">
        <v>2.423261838E9</v>
      </c>
      <c r="M883" s="21" t="s">
        <v>47</v>
      </c>
      <c r="N883" s="21" t="s">
        <v>740</v>
      </c>
      <c r="O883" s="21" t="s">
        <v>2779</v>
      </c>
      <c r="P883" s="21" t="s">
        <v>12490</v>
      </c>
      <c r="Q883" s="61">
        <f>COUNTIF('Hedef Liste'!$A:$A,A883)</f>
        <v>1</v>
      </c>
    </row>
    <row r="884" hidden="1">
      <c r="A884" s="21" t="s">
        <v>2898</v>
      </c>
      <c r="B884" s="21" t="s">
        <v>2899</v>
      </c>
      <c r="C884" s="691" t="s">
        <v>12489</v>
      </c>
      <c r="D884" s="21" t="s">
        <v>233</v>
      </c>
      <c r="E884" s="692">
        <v>278.0</v>
      </c>
      <c r="F884" s="694"/>
      <c r="G884" s="692">
        <v>0.0</v>
      </c>
      <c r="H884" s="692">
        <v>22.0</v>
      </c>
      <c r="I884" s="692">
        <v>22.0</v>
      </c>
      <c r="J884" s="693">
        <v>0.0</v>
      </c>
      <c r="K884" s="21" t="s">
        <v>2900</v>
      </c>
      <c r="L884" s="21">
        <v>2.422447041E9</v>
      </c>
      <c r="M884" s="21" t="s">
        <v>47</v>
      </c>
      <c r="N884" s="21" t="s">
        <v>81</v>
      </c>
      <c r="O884" s="21" t="s">
        <v>2901</v>
      </c>
      <c r="P884" s="21" t="s">
        <v>12490</v>
      </c>
      <c r="Q884" s="61">
        <f>COUNTIF('Hedef Liste'!$A:$A,A884)</f>
        <v>1</v>
      </c>
    </row>
    <row r="885" hidden="1">
      <c r="A885" s="21" t="s">
        <v>4916</v>
      </c>
      <c r="B885" s="21" t="s">
        <v>4917</v>
      </c>
      <c r="C885" s="691" t="s">
        <v>12489</v>
      </c>
      <c r="D885" s="21" t="s">
        <v>152</v>
      </c>
      <c r="E885" s="692">
        <v>1253.0</v>
      </c>
      <c r="F885" s="692">
        <v>46.0</v>
      </c>
      <c r="G885" s="692">
        <v>0.0</v>
      </c>
      <c r="H885" s="692">
        <v>47.0</v>
      </c>
      <c r="I885" s="692">
        <v>47.0</v>
      </c>
      <c r="J885" s="693">
        <v>0.0</v>
      </c>
      <c r="K885" s="21" t="s">
        <v>4918</v>
      </c>
      <c r="L885" s="21">
        <v>2.427434029E9</v>
      </c>
      <c r="M885" s="21" t="s">
        <v>58</v>
      </c>
      <c r="N885" s="21" t="s">
        <v>59</v>
      </c>
      <c r="O885" s="21" t="s">
        <v>4919</v>
      </c>
      <c r="P885" s="21" t="s">
        <v>12490</v>
      </c>
      <c r="Q885" s="61">
        <f>COUNTIF('Hedef Liste'!$A:$A,A885)</f>
        <v>1</v>
      </c>
    </row>
    <row r="886" hidden="1">
      <c r="A886" s="21" t="s">
        <v>2834</v>
      </c>
      <c r="B886" s="21" t="s">
        <v>2835</v>
      </c>
      <c r="C886" s="691" t="s">
        <v>12489</v>
      </c>
      <c r="D886" s="21" t="s">
        <v>200</v>
      </c>
      <c r="E886" s="692">
        <v>615.0</v>
      </c>
      <c r="F886" s="692">
        <v>26.0</v>
      </c>
      <c r="G886" s="692">
        <v>0.0</v>
      </c>
      <c r="H886" s="692">
        <v>30.0</v>
      </c>
      <c r="I886" s="692">
        <v>30.0</v>
      </c>
      <c r="J886" s="693">
        <v>0.0</v>
      </c>
      <c r="K886" s="21" t="s">
        <v>2836</v>
      </c>
      <c r="L886" s="21">
        <v>2.423381212E9</v>
      </c>
      <c r="M886" s="21" t="s">
        <v>65</v>
      </c>
      <c r="N886" s="21" t="s">
        <v>433</v>
      </c>
      <c r="O886" s="21" t="s">
        <v>2837</v>
      </c>
      <c r="P886" s="21" t="s">
        <v>12490</v>
      </c>
      <c r="Q886" s="61">
        <f>COUNTIF('Hedef Liste'!$A:$A,A886)</f>
        <v>1</v>
      </c>
    </row>
    <row r="887" hidden="1">
      <c r="A887" s="21" t="s">
        <v>13023</v>
      </c>
      <c r="B887" s="21" t="s">
        <v>13024</v>
      </c>
      <c r="C887" s="691" t="s">
        <v>12489</v>
      </c>
      <c r="D887" s="21" t="s">
        <v>102</v>
      </c>
      <c r="E887" s="692">
        <v>498.0</v>
      </c>
      <c r="F887" s="692">
        <v>23.0</v>
      </c>
      <c r="G887" s="692">
        <v>39.0</v>
      </c>
      <c r="H887" s="692">
        <v>18.0</v>
      </c>
      <c r="I887" s="692">
        <v>57.0</v>
      </c>
      <c r="J887" s="693">
        <v>0.68</v>
      </c>
      <c r="K887" s="21" t="s">
        <v>13025</v>
      </c>
      <c r="L887" s="21">
        <v>2.423166669E9</v>
      </c>
      <c r="M887" s="21" t="s">
        <v>47</v>
      </c>
      <c r="N887" s="21" t="s">
        <v>227</v>
      </c>
      <c r="O887" s="21" t="s">
        <v>13026</v>
      </c>
      <c r="P887" s="21" t="s">
        <v>12505</v>
      </c>
      <c r="Q887" s="61">
        <f>COUNTIF('Hedef Liste'!$A:$A,A887)</f>
        <v>0</v>
      </c>
    </row>
    <row r="888" hidden="1">
      <c r="A888" s="21" t="s">
        <v>3224</v>
      </c>
      <c r="B888" s="21" t="s">
        <v>3225</v>
      </c>
      <c r="C888" s="691" t="s">
        <v>12489</v>
      </c>
      <c r="D888" s="21" t="s">
        <v>200</v>
      </c>
      <c r="E888" s="692">
        <v>3284.0</v>
      </c>
      <c r="F888" s="692">
        <v>151.0</v>
      </c>
      <c r="G888" s="692">
        <v>8.0</v>
      </c>
      <c r="H888" s="692">
        <v>11.0</v>
      </c>
      <c r="I888" s="692">
        <v>19.0</v>
      </c>
      <c r="J888" s="693">
        <v>0.42</v>
      </c>
      <c r="K888" s="21" t="s">
        <v>3226</v>
      </c>
      <c r="L888" s="21">
        <v>2.423226626E9</v>
      </c>
      <c r="M888" s="21" t="s">
        <v>47</v>
      </c>
      <c r="N888" s="21" t="s">
        <v>657</v>
      </c>
      <c r="O888" s="21" t="s">
        <v>3227</v>
      </c>
      <c r="P888" s="21" t="s">
        <v>12490</v>
      </c>
      <c r="Q888" s="61">
        <f>COUNTIF('Hedef Liste'!$A:$A,A888)</f>
        <v>1</v>
      </c>
    </row>
    <row r="889" hidden="1">
      <c r="A889" s="21" t="s">
        <v>13027</v>
      </c>
      <c r="B889" s="21" t="s">
        <v>13028</v>
      </c>
      <c r="C889" s="691" t="s">
        <v>12489</v>
      </c>
      <c r="D889" s="21" t="s">
        <v>45</v>
      </c>
      <c r="E889" s="692">
        <v>1899.0</v>
      </c>
      <c r="F889" s="692">
        <v>81.0</v>
      </c>
      <c r="G889" s="692">
        <v>0.0</v>
      </c>
      <c r="H889" s="692">
        <v>10.0</v>
      </c>
      <c r="I889" s="692">
        <v>10.0</v>
      </c>
      <c r="J889" s="693">
        <v>0.0</v>
      </c>
      <c r="K889" s="21" t="s">
        <v>13029</v>
      </c>
      <c r="L889" s="21">
        <v>2.422437243E9</v>
      </c>
      <c r="M889" s="21" t="s">
        <v>47</v>
      </c>
      <c r="N889" s="21" t="s">
        <v>278</v>
      </c>
      <c r="O889" s="21" t="s">
        <v>13030</v>
      </c>
      <c r="P889" s="21" t="s">
        <v>12505</v>
      </c>
      <c r="Q889" s="61">
        <f>COUNTIF('Hedef Liste'!$A:$A,A889)</f>
        <v>0</v>
      </c>
    </row>
    <row r="890" hidden="1">
      <c r="A890" s="21" t="s">
        <v>7214</v>
      </c>
      <c r="B890" s="21" t="s">
        <v>7215</v>
      </c>
      <c r="C890" s="691" t="s">
        <v>12489</v>
      </c>
      <c r="D890" s="21" t="s">
        <v>152</v>
      </c>
      <c r="E890" s="692">
        <v>88.0</v>
      </c>
      <c r="F890" s="694"/>
      <c r="G890" s="692">
        <v>0.0</v>
      </c>
      <c r="H890" s="692">
        <v>94.0</v>
      </c>
      <c r="I890" s="692">
        <v>94.0</v>
      </c>
      <c r="J890" s="693">
        <v>0.0</v>
      </c>
      <c r="K890" s="21" t="s">
        <v>7216</v>
      </c>
      <c r="L890" s="21">
        <v>2.428442019E9</v>
      </c>
      <c r="M890" s="21" t="s">
        <v>304</v>
      </c>
      <c r="N890" s="21" t="s">
        <v>305</v>
      </c>
      <c r="O890" s="21" t="s">
        <v>7217</v>
      </c>
      <c r="P890" s="21" t="s">
        <v>12490</v>
      </c>
      <c r="Q890" s="61">
        <f>COUNTIF('Hedef Liste'!$A:$A,A890)</f>
        <v>1</v>
      </c>
    </row>
    <row r="891" hidden="1">
      <c r="A891" s="21" t="s">
        <v>317</v>
      </c>
      <c r="B891" s="21" t="s">
        <v>13031</v>
      </c>
      <c r="C891" s="691" t="s">
        <v>12489</v>
      </c>
      <c r="D891" s="21" t="s">
        <v>63</v>
      </c>
      <c r="E891" s="692">
        <v>267.0</v>
      </c>
      <c r="F891" s="692">
        <v>4.0</v>
      </c>
      <c r="G891" s="692">
        <v>13.0</v>
      </c>
      <c r="H891" s="692">
        <v>4.0</v>
      </c>
      <c r="I891" s="692">
        <v>17.0</v>
      </c>
      <c r="J891" s="693">
        <v>0.76</v>
      </c>
      <c r="K891" s="21" t="s">
        <v>319</v>
      </c>
      <c r="L891" s="21">
        <v>2.422291234E9</v>
      </c>
      <c r="M891" s="21" t="s">
        <v>138</v>
      </c>
      <c r="N891" s="21" t="s">
        <v>320</v>
      </c>
      <c r="O891" s="21" t="s">
        <v>321</v>
      </c>
      <c r="P891" s="21" t="s">
        <v>12490</v>
      </c>
      <c r="Q891" s="61">
        <f>COUNTIF('Hedef Liste'!$A:$A,A891)</f>
        <v>1</v>
      </c>
    </row>
    <row r="892" hidden="1">
      <c r="A892" s="21" t="s">
        <v>3927</v>
      </c>
      <c r="B892" s="21" t="s">
        <v>3928</v>
      </c>
      <c r="C892" s="691" t="s">
        <v>12489</v>
      </c>
      <c r="D892" s="21" t="s">
        <v>63</v>
      </c>
      <c r="E892" s="692">
        <v>716.0</v>
      </c>
      <c r="F892" s="692">
        <v>50.0</v>
      </c>
      <c r="G892" s="692">
        <v>25.0</v>
      </c>
      <c r="H892" s="692">
        <v>5.0</v>
      </c>
      <c r="I892" s="692">
        <v>30.0</v>
      </c>
      <c r="J892" s="693">
        <v>0.83</v>
      </c>
      <c r="K892" s="21" t="s">
        <v>3929</v>
      </c>
      <c r="L892" s="21">
        <v>2.425111452E9</v>
      </c>
      <c r="M892" s="21" t="s">
        <v>368</v>
      </c>
      <c r="N892" s="21" t="s">
        <v>784</v>
      </c>
      <c r="O892" s="21" t="s">
        <v>3930</v>
      </c>
      <c r="P892" s="21" t="s">
        <v>12490</v>
      </c>
      <c r="Q892" s="61">
        <f>COUNTIF('Hedef Liste'!$A:$A,A892)</f>
        <v>1</v>
      </c>
    </row>
    <row r="893" hidden="1">
      <c r="A893" s="21" t="s">
        <v>6336</v>
      </c>
      <c r="B893" s="21" t="s">
        <v>6337</v>
      </c>
      <c r="C893" s="691" t="s">
        <v>12489</v>
      </c>
      <c r="D893" s="21" t="s">
        <v>74</v>
      </c>
      <c r="E893" s="692">
        <v>566.0</v>
      </c>
      <c r="F893" s="692">
        <v>34.0</v>
      </c>
      <c r="G893" s="692">
        <v>0.0</v>
      </c>
      <c r="H893" s="692">
        <v>44.0</v>
      </c>
      <c r="I893" s="692">
        <v>44.0</v>
      </c>
      <c r="J893" s="693">
        <v>0.0</v>
      </c>
      <c r="K893" s="21" t="s">
        <v>6338</v>
      </c>
      <c r="L893" s="21">
        <v>2.422272772E9</v>
      </c>
      <c r="M893" s="21" t="s">
        <v>65</v>
      </c>
      <c r="N893" s="21" t="s">
        <v>755</v>
      </c>
      <c r="O893" s="21" t="s">
        <v>6339</v>
      </c>
      <c r="P893" s="21" t="s">
        <v>12490</v>
      </c>
      <c r="Q893" s="61">
        <f>COUNTIF('Hedef Liste'!$A:$A,A893)</f>
        <v>1</v>
      </c>
    </row>
    <row r="894" hidden="1">
      <c r="A894" s="21" t="s">
        <v>4235</v>
      </c>
      <c r="B894" s="21" t="s">
        <v>4236</v>
      </c>
      <c r="C894" s="691" t="s">
        <v>12489</v>
      </c>
      <c r="D894" s="21" t="s">
        <v>344</v>
      </c>
      <c r="E894" s="692">
        <v>2499.0</v>
      </c>
      <c r="F894" s="692">
        <v>104.0</v>
      </c>
      <c r="G894" s="692">
        <v>3.0</v>
      </c>
      <c r="H894" s="692">
        <v>44.0</v>
      </c>
      <c r="I894" s="692">
        <v>47.0</v>
      </c>
      <c r="J894" s="693">
        <v>0.06</v>
      </c>
      <c r="K894" s="21" t="s">
        <v>4237</v>
      </c>
      <c r="L894" s="21">
        <v>5.346916831E9</v>
      </c>
      <c r="M894" s="21" t="s">
        <v>65</v>
      </c>
      <c r="N894" s="21" t="s">
        <v>1037</v>
      </c>
      <c r="O894" s="21" t="s">
        <v>4238</v>
      </c>
      <c r="P894" s="21" t="s">
        <v>12490</v>
      </c>
      <c r="Q894" s="61">
        <f>COUNTIF('Hedef Liste'!$A:$A,A894)</f>
        <v>1</v>
      </c>
    </row>
    <row r="895" hidden="1">
      <c r="A895" s="21" t="s">
        <v>5795</v>
      </c>
      <c r="B895" s="21" t="s">
        <v>5796</v>
      </c>
      <c r="C895" s="691" t="s">
        <v>12489</v>
      </c>
      <c r="D895" s="21" t="s">
        <v>63</v>
      </c>
      <c r="E895" s="692">
        <v>93.0</v>
      </c>
      <c r="F895" s="692">
        <v>2.0</v>
      </c>
      <c r="G895" s="692">
        <v>0.0</v>
      </c>
      <c r="H895" s="692">
        <v>24.0</v>
      </c>
      <c r="I895" s="692">
        <v>24.0</v>
      </c>
      <c r="J895" s="693">
        <v>0.0</v>
      </c>
      <c r="K895" s="21" t="s">
        <v>5797</v>
      </c>
      <c r="L895" s="21">
        <v>5.442288495E9</v>
      </c>
      <c r="M895" s="21" t="s">
        <v>544</v>
      </c>
      <c r="N895" s="21" t="s">
        <v>483</v>
      </c>
      <c r="O895" s="21" t="s">
        <v>2870</v>
      </c>
      <c r="P895" s="21" t="s">
        <v>12490</v>
      </c>
      <c r="Q895" s="61">
        <f>COUNTIF('Hedef Liste'!$A:$A,A895)</f>
        <v>1</v>
      </c>
    </row>
    <row r="896" hidden="1">
      <c r="A896" s="21" t="s">
        <v>6166</v>
      </c>
      <c r="B896" s="21" t="s">
        <v>6167</v>
      </c>
      <c r="C896" s="691" t="s">
        <v>12489</v>
      </c>
      <c r="D896" s="21" t="s">
        <v>818</v>
      </c>
      <c r="E896" s="692">
        <v>630.0</v>
      </c>
      <c r="F896" s="692">
        <v>35.0</v>
      </c>
      <c r="G896" s="692">
        <v>53.0</v>
      </c>
      <c r="H896" s="692">
        <v>60.0</v>
      </c>
      <c r="I896" s="692">
        <v>113.0</v>
      </c>
      <c r="J896" s="693">
        <v>0.47</v>
      </c>
      <c r="K896" s="21" t="s">
        <v>6168</v>
      </c>
      <c r="L896" s="21">
        <v>2.428141749E9</v>
      </c>
      <c r="M896" s="21" t="s">
        <v>544</v>
      </c>
      <c r="N896" s="21" t="s">
        <v>545</v>
      </c>
      <c r="O896" s="21" t="s">
        <v>6169</v>
      </c>
      <c r="P896" s="21" t="s">
        <v>12490</v>
      </c>
      <c r="Q896" s="61">
        <f>COUNTIF('Hedef Liste'!$A:$A,A896)</f>
        <v>1</v>
      </c>
    </row>
    <row r="897" hidden="1">
      <c r="A897" s="21" t="s">
        <v>4006</v>
      </c>
      <c r="B897" s="21" t="s">
        <v>4007</v>
      </c>
      <c r="C897" s="691" t="s">
        <v>12489</v>
      </c>
      <c r="D897" s="21" t="s">
        <v>818</v>
      </c>
      <c r="E897" s="692">
        <v>331.0</v>
      </c>
      <c r="F897" s="692">
        <v>9.0</v>
      </c>
      <c r="G897" s="692">
        <v>0.0</v>
      </c>
      <c r="H897" s="692">
        <v>96.0</v>
      </c>
      <c r="I897" s="692">
        <v>96.0</v>
      </c>
      <c r="J897" s="693">
        <v>0.0</v>
      </c>
      <c r="K897" s="21" t="s">
        <v>4008</v>
      </c>
      <c r="L897" s="21">
        <v>2.426435969E9</v>
      </c>
      <c r="M897" s="21" t="s">
        <v>1600</v>
      </c>
      <c r="N897" s="21" t="s">
        <v>1601</v>
      </c>
      <c r="O897" s="21" t="s">
        <v>4009</v>
      </c>
      <c r="P897" s="21" t="s">
        <v>12490</v>
      </c>
      <c r="Q897" s="61">
        <f>COUNTIF('Hedef Liste'!$A:$A,A897)</f>
        <v>1</v>
      </c>
    </row>
    <row r="898" hidden="1">
      <c r="A898" s="21" t="s">
        <v>530</v>
      </c>
      <c r="B898" s="21" t="s">
        <v>531</v>
      </c>
      <c r="C898" s="691" t="s">
        <v>12489</v>
      </c>
      <c r="D898" s="21" t="s">
        <v>325</v>
      </c>
      <c r="E898" s="692">
        <v>138.0</v>
      </c>
      <c r="F898" s="692">
        <v>3.0</v>
      </c>
      <c r="G898" s="692">
        <v>4.0</v>
      </c>
      <c r="H898" s="692">
        <v>9.0</v>
      </c>
      <c r="I898" s="692">
        <v>13.0</v>
      </c>
      <c r="J898" s="693">
        <v>0.31</v>
      </c>
      <c r="K898" s="21" t="s">
        <v>532</v>
      </c>
      <c r="L898" s="21">
        <v>5.346511432E9</v>
      </c>
      <c r="M898" s="21" t="s">
        <v>47</v>
      </c>
      <c r="N898" s="21" t="s">
        <v>533</v>
      </c>
      <c r="O898" s="21" t="s">
        <v>534</v>
      </c>
      <c r="P898" s="21" t="s">
        <v>12490</v>
      </c>
      <c r="Q898" s="61">
        <f>COUNTIF('Hedef Liste'!$A:$A,A898)</f>
        <v>1</v>
      </c>
    </row>
    <row r="899" hidden="1">
      <c r="A899" s="21" t="s">
        <v>13032</v>
      </c>
      <c r="B899" s="21" t="s">
        <v>13033</v>
      </c>
      <c r="C899" s="691" t="s">
        <v>12489</v>
      </c>
      <c r="D899" s="21" t="s">
        <v>233</v>
      </c>
      <c r="E899" s="692">
        <v>2746.0</v>
      </c>
      <c r="F899" s="692">
        <v>167.0</v>
      </c>
      <c r="G899" s="692">
        <v>164.0</v>
      </c>
      <c r="H899" s="692">
        <v>0.0</v>
      </c>
      <c r="I899" s="692">
        <v>164.0</v>
      </c>
      <c r="J899" s="693">
        <v>1.0</v>
      </c>
      <c r="K899" s="21" t="s">
        <v>12816</v>
      </c>
      <c r="L899" s="21">
        <v>9.999999999E9</v>
      </c>
      <c r="M899" s="21" t="s">
        <v>368</v>
      </c>
      <c r="N899" s="21" t="s">
        <v>813</v>
      </c>
      <c r="O899" s="21" t="s">
        <v>13034</v>
      </c>
      <c r="P899" s="21" t="s">
        <v>12505</v>
      </c>
      <c r="Q899" s="61">
        <f>COUNTIF('Hedef Liste'!$A:$A,A899)</f>
        <v>0</v>
      </c>
    </row>
    <row r="900" hidden="1">
      <c r="A900" s="21" t="s">
        <v>5812</v>
      </c>
      <c r="B900" s="21" t="s">
        <v>5813</v>
      </c>
      <c r="C900" s="691" t="s">
        <v>12489</v>
      </c>
      <c r="D900" s="21" t="s">
        <v>63</v>
      </c>
      <c r="E900" s="692">
        <v>438.0</v>
      </c>
      <c r="F900" s="694"/>
      <c r="G900" s="692">
        <v>5.0</v>
      </c>
      <c r="H900" s="692">
        <v>7.0</v>
      </c>
      <c r="I900" s="692">
        <v>12.0</v>
      </c>
      <c r="J900" s="693">
        <v>0.42</v>
      </c>
      <c r="K900" s="21" t="s">
        <v>5814</v>
      </c>
      <c r="L900" s="21">
        <v>5.494781403E9</v>
      </c>
      <c r="M900" s="21" t="s">
        <v>47</v>
      </c>
      <c r="N900" s="21" t="s">
        <v>187</v>
      </c>
      <c r="O900" s="21" t="s">
        <v>5815</v>
      </c>
      <c r="P900" s="21" t="s">
        <v>12490</v>
      </c>
      <c r="Q900" s="61">
        <f>COUNTIF('Hedef Liste'!$A:$A,A900)</f>
        <v>1</v>
      </c>
    </row>
    <row r="901" hidden="1">
      <c r="A901" s="21" t="s">
        <v>2146</v>
      </c>
      <c r="B901" s="21" t="s">
        <v>2147</v>
      </c>
      <c r="C901" s="691" t="s">
        <v>12489</v>
      </c>
      <c r="D901" s="21" t="s">
        <v>45</v>
      </c>
      <c r="E901" s="692">
        <v>2080.0</v>
      </c>
      <c r="F901" s="692">
        <v>146.0</v>
      </c>
      <c r="G901" s="692">
        <v>4.0</v>
      </c>
      <c r="H901" s="692">
        <v>2.0</v>
      </c>
      <c r="I901" s="692">
        <v>6.0</v>
      </c>
      <c r="J901" s="693">
        <v>0.67</v>
      </c>
      <c r="K901" s="21" t="s">
        <v>2148</v>
      </c>
      <c r="L901" s="21">
        <v>2.422272757E9</v>
      </c>
      <c r="M901" s="21" t="s">
        <v>65</v>
      </c>
      <c r="N901" s="21" t="s">
        <v>112</v>
      </c>
      <c r="O901" s="21" t="s">
        <v>2149</v>
      </c>
      <c r="P901" s="21" t="s">
        <v>12490</v>
      </c>
      <c r="Q901" s="61">
        <f>COUNTIF('Hedef Liste'!$A:$A,A901)</f>
        <v>1</v>
      </c>
    </row>
    <row r="902" hidden="1">
      <c r="A902" s="21" t="s">
        <v>1482</v>
      </c>
      <c r="B902" s="21" t="s">
        <v>1483</v>
      </c>
      <c r="C902" s="691" t="s">
        <v>12489</v>
      </c>
      <c r="D902" s="21" t="s">
        <v>45</v>
      </c>
      <c r="E902" s="692">
        <v>1703.0</v>
      </c>
      <c r="F902" s="692">
        <v>45.0</v>
      </c>
      <c r="G902" s="692">
        <v>11.0</v>
      </c>
      <c r="H902" s="692">
        <v>19.0</v>
      </c>
      <c r="I902" s="692">
        <v>30.0</v>
      </c>
      <c r="J902" s="693">
        <v>0.37</v>
      </c>
      <c r="K902" s="21" t="s">
        <v>1484</v>
      </c>
      <c r="L902" s="21">
        <v>2.423352283E9</v>
      </c>
      <c r="M902" s="21" t="s">
        <v>47</v>
      </c>
      <c r="N902" s="21" t="s">
        <v>1053</v>
      </c>
      <c r="O902" s="21" t="s">
        <v>1485</v>
      </c>
      <c r="P902" s="21" t="s">
        <v>12490</v>
      </c>
      <c r="Q902" s="61">
        <f>COUNTIF('Hedef Liste'!$A:$A,A902)</f>
        <v>1</v>
      </c>
    </row>
    <row r="903" hidden="1">
      <c r="A903" s="21" t="s">
        <v>2091</v>
      </c>
      <c r="B903" s="21" t="s">
        <v>2092</v>
      </c>
      <c r="C903" s="691" t="s">
        <v>12489</v>
      </c>
      <c r="D903" s="21" t="s">
        <v>74</v>
      </c>
      <c r="E903" s="692">
        <v>701.0</v>
      </c>
      <c r="F903" s="692">
        <v>76.0</v>
      </c>
      <c r="G903" s="692">
        <v>0.0</v>
      </c>
      <c r="H903" s="692">
        <v>30.0</v>
      </c>
      <c r="I903" s="692">
        <v>30.0</v>
      </c>
      <c r="J903" s="693">
        <v>0.0</v>
      </c>
      <c r="K903" s="21" t="s">
        <v>2093</v>
      </c>
      <c r="L903" s="21">
        <v>2.425130155E9</v>
      </c>
      <c r="M903" s="21" t="s">
        <v>368</v>
      </c>
      <c r="N903" s="21" t="s">
        <v>13035</v>
      </c>
      <c r="O903" s="21" t="s">
        <v>2094</v>
      </c>
      <c r="P903" s="21" t="s">
        <v>12490</v>
      </c>
      <c r="Q903" s="61">
        <f>COUNTIF('Hedef Liste'!$A:$A,A903)</f>
        <v>1</v>
      </c>
    </row>
    <row r="904" hidden="1">
      <c r="A904" s="21" t="s">
        <v>5157</v>
      </c>
      <c r="B904" s="21" t="s">
        <v>5158</v>
      </c>
      <c r="C904" s="691" t="s">
        <v>12489</v>
      </c>
      <c r="D904" s="21" t="s">
        <v>45</v>
      </c>
      <c r="E904" s="692">
        <v>512.0</v>
      </c>
      <c r="F904" s="692">
        <v>17.0</v>
      </c>
      <c r="G904" s="692">
        <v>12.0</v>
      </c>
      <c r="H904" s="692">
        <v>5.0</v>
      </c>
      <c r="I904" s="692">
        <v>17.0</v>
      </c>
      <c r="J904" s="693">
        <v>0.71</v>
      </c>
      <c r="K904" s="21" t="s">
        <v>5159</v>
      </c>
      <c r="L904" s="21">
        <v>5.392998157E9</v>
      </c>
      <c r="M904" s="21" t="s">
        <v>65</v>
      </c>
      <c r="N904" s="21" t="s">
        <v>3393</v>
      </c>
      <c r="O904" s="21" t="s">
        <v>5160</v>
      </c>
      <c r="P904" s="21" t="s">
        <v>12490</v>
      </c>
      <c r="Q904" s="61">
        <f>COUNTIF('Hedef Liste'!$A:$A,A904)</f>
        <v>1</v>
      </c>
    </row>
    <row r="905" hidden="1">
      <c r="A905" s="21" t="s">
        <v>13036</v>
      </c>
      <c r="B905" s="21" t="s">
        <v>13037</v>
      </c>
      <c r="C905" s="691" t="s">
        <v>12489</v>
      </c>
      <c r="D905" s="21" t="s">
        <v>325</v>
      </c>
      <c r="E905" s="692">
        <v>852.0</v>
      </c>
      <c r="F905" s="692">
        <v>1.0</v>
      </c>
      <c r="G905" s="692">
        <v>8.0</v>
      </c>
      <c r="H905" s="692">
        <v>3.0</v>
      </c>
      <c r="I905" s="692">
        <v>11.0</v>
      </c>
      <c r="J905" s="693">
        <v>0.73</v>
      </c>
      <c r="K905" s="21" t="s">
        <v>13038</v>
      </c>
      <c r="L905" s="21">
        <v>5.446542207E9</v>
      </c>
      <c r="M905" s="21" t="s">
        <v>47</v>
      </c>
      <c r="N905" s="21" t="s">
        <v>907</v>
      </c>
      <c r="O905" s="21" t="s">
        <v>13039</v>
      </c>
      <c r="P905" s="21" t="s">
        <v>12490</v>
      </c>
      <c r="Q905" s="61">
        <f>COUNTIF('Hedef Liste'!$A:$A,A905)</f>
        <v>0</v>
      </c>
    </row>
    <row r="906" hidden="1">
      <c r="A906" s="21" t="s">
        <v>6195</v>
      </c>
      <c r="B906" s="21" t="s">
        <v>6196</v>
      </c>
      <c r="C906" s="691" t="s">
        <v>12489</v>
      </c>
      <c r="D906" s="21" t="s">
        <v>818</v>
      </c>
      <c r="E906" s="692">
        <v>151.0</v>
      </c>
      <c r="F906" s="692">
        <v>66.0</v>
      </c>
      <c r="G906" s="692">
        <v>16.0</v>
      </c>
      <c r="H906" s="692">
        <v>44.0</v>
      </c>
      <c r="I906" s="692">
        <v>60.0</v>
      </c>
      <c r="J906" s="693">
        <v>0.27</v>
      </c>
      <c r="K906" s="21" t="s">
        <v>6197</v>
      </c>
      <c r="L906" s="21">
        <v>5.545057907E9</v>
      </c>
      <c r="M906" s="21" t="s">
        <v>138</v>
      </c>
      <c r="N906" s="21" t="s">
        <v>4879</v>
      </c>
      <c r="O906" s="21" t="s">
        <v>6198</v>
      </c>
      <c r="P906" s="21" t="s">
        <v>12490</v>
      </c>
      <c r="Q906" s="61">
        <f>COUNTIF('Hedef Liste'!$A:$A,A906)</f>
        <v>1</v>
      </c>
    </row>
    <row r="907" hidden="1">
      <c r="A907" s="21" t="s">
        <v>8227</v>
      </c>
      <c r="B907" s="21" t="s">
        <v>8228</v>
      </c>
      <c r="C907" s="691" t="s">
        <v>12489</v>
      </c>
      <c r="D907" s="21" t="s">
        <v>74</v>
      </c>
      <c r="E907" s="692">
        <v>963.0</v>
      </c>
      <c r="F907" s="692">
        <v>77.0</v>
      </c>
      <c r="G907" s="692">
        <v>18.0</v>
      </c>
      <c r="H907" s="692">
        <v>21.0</v>
      </c>
      <c r="I907" s="692">
        <v>39.0</v>
      </c>
      <c r="J907" s="693">
        <v>0.46</v>
      </c>
      <c r="K907" s="21" t="s">
        <v>8229</v>
      </c>
      <c r="L907" s="21">
        <v>5.32399779E9</v>
      </c>
      <c r="M907" s="21" t="s">
        <v>368</v>
      </c>
      <c r="N907" s="21" t="s">
        <v>784</v>
      </c>
      <c r="O907" s="21" t="s">
        <v>8230</v>
      </c>
      <c r="P907" s="21" t="s">
        <v>12490</v>
      </c>
      <c r="Q907" s="61">
        <f>COUNTIF('Hedef Liste'!$A:$A,A907)</f>
        <v>1</v>
      </c>
    </row>
    <row r="908" hidden="1">
      <c r="A908" s="21" t="s">
        <v>2111</v>
      </c>
      <c r="B908" s="21" t="s">
        <v>2112</v>
      </c>
      <c r="C908" s="691" t="s">
        <v>12489</v>
      </c>
      <c r="D908" s="21" t="s">
        <v>110</v>
      </c>
      <c r="E908" s="692">
        <v>30.0</v>
      </c>
      <c r="F908" s="694"/>
      <c r="G908" s="692">
        <v>0.0</v>
      </c>
      <c r="H908" s="692">
        <v>141.0</v>
      </c>
      <c r="I908" s="692">
        <v>141.0</v>
      </c>
      <c r="J908" s="693">
        <v>0.0</v>
      </c>
      <c r="K908" s="21" t="s">
        <v>2113</v>
      </c>
      <c r="L908" s="21">
        <v>2.425125354E9</v>
      </c>
      <c r="M908" s="21" t="s">
        <v>368</v>
      </c>
      <c r="N908" s="21" t="s">
        <v>682</v>
      </c>
      <c r="O908" s="21" t="s">
        <v>2114</v>
      </c>
      <c r="P908" s="21" t="s">
        <v>12490</v>
      </c>
      <c r="Q908" s="61">
        <f>COUNTIF('Hedef Liste'!$A:$A,A908)</f>
        <v>1</v>
      </c>
    </row>
    <row r="909" hidden="1">
      <c r="A909" s="21" t="s">
        <v>5634</v>
      </c>
      <c r="B909" s="21" t="s">
        <v>5635</v>
      </c>
      <c r="C909" s="691" t="s">
        <v>12489</v>
      </c>
      <c r="D909" s="21" t="s">
        <v>325</v>
      </c>
      <c r="E909" s="692">
        <v>156.0</v>
      </c>
      <c r="F909" s="692">
        <v>13.0</v>
      </c>
      <c r="G909" s="692">
        <v>12.0</v>
      </c>
      <c r="H909" s="692">
        <v>16.0</v>
      </c>
      <c r="I909" s="692">
        <v>28.0</v>
      </c>
      <c r="J909" s="693">
        <v>0.43</v>
      </c>
      <c r="K909" s="21" t="s">
        <v>5636</v>
      </c>
      <c r="L909" s="21">
        <v>5.437272001E9</v>
      </c>
      <c r="M909" s="21" t="s">
        <v>368</v>
      </c>
      <c r="N909" s="21" t="s">
        <v>5404</v>
      </c>
      <c r="O909" s="21" t="s">
        <v>5637</v>
      </c>
      <c r="P909" s="21" t="s">
        <v>12490</v>
      </c>
      <c r="Q909" s="61">
        <f>COUNTIF('Hedef Liste'!$A:$A,A909)</f>
        <v>1</v>
      </c>
    </row>
    <row r="910" hidden="1">
      <c r="A910" s="21" t="s">
        <v>6780</v>
      </c>
      <c r="B910" s="21" t="s">
        <v>6781</v>
      </c>
      <c r="C910" s="691" t="s">
        <v>12489</v>
      </c>
      <c r="D910" s="21" t="s">
        <v>110</v>
      </c>
      <c r="E910" s="692">
        <v>445.0</v>
      </c>
      <c r="F910" s="692">
        <v>20.0</v>
      </c>
      <c r="G910" s="692">
        <v>0.0</v>
      </c>
      <c r="H910" s="692">
        <v>43.0</v>
      </c>
      <c r="I910" s="692">
        <v>43.0</v>
      </c>
      <c r="J910" s="693">
        <v>0.0</v>
      </c>
      <c r="K910" s="21" t="s">
        <v>3963</v>
      </c>
      <c r="L910" s="21">
        <v>2.423181004E9</v>
      </c>
      <c r="M910" s="21" t="s">
        <v>47</v>
      </c>
      <c r="N910" s="21" t="s">
        <v>227</v>
      </c>
      <c r="O910" s="21" t="s">
        <v>6782</v>
      </c>
      <c r="P910" s="21" t="s">
        <v>12490</v>
      </c>
      <c r="Q910" s="61">
        <f>COUNTIF('Hedef Liste'!$A:$A,A910)</f>
        <v>1</v>
      </c>
    </row>
    <row r="911" hidden="1">
      <c r="A911" s="21" t="s">
        <v>3343</v>
      </c>
      <c r="B911" s="21" t="s">
        <v>3344</v>
      </c>
      <c r="C911" s="691" t="s">
        <v>12489</v>
      </c>
      <c r="D911" s="21" t="s">
        <v>45</v>
      </c>
      <c r="E911" s="692">
        <v>708.0</v>
      </c>
      <c r="F911" s="692">
        <v>54.0</v>
      </c>
      <c r="G911" s="692">
        <v>19.0</v>
      </c>
      <c r="H911" s="692">
        <v>4.0</v>
      </c>
      <c r="I911" s="692">
        <v>23.0</v>
      </c>
      <c r="J911" s="693">
        <v>0.83</v>
      </c>
      <c r="K911" s="21" t="s">
        <v>3345</v>
      </c>
      <c r="L911" s="21">
        <v>2.425154997E9</v>
      </c>
      <c r="M911" s="21" t="s">
        <v>368</v>
      </c>
      <c r="N911" s="21" t="s">
        <v>719</v>
      </c>
      <c r="O911" s="21" t="s">
        <v>3346</v>
      </c>
      <c r="P911" s="21" t="s">
        <v>12490</v>
      </c>
      <c r="Q911" s="61">
        <f>COUNTIF('Hedef Liste'!$A:$A,A911)</f>
        <v>1</v>
      </c>
    </row>
    <row r="912" hidden="1">
      <c r="A912" s="21" t="s">
        <v>6756</v>
      </c>
      <c r="B912" s="21" t="s">
        <v>6757</v>
      </c>
      <c r="C912" s="691" t="s">
        <v>12489</v>
      </c>
      <c r="D912" s="21" t="s">
        <v>110</v>
      </c>
      <c r="E912" s="692">
        <v>371.0</v>
      </c>
      <c r="F912" s="694"/>
      <c r="G912" s="692">
        <v>101.0</v>
      </c>
      <c r="H912" s="692">
        <v>9.0</v>
      </c>
      <c r="I912" s="692">
        <v>110.0</v>
      </c>
      <c r="J912" s="693">
        <v>0.92</v>
      </c>
      <c r="K912" s="21" t="s">
        <v>6758</v>
      </c>
      <c r="L912" s="21">
        <v>2.428879887E9</v>
      </c>
      <c r="M912" s="21" t="s">
        <v>327</v>
      </c>
      <c r="N912" s="21" t="s">
        <v>483</v>
      </c>
      <c r="O912" s="21" t="s">
        <v>6759</v>
      </c>
      <c r="P912" s="21" t="s">
        <v>12490</v>
      </c>
      <c r="Q912" s="61">
        <f>COUNTIF('Hedef Liste'!$A:$A,A912)</f>
        <v>1</v>
      </c>
    </row>
    <row r="913" hidden="1">
      <c r="A913" s="21" t="s">
        <v>8042</v>
      </c>
      <c r="B913" s="21" t="s">
        <v>8043</v>
      </c>
      <c r="C913" s="691" t="s">
        <v>12489</v>
      </c>
      <c r="D913" s="21" t="s">
        <v>152</v>
      </c>
      <c r="E913" s="692">
        <v>797.0</v>
      </c>
      <c r="F913" s="692">
        <v>57.0</v>
      </c>
      <c r="G913" s="692">
        <v>0.0</v>
      </c>
      <c r="H913" s="692">
        <v>14.0</v>
      </c>
      <c r="I913" s="692">
        <v>14.0</v>
      </c>
      <c r="J913" s="693">
        <v>0.0</v>
      </c>
      <c r="K913" s="21" t="s">
        <v>8044</v>
      </c>
      <c r="L913" s="21">
        <v>5.07465776E9</v>
      </c>
      <c r="M913" s="21" t="s">
        <v>65</v>
      </c>
      <c r="N913" s="21" t="s">
        <v>778</v>
      </c>
      <c r="O913" s="21" t="s">
        <v>8045</v>
      </c>
      <c r="P913" s="21" t="s">
        <v>12490</v>
      </c>
      <c r="Q913" s="61">
        <f>COUNTIF('Hedef Liste'!$A:$A,A913)</f>
        <v>1</v>
      </c>
    </row>
    <row r="914" hidden="1">
      <c r="A914" s="21" t="s">
        <v>1180</v>
      </c>
      <c r="B914" s="21" t="s">
        <v>1181</v>
      </c>
      <c r="C914" s="691" t="s">
        <v>12489</v>
      </c>
      <c r="D914" s="21" t="s">
        <v>74</v>
      </c>
      <c r="E914" s="692">
        <v>45.0</v>
      </c>
      <c r="F914" s="692">
        <v>6.0</v>
      </c>
      <c r="G914" s="692">
        <v>15.0</v>
      </c>
      <c r="H914" s="692">
        <v>7.0</v>
      </c>
      <c r="I914" s="692">
        <v>22.0</v>
      </c>
      <c r="J914" s="693">
        <v>0.68</v>
      </c>
      <c r="K914" s="21" t="s">
        <v>1182</v>
      </c>
      <c r="L914" s="21">
        <v>5.436997562E9</v>
      </c>
      <c r="M914" s="21" t="s">
        <v>47</v>
      </c>
      <c r="N914" s="21" t="s">
        <v>76</v>
      </c>
      <c r="O914" s="21" t="s">
        <v>1183</v>
      </c>
      <c r="P914" s="21" t="s">
        <v>12490</v>
      </c>
      <c r="Q914" s="61">
        <f>COUNTIF('Hedef Liste'!$A:$A,A914)</f>
        <v>1</v>
      </c>
    </row>
    <row r="915" hidden="1">
      <c r="A915" s="21" t="s">
        <v>1185</v>
      </c>
      <c r="B915" s="21" t="s">
        <v>1186</v>
      </c>
      <c r="C915" s="691" t="s">
        <v>12489</v>
      </c>
      <c r="D915" s="21" t="s">
        <v>45</v>
      </c>
      <c r="E915" s="692">
        <v>392.0</v>
      </c>
      <c r="F915" s="692">
        <v>29.0</v>
      </c>
      <c r="G915" s="692">
        <v>17.0</v>
      </c>
      <c r="H915" s="692">
        <v>5.0</v>
      </c>
      <c r="I915" s="692">
        <v>22.0</v>
      </c>
      <c r="J915" s="693">
        <v>0.77</v>
      </c>
      <c r="K915" s="21" t="s">
        <v>1182</v>
      </c>
      <c r="L915" s="21">
        <v>5.436997562E9</v>
      </c>
      <c r="M915" s="21" t="s">
        <v>47</v>
      </c>
      <c r="N915" s="21" t="s">
        <v>76</v>
      </c>
      <c r="O915" s="21" t="s">
        <v>1183</v>
      </c>
      <c r="P915" s="21" t="s">
        <v>12490</v>
      </c>
      <c r="Q915" s="61">
        <f>COUNTIF('Hedef Liste'!$A:$A,A915)</f>
        <v>1</v>
      </c>
    </row>
    <row r="916" hidden="1">
      <c r="A916" s="21" t="s">
        <v>2253</v>
      </c>
      <c r="B916" s="21" t="s">
        <v>2254</v>
      </c>
      <c r="C916" s="691" t="s">
        <v>12489</v>
      </c>
      <c r="D916" s="21" t="s">
        <v>63</v>
      </c>
      <c r="E916" s="692">
        <v>113.0</v>
      </c>
      <c r="F916" s="692">
        <v>1.0</v>
      </c>
      <c r="G916" s="692">
        <v>0.0</v>
      </c>
      <c r="H916" s="692">
        <v>10.0</v>
      </c>
      <c r="I916" s="692">
        <v>10.0</v>
      </c>
      <c r="J916" s="693">
        <v>0.0</v>
      </c>
      <c r="K916" s="21" t="s">
        <v>2255</v>
      </c>
      <c r="L916" s="21">
        <v>5.423560447E9</v>
      </c>
      <c r="M916" s="21" t="s">
        <v>65</v>
      </c>
      <c r="N916" s="21" t="s">
        <v>468</v>
      </c>
      <c r="O916" s="21" t="s">
        <v>2256</v>
      </c>
      <c r="P916" s="21" t="s">
        <v>12490</v>
      </c>
      <c r="Q916" s="61">
        <f>COUNTIF('Hedef Liste'!$A:$A,A916)</f>
        <v>1</v>
      </c>
    </row>
    <row r="917" hidden="1">
      <c r="A917" s="21" t="s">
        <v>4495</v>
      </c>
      <c r="B917" s="21" t="s">
        <v>13040</v>
      </c>
      <c r="C917" s="691" t="s">
        <v>12489</v>
      </c>
      <c r="D917" s="21" t="s">
        <v>344</v>
      </c>
      <c r="E917" s="692">
        <v>804.0</v>
      </c>
      <c r="F917" s="692">
        <v>63.0</v>
      </c>
      <c r="G917" s="692">
        <v>0.0</v>
      </c>
      <c r="H917" s="692">
        <v>49.0</v>
      </c>
      <c r="I917" s="692">
        <v>49.0</v>
      </c>
      <c r="J917" s="693">
        <v>0.0</v>
      </c>
      <c r="K917" s="21" t="s">
        <v>4497</v>
      </c>
      <c r="L917" s="21">
        <v>2.423236267E9</v>
      </c>
      <c r="M917" s="21" t="s">
        <v>47</v>
      </c>
      <c r="N917" s="21" t="s">
        <v>145</v>
      </c>
      <c r="O917" s="21" t="s">
        <v>4498</v>
      </c>
      <c r="P917" s="21" t="s">
        <v>12490</v>
      </c>
      <c r="Q917" s="61">
        <f>COUNTIF('Hedef Liste'!$A:$A,A917)</f>
        <v>1</v>
      </c>
    </row>
    <row r="918" hidden="1">
      <c r="A918" s="21" t="s">
        <v>3325</v>
      </c>
      <c r="B918" s="21" t="s">
        <v>3326</v>
      </c>
      <c r="C918" s="691" t="s">
        <v>12489</v>
      </c>
      <c r="D918" s="21" t="s">
        <v>200</v>
      </c>
      <c r="E918" s="692">
        <v>1418.0</v>
      </c>
      <c r="F918" s="692">
        <v>52.0</v>
      </c>
      <c r="G918" s="692">
        <v>0.0</v>
      </c>
      <c r="H918" s="692">
        <v>27.0</v>
      </c>
      <c r="I918" s="692">
        <v>27.0</v>
      </c>
      <c r="J918" s="693">
        <v>0.0</v>
      </c>
      <c r="K918" s="21" t="s">
        <v>3327</v>
      </c>
      <c r="L918" s="21">
        <v>2.423280777E9</v>
      </c>
      <c r="M918" s="21" t="s">
        <v>65</v>
      </c>
      <c r="N918" s="21" t="s">
        <v>901</v>
      </c>
      <c r="O918" s="21" t="s">
        <v>3328</v>
      </c>
      <c r="P918" s="21" t="s">
        <v>12490</v>
      </c>
      <c r="Q918" s="61">
        <f>COUNTIF('Hedef Liste'!$A:$A,A918)</f>
        <v>1</v>
      </c>
    </row>
    <row r="919" hidden="1">
      <c r="A919" s="21" t="s">
        <v>7123</v>
      </c>
      <c r="B919" s="21" t="s">
        <v>7124</v>
      </c>
      <c r="C919" s="691" t="s">
        <v>12489</v>
      </c>
      <c r="D919" s="21" t="s">
        <v>74</v>
      </c>
      <c r="E919" s="692">
        <v>278.0</v>
      </c>
      <c r="F919" s="692">
        <v>2.0</v>
      </c>
      <c r="G919" s="692">
        <v>10.0</v>
      </c>
      <c r="H919" s="692">
        <v>4.0</v>
      </c>
      <c r="I919" s="692">
        <v>14.0</v>
      </c>
      <c r="J919" s="693">
        <v>0.71</v>
      </c>
      <c r="K919" s="21" t="s">
        <v>587</v>
      </c>
      <c r="L919" s="21">
        <v>5.495250032E9</v>
      </c>
      <c r="M919" s="21" t="s">
        <v>65</v>
      </c>
      <c r="N919" s="21" t="s">
        <v>588</v>
      </c>
      <c r="O919" s="21" t="s">
        <v>7125</v>
      </c>
      <c r="P919" s="21" t="s">
        <v>12490</v>
      </c>
      <c r="Q919" s="61">
        <f>COUNTIF('Hedef Liste'!$A:$A,A919)</f>
        <v>1</v>
      </c>
    </row>
    <row r="920" hidden="1">
      <c r="A920" s="21" t="s">
        <v>13041</v>
      </c>
      <c r="B920" s="21" t="s">
        <v>13042</v>
      </c>
      <c r="C920" s="691" t="s">
        <v>12489</v>
      </c>
      <c r="D920" s="21" t="s">
        <v>344</v>
      </c>
      <c r="E920" s="692">
        <v>17885.0</v>
      </c>
      <c r="F920" s="692">
        <v>538.0</v>
      </c>
      <c r="G920" s="692">
        <v>92.0</v>
      </c>
      <c r="H920" s="692">
        <v>1.0</v>
      </c>
      <c r="I920" s="692">
        <v>93.0</v>
      </c>
      <c r="J920" s="693">
        <v>0.99</v>
      </c>
      <c r="K920" s="21" t="s">
        <v>12588</v>
      </c>
      <c r="L920" s="21">
        <v>1.111111111E9</v>
      </c>
      <c r="M920" s="21" t="s">
        <v>47</v>
      </c>
      <c r="N920" s="21" t="s">
        <v>1923</v>
      </c>
      <c r="O920" s="21" t="s">
        <v>13043</v>
      </c>
      <c r="P920" s="21" t="s">
        <v>12505</v>
      </c>
      <c r="Q920" s="61">
        <f>COUNTIF('Hedef Liste'!$A:$A,A920)</f>
        <v>0</v>
      </c>
    </row>
    <row r="921" hidden="1">
      <c r="A921" s="21" t="s">
        <v>3484</v>
      </c>
      <c r="B921" s="21" t="s">
        <v>3485</v>
      </c>
      <c r="C921" s="691" t="s">
        <v>12489</v>
      </c>
      <c r="D921" s="21" t="s">
        <v>110</v>
      </c>
      <c r="E921" s="692">
        <v>250.0</v>
      </c>
      <c r="F921" s="692">
        <v>6.0</v>
      </c>
      <c r="G921" s="692">
        <v>25.0</v>
      </c>
      <c r="H921" s="692">
        <v>15.0</v>
      </c>
      <c r="I921" s="692">
        <v>40.0</v>
      </c>
      <c r="J921" s="693">
        <v>0.63</v>
      </c>
      <c r="K921" s="21" t="s">
        <v>1971</v>
      </c>
      <c r="L921" s="21">
        <v>5.41287282E9</v>
      </c>
      <c r="M921" s="21" t="s">
        <v>47</v>
      </c>
      <c r="N921" s="21" t="s">
        <v>1923</v>
      </c>
      <c r="O921" s="21" t="s">
        <v>2616</v>
      </c>
      <c r="P921" s="21" t="s">
        <v>12490</v>
      </c>
      <c r="Q921" s="61">
        <f>COUNTIF('Hedef Liste'!$A:$A,A921)</f>
        <v>1</v>
      </c>
    </row>
    <row r="922" hidden="1">
      <c r="A922" s="21" t="s">
        <v>636</v>
      </c>
      <c r="B922" s="21" t="s">
        <v>637</v>
      </c>
      <c r="C922" s="691" t="s">
        <v>12489</v>
      </c>
      <c r="D922" s="21" t="s">
        <v>325</v>
      </c>
      <c r="E922" s="692">
        <v>1335.0</v>
      </c>
      <c r="F922" s="692">
        <v>97.0</v>
      </c>
      <c r="G922" s="692">
        <v>13.0</v>
      </c>
      <c r="H922" s="692">
        <v>35.0</v>
      </c>
      <c r="I922" s="692">
        <v>48.0</v>
      </c>
      <c r="J922" s="693">
        <v>0.27</v>
      </c>
      <c r="K922" s="21" t="s">
        <v>638</v>
      </c>
      <c r="L922" s="21">
        <v>2.423453336E9</v>
      </c>
      <c r="M922" s="21" t="s">
        <v>47</v>
      </c>
      <c r="N922" s="21" t="s">
        <v>639</v>
      </c>
      <c r="O922" s="21" t="s">
        <v>640</v>
      </c>
      <c r="P922" s="21" t="s">
        <v>12490</v>
      </c>
      <c r="Q922" s="61">
        <f>COUNTIF('Hedef Liste'!$A:$A,A922)</f>
        <v>1</v>
      </c>
    </row>
    <row r="923" hidden="1">
      <c r="A923" s="21" t="s">
        <v>3956</v>
      </c>
      <c r="B923" s="21" t="s">
        <v>3957</v>
      </c>
      <c r="C923" s="691" t="s">
        <v>12489</v>
      </c>
      <c r="D923" s="21" t="s">
        <v>45</v>
      </c>
      <c r="E923" s="692">
        <v>64.0</v>
      </c>
      <c r="F923" s="692">
        <v>1.0</v>
      </c>
      <c r="G923" s="692">
        <v>11.0</v>
      </c>
      <c r="H923" s="692">
        <v>15.0</v>
      </c>
      <c r="I923" s="692">
        <v>26.0</v>
      </c>
      <c r="J923" s="693">
        <v>0.42</v>
      </c>
      <c r="K923" s="21" t="s">
        <v>3958</v>
      </c>
      <c r="L923" s="21">
        <v>2.42244123E9</v>
      </c>
      <c r="M923" s="21" t="s">
        <v>47</v>
      </c>
      <c r="N923" s="21" t="s">
        <v>1923</v>
      </c>
      <c r="O923" s="21" t="s">
        <v>3959</v>
      </c>
      <c r="P923" s="21" t="s">
        <v>12490</v>
      </c>
      <c r="Q923" s="61">
        <f>COUNTIF('Hedef Liste'!$A:$A,A923)</f>
        <v>1</v>
      </c>
    </row>
    <row r="924" hidden="1">
      <c r="A924" s="21" t="s">
        <v>3249</v>
      </c>
      <c r="B924" s="21" t="s">
        <v>3250</v>
      </c>
      <c r="C924" s="691" t="s">
        <v>12489</v>
      </c>
      <c r="D924" s="21" t="s">
        <v>200</v>
      </c>
      <c r="E924" s="692">
        <v>609.0</v>
      </c>
      <c r="F924" s="692">
        <v>13.0</v>
      </c>
      <c r="G924" s="692">
        <v>1.0</v>
      </c>
      <c r="H924" s="692">
        <v>19.0</v>
      </c>
      <c r="I924" s="692">
        <v>20.0</v>
      </c>
      <c r="J924" s="693">
        <v>0.05</v>
      </c>
      <c r="K924" s="21" t="s">
        <v>3251</v>
      </c>
      <c r="L924" s="21">
        <v>2.423123318E9</v>
      </c>
      <c r="M924" s="21" t="s">
        <v>47</v>
      </c>
      <c r="N924" s="21" t="s">
        <v>81</v>
      </c>
      <c r="O924" s="21" t="s">
        <v>3252</v>
      </c>
      <c r="P924" s="21" t="s">
        <v>12490</v>
      </c>
      <c r="Q924" s="61">
        <f>COUNTIF('Hedef Liste'!$A:$A,A924)</f>
        <v>1</v>
      </c>
    </row>
    <row r="925" hidden="1">
      <c r="A925" s="21" t="s">
        <v>833</v>
      </c>
      <c r="B925" s="21" t="s">
        <v>834</v>
      </c>
      <c r="C925" s="691" t="s">
        <v>12489</v>
      </c>
      <c r="D925" s="21" t="s">
        <v>143</v>
      </c>
      <c r="E925" s="692">
        <v>56.0</v>
      </c>
      <c r="F925" s="694"/>
      <c r="G925" s="692">
        <v>10.0</v>
      </c>
      <c r="H925" s="692">
        <v>11.0</v>
      </c>
      <c r="I925" s="692">
        <v>21.0</v>
      </c>
      <c r="J925" s="693">
        <v>0.48</v>
      </c>
      <c r="K925" s="21" t="s">
        <v>835</v>
      </c>
      <c r="L925" s="21">
        <v>2.425130202E9</v>
      </c>
      <c r="M925" s="21" t="s">
        <v>368</v>
      </c>
      <c r="N925" s="21" t="s">
        <v>825</v>
      </c>
      <c r="O925" s="21" t="s">
        <v>836</v>
      </c>
      <c r="P925" s="21" t="s">
        <v>12490</v>
      </c>
      <c r="Q925" s="61">
        <f>COUNTIF('Hedef Liste'!$A:$A,A925)</f>
        <v>1</v>
      </c>
    </row>
    <row r="926" hidden="1">
      <c r="A926" s="21" t="s">
        <v>3038</v>
      </c>
      <c r="B926" s="21" t="s">
        <v>3039</v>
      </c>
      <c r="C926" s="691" t="s">
        <v>12489</v>
      </c>
      <c r="D926" s="21" t="s">
        <v>45</v>
      </c>
      <c r="E926" s="692">
        <v>219.0</v>
      </c>
      <c r="F926" s="692">
        <v>12.0</v>
      </c>
      <c r="G926" s="692">
        <v>7.0</v>
      </c>
      <c r="H926" s="692">
        <v>3.0</v>
      </c>
      <c r="I926" s="692">
        <v>10.0</v>
      </c>
      <c r="J926" s="693">
        <v>0.7</v>
      </c>
      <c r="K926" s="21" t="s">
        <v>3040</v>
      </c>
      <c r="L926" s="21">
        <v>2.423262634E9</v>
      </c>
      <c r="M926" s="21" t="s">
        <v>65</v>
      </c>
      <c r="N926" s="21" t="s">
        <v>3041</v>
      </c>
      <c r="O926" s="21" t="s">
        <v>3042</v>
      </c>
      <c r="P926" s="21" t="s">
        <v>12490</v>
      </c>
      <c r="Q926" s="61">
        <f>COUNTIF('Hedef Liste'!$A:$A,A926)</f>
        <v>1</v>
      </c>
    </row>
    <row r="927" hidden="1">
      <c r="A927" s="21" t="s">
        <v>4440</v>
      </c>
      <c r="B927" s="21" t="s">
        <v>4441</v>
      </c>
      <c r="C927" s="691" t="s">
        <v>12489</v>
      </c>
      <c r="D927" s="21" t="s">
        <v>1694</v>
      </c>
      <c r="E927" s="692">
        <v>55.0</v>
      </c>
      <c r="F927" s="692">
        <v>3.0</v>
      </c>
      <c r="G927" s="692">
        <v>4.0</v>
      </c>
      <c r="H927" s="692">
        <v>4.0</v>
      </c>
      <c r="I927" s="692">
        <v>8.0</v>
      </c>
      <c r="J927" s="693">
        <v>0.5</v>
      </c>
      <c r="K927" s="21" t="s">
        <v>4442</v>
      </c>
      <c r="L927" s="21">
        <v>5.542981421E9</v>
      </c>
      <c r="M927" s="21" t="s">
        <v>65</v>
      </c>
      <c r="N927" s="21" t="s">
        <v>112</v>
      </c>
      <c r="O927" s="21" t="s">
        <v>4443</v>
      </c>
      <c r="P927" s="21" t="s">
        <v>12490</v>
      </c>
      <c r="Q927" s="61">
        <f>COUNTIF('Hedef Liste'!$A:$A,A927)</f>
        <v>1</v>
      </c>
    </row>
    <row r="928" hidden="1">
      <c r="A928" s="21" t="s">
        <v>7921</v>
      </c>
      <c r="B928" s="21" t="s">
        <v>7922</v>
      </c>
      <c r="C928" s="691" t="s">
        <v>12489</v>
      </c>
      <c r="D928" s="21" t="s">
        <v>818</v>
      </c>
      <c r="E928" s="692">
        <v>138.0</v>
      </c>
      <c r="F928" s="692">
        <v>20.0</v>
      </c>
      <c r="G928" s="692">
        <v>0.0</v>
      </c>
      <c r="H928" s="692">
        <v>45.0</v>
      </c>
      <c r="I928" s="692">
        <v>45.0</v>
      </c>
      <c r="J928" s="693">
        <v>0.0</v>
      </c>
      <c r="K928" s="21" t="s">
        <v>7923</v>
      </c>
      <c r="L928" s="21">
        <v>5.339559077E9</v>
      </c>
      <c r="M928" s="21" t="s">
        <v>368</v>
      </c>
      <c r="N928" s="21" t="s">
        <v>369</v>
      </c>
      <c r="O928" s="21" t="s">
        <v>7924</v>
      </c>
      <c r="P928" s="21" t="s">
        <v>12490</v>
      </c>
      <c r="Q928" s="61">
        <f>COUNTIF('Hedef Liste'!$A:$A,A928)</f>
        <v>1</v>
      </c>
    </row>
    <row r="929" hidden="1">
      <c r="A929" s="21" t="s">
        <v>6384</v>
      </c>
      <c r="B929" s="21" t="s">
        <v>6385</v>
      </c>
      <c r="C929" s="691" t="s">
        <v>12489</v>
      </c>
      <c r="D929" s="21" t="s">
        <v>45</v>
      </c>
      <c r="E929" s="692">
        <v>1957.0</v>
      </c>
      <c r="F929" s="692">
        <v>91.0</v>
      </c>
      <c r="G929" s="692">
        <v>3.0</v>
      </c>
      <c r="H929" s="692">
        <v>13.0</v>
      </c>
      <c r="I929" s="692">
        <v>16.0</v>
      </c>
      <c r="J929" s="693">
        <v>0.19</v>
      </c>
      <c r="K929" s="21" t="s">
        <v>6386</v>
      </c>
      <c r="L929" s="21">
        <v>2.425043388E9</v>
      </c>
      <c r="M929" s="21" t="s">
        <v>65</v>
      </c>
      <c r="N929" s="21" t="s">
        <v>112</v>
      </c>
      <c r="O929" s="21" t="s">
        <v>6387</v>
      </c>
      <c r="P929" s="21" t="s">
        <v>12490</v>
      </c>
      <c r="Q929" s="61">
        <f>COUNTIF('Hedef Liste'!$A:$A,A929)</f>
        <v>1</v>
      </c>
    </row>
    <row r="930" hidden="1">
      <c r="A930" s="21" t="s">
        <v>3568</v>
      </c>
      <c r="B930" s="21" t="s">
        <v>3569</v>
      </c>
      <c r="C930" s="691" t="s">
        <v>12489</v>
      </c>
      <c r="D930" s="21" t="s">
        <v>152</v>
      </c>
      <c r="E930" s="692">
        <v>3484.0</v>
      </c>
      <c r="F930" s="692">
        <v>269.0</v>
      </c>
      <c r="G930" s="692">
        <v>0.0</v>
      </c>
      <c r="H930" s="692">
        <v>29.0</v>
      </c>
      <c r="I930" s="692">
        <v>29.0</v>
      </c>
      <c r="J930" s="693">
        <v>0.0</v>
      </c>
      <c r="K930" s="21" t="s">
        <v>2783</v>
      </c>
      <c r="L930" s="21">
        <v>2.422262126E9</v>
      </c>
      <c r="M930" s="21" t="s">
        <v>65</v>
      </c>
      <c r="N930" s="21" t="s">
        <v>112</v>
      </c>
      <c r="O930" s="21" t="s">
        <v>3519</v>
      </c>
      <c r="P930" s="21" t="s">
        <v>12490</v>
      </c>
      <c r="Q930" s="61">
        <f>COUNTIF('Hedef Liste'!$A:$A,A930)</f>
        <v>1</v>
      </c>
    </row>
    <row r="931" hidden="1">
      <c r="A931" s="21" t="s">
        <v>13044</v>
      </c>
      <c r="B931" s="21" t="s">
        <v>13045</v>
      </c>
      <c r="C931" s="691" t="s">
        <v>12489</v>
      </c>
      <c r="D931" s="21" t="s">
        <v>7377</v>
      </c>
      <c r="E931" s="692">
        <v>1443.0</v>
      </c>
      <c r="F931" s="692">
        <v>98.0</v>
      </c>
      <c r="G931" s="692">
        <v>74.0</v>
      </c>
      <c r="H931" s="692">
        <v>3.0</v>
      </c>
      <c r="I931" s="692">
        <v>77.0</v>
      </c>
      <c r="J931" s="693">
        <v>0.96</v>
      </c>
      <c r="K931" s="21" t="s">
        <v>12743</v>
      </c>
      <c r="L931" s="21">
        <v>5.375209187E9</v>
      </c>
      <c r="M931" s="21" t="s">
        <v>47</v>
      </c>
      <c r="N931" s="21" t="s">
        <v>187</v>
      </c>
      <c r="O931" s="21" t="s">
        <v>13046</v>
      </c>
      <c r="P931" s="21" t="s">
        <v>12490</v>
      </c>
      <c r="Q931" s="61">
        <f>COUNTIF('Hedef Liste'!$A:$A,A931)</f>
        <v>0</v>
      </c>
    </row>
    <row r="932" hidden="1">
      <c r="A932" s="21" t="s">
        <v>5645</v>
      </c>
      <c r="B932" s="21" t="s">
        <v>5646</v>
      </c>
      <c r="C932" s="691" t="s">
        <v>12489</v>
      </c>
      <c r="D932" s="21" t="s">
        <v>325</v>
      </c>
      <c r="E932" s="692">
        <v>43.0</v>
      </c>
      <c r="F932" s="694"/>
      <c r="G932" s="692">
        <v>6.0</v>
      </c>
      <c r="H932" s="692">
        <v>2.0</v>
      </c>
      <c r="I932" s="692">
        <v>8.0</v>
      </c>
      <c r="J932" s="693">
        <v>0.75</v>
      </c>
      <c r="K932" s="21" t="s">
        <v>5647</v>
      </c>
      <c r="L932" s="21">
        <v>5.070622222E9</v>
      </c>
      <c r="M932" s="21" t="s">
        <v>65</v>
      </c>
      <c r="N932" s="21" t="s">
        <v>550</v>
      </c>
      <c r="O932" s="21" t="s">
        <v>5648</v>
      </c>
      <c r="P932" s="21" t="s">
        <v>12490</v>
      </c>
      <c r="Q932" s="61">
        <f>COUNTIF('Hedef Liste'!$A:$A,A932)</f>
        <v>1</v>
      </c>
    </row>
    <row r="933" hidden="1">
      <c r="A933" s="21" t="s">
        <v>5347</v>
      </c>
      <c r="B933" s="21" t="s">
        <v>5348</v>
      </c>
      <c r="C933" s="691" t="s">
        <v>12489</v>
      </c>
      <c r="D933" s="21" t="s">
        <v>45</v>
      </c>
      <c r="E933" s="692">
        <v>424.0</v>
      </c>
      <c r="F933" s="694"/>
      <c r="G933" s="692">
        <v>8.0</v>
      </c>
      <c r="H933" s="692">
        <v>1.0</v>
      </c>
      <c r="I933" s="692">
        <v>9.0</v>
      </c>
      <c r="J933" s="693">
        <v>0.89</v>
      </c>
      <c r="K933" s="21" t="s">
        <v>5349</v>
      </c>
      <c r="L933" s="21">
        <v>5.510774614E9</v>
      </c>
      <c r="M933" s="21" t="s">
        <v>65</v>
      </c>
      <c r="N933" s="21" t="s">
        <v>3041</v>
      </c>
      <c r="O933" s="21" t="s">
        <v>3042</v>
      </c>
      <c r="P933" s="21" t="s">
        <v>12490</v>
      </c>
      <c r="Q933" s="61">
        <f>COUNTIF('Hedef Liste'!$A:$A,A933)</f>
        <v>1</v>
      </c>
    </row>
    <row r="934" hidden="1">
      <c r="A934" s="21" t="s">
        <v>5662</v>
      </c>
      <c r="B934" s="21" t="s">
        <v>5663</v>
      </c>
      <c r="C934" s="691" t="s">
        <v>12489</v>
      </c>
      <c r="D934" s="21" t="s">
        <v>325</v>
      </c>
      <c r="E934" s="692">
        <v>224.0</v>
      </c>
      <c r="F934" s="692">
        <v>12.0</v>
      </c>
      <c r="G934" s="692">
        <v>8.0</v>
      </c>
      <c r="H934" s="692">
        <v>0.0</v>
      </c>
      <c r="I934" s="692">
        <v>8.0</v>
      </c>
      <c r="J934" s="693">
        <v>1.0</v>
      </c>
      <c r="K934" s="21" t="s">
        <v>5660</v>
      </c>
      <c r="L934" s="21">
        <v>5.364985107E9</v>
      </c>
      <c r="M934" s="21" t="s">
        <v>65</v>
      </c>
      <c r="N934" s="21" t="s">
        <v>5664</v>
      </c>
      <c r="O934" s="21" t="s">
        <v>5665</v>
      </c>
      <c r="P934" s="21" t="s">
        <v>12490</v>
      </c>
      <c r="Q934" s="61">
        <f>COUNTIF('Hedef Liste'!$A:$A,A934)</f>
        <v>1</v>
      </c>
    </row>
    <row r="935" hidden="1">
      <c r="A935" s="21" t="s">
        <v>13047</v>
      </c>
      <c r="B935" s="21" t="s">
        <v>13048</v>
      </c>
      <c r="C935" s="691" t="s">
        <v>12489</v>
      </c>
      <c r="D935" s="21" t="s">
        <v>325</v>
      </c>
      <c r="E935" s="692">
        <v>1482.0</v>
      </c>
      <c r="F935" s="692">
        <v>66.0</v>
      </c>
      <c r="G935" s="692">
        <v>63.0</v>
      </c>
      <c r="H935" s="692">
        <v>7.0</v>
      </c>
      <c r="I935" s="692">
        <v>70.0</v>
      </c>
      <c r="J935" s="693">
        <v>0.9</v>
      </c>
      <c r="K935" s="21" t="s">
        <v>12519</v>
      </c>
      <c r="L935" s="21">
        <v>5.46150015E9</v>
      </c>
      <c r="M935" s="21" t="s">
        <v>65</v>
      </c>
      <c r="N935" s="21" t="s">
        <v>1002</v>
      </c>
      <c r="O935" s="21" t="s">
        <v>13049</v>
      </c>
      <c r="P935" s="21" t="s">
        <v>12505</v>
      </c>
      <c r="Q935" s="61">
        <f>COUNTIF('Hedef Liste'!$A:$A,A935)</f>
        <v>0</v>
      </c>
    </row>
    <row r="936" hidden="1">
      <c r="A936" s="21" t="s">
        <v>7740</v>
      </c>
      <c r="B936" s="21" t="s">
        <v>7741</v>
      </c>
      <c r="C936" s="691" t="s">
        <v>12489</v>
      </c>
      <c r="D936" s="21" t="s">
        <v>102</v>
      </c>
      <c r="E936" s="692">
        <v>460.0</v>
      </c>
      <c r="F936" s="692">
        <v>16.0</v>
      </c>
      <c r="G936" s="692">
        <v>19.0</v>
      </c>
      <c r="H936" s="692">
        <v>4.0</v>
      </c>
      <c r="I936" s="692">
        <v>23.0</v>
      </c>
      <c r="J936" s="693">
        <v>0.83</v>
      </c>
      <c r="K936" s="21" t="s">
        <v>7742</v>
      </c>
      <c r="L936" s="21">
        <v>2.42311126E9</v>
      </c>
      <c r="M936" s="21" t="s">
        <v>47</v>
      </c>
      <c r="N936" s="21" t="s">
        <v>81</v>
      </c>
      <c r="O936" s="21" t="s">
        <v>7743</v>
      </c>
      <c r="P936" s="21" t="s">
        <v>12490</v>
      </c>
      <c r="Q936" s="61">
        <f>COUNTIF('Hedef Liste'!$A:$A,A936)</f>
        <v>1</v>
      </c>
    </row>
    <row r="937" hidden="1">
      <c r="A937" s="21" t="s">
        <v>7579</v>
      </c>
      <c r="B937" s="21" t="s">
        <v>7580</v>
      </c>
      <c r="C937" s="691" t="s">
        <v>12489</v>
      </c>
      <c r="D937" s="21" t="s">
        <v>344</v>
      </c>
      <c r="E937" s="692">
        <v>567.0</v>
      </c>
      <c r="F937" s="694"/>
      <c r="G937" s="692">
        <v>0.0</v>
      </c>
      <c r="H937" s="692">
        <v>46.0</v>
      </c>
      <c r="I937" s="692">
        <v>46.0</v>
      </c>
      <c r="J937" s="693">
        <v>0.0</v>
      </c>
      <c r="K937" s="21" t="s">
        <v>7581</v>
      </c>
      <c r="L937" s="21">
        <v>5.462200909E9</v>
      </c>
      <c r="M937" s="21" t="s">
        <v>65</v>
      </c>
      <c r="N937" s="21" t="s">
        <v>3323</v>
      </c>
      <c r="O937" s="21" t="s">
        <v>7582</v>
      </c>
      <c r="P937" s="21" t="s">
        <v>12490</v>
      </c>
      <c r="Q937" s="61">
        <f>COUNTIF('Hedef Liste'!$A:$A,A937)</f>
        <v>1</v>
      </c>
    </row>
    <row r="938" hidden="1">
      <c r="A938" s="21" t="s">
        <v>13050</v>
      </c>
      <c r="B938" s="21" t="s">
        <v>13051</v>
      </c>
      <c r="C938" s="691" t="s">
        <v>12489</v>
      </c>
      <c r="D938" s="21" t="s">
        <v>344</v>
      </c>
      <c r="E938" s="692">
        <v>6854.0</v>
      </c>
      <c r="F938" s="692">
        <v>417.0</v>
      </c>
      <c r="G938" s="692">
        <v>99.0</v>
      </c>
      <c r="H938" s="692">
        <v>0.0</v>
      </c>
      <c r="I938" s="692">
        <v>99.0</v>
      </c>
      <c r="J938" s="693">
        <v>1.0</v>
      </c>
      <c r="K938" s="21" t="s">
        <v>12816</v>
      </c>
      <c r="L938" s="21">
        <v>9.999999999E9</v>
      </c>
      <c r="M938" s="21" t="s">
        <v>368</v>
      </c>
      <c r="N938" s="21" t="s">
        <v>421</v>
      </c>
      <c r="O938" s="21" t="s">
        <v>13052</v>
      </c>
      <c r="P938" s="21" t="s">
        <v>12505</v>
      </c>
      <c r="Q938" s="61">
        <f>COUNTIF('Hedef Liste'!$A:$A,A938)</f>
        <v>0</v>
      </c>
    </row>
    <row r="939" hidden="1">
      <c r="A939" s="21" t="s">
        <v>3863</v>
      </c>
      <c r="B939" s="21" t="s">
        <v>3864</v>
      </c>
      <c r="C939" s="691" t="s">
        <v>12489</v>
      </c>
      <c r="D939" s="21" t="s">
        <v>63</v>
      </c>
      <c r="E939" s="692">
        <v>1074.0</v>
      </c>
      <c r="F939" s="692">
        <v>52.0</v>
      </c>
      <c r="G939" s="692">
        <v>26.0</v>
      </c>
      <c r="H939" s="692">
        <v>21.0</v>
      </c>
      <c r="I939" s="692">
        <v>47.0</v>
      </c>
      <c r="J939" s="693">
        <v>0.55</v>
      </c>
      <c r="K939" s="21" t="s">
        <v>3865</v>
      </c>
      <c r="L939" s="21">
        <v>2.423373333E9</v>
      </c>
      <c r="M939" s="21" t="s">
        <v>47</v>
      </c>
      <c r="N939" s="21" t="s">
        <v>94</v>
      </c>
      <c r="O939" s="21" t="s">
        <v>3866</v>
      </c>
      <c r="P939" s="21" t="s">
        <v>12490</v>
      </c>
      <c r="Q939" s="61">
        <f>COUNTIF('Hedef Liste'!$A:$A,A939)</f>
        <v>1</v>
      </c>
    </row>
    <row r="940" hidden="1">
      <c r="A940" s="21" t="s">
        <v>158</v>
      </c>
      <c r="B940" s="21" t="s">
        <v>13053</v>
      </c>
      <c r="C940" s="691" t="s">
        <v>12510</v>
      </c>
      <c r="D940" s="21" t="s">
        <v>92</v>
      </c>
      <c r="E940" s="692">
        <v>230.0</v>
      </c>
      <c r="F940" s="694"/>
      <c r="G940" s="692">
        <v>24.0</v>
      </c>
      <c r="H940" s="692">
        <v>6.0</v>
      </c>
      <c r="I940" s="692">
        <v>30.0</v>
      </c>
      <c r="J940" s="693">
        <v>0.8</v>
      </c>
      <c r="K940" s="21" t="s">
        <v>160</v>
      </c>
      <c r="L940" s="21">
        <v>2.4223033E9</v>
      </c>
      <c r="M940" s="21" t="s">
        <v>138</v>
      </c>
      <c r="N940" s="21" t="s">
        <v>161</v>
      </c>
      <c r="O940" s="21" t="s">
        <v>162</v>
      </c>
      <c r="P940" s="21" t="s">
        <v>12490</v>
      </c>
      <c r="Q940" s="61">
        <f>COUNTIF('Hedef Liste'!$A:$A,A940)</f>
        <v>1</v>
      </c>
    </row>
    <row r="941" hidden="1">
      <c r="A941" s="21" t="s">
        <v>7699</v>
      </c>
      <c r="B941" s="21" t="s">
        <v>7700</v>
      </c>
      <c r="C941" s="691" t="s">
        <v>12489</v>
      </c>
      <c r="D941" s="21" t="s">
        <v>74</v>
      </c>
      <c r="E941" s="692">
        <v>789.0</v>
      </c>
      <c r="F941" s="692">
        <v>65.0</v>
      </c>
      <c r="G941" s="692">
        <v>8.0</v>
      </c>
      <c r="H941" s="692">
        <v>40.0</v>
      </c>
      <c r="I941" s="692">
        <v>48.0</v>
      </c>
      <c r="J941" s="693">
        <v>0.17</v>
      </c>
      <c r="K941" s="21" t="s">
        <v>7701</v>
      </c>
      <c r="L941" s="21">
        <v>5.353037878E9</v>
      </c>
      <c r="M941" s="21" t="s">
        <v>47</v>
      </c>
      <c r="N941" s="21" t="s">
        <v>227</v>
      </c>
      <c r="O941" s="21" t="s">
        <v>7702</v>
      </c>
      <c r="P941" s="21" t="s">
        <v>12490</v>
      </c>
      <c r="Q941" s="61">
        <f>COUNTIF('Hedef Liste'!$A:$A,A941)</f>
        <v>1</v>
      </c>
    </row>
    <row r="942" hidden="1">
      <c r="A942" s="21" t="s">
        <v>4269</v>
      </c>
      <c r="B942" s="21" t="s">
        <v>4270</v>
      </c>
      <c r="C942" s="691" t="s">
        <v>12489</v>
      </c>
      <c r="D942" s="21" t="s">
        <v>152</v>
      </c>
      <c r="E942" s="692">
        <v>1609.0</v>
      </c>
      <c r="F942" s="692">
        <v>84.0</v>
      </c>
      <c r="G942" s="692">
        <v>22.0</v>
      </c>
      <c r="H942" s="692">
        <v>13.0</v>
      </c>
      <c r="I942" s="692">
        <v>35.0</v>
      </c>
      <c r="J942" s="693">
        <v>0.63</v>
      </c>
      <c r="K942" s="21" t="s">
        <v>4271</v>
      </c>
      <c r="L942" s="21">
        <v>2.422288444E9</v>
      </c>
      <c r="M942" s="21" t="s">
        <v>138</v>
      </c>
      <c r="N942" s="21" t="s">
        <v>1256</v>
      </c>
      <c r="O942" s="21" t="s">
        <v>4272</v>
      </c>
      <c r="P942" s="21" t="s">
        <v>12490</v>
      </c>
      <c r="Q942" s="61">
        <f>COUNTIF('Hedef Liste'!$A:$A,A942)</f>
        <v>1</v>
      </c>
    </row>
    <row r="943" hidden="1">
      <c r="A943" s="21" t="s">
        <v>1960</v>
      </c>
      <c r="B943" s="21" t="s">
        <v>1961</v>
      </c>
      <c r="C943" s="691" t="s">
        <v>12489</v>
      </c>
      <c r="D943" s="21" t="s">
        <v>233</v>
      </c>
      <c r="E943" s="692">
        <v>557.0</v>
      </c>
      <c r="F943" s="692">
        <v>37.0</v>
      </c>
      <c r="G943" s="692">
        <v>11.0</v>
      </c>
      <c r="H943" s="692">
        <v>27.0</v>
      </c>
      <c r="I943" s="692">
        <v>38.0</v>
      </c>
      <c r="J943" s="693">
        <v>0.29</v>
      </c>
      <c r="K943" s="21" t="s">
        <v>1962</v>
      </c>
      <c r="L943" s="21">
        <v>2.427424449E9</v>
      </c>
      <c r="M943" s="21" t="s">
        <v>58</v>
      </c>
      <c r="N943" s="21" t="s">
        <v>1823</v>
      </c>
      <c r="O943" s="21" t="s">
        <v>1963</v>
      </c>
      <c r="P943" s="21" t="s">
        <v>12490</v>
      </c>
      <c r="Q943" s="61">
        <f>COUNTIF('Hedef Liste'!$A:$A,A943)</f>
        <v>1</v>
      </c>
    </row>
    <row r="944" hidden="1">
      <c r="A944" s="21" t="s">
        <v>5031</v>
      </c>
      <c r="B944" s="21" t="s">
        <v>5032</v>
      </c>
      <c r="C944" s="691" t="s">
        <v>12489</v>
      </c>
      <c r="D944" s="21" t="s">
        <v>143</v>
      </c>
      <c r="E944" s="692">
        <v>350.0</v>
      </c>
      <c r="F944" s="692">
        <v>12.0</v>
      </c>
      <c r="G944" s="692">
        <v>0.0</v>
      </c>
      <c r="H944" s="692">
        <v>12.0</v>
      </c>
      <c r="I944" s="692">
        <v>12.0</v>
      </c>
      <c r="J944" s="693">
        <v>0.0</v>
      </c>
      <c r="K944" s="21" t="s">
        <v>5033</v>
      </c>
      <c r="L944" s="21">
        <v>2.42887793E9</v>
      </c>
      <c r="M944" s="21" t="s">
        <v>327</v>
      </c>
      <c r="N944" s="21" t="s">
        <v>1398</v>
      </c>
      <c r="O944" s="21" t="s">
        <v>5034</v>
      </c>
      <c r="P944" s="21" t="s">
        <v>12490</v>
      </c>
      <c r="Q944" s="61">
        <f>COUNTIF('Hedef Liste'!$A:$A,A944)</f>
        <v>1</v>
      </c>
    </row>
    <row r="945" hidden="1">
      <c r="A945" s="21" t="s">
        <v>6982</v>
      </c>
      <c r="B945" s="21" t="s">
        <v>6983</v>
      </c>
      <c r="C945" s="691" t="s">
        <v>12489</v>
      </c>
      <c r="D945" s="21" t="s">
        <v>5859</v>
      </c>
      <c r="E945" s="692">
        <v>727.0</v>
      </c>
      <c r="F945" s="692">
        <v>26.0</v>
      </c>
      <c r="G945" s="692">
        <v>15.0</v>
      </c>
      <c r="H945" s="692">
        <v>2.0</v>
      </c>
      <c r="I945" s="692">
        <v>17.0</v>
      </c>
      <c r="J945" s="693">
        <v>0.88</v>
      </c>
      <c r="K945" s="21" t="s">
        <v>215</v>
      </c>
      <c r="L945" s="21">
        <v>2.423230002E9</v>
      </c>
      <c r="M945" s="21" t="s">
        <v>47</v>
      </c>
      <c r="N945" s="21" t="s">
        <v>94</v>
      </c>
      <c r="O945" s="21" t="s">
        <v>6984</v>
      </c>
      <c r="P945" s="21" t="s">
        <v>12490</v>
      </c>
      <c r="Q945" s="61">
        <f>COUNTIF('Hedef Liste'!$A:$A,A945)</f>
        <v>1</v>
      </c>
    </row>
    <row r="946" hidden="1">
      <c r="A946" s="21" t="s">
        <v>7265</v>
      </c>
      <c r="B946" s="21" t="s">
        <v>13054</v>
      </c>
      <c r="C946" s="691" t="s">
        <v>12489</v>
      </c>
      <c r="D946" s="21" t="s">
        <v>45</v>
      </c>
      <c r="E946" s="692">
        <v>1919.0</v>
      </c>
      <c r="F946" s="692">
        <v>117.0</v>
      </c>
      <c r="G946" s="692">
        <v>0.0</v>
      </c>
      <c r="H946" s="692">
        <v>6.0</v>
      </c>
      <c r="I946" s="692">
        <v>6.0</v>
      </c>
      <c r="J946" s="693">
        <v>0.0</v>
      </c>
      <c r="K946" s="21" t="s">
        <v>7267</v>
      </c>
      <c r="L946" s="21">
        <v>5.373209031E9</v>
      </c>
      <c r="M946" s="21" t="s">
        <v>65</v>
      </c>
      <c r="N946" s="21" t="s">
        <v>112</v>
      </c>
      <c r="O946" s="21" t="s">
        <v>7268</v>
      </c>
      <c r="P946" s="21" t="s">
        <v>12490</v>
      </c>
      <c r="Q946" s="61">
        <f>COUNTIF('Hedef Liste'!$A:$A,A946)</f>
        <v>1</v>
      </c>
    </row>
    <row r="947" hidden="1">
      <c r="A947" s="21" t="s">
        <v>8317</v>
      </c>
      <c r="B947" s="21" t="s">
        <v>8318</v>
      </c>
      <c r="C947" s="691" t="s">
        <v>12489</v>
      </c>
      <c r="D947" s="21" t="s">
        <v>200</v>
      </c>
      <c r="E947" s="692">
        <v>2045.0</v>
      </c>
      <c r="F947" s="692">
        <v>128.0</v>
      </c>
      <c r="G947" s="692">
        <v>7.0</v>
      </c>
      <c r="H947" s="692">
        <v>15.0</v>
      </c>
      <c r="I947" s="692">
        <v>22.0</v>
      </c>
      <c r="J947" s="693">
        <v>0.32</v>
      </c>
      <c r="K947" s="21" t="s">
        <v>8319</v>
      </c>
      <c r="L947" s="21">
        <v>2.423446374E9</v>
      </c>
      <c r="M947" s="21" t="s">
        <v>47</v>
      </c>
      <c r="N947" s="21" t="s">
        <v>719</v>
      </c>
      <c r="O947" s="21" t="s">
        <v>8320</v>
      </c>
      <c r="P947" s="21" t="s">
        <v>12490</v>
      </c>
      <c r="Q947" s="61">
        <f>COUNTIF('Hedef Liste'!$A:$A,A947)</f>
        <v>1</v>
      </c>
    </row>
    <row r="948" hidden="1">
      <c r="A948" s="21" t="s">
        <v>4367</v>
      </c>
      <c r="B948" s="21" t="s">
        <v>4368</v>
      </c>
      <c r="C948" s="691" t="s">
        <v>12489</v>
      </c>
      <c r="D948" s="21" t="s">
        <v>1828</v>
      </c>
      <c r="E948" s="692">
        <v>488.0</v>
      </c>
      <c r="F948" s="692">
        <v>17.0</v>
      </c>
      <c r="G948" s="692">
        <v>0.0</v>
      </c>
      <c r="H948" s="692">
        <v>56.0</v>
      </c>
      <c r="I948" s="692">
        <v>56.0</v>
      </c>
      <c r="J948" s="693">
        <v>0.0</v>
      </c>
      <c r="K948" s="21" t="s">
        <v>4369</v>
      </c>
      <c r="L948" s="21">
        <v>5.367155533E9</v>
      </c>
      <c r="M948" s="21" t="s">
        <v>65</v>
      </c>
      <c r="N948" s="21" t="s">
        <v>1501</v>
      </c>
      <c r="O948" s="21" t="s">
        <v>4370</v>
      </c>
      <c r="P948" s="21" t="s">
        <v>12490</v>
      </c>
      <c r="Q948" s="61">
        <f>COUNTIF('Hedef Liste'!$A:$A,A948)</f>
        <v>1</v>
      </c>
    </row>
    <row r="949" hidden="1">
      <c r="A949" s="21" t="s">
        <v>7360</v>
      </c>
      <c r="B949" s="21" t="s">
        <v>7361</v>
      </c>
      <c r="C949" s="691" t="s">
        <v>12489</v>
      </c>
      <c r="D949" s="21" t="s">
        <v>7377</v>
      </c>
      <c r="E949" s="692">
        <v>541.0</v>
      </c>
      <c r="F949" s="692">
        <v>29.0</v>
      </c>
      <c r="G949" s="692">
        <v>15.0</v>
      </c>
      <c r="H949" s="692">
        <v>115.0</v>
      </c>
      <c r="I949" s="692">
        <v>130.0</v>
      </c>
      <c r="J949" s="693">
        <v>0.12</v>
      </c>
      <c r="K949" s="21" t="s">
        <v>7362</v>
      </c>
      <c r="L949" s="21">
        <v>5.352509313E9</v>
      </c>
      <c r="M949" s="21" t="s">
        <v>47</v>
      </c>
      <c r="N949" s="21" t="s">
        <v>145</v>
      </c>
      <c r="O949" s="21" t="s">
        <v>7363</v>
      </c>
      <c r="P949" s="21" t="s">
        <v>12490</v>
      </c>
      <c r="Q949" s="61">
        <f>COUNTIF('Hedef Liste'!$A:$A,A949)</f>
        <v>1</v>
      </c>
    </row>
    <row r="950" hidden="1">
      <c r="A950" s="21" t="s">
        <v>1702</v>
      </c>
      <c r="B950" s="21" t="s">
        <v>1703</v>
      </c>
      <c r="C950" s="691" t="s">
        <v>12489</v>
      </c>
      <c r="D950" s="21" t="s">
        <v>45</v>
      </c>
      <c r="E950" s="692">
        <v>364.0</v>
      </c>
      <c r="F950" s="692">
        <v>5.0</v>
      </c>
      <c r="G950" s="692">
        <v>5.0</v>
      </c>
      <c r="H950" s="692">
        <v>18.0</v>
      </c>
      <c r="I950" s="692">
        <v>23.0</v>
      </c>
      <c r="J950" s="693">
        <v>0.22</v>
      </c>
      <c r="K950" s="21" t="s">
        <v>1704</v>
      </c>
      <c r="L950" s="21">
        <v>5.373494207E9</v>
      </c>
      <c r="M950" s="21" t="s">
        <v>47</v>
      </c>
      <c r="N950" s="21" t="s">
        <v>907</v>
      </c>
      <c r="O950" s="21" t="s">
        <v>1705</v>
      </c>
      <c r="P950" s="21" t="s">
        <v>12490</v>
      </c>
      <c r="Q950" s="61">
        <f>COUNTIF('Hedef Liste'!$A:$A,A950)</f>
        <v>1</v>
      </c>
    </row>
    <row r="951" hidden="1">
      <c r="A951" s="21" t="s">
        <v>6215</v>
      </c>
      <c r="B951" s="21" t="s">
        <v>6216</v>
      </c>
      <c r="C951" s="691" t="s">
        <v>12489</v>
      </c>
      <c r="D951" s="21" t="s">
        <v>818</v>
      </c>
      <c r="E951" s="692">
        <v>803.0</v>
      </c>
      <c r="F951" s="692">
        <v>83.0</v>
      </c>
      <c r="G951" s="692">
        <v>35.0</v>
      </c>
      <c r="H951" s="692">
        <v>25.0</v>
      </c>
      <c r="I951" s="692">
        <v>60.0</v>
      </c>
      <c r="J951" s="693">
        <v>0.58</v>
      </c>
      <c r="K951" s="21" t="s">
        <v>6217</v>
      </c>
      <c r="L951" s="21">
        <v>2.423341474E9</v>
      </c>
      <c r="M951" s="21" t="s">
        <v>47</v>
      </c>
      <c r="N951" s="21" t="s">
        <v>500</v>
      </c>
      <c r="O951" s="21" t="s">
        <v>6218</v>
      </c>
      <c r="P951" s="21" t="s">
        <v>12490</v>
      </c>
      <c r="Q951" s="61">
        <f>COUNTIF('Hedef Liste'!$A:$A,A951)</f>
        <v>1</v>
      </c>
    </row>
    <row r="952" hidden="1">
      <c r="A952" s="21" t="s">
        <v>6837</v>
      </c>
      <c r="B952" s="21" t="s">
        <v>6838</v>
      </c>
      <c r="C952" s="691" t="s">
        <v>12489</v>
      </c>
      <c r="D952" s="21" t="s">
        <v>200</v>
      </c>
      <c r="E952" s="692">
        <v>6.0</v>
      </c>
      <c r="F952" s="694"/>
      <c r="G952" s="692">
        <v>0.0</v>
      </c>
      <c r="H952" s="692">
        <v>37.0</v>
      </c>
      <c r="I952" s="692">
        <v>37.0</v>
      </c>
      <c r="J952" s="693">
        <v>0.0</v>
      </c>
      <c r="K952" s="21" t="s">
        <v>6839</v>
      </c>
      <c r="L952" s="21">
        <v>5.356205455E9</v>
      </c>
      <c r="M952" s="21" t="s">
        <v>47</v>
      </c>
      <c r="N952" s="21" t="s">
        <v>13055</v>
      </c>
      <c r="O952" s="21" t="s">
        <v>6840</v>
      </c>
      <c r="P952" s="21" t="s">
        <v>12490</v>
      </c>
      <c r="Q952" s="61">
        <f>COUNTIF('Hedef Liste'!$A:$A,A952)</f>
        <v>1</v>
      </c>
    </row>
    <row r="953" hidden="1">
      <c r="A953" s="21" t="s">
        <v>3625</v>
      </c>
      <c r="B953" s="21" t="s">
        <v>3626</v>
      </c>
      <c r="C953" s="691" t="s">
        <v>12489</v>
      </c>
      <c r="D953" s="21" t="s">
        <v>110</v>
      </c>
      <c r="E953" s="692">
        <v>763.0</v>
      </c>
      <c r="F953" s="692">
        <v>36.0</v>
      </c>
      <c r="G953" s="692">
        <v>81.0</v>
      </c>
      <c r="H953" s="692">
        <v>23.0</v>
      </c>
      <c r="I953" s="692">
        <v>104.0</v>
      </c>
      <c r="J953" s="693">
        <v>0.78</v>
      </c>
      <c r="K953" s="21" t="s">
        <v>3627</v>
      </c>
      <c r="L953" s="21">
        <v>2.423239797E9</v>
      </c>
      <c r="M953" s="21" t="s">
        <v>47</v>
      </c>
      <c r="N953" s="21" t="s">
        <v>227</v>
      </c>
      <c r="O953" s="21" t="s">
        <v>3628</v>
      </c>
      <c r="P953" s="21" t="s">
        <v>12490</v>
      </c>
      <c r="Q953" s="61">
        <f>COUNTIF('Hedef Liste'!$A:$A,A953)</f>
        <v>1</v>
      </c>
    </row>
    <row r="954" hidden="1">
      <c r="A954" s="21" t="s">
        <v>13056</v>
      </c>
      <c r="B954" s="21" t="s">
        <v>13057</v>
      </c>
      <c r="C954" s="691" t="s">
        <v>12489</v>
      </c>
      <c r="D954" s="21" t="s">
        <v>7377</v>
      </c>
      <c r="E954" s="692">
        <v>3187.0</v>
      </c>
      <c r="F954" s="692">
        <v>134.0</v>
      </c>
      <c r="G954" s="692">
        <v>78.0</v>
      </c>
      <c r="H954" s="692">
        <v>4.0</v>
      </c>
      <c r="I954" s="692">
        <v>82.0</v>
      </c>
      <c r="J954" s="693">
        <v>0.95</v>
      </c>
      <c r="K954" s="21" t="s">
        <v>12743</v>
      </c>
      <c r="L954" s="21">
        <v>5.375209175E9</v>
      </c>
      <c r="M954" s="21" t="s">
        <v>47</v>
      </c>
      <c r="N954" s="21" t="s">
        <v>145</v>
      </c>
      <c r="O954" s="21" t="s">
        <v>13058</v>
      </c>
      <c r="P954" s="21" t="s">
        <v>12490</v>
      </c>
      <c r="Q954" s="61">
        <f>COUNTIF('Hedef Liste'!$A:$A,A954)</f>
        <v>0</v>
      </c>
    </row>
    <row r="955" hidden="1">
      <c r="A955" s="21" t="s">
        <v>3396</v>
      </c>
      <c r="B955" s="21" t="s">
        <v>3397</v>
      </c>
      <c r="C955" s="691" t="s">
        <v>12489</v>
      </c>
      <c r="D955" s="21" t="s">
        <v>818</v>
      </c>
      <c r="E955" s="692">
        <v>1195.0</v>
      </c>
      <c r="F955" s="692">
        <v>42.0</v>
      </c>
      <c r="G955" s="692">
        <v>22.0</v>
      </c>
      <c r="H955" s="692">
        <v>4.0</v>
      </c>
      <c r="I955" s="692">
        <v>26.0</v>
      </c>
      <c r="J955" s="693">
        <v>0.85</v>
      </c>
      <c r="K955" s="21" t="s">
        <v>3398</v>
      </c>
      <c r="L955" s="21">
        <v>5.454249246E9</v>
      </c>
      <c r="M955" s="21" t="s">
        <v>65</v>
      </c>
      <c r="N955" s="21" t="s">
        <v>707</v>
      </c>
      <c r="O955" s="21" t="s">
        <v>3399</v>
      </c>
      <c r="P955" s="21" t="s">
        <v>12490</v>
      </c>
      <c r="Q955" s="61">
        <f>COUNTIF('Hedef Liste'!$A:$A,A955)</f>
        <v>1</v>
      </c>
    </row>
    <row r="956" hidden="1">
      <c r="A956" s="21" t="s">
        <v>3413</v>
      </c>
      <c r="B956" s="21" t="s">
        <v>3414</v>
      </c>
      <c r="C956" s="691" t="s">
        <v>12489</v>
      </c>
      <c r="D956" s="21" t="s">
        <v>233</v>
      </c>
      <c r="E956" s="692">
        <v>279.0</v>
      </c>
      <c r="F956" s="692">
        <v>4.0</v>
      </c>
      <c r="G956" s="692">
        <v>0.0</v>
      </c>
      <c r="H956" s="692">
        <v>21.0</v>
      </c>
      <c r="I956" s="692">
        <v>21.0</v>
      </c>
      <c r="J956" s="693">
        <v>0.0</v>
      </c>
      <c r="K956" s="21" t="s">
        <v>3415</v>
      </c>
      <c r="L956" s="21">
        <v>5.510195905E9</v>
      </c>
      <c r="M956" s="21" t="s">
        <v>65</v>
      </c>
      <c r="N956" s="21" t="s">
        <v>614</v>
      </c>
      <c r="O956" s="21" t="s">
        <v>3416</v>
      </c>
      <c r="P956" s="21" t="s">
        <v>12490</v>
      </c>
      <c r="Q956" s="61">
        <f>COUNTIF('Hedef Liste'!$A:$A,A956)</f>
        <v>1</v>
      </c>
    </row>
    <row r="957" hidden="1">
      <c r="A957" s="21" t="s">
        <v>3771</v>
      </c>
      <c r="B957" s="21" t="s">
        <v>3772</v>
      </c>
      <c r="C957" s="691" t="s">
        <v>12489</v>
      </c>
      <c r="D957" s="21" t="s">
        <v>152</v>
      </c>
      <c r="E957" s="692">
        <v>1476.0</v>
      </c>
      <c r="F957" s="692">
        <v>135.0</v>
      </c>
      <c r="G957" s="692">
        <v>8.0</v>
      </c>
      <c r="H957" s="692">
        <v>3.0</v>
      </c>
      <c r="I957" s="692">
        <v>11.0</v>
      </c>
      <c r="J957" s="693">
        <v>0.73</v>
      </c>
      <c r="K957" s="21" t="s">
        <v>3773</v>
      </c>
      <c r="L957" s="21">
        <v>2.42324602E9</v>
      </c>
      <c r="M957" s="21" t="s">
        <v>47</v>
      </c>
      <c r="N957" s="21" t="s">
        <v>94</v>
      </c>
      <c r="O957" s="21" t="s">
        <v>3774</v>
      </c>
      <c r="P957" s="21" t="s">
        <v>12490</v>
      </c>
      <c r="Q957" s="61">
        <f>COUNTIF('Hedef Liste'!$A:$A,A957)</f>
        <v>1</v>
      </c>
    </row>
    <row r="958" hidden="1">
      <c r="A958" s="21" t="s">
        <v>13059</v>
      </c>
      <c r="B958" s="21" t="s">
        <v>13060</v>
      </c>
      <c r="C958" s="691" t="s">
        <v>12489</v>
      </c>
      <c r="D958" s="21" t="s">
        <v>1694</v>
      </c>
      <c r="E958" s="692">
        <v>182.0</v>
      </c>
      <c r="F958" s="692">
        <v>34.0</v>
      </c>
      <c r="G958" s="692">
        <v>216.0</v>
      </c>
      <c r="H958" s="692">
        <v>1.0</v>
      </c>
      <c r="I958" s="692">
        <v>217.0</v>
      </c>
      <c r="J958" s="693">
        <v>1.0</v>
      </c>
      <c r="K958" s="21" t="s">
        <v>12800</v>
      </c>
      <c r="L958" s="21">
        <v>2.424604972E9</v>
      </c>
      <c r="M958" s="21" t="s">
        <v>65</v>
      </c>
      <c r="N958" s="21" t="s">
        <v>3323</v>
      </c>
      <c r="O958" s="21" t="s">
        <v>13061</v>
      </c>
      <c r="P958" s="21" t="s">
        <v>12505</v>
      </c>
      <c r="Q958" s="61">
        <f>COUNTIF('Hedef Liste'!$A:$A,A958)</f>
        <v>0</v>
      </c>
    </row>
    <row r="959" hidden="1">
      <c r="A959" s="21" t="s">
        <v>13062</v>
      </c>
      <c r="B959" s="21" t="s">
        <v>13063</v>
      </c>
      <c r="C959" s="691" t="s">
        <v>12489</v>
      </c>
      <c r="D959" s="21" t="s">
        <v>110</v>
      </c>
      <c r="E959" s="692">
        <v>1004.0</v>
      </c>
      <c r="F959" s="692">
        <v>59.0</v>
      </c>
      <c r="G959" s="692">
        <v>62.0</v>
      </c>
      <c r="H959" s="692">
        <v>29.0</v>
      </c>
      <c r="I959" s="692">
        <v>91.0</v>
      </c>
      <c r="J959" s="693">
        <v>0.68</v>
      </c>
      <c r="K959" s="21" t="s">
        <v>13064</v>
      </c>
      <c r="L959" s="21">
        <v>2.42440101E9</v>
      </c>
      <c r="M959" s="21" t="s">
        <v>368</v>
      </c>
      <c r="N959" s="21" t="s">
        <v>813</v>
      </c>
      <c r="O959" s="21" t="s">
        <v>13065</v>
      </c>
      <c r="P959" s="21" t="s">
        <v>12505</v>
      </c>
      <c r="Q959" s="61">
        <f>COUNTIF('Hedef Liste'!$A:$A,A959)</f>
        <v>0</v>
      </c>
    </row>
    <row r="960" hidden="1">
      <c r="A960" s="21" t="s">
        <v>13066</v>
      </c>
      <c r="B960" s="21" t="s">
        <v>13067</v>
      </c>
      <c r="C960" s="691" t="s">
        <v>12489</v>
      </c>
      <c r="D960" s="21" t="s">
        <v>110</v>
      </c>
      <c r="E960" s="692">
        <v>2065.0</v>
      </c>
      <c r="F960" s="692">
        <v>102.0</v>
      </c>
      <c r="G960" s="692">
        <v>23.0</v>
      </c>
      <c r="H960" s="692">
        <v>34.0</v>
      </c>
      <c r="I960" s="692">
        <v>57.0</v>
      </c>
      <c r="J960" s="693">
        <v>0.4</v>
      </c>
      <c r="K960" s="21" t="s">
        <v>13064</v>
      </c>
      <c r="L960" s="21">
        <v>2.422251999E9</v>
      </c>
      <c r="M960" s="21" t="s">
        <v>138</v>
      </c>
      <c r="N960" s="21" t="s">
        <v>320</v>
      </c>
      <c r="O960" s="21" t="s">
        <v>13068</v>
      </c>
      <c r="P960" s="21" t="s">
        <v>12505</v>
      </c>
      <c r="Q960" s="61">
        <f>COUNTIF('Hedef Liste'!$A:$A,A960)</f>
        <v>0</v>
      </c>
    </row>
    <row r="961" hidden="1">
      <c r="A961" s="21" t="s">
        <v>7614</v>
      </c>
      <c r="B961" s="21" t="s">
        <v>7615</v>
      </c>
      <c r="C961" s="691" t="s">
        <v>12489</v>
      </c>
      <c r="D961" s="21" t="s">
        <v>143</v>
      </c>
      <c r="E961" s="692">
        <v>80.0</v>
      </c>
      <c r="F961" s="692">
        <v>4.0</v>
      </c>
      <c r="G961" s="692">
        <v>2.0</v>
      </c>
      <c r="H961" s="692">
        <v>17.0</v>
      </c>
      <c r="I961" s="692">
        <v>19.0</v>
      </c>
      <c r="J961" s="693">
        <v>0.11</v>
      </c>
      <c r="K961" s="21" t="s">
        <v>7616</v>
      </c>
      <c r="L961" s="21">
        <v>5.523928293E9</v>
      </c>
      <c r="M961" s="21" t="s">
        <v>47</v>
      </c>
      <c r="N961" s="21" t="s">
        <v>7617</v>
      </c>
      <c r="O961" s="21" t="s">
        <v>7618</v>
      </c>
      <c r="P961" s="21" t="s">
        <v>12490</v>
      </c>
      <c r="Q961" s="61">
        <f>COUNTIF('Hedef Liste'!$A:$A,A961)</f>
        <v>1</v>
      </c>
    </row>
    <row r="962" hidden="1">
      <c r="A962" s="21" t="s">
        <v>7783</v>
      </c>
      <c r="B962" s="21" t="s">
        <v>7784</v>
      </c>
      <c r="C962" s="691" t="s">
        <v>12489</v>
      </c>
      <c r="D962" s="21" t="s">
        <v>74</v>
      </c>
      <c r="E962" s="692">
        <v>217.0</v>
      </c>
      <c r="F962" s="694"/>
      <c r="G962" s="692">
        <v>0.0</v>
      </c>
      <c r="H962" s="692">
        <v>24.0</v>
      </c>
      <c r="I962" s="692">
        <v>24.0</v>
      </c>
      <c r="J962" s="693">
        <v>0.0</v>
      </c>
      <c r="K962" s="21" t="s">
        <v>7776</v>
      </c>
      <c r="L962" s="21">
        <v>5.466920854E9</v>
      </c>
      <c r="M962" s="21" t="s">
        <v>65</v>
      </c>
      <c r="N962" s="21" t="s">
        <v>169</v>
      </c>
      <c r="O962" s="21" t="s">
        <v>7785</v>
      </c>
      <c r="P962" s="21" t="s">
        <v>12490</v>
      </c>
      <c r="Q962" s="61">
        <f>COUNTIF('Hedef Liste'!$A:$A,A962)</f>
        <v>1</v>
      </c>
    </row>
    <row r="963" hidden="1">
      <c r="A963" s="21" t="s">
        <v>1563</v>
      </c>
      <c r="B963" s="21" t="s">
        <v>1564</v>
      </c>
      <c r="C963" s="691" t="s">
        <v>12489</v>
      </c>
      <c r="D963" s="21" t="s">
        <v>74</v>
      </c>
      <c r="E963" s="692">
        <v>1082.0</v>
      </c>
      <c r="F963" s="692">
        <v>68.0</v>
      </c>
      <c r="G963" s="692">
        <v>11.0</v>
      </c>
      <c r="H963" s="692">
        <v>9.0</v>
      </c>
      <c r="I963" s="692">
        <v>20.0</v>
      </c>
      <c r="J963" s="693">
        <v>0.55</v>
      </c>
      <c r="K963" s="21" t="s">
        <v>1565</v>
      </c>
      <c r="L963" s="21">
        <v>2.422590049E9</v>
      </c>
      <c r="M963" s="21" t="s">
        <v>138</v>
      </c>
      <c r="N963" s="21" t="s">
        <v>181</v>
      </c>
      <c r="O963" s="21" t="s">
        <v>13069</v>
      </c>
      <c r="P963" s="21" t="s">
        <v>12490</v>
      </c>
      <c r="Q963" s="61">
        <f>COUNTIF('Hedef Liste'!$A:$A,A963)</f>
        <v>1</v>
      </c>
    </row>
    <row r="964" hidden="1">
      <c r="A964" s="21" t="s">
        <v>7365</v>
      </c>
      <c r="B964" s="21" t="s">
        <v>7366</v>
      </c>
      <c r="C964" s="691" t="s">
        <v>12489</v>
      </c>
      <c r="D964" s="21" t="s">
        <v>7377</v>
      </c>
      <c r="E964" s="692">
        <v>381.0</v>
      </c>
      <c r="F964" s="692">
        <v>18.0</v>
      </c>
      <c r="G964" s="692">
        <v>15.0</v>
      </c>
      <c r="H964" s="692">
        <v>111.0</v>
      </c>
      <c r="I964" s="692">
        <v>126.0</v>
      </c>
      <c r="J964" s="693">
        <v>0.12</v>
      </c>
      <c r="K964" s="21" t="s">
        <v>7367</v>
      </c>
      <c r="L964" s="21">
        <v>2.422595998E9</v>
      </c>
      <c r="M964" s="21" t="s">
        <v>138</v>
      </c>
      <c r="N964" s="21" t="s">
        <v>181</v>
      </c>
      <c r="O964" s="21" t="s">
        <v>7368</v>
      </c>
      <c r="P964" s="21" t="s">
        <v>12490</v>
      </c>
      <c r="Q964" s="61">
        <f>COUNTIF('Hedef Liste'!$A:$A,A964)</f>
        <v>1</v>
      </c>
    </row>
    <row r="965" hidden="1">
      <c r="A965" s="21" t="s">
        <v>3044</v>
      </c>
      <c r="B965" s="21" t="s">
        <v>3045</v>
      </c>
      <c r="C965" s="691" t="s">
        <v>12489</v>
      </c>
      <c r="D965" s="21" t="s">
        <v>45</v>
      </c>
      <c r="E965" s="692">
        <v>7006.0</v>
      </c>
      <c r="F965" s="692">
        <v>100.0</v>
      </c>
      <c r="G965" s="692">
        <v>17.0</v>
      </c>
      <c r="H965" s="692">
        <v>4.0</v>
      </c>
      <c r="I965" s="692">
        <v>21.0</v>
      </c>
      <c r="J965" s="696">
        <v>0.81</v>
      </c>
      <c r="K965" s="21" t="s">
        <v>980</v>
      </c>
      <c r="L965" s="21">
        <v>2.423250704E9</v>
      </c>
      <c r="M965" s="21" t="s">
        <v>65</v>
      </c>
      <c r="N965" s="21" t="s">
        <v>483</v>
      </c>
      <c r="O965" s="21" t="s">
        <v>981</v>
      </c>
      <c r="P965" s="21" t="s">
        <v>12490</v>
      </c>
      <c r="Q965" s="61">
        <f>COUNTIF('Hedef Liste'!$A:$A,A965)</f>
        <v>1</v>
      </c>
    </row>
    <row r="966" hidden="1">
      <c r="A966" s="21" t="s">
        <v>6303</v>
      </c>
      <c r="B966" s="21" t="s">
        <v>6304</v>
      </c>
      <c r="C966" s="691" t="s">
        <v>12489</v>
      </c>
      <c r="D966" s="21" t="s">
        <v>325</v>
      </c>
      <c r="E966" s="692">
        <v>466.0</v>
      </c>
      <c r="F966" s="692">
        <v>11.0</v>
      </c>
      <c r="G966" s="692">
        <v>68.0</v>
      </c>
      <c r="H966" s="692">
        <v>0.0</v>
      </c>
      <c r="I966" s="692">
        <v>68.0</v>
      </c>
      <c r="J966" s="693">
        <v>1.0</v>
      </c>
      <c r="K966" s="21" t="s">
        <v>13070</v>
      </c>
      <c r="L966" s="21">
        <v>5.050328786E9</v>
      </c>
      <c r="M966" s="21" t="s">
        <v>368</v>
      </c>
      <c r="N966" s="21" t="s">
        <v>813</v>
      </c>
      <c r="O966" s="21" t="s">
        <v>6306</v>
      </c>
      <c r="P966" s="21" t="s">
        <v>12505</v>
      </c>
      <c r="Q966" s="61">
        <f>COUNTIF('Hedef Liste'!$A:$A,A966)</f>
        <v>1</v>
      </c>
    </row>
    <row r="967" hidden="1">
      <c r="A967" s="21" t="s">
        <v>6314</v>
      </c>
      <c r="B967" s="21" t="s">
        <v>6315</v>
      </c>
      <c r="C967" s="691" t="s">
        <v>12489</v>
      </c>
      <c r="D967" s="21" t="s">
        <v>325</v>
      </c>
      <c r="E967" s="692">
        <v>881.0</v>
      </c>
      <c r="F967" s="692">
        <v>19.0</v>
      </c>
      <c r="G967" s="692">
        <v>64.0</v>
      </c>
      <c r="H967" s="692">
        <v>2.0</v>
      </c>
      <c r="I967" s="692">
        <v>66.0</v>
      </c>
      <c r="J967" s="693">
        <v>0.97</v>
      </c>
      <c r="K967" s="21" t="s">
        <v>6316</v>
      </c>
      <c r="L967" s="21">
        <v>5.323998107E9</v>
      </c>
      <c r="M967" s="21" t="s">
        <v>47</v>
      </c>
      <c r="N967" s="21" t="s">
        <v>47</v>
      </c>
      <c r="O967" s="21" t="s">
        <v>6317</v>
      </c>
      <c r="P967" s="21" t="s">
        <v>12505</v>
      </c>
      <c r="Q967" s="61">
        <f>COUNTIF('Hedef Liste'!$A:$A,A967)</f>
        <v>1</v>
      </c>
    </row>
    <row r="968" hidden="1">
      <c r="A968" s="21" t="s">
        <v>5539</v>
      </c>
      <c r="B968" s="21" t="s">
        <v>5540</v>
      </c>
      <c r="C968" s="691" t="s">
        <v>12489</v>
      </c>
      <c r="D968" s="21" t="s">
        <v>325</v>
      </c>
      <c r="E968" s="692">
        <v>38.0</v>
      </c>
      <c r="F968" s="694"/>
      <c r="G968" s="692">
        <v>12.0</v>
      </c>
      <c r="H968" s="692">
        <v>5.0</v>
      </c>
      <c r="I968" s="692">
        <v>17.0</v>
      </c>
      <c r="J968" s="693">
        <v>0.71</v>
      </c>
      <c r="K968" s="21" t="s">
        <v>5541</v>
      </c>
      <c r="L968" s="21">
        <v>5.372833007E9</v>
      </c>
      <c r="M968" s="21" t="s">
        <v>58</v>
      </c>
      <c r="N968" s="21" t="s">
        <v>2344</v>
      </c>
      <c r="O968" s="21" t="s">
        <v>5542</v>
      </c>
      <c r="P968" s="21" t="s">
        <v>12490</v>
      </c>
      <c r="Q968" s="61">
        <f>COUNTIF('Hedef Liste'!$A:$A,A968)</f>
        <v>1</v>
      </c>
    </row>
    <row r="969" hidden="1">
      <c r="A969" s="21" t="s">
        <v>1931</v>
      </c>
      <c r="B969" s="21" t="s">
        <v>1932</v>
      </c>
      <c r="C969" s="691" t="s">
        <v>12489</v>
      </c>
      <c r="D969" s="21" t="s">
        <v>818</v>
      </c>
      <c r="E969" s="692">
        <v>1149.0</v>
      </c>
      <c r="F969" s="692">
        <v>108.0</v>
      </c>
      <c r="G969" s="692">
        <v>0.0</v>
      </c>
      <c r="H969" s="692">
        <v>69.0</v>
      </c>
      <c r="I969" s="692">
        <v>69.0</v>
      </c>
      <c r="J969" s="693">
        <v>0.0</v>
      </c>
      <c r="K969" s="21" t="s">
        <v>1933</v>
      </c>
      <c r="L969" s="21">
        <v>5.32052997E9</v>
      </c>
      <c r="M969" s="21" t="s">
        <v>47</v>
      </c>
      <c r="N969" s="21" t="s">
        <v>145</v>
      </c>
      <c r="O969" s="21" t="s">
        <v>1934</v>
      </c>
      <c r="P969" s="21" t="s">
        <v>12490</v>
      </c>
      <c r="Q969" s="61">
        <f>COUNTIF('Hedef Liste'!$A:$A,A969)</f>
        <v>1</v>
      </c>
    </row>
    <row r="970" hidden="1">
      <c r="A970" s="21" t="s">
        <v>1722</v>
      </c>
      <c r="B970" s="21" t="s">
        <v>13071</v>
      </c>
      <c r="C970" s="691" t="s">
        <v>12489</v>
      </c>
      <c r="D970" s="21" t="s">
        <v>63</v>
      </c>
      <c r="E970" s="692">
        <v>290.0</v>
      </c>
      <c r="F970" s="694"/>
      <c r="G970" s="692">
        <v>3.0</v>
      </c>
      <c r="H970" s="692">
        <v>2.0</v>
      </c>
      <c r="I970" s="692">
        <v>5.0</v>
      </c>
      <c r="J970" s="693">
        <v>0.6</v>
      </c>
      <c r="K970" s="21" t="s">
        <v>1724</v>
      </c>
      <c r="L970" s="21">
        <v>5.417676607E9</v>
      </c>
      <c r="M970" s="21" t="s">
        <v>58</v>
      </c>
      <c r="N970" s="21" t="s">
        <v>59</v>
      </c>
      <c r="O970" s="21" t="s">
        <v>1725</v>
      </c>
      <c r="P970" s="21" t="s">
        <v>12490</v>
      </c>
      <c r="Q970" s="61">
        <f>COUNTIF('Hedef Liste'!$A:$A,A970)</f>
        <v>1</v>
      </c>
    </row>
    <row r="971" hidden="1">
      <c r="A971" s="21" t="s">
        <v>2421</v>
      </c>
      <c r="B971" s="21" t="s">
        <v>2422</v>
      </c>
      <c r="C971" s="691" t="s">
        <v>12489</v>
      </c>
      <c r="D971" s="21" t="s">
        <v>45</v>
      </c>
      <c r="E971" s="692">
        <v>1680.0</v>
      </c>
      <c r="F971" s="692">
        <v>29.0</v>
      </c>
      <c r="G971" s="692">
        <v>16.0</v>
      </c>
      <c r="H971" s="692">
        <v>33.0</v>
      </c>
      <c r="I971" s="692">
        <v>49.0</v>
      </c>
      <c r="J971" s="693">
        <v>0.33</v>
      </c>
      <c r="K971" s="21" t="s">
        <v>2423</v>
      </c>
      <c r="L971" s="21">
        <v>2.429664953E9</v>
      </c>
      <c r="M971" s="21" t="s">
        <v>138</v>
      </c>
      <c r="N971" s="21" t="s">
        <v>4879</v>
      </c>
      <c r="O971" s="21" t="s">
        <v>2424</v>
      </c>
      <c r="P971" s="21" t="s">
        <v>12490</v>
      </c>
      <c r="Q971" s="61">
        <f>COUNTIF('Hedef Liste'!$A:$A,A971)</f>
        <v>1</v>
      </c>
    </row>
    <row r="972" hidden="1">
      <c r="A972" s="21" t="s">
        <v>4481</v>
      </c>
      <c r="B972" s="21" t="s">
        <v>4482</v>
      </c>
      <c r="C972" s="691" t="s">
        <v>12510</v>
      </c>
      <c r="D972" s="21" t="s">
        <v>74</v>
      </c>
      <c r="E972" s="692">
        <v>274.0</v>
      </c>
      <c r="F972" s="694"/>
      <c r="G972" s="692">
        <v>0.0</v>
      </c>
      <c r="H972" s="692">
        <v>70.0</v>
      </c>
      <c r="I972" s="692">
        <v>70.0</v>
      </c>
      <c r="J972" s="693">
        <v>0.0</v>
      </c>
      <c r="K972" s="21" t="s">
        <v>4483</v>
      </c>
      <c r="L972" s="21">
        <v>5.541190787E9</v>
      </c>
      <c r="M972" s="21" t="s">
        <v>368</v>
      </c>
      <c r="N972" s="21" t="s">
        <v>813</v>
      </c>
      <c r="O972" s="21" t="s">
        <v>4484</v>
      </c>
      <c r="P972" s="21" t="s">
        <v>12490</v>
      </c>
      <c r="Q972" s="61">
        <f>COUNTIF('Hedef Liste'!$A:$A,A972)</f>
        <v>1</v>
      </c>
    </row>
    <row r="973" hidden="1">
      <c r="A973" s="21" t="s">
        <v>2796</v>
      </c>
      <c r="B973" s="21" t="s">
        <v>2797</v>
      </c>
      <c r="C973" s="691" t="s">
        <v>12489</v>
      </c>
      <c r="D973" s="21" t="s">
        <v>143</v>
      </c>
      <c r="E973" s="692">
        <v>45.0</v>
      </c>
      <c r="F973" s="694"/>
      <c r="G973" s="692">
        <v>10.0</v>
      </c>
      <c r="H973" s="692">
        <v>14.0</v>
      </c>
      <c r="I973" s="692">
        <v>24.0</v>
      </c>
      <c r="J973" s="693">
        <v>0.42</v>
      </c>
      <c r="K973" s="21" t="s">
        <v>2798</v>
      </c>
      <c r="L973" s="21">
        <v>2.423442556E9</v>
      </c>
      <c r="M973" s="21" t="s">
        <v>47</v>
      </c>
      <c r="N973" s="21" t="s">
        <v>639</v>
      </c>
      <c r="O973" s="21" t="s">
        <v>2799</v>
      </c>
      <c r="P973" s="21" t="s">
        <v>12490</v>
      </c>
      <c r="Q973" s="61">
        <f>COUNTIF('Hedef Liste'!$A:$A,A973)</f>
        <v>1</v>
      </c>
    </row>
    <row r="974" hidden="1">
      <c r="A974" s="21" t="s">
        <v>8082</v>
      </c>
      <c r="B974" s="21" t="s">
        <v>8083</v>
      </c>
      <c r="C974" s="691" t="s">
        <v>12489</v>
      </c>
      <c r="D974" s="21" t="s">
        <v>818</v>
      </c>
      <c r="E974" s="692">
        <v>17.0</v>
      </c>
      <c r="F974" s="694"/>
      <c r="G974" s="692">
        <v>0.0</v>
      </c>
      <c r="H974" s="692">
        <v>79.0</v>
      </c>
      <c r="I974" s="692">
        <v>79.0</v>
      </c>
      <c r="J974" s="693">
        <v>0.0</v>
      </c>
      <c r="K974" s="21" t="s">
        <v>8084</v>
      </c>
      <c r="L974" s="21">
        <v>2.425118055E9</v>
      </c>
      <c r="M974" s="21" t="s">
        <v>368</v>
      </c>
      <c r="N974" s="21" t="s">
        <v>813</v>
      </c>
      <c r="O974" s="21" t="s">
        <v>8085</v>
      </c>
      <c r="P974" s="21" t="s">
        <v>12490</v>
      </c>
      <c r="Q974" s="61">
        <f>COUNTIF('Hedef Liste'!$A:$A,A974)</f>
        <v>1</v>
      </c>
    </row>
    <row r="975" hidden="1">
      <c r="A975" s="21" t="s">
        <v>4427</v>
      </c>
      <c r="B975" s="21" t="s">
        <v>4428</v>
      </c>
      <c r="C975" s="691" t="s">
        <v>12489</v>
      </c>
      <c r="D975" s="21" t="s">
        <v>74</v>
      </c>
      <c r="E975" s="692">
        <v>774.0</v>
      </c>
      <c r="F975" s="692">
        <v>15.0</v>
      </c>
      <c r="G975" s="692">
        <v>0.0</v>
      </c>
      <c r="H975" s="692">
        <v>33.0</v>
      </c>
      <c r="I975" s="692">
        <v>33.0</v>
      </c>
      <c r="J975" s="693">
        <v>0.0</v>
      </c>
      <c r="K975" s="21" t="s">
        <v>4429</v>
      </c>
      <c r="L975" s="21">
        <v>5.469191409E9</v>
      </c>
      <c r="M975" s="21" t="s">
        <v>47</v>
      </c>
      <c r="N975" s="21" t="s">
        <v>766</v>
      </c>
      <c r="O975" s="21" t="s">
        <v>4430</v>
      </c>
      <c r="P975" s="21" t="s">
        <v>12490</v>
      </c>
      <c r="Q975" s="61">
        <f>COUNTIF('Hedef Liste'!$A:$A,A975)</f>
        <v>1</v>
      </c>
    </row>
    <row r="976" hidden="1">
      <c r="A976" s="21" t="s">
        <v>3932</v>
      </c>
      <c r="B976" s="21" t="s">
        <v>3933</v>
      </c>
      <c r="C976" s="691" t="s">
        <v>12489</v>
      </c>
      <c r="D976" s="21" t="s">
        <v>818</v>
      </c>
      <c r="E976" s="692">
        <v>414.0</v>
      </c>
      <c r="F976" s="692">
        <v>19.0</v>
      </c>
      <c r="G976" s="692">
        <v>38.0</v>
      </c>
      <c r="H976" s="692">
        <v>22.0</v>
      </c>
      <c r="I976" s="692">
        <v>60.0</v>
      </c>
      <c r="J976" s="693">
        <v>0.63</v>
      </c>
      <c r="K976" s="21" t="s">
        <v>3934</v>
      </c>
      <c r="L976" s="21">
        <v>5.416560613E9</v>
      </c>
      <c r="M976" s="21" t="s">
        <v>65</v>
      </c>
      <c r="N976" s="21" t="s">
        <v>112</v>
      </c>
      <c r="O976" s="21" t="s">
        <v>3935</v>
      </c>
      <c r="P976" s="21" t="s">
        <v>12490</v>
      </c>
      <c r="Q976" s="61">
        <f>COUNTIF('Hedef Liste'!$A:$A,A976)</f>
        <v>1</v>
      </c>
    </row>
    <row r="977" hidden="1">
      <c r="A977" s="21" t="s">
        <v>5808</v>
      </c>
      <c r="B977" s="21" t="s">
        <v>5809</v>
      </c>
      <c r="C977" s="691" t="s">
        <v>12489</v>
      </c>
      <c r="D977" s="21" t="s">
        <v>63</v>
      </c>
      <c r="E977" s="692">
        <v>453.0</v>
      </c>
      <c r="F977" s="692">
        <v>34.0</v>
      </c>
      <c r="G977" s="692">
        <v>62.0</v>
      </c>
      <c r="H977" s="692">
        <v>11.0</v>
      </c>
      <c r="I977" s="692">
        <v>73.0</v>
      </c>
      <c r="J977" s="693">
        <v>0.85</v>
      </c>
      <c r="K977" s="21" t="s">
        <v>5810</v>
      </c>
      <c r="L977" s="21">
        <v>2.425020505E9</v>
      </c>
      <c r="M977" s="21" t="s">
        <v>47</v>
      </c>
      <c r="N977" s="21" t="s">
        <v>451</v>
      </c>
      <c r="O977" s="21" t="s">
        <v>5811</v>
      </c>
      <c r="P977" s="21" t="s">
        <v>12490</v>
      </c>
      <c r="Q977" s="61">
        <f>COUNTIF('Hedef Liste'!$A:$A,A977)</f>
        <v>1</v>
      </c>
    </row>
    <row r="978" hidden="1">
      <c r="A978" s="21" t="s">
        <v>465</v>
      </c>
      <c r="B978" s="21" t="s">
        <v>466</v>
      </c>
      <c r="C978" s="691" t="s">
        <v>12489</v>
      </c>
      <c r="D978" s="21" t="s">
        <v>325</v>
      </c>
      <c r="E978" s="692">
        <v>99.0</v>
      </c>
      <c r="F978" s="694"/>
      <c r="G978" s="692">
        <v>6.0</v>
      </c>
      <c r="H978" s="692">
        <v>8.0</v>
      </c>
      <c r="I978" s="692">
        <v>14.0</v>
      </c>
      <c r="J978" s="693">
        <v>0.43</v>
      </c>
      <c r="K978" s="21" t="s">
        <v>467</v>
      </c>
      <c r="L978" s="21">
        <v>5.537059607E9</v>
      </c>
      <c r="M978" s="21" t="s">
        <v>65</v>
      </c>
      <c r="N978" s="21" t="s">
        <v>468</v>
      </c>
      <c r="O978" s="21" t="s">
        <v>469</v>
      </c>
      <c r="P978" s="21" t="s">
        <v>12490</v>
      </c>
      <c r="Q978" s="61">
        <f>COUNTIF('Hedef Liste'!$A:$A,A978)</f>
        <v>1</v>
      </c>
    </row>
    <row r="979" hidden="1">
      <c r="A979" s="21" t="s">
        <v>13072</v>
      </c>
      <c r="B979" s="21" t="s">
        <v>13073</v>
      </c>
      <c r="C979" s="691" t="s">
        <v>12489</v>
      </c>
      <c r="D979" s="21" t="s">
        <v>110</v>
      </c>
      <c r="E979" s="692">
        <v>308.0</v>
      </c>
      <c r="F979" s="692">
        <v>12.0</v>
      </c>
      <c r="G979" s="692">
        <v>94.0</v>
      </c>
      <c r="H979" s="692">
        <v>31.0</v>
      </c>
      <c r="I979" s="692">
        <v>125.0</v>
      </c>
      <c r="J979" s="693">
        <v>0.75</v>
      </c>
      <c r="K979" s="21" t="s">
        <v>13074</v>
      </c>
      <c r="L979" s="21">
        <v>2.42653505E9</v>
      </c>
      <c r="M979" s="21" t="s">
        <v>1600</v>
      </c>
      <c r="N979" s="21" t="s">
        <v>1601</v>
      </c>
      <c r="O979" s="21" t="s">
        <v>13075</v>
      </c>
      <c r="P979" s="21" t="s">
        <v>12490</v>
      </c>
      <c r="Q979" s="61">
        <f>COUNTIF('Hedef Liste'!$A:$A,A979)</f>
        <v>0</v>
      </c>
    </row>
    <row r="980" hidden="1">
      <c r="A980" s="21" t="s">
        <v>2867</v>
      </c>
      <c r="B980" s="21" t="s">
        <v>2868</v>
      </c>
      <c r="C980" s="691" t="s">
        <v>12489</v>
      </c>
      <c r="D980" s="21" t="s">
        <v>63</v>
      </c>
      <c r="E980" s="692">
        <v>814.0</v>
      </c>
      <c r="F980" s="692">
        <v>33.0</v>
      </c>
      <c r="G980" s="692">
        <v>0.0</v>
      </c>
      <c r="H980" s="692">
        <v>8.0</v>
      </c>
      <c r="I980" s="692">
        <v>8.0</v>
      </c>
      <c r="J980" s="693">
        <v>0.0</v>
      </c>
      <c r="K980" s="21" t="s">
        <v>2869</v>
      </c>
      <c r="L980" s="21">
        <v>2.428145454E9</v>
      </c>
      <c r="M980" s="21" t="s">
        <v>544</v>
      </c>
      <c r="N980" s="21" t="s">
        <v>483</v>
      </c>
      <c r="O980" s="21" t="s">
        <v>2870</v>
      </c>
      <c r="P980" s="21" t="s">
        <v>12490</v>
      </c>
      <c r="Q980" s="61">
        <f>COUNTIF('Hedef Liste'!$A:$A,A980)</f>
        <v>1</v>
      </c>
    </row>
    <row r="981" hidden="1">
      <c r="A981" s="21" t="s">
        <v>8158</v>
      </c>
      <c r="B981" s="21" t="s">
        <v>8159</v>
      </c>
      <c r="C981" s="691" t="s">
        <v>12489</v>
      </c>
      <c r="D981" s="21" t="s">
        <v>818</v>
      </c>
      <c r="E981" s="692">
        <v>5599.0</v>
      </c>
      <c r="F981" s="692">
        <v>342.0</v>
      </c>
      <c r="G981" s="692">
        <v>2.0</v>
      </c>
      <c r="H981" s="692">
        <v>11.0</v>
      </c>
      <c r="I981" s="692">
        <v>13.0</v>
      </c>
      <c r="J981" s="693">
        <v>0.15</v>
      </c>
      <c r="K981" s="21" t="s">
        <v>8160</v>
      </c>
      <c r="L981" s="21">
        <v>2.424102525E9</v>
      </c>
      <c r="M981" s="21" t="s">
        <v>47</v>
      </c>
      <c r="N981" s="21" t="s">
        <v>500</v>
      </c>
      <c r="O981" s="21" t="s">
        <v>8161</v>
      </c>
      <c r="P981" s="21" t="s">
        <v>12490</v>
      </c>
      <c r="Q981" s="61">
        <f>COUNTIF('Hedef Liste'!$A:$A,A981)</f>
        <v>1</v>
      </c>
    </row>
    <row r="982" hidden="1">
      <c r="A982" s="21" t="s">
        <v>8217</v>
      </c>
      <c r="B982" s="21" t="s">
        <v>8218</v>
      </c>
      <c r="C982" s="691" t="s">
        <v>12489</v>
      </c>
      <c r="D982" s="21" t="s">
        <v>152</v>
      </c>
      <c r="E982" s="692">
        <v>378.0</v>
      </c>
      <c r="F982" s="692">
        <v>10.0</v>
      </c>
      <c r="G982" s="692">
        <v>0.0</v>
      </c>
      <c r="H982" s="692">
        <v>45.0</v>
      </c>
      <c r="I982" s="692">
        <v>45.0</v>
      </c>
      <c r="J982" s="693">
        <v>0.0</v>
      </c>
      <c r="K982" s="21" t="s">
        <v>8219</v>
      </c>
      <c r="L982" s="21">
        <v>2.42513142E9</v>
      </c>
      <c r="M982" s="21" t="s">
        <v>368</v>
      </c>
      <c r="N982" s="21" t="s">
        <v>825</v>
      </c>
      <c r="O982" s="21" t="s">
        <v>8220</v>
      </c>
      <c r="P982" s="21" t="s">
        <v>12490</v>
      </c>
      <c r="Q982" s="61">
        <f>COUNTIF('Hedef Liste'!$A:$A,A982)</f>
        <v>1</v>
      </c>
    </row>
    <row r="983" hidden="1">
      <c r="A983" s="21" t="s">
        <v>7465</v>
      </c>
      <c r="B983" s="21" t="s">
        <v>7466</v>
      </c>
      <c r="C983" s="691" t="s">
        <v>12489</v>
      </c>
      <c r="D983" s="21" t="s">
        <v>126</v>
      </c>
      <c r="E983" s="692">
        <v>1700.0</v>
      </c>
      <c r="F983" s="692">
        <v>66.0</v>
      </c>
      <c r="G983" s="692">
        <v>5.0</v>
      </c>
      <c r="H983" s="692">
        <v>3.0</v>
      </c>
      <c r="I983" s="692">
        <v>8.0</v>
      </c>
      <c r="J983" s="693">
        <v>0.63</v>
      </c>
      <c r="K983" s="21" t="s">
        <v>7467</v>
      </c>
      <c r="L983" s="21">
        <v>2.423112145E9</v>
      </c>
      <c r="M983" s="21" t="s">
        <v>47</v>
      </c>
      <c r="N983" s="21" t="s">
        <v>195</v>
      </c>
      <c r="O983" s="21" t="s">
        <v>7468</v>
      </c>
      <c r="P983" s="21" t="s">
        <v>12490</v>
      </c>
      <c r="Q983" s="61">
        <f>COUNTIF('Hedef Liste'!$A:$A,A983)</f>
        <v>1</v>
      </c>
    </row>
    <row r="984" hidden="1">
      <c r="A984" s="21" t="s">
        <v>1899</v>
      </c>
      <c r="B984" s="21" t="s">
        <v>1900</v>
      </c>
      <c r="C984" s="691" t="s">
        <v>12489</v>
      </c>
      <c r="D984" s="21" t="s">
        <v>818</v>
      </c>
      <c r="E984" s="692">
        <v>1203.0</v>
      </c>
      <c r="F984" s="692">
        <v>47.0</v>
      </c>
      <c r="G984" s="692">
        <v>33.0</v>
      </c>
      <c r="H984" s="692">
        <v>15.0</v>
      </c>
      <c r="I984" s="692">
        <v>48.0</v>
      </c>
      <c r="J984" s="693">
        <v>0.69</v>
      </c>
      <c r="K984" s="21" t="s">
        <v>1901</v>
      </c>
      <c r="L984" s="21">
        <v>2.423245743E9</v>
      </c>
      <c r="M984" s="21" t="s">
        <v>47</v>
      </c>
      <c r="N984" s="21" t="s">
        <v>227</v>
      </c>
      <c r="O984" s="21" t="s">
        <v>1902</v>
      </c>
      <c r="P984" s="21" t="s">
        <v>12490</v>
      </c>
      <c r="Q984" s="61">
        <f>COUNTIF('Hedef Liste'!$A:$A,A984)</f>
        <v>1</v>
      </c>
    </row>
    <row r="985" hidden="1">
      <c r="A985" s="21" t="s">
        <v>6809</v>
      </c>
      <c r="B985" s="21" t="s">
        <v>6810</v>
      </c>
      <c r="C985" s="691" t="s">
        <v>12489</v>
      </c>
      <c r="D985" s="21" t="s">
        <v>63</v>
      </c>
      <c r="E985" s="692">
        <v>57.0</v>
      </c>
      <c r="F985" s="694"/>
      <c r="G985" s="692">
        <v>0.0</v>
      </c>
      <c r="H985" s="692">
        <v>10.0</v>
      </c>
      <c r="I985" s="692">
        <v>10.0</v>
      </c>
      <c r="J985" s="693">
        <v>0.0</v>
      </c>
      <c r="K985" s="21" t="s">
        <v>6811</v>
      </c>
      <c r="L985" s="21">
        <v>5.536443322E9</v>
      </c>
      <c r="M985" s="21" t="s">
        <v>304</v>
      </c>
      <c r="N985" s="21" t="s">
        <v>4118</v>
      </c>
      <c r="O985" s="21" t="s">
        <v>6812</v>
      </c>
      <c r="P985" s="21" t="s">
        <v>12490</v>
      </c>
      <c r="Q985" s="61">
        <f>COUNTIF('Hedef Liste'!$A:$A,A985)</f>
        <v>1</v>
      </c>
    </row>
    <row r="986" hidden="1">
      <c r="A986" s="21" t="s">
        <v>6026</v>
      </c>
      <c r="B986" s="21" t="s">
        <v>6027</v>
      </c>
      <c r="C986" s="691" t="s">
        <v>12489</v>
      </c>
      <c r="D986" s="21" t="s">
        <v>818</v>
      </c>
      <c r="E986" s="692">
        <v>2143.0</v>
      </c>
      <c r="F986" s="692">
        <v>189.0</v>
      </c>
      <c r="G986" s="692">
        <v>24.0</v>
      </c>
      <c r="H986" s="692">
        <v>55.0</v>
      </c>
      <c r="I986" s="692">
        <v>79.0</v>
      </c>
      <c r="J986" s="693">
        <v>0.3</v>
      </c>
      <c r="K986" s="21" t="s">
        <v>6028</v>
      </c>
      <c r="L986" s="21">
        <v>2.422278887E9</v>
      </c>
      <c r="M986" s="21" t="s">
        <v>65</v>
      </c>
      <c r="N986" s="21" t="s">
        <v>169</v>
      </c>
      <c r="O986" s="21" t="s">
        <v>6029</v>
      </c>
      <c r="P986" s="21" t="s">
        <v>12490</v>
      </c>
      <c r="Q986" s="61">
        <f>COUNTIF('Hedef Liste'!$A:$A,A986)</f>
        <v>1</v>
      </c>
    </row>
    <row r="987" hidden="1">
      <c r="A987" s="21" t="s">
        <v>726</v>
      </c>
      <c r="B987" s="21" t="s">
        <v>727</v>
      </c>
      <c r="C987" s="691" t="s">
        <v>12489</v>
      </c>
      <c r="D987" s="21" t="s">
        <v>126</v>
      </c>
      <c r="E987" s="692">
        <v>684.0</v>
      </c>
      <c r="F987" s="692">
        <v>8.0</v>
      </c>
      <c r="G987" s="692">
        <v>0.0</v>
      </c>
      <c r="H987" s="692">
        <v>22.0</v>
      </c>
      <c r="I987" s="692">
        <v>22.0</v>
      </c>
      <c r="J987" s="693">
        <v>0.0</v>
      </c>
      <c r="K987" s="21" t="s">
        <v>728</v>
      </c>
      <c r="L987" s="21">
        <v>5.469637466E9</v>
      </c>
      <c r="M987" s="21" t="s">
        <v>58</v>
      </c>
      <c r="N987" s="21" t="s">
        <v>59</v>
      </c>
      <c r="O987" s="21" t="s">
        <v>729</v>
      </c>
      <c r="P987" s="21" t="s">
        <v>12490</v>
      </c>
      <c r="Q987" s="61">
        <f>COUNTIF('Hedef Liste'!$A:$A,A987)</f>
        <v>1</v>
      </c>
    </row>
    <row r="988" hidden="1">
      <c r="A988" s="21" t="s">
        <v>3661</v>
      </c>
      <c r="B988" s="21" t="s">
        <v>3662</v>
      </c>
      <c r="C988" s="691" t="s">
        <v>12489</v>
      </c>
      <c r="D988" s="21" t="s">
        <v>126</v>
      </c>
      <c r="E988" s="692">
        <v>640.0</v>
      </c>
      <c r="F988" s="692">
        <v>50.0</v>
      </c>
      <c r="G988" s="692">
        <v>1.0</v>
      </c>
      <c r="H988" s="692">
        <v>21.0</v>
      </c>
      <c r="I988" s="692">
        <v>22.0</v>
      </c>
      <c r="J988" s="693">
        <v>0.05</v>
      </c>
      <c r="K988" s="21" t="s">
        <v>3663</v>
      </c>
      <c r="L988" s="21">
        <v>2.428146542E9</v>
      </c>
      <c r="M988" s="21" t="s">
        <v>544</v>
      </c>
      <c r="N988" s="21" t="s">
        <v>545</v>
      </c>
      <c r="O988" s="21" t="s">
        <v>3664</v>
      </c>
      <c r="P988" s="21" t="s">
        <v>12490</v>
      </c>
      <c r="Q988" s="61">
        <f>COUNTIF('Hedef Liste'!$A:$A,A988)</f>
        <v>1</v>
      </c>
    </row>
    <row r="989" hidden="1">
      <c r="A989" s="21" t="s">
        <v>360</v>
      </c>
      <c r="B989" s="21" t="s">
        <v>361</v>
      </c>
      <c r="C989" s="691" t="s">
        <v>12489</v>
      </c>
      <c r="D989" s="21" t="s">
        <v>200</v>
      </c>
      <c r="E989" s="692">
        <v>1181.0</v>
      </c>
      <c r="F989" s="692">
        <v>134.0</v>
      </c>
      <c r="G989" s="692">
        <v>38.0</v>
      </c>
      <c r="H989" s="692">
        <v>18.0</v>
      </c>
      <c r="I989" s="692">
        <v>56.0</v>
      </c>
      <c r="J989" s="693">
        <v>0.68</v>
      </c>
      <c r="K989" s="21" t="s">
        <v>362</v>
      </c>
      <c r="L989" s="21">
        <v>2.422284141E9</v>
      </c>
      <c r="M989" s="21" t="s">
        <v>138</v>
      </c>
      <c r="N989" s="21" t="s">
        <v>333</v>
      </c>
      <c r="O989" s="21" t="s">
        <v>363</v>
      </c>
      <c r="P989" s="21" t="s">
        <v>12490</v>
      </c>
      <c r="Q989" s="61">
        <f>COUNTIF('Hedef Liste'!$A:$A,A989)</f>
        <v>1</v>
      </c>
    </row>
    <row r="990" hidden="1">
      <c r="A990" s="21" t="s">
        <v>2871</v>
      </c>
      <c r="B990" s="21" t="s">
        <v>2872</v>
      </c>
      <c r="C990" s="691" t="s">
        <v>12489</v>
      </c>
      <c r="D990" s="21" t="s">
        <v>110</v>
      </c>
      <c r="E990" s="692">
        <v>494.0</v>
      </c>
      <c r="F990" s="692">
        <v>45.0</v>
      </c>
      <c r="G990" s="692">
        <v>28.0</v>
      </c>
      <c r="H990" s="692">
        <v>2.0</v>
      </c>
      <c r="I990" s="692">
        <v>30.0</v>
      </c>
      <c r="J990" s="693">
        <v>0.93</v>
      </c>
      <c r="K990" s="21" t="s">
        <v>881</v>
      </c>
      <c r="L990" s="21">
        <v>5.449307882E9</v>
      </c>
      <c r="M990" s="21" t="s">
        <v>138</v>
      </c>
      <c r="N990" s="21" t="s">
        <v>527</v>
      </c>
      <c r="O990" s="21" t="s">
        <v>882</v>
      </c>
      <c r="P990" s="21" t="s">
        <v>12490</v>
      </c>
      <c r="Q990" s="61">
        <f>COUNTIF('Hedef Liste'!$A:$A,A990)</f>
        <v>1</v>
      </c>
    </row>
    <row r="991" hidden="1">
      <c r="A991" s="21" t="s">
        <v>3018</v>
      </c>
      <c r="B991" s="21" t="s">
        <v>3019</v>
      </c>
      <c r="C991" s="691" t="s">
        <v>12510</v>
      </c>
      <c r="D991" s="21" t="s">
        <v>45</v>
      </c>
      <c r="E991" s="692">
        <v>496.0</v>
      </c>
      <c r="F991" s="694"/>
      <c r="G991" s="692">
        <v>5.0</v>
      </c>
      <c r="H991" s="692">
        <v>1.0</v>
      </c>
      <c r="I991" s="692">
        <v>6.0</v>
      </c>
      <c r="J991" s="693">
        <v>0.83</v>
      </c>
      <c r="K991" s="21" t="s">
        <v>3020</v>
      </c>
      <c r="L991" s="21">
        <v>5.320520719E9</v>
      </c>
      <c r="M991" s="21" t="s">
        <v>58</v>
      </c>
      <c r="N991" s="21" t="s">
        <v>1101</v>
      </c>
      <c r="O991" s="21" t="s">
        <v>3021</v>
      </c>
      <c r="P991" s="21" t="s">
        <v>12490</v>
      </c>
      <c r="Q991" s="61">
        <f>COUNTIF('Hedef Liste'!$A:$A,A991)</f>
        <v>1</v>
      </c>
    </row>
    <row r="992" hidden="1">
      <c r="A992" s="21" t="s">
        <v>6936</v>
      </c>
      <c r="B992" s="21" t="s">
        <v>13076</v>
      </c>
      <c r="C992" s="691" t="s">
        <v>12489</v>
      </c>
      <c r="D992" s="21" t="s">
        <v>74</v>
      </c>
      <c r="E992" s="692">
        <v>1172.0</v>
      </c>
      <c r="F992" s="692">
        <v>76.0</v>
      </c>
      <c r="G992" s="692">
        <v>0.0</v>
      </c>
      <c r="H992" s="692">
        <v>22.0</v>
      </c>
      <c r="I992" s="692">
        <v>22.0</v>
      </c>
      <c r="J992" s="693">
        <v>0.0</v>
      </c>
      <c r="K992" s="21" t="s">
        <v>6938</v>
      </c>
      <c r="L992" s="21">
        <v>5.395737833E9</v>
      </c>
      <c r="M992" s="21" t="s">
        <v>65</v>
      </c>
      <c r="N992" s="21" t="s">
        <v>112</v>
      </c>
      <c r="O992" s="21" t="s">
        <v>6939</v>
      </c>
      <c r="P992" s="21" t="s">
        <v>12490</v>
      </c>
      <c r="Q992" s="61">
        <f>COUNTIF('Hedef Liste'!$A:$A,A992)</f>
        <v>1</v>
      </c>
    </row>
    <row r="993" hidden="1">
      <c r="A993" s="21" t="s">
        <v>2456</v>
      </c>
      <c r="B993" s="21" t="s">
        <v>2457</v>
      </c>
      <c r="C993" s="691" t="s">
        <v>12489</v>
      </c>
      <c r="D993" s="21" t="s">
        <v>152</v>
      </c>
      <c r="E993" s="692">
        <v>776.0</v>
      </c>
      <c r="F993" s="692">
        <v>32.0</v>
      </c>
      <c r="G993" s="692">
        <v>16.0</v>
      </c>
      <c r="H993" s="692">
        <v>54.0</v>
      </c>
      <c r="I993" s="692">
        <v>70.0</v>
      </c>
      <c r="J993" s="693">
        <v>0.23</v>
      </c>
      <c r="K993" s="21" t="s">
        <v>2458</v>
      </c>
      <c r="L993" s="21">
        <v>2.423462107E9</v>
      </c>
      <c r="M993" s="21" t="s">
        <v>47</v>
      </c>
      <c r="N993" s="21" t="s">
        <v>633</v>
      </c>
      <c r="O993" s="21" t="s">
        <v>2459</v>
      </c>
      <c r="P993" s="21" t="s">
        <v>12490</v>
      </c>
      <c r="Q993" s="61">
        <f>COUNTIF('Hedef Liste'!$A:$A,A993)</f>
        <v>1</v>
      </c>
    </row>
    <row r="994" hidden="1">
      <c r="A994" s="21" t="s">
        <v>1039</v>
      </c>
      <c r="B994" s="21" t="s">
        <v>1040</v>
      </c>
      <c r="C994" s="691" t="s">
        <v>12489</v>
      </c>
      <c r="D994" s="21" t="s">
        <v>74</v>
      </c>
      <c r="E994" s="692">
        <v>667.0</v>
      </c>
      <c r="F994" s="692">
        <v>59.0</v>
      </c>
      <c r="G994" s="692">
        <v>32.0</v>
      </c>
      <c r="H994" s="692">
        <v>22.0</v>
      </c>
      <c r="I994" s="692">
        <v>54.0</v>
      </c>
      <c r="J994" s="693">
        <v>0.59</v>
      </c>
      <c r="K994" s="21" t="s">
        <v>1041</v>
      </c>
      <c r="L994" s="21">
        <v>2.422594442E9</v>
      </c>
      <c r="M994" s="21" t="s">
        <v>138</v>
      </c>
      <c r="N994" s="21" t="s">
        <v>181</v>
      </c>
      <c r="O994" s="21" t="s">
        <v>1042</v>
      </c>
      <c r="P994" s="21" t="s">
        <v>12490</v>
      </c>
      <c r="Q994" s="61">
        <f>COUNTIF('Hedef Liste'!$A:$A,A994)</f>
        <v>1</v>
      </c>
    </row>
    <row r="995" hidden="1">
      <c r="A995" s="21" t="s">
        <v>7620</v>
      </c>
      <c r="B995" s="21" t="s">
        <v>7621</v>
      </c>
      <c r="C995" s="691" t="s">
        <v>12489</v>
      </c>
      <c r="D995" s="21" t="s">
        <v>233</v>
      </c>
      <c r="E995" s="692">
        <v>34.0</v>
      </c>
      <c r="F995" s="692">
        <v>1.0</v>
      </c>
      <c r="G995" s="692">
        <v>0.0</v>
      </c>
      <c r="H995" s="692">
        <v>30.0</v>
      </c>
      <c r="I995" s="692">
        <v>30.0</v>
      </c>
      <c r="J995" s="693">
        <v>0.0</v>
      </c>
      <c r="K995" s="21" t="s">
        <v>3428</v>
      </c>
      <c r="L995" s="21">
        <v>2.423233033E9</v>
      </c>
      <c r="M995" s="21" t="s">
        <v>47</v>
      </c>
      <c r="N995" s="21" t="s">
        <v>227</v>
      </c>
      <c r="O995" s="21" t="s">
        <v>3429</v>
      </c>
      <c r="P995" s="21" t="s">
        <v>12490</v>
      </c>
      <c r="Q995" s="61">
        <f>COUNTIF('Hedef Liste'!$A:$A,A995)</f>
        <v>1</v>
      </c>
    </row>
    <row r="996" hidden="1">
      <c r="A996" s="21" t="s">
        <v>6650</v>
      </c>
      <c r="B996" s="21" t="s">
        <v>6651</v>
      </c>
      <c r="C996" s="691" t="s">
        <v>12489</v>
      </c>
      <c r="D996" s="21" t="s">
        <v>152</v>
      </c>
      <c r="E996" s="692">
        <v>2772.0</v>
      </c>
      <c r="F996" s="692">
        <v>89.0</v>
      </c>
      <c r="G996" s="692">
        <v>1.0</v>
      </c>
      <c r="H996" s="692">
        <v>54.0</v>
      </c>
      <c r="I996" s="692">
        <v>55.0</v>
      </c>
      <c r="J996" s="693">
        <v>0.02</v>
      </c>
      <c r="K996" s="21" t="s">
        <v>6652</v>
      </c>
      <c r="L996" s="21">
        <v>5.323061906E9</v>
      </c>
      <c r="M996" s="21" t="s">
        <v>138</v>
      </c>
      <c r="N996" s="21" t="s">
        <v>1037</v>
      </c>
      <c r="O996" s="21" t="s">
        <v>6653</v>
      </c>
      <c r="P996" s="21" t="s">
        <v>12490</v>
      </c>
      <c r="Q996" s="61">
        <f>COUNTIF('Hedef Liste'!$A:$A,A996)</f>
        <v>1</v>
      </c>
    </row>
    <row r="997" hidden="1">
      <c r="A997" s="21" t="s">
        <v>3546</v>
      </c>
      <c r="B997" s="21" t="s">
        <v>3547</v>
      </c>
      <c r="C997" s="691" t="s">
        <v>12489</v>
      </c>
      <c r="D997" s="21" t="s">
        <v>233</v>
      </c>
      <c r="E997" s="692">
        <v>19.0</v>
      </c>
      <c r="F997" s="694"/>
      <c r="G997" s="692">
        <v>3.0</v>
      </c>
      <c r="H997" s="692">
        <v>2.0</v>
      </c>
      <c r="I997" s="692">
        <v>5.0</v>
      </c>
      <c r="J997" s="693">
        <v>0.6</v>
      </c>
      <c r="K997" s="21" t="s">
        <v>3548</v>
      </c>
      <c r="L997" s="21">
        <v>2.429990065E9</v>
      </c>
      <c r="M997" s="21" t="s">
        <v>47</v>
      </c>
      <c r="N997" s="21" t="s">
        <v>227</v>
      </c>
      <c r="O997" s="21" t="s">
        <v>3549</v>
      </c>
      <c r="P997" s="21" t="s">
        <v>12490</v>
      </c>
      <c r="Q997" s="61">
        <f>COUNTIF('Hedef Liste'!$A:$A,A997)</f>
        <v>1</v>
      </c>
    </row>
    <row r="998" hidden="1">
      <c r="A998" s="21" t="s">
        <v>353</v>
      </c>
      <c r="B998" s="21" t="s">
        <v>354</v>
      </c>
      <c r="C998" s="691" t="s">
        <v>12489</v>
      </c>
      <c r="D998" s="21" t="s">
        <v>45</v>
      </c>
      <c r="E998" s="692">
        <v>68.0</v>
      </c>
      <c r="F998" s="694"/>
      <c r="G998" s="692">
        <v>12.0</v>
      </c>
      <c r="H998" s="692">
        <v>2.0</v>
      </c>
      <c r="I998" s="692">
        <v>14.0</v>
      </c>
      <c r="J998" s="693">
        <v>0.86</v>
      </c>
      <c r="K998" s="21" t="s">
        <v>355</v>
      </c>
      <c r="L998" s="21">
        <v>2.423452023E9</v>
      </c>
      <c r="M998" s="21" t="s">
        <v>65</v>
      </c>
      <c r="N998" s="21" t="s">
        <v>356</v>
      </c>
      <c r="O998" s="21" t="s">
        <v>357</v>
      </c>
      <c r="P998" s="21" t="s">
        <v>12490</v>
      </c>
      <c r="Q998" s="61">
        <f>COUNTIF('Hedef Liste'!$A:$A,A998)</f>
        <v>1</v>
      </c>
    </row>
    <row r="999" hidden="1">
      <c r="A999" s="21" t="s">
        <v>5965</v>
      </c>
      <c r="B999" s="21" t="s">
        <v>5966</v>
      </c>
      <c r="C999" s="691" t="s">
        <v>12489</v>
      </c>
      <c r="D999" s="21" t="s">
        <v>74</v>
      </c>
      <c r="E999" s="692">
        <v>250.0</v>
      </c>
      <c r="F999" s="692">
        <v>15.0</v>
      </c>
      <c r="G999" s="692">
        <v>6.0</v>
      </c>
      <c r="H999" s="692">
        <v>37.0</v>
      </c>
      <c r="I999" s="692">
        <v>43.0</v>
      </c>
      <c r="J999" s="696">
        <v>0.14</v>
      </c>
      <c r="K999" s="21" t="s">
        <v>5967</v>
      </c>
      <c r="L999" s="21">
        <v>5.395493934E9</v>
      </c>
      <c r="M999" s="21" t="s">
        <v>368</v>
      </c>
      <c r="N999" s="21" t="s">
        <v>369</v>
      </c>
      <c r="O999" s="21" t="s">
        <v>5968</v>
      </c>
      <c r="P999" s="21" t="s">
        <v>12490</v>
      </c>
      <c r="Q999" s="61">
        <f>COUNTIF('Hedef Liste'!$A:$A,A999)</f>
        <v>1</v>
      </c>
    </row>
    <row r="1000" hidden="1">
      <c r="A1000" s="21" t="s">
        <v>6818</v>
      </c>
      <c r="B1000" s="21" t="s">
        <v>6819</v>
      </c>
      <c r="C1000" s="691" t="s">
        <v>12489</v>
      </c>
      <c r="D1000" s="21" t="s">
        <v>818</v>
      </c>
      <c r="E1000" s="692">
        <v>138.0</v>
      </c>
      <c r="F1000" s="692">
        <v>8.0</v>
      </c>
      <c r="G1000" s="692">
        <v>18.0</v>
      </c>
      <c r="H1000" s="692">
        <v>4.0</v>
      </c>
      <c r="I1000" s="692">
        <v>22.0</v>
      </c>
      <c r="J1000" s="693">
        <v>0.82</v>
      </c>
      <c r="K1000" s="21" t="s">
        <v>6820</v>
      </c>
      <c r="L1000" s="21">
        <v>5.52570969E9</v>
      </c>
      <c r="M1000" s="21" t="s">
        <v>47</v>
      </c>
      <c r="N1000" s="21" t="s">
        <v>145</v>
      </c>
      <c r="O1000" s="21" t="s">
        <v>6821</v>
      </c>
      <c r="P1000" s="21" t="s">
        <v>12490</v>
      </c>
      <c r="Q1000" s="61">
        <f>COUNTIF('Hedef Liste'!$A:$A,A1000)</f>
        <v>1</v>
      </c>
    </row>
    <row r="1001" hidden="1">
      <c r="A1001" s="21" t="s">
        <v>8195</v>
      </c>
      <c r="B1001" s="21" t="s">
        <v>13077</v>
      </c>
      <c r="C1001" s="691" t="s">
        <v>12489</v>
      </c>
      <c r="D1001" s="21" t="s">
        <v>233</v>
      </c>
      <c r="E1001" s="692">
        <v>1250.0</v>
      </c>
      <c r="F1001" s="692">
        <v>76.0</v>
      </c>
      <c r="G1001" s="692">
        <v>0.0</v>
      </c>
      <c r="H1001" s="692">
        <v>38.0</v>
      </c>
      <c r="I1001" s="692">
        <v>38.0</v>
      </c>
      <c r="J1001" s="693">
        <v>0.0</v>
      </c>
      <c r="K1001" s="21" t="s">
        <v>13078</v>
      </c>
      <c r="L1001" s="21">
        <v>2.428879555E9</v>
      </c>
      <c r="M1001" s="21" t="s">
        <v>327</v>
      </c>
      <c r="N1001" s="21" t="s">
        <v>2320</v>
      </c>
      <c r="O1001" s="21" t="s">
        <v>8197</v>
      </c>
      <c r="P1001" s="21" t="s">
        <v>12490</v>
      </c>
      <c r="Q1001" s="61">
        <f>COUNTIF('Hedef Liste'!$A:$A,A1001)</f>
        <v>1</v>
      </c>
    </row>
    <row r="1002" hidden="1">
      <c r="A1002" s="21" t="s">
        <v>8375</v>
      </c>
      <c r="B1002" s="21" t="s">
        <v>8376</v>
      </c>
      <c r="C1002" s="691" t="s">
        <v>12489</v>
      </c>
      <c r="D1002" s="21" t="s">
        <v>325</v>
      </c>
      <c r="E1002" s="692">
        <v>223.0</v>
      </c>
      <c r="F1002" s="692">
        <v>6.0</v>
      </c>
      <c r="G1002" s="692">
        <v>7.0</v>
      </c>
      <c r="H1002" s="692">
        <v>17.0</v>
      </c>
      <c r="I1002" s="692">
        <v>24.0</v>
      </c>
      <c r="J1002" s="693">
        <v>0.29</v>
      </c>
      <c r="K1002" s="21" t="s">
        <v>8377</v>
      </c>
      <c r="L1002" s="21">
        <v>5.304727108E9</v>
      </c>
      <c r="M1002" s="21" t="s">
        <v>47</v>
      </c>
      <c r="N1002" s="21" t="s">
        <v>458</v>
      </c>
      <c r="O1002" s="21" t="s">
        <v>8378</v>
      </c>
      <c r="P1002" s="21" t="s">
        <v>12490</v>
      </c>
      <c r="Q1002" s="61">
        <f>COUNTIF('Hedef Liste'!$A:$A,A1002)</f>
        <v>1</v>
      </c>
    </row>
    <row r="1003" hidden="1">
      <c r="A1003" s="21" t="s">
        <v>4134</v>
      </c>
      <c r="B1003" s="21" t="s">
        <v>4135</v>
      </c>
      <c r="C1003" s="691" t="s">
        <v>12489</v>
      </c>
      <c r="D1003" s="21" t="s">
        <v>45</v>
      </c>
      <c r="E1003" s="692">
        <v>8822.0</v>
      </c>
      <c r="F1003" s="692">
        <v>430.0</v>
      </c>
      <c r="G1003" s="692">
        <v>9.0</v>
      </c>
      <c r="H1003" s="692">
        <v>7.0</v>
      </c>
      <c r="I1003" s="692">
        <v>16.0</v>
      </c>
      <c r="J1003" s="693">
        <v>0.56</v>
      </c>
      <c r="K1003" s="21" t="s">
        <v>4136</v>
      </c>
      <c r="L1003" s="21">
        <v>2.425041986E9</v>
      </c>
      <c r="M1003" s="21" t="s">
        <v>65</v>
      </c>
      <c r="N1003" s="21" t="s">
        <v>285</v>
      </c>
      <c r="O1003" s="21" t="s">
        <v>4137</v>
      </c>
      <c r="P1003" s="21" t="s">
        <v>12490</v>
      </c>
      <c r="Q1003" s="61">
        <f>COUNTIF('Hedef Liste'!$A:$A,A1003)</f>
        <v>1</v>
      </c>
    </row>
    <row r="1004" hidden="1">
      <c r="A1004" s="21" t="s">
        <v>4897</v>
      </c>
      <c r="B1004" s="21" t="s">
        <v>4898</v>
      </c>
      <c r="C1004" s="691" t="s">
        <v>12510</v>
      </c>
      <c r="D1004" s="21" t="s">
        <v>152</v>
      </c>
      <c r="E1004" s="692">
        <v>1265.0</v>
      </c>
      <c r="F1004" s="694"/>
      <c r="G1004" s="692">
        <v>0.0</v>
      </c>
      <c r="H1004" s="692">
        <v>30.0</v>
      </c>
      <c r="I1004" s="692">
        <v>30.0</v>
      </c>
      <c r="J1004" s="693">
        <v>0.0</v>
      </c>
      <c r="K1004" s="21" t="s">
        <v>4899</v>
      </c>
      <c r="L1004" s="21">
        <v>5.07950117E9</v>
      </c>
      <c r="M1004" s="21" t="s">
        <v>65</v>
      </c>
      <c r="N1004" s="21" t="s">
        <v>169</v>
      </c>
      <c r="O1004" s="21" t="s">
        <v>170</v>
      </c>
      <c r="P1004" s="21" t="s">
        <v>12490</v>
      </c>
      <c r="Q1004" s="61">
        <f>COUNTIF('Hedef Liste'!$A:$A,A1004)</f>
        <v>1</v>
      </c>
    </row>
    <row r="1005" hidden="1">
      <c r="A1005" s="21" t="s">
        <v>330</v>
      </c>
      <c r="B1005" s="21" t="s">
        <v>13079</v>
      </c>
      <c r="C1005" s="691" t="s">
        <v>12489</v>
      </c>
      <c r="D1005" s="21" t="s">
        <v>74</v>
      </c>
      <c r="E1005" s="692">
        <v>71.0</v>
      </c>
      <c r="F1005" s="692">
        <v>2.0</v>
      </c>
      <c r="G1005" s="692">
        <v>0.0</v>
      </c>
      <c r="H1005" s="692">
        <v>61.0</v>
      </c>
      <c r="I1005" s="692">
        <v>61.0</v>
      </c>
      <c r="J1005" s="693">
        <v>0.0</v>
      </c>
      <c r="K1005" s="21" t="s">
        <v>332</v>
      </c>
      <c r="L1005" s="21">
        <v>5.46228071E9</v>
      </c>
      <c r="M1005" s="21" t="s">
        <v>47</v>
      </c>
      <c r="N1005" s="21" t="s">
        <v>5395</v>
      </c>
      <c r="O1005" s="21" t="s">
        <v>13080</v>
      </c>
      <c r="P1005" s="21" t="s">
        <v>12490</v>
      </c>
      <c r="Q1005" s="61">
        <f>COUNTIF('Hedef Liste'!$A:$A,A1005)</f>
        <v>1</v>
      </c>
    </row>
    <row r="1006" hidden="1">
      <c r="A1006" s="21" t="s">
        <v>4937</v>
      </c>
      <c r="B1006" s="21" t="s">
        <v>13081</v>
      </c>
      <c r="C1006" s="691" t="s">
        <v>12489</v>
      </c>
      <c r="D1006" s="21" t="s">
        <v>126</v>
      </c>
      <c r="E1006" s="692">
        <v>339.0</v>
      </c>
      <c r="F1006" s="692">
        <v>14.0</v>
      </c>
      <c r="G1006" s="692">
        <v>0.0</v>
      </c>
      <c r="H1006" s="692">
        <v>9.0</v>
      </c>
      <c r="I1006" s="692">
        <v>9.0</v>
      </c>
      <c r="J1006" s="693">
        <v>0.0</v>
      </c>
      <c r="K1006" s="21" t="s">
        <v>4939</v>
      </c>
      <c r="L1006" s="21">
        <v>5.530989595E9</v>
      </c>
      <c r="M1006" s="21" t="s">
        <v>1285</v>
      </c>
      <c r="N1006" s="21" t="s">
        <v>4940</v>
      </c>
      <c r="O1006" s="21" t="s">
        <v>4941</v>
      </c>
      <c r="P1006" s="21" t="s">
        <v>12490</v>
      </c>
      <c r="Q1006" s="61">
        <f>COUNTIF('Hedef Liste'!$A:$A,A1006)</f>
        <v>1</v>
      </c>
    </row>
    <row r="1007" hidden="1">
      <c r="A1007" s="21" t="s">
        <v>3385</v>
      </c>
      <c r="B1007" s="21" t="s">
        <v>3386</v>
      </c>
      <c r="C1007" s="691" t="s">
        <v>12489</v>
      </c>
      <c r="D1007" s="21" t="s">
        <v>45</v>
      </c>
      <c r="E1007" s="692">
        <v>800.0</v>
      </c>
      <c r="F1007" s="692">
        <v>47.0</v>
      </c>
      <c r="G1007" s="692">
        <v>9.0</v>
      </c>
      <c r="H1007" s="692">
        <v>3.0</v>
      </c>
      <c r="I1007" s="692">
        <v>12.0</v>
      </c>
      <c r="J1007" s="693">
        <v>0.75</v>
      </c>
      <c r="K1007" s="21" t="s">
        <v>3387</v>
      </c>
      <c r="L1007" s="21">
        <v>2.427461716E9</v>
      </c>
      <c r="M1007" s="21" t="s">
        <v>58</v>
      </c>
      <c r="N1007" s="21" t="s">
        <v>1101</v>
      </c>
      <c r="O1007" s="21" t="s">
        <v>3388</v>
      </c>
      <c r="P1007" s="21" t="s">
        <v>12490</v>
      </c>
      <c r="Q1007" s="61">
        <f>COUNTIF('Hedef Liste'!$A:$A,A1007)</f>
        <v>1</v>
      </c>
    </row>
    <row r="1008" hidden="1">
      <c r="A1008" s="21" t="s">
        <v>3472</v>
      </c>
      <c r="B1008" s="21" t="s">
        <v>3473</v>
      </c>
      <c r="C1008" s="691" t="s">
        <v>12489</v>
      </c>
      <c r="D1008" s="21" t="s">
        <v>200</v>
      </c>
      <c r="E1008" s="692">
        <v>259.0</v>
      </c>
      <c r="F1008" s="692">
        <v>30.0</v>
      </c>
      <c r="G1008" s="692">
        <v>0.0</v>
      </c>
      <c r="H1008" s="692">
        <v>53.0</v>
      </c>
      <c r="I1008" s="692">
        <v>53.0</v>
      </c>
      <c r="J1008" s="693">
        <v>0.0</v>
      </c>
      <c r="K1008" s="21" t="s">
        <v>3474</v>
      </c>
      <c r="L1008" s="21">
        <v>2.423230107E9</v>
      </c>
      <c r="M1008" s="21" t="s">
        <v>47</v>
      </c>
      <c r="N1008" s="21" t="s">
        <v>94</v>
      </c>
      <c r="O1008" s="21" t="s">
        <v>3475</v>
      </c>
      <c r="P1008" s="21" t="s">
        <v>12490</v>
      </c>
      <c r="Q1008" s="61">
        <f>COUNTIF('Hedef Liste'!$A:$A,A1008)</f>
        <v>1</v>
      </c>
    </row>
    <row r="1009" hidden="1">
      <c r="A1009" s="21" t="s">
        <v>2062</v>
      </c>
      <c r="B1009" s="21" t="s">
        <v>2063</v>
      </c>
      <c r="C1009" s="691" t="s">
        <v>12489</v>
      </c>
      <c r="D1009" s="21" t="s">
        <v>45</v>
      </c>
      <c r="E1009" s="692">
        <v>811.0</v>
      </c>
      <c r="F1009" s="692">
        <v>54.0</v>
      </c>
      <c r="G1009" s="692">
        <v>20.0</v>
      </c>
      <c r="H1009" s="692">
        <v>2.0</v>
      </c>
      <c r="I1009" s="692">
        <v>22.0</v>
      </c>
      <c r="J1009" s="693">
        <v>0.91</v>
      </c>
      <c r="K1009" s="21" t="s">
        <v>2064</v>
      </c>
      <c r="L1009" s="21">
        <v>5.434684068E9</v>
      </c>
      <c r="M1009" s="21" t="s">
        <v>65</v>
      </c>
      <c r="N1009" s="21" t="s">
        <v>2065</v>
      </c>
      <c r="O1009" s="21" t="s">
        <v>2066</v>
      </c>
      <c r="P1009" s="21" t="s">
        <v>12490</v>
      </c>
      <c r="Q1009" s="61">
        <f>COUNTIF('Hedef Liste'!$A:$A,A1009)</f>
        <v>1</v>
      </c>
    </row>
    <row r="1010" hidden="1">
      <c r="A1010" s="21" t="s">
        <v>3268</v>
      </c>
      <c r="B1010" s="21" t="s">
        <v>3269</v>
      </c>
      <c r="C1010" s="691" t="s">
        <v>12489</v>
      </c>
      <c r="D1010" s="21" t="s">
        <v>200</v>
      </c>
      <c r="E1010" s="692">
        <v>2186.0</v>
      </c>
      <c r="F1010" s="692">
        <v>253.0</v>
      </c>
      <c r="G1010" s="692">
        <v>15.0</v>
      </c>
      <c r="H1010" s="692">
        <v>5.0</v>
      </c>
      <c r="I1010" s="692">
        <v>20.0</v>
      </c>
      <c r="J1010" s="693">
        <v>0.75</v>
      </c>
      <c r="K1010" s="21" t="s">
        <v>3270</v>
      </c>
      <c r="L1010" s="21">
        <v>5.072745165E9</v>
      </c>
      <c r="M1010" s="21" t="s">
        <v>47</v>
      </c>
      <c r="N1010" s="21" t="s">
        <v>410</v>
      </c>
      <c r="O1010" s="21" t="s">
        <v>3271</v>
      </c>
      <c r="P1010" s="21" t="s">
        <v>12490</v>
      </c>
      <c r="Q1010" s="61">
        <f>COUNTIF('Hedef Liste'!$A:$A,A1010)</f>
        <v>1</v>
      </c>
    </row>
    <row r="1011" hidden="1">
      <c r="A1011" s="21" t="s">
        <v>6393</v>
      </c>
      <c r="B1011" s="21" t="s">
        <v>6394</v>
      </c>
      <c r="C1011" s="691" t="s">
        <v>12489</v>
      </c>
      <c r="D1011" s="21" t="s">
        <v>818</v>
      </c>
      <c r="E1011" s="692">
        <v>137.0</v>
      </c>
      <c r="F1011" s="692">
        <v>23.0</v>
      </c>
      <c r="G1011" s="692">
        <v>5.0</v>
      </c>
      <c r="H1011" s="692">
        <v>7.0</v>
      </c>
      <c r="I1011" s="692">
        <v>12.0</v>
      </c>
      <c r="J1011" s="693">
        <v>0.42</v>
      </c>
      <c r="K1011" s="21" t="s">
        <v>6395</v>
      </c>
      <c r="L1011" s="21">
        <v>5.366000713E9</v>
      </c>
      <c r="M1011" s="21" t="s">
        <v>47</v>
      </c>
      <c r="N1011" s="21" t="s">
        <v>81</v>
      </c>
      <c r="O1011" s="21" t="s">
        <v>6396</v>
      </c>
      <c r="P1011" s="21" t="s">
        <v>12490</v>
      </c>
      <c r="Q1011" s="61">
        <f>COUNTIF('Hedef Liste'!$A:$A,A1011)</f>
        <v>1</v>
      </c>
    </row>
    <row r="1012" hidden="1">
      <c r="A1012" s="21" t="s">
        <v>8176</v>
      </c>
      <c r="B1012" s="21" t="s">
        <v>8177</v>
      </c>
      <c r="C1012" s="691" t="s">
        <v>12489</v>
      </c>
      <c r="D1012" s="21" t="s">
        <v>74</v>
      </c>
      <c r="E1012" s="692">
        <v>444.0</v>
      </c>
      <c r="F1012" s="692">
        <v>34.0</v>
      </c>
      <c r="G1012" s="692">
        <v>1.0</v>
      </c>
      <c r="H1012" s="692">
        <v>32.0</v>
      </c>
      <c r="I1012" s="692">
        <v>33.0</v>
      </c>
      <c r="J1012" s="693">
        <v>0.03</v>
      </c>
      <c r="K1012" s="21" t="s">
        <v>8178</v>
      </c>
      <c r="L1012" s="21">
        <v>5.421175007E9</v>
      </c>
      <c r="M1012" s="21" t="s">
        <v>1285</v>
      </c>
      <c r="N1012" s="21" t="s">
        <v>1710</v>
      </c>
      <c r="O1012" s="21" t="s">
        <v>8179</v>
      </c>
      <c r="P1012" s="21" t="s">
        <v>12490</v>
      </c>
      <c r="Q1012" s="61">
        <f>COUNTIF('Hedef Liste'!$A:$A,A1012)</f>
        <v>1</v>
      </c>
    </row>
    <row r="1013" hidden="1">
      <c r="A1013" s="21" t="s">
        <v>8068</v>
      </c>
      <c r="B1013" s="21" t="s">
        <v>8069</v>
      </c>
      <c r="C1013" s="691" t="s">
        <v>12489</v>
      </c>
      <c r="D1013" s="21" t="s">
        <v>110</v>
      </c>
      <c r="E1013" s="695">
        <v>1220.0</v>
      </c>
      <c r="F1013" s="694"/>
      <c r="G1013" s="692">
        <v>61.0</v>
      </c>
      <c r="H1013" s="692">
        <v>26.0</v>
      </c>
      <c r="I1013" s="692">
        <v>87.0</v>
      </c>
      <c r="J1013" s="693">
        <v>0.7</v>
      </c>
      <c r="K1013" s="21" t="s">
        <v>8070</v>
      </c>
      <c r="L1013" s="21">
        <v>2.423267411E9</v>
      </c>
      <c r="M1013" s="21" t="s">
        <v>65</v>
      </c>
      <c r="N1013" s="21" t="s">
        <v>2652</v>
      </c>
      <c r="O1013" s="21" t="s">
        <v>8071</v>
      </c>
      <c r="P1013" s="21" t="s">
        <v>12490</v>
      </c>
      <c r="Q1013" s="61">
        <f>COUNTIF('Hedef Liste'!$A:$A,A1013)</f>
        <v>1</v>
      </c>
    </row>
    <row r="1014" hidden="1">
      <c r="A1014" s="21" t="s">
        <v>6486</v>
      </c>
      <c r="B1014" s="21" t="s">
        <v>6487</v>
      </c>
      <c r="C1014" s="691" t="s">
        <v>12510</v>
      </c>
      <c r="D1014" s="21" t="s">
        <v>102</v>
      </c>
      <c r="E1014" s="692">
        <v>32.0</v>
      </c>
      <c r="F1014" s="694"/>
      <c r="G1014" s="692">
        <v>4.0</v>
      </c>
      <c r="H1014" s="692">
        <v>0.0</v>
      </c>
      <c r="I1014" s="692">
        <v>4.0</v>
      </c>
      <c r="J1014" s="693">
        <v>1.0</v>
      </c>
      <c r="K1014" s="21" t="s">
        <v>6488</v>
      </c>
      <c r="L1014" s="21">
        <v>5.37963315E9</v>
      </c>
      <c r="M1014" s="21" t="s">
        <v>47</v>
      </c>
      <c r="N1014" s="21" t="s">
        <v>1059</v>
      </c>
      <c r="O1014" s="21" t="s">
        <v>6489</v>
      </c>
      <c r="P1014" s="21" t="s">
        <v>12490</v>
      </c>
      <c r="Q1014" s="61">
        <f>COUNTIF('Hedef Liste'!$A:$A,A1014)</f>
        <v>1</v>
      </c>
    </row>
    <row r="1015" hidden="1">
      <c r="A1015" s="21" t="s">
        <v>5462</v>
      </c>
      <c r="B1015" s="21" t="s">
        <v>5463</v>
      </c>
      <c r="C1015" s="691" t="s">
        <v>12489</v>
      </c>
      <c r="D1015" s="21" t="s">
        <v>325</v>
      </c>
      <c r="E1015" s="692">
        <v>93.0</v>
      </c>
      <c r="F1015" s="692">
        <v>1.0</v>
      </c>
      <c r="G1015" s="692">
        <v>36.0</v>
      </c>
      <c r="H1015" s="692">
        <v>12.0</v>
      </c>
      <c r="I1015" s="692">
        <v>48.0</v>
      </c>
      <c r="J1015" s="693">
        <v>0.75</v>
      </c>
      <c r="K1015" s="21" t="s">
        <v>5464</v>
      </c>
      <c r="L1015" s="21">
        <v>5.550238015E9</v>
      </c>
      <c r="M1015" s="21" t="s">
        <v>65</v>
      </c>
      <c r="N1015" s="21" t="s">
        <v>3041</v>
      </c>
      <c r="O1015" s="21" t="s">
        <v>5465</v>
      </c>
      <c r="P1015" s="21" t="s">
        <v>12490</v>
      </c>
      <c r="Q1015" s="61">
        <f>COUNTIF('Hedef Liste'!$A:$A,A1015)</f>
        <v>1</v>
      </c>
    </row>
    <row r="1016" hidden="1">
      <c r="A1016" s="21" t="s">
        <v>626</v>
      </c>
      <c r="B1016" s="21" t="s">
        <v>627</v>
      </c>
      <c r="C1016" s="691" t="s">
        <v>12489</v>
      </c>
      <c r="D1016" s="21" t="s">
        <v>325</v>
      </c>
      <c r="E1016" s="692">
        <v>757.0</v>
      </c>
      <c r="F1016" s="692">
        <v>27.0</v>
      </c>
      <c r="G1016" s="692">
        <v>22.0</v>
      </c>
      <c r="H1016" s="692">
        <v>11.0</v>
      </c>
      <c r="I1016" s="692">
        <v>33.0</v>
      </c>
      <c r="J1016" s="693">
        <v>0.67</v>
      </c>
      <c r="K1016" s="21" t="s">
        <v>628</v>
      </c>
      <c r="L1016" s="21">
        <v>5.435412017E9</v>
      </c>
      <c r="M1016" s="21" t="s">
        <v>47</v>
      </c>
      <c r="N1016" s="21" t="s">
        <v>6884</v>
      </c>
      <c r="O1016" s="21" t="s">
        <v>629</v>
      </c>
      <c r="P1016" s="21" t="s">
        <v>12490</v>
      </c>
      <c r="Q1016" s="61">
        <f>COUNTIF('Hedef Liste'!$A:$A,A1016)</f>
        <v>1</v>
      </c>
    </row>
    <row r="1017" hidden="1">
      <c r="A1017" s="21" t="s">
        <v>6530</v>
      </c>
      <c r="B1017" s="21" t="s">
        <v>6531</v>
      </c>
      <c r="C1017" s="691" t="s">
        <v>12489</v>
      </c>
      <c r="D1017" s="21" t="s">
        <v>200</v>
      </c>
      <c r="E1017" s="692">
        <v>357.0</v>
      </c>
      <c r="F1017" s="692">
        <v>30.0</v>
      </c>
      <c r="G1017" s="692">
        <v>13.0</v>
      </c>
      <c r="H1017" s="692">
        <v>47.0</v>
      </c>
      <c r="I1017" s="692">
        <v>60.0</v>
      </c>
      <c r="J1017" s="693">
        <v>0.22</v>
      </c>
      <c r="K1017" s="21" t="s">
        <v>6532</v>
      </c>
      <c r="L1017" s="21">
        <v>2.427462419E9</v>
      </c>
      <c r="M1017" s="21" t="s">
        <v>58</v>
      </c>
      <c r="N1017" s="21" t="s">
        <v>2349</v>
      </c>
      <c r="O1017" s="21" t="s">
        <v>6533</v>
      </c>
      <c r="P1017" s="21" t="s">
        <v>12490</v>
      </c>
      <c r="Q1017" s="61">
        <f>COUNTIF('Hedef Liste'!$A:$A,A1017)</f>
        <v>1</v>
      </c>
    </row>
    <row r="1018" hidden="1">
      <c r="A1018" s="21" t="s">
        <v>7549</v>
      </c>
      <c r="B1018" s="21" t="s">
        <v>7550</v>
      </c>
      <c r="C1018" s="691" t="s">
        <v>12489</v>
      </c>
      <c r="D1018" s="21" t="s">
        <v>818</v>
      </c>
      <c r="E1018" s="692">
        <v>745.0</v>
      </c>
      <c r="F1018" s="692">
        <v>32.0</v>
      </c>
      <c r="G1018" s="692">
        <v>0.0</v>
      </c>
      <c r="H1018" s="692">
        <v>27.0</v>
      </c>
      <c r="I1018" s="692">
        <v>27.0</v>
      </c>
      <c r="J1018" s="693">
        <v>0.0</v>
      </c>
      <c r="K1018" s="21" t="s">
        <v>7551</v>
      </c>
      <c r="L1018" s="21">
        <v>5.447357448E9</v>
      </c>
      <c r="M1018" s="21" t="s">
        <v>47</v>
      </c>
      <c r="N1018" s="21" t="s">
        <v>4973</v>
      </c>
      <c r="O1018" s="21" t="s">
        <v>7552</v>
      </c>
      <c r="P1018" s="21" t="s">
        <v>12490</v>
      </c>
      <c r="Q1018" s="61">
        <f>COUNTIF('Hedef Liste'!$A:$A,A1018)</f>
        <v>1</v>
      </c>
    </row>
    <row r="1019" hidden="1">
      <c r="A1019" s="21" t="s">
        <v>5365</v>
      </c>
      <c r="B1019" s="21" t="s">
        <v>5366</v>
      </c>
      <c r="C1019" s="691" t="s">
        <v>12489</v>
      </c>
      <c r="D1019" s="21" t="s">
        <v>63</v>
      </c>
      <c r="E1019" s="692">
        <v>69.0</v>
      </c>
      <c r="F1019" s="692">
        <v>1.0</v>
      </c>
      <c r="G1019" s="692">
        <v>0.0</v>
      </c>
      <c r="H1019" s="692">
        <v>12.0</v>
      </c>
      <c r="I1019" s="692">
        <v>12.0</v>
      </c>
      <c r="J1019" s="693">
        <v>0.0</v>
      </c>
      <c r="K1019" s="21" t="s">
        <v>5367</v>
      </c>
      <c r="L1019" s="21">
        <v>5.462150988E9</v>
      </c>
      <c r="M1019" s="21" t="s">
        <v>138</v>
      </c>
      <c r="N1019" s="21" t="s">
        <v>139</v>
      </c>
      <c r="O1019" s="21" t="s">
        <v>5368</v>
      </c>
      <c r="P1019" s="21" t="s">
        <v>12490</v>
      </c>
      <c r="Q1019" s="61">
        <f>COUNTIF('Hedef Liste'!$A:$A,A1019)</f>
        <v>1</v>
      </c>
    </row>
    <row r="1020" hidden="1">
      <c r="A1020" s="21" t="s">
        <v>2663</v>
      </c>
      <c r="B1020" s="21" t="s">
        <v>2664</v>
      </c>
      <c r="C1020" s="691" t="s">
        <v>12489</v>
      </c>
      <c r="D1020" s="21" t="s">
        <v>325</v>
      </c>
      <c r="E1020" s="692">
        <v>316.0</v>
      </c>
      <c r="F1020" s="692">
        <v>25.0</v>
      </c>
      <c r="G1020" s="692">
        <v>9.0</v>
      </c>
      <c r="H1020" s="692">
        <v>18.0</v>
      </c>
      <c r="I1020" s="692">
        <v>27.0</v>
      </c>
      <c r="J1020" s="693">
        <v>0.33</v>
      </c>
      <c r="K1020" s="21" t="s">
        <v>2665</v>
      </c>
      <c r="L1020" s="21">
        <v>2.423340402E9</v>
      </c>
      <c r="M1020" s="21" t="s">
        <v>65</v>
      </c>
      <c r="N1020" s="21" t="s">
        <v>1197</v>
      </c>
      <c r="O1020" s="21" t="s">
        <v>2666</v>
      </c>
      <c r="P1020" s="21" t="s">
        <v>12490</v>
      </c>
      <c r="Q1020" s="61">
        <f>COUNTIF('Hedef Liste'!$A:$A,A1020)</f>
        <v>1</v>
      </c>
    </row>
    <row r="1021" hidden="1">
      <c r="A1021" s="21" t="s">
        <v>3942</v>
      </c>
      <c r="B1021" s="21" t="s">
        <v>3943</v>
      </c>
      <c r="C1021" s="691" t="s">
        <v>12489</v>
      </c>
      <c r="D1021" s="21" t="s">
        <v>200</v>
      </c>
      <c r="E1021" s="692">
        <v>78.0</v>
      </c>
      <c r="F1021" s="692">
        <v>4.0</v>
      </c>
      <c r="G1021" s="692">
        <v>0.0</v>
      </c>
      <c r="H1021" s="692">
        <v>65.0</v>
      </c>
      <c r="I1021" s="692">
        <v>65.0</v>
      </c>
      <c r="J1021" s="693">
        <v>0.0</v>
      </c>
      <c r="K1021" s="21" t="s">
        <v>3944</v>
      </c>
      <c r="L1021" s="21">
        <v>2.427637574E9</v>
      </c>
      <c r="M1021" s="21" t="s">
        <v>58</v>
      </c>
      <c r="N1021" s="21" t="s">
        <v>3054</v>
      </c>
      <c r="O1021" s="21" t="s">
        <v>3945</v>
      </c>
      <c r="P1021" s="21" t="s">
        <v>12490</v>
      </c>
      <c r="Q1021" s="61">
        <f>COUNTIF('Hedef Liste'!$A:$A,A1021)</f>
        <v>1</v>
      </c>
    </row>
    <row r="1022" hidden="1">
      <c r="A1022" s="21" t="s">
        <v>6031</v>
      </c>
      <c r="B1022" s="21" t="s">
        <v>6032</v>
      </c>
      <c r="C1022" s="691" t="s">
        <v>12489</v>
      </c>
      <c r="D1022" s="21" t="s">
        <v>818</v>
      </c>
      <c r="E1022" s="692">
        <v>3.0</v>
      </c>
      <c r="F1022" s="694"/>
      <c r="G1022" s="692">
        <v>79.0</v>
      </c>
      <c r="H1022" s="692">
        <v>122.0</v>
      </c>
      <c r="I1022" s="692">
        <v>201.0</v>
      </c>
      <c r="J1022" s="693">
        <v>0.39</v>
      </c>
      <c r="K1022" s="21" t="s">
        <v>6033</v>
      </c>
      <c r="L1022" s="21">
        <v>5.306038683E9</v>
      </c>
      <c r="M1022" s="21" t="s">
        <v>138</v>
      </c>
      <c r="N1022" s="21" t="s">
        <v>6034</v>
      </c>
      <c r="O1022" s="21" t="s">
        <v>6035</v>
      </c>
      <c r="P1022" s="21" t="s">
        <v>12490</v>
      </c>
      <c r="Q1022" s="61">
        <f>COUNTIF('Hedef Liste'!$A:$A,A1022)</f>
        <v>1</v>
      </c>
    </row>
    <row r="1023" hidden="1">
      <c r="A1023" s="21" t="s">
        <v>13082</v>
      </c>
      <c r="B1023" s="21" t="s">
        <v>13083</v>
      </c>
      <c r="C1023" s="691" t="s">
        <v>12489</v>
      </c>
      <c r="D1023" s="21" t="s">
        <v>110</v>
      </c>
      <c r="E1023" s="692">
        <v>2468.0</v>
      </c>
      <c r="F1023" s="692">
        <v>125.0</v>
      </c>
      <c r="G1023" s="692">
        <v>76.0</v>
      </c>
      <c r="H1023" s="692">
        <v>16.0</v>
      </c>
      <c r="I1023" s="692">
        <v>92.0</v>
      </c>
      <c r="J1023" s="693">
        <v>0.83</v>
      </c>
      <c r="K1023" s="21" t="s">
        <v>12842</v>
      </c>
      <c r="L1023" s="21">
        <v>2.422252211E9</v>
      </c>
      <c r="M1023" s="21" t="s">
        <v>65</v>
      </c>
      <c r="N1023" s="21" t="s">
        <v>772</v>
      </c>
      <c r="O1023" s="21" t="s">
        <v>13084</v>
      </c>
      <c r="P1023" s="21" t="s">
        <v>12505</v>
      </c>
      <c r="Q1023" s="61">
        <f>COUNTIF('Hedef Liste'!$A:$A,A1023)</f>
        <v>0</v>
      </c>
    </row>
    <row r="1024" hidden="1">
      <c r="A1024" s="21" t="s">
        <v>4129</v>
      </c>
      <c r="B1024" s="21" t="s">
        <v>4130</v>
      </c>
      <c r="C1024" s="691" t="s">
        <v>12489</v>
      </c>
      <c r="D1024" s="21" t="s">
        <v>45</v>
      </c>
      <c r="E1024" s="692">
        <v>665.0</v>
      </c>
      <c r="F1024" s="692">
        <v>33.0</v>
      </c>
      <c r="G1024" s="692">
        <v>0.0</v>
      </c>
      <c r="H1024" s="692">
        <v>4.0</v>
      </c>
      <c r="I1024" s="692">
        <v>4.0</v>
      </c>
      <c r="J1024" s="693">
        <v>0.0</v>
      </c>
      <c r="K1024" s="21" t="s">
        <v>4131</v>
      </c>
      <c r="L1024" s="21">
        <v>5.352837581E9</v>
      </c>
      <c r="M1024" s="21" t="s">
        <v>368</v>
      </c>
      <c r="N1024" s="21" t="s">
        <v>369</v>
      </c>
      <c r="O1024" s="21" t="s">
        <v>4132</v>
      </c>
      <c r="P1024" s="21" t="s">
        <v>12490</v>
      </c>
      <c r="Q1024" s="61">
        <f>COUNTIF('Hedef Liste'!$A:$A,A1024)</f>
        <v>1</v>
      </c>
    </row>
    <row r="1025" hidden="1">
      <c r="A1025" s="21" t="s">
        <v>4514</v>
      </c>
      <c r="B1025" s="21" t="s">
        <v>4515</v>
      </c>
      <c r="C1025" s="691" t="s">
        <v>12489</v>
      </c>
      <c r="D1025" s="21" t="s">
        <v>143</v>
      </c>
      <c r="E1025" s="692">
        <v>1035.0</v>
      </c>
      <c r="F1025" s="692">
        <v>25.0</v>
      </c>
      <c r="G1025" s="692">
        <v>18.0</v>
      </c>
      <c r="H1025" s="692">
        <v>7.0</v>
      </c>
      <c r="I1025" s="692">
        <v>25.0</v>
      </c>
      <c r="J1025" s="693">
        <v>0.72</v>
      </c>
      <c r="K1025" s="21" t="s">
        <v>4516</v>
      </c>
      <c r="L1025" s="21">
        <v>5.525853663E9</v>
      </c>
      <c r="M1025" s="21" t="s">
        <v>47</v>
      </c>
      <c r="N1025" s="21" t="s">
        <v>1047</v>
      </c>
      <c r="O1025" s="21" t="s">
        <v>4517</v>
      </c>
      <c r="P1025" s="21" t="s">
        <v>12490</v>
      </c>
      <c r="Q1025" s="61">
        <f>COUNTIF('Hedef Liste'!$A:$A,A1025)</f>
        <v>1</v>
      </c>
    </row>
    <row r="1026" hidden="1">
      <c r="A1026" s="21" t="s">
        <v>6345</v>
      </c>
      <c r="B1026" s="21" t="s">
        <v>6346</v>
      </c>
      <c r="C1026" s="691" t="s">
        <v>12489</v>
      </c>
      <c r="D1026" s="21" t="s">
        <v>143</v>
      </c>
      <c r="E1026" s="692">
        <v>138.0</v>
      </c>
      <c r="F1026" s="692">
        <v>4.0</v>
      </c>
      <c r="G1026" s="692">
        <v>4.0</v>
      </c>
      <c r="H1026" s="692">
        <v>13.0</v>
      </c>
      <c r="I1026" s="692">
        <v>17.0</v>
      </c>
      <c r="J1026" s="693">
        <v>0.24</v>
      </c>
      <c r="K1026" s="21" t="s">
        <v>6347</v>
      </c>
      <c r="L1026" s="21">
        <v>2.42512099E9</v>
      </c>
      <c r="M1026" s="21" t="s">
        <v>368</v>
      </c>
      <c r="N1026" s="21" t="s">
        <v>825</v>
      </c>
      <c r="O1026" s="21" t="s">
        <v>6348</v>
      </c>
      <c r="P1026" s="21" t="s">
        <v>12490</v>
      </c>
      <c r="Q1026" s="61">
        <f>COUNTIF('Hedef Liste'!$A:$A,A1026)</f>
        <v>1</v>
      </c>
    </row>
    <row r="1027" hidden="1">
      <c r="A1027" s="21" t="s">
        <v>13085</v>
      </c>
      <c r="B1027" s="21" t="s">
        <v>13086</v>
      </c>
      <c r="C1027" s="691" t="s">
        <v>12489</v>
      </c>
      <c r="D1027" s="21" t="s">
        <v>110</v>
      </c>
      <c r="E1027" s="692">
        <v>10185.0</v>
      </c>
      <c r="F1027" s="692">
        <v>617.0</v>
      </c>
      <c r="G1027" s="692">
        <v>76.0</v>
      </c>
      <c r="H1027" s="692">
        <v>16.0</v>
      </c>
      <c r="I1027" s="692">
        <v>92.0</v>
      </c>
      <c r="J1027" s="693">
        <v>0.83</v>
      </c>
      <c r="K1027" s="21" t="s">
        <v>12842</v>
      </c>
      <c r="L1027" s="21">
        <v>2.423348989E9</v>
      </c>
      <c r="M1027" s="21" t="s">
        <v>65</v>
      </c>
      <c r="N1027" s="21" t="s">
        <v>1197</v>
      </c>
      <c r="O1027" s="21" t="s">
        <v>13087</v>
      </c>
      <c r="P1027" s="21" t="s">
        <v>12505</v>
      </c>
      <c r="Q1027" s="61">
        <f>COUNTIF('Hedef Liste'!$A:$A,A1027)</f>
        <v>0</v>
      </c>
    </row>
    <row r="1028" hidden="1">
      <c r="A1028" s="21" t="s">
        <v>13088</v>
      </c>
      <c r="B1028" s="21" t="s">
        <v>13089</v>
      </c>
      <c r="C1028" s="691" t="s">
        <v>12489</v>
      </c>
      <c r="D1028" s="21" t="s">
        <v>110</v>
      </c>
      <c r="E1028" s="692">
        <v>4393.0</v>
      </c>
      <c r="F1028" s="692">
        <v>270.0</v>
      </c>
      <c r="G1028" s="692">
        <v>76.0</v>
      </c>
      <c r="H1028" s="692">
        <v>17.0</v>
      </c>
      <c r="I1028" s="692">
        <v>93.0</v>
      </c>
      <c r="J1028" s="693">
        <v>0.82</v>
      </c>
      <c r="K1028" s="21" t="s">
        <v>12842</v>
      </c>
      <c r="L1028" s="21">
        <v>2.422413636E9</v>
      </c>
      <c r="M1028" s="21" t="s">
        <v>47</v>
      </c>
      <c r="N1028" s="21" t="s">
        <v>1923</v>
      </c>
      <c r="O1028" s="21" t="s">
        <v>13090</v>
      </c>
      <c r="P1028" s="21" t="s">
        <v>12505</v>
      </c>
      <c r="Q1028" s="61">
        <f>COUNTIF('Hedef Liste'!$A:$A,A1028)</f>
        <v>0</v>
      </c>
    </row>
    <row r="1029" hidden="1">
      <c r="A1029" s="21" t="s">
        <v>3618</v>
      </c>
      <c r="B1029" s="21" t="s">
        <v>3619</v>
      </c>
      <c r="C1029" s="691" t="s">
        <v>12489</v>
      </c>
      <c r="D1029" s="21" t="s">
        <v>63</v>
      </c>
      <c r="E1029" s="692">
        <v>152.0</v>
      </c>
      <c r="F1029" s="694"/>
      <c r="G1029" s="692">
        <v>5.0</v>
      </c>
      <c r="H1029" s="692">
        <v>4.0</v>
      </c>
      <c r="I1029" s="692">
        <v>9.0</v>
      </c>
      <c r="J1029" s="693">
        <v>0.56</v>
      </c>
      <c r="K1029" s="21" t="s">
        <v>1284</v>
      </c>
      <c r="L1029" s="21">
        <v>5.443987469E9</v>
      </c>
      <c r="M1029" s="21" t="s">
        <v>1285</v>
      </c>
      <c r="N1029" s="21" t="s">
        <v>1710</v>
      </c>
      <c r="O1029" s="21" t="s">
        <v>3620</v>
      </c>
      <c r="P1029" s="21" t="s">
        <v>12490</v>
      </c>
      <c r="Q1029" s="61">
        <f>COUNTIF('Hedef Liste'!$A:$A,A1029)</f>
        <v>1</v>
      </c>
    </row>
    <row r="1030" hidden="1">
      <c r="A1030" s="21" t="s">
        <v>3056</v>
      </c>
      <c r="B1030" s="21" t="s">
        <v>3057</v>
      </c>
      <c r="C1030" s="691" t="s">
        <v>12489</v>
      </c>
      <c r="D1030" s="21" t="s">
        <v>45</v>
      </c>
      <c r="E1030" s="692">
        <v>1000.0</v>
      </c>
      <c r="F1030" s="694"/>
      <c r="G1030" s="692">
        <v>5.0</v>
      </c>
      <c r="H1030" s="692">
        <v>6.0</v>
      </c>
      <c r="I1030" s="692">
        <v>11.0</v>
      </c>
      <c r="J1030" s="693">
        <v>0.45</v>
      </c>
      <c r="K1030" s="21" t="s">
        <v>3058</v>
      </c>
      <c r="L1030" s="21">
        <v>5.446571507E9</v>
      </c>
      <c r="M1030" s="21" t="s">
        <v>65</v>
      </c>
      <c r="N1030" s="21" t="s">
        <v>66</v>
      </c>
      <c r="O1030" s="21" t="s">
        <v>3059</v>
      </c>
      <c r="P1030" s="21" t="s">
        <v>12490</v>
      </c>
      <c r="Q1030" s="61">
        <f>COUNTIF('Hedef Liste'!$A:$A,A1030)</f>
        <v>1</v>
      </c>
    </row>
    <row r="1031" hidden="1">
      <c r="A1031" s="21" t="s">
        <v>2222</v>
      </c>
      <c r="B1031" s="21" t="s">
        <v>13091</v>
      </c>
      <c r="C1031" s="691" t="s">
        <v>12489</v>
      </c>
      <c r="D1031" s="21" t="s">
        <v>110</v>
      </c>
      <c r="E1031" s="692">
        <v>549.0</v>
      </c>
      <c r="F1031" s="692">
        <v>25.0</v>
      </c>
      <c r="G1031" s="692">
        <v>0.0</v>
      </c>
      <c r="H1031" s="692">
        <v>54.0</v>
      </c>
      <c r="I1031" s="692">
        <v>54.0</v>
      </c>
      <c r="J1031" s="693">
        <v>0.0</v>
      </c>
      <c r="K1031" s="21" t="s">
        <v>12542</v>
      </c>
      <c r="L1031" s="21">
        <v>5.301765733E9</v>
      </c>
      <c r="M1031" s="21" t="s">
        <v>65</v>
      </c>
      <c r="N1031" s="21" t="s">
        <v>285</v>
      </c>
      <c r="O1031" s="21" t="s">
        <v>2225</v>
      </c>
      <c r="P1031" s="21" t="s">
        <v>12490</v>
      </c>
      <c r="Q1031" s="61">
        <f>COUNTIF('Hedef Liste'!$A:$A,A1031)</f>
        <v>1</v>
      </c>
    </row>
    <row r="1032" hidden="1">
      <c r="A1032" s="21" t="s">
        <v>13092</v>
      </c>
      <c r="B1032" s="21" t="s">
        <v>13093</v>
      </c>
      <c r="C1032" s="691" t="s">
        <v>12489</v>
      </c>
      <c r="D1032" s="21" t="s">
        <v>7377</v>
      </c>
      <c r="E1032" s="692">
        <v>2368.0</v>
      </c>
      <c r="F1032" s="692">
        <v>177.0</v>
      </c>
      <c r="G1032" s="692">
        <v>76.0</v>
      </c>
      <c r="H1032" s="692">
        <v>3.0</v>
      </c>
      <c r="I1032" s="692">
        <v>79.0</v>
      </c>
      <c r="J1032" s="693">
        <v>0.96</v>
      </c>
      <c r="K1032" s="21" t="s">
        <v>12743</v>
      </c>
      <c r="L1032" s="21">
        <v>5.375209831E9</v>
      </c>
      <c r="M1032" s="21" t="s">
        <v>138</v>
      </c>
      <c r="N1032" s="21" t="s">
        <v>955</v>
      </c>
      <c r="O1032" s="21" t="s">
        <v>13094</v>
      </c>
      <c r="P1032" s="21" t="s">
        <v>12490</v>
      </c>
      <c r="Q1032" s="61">
        <f>COUNTIF('Hedef Liste'!$A:$A,A1032)</f>
        <v>0</v>
      </c>
    </row>
    <row r="1033" hidden="1">
      <c r="A1033" s="21" t="s">
        <v>3857</v>
      </c>
      <c r="B1033" s="21" t="s">
        <v>3858</v>
      </c>
      <c r="C1033" s="691" t="s">
        <v>12489</v>
      </c>
      <c r="D1033" s="21" t="s">
        <v>233</v>
      </c>
      <c r="E1033" s="692">
        <v>2913.0</v>
      </c>
      <c r="F1033" s="692">
        <v>372.0</v>
      </c>
      <c r="G1033" s="692">
        <v>44.0</v>
      </c>
      <c r="H1033" s="692">
        <v>50.0</v>
      </c>
      <c r="I1033" s="692">
        <v>94.0</v>
      </c>
      <c r="J1033" s="693">
        <v>0.47</v>
      </c>
      <c r="K1033" s="21" t="s">
        <v>3859</v>
      </c>
      <c r="L1033" s="21">
        <v>5.396107708E9</v>
      </c>
      <c r="M1033" s="21" t="s">
        <v>65</v>
      </c>
      <c r="N1033" s="21" t="s">
        <v>3860</v>
      </c>
      <c r="O1033" s="21" t="s">
        <v>3861</v>
      </c>
      <c r="P1033" s="21" t="s">
        <v>12490</v>
      </c>
      <c r="Q1033" s="61">
        <f>COUNTIF('Hedef Liste'!$A:$A,A1033)</f>
        <v>1</v>
      </c>
    </row>
    <row r="1034" hidden="1">
      <c r="A1034" s="21" t="s">
        <v>8108</v>
      </c>
      <c r="B1034" s="21" t="s">
        <v>8109</v>
      </c>
      <c r="C1034" s="691" t="s">
        <v>12489</v>
      </c>
      <c r="D1034" s="21" t="s">
        <v>110</v>
      </c>
      <c r="E1034" s="692">
        <v>233.0</v>
      </c>
      <c r="F1034" s="692">
        <v>31.0</v>
      </c>
      <c r="G1034" s="692">
        <v>24.0</v>
      </c>
      <c r="H1034" s="692">
        <v>52.0</v>
      </c>
      <c r="I1034" s="692">
        <v>76.0</v>
      </c>
      <c r="J1034" s="693">
        <v>0.32</v>
      </c>
      <c r="K1034" s="21" t="s">
        <v>6854</v>
      </c>
      <c r="L1034" s="21">
        <v>2.423265858E9</v>
      </c>
      <c r="M1034" s="21" t="s">
        <v>65</v>
      </c>
      <c r="N1034" s="21" t="s">
        <v>778</v>
      </c>
      <c r="O1034" s="21" t="s">
        <v>6855</v>
      </c>
      <c r="P1034" s="21" t="s">
        <v>12490</v>
      </c>
      <c r="Q1034" s="61">
        <f>COUNTIF('Hedef Liste'!$A:$A,A1034)</f>
        <v>1</v>
      </c>
    </row>
    <row r="1035" hidden="1">
      <c r="A1035" s="21" t="s">
        <v>5330</v>
      </c>
      <c r="B1035" s="21" t="s">
        <v>5331</v>
      </c>
      <c r="C1035" s="691" t="s">
        <v>12489</v>
      </c>
      <c r="D1035" s="21" t="s">
        <v>45</v>
      </c>
      <c r="E1035" s="692">
        <v>2074.0</v>
      </c>
      <c r="F1035" s="692">
        <v>255.0</v>
      </c>
      <c r="G1035" s="692">
        <v>0.0</v>
      </c>
      <c r="H1035" s="692">
        <v>37.0</v>
      </c>
      <c r="I1035" s="692">
        <v>37.0</v>
      </c>
      <c r="J1035" s="693">
        <v>0.0</v>
      </c>
      <c r="K1035" s="21" t="s">
        <v>5332</v>
      </c>
      <c r="L1035" s="21">
        <v>5.338101784E9</v>
      </c>
      <c r="M1035" s="21" t="s">
        <v>47</v>
      </c>
      <c r="N1035" s="21" t="s">
        <v>1207</v>
      </c>
      <c r="O1035" s="21" t="s">
        <v>5333</v>
      </c>
      <c r="P1035" s="21" t="s">
        <v>12490</v>
      </c>
      <c r="Q1035" s="61">
        <f>COUNTIF('Hedef Liste'!$A:$A,A1035)</f>
        <v>1</v>
      </c>
    </row>
    <row r="1036" hidden="1">
      <c r="A1036" s="21" t="s">
        <v>3192</v>
      </c>
      <c r="B1036" s="21" t="s">
        <v>3193</v>
      </c>
      <c r="C1036" s="691" t="s">
        <v>12489</v>
      </c>
      <c r="D1036" s="21" t="s">
        <v>45</v>
      </c>
      <c r="E1036" s="692">
        <v>1271.0</v>
      </c>
      <c r="F1036" s="692">
        <v>28.0</v>
      </c>
      <c r="G1036" s="692">
        <v>9.0</v>
      </c>
      <c r="H1036" s="692">
        <v>3.0</v>
      </c>
      <c r="I1036" s="692">
        <v>12.0</v>
      </c>
      <c r="J1036" s="693">
        <v>0.75</v>
      </c>
      <c r="K1036" s="21" t="s">
        <v>3194</v>
      </c>
      <c r="L1036" s="21">
        <v>5.520067591E9</v>
      </c>
      <c r="M1036" s="21" t="s">
        <v>65</v>
      </c>
      <c r="N1036" s="21" t="s">
        <v>550</v>
      </c>
      <c r="O1036" s="21" t="s">
        <v>3196</v>
      </c>
      <c r="P1036" s="21" t="s">
        <v>12490</v>
      </c>
      <c r="Q1036" s="61">
        <f>COUNTIF('Hedef Liste'!$A:$A,A1036)</f>
        <v>1</v>
      </c>
    </row>
    <row r="1037" hidden="1">
      <c r="A1037" s="21" t="s">
        <v>8251</v>
      </c>
      <c r="B1037" s="21" t="s">
        <v>8252</v>
      </c>
      <c r="C1037" s="691" t="s">
        <v>12510</v>
      </c>
      <c r="D1037" s="21" t="s">
        <v>74</v>
      </c>
      <c r="E1037" s="692">
        <v>20.0</v>
      </c>
      <c r="F1037" s="694"/>
      <c r="G1037" s="692">
        <v>0.0</v>
      </c>
      <c r="H1037" s="692">
        <v>12.0</v>
      </c>
      <c r="I1037" s="692">
        <v>12.0</v>
      </c>
      <c r="J1037" s="693">
        <v>0.0</v>
      </c>
      <c r="K1037" s="21" t="s">
        <v>8253</v>
      </c>
      <c r="L1037" s="21">
        <v>5.352505607E9</v>
      </c>
      <c r="M1037" s="21" t="s">
        <v>47</v>
      </c>
      <c r="N1037" s="21" t="s">
        <v>6884</v>
      </c>
      <c r="O1037" s="21" t="s">
        <v>8254</v>
      </c>
      <c r="P1037" s="21" t="s">
        <v>12490</v>
      </c>
      <c r="Q1037" s="61">
        <f>COUNTIF('Hedef Liste'!$A:$A,A1037)</f>
        <v>1</v>
      </c>
    </row>
    <row r="1038" hidden="1">
      <c r="A1038" s="21" t="s">
        <v>4040</v>
      </c>
      <c r="B1038" s="21" t="s">
        <v>4041</v>
      </c>
      <c r="C1038" s="691" t="s">
        <v>12489</v>
      </c>
      <c r="D1038" s="21" t="s">
        <v>74</v>
      </c>
      <c r="E1038" s="692">
        <v>219.0</v>
      </c>
      <c r="F1038" s="692">
        <v>6.0</v>
      </c>
      <c r="G1038" s="692">
        <v>0.0</v>
      </c>
      <c r="H1038" s="692">
        <v>64.0</v>
      </c>
      <c r="I1038" s="692">
        <v>64.0</v>
      </c>
      <c r="J1038" s="693">
        <v>0.0</v>
      </c>
      <c r="K1038" s="21" t="s">
        <v>4042</v>
      </c>
      <c r="L1038" s="21">
        <v>5.510835145E9</v>
      </c>
      <c r="M1038" s="21" t="s">
        <v>65</v>
      </c>
      <c r="N1038" s="21" t="s">
        <v>1852</v>
      </c>
      <c r="O1038" s="21" t="s">
        <v>4044</v>
      </c>
      <c r="P1038" s="21" t="s">
        <v>12490</v>
      </c>
      <c r="Q1038" s="61">
        <f>COUNTIF('Hedef Liste'!$A:$A,A1038)</f>
        <v>1</v>
      </c>
    </row>
    <row r="1039" hidden="1">
      <c r="A1039" s="21" t="s">
        <v>13095</v>
      </c>
      <c r="B1039" s="21" t="s">
        <v>13096</v>
      </c>
      <c r="C1039" s="691" t="s">
        <v>12489</v>
      </c>
      <c r="D1039" s="21" t="s">
        <v>325</v>
      </c>
      <c r="E1039" s="692">
        <v>107.0</v>
      </c>
      <c r="F1039" s="694"/>
      <c r="G1039" s="692">
        <v>51.0</v>
      </c>
      <c r="H1039" s="692">
        <v>8.0</v>
      </c>
      <c r="I1039" s="692">
        <v>59.0</v>
      </c>
      <c r="J1039" s="693">
        <v>0.86</v>
      </c>
      <c r="K1039" s="21" t="s">
        <v>12519</v>
      </c>
      <c r="L1039" s="21">
        <v>5.467245461E9</v>
      </c>
      <c r="M1039" s="21" t="s">
        <v>58</v>
      </c>
      <c r="N1039" s="21" t="s">
        <v>2851</v>
      </c>
      <c r="O1039" s="21" t="s">
        <v>13097</v>
      </c>
      <c r="P1039" s="21" t="s">
        <v>12505</v>
      </c>
      <c r="Q1039" s="61">
        <f>COUNTIF('Hedef Liste'!$A:$A,A1039)</f>
        <v>0</v>
      </c>
    </row>
    <row r="1040" hidden="1">
      <c r="A1040" s="21" t="s">
        <v>231</v>
      </c>
      <c r="B1040" s="21" t="s">
        <v>232</v>
      </c>
      <c r="C1040" s="691" t="s">
        <v>12489</v>
      </c>
      <c r="D1040" s="21" t="s">
        <v>233</v>
      </c>
      <c r="E1040" s="692">
        <v>173.0</v>
      </c>
      <c r="F1040" s="692">
        <v>7.0</v>
      </c>
      <c r="G1040" s="692">
        <v>0.0</v>
      </c>
      <c r="H1040" s="692">
        <v>12.0</v>
      </c>
      <c r="I1040" s="692">
        <v>12.0</v>
      </c>
      <c r="J1040" s="693">
        <v>0.0</v>
      </c>
      <c r="K1040" s="21" t="s">
        <v>234</v>
      </c>
      <c r="L1040" s="21">
        <v>5.45324555E9</v>
      </c>
      <c r="M1040" s="21" t="s">
        <v>47</v>
      </c>
      <c r="N1040" s="21" t="s">
        <v>94</v>
      </c>
      <c r="O1040" s="21" t="s">
        <v>235</v>
      </c>
      <c r="P1040" s="21" t="s">
        <v>12490</v>
      </c>
      <c r="Q1040" s="61">
        <f>COUNTIF('Hedef Liste'!$A:$A,A1040)</f>
        <v>1</v>
      </c>
    </row>
    <row r="1041" hidden="1">
      <c r="A1041" s="21" t="s">
        <v>2945</v>
      </c>
      <c r="B1041" s="21" t="s">
        <v>2946</v>
      </c>
      <c r="C1041" s="691" t="s">
        <v>12489</v>
      </c>
      <c r="D1041" s="21" t="s">
        <v>1828</v>
      </c>
      <c r="E1041" s="692">
        <v>399.0</v>
      </c>
      <c r="F1041" s="692">
        <v>16.0</v>
      </c>
      <c r="G1041" s="692">
        <v>5.0</v>
      </c>
      <c r="H1041" s="692">
        <v>11.0</v>
      </c>
      <c r="I1041" s="692">
        <v>16.0</v>
      </c>
      <c r="J1041" s="693">
        <v>0.31</v>
      </c>
      <c r="K1041" s="21" t="s">
        <v>2947</v>
      </c>
      <c r="L1041" s="21">
        <v>2.422286061E9</v>
      </c>
      <c r="M1041" s="21" t="s">
        <v>138</v>
      </c>
      <c r="N1041" s="21" t="s">
        <v>320</v>
      </c>
      <c r="O1041" s="21" t="s">
        <v>2948</v>
      </c>
      <c r="P1041" s="21" t="s">
        <v>12490</v>
      </c>
      <c r="Q1041" s="61">
        <f>COUNTIF('Hedef Liste'!$A:$A,A1041)</f>
        <v>1</v>
      </c>
    </row>
    <row r="1042" hidden="1">
      <c r="A1042" s="21" t="s">
        <v>3878</v>
      </c>
      <c r="B1042" s="21" t="s">
        <v>3879</v>
      </c>
      <c r="C1042" s="691" t="s">
        <v>12489</v>
      </c>
      <c r="D1042" s="21" t="s">
        <v>200</v>
      </c>
      <c r="E1042" s="692">
        <v>112.0</v>
      </c>
      <c r="F1042" s="692">
        <v>7.0</v>
      </c>
      <c r="G1042" s="692">
        <v>0.0</v>
      </c>
      <c r="H1042" s="692">
        <v>20.0</v>
      </c>
      <c r="I1042" s="692">
        <v>20.0</v>
      </c>
      <c r="J1042" s="693">
        <v>0.0</v>
      </c>
      <c r="K1042" s="21" t="s">
        <v>3880</v>
      </c>
      <c r="L1042" s="21">
        <v>5.4412341E9</v>
      </c>
      <c r="M1042" s="21" t="s">
        <v>47</v>
      </c>
      <c r="N1042" s="21" t="s">
        <v>187</v>
      </c>
      <c r="O1042" s="21" t="s">
        <v>3881</v>
      </c>
      <c r="P1042" s="21" t="s">
        <v>12490</v>
      </c>
      <c r="Q1042" s="61">
        <f>COUNTIF('Hedef Liste'!$A:$A,A1042)</f>
        <v>1</v>
      </c>
    </row>
    <row r="1043" hidden="1">
      <c r="A1043" s="21" t="s">
        <v>13098</v>
      </c>
      <c r="B1043" s="21" t="s">
        <v>13099</v>
      </c>
      <c r="C1043" s="691" t="s">
        <v>12510</v>
      </c>
      <c r="D1043" s="21" t="s">
        <v>110</v>
      </c>
      <c r="E1043" s="692">
        <v>101.0</v>
      </c>
      <c r="F1043" s="694"/>
      <c r="G1043" s="692">
        <v>62.0</v>
      </c>
      <c r="H1043" s="692">
        <v>30.0</v>
      </c>
      <c r="I1043" s="692">
        <v>92.0</v>
      </c>
      <c r="J1043" s="693">
        <v>0.67</v>
      </c>
      <c r="K1043" s="21" t="s">
        <v>13064</v>
      </c>
      <c r="L1043" s="21">
        <v>2.424401188E9</v>
      </c>
      <c r="M1043" s="21" t="s">
        <v>47</v>
      </c>
      <c r="N1043" s="21" t="s">
        <v>145</v>
      </c>
      <c r="O1043" s="21" t="s">
        <v>13100</v>
      </c>
      <c r="P1043" s="21" t="s">
        <v>12505</v>
      </c>
      <c r="Q1043" s="61">
        <f>COUNTIF('Hedef Liste'!$A:$A,A1043)</f>
        <v>0</v>
      </c>
    </row>
    <row r="1044" hidden="1">
      <c r="A1044" s="21" t="s">
        <v>6986</v>
      </c>
      <c r="B1044" s="21" t="s">
        <v>6987</v>
      </c>
      <c r="C1044" s="691" t="s">
        <v>12489</v>
      </c>
      <c r="D1044" s="21" t="s">
        <v>5859</v>
      </c>
      <c r="E1044" s="692">
        <v>240.0</v>
      </c>
      <c r="F1044" s="692">
        <v>37.0</v>
      </c>
      <c r="G1044" s="692">
        <v>19.0</v>
      </c>
      <c r="H1044" s="692">
        <v>1.0</v>
      </c>
      <c r="I1044" s="692">
        <v>20.0</v>
      </c>
      <c r="J1044" s="693">
        <v>0.95</v>
      </c>
      <c r="K1044" s="21" t="s">
        <v>215</v>
      </c>
      <c r="L1044" s="21">
        <v>2.423230002E9</v>
      </c>
      <c r="M1044" s="21" t="s">
        <v>47</v>
      </c>
      <c r="N1044" s="21" t="s">
        <v>187</v>
      </c>
      <c r="O1044" s="21" t="s">
        <v>6988</v>
      </c>
      <c r="P1044" s="21" t="s">
        <v>12490</v>
      </c>
      <c r="Q1044" s="61">
        <f>COUNTIF('Hedef Liste'!$A:$A,A1044)</f>
        <v>1</v>
      </c>
    </row>
    <row r="1045" hidden="1">
      <c r="A1045" s="21" t="s">
        <v>5803</v>
      </c>
      <c r="B1045" s="21" t="s">
        <v>5804</v>
      </c>
      <c r="C1045" s="691" t="s">
        <v>12489</v>
      </c>
      <c r="D1045" s="21" t="s">
        <v>143</v>
      </c>
      <c r="E1045" s="692">
        <v>571.0</v>
      </c>
      <c r="F1045" s="692">
        <v>70.0</v>
      </c>
      <c r="G1045" s="692">
        <v>3.0</v>
      </c>
      <c r="H1045" s="692">
        <v>57.0</v>
      </c>
      <c r="I1045" s="692">
        <v>60.0</v>
      </c>
      <c r="J1045" s="693">
        <v>0.05</v>
      </c>
      <c r="K1045" s="21" t="s">
        <v>5805</v>
      </c>
      <c r="L1045" s="21">
        <v>5.426393649E9</v>
      </c>
      <c r="M1045" s="21" t="s">
        <v>47</v>
      </c>
      <c r="N1045" s="21" t="s">
        <v>451</v>
      </c>
      <c r="O1045" s="21" t="s">
        <v>5806</v>
      </c>
      <c r="P1045" s="21" t="s">
        <v>12490</v>
      </c>
      <c r="Q1045" s="61">
        <f>COUNTIF('Hedef Liste'!$A:$A,A1045)</f>
        <v>1</v>
      </c>
    </row>
    <row r="1046" hidden="1">
      <c r="A1046" s="21" t="s">
        <v>4586</v>
      </c>
      <c r="B1046" s="21" t="s">
        <v>13101</v>
      </c>
      <c r="C1046" s="691" t="s">
        <v>12510</v>
      </c>
      <c r="D1046" s="21" t="s">
        <v>200</v>
      </c>
      <c r="E1046" s="692">
        <v>220.0</v>
      </c>
      <c r="F1046" s="694"/>
      <c r="G1046" s="692">
        <v>0.0</v>
      </c>
      <c r="H1046" s="692">
        <v>16.0</v>
      </c>
      <c r="I1046" s="692">
        <v>16.0</v>
      </c>
      <c r="J1046" s="693">
        <v>0.0</v>
      </c>
      <c r="K1046" s="21" t="s">
        <v>4588</v>
      </c>
      <c r="L1046" s="21">
        <v>2.423393439E9</v>
      </c>
      <c r="M1046" s="21" t="s">
        <v>65</v>
      </c>
      <c r="N1046" s="21" t="s">
        <v>778</v>
      </c>
      <c r="O1046" s="21" t="s">
        <v>4589</v>
      </c>
      <c r="P1046" s="21" t="s">
        <v>12490</v>
      </c>
      <c r="Q1046" s="61">
        <f>COUNTIF('Hedef Liste'!$A:$A,A1046)</f>
        <v>1</v>
      </c>
    </row>
    <row r="1047" hidden="1">
      <c r="A1047" s="21" t="s">
        <v>1367</v>
      </c>
      <c r="B1047" s="21" t="s">
        <v>1368</v>
      </c>
      <c r="C1047" s="691" t="s">
        <v>12489</v>
      </c>
      <c r="D1047" s="21" t="s">
        <v>1007</v>
      </c>
      <c r="E1047" s="692">
        <v>1177.0</v>
      </c>
      <c r="F1047" s="692">
        <v>59.0</v>
      </c>
      <c r="G1047" s="692">
        <v>0.0</v>
      </c>
      <c r="H1047" s="692">
        <v>15.0</v>
      </c>
      <c r="I1047" s="692">
        <v>15.0</v>
      </c>
      <c r="J1047" s="693">
        <v>0.0</v>
      </c>
      <c r="K1047" s="21" t="s">
        <v>1369</v>
      </c>
      <c r="L1047" s="21">
        <v>2.422303228E9</v>
      </c>
      <c r="M1047" s="21" t="s">
        <v>138</v>
      </c>
      <c r="N1047" s="21" t="s">
        <v>1096</v>
      </c>
      <c r="O1047" s="21" t="s">
        <v>1370</v>
      </c>
      <c r="P1047" s="21" t="s">
        <v>12490</v>
      </c>
      <c r="Q1047" s="61">
        <f>COUNTIF('Hedef Liste'!$A:$A,A1047)</f>
        <v>1</v>
      </c>
    </row>
    <row r="1048" hidden="1">
      <c r="A1048" s="21" t="s">
        <v>4124</v>
      </c>
      <c r="B1048" s="21" t="s">
        <v>4125</v>
      </c>
      <c r="C1048" s="691" t="s">
        <v>12489</v>
      </c>
      <c r="D1048" s="21" t="s">
        <v>152</v>
      </c>
      <c r="E1048" s="692">
        <v>145.0</v>
      </c>
      <c r="F1048" s="692">
        <v>6.0</v>
      </c>
      <c r="G1048" s="692">
        <v>0.0</v>
      </c>
      <c r="H1048" s="692">
        <v>25.0</v>
      </c>
      <c r="I1048" s="692">
        <v>25.0</v>
      </c>
      <c r="J1048" s="693">
        <v>0.0</v>
      </c>
      <c r="K1048" s="21" t="s">
        <v>4126</v>
      </c>
      <c r="L1048" s="21">
        <v>5.317692231E9</v>
      </c>
      <c r="M1048" s="21" t="s">
        <v>58</v>
      </c>
      <c r="N1048" s="21" t="s">
        <v>59</v>
      </c>
      <c r="O1048" s="21" t="s">
        <v>4127</v>
      </c>
      <c r="P1048" s="21" t="s">
        <v>12490</v>
      </c>
      <c r="Q1048" s="61">
        <f>COUNTIF('Hedef Liste'!$A:$A,A1048)</f>
        <v>1</v>
      </c>
    </row>
    <row r="1049" hidden="1">
      <c r="A1049" s="21" t="s">
        <v>1753</v>
      </c>
      <c r="B1049" s="21" t="s">
        <v>1754</v>
      </c>
      <c r="C1049" s="691" t="s">
        <v>12489</v>
      </c>
      <c r="D1049" s="21" t="s">
        <v>102</v>
      </c>
      <c r="E1049" s="692">
        <v>1624.0</v>
      </c>
      <c r="F1049" s="692">
        <v>102.0</v>
      </c>
      <c r="G1049" s="692">
        <v>0.0</v>
      </c>
      <c r="H1049" s="692">
        <v>44.0</v>
      </c>
      <c r="I1049" s="692">
        <v>44.0</v>
      </c>
      <c r="J1049" s="693">
        <v>0.0</v>
      </c>
      <c r="K1049" s="21" t="s">
        <v>1755</v>
      </c>
      <c r="L1049" s="21">
        <v>5.413202908E9</v>
      </c>
      <c r="M1049" s="21" t="s">
        <v>138</v>
      </c>
      <c r="N1049" s="21" t="s">
        <v>1756</v>
      </c>
      <c r="O1049" s="21" t="s">
        <v>1757</v>
      </c>
      <c r="P1049" s="21" t="s">
        <v>12490</v>
      </c>
      <c r="Q1049" s="61">
        <f>COUNTIF('Hedef Liste'!$A:$A,A1049)</f>
        <v>1</v>
      </c>
    </row>
    <row r="1050" hidden="1">
      <c r="A1050" s="21" t="s">
        <v>4621</v>
      </c>
      <c r="B1050" s="21" t="s">
        <v>4622</v>
      </c>
      <c r="C1050" s="691" t="s">
        <v>12489</v>
      </c>
      <c r="D1050" s="21" t="s">
        <v>74</v>
      </c>
      <c r="E1050" s="692">
        <v>621.0</v>
      </c>
      <c r="F1050" s="692">
        <v>29.0</v>
      </c>
      <c r="G1050" s="692">
        <v>33.0</v>
      </c>
      <c r="H1050" s="692">
        <v>10.0</v>
      </c>
      <c r="I1050" s="692">
        <v>43.0</v>
      </c>
      <c r="J1050" s="693">
        <v>0.77</v>
      </c>
      <c r="K1050" s="21" t="s">
        <v>4623</v>
      </c>
      <c r="L1050" s="21">
        <v>5.319108537E9</v>
      </c>
      <c r="M1050" s="21" t="s">
        <v>138</v>
      </c>
      <c r="N1050" s="21" t="s">
        <v>382</v>
      </c>
      <c r="O1050" s="21" t="s">
        <v>4624</v>
      </c>
      <c r="P1050" s="21" t="s">
        <v>12490</v>
      </c>
      <c r="Q1050" s="61">
        <f>COUNTIF('Hedef Liste'!$A:$A,A1050)</f>
        <v>1</v>
      </c>
    </row>
    <row r="1051" hidden="1">
      <c r="A1051" s="21" t="s">
        <v>4907</v>
      </c>
      <c r="B1051" s="21" t="s">
        <v>4908</v>
      </c>
      <c r="C1051" s="691" t="s">
        <v>12489</v>
      </c>
      <c r="D1051" s="21" t="s">
        <v>152</v>
      </c>
      <c r="E1051" s="692">
        <v>1367.0</v>
      </c>
      <c r="F1051" s="692">
        <v>193.0</v>
      </c>
      <c r="G1051" s="692">
        <v>3.0</v>
      </c>
      <c r="H1051" s="692">
        <v>4.0</v>
      </c>
      <c r="I1051" s="692">
        <v>7.0</v>
      </c>
      <c r="J1051" s="693">
        <v>0.43</v>
      </c>
      <c r="K1051" s="21" t="s">
        <v>4909</v>
      </c>
      <c r="L1051" s="21">
        <v>5.325829159E9</v>
      </c>
      <c r="M1051" s="21" t="s">
        <v>368</v>
      </c>
      <c r="N1051" s="21" t="s">
        <v>682</v>
      </c>
      <c r="O1051" s="21" t="s">
        <v>4910</v>
      </c>
      <c r="P1051" s="21" t="s">
        <v>12490</v>
      </c>
      <c r="Q1051" s="61">
        <f>COUNTIF('Hedef Liste'!$A:$A,A1051)</f>
        <v>1</v>
      </c>
    </row>
    <row r="1052" hidden="1">
      <c r="A1052" s="21" t="s">
        <v>5591</v>
      </c>
      <c r="B1052" s="21" t="s">
        <v>5592</v>
      </c>
      <c r="C1052" s="691" t="s">
        <v>12489</v>
      </c>
      <c r="D1052" s="21" t="s">
        <v>325</v>
      </c>
      <c r="E1052" s="692">
        <v>321.0</v>
      </c>
      <c r="F1052" s="692">
        <v>2.0</v>
      </c>
      <c r="G1052" s="692">
        <v>7.0</v>
      </c>
      <c r="H1052" s="692">
        <v>20.0</v>
      </c>
      <c r="I1052" s="692">
        <v>27.0</v>
      </c>
      <c r="J1052" s="693">
        <v>0.26</v>
      </c>
      <c r="K1052" s="21" t="s">
        <v>5593</v>
      </c>
      <c r="L1052" s="21">
        <v>2.422448584E9</v>
      </c>
      <c r="M1052" s="21" t="s">
        <v>47</v>
      </c>
      <c r="N1052" s="21" t="s">
        <v>270</v>
      </c>
      <c r="O1052" s="21" t="s">
        <v>5594</v>
      </c>
      <c r="P1052" s="21" t="s">
        <v>12490</v>
      </c>
      <c r="Q1052" s="61">
        <f>COUNTIF('Hedef Liste'!$A:$A,A1052)</f>
        <v>1</v>
      </c>
    </row>
    <row r="1053" hidden="1">
      <c r="A1053" s="21" t="s">
        <v>13102</v>
      </c>
      <c r="B1053" s="21" t="s">
        <v>13103</v>
      </c>
      <c r="C1053" s="691" t="s">
        <v>12489</v>
      </c>
      <c r="D1053" s="21" t="s">
        <v>110</v>
      </c>
      <c r="E1053" s="692">
        <v>3095.0</v>
      </c>
      <c r="F1053" s="692">
        <v>245.0</v>
      </c>
      <c r="G1053" s="692">
        <v>76.0</v>
      </c>
      <c r="H1053" s="692">
        <v>16.0</v>
      </c>
      <c r="I1053" s="692">
        <v>92.0</v>
      </c>
      <c r="J1053" s="693">
        <v>0.83</v>
      </c>
      <c r="K1053" s="21" t="s">
        <v>12842</v>
      </c>
      <c r="L1053" s="21">
        <v>2.427423131E9</v>
      </c>
      <c r="M1053" s="21" t="s">
        <v>58</v>
      </c>
      <c r="N1053" s="21" t="s">
        <v>1823</v>
      </c>
      <c r="O1053" s="21" t="s">
        <v>13104</v>
      </c>
      <c r="P1053" s="21" t="s">
        <v>12505</v>
      </c>
      <c r="Q1053" s="61">
        <f>COUNTIF('Hedef Liste'!$A:$A,A1053)</f>
        <v>0</v>
      </c>
    </row>
    <row r="1054" hidden="1">
      <c r="A1054" s="21" t="s">
        <v>13105</v>
      </c>
      <c r="B1054" s="21" t="s">
        <v>13106</v>
      </c>
      <c r="C1054" s="691" t="s">
        <v>12489</v>
      </c>
      <c r="D1054" s="21" t="s">
        <v>45</v>
      </c>
      <c r="E1054" s="692">
        <v>2860.0</v>
      </c>
      <c r="F1054" s="692">
        <v>85.0</v>
      </c>
      <c r="G1054" s="692">
        <v>0.0</v>
      </c>
      <c r="H1054" s="692">
        <v>14.0</v>
      </c>
      <c r="I1054" s="692">
        <v>14.0</v>
      </c>
      <c r="J1054" s="693">
        <v>0.0</v>
      </c>
      <c r="K1054" s="21" t="s">
        <v>13107</v>
      </c>
      <c r="L1054" s="21">
        <v>2.426266557E9</v>
      </c>
      <c r="M1054" s="21" t="s">
        <v>47</v>
      </c>
      <c r="N1054" s="21" t="s">
        <v>1059</v>
      </c>
      <c r="O1054" s="21" t="s">
        <v>13108</v>
      </c>
      <c r="P1054" s="21" t="s">
        <v>12505</v>
      </c>
      <c r="Q1054" s="61">
        <f>COUNTIF('Hedef Liste'!$A:$A,A1054)</f>
        <v>0</v>
      </c>
    </row>
    <row r="1055" hidden="1">
      <c r="A1055" s="21" t="s">
        <v>5314</v>
      </c>
      <c r="B1055" s="21" t="s">
        <v>13109</v>
      </c>
      <c r="C1055" s="691" t="s">
        <v>12489</v>
      </c>
      <c r="D1055" s="21" t="s">
        <v>233</v>
      </c>
      <c r="E1055" s="692">
        <v>4179.0</v>
      </c>
      <c r="F1055" s="692">
        <v>183.0</v>
      </c>
      <c r="G1055" s="692">
        <v>31.0</v>
      </c>
      <c r="H1055" s="692">
        <v>12.0</v>
      </c>
      <c r="I1055" s="692">
        <v>43.0</v>
      </c>
      <c r="J1055" s="693">
        <v>0.72</v>
      </c>
      <c r="K1055" s="21" t="s">
        <v>5041</v>
      </c>
      <c r="L1055" s="21">
        <v>5.050418741E9</v>
      </c>
      <c r="M1055" s="21" t="s">
        <v>47</v>
      </c>
      <c r="N1055" s="21" t="s">
        <v>81</v>
      </c>
      <c r="O1055" s="21" t="s">
        <v>5042</v>
      </c>
      <c r="P1055" s="21" t="s">
        <v>12490</v>
      </c>
      <c r="Q1055" s="61">
        <f>COUNTIF('Hedef Liste'!$A:$A,A1055)</f>
        <v>1</v>
      </c>
    </row>
    <row r="1056" hidden="1">
      <c r="A1056" s="21" t="s">
        <v>3947</v>
      </c>
      <c r="B1056" s="21" t="s">
        <v>13110</v>
      </c>
      <c r="C1056" s="691" t="s">
        <v>12489</v>
      </c>
      <c r="D1056" s="21" t="s">
        <v>152</v>
      </c>
      <c r="E1056" s="692">
        <v>306.0</v>
      </c>
      <c r="F1056" s="692">
        <v>18.0</v>
      </c>
      <c r="G1056" s="692">
        <v>0.0</v>
      </c>
      <c r="H1056" s="692">
        <v>31.0</v>
      </c>
      <c r="I1056" s="692">
        <v>31.0</v>
      </c>
      <c r="J1056" s="693">
        <v>0.0</v>
      </c>
      <c r="K1056" s="21" t="s">
        <v>3949</v>
      </c>
      <c r="L1056" s="21">
        <v>2.423395299E9</v>
      </c>
      <c r="M1056" s="21" t="s">
        <v>65</v>
      </c>
      <c r="N1056" s="21" t="s">
        <v>1090</v>
      </c>
      <c r="O1056" s="21" t="s">
        <v>3950</v>
      </c>
      <c r="P1056" s="21" t="s">
        <v>12490</v>
      </c>
      <c r="Q1056" s="61">
        <f>COUNTIF('Hedef Liste'!$A:$A,A1056)</f>
        <v>1</v>
      </c>
    </row>
    <row r="1057" hidden="1">
      <c r="A1057" s="21" t="s">
        <v>8073</v>
      </c>
      <c r="B1057" s="21" t="s">
        <v>8074</v>
      </c>
      <c r="C1057" s="691" t="s">
        <v>12489</v>
      </c>
      <c r="D1057" s="21" t="s">
        <v>818</v>
      </c>
      <c r="E1057" s="692">
        <v>807.0</v>
      </c>
      <c r="F1057" s="692">
        <v>11.0</v>
      </c>
      <c r="G1057" s="692">
        <v>50.0</v>
      </c>
      <c r="H1057" s="692">
        <v>44.0</v>
      </c>
      <c r="I1057" s="692">
        <v>94.0</v>
      </c>
      <c r="J1057" s="693">
        <v>0.53</v>
      </c>
      <c r="K1057" s="21" t="s">
        <v>8075</v>
      </c>
      <c r="L1057" s="21">
        <v>5.539200414E9</v>
      </c>
      <c r="M1057" s="21" t="s">
        <v>65</v>
      </c>
      <c r="N1057" s="21" t="s">
        <v>1065</v>
      </c>
      <c r="O1057" s="21" t="s">
        <v>8076</v>
      </c>
      <c r="P1057" s="21" t="s">
        <v>12490</v>
      </c>
      <c r="Q1057" s="61">
        <f>COUNTIF('Hedef Liste'!$A:$A,A1057)</f>
        <v>1</v>
      </c>
    </row>
    <row r="1058" hidden="1">
      <c r="A1058" s="21" t="s">
        <v>5145</v>
      </c>
      <c r="B1058" s="21" t="s">
        <v>5146</v>
      </c>
      <c r="C1058" s="691" t="s">
        <v>12489</v>
      </c>
      <c r="D1058" s="21" t="s">
        <v>110</v>
      </c>
      <c r="E1058" s="692">
        <v>163.0</v>
      </c>
      <c r="F1058" s="692">
        <v>15.0</v>
      </c>
      <c r="G1058" s="692">
        <v>0.0</v>
      </c>
      <c r="H1058" s="692">
        <v>11.0</v>
      </c>
      <c r="I1058" s="692">
        <v>11.0</v>
      </c>
      <c r="J1058" s="696">
        <v>0.0</v>
      </c>
      <c r="K1058" s="21" t="s">
        <v>4003</v>
      </c>
      <c r="L1058" s="21">
        <v>2.42349406E9</v>
      </c>
      <c r="M1058" s="21" t="s">
        <v>47</v>
      </c>
      <c r="N1058" s="21" t="s">
        <v>187</v>
      </c>
      <c r="O1058" s="21" t="s">
        <v>4004</v>
      </c>
      <c r="P1058" s="21" t="s">
        <v>12490</v>
      </c>
      <c r="Q1058" s="61">
        <f>COUNTIF('Hedef Liste'!$A:$A,A1058)</f>
        <v>1</v>
      </c>
    </row>
    <row r="1059" hidden="1">
      <c r="A1059" s="21" t="s">
        <v>1322</v>
      </c>
      <c r="B1059" s="21" t="s">
        <v>13111</v>
      </c>
      <c r="C1059" s="691" t="s">
        <v>12489</v>
      </c>
      <c r="D1059" s="21" t="s">
        <v>63</v>
      </c>
      <c r="E1059" s="692">
        <v>295.0</v>
      </c>
      <c r="F1059" s="692">
        <v>17.0</v>
      </c>
      <c r="G1059" s="692">
        <v>0.0</v>
      </c>
      <c r="H1059" s="692">
        <v>33.0</v>
      </c>
      <c r="I1059" s="692">
        <v>33.0</v>
      </c>
      <c r="J1059" s="693">
        <v>0.0</v>
      </c>
      <c r="K1059" s="21" t="s">
        <v>1324</v>
      </c>
      <c r="L1059" s="21">
        <v>2.422408383E9</v>
      </c>
      <c r="M1059" s="21" t="s">
        <v>47</v>
      </c>
      <c r="N1059" s="21" t="s">
        <v>1923</v>
      </c>
      <c r="O1059" s="21" t="s">
        <v>1325</v>
      </c>
      <c r="P1059" s="21" t="s">
        <v>12490</v>
      </c>
      <c r="Q1059" s="61">
        <f>COUNTIF('Hedef Liste'!$A:$A,A1059)</f>
        <v>1</v>
      </c>
    </row>
    <row r="1060" hidden="1">
      <c r="A1060" s="21" t="s">
        <v>4069</v>
      </c>
      <c r="B1060" s="21" t="s">
        <v>4070</v>
      </c>
      <c r="C1060" s="691" t="s">
        <v>12489</v>
      </c>
      <c r="D1060" s="21" t="s">
        <v>152</v>
      </c>
      <c r="E1060" s="692">
        <v>400.0</v>
      </c>
      <c r="F1060" s="692">
        <v>14.0</v>
      </c>
      <c r="G1060" s="692">
        <v>8.0</v>
      </c>
      <c r="H1060" s="692">
        <v>30.0</v>
      </c>
      <c r="I1060" s="692">
        <v>38.0</v>
      </c>
      <c r="J1060" s="693">
        <v>0.21</v>
      </c>
      <c r="K1060" s="21" t="s">
        <v>4071</v>
      </c>
      <c r="L1060" s="21">
        <v>2.425131789E9</v>
      </c>
      <c r="M1060" s="21" t="s">
        <v>368</v>
      </c>
      <c r="N1060" s="21" t="s">
        <v>825</v>
      </c>
      <c r="O1060" s="21" t="s">
        <v>4072</v>
      </c>
      <c r="P1060" s="21" t="s">
        <v>12490</v>
      </c>
      <c r="Q1060" s="61">
        <f>COUNTIF('Hedef Liste'!$A:$A,A1060)</f>
        <v>1</v>
      </c>
    </row>
    <row r="1061" hidden="1">
      <c r="A1061" s="21" t="s">
        <v>6904</v>
      </c>
      <c r="B1061" s="21" t="s">
        <v>6905</v>
      </c>
      <c r="C1061" s="691" t="s">
        <v>12489</v>
      </c>
      <c r="D1061" s="21" t="s">
        <v>45</v>
      </c>
      <c r="E1061" s="692">
        <v>308.0</v>
      </c>
      <c r="F1061" s="694"/>
      <c r="G1061" s="692">
        <v>0.0</v>
      </c>
      <c r="H1061" s="692">
        <v>34.0</v>
      </c>
      <c r="I1061" s="692">
        <v>34.0</v>
      </c>
      <c r="J1061" s="693">
        <v>0.0</v>
      </c>
      <c r="K1061" s="21" t="s">
        <v>6906</v>
      </c>
      <c r="L1061" s="21">
        <v>5.524836409E9</v>
      </c>
      <c r="M1061" s="21" t="s">
        <v>388</v>
      </c>
      <c r="N1061" s="21" t="s">
        <v>6907</v>
      </c>
      <c r="O1061" s="21" t="s">
        <v>6908</v>
      </c>
      <c r="P1061" s="21" t="s">
        <v>12490</v>
      </c>
      <c r="Q1061" s="61">
        <f>COUNTIF('Hedef Liste'!$A:$A,A1061)</f>
        <v>1</v>
      </c>
    </row>
    <row r="1062" hidden="1">
      <c r="A1062" s="21" t="s">
        <v>3462</v>
      </c>
      <c r="B1062" s="21" t="s">
        <v>3463</v>
      </c>
      <c r="C1062" s="691" t="s">
        <v>12489</v>
      </c>
      <c r="D1062" s="21" t="s">
        <v>45</v>
      </c>
      <c r="E1062" s="692">
        <v>967.0</v>
      </c>
      <c r="F1062" s="692">
        <v>44.0</v>
      </c>
      <c r="G1062" s="692">
        <v>10.0</v>
      </c>
      <c r="H1062" s="692">
        <v>49.0</v>
      </c>
      <c r="I1062" s="692">
        <v>59.0</v>
      </c>
      <c r="J1062" s="693">
        <v>0.17</v>
      </c>
      <c r="K1062" s="21" t="s">
        <v>3464</v>
      </c>
      <c r="L1062" s="21">
        <v>5.465629067E9</v>
      </c>
      <c r="M1062" s="21" t="s">
        <v>65</v>
      </c>
      <c r="N1062" s="21" t="s">
        <v>2189</v>
      </c>
      <c r="O1062" s="21" t="s">
        <v>3465</v>
      </c>
      <c r="P1062" s="21" t="s">
        <v>12490</v>
      </c>
      <c r="Q1062" s="61">
        <f>COUNTIF('Hedef Liste'!$A:$A,A1062)</f>
        <v>1</v>
      </c>
    </row>
    <row r="1063" hidden="1">
      <c r="A1063" s="21" t="s">
        <v>2523</v>
      </c>
      <c r="B1063" s="21" t="s">
        <v>2524</v>
      </c>
      <c r="C1063" s="691" t="s">
        <v>12489</v>
      </c>
      <c r="D1063" s="21" t="s">
        <v>233</v>
      </c>
      <c r="E1063" s="692">
        <v>192.0</v>
      </c>
      <c r="F1063" s="694"/>
      <c r="G1063" s="692">
        <v>0.0</v>
      </c>
      <c r="H1063" s="692">
        <v>19.0</v>
      </c>
      <c r="I1063" s="692">
        <v>19.0</v>
      </c>
      <c r="J1063" s="693">
        <v>0.0</v>
      </c>
      <c r="K1063" s="21" t="s">
        <v>2525</v>
      </c>
      <c r="L1063" s="21">
        <v>5.511286673E9</v>
      </c>
      <c r="M1063" s="21" t="s">
        <v>47</v>
      </c>
      <c r="N1063" s="21" t="s">
        <v>278</v>
      </c>
      <c r="O1063" s="21" t="s">
        <v>13112</v>
      </c>
      <c r="P1063" s="21" t="s">
        <v>12490</v>
      </c>
      <c r="Q1063" s="61">
        <f>COUNTIF('Hedef Liste'!$A:$A,A1063)</f>
        <v>1</v>
      </c>
    </row>
    <row r="1064" hidden="1">
      <c r="A1064" s="21" t="s">
        <v>11178</v>
      </c>
      <c r="B1064" s="21" t="s">
        <v>11179</v>
      </c>
      <c r="C1064" s="691" t="s">
        <v>12489</v>
      </c>
      <c r="D1064" s="21" t="s">
        <v>92</v>
      </c>
      <c r="E1064" s="692">
        <v>23.0</v>
      </c>
      <c r="F1064" s="694"/>
      <c r="G1064" s="692">
        <v>50.0</v>
      </c>
      <c r="H1064" s="692">
        <v>66.0</v>
      </c>
      <c r="I1064" s="692">
        <v>116.0</v>
      </c>
      <c r="J1064" s="693">
        <v>0.43</v>
      </c>
      <c r="K1064" s="21" t="s">
        <v>13113</v>
      </c>
      <c r="L1064" s="21">
        <v>5.530679995E9</v>
      </c>
      <c r="M1064" s="21" t="s">
        <v>47</v>
      </c>
      <c r="N1064" s="21" t="s">
        <v>603</v>
      </c>
      <c r="O1064" s="21" t="s">
        <v>13114</v>
      </c>
      <c r="P1064" s="21" t="s">
        <v>12490</v>
      </c>
      <c r="Q1064" s="61">
        <f>COUNTIF('Hedef Liste'!$A:$A,A1064)</f>
        <v>0</v>
      </c>
    </row>
    <row r="1065" hidden="1">
      <c r="A1065" s="21" t="s">
        <v>117</v>
      </c>
      <c r="B1065" s="21" t="s">
        <v>13115</v>
      </c>
      <c r="C1065" s="691" t="s">
        <v>12489</v>
      </c>
      <c r="D1065" s="21" t="s">
        <v>110</v>
      </c>
      <c r="E1065" s="692">
        <v>207.0</v>
      </c>
      <c r="F1065" s="692">
        <v>7.0</v>
      </c>
      <c r="G1065" s="692">
        <v>15.0</v>
      </c>
      <c r="H1065" s="692">
        <v>60.0</v>
      </c>
      <c r="I1065" s="692">
        <v>75.0</v>
      </c>
      <c r="J1065" s="693">
        <v>0.2</v>
      </c>
      <c r="K1065" s="21" t="s">
        <v>111</v>
      </c>
      <c r="L1065" s="21">
        <v>2.4222203E9</v>
      </c>
      <c r="M1065" s="21" t="s">
        <v>47</v>
      </c>
      <c r="N1065" s="21" t="s">
        <v>119</v>
      </c>
      <c r="O1065" s="21" t="s">
        <v>120</v>
      </c>
      <c r="P1065" s="21" t="s">
        <v>12490</v>
      </c>
      <c r="Q1065" s="61">
        <f>COUNTIF('Hedef Liste'!$A:$A,A1065)</f>
        <v>1</v>
      </c>
    </row>
    <row r="1066" hidden="1">
      <c r="A1066" s="21" t="s">
        <v>2791</v>
      </c>
      <c r="B1066" s="21" t="s">
        <v>2792</v>
      </c>
      <c r="C1066" s="691" t="s">
        <v>12510</v>
      </c>
      <c r="D1066" s="21" t="s">
        <v>200</v>
      </c>
      <c r="E1066" s="692">
        <v>14.0</v>
      </c>
      <c r="F1066" s="694"/>
      <c r="G1066" s="692">
        <v>0.0</v>
      </c>
      <c r="H1066" s="692">
        <v>35.0</v>
      </c>
      <c r="I1066" s="692">
        <v>35.0</v>
      </c>
      <c r="J1066" s="693">
        <v>0.0</v>
      </c>
      <c r="K1066" s="21" t="s">
        <v>2793</v>
      </c>
      <c r="L1066" s="21">
        <v>2.422293112E9</v>
      </c>
      <c r="M1066" s="21" t="s">
        <v>138</v>
      </c>
      <c r="N1066" s="21" t="s">
        <v>320</v>
      </c>
      <c r="O1066" s="21" t="s">
        <v>2794</v>
      </c>
      <c r="P1066" s="21" t="s">
        <v>12490</v>
      </c>
      <c r="Q1066" s="61">
        <f>COUNTIF('Hedef Liste'!$A:$A,A1066)</f>
        <v>1</v>
      </c>
    </row>
    <row r="1067" hidden="1">
      <c r="A1067" s="21" t="s">
        <v>7154</v>
      </c>
      <c r="B1067" s="21" t="s">
        <v>7155</v>
      </c>
      <c r="C1067" s="691" t="s">
        <v>12489</v>
      </c>
      <c r="D1067" s="21" t="s">
        <v>45</v>
      </c>
      <c r="E1067" s="692">
        <v>861.0</v>
      </c>
      <c r="F1067" s="692">
        <v>68.0</v>
      </c>
      <c r="G1067" s="692">
        <v>0.0</v>
      </c>
      <c r="H1067" s="692">
        <v>8.0</v>
      </c>
      <c r="I1067" s="692">
        <v>8.0</v>
      </c>
      <c r="J1067" s="693">
        <v>0.0</v>
      </c>
      <c r="K1067" s="21" t="s">
        <v>7156</v>
      </c>
      <c r="L1067" s="21">
        <v>2.425153033E9</v>
      </c>
      <c r="M1067" s="21" t="s">
        <v>368</v>
      </c>
      <c r="N1067" s="21" t="s">
        <v>719</v>
      </c>
      <c r="O1067" s="21" t="s">
        <v>7157</v>
      </c>
      <c r="P1067" s="21" t="s">
        <v>12490</v>
      </c>
      <c r="Q1067" s="61">
        <f>COUNTIF('Hedef Liste'!$A:$A,A1067)</f>
        <v>1</v>
      </c>
    </row>
    <row r="1068" hidden="1">
      <c r="A1068" s="21" t="s">
        <v>3486</v>
      </c>
      <c r="B1068" s="21" t="s">
        <v>3487</v>
      </c>
      <c r="C1068" s="691" t="s">
        <v>12489</v>
      </c>
      <c r="D1068" s="21" t="s">
        <v>110</v>
      </c>
      <c r="E1068" s="692">
        <v>125.0</v>
      </c>
      <c r="F1068" s="692">
        <v>8.0</v>
      </c>
      <c r="G1068" s="692">
        <v>21.0</v>
      </c>
      <c r="H1068" s="692">
        <v>22.0</v>
      </c>
      <c r="I1068" s="692">
        <v>43.0</v>
      </c>
      <c r="J1068" s="693">
        <v>0.49</v>
      </c>
      <c r="K1068" s="21" t="s">
        <v>1971</v>
      </c>
      <c r="L1068" s="21">
        <v>5.41287282E9</v>
      </c>
      <c r="M1068" s="21" t="s">
        <v>47</v>
      </c>
      <c r="N1068" s="21" t="s">
        <v>1202</v>
      </c>
      <c r="O1068" s="21" t="s">
        <v>3488</v>
      </c>
      <c r="P1068" s="21" t="s">
        <v>12490</v>
      </c>
      <c r="Q1068" s="61">
        <f>COUNTIF('Hedef Liste'!$A:$A,A1068)</f>
        <v>1</v>
      </c>
    </row>
    <row r="1069" hidden="1">
      <c r="A1069" s="21" t="s">
        <v>4372</v>
      </c>
      <c r="B1069" s="21" t="s">
        <v>4373</v>
      </c>
      <c r="C1069" s="691" t="s">
        <v>12489</v>
      </c>
      <c r="D1069" s="21" t="s">
        <v>233</v>
      </c>
      <c r="E1069" s="692">
        <v>586.0</v>
      </c>
      <c r="F1069" s="692">
        <v>86.0</v>
      </c>
      <c r="G1069" s="692">
        <v>23.0</v>
      </c>
      <c r="H1069" s="692">
        <v>17.0</v>
      </c>
      <c r="I1069" s="692">
        <v>40.0</v>
      </c>
      <c r="J1069" s="693">
        <v>0.58</v>
      </c>
      <c r="K1069" s="21" t="s">
        <v>4374</v>
      </c>
      <c r="L1069" s="21">
        <v>2.422304465E9</v>
      </c>
      <c r="M1069" s="21" t="s">
        <v>138</v>
      </c>
      <c r="N1069" s="21" t="s">
        <v>320</v>
      </c>
      <c r="O1069" s="21" t="s">
        <v>4375</v>
      </c>
      <c r="P1069" s="21" t="s">
        <v>12490</v>
      </c>
      <c r="Q1069" s="61">
        <f>COUNTIF('Hedef Liste'!$A:$A,A1069)</f>
        <v>1</v>
      </c>
    </row>
    <row r="1070" hidden="1">
      <c r="A1070" s="21" t="s">
        <v>4733</v>
      </c>
      <c r="B1070" s="694" t="str">
        <f>+ Alfa Plus Pide, Muratpaşa(Yeşilbahçe Mah.)</f>
        <v>#ERROR!</v>
      </c>
      <c r="C1070" s="691" t="s">
        <v>12489</v>
      </c>
      <c r="D1070" s="21" t="s">
        <v>152</v>
      </c>
      <c r="E1070" s="692">
        <v>144.0</v>
      </c>
      <c r="F1070" s="692">
        <v>5.0</v>
      </c>
      <c r="G1070" s="692">
        <v>8.0</v>
      </c>
      <c r="H1070" s="692">
        <v>25.0</v>
      </c>
      <c r="I1070" s="692">
        <v>33.0</v>
      </c>
      <c r="J1070" s="693">
        <v>0.24</v>
      </c>
      <c r="K1070" s="21" t="s">
        <v>1971</v>
      </c>
      <c r="L1070" s="21">
        <v>5.41287282E9</v>
      </c>
      <c r="M1070" s="21" t="s">
        <v>47</v>
      </c>
      <c r="N1070" s="21" t="s">
        <v>1202</v>
      </c>
      <c r="O1070" s="21" t="s">
        <v>4735</v>
      </c>
      <c r="P1070" s="21" t="s">
        <v>12490</v>
      </c>
      <c r="Q1070" s="61">
        <f>COUNTIF('Hedef Liste'!$A:$A,A1070)</f>
        <v>1</v>
      </c>
    </row>
    <row r="1071" hidden="1">
      <c r="A1071" s="21" t="s">
        <v>2317</v>
      </c>
      <c r="B1071" s="21" t="s">
        <v>2318</v>
      </c>
      <c r="C1071" s="691" t="s">
        <v>12489</v>
      </c>
      <c r="D1071" s="21" t="s">
        <v>200</v>
      </c>
      <c r="E1071" s="692">
        <v>551.0</v>
      </c>
      <c r="F1071" s="692">
        <v>13.0</v>
      </c>
      <c r="G1071" s="692">
        <v>0.0</v>
      </c>
      <c r="H1071" s="692">
        <v>21.0</v>
      </c>
      <c r="I1071" s="692">
        <v>21.0</v>
      </c>
      <c r="J1071" s="693">
        <v>0.0</v>
      </c>
      <c r="K1071" s="21" t="s">
        <v>2319</v>
      </c>
      <c r="L1071" s="21">
        <v>2.428871168E9</v>
      </c>
      <c r="M1071" s="21" t="s">
        <v>327</v>
      </c>
      <c r="N1071" s="21" t="s">
        <v>2320</v>
      </c>
      <c r="O1071" s="21" t="s">
        <v>2321</v>
      </c>
      <c r="P1071" s="21" t="s">
        <v>12490</v>
      </c>
      <c r="Q1071" s="61">
        <f>COUNTIF('Hedef Liste'!$A:$A,A1071)</f>
        <v>1</v>
      </c>
    </row>
    <row r="1072" hidden="1">
      <c r="A1072" s="21" t="s">
        <v>13116</v>
      </c>
      <c r="B1072" s="21" t="s">
        <v>13117</v>
      </c>
      <c r="C1072" s="691" t="s">
        <v>12510</v>
      </c>
      <c r="D1072" s="21" t="s">
        <v>74</v>
      </c>
      <c r="F1072" s="694"/>
      <c r="G1072" s="692">
        <v>73.0</v>
      </c>
      <c r="H1072" s="692">
        <v>19.0</v>
      </c>
      <c r="I1072" s="692">
        <v>92.0</v>
      </c>
      <c r="J1072" s="693">
        <v>0.79</v>
      </c>
      <c r="K1072" s="21" t="s">
        <v>13118</v>
      </c>
      <c r="L1072" s="21">
        <v>2.423180072E9</v>
      </c>
      <c r="M1072" s="21" t="s">
        <v>47</v>
      </c>
      <c r="N1072" s="21" t="s">
        <v>227</v>
      </c>
      <c r="O1072" s="21" t="s">
        <v>13119</v>
      </c>
      <c r="P1072" s="21" t="s">
        <v>12505</v>
      </c>
      <c r="Q1072" s="61">
        <f>COUNTIF('Hedef Liste'!$A:$A,A1072)</f>
        <v>0</v>
      </c>
    </row>
    <row r="1073" hidden="1">
      <c r="A1073" s="21" t="s">
        <v>3705</v>
      </c>
      <c r="B1073" s="21" t="s">
        <v>3706</v>
      </c>
      <c r="C1073" s="691" t="s">
        <v>12489</v>
      </c>
      <c r="D1073" s="21" t="s">
        <v>818</v>
      </c>
      <c r="F1073" s="694"/>
      <c r="G1073" s="692">
        <v>16.0</v>
      </c>
      <c r="H1073" s="692">
        <v>7.0</v>
      </c>
      <c r="I1073" s="692">
        <v>23.0</v>
      </c>
      <c r="J1073" s="693">
        <v>0.7</v>
      </c>
      <c r="K1073" s="21" t="s">
        <v>3707</v>
      </c>
      <c r="L1073" s="21">
        <v>5.072359898E9</v>
      </c>
      <c r="M1073" s="21" t="s">
        <v>65</v>
      </c>
      <c r="N1073" s="21" t="s">
        <v>755</v>
      </c>
      <c r="O1073" s="21" t="s">
        <v>3708</v>
      </c>
      <c r="P1073" s="21" t="s">
        <v>12490</v>
      </c>
      <c r="Q1073" s="61">
        <f>COUNTIF('Hedef Liste'!$A:$A,A1073)</f>
        <v>1</v>
      </c>
    </row>
    <row r="1074" hidden="1">
      <c r="A1074" s="21" t="s">
        <v>6294</v>
      </c>
      <c r="B1074" s="21" t="s">
        <v>6295</v>
      </c>
      <c r="C1074" s="691" t="s">
        <v>12510</v>
      </c>
      <c r="D1074" s="21" t="s">
        <v>325</v>
      </c>
      <c r="E1074" s="692">
        <v>40.0</v>
      </c>
      <c r="F1074" s="694"/>
      <c r="G1074" s="692">
        <v>97.0</v>
      </c>
      <c r="H1074" s="692">
        <v>90.0</v>
      </c>
      <c r="I1074" s="692">
        <v>187.0</v>
      </c>
      <c r="J1074" s="693">
        <v>0.52</v>
      </c>
      <c r="K1074" s="21" t="s">
        <v>6296</v>
      </c>
      <c r="L1074" s="21">
        <v>5.366136471E9</v>
      </c>
      <c r="M1074" s="21" t="s">
        <v>368</v>
      </c>
      <c r="N1074" s="21" t="s">
        <v>784</v>
      </c>
      <c r="O1074" s="21" t="s">
        <v>6297</v>
      </c>
      <c r="P1074" s="21" t="s">
        <v>12505</v>
      </c>
      <c r="Q1074" s="61">
        <f>COUNTIF('Hedef Liste'!$A:$A,A1074)</f>
        <v>1</v>
      </c>
    </row>
    <row r="1075" hidden="1">
      <c r="A1075" s="21" t="s">
        <v>3575</v>
      </c>
      <c r="B1075" s="21" t="s">
        <v>3576</v>
      </c>
      <c r="C1075" s="691" t="s">
        <v>12489</v>
      </c>
      <c r="D1075" s="21" t="s">
        <v>126</v>
      </c>
      <c r="E1075" s="692">
        <v>62.0</v>
      </c>
      <c r="F1075" s="692">
        <v>1.0</v>
      </c>
      <c r="G1075" s="692">
        <v>0.0</v>
      </c>
      <c r="H1075" s="692">
        <v>22.0</v>
      </c>
      <c r="I1075" s="692">
        <v>22.0</v>
      </c>
      <c r="J1075" s="693">
        <v>0.0</v>
      </c>
      <c r="K1075" s="21" t="s">
        <v>3577</v>
      </c>
      <c r="L1075" s="21">
        <v>2.423382217E9</v>
      </c>
      <c r="M1075" s="21" t="s">
        <v>65</v>
      </c>
      <c r="N1075" s="21" t="s">
        <v>778</v>
      </c>
      <c r="O1075" s="21" t="s">
        <v>3578</v>
      </c>
      <c r="P1075" s="21" t="s">
        <v>12490</v>
      </c>
      <c r="Q1075" s="61">
        <f>COUNTIF('Hedef Liste'!$A:$A,A1075)</f>
        <v>1</v>
      </c>
    </row>
    <row r="1076" hidden="1">
      <c r="A1076" s="21" t="s">
        <v>5666</v>
      </c>
      <c r="B1076" s="21" t="s">
        <v>5667</v>
      </c>
      <c r="C1076" s="691" t="s">
        <v>12489</v>
      </c>
      <c r="D1076" s="21" t="s">
        <v>325</v>
      </c>
      <c r="E1076" s="692">
        <v>2582.0</v>
      </c>
      <c r="F1076" s="692">
        <v>123.0</v>
      </c>
      <c r="G1076" s="692">
        <v>17.0</v>
      </c>
      <c r="H1076" s="692">
        <v>7.0</v>
      </c>
      <c r="I1076" s="692">
        <v>24.0</v>
      </c>
      <c r="J1076" s="693">
        <v>0.71</v>
      </c>
      <c r="K1076" s="21" t="s">
        <v>5668</v>
      </c>
      <c r="L1076" s="21">
        <v>5.304474307E9</v>
      </c>
      <c r="M1076" s="21" t="s">
        <v>65</v>
      </c>
      <c r="N1076" s="21" t="s">
        <v>112</v>
      </c>
      <c r="O1076" s="21" t="s">
        <v>5669</v>
      </c>
      <c r="P1076" s="21" t="s">
        <v>12490</v>
      </c>
      <c r="Q1076" s="61">
        <f>COUNTIF('Hedef Liste'!$A:$A,A1076)</f>
        <v>1</v>
      </c>
    </row>
    <row r="1077" hidden="1">
      <c r="A1077" s="21" t="s">
        <v>1795</v>
      </c>
      <c r="B1077" s="21" t="s">
        <v>1796</v>
      </c>
      <c r="C1077" s="691" t="s">
        <v>12510</v>
      </c>
      <c r="D1077" s="21" t="s">
        <v>233</v>
      </c>
      <c r="E1077" s="692">
        <v>810.0</v>
      </c>
      <c r="F1077" s="694"/>
      <c r="G1077" s="692">
        <v>19.0</v>
      </c>
      <c r="H1077" s="692">
        <v>34.0</v>
      </c>
      <c r="I1077" s="692">
        <v>53.0</v>
      </c>
      <c r="J1077" s="693">
        <v>0.36</v>
      </c>
      <c r="K1077" s="21" t="s">
        <v>1797</v>
      </c>
      <c r="L1077" s="21">
        <v>5.4317807E9</v>
      </c>
      <c r="M1077" s="21" t="s">
        <v>47</v>
      </c>
      <c r="N1077" s="21" t="s">
        <v>603</v>
      </c>
      <c r="O1077" s="21" t="s">
        <v>1798</v>
      </c>
      <c r="P1077" s="21" t="s">
        <v>12490</v>
      </c>
      <c r="Q1077" s="61">
        <f>COUNTIF('Hedef Liste'!$A:$A,A1077)</f>
        <v>1</v>
      </c>
    </row>
    <row r="1078" hidden="1">
      <c r="A1078" s="21" t="s">
        <v>2086</v>
      </c>
      <c r="B1078" s="21" t="s">
        <v>2087</v>
      </c>
      <c r="C1078" s="691" t="s">
        <v>12489</v>
      </c>
      <c r="D1078" s="21" t="s">
        <v>74</v>
      </c>
      <c r="E1078" s="692">
        <v>476.0</v>
      </c>
      <c r="F1078" s="692">
        <v>43.0</v>
      </c>
      <c r="G1078" s="692">
        <v>0.0</v>
      </c>
      <c r="H1078" s="692">
        <v>34.0</v>
      </c>
      <c r="I1078" s="692">
        <v>34.0</v>
      </c>
      <c r="J1078" s="693">
        <v>0.0</v>
      </c>
      <c r="K1078" s="21" t="s">
        <v>2088</v>
      </c>
      <c r="L1078" s="21">
        <v>5.4491685E9</v>
      </c>
      <c r="M1078" s="21" t="s">
        <v>368</v>
      </c>
      <c r="N1078" s="21" t="s">
        <v>784</v>
      </c>
      <c r="O1078" s="21" t="s">
        <v>2089</v>
      </c>
      <c r="P1078" s="21" t="s">
        <v>12490</v>
      </c>
      <c r="Q1078" s="61">
        <f>COUNTIF('Hedef Liste'!$A:$A,A1078)</f>
        <v>1</v>
      </c>
    </row>
    <row r="1079" hidden="1">
      <c r="A1079" s="21" t="s">
        <v>13120</v>
      </c>
      <c r="B1079" s="21" t="s">
        <v>13121</v>
      </c>
      <c r="C1079" s="691" t="s">
        <v>12510</v>
      </c>
      <c r="D1079" s="21" t="s">
        <v>325</v>
      </c>
      <c r="E1079" s="694"/>
      <c r="F1079" s="694"/>
      <c r="G1079" s="692">
        <v>127.0</v>
      </c>
      <c r="H1079" s="692">
        <v>12.0</v>
      </c>
      <c r="I1079" s="692">
        <v>139.0</v>
      </c>
      <c r="J1079" s="693">
        <v>0.91</v>
      </c>
      <c r="K1079" s="21" t="s">
        <v>12519</v>
      </c>
      <c r="L1079" s="21">
        <v>5.012409696E9</v>
      </c>
      <c r="M1079" s="21" t="s">
        <v>58</v>
      </c>
      <c r="N1079" s="21" t="s">
        <v>1886</v>
      </c>
      <c r="O1079" s="21" t="s">
        <v>13122</v>
      </c>
      <c r="P1079" s="21" t="s">
        <v>12505</v>
      </c>
      <c r="Q1079" s="61">
        <f>COUNTIF('Hedef Liste'!$A:$A,A1079)</f>
        <v>0</v>
      </c>
    </row>
    <row r="1080" hidden="1">
      <c r="A1080" s="21" t="s">
        <v>7984</v>
      </c>
      <c r="B1080" s="21" t="s">
        <v>7985</v>
      </c>
      <c r="C1080" s="691" t="s">
        <v>12489</v>
      </c>
      <c r="D1080" s="21" t="s">
        <v>152</v>
      </c>
      <c r="E1080" s="692">
        <v>371.0</v>
      </c>
      <c r="F1080" s="692">
        <v>19.0</v>
      </c>
      <c r="G1080" s="692">
        <v>16.0</v>
      </c>
      <c r="H1080" s="692">
        <v>1.0</v>
      </c>
      <c r="I1080" s="692">
        <v>17.0</v>
      </c>
      <c r="J1080" s="693">
        <v>0.94</v>
      </c>
      <c r="K1080" s="21" t="s">
        <v>7986</v>
      </c>
      <c r="L1080" s="21">
        <v>2.423253994E9</v>
      </c>
      <c r="M1080" s="21" t="s">
        <v>65</v>
      </c>
      <c r="N1080" s="21" t="s">
        <v>614</v>
      </c>
      <c r="O1080" s="21" t="s">
        <v>7987</v>
      </c>
      <c r="P1080" s="21" t="s">
        <v>12490</v>
      </c>
      <c r="Q1080" s="61">
        <f>COUNTIF('Hedef Liste'!$A:$A,A1080)</f>
        <v>1</v>
      </c>
    </row>
    <row r="1081" hidden="1">
      <c r="A1081" s="21" t="s">
        <v>108</v>
      </c>
      <c r="B1081" s="21" t="s">
        <v>109</v>
      </c>
      <c r="C1081" s="691" t="s">
        <v>12489</v>
      </c>
      <c r="D1081" s="21" t="s">
        <v>110</v>
      </c>
      <c r="E1081" s="692">
        <v>846.0</v>
      </c>
      <c r="F1081" s="692">
        <v>110.0</v>
      </c>
      <c r="G1081" s="692">
        <v>16.0</v>
      </c>
      <c r="H1081" s="692">
        <v>58.0</v>
      </c>
      <c r="I1081" s="692">
        <v>74.0</v>
      </c>
      <c r="J1081" s="693">
        <v>0.22</v>
      </c>
      <c r="K1081" s="21" t="s">
        <v>111</v>
      </c>
      <c r="L1081" s="21">
        <v>2.422269595E9</v>
      </c>
      <c r="M1081" s="21" t="s">
        <v>65</v>
      </c>
      <c r="N1081" s="21" t="s">
        <v>285</v>
      </c>
      <c r="O1081" s="21" t="s">
        <v>113</v>
      </c>
      <c r="P1081" s="21" t="s">
        <v>12490</v>
      </c>
      <c r="Q1081" s="61">
        <f>COUNTIF('Hedef Liste'!$A:$A,A1081)</f>
        <v>1</v>
      </c>
    </row>
    <row r="1082" hidden="1">
      <c r="A1082" s="21" t="s">
        <v>2346</v>
      </c>
      <c r="B1082" s="21" t="s">
        <v>2347</v>
      </c>
      <c r="C1082" s="691" t="s">
        <v>12489</v>
      </c>
      <c r="D1082" s="21" t="s">
        <v>200</v>
      </c>
      <c r="E1082" s="692">
        <v>205.0</v>
      </c>
      <c r="F1082" s="692">
        <v>44.0</v>
      </c>
      <c r="G1082" s="692">
        <v>7.0</v>
      </c>
      <c r="H1082" s="692">
        <v>39.0</v>
      </c>
      <c r="I1082" s="692">
        <v>46.0</v>
      </c>
      <c r="J1082" s="693">
        <v>0.15</v>
      </c>
      <c r="K1082" s="21" t="s">
        <v>2348</v>
      </c>
      <c r="L1082" s="21">
        <v>5.075411729E9</v>
      </c>
      <c r="M1082" s="21" t="s">
        <v>58</v>
      </c>
      <c r="N1082" s="21" t="s">
        <v>2349</v>
      </c>
      <c r="O1082" s="21" t="s">
        <v>2350</v>
      </c>
      <c r="P1082" s="21" t="s">
        <v>12490</v>
      </c>
      <c r="Q1082" s="61">
        <f>COUNTIF('Hedef Liste'!$A:$A,A1082)</f>
        <v>1</v>
      </c>
    </row>
    <row r="1083" hidden="1">
      <c r="A1083" s="21" t="s">
        <v>4033</v>
      </c>
      <c r="B1083" s="21" t="s">
        <v>4034</v>
      </c>
      <c r="C1083" s="691" t="s">
        <v>12489</v>
      </c>
      <c r="D1083" s="21" t="s">
        <v>200</v>
      </c>
      <c r="E1083" s="692">
        <v>84.0</v>
      </c>
      <c r="F1083" s="692">
        <v>13.0</v>
      </c>
      <c r="G1083" s="692">
        <v>11.0</v>
      </c>
      <c r="H1083" s="692">
        <v>4.0</v>
      </c>
      <c r="I1083" s="692">
        <v>15.0</v>
      </c>
      <c r="J1083" s="693">
        <v>0.73</v>
      </c>
      <c r="K1083" s="21" t="s">
        <v>4035</v>
      </c>
      <c r="L1083" s="21">
        <v>5.348128432E9</v>
      </c>
      <c r="M1083" s="21" t="s">
        <v>47</v>
      </c>
      <c r="N1083" s="21" t="s">
        <v>766</v>
      </c>
      <c r="O1083" s="21" t="s">
        <v>4036</v>
      </c>
      <c r="P1083" s="21" t="s">
        <v>12490</v>
      </c>
      <c r="Q1083" s="61">
        <f>COUNTIF('Hedef Liste'!$A:$A,A1083)</f>
        <v>1</v>
      </c>
    </row>
    <row r="1084" hidden="1">
      <c r="A1084" s="21" t="s">
        <v>5716</v>
      </c>
      <c r="B1084" s="21" t="s">
        <v>5717</v>
      </c>
      <c r="C1084" s="691" t="s">
        <v>12489</v>
      </c>
      <c r="D1084" s="21" t="s">
        <v>325</v>
      </c>
      <c r="E1084" s="692">
        <v>253.0</v>
      </c>
      <c r="F1084" s="692">
        <v>16.0</v>
      </c>
      <c r="G1084" s="692">
        <v>0.0</v>
      </c>
      <c r="H1084" s="692">
        <v>13.0</v>
      </c>
      <c r="I1084" s="692">
        <v>13.0</v>
      </c>
      <c r="J1084" s="693">
        <v>0.0</v>
      </c>
      <c r="K1084" s="21" t="s">
        <v>2688</v>
      </c>
      <c r="L1084" s="21">
        <v>2.427228202E9</v>
      </c>
      <c r="M1084" s="21" t="s">
        <v>388</v>
      </c>
      <c r="N1084" s="21" t="s">
        <v>483</v>
      </c>
      <c r="O1084" s="21" t="s">
        <v>5718</v>
      </c>
      <c r="P1084" s="21" t="s">
        <v>12490</v>
      </c>
      <c r="Q1084" s="61">
        <f>COUNTIF('Hedef Liste'!$A:$A,A1084)</f>
        <v>1</v>
      </c>
    </row>
    <row r="1085" hidden="1">
      <c r="A1085" s="21" t="s">
        <v>3826</v>
      </c>
      <c r="B1085" s="21" t="s">
        <v>3827</v>
      </c>
      <c r="C1085" s="691" t="s">
        <v>12510</v>
      </c>
      <c r="D1085" s="21" t="s">
        <v>45</v>
      </c>
      <c r="E1085" s="692">
        <v>82.0</v>
      </c>
      <c r="F1085" s="694"/>
      <c r="G1085" s="692">
        <v>8.0</v>
      </c>
      <c r="H1085" s="692">
        <v>2.0</v>
      </c>
      <c r="I1085" s="692">
        <v>10.0</v>
      </c>
      <c r="J1085" s="693">
        <v>0.8</v>
      </c>
      <c r="K1085" s="21" t="s">
        <v>3828</v>
      </c>
      <c r="L1085" s="21">
        <v>5.422859797E9</v>
      </c>
      <c r="M1085" s="21" t="s">
        <v>65</v>
      </c>
      <c r="N1085" s="21" t="s">
        <v>66</v>
      </c>
      <c r="O1085" s="21" t="s">
        <v>3829</v>
      </c>
      <c r="P1085" s="21" t="s">
        <v>12490</v>
      </c>
      <c r="Q1085" s="61">
        <f>COUNTIF('Hedef Liste'!$A:$A,A1085)</f>
        <v>1</v>
      </c>
    </row>
    <row r="1086" hidden="1">
      <c r="A1086" s="21" t="s">
        <v>2381</v>
      </c>
      <c r="B1086" s="21" t="s">
        <v>2382</v>
      </c>
      <c r="C1086" s="691" t="s">
        <v>12489</v>
      </c>
      <c r="D1086" s="21" t="s">
        <v>200</v>
      </c>
      <c r="E1086" s="692">
        <v>177.0</v>
      </c>
      <c r="F1086" s="692">
        <v>6.0</v>
      </c>
      <c r="G1086" s="692">
        <v>0.0</v>
      </c>
      <c r="H1086" s="692">
        <v>24.0</v>
      </c>
      <c r="I1086" s="692">
        <v>24.0</v>
      </c>
      <c r="J1086" s="693">
        <v>0.0</v>
      </c>
      <c r="K1086" s="21" t="s">
        <v>2383</v>
      </c>
      <c r="L1086" s="21">
        <v>5.510925876E9</v>
      </c>
      <c r="M1086" s="21" t="s">
        <v>368</v>
      </c>
      <c r="N1086" s="21" t="s">
        <v>369</v>
      </c>
      <c r="O1086" s="21" t="s">
        <v>2384</v>
      </c>
      <c r="P1086" s="21" t="s">
        <v>12490</v>
      </c>
      <c r="Q1086" s="61">
        <f>COUNTIF('Hedef Liste'!$A:$A,A1086)</f>
        <v>1</v>
      </c>
    </row>
    <row r="1087" hidden="1">
      <c r="A1087" s="21" t="s">
        <v>1692</v>
      </c>
      <c r="B1087" s="21" t="s">
        <v>1693</v>
      </c>
      <c r="C1087" s="691" t="s">
        <v>12489</v>
      </c>
      <c r="D1087" s="21" t="s">
        <v>1694</v>
      </c>
      <c r="E1087" s="692">
        <v>139.0</v>
      </c>
      <c r="F1087" s="692">
        <v>18.0</v>
      </c>
      <c r="G1087" s="692">
        <v>14.0</v>
      </c>
      <c r="H1087" s="692">
        <v>59.0</v>
      </c>
      <c r="I1087" s="692">
        <v>73.0</v>
      </c>
      <c r="J1087" s="693">
        <v>0.19</v>
      </c>
      <c r="K1087" s="21" t="s">
        <v>1695</v>
      </c>
      <c r="L1087" s="21">
        <v>5.498137403E9</v>
      </c>
      <c r="M1087" s="21" t="s">
        <v>138</v>
      </c>
      <c r="N1087" s="21" t="s">
        <v>320</v>
      </c>
      <c r="O1087" s="21" t="s">
        <v>1696</v>
      </c>
      <c r="P1087" s="21" t="s">
        <v>12490</v>
      </c>
      <c r="Q1087" s="61">
        <f>COUNTIF('Hedef Liste'!$A:$A,A1087)</f>
        <v>1</v>
      </c>
    </row>
    <row r="1088" hidden="1">
      <c r="A1088" s="21" t="s">
        <v>2331</v>
      </c>
      <c r="B1088" s="21" t="s">
        <v>2332</v>
      </c>
      <c r="C1088" s="691" t="s">
        <v>12489</v>
      </c>
      <c r="D1088" s="21" t="s">
        <v>200</v>
      </c>
      <c r="E1088" s="692">
        <v>1063.0</v>
      </c>
      <c r="F1088" s="692">
        <v>24.0</v>
      </c>
      <c r="G1088" s="692">
        <v>0.0</v>
      </c>
      <c r="H1088" s="692">
        <v>20.0</v>
      </c>
      <c r="I1088" s="692">
        <v>20.0</v>
      </c>
      <c r="J1088" s="693">
        <v>0.0</v>
      </c>
      <c r="K1088" s="21" t="s">
        <v>2333</v>
      </c>
      <c r="L1088" s="21">
        <v>2.423352737E9</v>
      </c>
      <c r="M1088" s="21" t="s">
        <v>47</v>
      </c>
      <c r="N1088" s="21" t="s">
        <v>639</v>
      </c>
      <c r="O1088" s="21" t="s">
        <v>2334</v>
      </c>
      <c r="P1088" s="21" t="s">
        <v>12490</v>
      </c>
      <c r="Q1088" s="61">
        <f>COUNTIF('Hedef Liste'!$A:$A,A1088)</f>
        <v>1</v>
      </c>
    </row>
    <row r="1089" hidden="1">
      <c r="A1089" s="21" t="s">
        <v>5097</v>
      </c>
      <c r="B1089" s="21" t="s">
        <v>5098</v>
      </c>
      <c r="C1089" s="691" t="s">
        <v>12510</v>
      </c>
      <c r="D1089" s="21" t="s">
        <v>110</v>
      </c>
      <c r="E1089" s="692">
        <v>463.0</v>
      </c>
      <c r="F1089" s="694"/>
      <c r="G1089" s="692">
        <v>0.0</v>
      </c>
      <c r="H1089" s="692">
        <v>29.0</v>
      </c>
      <c r="I1089" s="692">
        <v>29.0</v>
      </c>
      <c r="J1089" s="693">
        <v>0.0</v>
      </c>
      <c r="K1089" s="21" t="s">
        <v>5099</v>
      </c>
      <c r="L1089" s="21">
        <v>2.429992688E9</v>
      </c>
      <c r="M1089" s="21" t="s">
        <v>47</v>
      </c>
      <c r="N1089" s="21" t="s">
        <v>566</v>
      </c>
      <c r="O1089" s="21" t="s">
        <v>5100</v>
      </c>
      <c r="P1089" s="21" t="s">
        <v>12490</v>
      </c>
      <c r="Q1089" s="61">
        <f>COUNTIF('Hedef Liste'!$A:$A,A1089)</f>
        <v>1</v>
      </c>
    </row>
    <row r="1090" hidden="1">
      <c r="A1090" s="21" t="s">
        <v>7411</v>
      </c>
      <c r="B1090" s="21" t="s">
        <v>7412</v>
      </c>
      <c r="C1090" s="691" t="s">
        <v>12489</v>
      </c>
      <c r="D1090" s="21" t="s">
        <v>45</v>
      </c>
      <c r="E1090" s="692">
        <v>488.0</v>
      </c>
      <c r="F1090" s="692">
        <v>19.0</v>
      </c>
      <c r="G1090" s="692">
        <v>3.0</v>
      </c>
      <c r="H1090" s="692">
        <v>6.0</v>
      </c>
      <c r="I1090" s="692">
        <v>9.0</v>
      </c>
      <c r="J1090" s="693">
        <v>0.33</v>
      </c>
      <c r="K1090" s="21" t="s">
        <v>7413</v>
      </c>
      <c r="L1090" s="21">
        <v>5.323283244E9</v>
      </c>
      <c r="M1090" s="21" t="s">
        <v>47</v>
      </c>
      <c r="N1090" s="21" t="s">
        <v>410</v>
      </c>
      <c r="O1090" s="21" t="s">
        <v>7414</v>
      </c>
      <c r="P1090" s="21" t="s">
        <v>12490</v>
      </c>
      <c r="Q1090" s="61">
        <f>COUNTIF('Hedef Liste'!$A:$A,A1090)</f>
        <v>1</v>
      </c>
    </row>
    <row r="1091" hidden="1">
      <c r="A1091" s="21" t="s">
        <v>6990</v>
      </c>
      <c r="B1091" s="21" t="s">
        <v>6991</v>
      </c>
      <c r="C1091" s="691" t="s">
        <v>12489</v>
      </c>
      <c r="D1091" s="21" t="s">
        <v>5859</v>
      </c>
      <c r="E1091" s="692">
        <v>383.0</v>
      </c>
      <c r="F1091" s="692">
        <v>70.0</v>
      </c>
      <c r="G1091" s="692">
        <v>19.0</v>
      </c>
      <c r="H1091" s="692">
        <v>8.0</v>
      </c>
      <c r="I1091" s="692">
        <v>27.0</v>
      </c>
      <c r="J1091" s="693">
        <v>0.7</v>
      </c>
      <c r="K1091" s="21" t="s">
        <v>215</v>
      </c>
      <c r="L1091" s="21">
        <v>2.423230002E9</v>
      </c>
      <c r="M1091" s="21" t="s">
        <v>138</v>
      </c>
      <c r="N1091" s="21" t="s">
        <v>333</v>
      </c>
      <c r="O1091" s="21" t="s">
        <v>6992</v>
      </c>
      <c r="P1091" s="21" t="s">
        <v>12490</v>
      </c>
      <c r="Q1091" s="61">
        <f>COUNTIF('Hedef Liste'!$A:$A,A1091)</f>
        <v>1</v>
      </c>
    </row>
    <row r="1092" hidden="1">
      <c r="A1092" s="21" t="s">
        <v>13123</v>
      </c>
      <c r="B1092" s="21" t="s">
        <v>13124</v>
      </c>
      <c r="C1092" s="691" t="s">
        <v>12489</v>
      </c>
      <c r="D1092" s="21" t="s">
        <v>325</v>
      </c>
      <c r="E1092" s="692">
        <v>660.0</v>
      </c>
      <c r="F1092" s="692">
        <v>55.0</v>
      </c>
      <c r="G1092" s="692">
        <v>69.0</v>
      </c>
      <c r="H1092" s="692">
        <v>7.0</v>
      </c>
      <c r="I1092" s="692">
        <v>76.0</v>
      </c>
      <c r="J1092" s="693">
        <v>0.91</v>
      </c>
      <c r="K1092" s="21" t="s">
        <v>12519</v>
      </c>
      <c r="L1092" s="21">
        <v>5.330136964E9</v>
      </c>
      <c r="M1092" s="21" t="s">
        <v>138</v>
      </c>
      <c r="N1092" s="21" t="s">
        <v>3469</v>
      </c>
      <c r="O1092" s="21" t="s">
        <v>13125</v>
      </c>
      <c r="P1092" s="21" t="s">
        <v>12505</v>
      </c>
      <c r="Q1092" s="61">
        <f>COUNTIF('Hedef Liste'!$A:$A,A1092)</f>
        <v>0</v>
      </c>
    </row>
    <row r="1093" hidden="1">
      <c r="A1093" s="21" t="s">
        <v>7651</v>
      </c>
      <c r="B1093" s="21" t="s">
        <v>7652</v>
      </c>
      <c r="C1093" s="691" t="s">
        <v>12489</v>
      </c>
      <c r="D1093" s="21" t="s">
        <v>63</v>
      </c>
      <c r="E1093" s="692">
        <v>588.0</v>
      </c>
      <c r="F1093" s="692">
        <v>24.0</v>
      </c>
      <c r="G1093" s="692">
        <v>22.0</v>
      </c>
      <c r="H1093" s="692">
        <v>20.0</v>
      </c>
      <c r="I1093" s="692">
        <v>42.0</v>
      </c>
      <c r="J1093" s="693">
        <v>0.52</v>
      </c>
      <c r="K1093" s="21" t="s">
        <v>4640</v>
      </c>
      <c r="L1093" s="21">
        <v>5.52600902E9</v>
      </c>
      <c r="M1093" s="21" t="s">
        <v>47</v>
      </c>
      <c r="N1093" s="21" t="s">
        <v>94</v>
      </c>
      <c r="O1093" s="21" t="s">
        <v>4641</v>
      </c>
      <c r="P1093" s="21" t="s">
        <v>12490</v>
      </c>
      <c r="Q1093" s="61">
        <f>COUNTIF('Hedef Liste'!$A:$A,A1093)</f>
        <v>1</v>
      </c>
    </row>
    <row r="1094" hidden="1">
      <c r="A1094" s="21" t="s">
        <v>7735</v>
      </c>
      <c r="B1094" s="21" t="s">
        <v>7736</v>
      </c>
      <c r="C1094" s="691" t="s">
        <v>12489</v>
      </c>
      <c r="D1094" s="21" t="s">
        <v>45</v>
      </c>
      <c r="E1094" s="692">
        <v>211.0</v>
      </c>
      <c r="F1094" s="692">
        <v>8.0</v>
      </c>
      <c r="G1094" s="692">
        <v>0.0</v>
      </c>
      <c r="H1094" s="692">
        <v>21.0</v>
      </c>
      <c r="I1094" s="692">
        <v>21.0</v>
      </c>
      <c r="J1094" s="693">
        <v>0.0</v>
      </c>
      <c r="K1094" s="21" t="s">
        <v>7737</v>
      </c>
      <c r="L1094" s="21">
        <v>2.422440441E9</v>
      </c>
      <c r="M1094" s="21" t="s">
        <v>47</v>
      </c>
      <c r="N1094" s="21" t="s">
        <v>48</v>
      </c>
      <c r="O1094" s="21" t="s">
        <v>7738</v>
      </c>
      <c r="P1094" s="21" t="s">
        <v>12490</v>
      </c>
      <c r="Q1094" s="61">
        <f>COUNTIF('Hedef Liste'!$A:$A,A1094)</f>
        <v>1</v>
      </c>
    </row>
    <row r="1095" hidden="1">
      <c r="A1095" s="21" t="s">
        <v>4601</v>
      </c>
      <c r="B1095" s="21" t="s">
        <v>4602</v>
      </c>
      <c r="C1095" s="691" t="s">
        <v>12489</v>
      </c>
      <c r="D1095" s="21" t="s">
        <v>63</v>
      </c>
      <c r="E1095" s="692">
        <v>1730.0</v>
      </c>
      <c r="F1095" s="692">
        <v>146.0</v>
      </c>
      <c r="G1095" s="692">
        <v>19.0</v>
      </c>
      <c r="H1095" s="692">
        <v>20.0</v>
      </c>
      <c r="I1095" s="692">
        <v>39.0</v>
      </c>
      <c r="J1095" s="693">
        <v>0.49</v>
      </c>
      <c r="K1095" s="21" t="s">
        <v>4603</v>
      </c>
      <c r="L1095" s="21">
        <v>2.423167717E9</v>
      </c>
      <c r="M1095" s="21" t="s">
        <v>47</v>
      </c>
      <c r="N1095" s="21" t="s">
        <v>145</v>
      </c>
      <c r="O1095" s="21" t="s">
        <v>4604</v>
      </c>
      <c r="P1095" s="21" t="s">
        <v>12490</v>
      </c>
      <c r="Q1095" s="61">
        <f>COUNTIF('Hedef Liste'!$A:$A,A1095)</f>
        <v>1</v>
      </c>
    </row>
    <row r="1096" hidden="1">
      <c r="A1096" s="21" t="s">
        <v>7823</v>
      </c>
      <c r="B1096" s="21" t="s">
        <v>7824</v>
      </c>
      <c r="C1096" s="691" t="s">
        <v>12489</v>
      </c>
      <c r="D1096" s="21" t="s">
        <v>74</v>
      </c>
      <c r="E1096" s="692">
        <v>200.0</v>
      </c>
      <c r="F1096" s="694"/>
      <c r="G1096" s="692">
        <v>0.0</v>
      </c>
      <c r="H1096" s="692">
        <v>5.0</v>
      </c>
      <c r="I1096" s="692">
        <v>5.0</v>
      </c>
      <c r="J1096" s="693">
        <v>0.0</v>
      </c>
      <c r="K1096" s="21" t="s">
        <v>5545</v>
      </c>
      <c r="L1096" s="21">
        <v>2.423220772E9</v>
      </c>
      <c r="M1096" s="21" t="s">
        <v>47</v>
      </c>
      <c r="N1096" s="21" t="s">
        <v>657</v>
      </c>
      <c r="O1096" s="21" t="s">
        <v>7825</v>
      </c>
      <c r="P1096" s="21" t="s">
        <v>12490</v>
      </c>
      <c r="Q1096" s="61">
        <f>COUNTIF('Hedef Liste'!$A:$A,A1096)</f>
        <v>1</v>
      </c>
    </row>
    <row r="1097" hidden="1">
      <c r="A1097" s="21" t="s">
        <v>13126</v>
      </c>
      <c r="B1097" s="21" t="s">
        <v>13127</v>
      </c>
      <c r="C1097" s="691" t="s">
        <v>12489</v>
      </c>
      <c r="D1097" s="21" t="s">
        <v>344</v>
      </c>
      <c r="E1097" s="692">
        <v>12603.0</v>
      </c>
      <c r="F1097" s="692">
        <v>621.0</v>
      </c>
      <c r="G1097" s="692">
        <v>91.0</v>
      </c>
      <c r="H1097" s="692">
        <v>1.0</v>
      </c>
      <c r="I1097" s="692">
        <v>92.0</v>
      </c>
      <c r="J1097" s="693">
        <v>0.99</v>
      </c>
      <c r="K1097" s="21" t="s">
        <v>12588</v>
      </c>
      <c r="L1097" s="21">
        <v>1.111111111E9</v>
      </c>
      <c r="M1097" s="21" t="s">
        <v>138</v>
      </c>
      <c r="N1097" s="21" t="s">
        <v>320</v>
      </c>
      <c r="O1097" s="21" t="s">
        <v>13128</v>
      </c>
      <c r="P1097" s="21" t="s">
        <v>12505</v>
      </c>
      <c r="Q1097" s="61">
        <f>COUNTIF('Hedef Liste'!$A:$A,A1097)</f>
        <v>0</v>
      </c>
    </row>
    <row r="1098" hidden="1">
      <c r="A1098" s="21" t="s">
        <v>7669</v>
      </c>
      <c r="B1098" s="21" t="s">
        <v>7670</v>
      </c>
      <c r="C1098" s="691" t="s">
        <v>12510</v>
      </c>
      <c r="D1098" s="21" t="s">
        <v>102</v>
      </c>
      <c r="E1098" s="692">
        <v>89.0</v>
      </c>
      <c r="F1098" s="694"/>
      <c r="G1098" s="692">
        <v>48.0</v>
      </c>
      <c r="H1098" s="692">
        <v>38.0</v>
      </c>
      <c r="I1098" s="692">
        <v>86.0</v>
      </c>
      <c r="J1098" s="693">
        <v>0.56</v>
      </c>
      <c r="K1098" s="21" t="s">
        <v>7671</v>
      </c>
      <c r="L1098" s="21">
        <v>5.491007007E9</v>
      </c>
      <c r="M1098" s="21" t="s">
        <v>47</v>
      </c>
      <c r="N1098" s="21" t="s">
        <v>81</v>
      </c>
      <c r="O1098" s="21" t="s">
        <v>7672</v>
      </c>
      <c r="P1098" s="21" t="s">
        <v>12490</v>
      </c>
      <c r="Q1098" s="61">
        <f>COUNTIF('Hedef Liste'!$A:$A,A1098)</f>
        <v>1</v>
      </c>
    </row>
    <row r="1099" hidden="1">
      <c r="A1099" s="21" t="s">
        <v>3843</v>
      </c>
      <c r="B1099" s="21" t="s">
        <v>3844</v>
      </c>
      <c r="C1099" s="691" t="s">
        <v>12489</v>
      </c>
      <c r="D1099" s="21" t="s">
        <v>818</v>
      </c>
      <c r="E1099" s="692">
        <v>38.0</v>
      </c>
      <c r="F1099" s="692">
        <v>3.0</v>
      </c>
      <c r="G1099" s="692">
        <v>14.0</v>
      </c>
      <c r="H1099" s="692">
        <v>6.0</v>
      </c>
      <c r="I1099" s="692">
        <v>20.0</v>
      </c>
      <c r="J1099" s="693">
        <v>0.7</v>
      </c>
      <c r="K1099" s="21" t="s">
        <v>3845</v>
      </c>
      <c r="L1099" s="21">
        <v>5.332550727E9</v>
      </c>
      <c r="M1099" s="21" t="s">
        <v>47</v>
      </c>
      <c r="N1099" s="21" t="s">
        <v>639</v>
      </c>
      <c r="O1099" s="21" t="s">
        <v>3846</v>
      </c>
      <c r="P1099" s="21" t="s">
        <v>12490</v>
      </c>
      <c r="Q1099" s="61">
        <f>COUNTIF('Hedef Liste'!$A:$A,A1099)</f>
        <v>1</v>
      </c>
    </row>
    <row r="1100" hidden="1">
      <c r="A1100" s="21" t="s">
        <v>6842</v>
      </c>
      <c r="B1100" s="21" t="s">
        <v>6843</v>
      </c>
      <c r="C1100" s="691" t="s">
        <v>12510</v>
      </c>
      <c r="D1100" s="21" t="s">
        <v>92</v>
      </c>
      <c r="E1100" s="692">
        <v>21.0</v>
      </c>
      <c r="F1100" s="694"/>
      <c r="G1100" s="692">
        <v>14.0</v>
      </c>
      <c r="H1100" s="692">
        <v>4.0</v>
      </c>
      <c r="I1100" s="692">
        <v>18.0</v>
      </c>
      <c r="J1100" s="693">
        <v>0.78</v>
      </c>
      <c r="K1100" s="21" t="s">
        <v>6844</v>
      </c>
      <c r="L1100" s="21">
        <v>2.422297979E9</v>
      </c>
      <c r="M1100" s="21" t="s">
        <v>138</v>
      </c>
      <c r="N1100" s="21" t="s">
        <v>320</v>
      </c>
      <c r="O1100" s="21" t="s">
        <v>6845</v>
      </c>
      <c r="P1100" s="21" t="s">
        <v>12490</v>
      </c>
      <c r="Q1100" s="61">
        <f>COUNTIF('Hedef Liste'!$A:$A,A1100)</f>
        <v>1</v>
      </c>
    </row>
    <row r="1101" hidden="1">
      <c r="A1101" s="21" t="s">
        <v>801</v>
      </c>
      <c r="B1101" s="21" t="s">
        <v>802</v>
      </c>
      <c r="C1101" s="691" t="s">
        <v>12489</v>
      </c>
      <c r="D1101" s="21" t="s">
        <v>45</v>
      </c>
      <c r="E1101" s="692">
        <v>1350.0</v>
      </c>
      <c r="F1101" s="692">
        <v>78.0</v>
      </c>
      <c r="G1101" s="692">
        <v>0.0</v>
      </c>
      <c r="H1101" s="692">
        <v>76.0</v>
      </c>
      <c r="I1101" s="692">
        <v>76.0</v>
      </c>
      <c r="J1101" s="693">
        <v>0.0</v>
      </c>
      <c r="K1101" s="21" t="s">
        <v>803</v>
      </c>
      <c r="L1101" s="21">
        <v>2.422591444E9</v>
      </c>
      <c r="M1101" s="21" t="s">
        <v>138</v>
      </c>
      <c r="N1101" s="21" t="s">
        <v>181</v>
      </c>
      <c r="O1101" s="21" t="s">
        <v>804</v>
      </c>
      <c r="P1101" s="21" t="s">
        <v>12490</v>
      </c>
      <c r="Q1101" s="61">
        <f>COUNTIF('Hedef Liste'!$A:$A,A1101)</f>
        <v>1</v>
      </c>
    </row>
    <row r="1102" hidden="1">
      <c r="A1102" s="21" t="s">
        <v>13129</v>
      </c>
      <c r="B1102" s="21" t="s">
        <v>13130</v>
      </c>
      <c r="C1102" s="691" t="s">
        <v>12489</v>
      </c>
      <c r="D1102" s="21" t="s">
        <v>63</v>
      </c>
      <c r="E1102" s="692">
        <v>269.0</v>
      </c>
      <c r="F1102" s="692">
        <v>13.0</v>
      </c>
      <c r="G1102" s="692">
        <v>8.0</v>
      </c>
      <c r="H1102" s="692">
        <v>2.0</v>
      </c>
      <c r="I1102" s="692">
        <v>10.0</v>
      </c>
      <c r="J1102" s="693">
        <v>0.8</v>
      </c>
      <c r="K1102" s="21" t="s">
        <v>13131</v>
      </c>
      <c r="L1102" s="21">
        <v>2.423120747E9</v>
      </c>
      <c r="M1102" s="21" t="s">
        <v>47</v>
      </c>
      <c r="N1102" s="21" t="s">
        <v>195</v>
      </c>
      <c r="O1102" s="21" t="s">
        <v>13132</v>
      </c>
      <c r="P1102" s="21" t="s">
        <v>12490</v>
      </c>
      <c r="Q1102" s="61">
        <f>COUNTIF('Hedef Liste'!$A:$A,A1102)</f>
        <v>0</v>
      </c>
    </row>
    <row r="1103" hidden="1">
      <c r="A1103" s="21" t="s">
        <v>3157</v>
      </c>
      <c r="B1103" s="21" t="s">
        <v>3158</v>
      </c>
      <c r="C1103" s="691" t="s">
        <v>12489</v>
      </c>
      <c r="D1103" s="21" t="s">
        <v>200</v>
      </c>
      <c r="E1103" s="692">
        <v>1545.0</v>
      </c>
      <c r="F1103" s="692">
        <v>50.0</v>
      </c>
      <c r="G1103" s="692">
        <v>1.0</v>
      </c>
      <c r="H1103" s="692">
        <v>78.0</v>
      </c>
      <c r="I1103" s="692">
        <v>79.0</v>
      </c>
      <c r="J1103" s="693">
        <v>0.01</v>
      </c>
      <c r="K1103" s="21" t="s">
        <v>3159</v>
      </c>
      <c r="L1103" s="21">
        <v>2.427429807E9</v>
      </c>
      <c r="M1103" s="21" t="s">
        <v>58</v>
      </c>
      <c r="N1103" s="21" t="s">
        <v>566</v>
      </c>
      <c r="O1103" s="21" t="s">
        <v>3160</v>
      </c>
      <c r="P1103" s="21" t="s">
        <v>12490</v>
      </c>
      <c r="Q1103" s="61">
        <f>COUNTIF('Hedef Liste'!$A:$A,A1103)</f>
        <v>1</v>
      </c>
    </row>
    <row r="1104" hidden="1">
      <c r="A1104" s="21" t="s">
        <v>13133</v>
      </c>
      <c r="B1104" s="21" t="s">
        <v>13134</v>
      </c>
      <c r="C1104" s="691" t="s">
        <v>12489</v>
      </c>
      <c r="D1104" s="21" t="s">
        <v>325</v>
      </c>
      <c r="E1104" s="692">
        <v>464.0</v>
      </c>
      <c r="F1104" s="692">
        <v>30.0</v>
      </c>
      <c r="G1104" s="692">
        <v>81.0</v>
      </c>
      <c r="H1104" s="692">
        <v>3.0</v>
      </c>
      <c r="I1104" s="692">
        <v>84.0</v>
      </c>
      <c r="J1104" s="693">
        <v>0.96</v>
      </c>
      <c r="K1104" s="21" t="s">
        <v>12519</v>
      </c>
      <c r="L1104" s="21">
        <v>5.012597E9</v>
      </c>
      <c r="M1104" s="21" t="s">
        <v>65</v>
      </c>
      <c r="N1104" s="21" t="s">
        <v>3195</v>
      </c>
      <c r="O1104" s="21" t="s">
        <v>13135</v>
      </c>
      <c r="P1104" s="21" t="s">
        <v>12505</v>
      </c>
      <c r="Q1104" s="61">
        <f>COUNTIF('Hedef Liste'!$A:$A,A1104)</f>
        <v>0</v>
      </c>
    </row>
    <row r="1105" hidden="1">
      <c r="A1105" s="21" t="s">
        <v>4664</v>
      </c>
      <c r="B1105" s="21" t="s">
        <v>4665</v>
      </c>
      <c r="C1105" s="691" t="s">
        <v>12489</v>
      </c>
      <c r="D1105" s="21" t="s">
        <v>200</v>
      </c>
      <c r="E1105" s="692">
        <v>31.0</v>
      </c>
      <c r="F1105" s="694"/>
      <c r="G1105" s="692">
        <v>0.0</v>
      </c>
      <c r="H1105" s="692">
        <v>11.0</v>
      </c>
      <c r="I1105" s="692">
        <v>11.0</v>
      </c>
      <c r="J1105" s="693">
        <v>0.0</v>
      </c>
      <c r="K1105" s="21" t="s">
        <v>4666</v>
      </c>
      <c r="L1105" s="21">
        <v>5.376860731E9</v>
      </c>
      <c r="M1105" s="21" t="s">
        <v>65</v>
      </c>
      <c r="N1105" s="21" t="s">
        <v>755</v>
      </c>
      <c r="O1105" s="21" t="s">
        <v>4667</v>
      </c>
      <c r="P1105" s="21" t="s">
        <v>12490</v>
      </c>
      <c r="Q1105" s="61">
        <f>COUNTIF('Hedef Liste'!$A:$A,A1105)</f>
        <v>1</v>
      </c>
    </row>
    <row r="1106" hidden="1">
      <c r="A1106" s="21" t="s">
        <v>6500</v>
      </c>
      <c r="B1106" s="21" t="s">
        <v>6501</v>
      </c>
      <c r="C1106" s="691" t="s">
        <v>12489</v>
      </c>
      <c r="D1106" s="21" t="s">
        <v>200</v>
      </c>
      <c r="E1106" s="692">
        <v>315.0</v>
      </c>
      <c r="F1106" s="692">
        <v>19.0</v>
      </c>
      <c r="G1106" s="692">
        <v>17.0</v>
      </c>
      <c r="H1106" s="692">
        <v>12.0</v>
      </c>
      <c r="I1106" s="692">
        <v>29.0</v>
      </c>
      <c r="J1106" s="693">
        <v>0.59</v>
      </c>
      <c r="K1106" s="21" t="s">
        <v>6502</v>
      </c>
      <c r="L1106" s="21">
        <v>5.347381602E9</v>
      </c>
      <c r="M1106" s="21" t="s">
        <v>47</v>
      </c>
      <c r="N1106" s="21" t="s">
        <v>1923</v>
      </c>
      <c r="O1106" s="21" t="s">
        <v>6503</v>
      </c>
      <c r="P1106" s="21" t="s">
        <v>12490</v>
      </c>
      <c r="Q1106" s="61">
        <f>COUNTIF('Hedef Liste'!$A:$A,A1106)</f>
        <v>1</v>
      </c>
    </row>
    <row r="1107" hidden="1">
      <c r="A1107" s="21" t="s">
        <v>4381</v>
      </c>
      <c r="B1107" s="21" t="s">
        <v>4382</v>
      </c>
      <c r="C1107" s="691" t="s">
        <v>12489</v>
      </c>
      <c r="D1107" s="21" t="s">
        <v>233</v>
      </c>
      <c r="E1107" s="692">
        <v>791.0</v>
      </c>
      <c r="F1107" s="692">
        <v>52.0</v>
      </c>
      <c r="G1107" s="692">
        <v>22.0</v>
      </c>
      <c r="H1107" s="692">
        <v>16.0</v>
      </c>
      <c r="I1107" s="692">
        <v>38.0</v>
      </c>
      <c r="J1107" s="693">
        <v>0.58</v>
      </c>
      <c r="K1107" s="21" t="s">
        <v>4374</v>
      </c>
      <c r="L1107" s="21">
        <v>2.422260477E9</v>
      </c>
      <c r="M1107" s="21" t="s">
        <v>65</v>
      </c>
      <c r="N1107" s="21" t="s">
        <v>112</v>
      </c>
      <c r="O1107" s="21" t="s">
        <v>4383</v>
      </c>
      <c r="P1107" s="21" t="s">
        <v>12490</v>
      </c>
      <c r="Q1107" s="61">
        <f>COUNTIF('Hedef Liste'!$A:$A,A1107)</f>
        <v>1</v>
      </c>
    </row>
    <row r="1108" hidden="1">
      <c r="A1108" s="21" t="s">
        <v>1969</v>
      </c>
      <c r="B1108" s="694" t="str">
        <f>+ Alfa Plus Pide, Kepez(Kültür Mah.)</f>
        <v>#ERROR!</v>
      </c>
      <c r="C1108" s="691" t="s">
        <v>12489</v>
      </c>
      <c r="D1108" s="21" t="s">
        <v>152</v>
      </c>
      <c r="E1108" s="692">
        <v>42.0</v>
      </c>
      <c r="F1108" s="692">
        <v>2.0</v>
      </c>
      <c r="G1108" s="692">
        <v>4.0</v>
      </c>
      <c r="H1108" s="692">
        <v>32.0</v>
      </c>
      <c r="I1108" s="692">
        <v>36.0</v>
      </c>
      <c r="J1108" s="693">
        <v>0.11</v>
      </c>
      <c r="K1108" s="21" t="s">
        <v>1971</v>
      </c>
      <c r="L1108" s="21">
        <v>5.343593272E9</v>
      </c>
      <c r="M1108" s="21" t="s">
        <v>65</v>
      </c>
      <c r="N1108" s="21" t="s">
        <v>112</v>
      </c>
      <c r="O1108" s="21" t="s">
        <v>1972</v>
      </c>
      <c r="P1108" s="21" t="s">
        <v>12490</v>
      </c>
      <c r="Q1108" s="61">
        <f>COUNTIF('Hedef Liste'!$A:$A,A1108)</f>
        <v>1</v>
      </c>
    </row>
    <row r="1109" hidden="1">
      <c r="A1109" s="21" t="s">
        <v>6760</v>
      </c>
      <c r="B1109" s="21" t="s">
        <v>6761</v>
      </c>
      <c r="C1109" s="691" t="s">
        <v>12510</v>
      </c>
      <c r="D1109" s="21" t="s">
        <v>110</v>
      </c>
      <c r="E1109" s="692">
        <v>251.0</v>
      </c>
      <c r="F1109" s="694"/>
      <c r="G1109" s="692">
        <v>6.0</v>
      </c>
      <c r="H1109" s="692">
        <v>34.0</v>
      </c>
      <c r="I1109" s="692">
        <v>40.0</v>
      </c>
      <c r="J1109" s="693">
        <v>0.15</v>
      </c>
      <c r="K1109" s="21" t="s">
        <v>6762</v>
      </c>
      <c r="L1109" s="21">
        <v>2.422294867E9</v>
      </c>
      <c r="M1109" s="21" t="s">
        <v>138</v>
      </c>
      <c r="N1109" s="21" t="s">
        <v>333</v>
      </c>
      <c r="O1109" s="21" t="s">
        <v>6763</v>
      </c>
      <c r="P1109" s="21" t="s">
        <v>12490</v>
      </c>
      <c r="Q1109" s="61">
        <f>COUNTIF('Hedef Liste'!$A:$A,A1109)</f>
        <v>1</v>
      </c>
    </row>
    <row r="1110" hidden="1">
      <c r="A1110" s="21" t="s">
        <v>3347</v>
      </c>
      <c r="B1110" s="21" t="s">
        <v>3348</v>
      </c>
      <c r="C1110" s="691" t="s">
        <v>12489</v>
      </c>
      <c r="D1110" s="21" t="s">
        <v>45</v>
      </c>
      <c r="E1110" s="692">
        <v>700.0</v>
      </c>
      <c r="F1110" s="692">
        <v>48.0</v>
      </c>
      <c r="G1110" s="692">
        <v>9.0</v>
      </c>
      <c r="H1110" s="692">
        <v>2.0</v>
      </c>
      <c r="I1110" s="692">
        <v>11.0</v>
      </c>
      <c r="J1110" s="693">
        <v>0.82</v>
      </c>
      <c r="K1110" s="21" t="s">
        <v>3349</v>
      </c>
      <c r="L1110" s="21">
        <v>5.053112826E9</v>
      </c>
      <c r="M1110" s="21" t="s">
        <v>65</v>
      </c>
      <c r="N1110" s="21" t="s">
        <v>772</v>
      </c>
      <c r="O1110" s="21" t="s">
        <v>3350</v>
      </c>
      <c r="P1110" s="21" t="s">
        <v>12490</v>
      </c>
      <c r="Q1110" s="61">
        <f>COUNTIF('Hedef Liste'!$A:$A,A1110)</f>
        <v>1</v>
      </c>
    </row>
    <row r="1111" hidden="1">
      <c r="A1111" s="21" t="s">
        <v>8212</v>
      </c>
      <c r="B1111" s="21" t="s">
        <v>8213</v>
      </c>
      <c r="C1111" s="691" t="s">
        <v>12510</v>
      </c>
      <c r="D1111" s="21" t="s">
        <v>4025</v>
      </c>
      <c r="E1111" s="692">
        <v>165.0</v>
      </c>
      <c r="F1111" s="694"/>
      <c r="G1111" s="692">
        <v>0.0</v>
      </c>
      <c r="H1111" s="692">
        <v>39.0</v>
      </c>
      <c r="I1111" s="692">
        <v>39.0</v>
      </c>
      <c r="J1111" s="693">
        <v>0.0</v>
      </c>
      <c r="K1111" s="21" t="s">
        <v>8214</v>
      </c>
      <c r="L1111" s="21">
        <v>5.469600296E9</v>
      </c>
      <c r="M1111" s="21" t="s">
        <v>47</v>
      </c>
      <c r="N1111" s="21" t="s">
        <v>1202</v>
      </c>
      <c r="O1111" s="21" t="s">
        <v>8215</v>
      </c>
      <c r="P1111" s="21" t="s">
        <v>12490</v>
      </c>
      <c r="Q1111" s="61">
        <f>COUNTIF('Hedef Liste'!$A:$A,A1111)</f>
        <v>1</v>
      </c>
    </row>
    <row r="1112" hidden="1">
      <c r="A1112" s="21" t="s">
        <v>2057</v>
      </c>
      <c r="B1112" s="21" t="s">
        <v>2058</v>
      </c>
      <c r="C1112" s="691" t="s">
        <v>12489</v>
      </c>
      <c r="D1112" s="21" t="s">
        <v>74</v>
      </c>
      <c r="E1112" s="692">
        <v>163.0</v>
      </c>
      <c r="F1112" s="692">
        <v>7.0</v>
      </c>
      <c r="G1112" s="692">
        <v>0.0</v>
      </c>
      <c r="H1112" s="692">
        <v>15.0</v>
      </c>
      <c r="I1112" s="692">
        <v>15.0</v>
      </c>
      <c r="J1112" s="693">
        <v>0.0</v>
      </c>
      <c r="K1112" s="21" t="s">
        <v>2059</v>
      </c>
      <c r="L1112" s="21">
        <v>5.353474885E9</v>
      </c>
      <c r="M1112" s="21" t="s">
        <v>47</v>
      </c>
      <c r="N1112" s="21" t="s">
        <v>410</v>
      </c>
      <c r="O1112" s="21" t="s">
        <v>11329</v>
      </c>
      <c r="P1112" s="21" t="s">
        <v>12490</v>
      </c>
      <c r="Q1112" s="61">
        <f>COUNTIF('Hedef Liste'!$A:$A,A1112)</f>
        <v>1</v>
      </c>
    </row>
    <row r="1113" hidden="1">
      <c r="A1113" s="21" t="s">
        <v>7250</v>
      </c>
      <c r="B1113" s="21" t="s">
        <v>7251</v>
      </c>
      <c r="C1113" s="691" t="s">
        <v>12489</v>
      </c>
      <c r="D1113" s="21" t="s">
        <v>1694</v>
      </c>
      <c r="E1113" s="692">
        <v>66.0</v>
      </c>
      <c r="F1113" s="694"/>
      <c r="G1113" s="692">
        <v>0.0</v>
      </c>
      <c r="H1113" s="692">
        <v>52.0</v>
      </c>
      <c r="I1113" s="692">
        <v>52.0</v>
      </c>
      <c r="J1113" s="693">
        <v>0.0</v>
      </c>
      <c r="K1113" s="21" t="s">
        <v>7252</v>
      </c>
      <c r="L1113" s="21">
        <v>5.384544637E9</v>
      </c>
      <c r="M1113" s="21" t="s">
        <v>47</v>
      </c>
      <c r="N1113" s="21" t="s">
        <v>1202</v>
      </c>
      <c r="O1113" s="21" t="s">
        <v>7253</v>
      </c>
      <c r="P1113" s="21" t="s">
        <v>12490</v>
      </c>
      <c r="Q1113" s="61">
        <f>COUNTIF('Hedef Liste'!$A:$A,A1113)</f>
        <v>1</v>
      </c>
    </row>
    <row r="1114" hidden="1">
      <c r="A1114" s="21" t="s">
        <v>2504</v>
      </c>
      <c r="B1114" s="21" t="s">
        <v>2505</v>
      </c>
      <c r="C1114" s="691" t="s">
        <v>12489</v>
      </c>
      <c r="D1114" s="21" t="s">
        <v>419</v>
      </c>
      <c r="E1114" s="692">
        <v>232.0</v>
      </c>
      <c r="F1114" s="692">
        <v>35.0</v>
      </c>
      <c r="G1114" s="692">
        <v>0.0</v>
      </c>
      <c r="H1114" s="692">
        <v>12.0</v>
      </c>
      <c r="I1114" s="692">
        <v>12.0</v>
      </c>
      <c r="J1114" s="693">
        <v>0.0</v>
      </c>
      <c r="K1114" s="21" t="s">
        <v>2506</v>
      </c>
      <c r="L1114" s="21">
        <v>5.34524054E9</v>
      </c>
      <c r="M1114" s="21" t="s">
        <v>65</v>
      </c>
      <c r="N1114" s="21" t="s">
        <v>588</v>
      </c>
      <c r="O1114" s="21" t="s">
        <v>2507</v>
      </c>
      <c r="P1114" s="21" t="s">
        <v>12490</v>
      </c>
      <c r="Q1114" s="61">
        <f>COUNTIF('Hedef Liste'!$A:$A,A1114)</f>
        <v>1</v>
      </c>
    </row>
    <row r="1115" hidden="1">
      <c r="A1115" s="21" t="s">
        <v>261</v>
      </c>
      <c r="B1115" s="21" t="s">
        <v>262</v>
      </c>
      <c r="C1115" s="691" t="s">
        <v>12489</v>
      </c>
      <c r="D1115" s="21" t="s">
        <v>200</v>
      </c>
      <c r="E1115" s="692">
        <v>509.0</v>
      </c>
      <c r="F1115" s="692">
        <v>55.0</v>
      </c>
      <c r="G1115" s="692">
        <v>13.0</v>
      </c>
      <c r="H1115" s="692">
        <v>15.0</v>
      </c>
      <c r="I1115" s="692">
        <v>28.0</v>
      </c>
      <c r="J1115" s="693">
        <v>0.46</v>
      </c>
      <c r="K1115" s="21" t="s">
        <v>263</v>
      </c>
      <c r="L1115" s="21">
        <v>2.423465353E9</v>
      </c>
      <c r="M1115" s="21" t="s">
        <v>47</v>
      </c>
      <c r="N1115" s="21" t="s">
        <v>264</v>
      </c>
      <c r="O1115" s="21" t="s">
        <v>265</v>
      </c>
      <c r="P1115" s="21" t="s">
        <v>12490</v>
      </c>
      <c r="Q1115" s="61">
        <f>COUNTIF('Hedef Liste'!$A:$A,A1115)</f>
        <v>1</v>
      </c>
    </row>
    <row r="1116" hidden="1">
      <c r="A1116" s="21" t="s">
        <v>4557</v>
      </c>
      <c r="B1116" s="21" t="s">
        <v>4558</v>
      </c>
      <c r="C1116" s="691" t="s">
        <v>12489</v>
      </c>
      <c r="D1116" s="21" t="s">
        <v>152</v>
      </c>
      <c r="E1116" s="692">
        <v>1624.0</v>
      </c>
      <c r="F1116" s="692">
        <v>52.0</v>
      </c>
      <c r="G1116" s="692">
        <v>4.0</v>
      </c>
      <c r="H1116" s="692">
        <v>9.0</v>
      </c>
      <c r="I1116" s="692">
        <v>13.0</v>
      </c>
      <c r="J1116" s="693">
        <v>0.31</v>
      </c>
      <c r="K1116" s="21" t="s">
        <v>4559</v>
      </c>
      <c r="L1116" s="21">
        <v>2.422261441E9</v>
      </c>
      <c r="M1116" s="21" t="s">
        <v>65</v>
      </c>
      <c r="N1116" s="21" t="s">
        <v>285</v>
      </c>
      <c r="O1116" s="21" t="s">
        <v>4560</v>
      </c>
      <c r="P1116" s="21" t="s">
        <v>12490</v>
      </c>
      <c r="Q1116" s="61">
        <f>COUNTIF('Hedef Liste'!$A:$A,A1116)</f>
        <v>1</v>
      </c>
    </row>
    <row r="1117" hidden="1">
      <c r="A1117" s="21" t="s">
        <v>7438</v>
      </c>
      <c r="B1117" s="21" t="s">
        <v>13136</v>
      </c>
      <c r="C1117" s="691" t="s">
        <v>12489</v>
      </c>
      <c r="D1117" s="21" t="s">
        <v>344</v>
      </c>
      <c r="E1117" s="692">
        <v>242.0</v>
      </c>
      <c r="F1117" s="692">
        <v>14.0</v>
      </c>
      <c r="G1117" s="692">
        <v>41.0</v>
      </c>
      <c r="H1117" s="692">
        <v>6.0</v>
      </c>
      <c r="I1117" s="692">
        <v>47.0</v>
      </c>
      <c r="J1117" s="693">
        <v>0.87</v>
      </c>
      <c r="K1117" s="21" t="s">
        <v>7440</v>
      </c>
      <c r="L1117" s="21">
        <v>2.42240888E9</v>
      </c>
      <c r="M1117" s="21" t="s">
        <v>47</v>
      </c>
      <c r="N1117" s="21" t="s">
        <v>1923</v>
      </c>
      <c r="O1117" s="21" t="s">
        <v>1325</v>
      </c>
      <c r="P1117" s="21" t="s">
        <v>12490</v>
      </c>
      <c r="Q1117" s="61">
        <f>COUNTIF('Hedef Liste'!$A:$A,A1117)</f>
        <v>1</v>
      </c>
    </row>
    <row r="1118" hidden="1">
      <c r="A1118" s="21" t="s">
        <v>6162</v>
      </c>
      <c r="B1118" s="21" t="s">
        <v>6163</v>
      </c>
      <c r="C1118" s="691" t="s">
        <v>12489</v>
      </c>
      <c r="D1118" s="21" t="s">
        <v>818</v>
      </c>
      <c r="E1118" s="692">
        <v>277.0</v>
      </c>
      <c r="F1118" s="692">
        <v>21.0</v>
      </c>
      <c r="G1118" s="692">
        <v>20.0</v>
      </c>
      <c r="H1118" s="692">
        <v>17.0</v>
      </c>
      <c r="I1118" s="692">
        <v>37.0</v>
      </c>
      <c r="J1118" s="693">
        <v>0.54</v>
      </c>
      <c r="K1118" s="21" t="s">
        <v>6164</v>
      </c>
      <c r="L1118" s="21">
        <v>2.424213432E9</v>
      </c>
      <c r="M1118" s="21" t="s">
        <v>1285</v>
      </c>
      <c r="N1118" s="21" t="s">
        <v>1710</v>
      </c>
      <c r="O1118" s="21" t="s">
        <v>6165</v>
      </c>
      <c r="P1118" s="21" t="s">
        <v>12490</v>
      </c>
      <c r="Q1118" s="61">
        <f>COUNTIF('Hedef Liste'!$A:$A,A1118)</f>
        <v>1</v>
      </c>
    </row>
    <row r="1119" hidden="1">
      <c r="A1119" s="21" t="s">
        <v>869</v>
      </c>
      <c r="B1119" s="21" t="s">
        <v>870</v>
      </c>
      <c r="C1119" s="691" t="s">
        <v>12510</v>
      </c>
      <c r="D1119" s="21" t="s">
        <v>344</v>
      </c>
      <c r="E1119" s="692">
        <v>514.0</v>
      </c>
      <c r="F1119" s="694"/>
      <c r="G1119" s="692">
        <v>9.0</v>
      </c>
      <c r="H1119" s="692">
        <v>5.0</v>
      </c>
      <c r="I1119" s="692">
        <v>14.0</v>
      </c>
      <c r="J1119" s="693">
        <v>0.64</v>
      </c>
      <c r="K1119" s="21" t="s">
        <v>871</v>
      </c>
      <c r="L1119" s="21">
        <v>5.522510007E9</v>
      </c>
      <c r="M1119" s="21" t="s">
        <v>47</v>
      </c>
      <c r="N1119" s="21" t="s">
        <v>4049</v>
      </c>
      <c r="O1119" s="21" t="s">
        <v>872</v>
      </c>
      <c r="P1119" s="21" t="s">
        <v>12490</v>
      </c>
      <c r="Q1119" s="61">
        <f>COUNTIF('Hedef Liste'!$A:$A,A1119)</f>
        <v>1</v>
      </c>
    </row>
    <row r="1120" hidden="1">
      <c r="A1120" s="21" t="s">
        <v>2600</v>
      </c>
      <c r="B1120" s="21" t="s">
        <v>2601</v>
      </c>
      <c r="C1120" s="691" t="s">
        <v>12489</v>
      </c>
      <c r="D1120" s="21" t="s">
        <v>45</v>
      </c>
      <c r="E1120" s="692">
        <v>543.0</v>
      </c>
      <c r="F1120" s="692">
        <v>20.0</v>
      </c>
      <c r="G1120" s="692">
        <v>0.0</v>
      </c>
      <c r="H1120" s="692">
        <v>21.0</v>
      </c>
      <c r="I1120" s="692">
        <v>21.0</v>
      </c>
      <c r="J1120" s="693">
        <v>0.0</v>
      </c>
      <c r="K1120" s="21" t="s">
        <v>2602</v>
      </c>
      <c r="L1120" s="21">
        <v>5.437284668E9</v>
      </c>
      <c r="M1120" s="21" t="s">
        <v>58</v>
      </c>
      <c r="N1120" s="21" t="s">
        <v>1823</v>
      </c>
      <c r="O1120" s="21" t="s">
        <v>2603</v>
      </c>
      <c r="P1120" s="21" t="s">
        <v>12490</v>
      </c>
      <c r="Q1120" s="61">
        <f>COUNTIF('Hedef Liste'!$A:$A,A1120)</f>
        <v>1</v>
      </c>
    </row>
    <row r="1121" hidden="1">
      <c r="A1121" s="21" t="s">
        <v>889</v>
      </c>
      <c r="B1121" s="21" t="s">
        <v>890</v>
      </c>
      <c r="C1121" s="691" t="s">
        <v>12489</v>
      </c>
      <c r="D1121" s="21" t="s">
        <v>143</v>
      </c>
      <c r="E1121" s="692">
        <v>11.0</v>
      </c>
      <c r="F1121" s="692">
        <v>8.0</v>
      </c>
      <c r="G1121" s="692">
        <v>0.0</v>
      </c>
      <c r="H1121" s="692">
        <v>18.0</v>
      </c>
      <c r="I1121" s="692">
        <v>18.0</v>
      </c>
      <c r="J1121" s="693">
        <v>0.0</v>
      </c>
      <c r="K1121" s="21" t="s">
        <v>891</v>
      </c>
      <c r="L1121" s="21">
        <v>2.427432007E9</v>
      </c>
      <c r="M1121" s="21" t="s">
        <v>58</v>
      </c>
      <c r="N1121" s="21" t="s">
        <v>892</v>
      </c>
      <c r="O1121" s="21" t="s">
        <v>893</v>
      </c>
      <c r="P1121" s="21" t="s">
        <v>12490</v>
      </c>
      <c r="Q1121" s="61">
        <f>COUNTIF('Hedef Liste'!$A:$A,A1121)</f>
        <v>1</v>
      </c>
    </row>
    <row r="1122" hidden="1">
      <c r="A1122" s="21" t="s">
        <v>2929</v>
      </c>
      <c r="B1122" s="21" t="s">
        <v>2930</v>
      </c>
      <c r="C1122" s="691" t="s">
        <v>12489</v>
      </c>
      <c r="D1122" s="21" t="s">
        <v>200</v>
      </c>
      <c r="E1122" s="692">
        <v>35.0</v>
      </c>
      <c r="F1122" s="692">
        <v>3.0</v>
      </c>
      <c r="G1122" s="692">
        <v>0.0</v>
      </c>
      <c r="H1122" s="692">
        <v>15.0</v>
      </c>
      <c r="I1122" s="692">
        <v>15.0</v>
      </c>
      <c r="J1122" s="693">
        <v>0.0</v>
      </c>
      <c r="K1122" s="21" t="s">
        <v>2931</v>
      </c>
      <c r="L1122" s="21">
        <v>5.425587408E9</v>
      </c>
      <c r="M1122" s="21" t="s">
        <v>47</v>
      </c>
      <c r="N1122" s="21" t="s">
        <v>76</v>
      </c>
      <c r="O1122" s="21" t="s">
        <v>2932</v>
      </c>
      <c r="P1122" s="21" t="s">
        <v>12490</v>
      </c>
      <c r="Q1122" s="61">
        <f>COUNTIF('Hedef Liste'!$A:$A,A1122)</f>
        <v>1</v>
      </c>
    </row>
    <row r="1123" hidden="1">
      <c r="A1123" s="21" t="s">
        <v>2682</v>
      </c>
      <c r="B1123" s="21" t="s">
        <v>2683</v>
      </c>
      <c r="C1123" s="691" t="s">
        <v>12489</v>
      </c>
      <c r="D1123" s="21" t="s">
        <v>325</v>
      </c>
      <c r="E1123" s="692">
        <v>826.0</v>
      </c>
      <c r="F1123" s="692">
        <v>40.0</v>
      </c>
      <c r="G1123" s="692">
        <v>5.0</v>
      </c>
      <c r="H1123" s="692">
        <v>5.0</v>
      </c>
      <c r="I1123" s="692">
        <v>10.0</v>
      </c>
      <c r="J1123" s="693">
        <v>0.5</v>
      </c>
      <c r="K1123" s="21" t="s">
        <v>2684</v>
      </c>
      <c r="L1123" s="21">
        <v>5.526890234E9</v>
      </c>
      <c r="M1123" s="21" t="s">
        <v>388</v>
      </c>
      <c r="N1123" s="21" t="s">
        <v>2315</v>
      </c>
      <c r="O1123" s="21" t="s">
        <v>2685</v>
      </c>
      <c r="P1123" s="21" t="s">
        <v>12490</v>
      </c>
      <c r="Q1123" s="61">
        <f>COUNTIF('Hedef Liste'!$A:$A,A1123)</f>
        <v>1</v>
      </c>
    </row>
    <row r="1124" hidden="1">
      <c r="A1124" s="21" t="s">
        <v>13137</v>
      </c>
      <c r="B1124" s="21" t="s">
        <v>13138</v>
      </c>
      <c r="C1124" s="691" t="s">
        <v>12489</v>
      </c>
      <c r="D1124" s="21" t="s">
        <v>102</v>
      </c>
      <c r="E1124" s="692">
        <v>988.0</v>
      </c>
      <c r="F1124" s="692">
        <v>52.0</v>
      </c>
      <c r="G1124" s="692">
        <v>58.0</v>
      </c>
      <c r="H1124" s="692">
        <v>22.0</v>
      </c>
      <c r="I1124" s="692">
        <v>80.0</v>
      </c>
      <c r="J1124" s="693">
        <v>0.73</v>
      </c>
      <c r="K1124" s="21" t="s">
        <v>13139</v>
      </c>
      <c r="L1124" s="21">
        <v>5.326746791E9</v>
      </c>
      <c r="M1124" s="21" t="s">
        <v>47</v>
      </c>
      <c r="N1124" s="21" t="s">
        <v>1207</v>
      </c>
      <c r="O1124" s="21" t="s">
        <v>13140</v>
      </c>
      <c r="P1124" s="21" t="s">
        <v>12505</v>
      </c>
      <c r="Q1124" s="61">
        <f>COUNTIF('Hedef Liste'!$A:$A,A1124)</f>
        <v>0</v>
      </c>
    </row>
    <row r="1125" hidden="1">
      <c r="A1125" s="21" t="s">
        <v>2437</v>
      </c>
      <c r="B1125" s="21" t="s">
        <v>2438</v>
      </c>
      <c r="C1125" s="691" t="s">
        <v>12489</v>
      </c>
      <c r="D1125" s="21" t="s">
        <v>200</v>
      </c>
      <c r="E1125" s="692">
        <v>8.0</v>
      </c>
      <c r="F1125" s="694"/>
      <c r="G1125" s="692">
        <v>12.0</v>
      </c>
      <c r="H1125" s="692">
        <v>6.0</v>
      </c>
      <c r="I1125" s="692">
        <v>18.0</v>
      </c>
      <c r="J1125" s="693">
        <v>0.67</v>
      </c>
      <c r="K1125" s="21" t="s">
        <v>2439</v>
      </c>
      <c r="L1125" s="21">
        <v>5.324999137E9</v>
      </c>
      <c r="M1125" s="21" t="s">
        <v>58</v>
      </c>
      <c r="N1125" s="21" t="s">
        <v>2041</v>
      </c>
      <c r="O1125" s="21" t="s">
        <v>2440</v>
      </c>
      <c r="P1125" s="21" t="s">
        <v>12490</v>
      </c>
      <c r="Q1125" s="61">
        <f>COUNTIF('Hedef Liste'!$A:$A,A1125)</f>
        <v>1</v>
      </c>
    </row>
    <row r="1126" hidden="1">
      <c r="A1126" s="21" t="s">
        <v>3375</v>
      </c>
      <c r="B1126" s="21" t="s">
        <v>3376</v>
      </c>
      <c r="C1126" s="691" t="s">
        <v>12489</v>
      </c>
      <c r="D1126" s="21" t="s">
        <v>200</v>
      </c>
      <c r="E1126" s="692">
        <v>3.0</v>
      </c>
      <c r="F1126" s="694"/>
      <c r="G1126" s="692">
        <v>13.0</v>
      </c>
      <c r="H1126" s="692">
        <v>9.0</v>
      </c>
      <c r="I1126" s="692">
        <v>22.0</v>
      </c>
      <c r="J1126" s="693">
        <v>0.59</v>
      </c>
      <c r="K1126" s="21" t="s">
        <v>3377</v>
      </c>
      <c r="L1126" s="21">
        <v>2.427430049E9</v>
      </c>
      <c r="M1126" s="21" t="s">
        <v>58</v>
      </c>
      <c r="N1126" s="21" t="s">
        <v>566</v>
      </c>
      <c r="O1126" s="21" t="s">
        <v>3378</v>
      </c>
      <c r="P1126" s="21" t="s">
        <v>12490</v>
      </c>
      <c r="Q1126" s="61">
        <f>COUNTIF('Hedef Liste'!$A:$A,A1126)</f>
        <v>1</v>
      </c>
    </row>
    <row r="1127" hidden="1">
      <c r="A1127" s="21" t="s">
        <v>6590</v>
      </c>
      <c r="B1127" s="21" t="s">
        <v>6591</v>
      </c>
      <c r="C1127" s="691" t="s">
        <v>12489</v>
      </c>
      <c r="D1127" s="21" t="s">
        <v>818</v>
      </c>
      <c r="E1127" s="692">
        <v>13.0</v>
      </c>
      <c r="F1127" s="694"/>
      <c r="G1127" s="692">
        <v>7.0</v>
      </c>
      <c r="H1127" s="692">
        <v>2.0</v>
      </c>
      <c r="I1127" s="692">
        <v>9.0</v>
      </c>
      <c r="J1127" s="693">
        <v>0.78</v>
      </c>
      <c r="K1127" s="21" t="s">
        <v>6592</v>
      </c>
      <c r="L1127" s="21">
        <v>5.542889489E9</v>
      </c>
      <c r="M1127" s="21" t="s">
        <v>47</v>
      </c>
      <c r="N1127" s="21" t="s">
        <v>1202</v>
      </c>
      <c r="O1127" s="21" t="s">
        <v>6593</v>
      </c>
      <c r="P1127" s="21" t="s">
        <v>12490</v>
      </c>
      <c r="Q1127" s="61">
        <f>COUNTIF('Hedef Liste'!$A:$A,A1127)</f>
        <v>1</v>
      </c>
    </row>
    <row r="1128" hidden="1">
      <c r="A1128" s="21" t="s">
        <v>3481</v>
      </c>
      <c r="B1128" s="21" t="s">
        <v>3482</v>
      </c>
      <c r="C1128" s="691" t="s">
        <v>12489</v>
      </c>
      <c r="D1128" s="21" t="s">
        <v>110</v>
      </c>
      <c r="E1128" s="692">
        <v>259.0</v>
      </c>
      <c r="F1128" s="692">
        <v>3.0</v>
      </c>
      <c r="G1128" s="692">
        <v>11.0</v>
      </c>
      <c r="H1128" s="692">
        <v>36.0</v>
      </c>
      <c r="I1128" s="692">
        <v>47.0</v>
      </c>
      <c r="J1128" s="693">
        <v>0.23</v>
      </c>
      <c r="K1128" s="21" t="s">
        <v>1971</v>
      </c>
      <c r="L1128" s="21">
        <v>5.343593272E9</v>
      </c>
      <c r="M1128" s="21" t="s">
        <v>65</v>
      </c>
      <c r="N1128" s="21" t="s">
        <v>112</v>
      </c>
      <c r="O1128" s="21" t="s">
        <v>3483</v>
      </c>
      <c r="P1128" s="21" t="s">
        <v>12490</v>
      </c>
      <c r="Q1128" s="61">
        <f>COUNTIF('Hedef Liste'!$A:$A,A1128)</f>
        <v>1</v>
      </c>
    </row>
    <row r="1129" hidden="1">
      <c r="A1129" s="21" t="s">
        <v>1210</v>
      </c>
      <c r="B1129" s="21" t="s">
        <v>1211</v>
      </c>
      <c r="C1129" s="691" t="s">
        <v>12489</v>
      </c>
      <c r="D1129" s="21" t="s">
        <v>152</v>
      </c>
      <c r="E1129" s="692">
        <v>4346.0</v>
      </c>
      <c r="F1129" s="692">
        <v>321.0</v>
      </c>
      <c r="G1129" s="692">
        <v>0.0</v>
      </c>
      <c r="H1129" s="692">
        <v>47.0</v>
      </c>
      <c r="I1129" s="692">
        <v>47.0</v>
      </c>
      <c r="J1129" s="693">
        <v>0.0</v>
      </c>
      <c r="K1129" s="21" t="s">
        <v>1212</v>
      </c>
      <c r="L1129" s="21">
        <v>2.42227614E9</v>
      </c>
      <c r="M1129" s="21" t="s">
        <v>65</v>
      </c>
      <c r="N1129" s="21" t="s">
        <v>427</v>
      </c>
      <c r="O1129" s="21" t="s">
        <v>1213</v>
      </c>
      <c r="P1129" s="21" t="s">
        <v>12490</v>
      </c>
      <c r="Q1129" s="61">
        <f>COUNTIF('Hedef Liste'!$A:$A,A1129)</f>
        <v>1</v>
      </c>
    </row>
    <row r="1130" hidden="1">
      <c r="A1130" s="21" t="s">
        <v>7478</v>
      </c>
      <c r="B1130" s="21" t="s">
        <v>7479</v>
      </c>
      <c r="C1130" s="691" t="s">
        <v>12489</v>
      </c>
      <c r="D1130" s="21" t="s">
        <v>200</v>
      </c>
      <c r="E1130" s="692">
        <v>64.0</v>
      </c>
      <c r="F1130" s="692">
        <v>6.0</v>
      </c>
      <c r="G1130" s="692">
        <v>0.0</v>
      </c>
      <c r="H1130" s="692">
        <v>18.0</v>
      </c>
      <c r="I1130" s="692">
        <v>18.0</v>
      </c>
      <c r="J1130" s="693">
        <v>0.0</v>
      </c>
      <c r="K1130" s="21" t="s">
        <v>7480</v>
      </c>
      <c r="L1130" s="21">
        <v>5.434632025E9</v>
      </c>
      <c r="M1130" s="21" t="s">
        <v>47</v>
      </c>
      <c r="N1130" s="21" t="s">
        <v>7481</v>
      </c>
      <c r="O1130" s="21" t="s">
        <v>7482</v>
      </c>
      <c r="P1130" s="21" t="s">
        <v>12490</v>
      </c>
      <c r="Q1130" s="61">
        <f>COUNTIF('Hedef Liste'!$A:$A,A1130)</f>
        <v>1</v>
      </c>
    </row>
    <row r="1131" hidden="1">
      <c r="A1131" s="21" t="s">
        <v>455</v>
      </c>
      <c r="B1131" s="21" t="s">
        <v>456</v>
      </c>
      <c r="C1131" s="691" t="s">
        <v>12489</v>
      </c>
      <c r="D1131" s="21" t="s">
        <v>325</v>
      </c>
      <c r="E1131" s="692">
        <v>26.0</v>
      </c>
      <c r="F1131" s="692">
        <v>8.0</v>
      </c>
      <c r="G1131" s="692">
        <v>9.0</v>
      </c>
      <c r="H1131" s="692">
        <v>2.0</v>
      </c>
      <c r="I1131" s="692">
        <v>11.0</v>
      </c>
      <c r="J1131" s="693">
        <v>0.82</v>
      </c>
      <c r="K1131" s="21" t="s">
        <v>457</v>
      </c>
      <c r="L1131" s="21">
        <v>5.427983576E9</v>
      </c>
      <c r="M1131" s="21" t="s">
        <v>47</v>
      </c>
      <c r="N1131" s="21" t="s">
        <v>2360</v>
      </c>
      <c r="O1131" s="21" t="s">
        <v>459</v>
      </c>
      <c r="P1131" s="21" t="s">
        <v>12490</v>
      </c>
      <c r="Q1131" s="61">
        <f>COUNTIF('Hedef Liste'!$A:$A,A1131)</f>
        <v>1</v>
      </c>
    </row>
    <row r="1132" hidden="1">
      <c r="A1132" s="21" t="s">
        <v>6219</v>
      </c>
      <c r="B1132" s="21" t="s">
        <v>6220</v>
      </c>
      <c r="C1132" s="691" t="s">
        <v>12489</v>
      </c>
      <c r="D1132" s="21" t="s">
        <v>818</v>
      </c>
      <c r="E1132" s="692">
        <v>56.0</v>
      </c>
      <c r="F1132" s="692">
        <v>2.0</v>
      </c>
      <c r="G1132" s="692">
        <v>34.0</v>
      </c>
      <c r="H1132" s="692">
        <v>20.0</v>
      </c>
      <c r="I1132" s="692">
        <v>54.0</v>
      </c>
      <c r="J1132" s="693">
        <v>0.63</v>
      </c>
      <c r="K1132" s="21" t="s">
        <v>6221</v>
      </c>
      <c r="L1132" s="21">
        <v>2.422422022E9</v>
      </c>
      <c r="M1132" s="21" t="s">
        <v>47</v>
      </c>
      <c r="N1132" s="21" t="s">
        <v>270</v>
      </c>
      <c r="O1132" s="21" t="s">
        <v>6222</v>
      </c>
      <c r="P1132" s="21" t="s">
        <v>12490</v>
      </c>
      <c r="Q1132" s="61">
        <f>COUNTIF('Hedef Liste'!$A:$A,A1132)</f>
        <v>1</v>
      </c>
    </row>
    <row r="1133" hidden="1">
      <c r="A1133" s="21" t="s">
        <v>2786</v>
      </c>
      <c r="B1133" s="21" t="s">
        <v>2787</v>
      </c>
      <c r="C1133" s="691" t="s">
        <v>12489</v>
      </c>
      <c r="D1133" s="21" t="s">
        <v>45</v>
      </c>
      <c r="E1133" s="692">
        <v>345.0</v>
      </c>
      <c r="F1133" s="692">
        <v>10.0</v>
      </c>
      <c r="G1133" s="692">
        <v>0.0</v>
      </c>
      <c r="H1133" s="692">
        <v>15.0</v>
      </c>
      <c r="I1133" s="692">
        <v>15.0</v>
      </c>
      <c r="J1133" s="693">
        <v>0.0</v>
      </c>
      <c r="K1133" s="21" t="s">
        <v>2788</v>
      </c>
      <c r="L1133" s="21">
        <v>5.394103436E9</v>
      </c>
      <c r="M1133" s="21" t="s">
        <v>65</v>
      </c>
      <c r="N1133" s="21" t="s">
        <v>1002</v>
      </c>
      <c r="O1133" s="21" t="s">
        <v>2789</v>
      </c>
      <c r="P1133" s="21" t="s">
        <v>12490</v>
      </c>
      <c r="Q1133" s="61">
        <f>COUNTIF('Hedef Liste'!$A:$A,A1133)</f>
        <v>1</v>
      </c>
    </row>
    <row r="1134" hidden="1">
      <c r="A1134" s="21" t="s">
        <v>1910</v>
      </c>
      <c r="B1134" s="21" t="s">
        <v>1911</v>
      </c>
      <c r="C1134" s="691" t="s">
        <v>12489</v>
      </c>
      <c r="D1134" s="21" t="s">
        <v>818</v>
      </c>
      <c r="E1134" s="692">
        <v>710.0</v>
      </c>
      <c r="F1134" s="692">
        <v>19.0</v>
      </c>
      <c r="G1134" s="692">
        <v>35.0</v>
      </c>
      <c r="H1134" s="692">
        <v>21.0</v>
      </c>
      <c r="I1134" s="692">
        <v>56.0</v>
      </c>
      <c r="J1134" s="693">
        <v>0.63</v>
      </c>
      <c r="K1134" s="21" t="s">
        <v>1912</v>
      </c>
      <c r="L1134" s="21">
        <v>5.522199111E9</v>
      </c>
      <c r="M1134" s="21" t="s">
        <v>138</v>
      </c>
      <c r="N1134" s="21" t="s">
        <v>1756</v>
      </c>
      <c r="O1134" s="21" t="s">
        <v>1913</v>
      </c>
      <c r="P1134" s="21" t="s">
        <v>12490</v>
      </c>
      <c r="Q1134" s="61">
        <f>COUNTIF('Hedef Liste'!$A:$A,A1134)</f>
        <v>1</v>
      </c>
    </row>
    <row r="1135" hidden="1">
      <c r="A1135" s="21" t="s">
        <v>6968</v>
      </c>
      <c r="B1135" s="21" t="s">
        <v>6969</v>
      </c>
      <c r="C1135" s="691" t="s">
        <v>12489</v>
      </c>
      <c r="D1135" s="21" t="s">
        <v>200</v>
      </c>
      <c r="E1135" s="692">
        <v>597.0</v>
      </c>
      <c r="F1135" s="692">
        <v>16.0</v>
      </c>
      <c r="G1135" s="692">
        <v>34.0</v>
      </c>
      <c r="H1135" s="692">
        <v>7.0</v>
      </c>
      <c r="I1135" s="692">
        <v>41.0</v>
      </c>
      <c r="J1135" s="693">
        <v>0.83</v>
      </c>
      <c r="K1135" s="21" t="s">
        <v>6970</v>
      </c>
      <c r="L1135" s="21">
        <v>2.42323505E9</v>
      </c>
      <c r="M1135" s="21" t="s">
        <v>138</v>
      </c>
      <c r="N1135" s="21" t="s">
        <v>320</v>
      </c>
      <c r="O1135" s="21" t="s">
        <v>6971</v>
      </c>
      <c r="P1135" s="21" t="s">
        <v>12490</v>
      </c>
      <c r="Q1135" s="61">
        <f>COUNTIF('Hedef Liste'!$A:$A,A1135)</f>
        <v>1</v>
      </c>
    </row>
    <row r="1136" hidden="1">
      <c r="A1136" s="21" t="s">
        <v>5906</v>
      </c>
      <c r="B1136" s="21" t="s">
        <v>13141</v>
      </c>
      <c r="C1136" s="691" t="s">
        <v>12489</v>
      </c>
      <c r="D1136" s="21" t="s">
        <v>45</v>
      </c>
      <c r="E1136" s="692">
        <v>856.0</v>
      </c>
      <c r="F1136" s="692">
        <v>26.0</v>
      </c>
      <c r="G1136" s="692">
        <v>0.0</v>
      </c>
      <c r="H1136" s="692">
        <v>20.0</v>
      </c>
      <c r="I1136" s="692">
        <v>20.0</v>
      </c>
      <c r="J1136" s="696">
        <v>0.0</v>
      </c>
      <c r="K1136" s="21" t="s">
        <v>5908</v>
      </c>
      <c r="L1136" s="21">
        <v>5.364503655E9</v>
      </c>
      <c r="M1136" s="21" t="s">
        <v>65</v>
      </c>
      <c r="N1136" s="21" t="s">
        <v>427</v>
      </c>
      <c r="O1136" s="21" t="s">
        <v>5909</v>
      </c>
      <c r="P1136" s="21" t="s">
        <v>12490</v>
      </c>
      <c r="Q1136" s="61">
        <f>COUNTIF('Hedef Liste'!$A:$A,A1136)</f>
        <v>1</v>
      </c>
    </row>
    <row r="1137" hidden="1">
      <c r="A1137" s="21" t="s">
        <v>6544</v>
      </c>
      <c r="B1137" s="21" t="s">
        <v>6545</v>
      </c>
      <c r="C1137" s="691" t="s">
        <v>12489</v>
      </c>
      <c r="D1137" s="21" t="s">
        <v>143</v>
      </c>
      <c r="E1137" s="692">
        <v>424.0</v>
      </c>
      <c r="F1137" s="692">
        <v>44.0</v>
      </c>
      <c r="G1137" s="692">
        <v>32.0</v>
      </c>
      <c r="H1137" s="692">
        <v>37.0</v>
      </c>
      <c r="I1137" s="692">
        <v>69.0</v>
      </c>
      <c r="J1137" s="693">
        <v>0.46</v>
      </c>
      <c r="K1137" s="21" t="s">
        <v>6546</v>
      </c>
      <c r="L1137" s="21">
        <v>2.422280044E9</v>
      </c>
      <c r="M1137" s="21" t="s">
        <v>138</v>
      </c>
      <c r="N1137" s="21" t="s">
        <v>1756</v>
      </c>
      <c r="O1137" s="21" t="s">
        <v>6547</v>
      </c>
      <c r="P1137" s="21" t="s">
        <v>12490</v>
      </c>
      <c r="Q1137" s="61">
        <f>COUNTIF('Hedef Liste'!$A:$A,A1137)</f>
        <v>1</v>
      </c>
    </row>
    <row r="1138" hidden="1">
      <c r="A1138" s="21" t="s">
        <v>4046</v>
      </c>
      <c r="B1138" s="21" t="s">
        <v>4047</v>
      </c>
      <c r="C1138" s="691" t="s">
        <v>12510</v>
      </c>
      <c r="D1138" s="21" t="s">
        <v>344</v>
      </c>
      <c r="E1138" s="694"/>
      <c r="F1138" s="694"/>
      <c r="G1138" s="692">
        <v>0.0</v>
      </c>
      <c r="H1138" s="692">
        <v>33.0</v>
      </c>
      <c r="I1138" s="692">
        <v>33.0</v>
      </c>
      <c r="J1138" s="693">
        <v>0.0</v>
      </c>
      <c r="K1138" s="21" t="s">
        <v>4048</v>
      </c>
      <c r="L1138" s="21">
        <v>2.423493335E9</v>
      </c>
      <c r="M1138" s="21" t="s">
        <v>47</v>
      </c>
      <c r="N1138" s="21" t="s">
        <v>4049</v>
      </c>
      <c r="O1138" s="21" t="s">
        <v>3091</v>
      </c>
      <c r="P1138" s="21" t="s">
        <v>12490</v>
      </c>
      <c r="Q1138" s="61">
        <f>COUNTIF('Hedef Liste'!$A:$A,A1138)</f>
        <v>1</v>
      </c>
    </row>
    <row r="1139" hidden="1">
      <c r="A1139" s="21" t="s">
        <v>7293</v>
      </c>
      <c r="B1139" s="21" t="s">
        <v>7294</v>
      </c>
      <c r="C1139" s="691" t="s">
        <v>12489</v>
      </c>
      <c r="D1139" s="21" t="s">
        <v>63</v>
      </c>
      <c r="E1139" s="692">
        <v>135.0</v>
      </c>
      <c r="F1139" s="692">
        <v>30.0</v>
      </c>
      <c r="G1139" s="692">
        <v>5.0</v>
      </c>
      <c r="H1139" s="692">
        <v>1.0</v>
      </c>
      <c r="I1139" s="692">
        <v>6.0</v>
      </c>
      <c r="J1139" s="693">
        <v>0.83</v>
      </c>
      <c r="K1139" s="21" t="s">
        <v>7295</v>
      </c>
      <c r="L1139" s="21">
        <v>5.426696661E9</v>
      </c>
      <c r="M1139" s="21" t="s">
        <v>138</v>
      </c>
      <c r="N1139" s="21" t="s">
        <v>333</v>
      </c>
      <c r="O1139" s="21" t="s">
        <v>7296</v>
      </c>
      <c r="P1139" s="21" t="s">
        <v>12490</v>
      </c>
      <c r="Q1139" s="61">
        <f>COUNTIF('Hedef Liste'!$A:$A,A1139)</f>
        <v>1</v>
      </c>
    </row>
    <row r="1140" hidden="1">
      <c r="A1140" s="21" t="s">
        <v>2106</v>
      </c>
      <c r="B1140" s="21" t="s">
        <v>2107</v>
      </c>
      <c r="C1140" s="691" t="s">
        <v>12489</v>
      </c>
      <c r="D1140" s="21" t="s">
        <v>74</v>
      </c>
      <c r="E1140" s="692">
        <v>334.0</v>
      </c>
      <c r="F1140" s="692">
        <v>20.0</v>
      </c>
      <c r="G1140" s="692">
        <v>0.0</v>
      </c>
      <c r="H1140" s="692">
        <v>37.0</v>
      </c>
      <c r="I1140" s="692">
        <v>37.0</v>
      </c>
      <c r="J1140" s="693">
        <v>0.0</v>
      </c>
      <c r="K1140" s="21" t="s">
        <v>2108</v>
      </c>
      <c r="L1140" s="21">
        <v>5.30079937E9</v>
      </c>
      <c r="M1140" s="21" t="s">
        <v>1285</v>
      </c>
      <c r="N1140" s="21" t="s">
        <v>1710</v>
      </c>
      <c r="O1140" s="21" t="s">
        <v>2109</v>
      </c>
      <c r="P1140" s="21" t="s">
        <v>12490</v>
      </c>
      <c r="Q1140" s="61">
        <f>COUNTIF('Hedef Liste'!$A:$A,A1140)</f>
        <v>1</v>
      </c>
    </row>
    <row r="1141" hidden="1">
      <c r="A1141" s="21" t="s">
        <v>6022</v>
      </c>
      <c r="B1141" s="21" t="s">
        <v>6023</v>
      </c>
      <c r="C1141" s="691" t="s">
        <v>12510</v>
      </c>
      <c r="D1141" s="21" t="s">
        <v>63</v>
      </c>
      <c r="E1141" s="692">
        <v>39.0</v>
      </c>
      <c r="F1141" s="694"/>
      <c r="G1141" s="692">
        <v>0.0</v>
      </c>
      <c r="H1141" s="692">
        <v>27.0</v>
      </c>
      <c r="I1141" s="692">
        <v>27.0</v>
      </c>
      <c r="J1141" s="693">
        <v>0.0</v>
      </c>
      <c r="K1141" s="21" t="s">
        <v>6024</v>
      </c>
      <c r="L1141" s="21">
        <v>5.074884509E9</v>
      </c>
      <c r="M1141" s="21" t="s">
        <v>58</v>
      </c>
      <c r="N1141" s="21" t="s">
        <v>4447</v>
      </c>
      <c r="O1141" s="21" t="s">
        <v>6025</v>
      </c>
      <c r="P1141" s="21" t="s">
        <v>12490</v>
      </c>
      <c r="Q1141" s="61">
        <f>COUNTIF('Hedef Liste'!$A:$A,A1141)</f>
        <v>1</v>
      </c>
    </row>
    <row r="1142" hidden="1">
      <c r="A1142" s="21" t="s">
        <v>7969</v>
      </c>
      <c r="B1142" s="21" t="s">
        <v>7970</v>
      </c>
      <c r="C1142" s="691" t="s">
        <v>12489</v>
      </c>
      <c r="D1142" s="21" t="s">
        <v>818</v>
      </c>
      <c r="E1142" s="692">
        <v>7.0</v>
      </c>
      <c r="F1142" s="694"/>
      <c r="G1142" s="692">
        <v>24.0</v>
      </c>
      <c r="H1142" s="692">
        <v>1.0</v>
      </c>
      <c r="I1142" s="692">
        <v>25.0</v>
      </c>
      <c r="J1142" s="693">
        <v>0.96</v>
      </c>
      <c r="K1142" s="21" t="s">
        <v>7971</v>
      </c>
      <c r="L1142" s="21">
        <v>5.464247585E9</v>
      </c>
      <c r="M1142" s="21" t="s">
        <v>47</v>
      </c>
      <c r="N1142" s="21" t="s">
        <v>227</v>
      </c>
      <c r="O1142" s="21" t="s">
        <v>7972</v>
      </c>
      <c r="P1142" s="21" t="s">
        <v>12490</v>
      </c>
      <c r="Q1142" s="61">
        <f>COUNTIF('Hedef Liste'!$A:$A,A1142)</f>
        <v>1</v>
      </c>
    </row>
    <row r="1143" hidden="1">
      <c r="A1143" s="21" t="s">
        <v>5122</v>
      </c>
      <c r="B1143" s="21" t="s">
        <v>5123</v>
      </c>
      <c r="C1143" s="691" t="s">
        <v>12489</v>
      </c>
      <c r="D1143" s="21" t="s">
        <v>818</v>
      </c>
      <c r="E1143" s="692">
        <v>20.0</v>
      </c>
      <c r="F1143" s="692">
        <v>2.0</v>
      </c>
      <c r="G1143" s="692">
        <v>5.0</v>
      </c>
      <c r="H1143" s="692">
        <v>17.0</v>
      </c>
      <c r="I1143" s="692">
        <v>22.0</v>
      </c>
      <c r="J1143" s="693">
        <v>0.23</v>
      </c>
      <c r="K1143" s="21" t="s">
        <v>5124</v>
      </c>
      <c r="L1143" s="21">
        <v>2.429191556E9</v>
      </c>
      <c r="M1143" s="21" t="s">
        <v>47</v>
      </c>
      <c r="N1143" s="21" t="s">
        <v>227</v>
      </c>
      <c r="O1143" s="21" t="s">
        <v>5125</v>
      </c>
      <c r="P1143" s="21" t="s">
        <v>12490</v>
      </c>
      <c r="Q1143" s="61">
        <f>COUNTIF('Hedef Liste'!$A:$A,A1143)</f>
        <v>1</v>
      </c>
    </row>
    <row r="1144" hidden="1">
      <c r="A1144" s="21" t="s">
        <v>3701</v>
      </c>
      <c r="B1144" s="21" t="s">
        <v>3702</v>
      </c>
      <c r="C1144" s="691" t="s">
        <v>12489</v>
      </c>
      <c r="D1144" s="21" t="s">
        <v>152</v>
      </c>
      <c r="E1144" s="692">
        <v>617.0</v>
      </c>
      <c r="F1144" s="692">
        <v>23.0</v>
      </c>
      <c r="G1144" s="692">
        <v>0.0</v>
      </c>
      <c r="H1144" s="692">
        <v>39.0</v>
      </c>
      <c r="I1144" s="692">
        <v>39.0</v>
      </c>
      <c r="J1144" s="693">
        <v>0.0</v>
      </c>
      <c r="K1144" s="21" t="s">
        <v>3703</v>
      </c>
      <c r="L1144" s="21">
        <v>2.425222229E9</v>
      </c>
      <c r="M1144" s="21" t="s">
        <v>368</v>
      </c>
      <c r="N1144" s="21" t="s">
        <v>682</v>
      </c>
      <c r="O1144" s="21" t="s">
        <v>3704</v>
      </c>
      <c r="P1144" s="21" t="s">
        <v>12490</v>
      </c>
      <c r="Q1144" s="61">
        <f>COUNTIF('Hedef Liste'!$A:$A,A1144)</f>
        <v>1</v>
      </c>
    </row>
    <row r="1145" hidden="1">
      <c r="A1145" s="21" t="s">
        <v>5518</v>
      </c>
      <c r="B1145" s="21" t="s">
        <v>5519</v>
      </c>
      <c r="C1145" s="691" t="s">
        <v>12489</v>
      </c>
      <c r="D1145" s="21" t="s">
        <v>325</v>
      </c>
      <c r="E1145" s="692">
        <v>283.0</v>
      </c>
      <c r="F1145" s="692">
        <v>26.0</v>
      </c>
      <c r="G1145" s="692">
        <v>7.0</v>
      </c>
      <c r="H1145" s="692">
        <v>7.0</v>
      </c>
      <c r="I1145" s="692">
        <v>14.0</v>
      </c>
      <c r="J1145" s="693">
        <v>0.5</v>
      </c>
      <c r="K1145" s="21" t="s">
        <v>5520</v>
      </c>
      <c r="L1145" s="21">
        <v>5.511489407E9</v>
      </c>
      <c r="M1145" s="21" t="s">
        <v>47</v>
      </c>
      <c r="N1145" s="21" t="s">
        <v>48</v>
      </c>
      <c r="O1145" s="21" t="s">
        <v>5521</v>
      </c>
      <c r="P1145" s="21" t="s">
        <v>12490</v>
      </c>
      <c r="Q1145" s="61">
        <f>COUNTIF('Hedef Liste'!$A:$A,A1145)</f>
        <v>1</v>
      </c>
    </row>
    <row r="1146" hidden="1">
      <c r="A1146" s="21" t="s">
        <v>13142</v>
      </c>
      <c r="B1146" s="21" t="s">
        <v>13143</v>
      </c>
      <c r="C1146" s="691" t="s">
        <v>12510</v>
      </c>
      <c r="D1146" s="21" t="s">
        <v>1694</v>
      </c>
      <c r="E1146" s="692">
        <v>1.0</v>
      </c>
      <c r="F1146" s="694"/>
      <c r="G1146" s="692">
        <v>34.0</v>
      </c>
      <c r="H1146" s="692">
        <v>65.0</v>
      </c>
      <c r="I1146" s="692">
        <v>99.0</v>
      </c>
      <c r="J1146" s="693">
        <v>0.34</v>
      </c>
      <c r="K1146" s="21" t="s">
        <v>13144</v>
      </c>
      <c r="L1146" s="21">
        <v>5.425603355E9</v>
      </c>
      <c r="M1146" s="21" t="s">
        <v>47</v>
      </c>
      <c r="N1146" s="21" t="s">
        <v>603</v>
      </c>
      <c r="O1146" s="21" t="s">
        <v>13145</v>
      </c>
      <c r="P1146" s="21" t="s">
        <v>12490</v>
      </c>
      <c r="Q1146" s="61">
        <f>COUNTIF('Hedef Liste'!$A:$A,A1146)</f>
        <v>0</v>
      </c>
    </row>
    <row r="1147" hidden="1">
      <c r="A1147" s="21" t="s">
        <v>7826</v>
      </c>
      <c r="B1147" s="21" t="s">
        <v>7827</v>
      </c>
      <c r="C1147" s="691" t="s">
        <v>12489</v>
      </c>
      <c r="D1147" s="21" t="s">
        <v>74</v>
      </c>
      <c r="E1147" s="692">
        <v>19.0</v>
      </c>
      <c r="F1147" s="694"/>
      <c r="G1147" s="692">
        <v>0.0</v>
      </c>
      <c r="H1147" s="692">
        <v>3.0</v>
      </c>
      <c r="I1147" s="692">
        <v>3.0</v>
      </c>
      <c r="J1147" s="693">
        <v>0.0</v>
      </c>
      <c r="K1147" s="21" t="s">
        <v>7828</v>
      </c>
      <c r="L1147" s="21">
        <v>5.306977477E9</v>
      </c>
      <c r="M1147" s="21" t="s">
        <v>47</v>
      </c>
      <c r="N1147" s="21" t="s">
        <v>533</v>
      </c>
      <c r="O1147" s="21" t="s">
        <v>7829</v>
      </c>
      <c r="P1147" s="21" t="s">
        <v>12490</v>
      </c>
      <c r="Q1147" s="61">
        <f>COUNTIF('Hedef Liste'!$A:$A,A1147)</f>
        <v>1</v>
      </c>
    </row>
    <row r="1148" hidden="1">
      <c r="A1148" s="21" t="s">
        <v>5882</v>
      </c>
      <c r="B1148" s="21" t="s">
        <v>5883</v>
      </c>
      <c r="C1148" s="691" t="s">
        <v>12489</v>
      </c>
      <c r="D1148" s="21" t="s">
        <v>92</v>
      </c>
      <c r="E1148" s="692">
        <v>629.0</v>
      </c>
      <c r="F1148" s="694"/>
      <c r="G1148" s="692">
        <v>5.0</v>
      </c>
      <c r="H1148" s="692">
        <v>5.0</v>
      </c>
      <c r="I1148" s="692">
        <v>10.0</v>
      </c>
      <c r="J1148" s="693">
        <v>0.5</v>
      </c>
      <c r="K1148" s="21" t="s">
        <v>5884</v>
      </c>
      <c r="L1148" s="21">
        <v>2.422121222E9</v>
      </c>
      <c r="M1148" s="21" t="s">
        <v>47</v>
      </c>
      <c r="N1148" s="21" t="s">
        <v>94</v>
      </c>
      <c r="O1148" s="21" t="s">
        <v>5885</v>
      </c>
      <c r="P1148" s="21" t="s">
        <v>12490</v>
      </c>
      <c r="Q1148" s="61">
        <f>COUNTIF('Hedef Liste'!$A:$A,A1148)</f>
        <v>1</v>
      </c>
    </row>
    <row r="1149" hidden="1">
      <c r="A1149" s="21" t="s">
        <v>13146</v>
      </c>
      <c r="B1149" s="21" t="s">
        <v>13147</v>
      </c>
      <c r="C1149" s="691" t="s">
        <v>12489</v>
      </c>
      <c r="D1149" s="21" t="s">
        <v>45</v>
      </c>
      <c r="E1149" s="692">
        <v>1152.0</v>
      </c>
      <c r="F1149" s="692">
        <v>190.0</v>
      </c>
      <c r="G1149" s="692">
        <v>48.0</v>
      </c>
      <c r="H1149" s="692">
        <v>14.0</v>
      </c>
      <c r="I1149" s="692">
        <v>62.0</v>
      </c>
      <c r="J1149" s="693">
        <v>0.77</v>
      </c>
      <c r="K1149" s="21" t="s">
        <v>13148</v>
      </c>
      <c r="L1149" s="21">
        <v>2.428553536E9</v>
      </c>
      <c r="M1149" s="21" t="s">
        <v>1147</v>
      </c>
      <c r="N1149" s="21" t="s">
        <v>483</v>
      </c>
      <c r="O1149" s="21" t="s">
        <v>13149</v>
      </c>
      <c r="P1149" s="21" t="s">
        <v>12505</v>
      </c>
      <c r="Q1149" s="61">
        <f>COUNTIF('Hedef Liste'!$A:$A,A1149)</f>
        <v>0</v>
      </c>
    </row>
    <row r="1150" hidden="1">
      <c r="A1150" s="21" t="s">
        <v>5194</v>
      </c>
      <c r="B1150" s="21" t="s">
        <v>5195</v>
      </c>
      <c r="C1150" s="691" t="s">
        <v>12489</v>
      </c>
      <c r="D1150" s="21" t="s">
        <v>152</v>
      </c>
      <c r="E1150" s="692">
        <v>311.0</v>
      </c>
      <c r="F1150" s="692">
        <v>35.0</v>
      </c>
      <c r="G1150" s="692">
        <v>0.0</v>
      </c>
      <c r="H1150" s="692">
        <v>110.0</v>
      </c>
      <c r="I1150" s="692">
        <v>110.0</v>
      </c>
      <c r="J1150" s="693">
        <v>0.0</v>
      </c>
      <c r="K1150" s="21" t="s">
        <v>5196</v>
      </c>
      <c r="L1150" s="21">
        <v>2.425110116E9</v>
      </c>
      <c r="M1150" s="21" t="s">
        <v>368</v>
      </c>
      <c r="N1150" s="21" t="s">
        <v>813</v>
      </c>
      <c r="O1150" s="21" t="s">
        <v>5197</v>
      </c>
      <c r="P1150" s="21" t="s">
        <v>12490</v>
      </c>
      <c r="Q1150" s="61">
        <f>COUNTIF('Hedef Liste'!$A:$A,A1150)</f>
        <v>1</v>
      </c>
    </row>
    <row r="1151" hidden="1">
      <c r="A1151" s="21" t="s">
        <v>7494</v>
      </c>
      <c r="B1151" s="21" t="s">
        <v>7495</v>
      </c>
      <c r="C1151" s="691" t="s">
        <v>12489</v>
      </c>
      <c r="D1151" s="21" t="s">
        <v>818</v>
      </c>
      <c r="E1151" s="692">
        <v>471.0</v>
      </c>
      <c r="F1151" s="692">
        <v>13.0</v>
      </c>
      <c r="G1151" s="692">
        <v>14.0</v>
      </c>
      <c r="H1151" s="692">
        <v>15.0</v>
      </c>
      <c r="I1151" s="692">
        <v>29.0</v>
      </c>
      <c r="J1151" s="693">
        <v>0.48</v>
      </c>
      <c r="K1151" s="21" t="s">
        <v>7496</v>
      </c>
      <c r="L1151" s="21">
        <v>5.318128647E9</v>
      </c>
      <c r="M1151" s="21" t="s">
        <v>47</v>
      </c>
      <c r="N1151" s="21" t="s">
        <v>270</v>
      </c>
      <c r="O1151" s="21" t="s">
        <v>7497</v>
      </c>
      <c r="P1151" s="21" t="s">
        <v>12490</v>
      </c>
      <c r="Q1151" s="61">
        <f>COUNTIF('Hedef Liste'!$A:$A,A1151)</f>
        <v>1</v>
      </c>
    </row>
    <row r="1152" hidden="1">
      <c r="A1152" s="21" t="s">
        <v>7354</v>
      </c>
      <c r="B1152" s="21" t="s">
        <v>7355</v>
      </c>
      <c r="C1152" s="691" t="s">
        <v>12489</v>
      </c>
      <c r="D1152" s="21" t="s">
        <v>7377</v>
      </c>
      <c r="E1152" s="692">
        <v>1036.0</v>
      </c>
      <c r="F1152" s="692">
        <v>28.0</v>
      </c>
      <c r="G1152" s="692">
        <v>17.0</v>
      </c>
      <c r="H1152" s="692">
        <v>90.0</v>
      </c>
      <c r="I1152" s="692">
        <v>107.0</v>
      </c>
      <c r="J1152" s="693">
        <v>0.16</v>
      </c>
      <c r="K1152" s="21" t="s">
        <v>7356</v>
      </c>
      <c r="L1152" s="21">
        <v>5.436472877E9</v>
      </c>
      <c r="M1152" s="21" t="s">
        <v>138</v>
      </c>
      <c r="N1152" s="21" t="s">
        <v>382</v>
      </c>
      <c r="O1152" s="21" t="s">
        <v>7357</v>
      </c>
      <c r="P1152" s="21" t="s">
        <v>12490</v>
      </c>
      <c r="Q1152" s="61">
        <f>COUNTIF('Hedef Liste'!$A:$A,A1152)</f>
        <v>1</v>
      </c>
    </row>
    <row r="1153" hidden="1">
      <c r="A1153" s="21" t="s">
        <v>6277</v>
      </c>
      <c r="B1153" s="21" t="s">
        <v>6278</v>
      </c>
      <c r="C1153" s="691" t="s">
        <v>12510</v>
      </c>
      <c r="D1153" s="21" t="s">
        <v>74</v>
      </c>
      <c r="E1153" s="692">
        <v>857.0</v>
      </c>
      <c r="F1153" s="694"/>
      <c r="G1153" s="692">
        <v>17.0</v>
      </c>
      <c r="H1153" s="692">
        <v>12.0</v>
      </c>
      <c r="I1153" s="692">
        <v>29.0</v>
      </c>
      <c r="J1153" s="693">
        <v>0.59</v>
      </c>
      <c r="K1153" s="21" t="s">
        <v>6279</v>
      </c>
      <c r="L1153" s="21">
        <v>5.455290007E9</v>
      </c>
      <c r="M1153" s="21" t="s">
        <v>65</v>
      </c>
      <c r="N1153" s="21" t="s">
        <v>66</v>
      </c>
      <c r="O1153" s="21" t="s">
        <v>6280</v>
      </c>
      <c r="P1153" s="21" t="s">
        <v>12490</v>
      </c>
      <c r="Q1153" s="61">
        <f>COUNTIF('Hedef Liste'!$A:$A,A1153)</f>
        <v>1</v>
      </c>
    </row>
    <row r="1154" hidden="1">
      <c r="A1154" s="21" t="s">
        <v>13150</v>
      </c>
      <c r="B1154" s="21" t="s">
        <v>13151</v>
      </c>
      <c r="C1154" s="691" t="s">
        <v>12489</v>
      </c>
      <c r="D1154" s="21" t="s">
        <v>63</v>
      </c>
      <c r="E1154" s="692">
        <v>108.0</v>
      </c>
      <c r="F1154" s="692">
        <v>7.0</v>
      </c>
      <c r="G1154" s="692">
        <v>61.0</v>
      </c>
      <c r="H1154" s="692">
        <v>11.0</v>
      </c>
      <c r="I1154" s="692">
        <v>72.0</v>
      </c>
      <c r="J1154" s="693">
        <v>0.85</v>
      </c>
      <c r="K1154" s="21" t="s">
        <v>5810</v>
      </c>
      <c r="L1154" s="21">
        <v>2.425020505E9</v>
      </c>
      <c r="M1154" s="21" t="s">
        <v>65</v>
      </c>
      <c r="N1154" s="21" t="s">
        <v>1536</v>
      </c>
      <c r="O1154" s="21" t="s">
        <v>13152</v>
      </c>
      <c r="P1154" s="21" t="s">
        <v>12490</v>
      </c>
      <c r="Q1154" s="61">
        <f>COUNTIF('Hedef Liste'!$A:$A,A1154)</f>
        <v>0</v>
      </c>
    </row>
    <row r="1155" hidden="1">
      <c r="A1155" s="21" t="s">
        <v>6770</v>
      </c>
      <c r="B1155" s="21" t="s">
        <v>6771</v>
      </c>
      <c r="C1155" s="691" t="s">
        <v>12489</v>
      </c>
      <c r="D1155" s="21" t="s">
        <v>110</v>
      </c>
      <c r="E1155" s="692">
        <v>1312.0</v>
      </c>
      <c r="F1155" s="692">
        <v>247.0</v>
      </c>
      <c r="G1155" s="692">
        <v>19.0</v>
      </c>
      <c r="H1155" s="692">
        <v>88.0</v>
      </c>
      <c r="I1155" s="692">
        <v>107.0</v>
      </c>
      <c r="J1155" s="693">
        <v>0.18</v>
      </c>
      <c r="K1155" s="21" t="s">
        <v>4950</v>
      </c>
      <c r="L1155" s="21">
        <v>5.461820707E9</v>
      </c>
      <c r="M1155" s="21" t="s">
        <v>65</v>
      </c>
      <c r="N1155" s="21" t="s">
        <v>112</v>
      </c>
      <c r="O1155" s="21" t="s">
        <v>4951</v>
      </c>
      <c r="P1155" s="21" t="s">
        <v>12490</v>
      </c>
      <c r="Q1155" s="61">
        <f>COUNTIF('Hedef Liste'!$A:$A,A1155)</f>
        <v>1</v>
      </c>
    </row>
    <row r="1156" hidden="1">
      <c r="A1156" s="21" t="s">
        <v>7917</v>
      </c>
      <c r="B1156" s="21" t="s">
        <v>7918</v>
      </c>
      <c r="C1156" s="691" t="s">
        <v>12489</v>
      </c>
      <c r="D1156" s="21" t="s">
        <v>45</v>
      </c>
      <c r="E1156" s="692">
        <v>707.0</v>
      </c>
      <c r="F1156" s="692">
        <v>46.0</v>
      </c>
      <c r="G1156" s="692">
        <v>0.0</v>
      </c>
      <c r="H1156" s="692">
        <v>38.0</v>
      </c>
      <c r="I1156" s="692">
        <v>38.0</v>
      </c>
      <c r="J1156" s="693">
        <v>0.0</v>
      </c>
      <c r="K1156" s="21" t="s">
        <v>7919</v>
      </c>
      <c r="L1156" s="21">
        <v>2.428879696E9</v>
      </c>
      <c r="M1156" s="21" t="s">
        <v>327</v>
      </c>
      <c r="N1156" s="21" t="s">
        <v>663</v>
      </c>
      <c r="O1156" s="21" t="s">
        <v>7920</v>
      </c>
      <c r="P1156" s="21" t="s">
        <v>12490</v>
      </c>
      <c r="Q1156" s="61">
        <f>COUNTIF('Hedef Liste'!$A:$A,A1156)</f>
        <v>1</v>
      </c>
    </row>
    <row r="1157" hidden="1">
      <c r="A1157" s="21" t="s">
        <v>8339</v>
      </c>
      <c r="B1157" s="21" t="s">
        <v>8340</v>
      </c>
      <c r="C1157" s="691" t="s">
        <v>12489</v>
      </c>
      <c r="D1157" s="21" t="s">
        <v>233</v>
      </c>
      <c r="E1157" s="692">
        <v>2227.0</v>
      </c>
      <c r="F1157" s="692">
        <v>146.0</v>
      </c>
      <c r="G1157" s="692">
        <v>0.0</v>
      </c>
      <c r="H1157" s="692">
        <v>37.0</v>
      </c>
      <c r="I1157" s="692">
        <v>37.0</v>
      </c>
      <c r="J1157" s="693">
        <v>0.0</v>
      </c>
      <c r="K1157" s="21" t="s">
        <v>8341</v>
      </c>
      <c r="L1157" s="21">
        <v>2.422220099E9</v>
      </c>
      <c r="M1157" s="21" t="s">
        <v>138</v>
      </c>
      <c r="N1157" s="21" t="s">
        <v>320</v>
      </c>
      <c r="O1157" s="21" t="s">
        <v>8342</v>
      </c>
      <c r="P1157" s="21" t="s">
        <v>12490</v>
      </c>
      <c r="Q1157" s="61">
        <f>COUNTIF('Hedef Liste'!$A:$A,A1157)</f>
        <v>1</v>
      </c>
    </row>
    <row r="1158" hidden="1">
      <c r="A1158" s="21" t="s">
        <v>1698</v>
      </c>
      <c r="B1158" s="21" t="s">
        <v>1699</v>
      </c>
      <c r="C1158" s="691" t="s">
        <v>12489</v>
      </c>
      <c r="D1158" s="21" t="s">
        <v>45</v>
      </c>
      <c r="E1158" s="692">
        <v>565.0</v>
      </c>
      <c r="F1158" s="692">
        <v>55.0</v>
      </c>
      <c r="G1158" s="692">
        <v>4.0</v>
      </c>
      <c r="H1158" s="692">
        <v>27.0</v>
      </c>
      <c r="I1158" s="692">
        <v>31.0</v>
      </c>
      <c r="J1158" s="693">
        <v>0.13</v>
      </c>
      <c r="K1158" s="21" t="s">
        <v>1700</v>
      </c>
      <c r="L1158" s="21">
        <v>5.4615507E9</v>
      </c>
      <c r="M1158" s="21" t="s">
        <v>58</v>
      </c>
      <c r="N1158" s="21" t="s">
        <v>1501</v>
      </c>
      <c r="O1158" s="21" t="s">
        <v>1701</v>
      </c>
      <c r="P1158" s="21" t="s">
        <v>12490</v>
      </c>
      <c r="Q1158" s="61">
        <f>COUNTIF('Hedef Liste'!$A:$A,A1158)</f>
        <v>1</v>
      </c>
    </row>
    <row r="1159" hidden="1">
      <c r="A1159" s="21" t="s">
        <v>4533</v>
      </c>
      <c r="B1159" s="21" t="s">
        <v>4534</v>
      </c>
      <c r="C1159" s="691" t="s">
        <v>12489</v>
      </c>
      <c r="D1159" s="21" t="s">
        <v>152</v>
      </c>
      <c r="E1159" s="692">
        <v>224.0</v>
      </c>
      <c r="F1159" s="692">
        <v>19.0</v>
      </c>
      <c r="G1159" s="692">
        <v>0.0</v>
      </c>
      <c r="H1159" s="692">
        <v>57.0</v>
      </c>
      <c r="I1159" s="692">
        <v>57.0</v>
      </c>
      <c r="J1159" s="693">
        <v>0.0</v>
      </c>
      <c r="K1159" s="21" t="s">
        <v>4535</v>
      </c>
      <c r="L1159" s="21">
        <v>2.422296955E9</v>
      </c>
      <c r="M1159" s="21" t="s">
        <v>138</v>
      </c>
      <c r="N1159" s="21" t="s">
        <v>1096</v>
      </c>
      <c r="O1159" s="21" t="s">
        <v>4536</v>
      </c>
      <c r="P1159" s="21" t="s">
        <v>12490</v>
      </c>
      <c r="Q1159" s="61">
        <f>COUNTIF('Hedef Liste'!$A:$A,A1159)</f>
        <v>1</v>
      </c>
    </row>
    <row r="1160" hidden="1">
      <c r="A1160" s="21" t="s">
        <v>5039</v>
      </c>
      <c r="B1160" s="21" t="s">
        <v>5040</v>
      </c>
      <c r="C1160" s="691" t="s">
        <v>12489</v>
      </c>
      <c r="D1160" s="21" t="s">
        <v>74</v>
      </c>
      <c r="E1160" s="692">
        <v>239.0</v>
      </c>
      <c r="F1160" s="692">
        <v>50.0</v>
      </c>
      <c r="G1160" s="692">
        <v>9.0</v>
      </c>
      <c r="H1160" s="692">
        <v>5.0</v>
      </c>
      <c r="I1160" s="692">
        <v>14.0</v>
      </c>
      <c r="J1160" s="693">
        <v>0.64</v>
      </c>
      <c r="K1160" s="21" t="s">
        <v>5041</v>
      </c>
      <c r="L1160" s="21">
        <v>5.050418741E9</v>
      </c>
      <c r="M1160" s="21" t="s">
        <v>47</v>
      </c>
      <c r="N1160" s="21" t="s">
        <v>81</v>
      </c>
      <c r="O1160" s="21" t="s">
        <v>5042</v>
      </c>
      <c r="P1160" s="21" t="s">
        <v>12490</v>
      </c>
      <c r="Q1160" s="61">
        <f>COUNTIF('Hedef Liste'!$A:$A,A1160)</f>
        <v>1</v>
      </c>
    </row>
    <row r="1161" hidden="1">
      <c r="A1161" s="21" t="s">
        <v>5727</v>
      </c>
      <c r="B1161" s="21" t="s">
        <v>5728</v>
      </c>
      <c r="C1161" s="691" t="s">
        <v>12489</v>
      </c>
      <c r="D1161" s="21" t="s">
        <v>126</v>
      </c>
      <c r="E1161" s="692">
        <v>2043.0</v>
      </c>
      <c r="F1161" s="692">
        <v>87.0</v>
      </c>
      <c r="G1161" s="692">
        <v>0.0</v>
      </c>
      <c r="H1161" s="692">
        <v>4.0</v>
      </c>
      <c r="I1161" s="692">
        <v>4.0</v>
      </c>
      <c r="J1161" s="693">
        <v>0.0</v>
      </c>
      <c r="K1161" s="21" t="s">
        <v>5729</v>
      </c>
      <c r="L1161" s="21">
        <v>2.423264642E9</v>
      </c>
      <c r="M1161" s="21" t="s">
        <v>65</v>
      </c>
      <c r="N1161" s="21" t="s">
        <v>1246</v>
      </c>
      <c r="O1161" s="21" t="s">
        <v>5730</v>
      </c>
      <c r="P1161" s="21" t="s">
        <v>12490</v>
      </c>
      <c r="Q1161" s="61">
        <f>COUNTIF('Hedef Liste'!$A:$A,A1161)</f>
        <v>1</v>
      </c>
    </row>
    <row r="1162" hidden="1">
      <c r="A1162" s="21" t="s">
        <v>5384</v>
      </c>
      <c r="B1162" s="21" t="s">
        <v>5385</v>
      </c>
      <c r="C1162" s="691" t="s">
        <v>12510</v>
      </c>
      <c r="D1162" s="21" t="s">
        <v>126</v>
      </c>
      <c r="E1162" s="692">
        <v>354.0</v>
      </c>
      <c r="F1162" s="694"/>
      <c r="G1162" s="692">
        <v>0.0</v>
      </c>
      <c r="H1162" s="692">
        <v>7.0</v>
      </c>
      <c r="I1162" s="692">
        <v>7.0</v>
      </c>
      <c r="J1162" s="693">
        <v>0.0</v>
      </c>
      <c r="K1162" s="21" t="s">
        <v>5386</v>
      </c>
      <c r="L1162" s="21">
        <v>2.425040024E9</v>
      </c>
      <c r="M1162" s="21" t="s">
        <v>47</v>
      </c>
      <c r="N1162" s="21" t="s">
        <v>48</v>
      </c>
      <c r="O1162" s="21" t="s">
        <v>5387</v>
      </c>
      <c r="P1162" s="21" t="s">
        <v>12490</v>
      </c>
      <c r="Q1162" s="61">
        <f>COUNTIF('Hedef Liste'!$A:$A,A1162)</f>
        <v>1</v>
      </c>
    </row>
    <row r="1163" hidden="1">
      <c r="A1163" s="21" t="s">
        <v>413</v>
      </c>
      <c r="B1163" s="21" t="s">
        <v>414</v>
      </c>
      <c r="C1163" s="691" t="s">
        <v>12489</v>
      </c>
      <c r="D1163" s="21" t="s">
        <v>200</v>
      </c>
      <c r="E1163" s="692">
        <v>50.0</v>
      </c>
      <c r="F1163" s="692">
        <v>1.0</v>
      </c>
      <c r="G1163" s="692">
        <v>12.0</v>
      </c>
      <c r="H1163" s="692">
        <v>5.0</v>
      </c>
      <c r="I1163" s="692">
        <v>17.0</v>
      </c>
      <c r="J1163" s="693">
        <v>0.71</v>
      </c>
      <c r="K1163" s="21" t="s">
        <v>415</v>
      </c>
      <c r="L1163" s="21">
        <v>2.423110701E9</v>
      </c>
      <c r="M1163" s="21" t="s">
        <v>47</v>
      </c>
      <c r="N1163" s="21" t="s">
        <v>119</v>
      </c>
      <c r="O1163" s="21" t="s">
        <v>416</v>
      </c>
      <c r="P1163" s="21" t="s">
        <v>12490</v>
      </c>
      <c r="Q1163" s="61">
        <f>COUNTIF('Hedef Liste'!$A:$A,A1163)</f>
        <v>1</v>
      </c>
    </row>
    <row r="1164" hidden="1">
      <c r="A1164" s="21" t="s">
        <v>13153</v>
      </c>
      <c r="B1164" s="21" t="s">
        <v>13154</v>
      </c>
      <c r="C1164" s="691" t="s">
        <v>12489</v>
      </c>
      <c r="D1164" s="21" t="s">
        <v>110</v>
      </c>
      <c r="E1164" s="692">
        <v>1957.0</v>
      </c>
      <c r="F1164" s="692">
        <v>165.0</v>
      </c>
      <c r="G1164" s="692">
        <v>77.0</v>
      </c>
      <c r="H1164" s="692">
        <v>0.0</v>
      </c>
      <c r="I1164" s="692">
        <v>77.0</v>
      </c>
      <c r="J1164" s="693">
        <v>1.0</v>
      </c>
      <c r="K1164" s="21" t="s">
        <v>12816</v>
      </c>
      <c r="L1164" s="21">
        <v>9.999999999E9</v>
      </c>
      <c r="M1164" s="21" t="s">
        <v>47</v>
      </c>
      <c r="N1164" s="21" t="s">
        <v>1923</v>
      </c>
      <c r="O1164" s="21" t="s">
        <v>13155</v>
      </c>
      <c r="P1164" s="21" t="s">
        <v>12505</v>
      </c>
      <c r="Q1164" s="61">
        <f>COUNTIF('Hedef Liste'!$A:$A,A1164)</f>
        <v>0</v>
      </c>
    </row>
    <row r="1165" hidden="1">
      <c r="A1165" s="21" t="s">
        <v>2562</v>
      </c>
      <c r="B1165" s="21" t="s">
        <v>2563</v>
      </c>
      <c r="C1165" s="691" t="s">
        <v>12489</v>
      </c>
      <c r="D1165" s="21" t="s">
        <v>143</v>
      </c>
      <c r="E1165" s="692">
        <v>200.0</v>
      </c>
      <c r="F1165" s="692">
        <v>10.0</v>
      </c>
      <c r="G1165" s="692">
        <v>2.0</v>
      </c>
      <c r="H1165" s="692">
        <v>8.0</v>
      </c>
      <c r="I1165" s="692">
        <v>10.0</v>
      </c>
      <c r="J1165" s="693">
        <v>0.2</v>
      </c>
      <c r="K1165" s="21" t="s">
        <v>2564</v>
      </c>
      <c r="L1165" s="21">
        <v>5.418415778E9</v>
      </c>
      <c r="M1165" s="21" t="s">
        <v>58</v>
      </c>
      <c r="N1165" s="21" t="s">
        <v>2349</v>
      </c>
      <c r="O1165" s="21" t="s">
        <v>2565</v>
      </c>
      <c r="P1165" s="21" t="s">
        <v>12490</v>
      </c>
      <c r="Q1165" s="61">
        <f>COUNTIF('Hedef Liste'!$A:$A,A1165)</f>
        <v>1</v>
      </c>
    </row>
    <row r="1166" hidden="1">
      <c r="A1166" s="21" t="s">
        <v>3531</v>
      </c>
      <c r="B1166" s="21" t="s">
        <v>3532</v>
      </c>
      <c r="C1166" s="691" t="s">
        <v>12489</v>
      </c>
      <c r="D1166" s="21" t="s">
        <v>818</v>
      </c>
      <c r="E1166" s="692">
        <v>694.0</v>
      </c>
      <c r="F1166" s="692">
        <v>13.0</v>
      </c>
      <c r="G1166" s="692">
        <v>0.0</v>
      </c>
      <c r="H1166" s="692">
        <v>55.0</v>
      </c>
      <c r="I1166" s="692">
        <v>55.0</v>
      </c>
      <c r="J1166" s="693">
        <v>0.0</v>
      </c>
      <c r="K1166" s="21" t="s">
        <v>3533</v>
      </c>
      <c r="L1166" s="21">
        <v>2.42334004E9</v>
      </c>
      <c r="M1166" s="21" t="s">
        <v>47</v>
      </c>
      <c r="N1166" s="21" t="s">
        <v>719</v>
      </c>
      <c r="O1166" s="21" t="s">
        <v>3534</v>
      </c>
      <c r="P1166" s="21" t="s">
        <v>12490</v>
      </c>
      <c r="Q1166" s="61">
        <f>COUNTIF('Hedef Liste'!$A:$A,A1166)</f>
        <v>1</v>
      </c>
    </row>
    <row r="1167" hidden="1">
      <c r="A1167" s="21" t="s">
        <v>2043</v>
      </c>
      <c r="B1167" s="21" t="s">
        <v>2044</v>
      </c>
      <c r="C1167" s="691" t="s">
        <v>12489</v>
      </c>
      <c r="D1167" s="21" t="s">
        <v>74</v>
      </c>
      <c r="E1167" s="692">
        <v>1384.0</v>
      </c>
      <c r="F1167" s="692">
        <v>64.0</v>
      </c>
      <c r="G1167" s="692">
        <v>6.0</v>
      </c>
      <c r="H1167" s="692">
        <v>5.0</v>
      </c>
      <c r="I1167" s="692">
        <v>11.0</v>
      </c>
      <c r="J1167" s="693">
        <v>0.55</v>
      </c>
      <c r="K1167" s="21" t="s">
        <v>2040</v>
      </c>
      <c r="L1167" s="21">
        <v>2.427429996E9</v>
      </c>
      <c r="M1167" s="21" t="s">
        <v>58</v>
      </c>
      <c r="N1167" s="21" t="s">
        <v>2045</v>
      </c>
      <c r="O1167" s="21" t="s">
        <v>2046</v>
      </c>
      <c r="P1167" s="21" t="s">
        <v>12490</v>
      </c>
      <c r="Q1167" s="61">
        <f>COUNTIF('Hedef Liste'!$A:$A,A1167)</f>
        <v>1</v>
      </c>
    </row>
    <row r="1168" hidden="1">
      <c r="A1168" s="21" t="s">
        <v>2120</v>
      </c>
      <c r="B1168" s="21" t="s">
        <v>2121</v>
      </c>
      <c r="C1168" s="691" t="s">
        <v>12489</v>
      </c>
      <c r="D1168" s="21" t="s">
        <v>143</v>
      </c>
      <c r="E1168" s="692">
        <v>70.0</v>
      </c>
      <c r="F1168" s="692">
        <v>10.0</v>
      </c>
      <c r="G1168" s="692">
        <v>0.0</v>
      </c>
      <c r="H1168" s="692">
        <v>17.0</v>
      </c>
      <c r="I1168" s="692">
        <v>17.0</v>
      </c>
      <c r="J1168" s="693">
        <v>0.0</v>
      </c>
      <c r="K1168" s="21" t="s">
        <v>2122</v>
      </c>
      <c r="L1168" s="21">
        <v>5.055350034E9</v>
      </c>
      <c r="M1168" s="21" t="s">
        <v>138</v>
      </c>
      <c r="N1168" s="21" t="s">
        <v>527</v>
      </c>
      <c r="O1168" s="21" t="s">
        <v>2123</v>
      </c>
      <c r="P1168" s="21" t="s">
        <v>12490</v>
      </c>
      <c r="Q1168" s="61">
        <f>COUNTIF('Hedef Liste'!$A:$A,A1168)</f>
        <v>1</v>
      </c>
    </row>
    <row r="1169" hidden="1">
      <c r="A1169" s="21" t="s">
        <v>2960</v>
      </c>
      <c r="B1169" s="21" t="s">
        <v>2961</v>
      </c>
      <c r="C1169" s="691" t="s">
        <v>12489</v>
      </c>
      <c r="D1169" s="21" t="s">
        <v>1828</v>
      </c>
      <c r="E1169" s="692">
        <v>187.0</v>
      </c>
      <c r="F1169" s="692">
        <v>16.0</v>
      </c>
      <c r="G1169" s="692">
        <v>5.0</v>
      </c>
      <c r="H1169" s="692">
        <v>11.0</v>
      </c>
      <c r="I1169" s="692">
        <v>16.0</v>
      </c>
      <c r="J1169" s="693">
        <v>0.31</v>
      </c>
      <c r="K1169" s="21" t="s">
        <v>2947</v>
      </c>
      <c r="L1169" s="21">
        <v>2.42244202E9</v>
      </c>
      <c r="M1169" s="21" t="s">
        <v>47</v>
      </c>
      <c r="N1169" s="21" t="s">
        <v>1202</v>
      </c>
      <c r="O1169" s="21" t="s">
        <v>2962</v>
      </c>
      <c r="P1169" s="21" t="s">
        <v>12490</v>
      </c>
      <c r="Q1169" s="61">
        <f>COUNTIF('Hedef Liste'!$A:$A,A1169)</f>
        <v>1</v>
      </c>
    </row>
    <row r="1170" hidden="1">
      <c r="A1170" s="21" t="s">
        <v>1745</v>
      </c>
      <c r="B1170" s="21" t="s">
        <v>1746</v>
      </c>
      <c r="C1170" s="691" t="s">
        <v>12489</v>
      </c>
      <c r="D1170" s="21" t="s">
        <v>143</v>
      </c>
      <c r="E1170" s="692">
        <v>210.0</v>
      </c>
      <c r="F1170" s="692">
        <v>16.0</v>
      </c>
      <c r="G1170" s="692">
        <v>19.0</v>
      </c>
      <c r="H1170" s="692">
        <v>27.0</v>
      </c>
      <c r="I1170" s="692">
        <v>46.0</v>
      </c>
      <c r="J1170" s="693">
        <v>0.41</v>
      </c>
      <c r="K1170" s="21" t="s">
        <v>1747</v>
      </c>
      <c r="L1170" s="21">
        <v>5.322648262E9</v>
      </c>
      <c r="M1170" s="21" t="s">
        <v>47</v>
      </c>
      <c r="N1170" s="21" t="s">
        <v>227</v>
      </c>
      <c r="O1170" s="21" t="s">
        <v>1748</v>
      </c>
      <c r="P1170" s="21" t="s">
        <v>12490</v>
      </c>
      <c r="Q1170" s="61">
        <f>COUNTIF('Hedef Liste'!$A:$A,A1170)</f>
        <v>1</v>
      </c>
    </row>
    <row r="1171" hidden="1">
      <c r="A1171" s="21" t="s">
        <v>5679</v>
      </c>
      <c r="B1171" s="21" t="s">
        <v>5680</v>
      </c>
      <c r="C1171" s="691" t="s">
        <v>12489</v>
      </c>
      <c r="D1171" s="21" t="s">
        <v>325</v>
      </c>
      <c r="E1171" s="692">
        <v>717.0</v>
      </c>
      <c r="F1171" s="692">
        <v>19.0</v>
      </c>
      <c r="G1171" s="692">
        <v>8.0</v>
      </c>
      <c r="H1171" s="692">
        <v>20.0</v>
      </c>
      <c r="I1171" s="692">
        <v>28.0</v>
      </c>
      <c r="J1171" s="693">
        <v>0.29</v>
      </c>
      <c r="K1171" s="21" t="s">
        <v>5681</v>
      </c>
      <c r="L1171" s="21">
        <v>5.414177754E9</v>
      </c>
      <c r="M1171" s="21" t="s">
        <v>65</v>
      </c>
      <c r="N1171" s="21" t="s">
        <v>1852</v>
      </c>
      <c r="O1171" s="21" t="s">
        <v>5682</v>
      </c>
      <c r="P1171" s="21" t="s">
        <v>12490</v>
      </c>
      <c r="Q1171" s="61">
        <f>COUNTIF('Hedef Liste'!$A:$A,A1171)</f>
        <v>1</v>
      </c>
    </row>
    <row r="1172" hidden="1">
      <c r="A1172" s="21" t="s">
        <v>224</v>
      </c>
      <c r="B1172" s="21" t="s">
        <v>225</v>
      </c>
      <c r="C1172" s="691" t="s">
        <v>12489</v>
      </c>
      <c r="D1172" s="21" t="s">
        <v>126</v>
      </c>
      <c r="E1172" s="692">
        <v>66.0</v>
      </c>
      <c r="F1172" s="692">
        <v>4.0</v>
      </c>
      <c r="G1172" s="692">
        <v>23.0</v>
      </c>
      <c r="H1172" s="692">
        <v>6.0</v>
      </c>
      <c r="I1172" s="692">
        <v>29.0</v>
      </c>
      <c r="J1172" s="693">
        <v>0.79</v>
      </c>
      <c r="K1172" s="21" t="s">
        <v>226</v>
      </c>
      <c r="L1172" s="21">
        <v>2.423232383E9</v>
      </c>
      <c r="M1172" s="21" t="s">
        <v>47</v>
      </c>
      <c r="N1172" s="21" t="s">
        <v>227</v>
      </c>
      <c r="O1172" s="21" t="s">
        <v>228</v>
      </c>
      <c r="P1172" s="21" t="s">
        <v>12490</v>
      </c>
      <c r="Q1172" s="61">
        <f>COUNTIF('Hedef Liste'!$A:$A,A1172)</f>
        <v>1</v>
      </c>
    </row>
    <row r="1173" hidden="1">
      <c r="A1173" s="21" t="s">
        <v>3687</v>
      </c>
      <c r="B1173" s="21" t="s">
        <v>3688</v>
      </c>
      <c r="C1173" s="691" t="s">
        <v>12489</v>
      </c>
      <c r="D1173" s="21" t="s">
        <v>818</v>
      </c>
      <c r="E1173" s="692">
        <v>524.0</v>
      </c>
      <c r="F1173" s="692">
        <v>27.0</v>
      </c>
      <c r="G1173" s="692">
        <v>8.0</v>
      </c>
      <c r="H1173" s="692">
        <v>10.0</v>
      </c>
      <c r="I1173" s="692">
        <v>18.0</v>
      </c>
      <c r="J1173" s="696">
        <v>0.44</v>
      </c>
      <c r="K1173" s="21" t="s">
        <v>3689</v>
      </c>
      <c r="L1173" s="21">
        <v>5.358304404E9</v>
      </c>
      <c r="M1173" s="21" t="s">
        <v>47</v>
      </c>
      <c r="N1173" s="21" t="s">
        <v>227</v>
      </c>
      <c r="O1173" s="21" t="s">
        <v>3690</v>
      </c>
      <c r="P1173" s="21" t="s">
        <v>12490</v>
      </c>
      <c r="Q1173" s="61">
        <f>COUNTIF('Hedef Liste'!$A:$A,A1173)</f>
        <v>1</v>
      </c>
    </row>
    <row r="1174" hidden="1">
      <c r="A1174" s="21" t="s">
        <v>5587</v>
      </c>
      <c r="B1174" s="21" t="s">
        <v>5588</v>
      </c>
      <c r="C1174" s="691" t="s">
        <v>12489</v>
      </c>
      <c r="D1174" s="21" t="s">
        <v>325</v>
      </c>
      <c r="E1174" s="692">
        <v>954.0</v>
      </c>
      <c r="F1174" s="692">
        <v>17.0</v>
      </c>
      <c r="G1174" s="692">
        <v>12.0</v>
      </c>
      <c r="H1174" s="692">
        <v>15.0</v>
      </c>
      <c r="I1174" s="692">
        <v>27.0</v>
      </c>
      <c r="J1174" s="693">
        <v>0.44</v>
      </c>
      <c r="K1174" s="21" t="s">
        <v>5589</v>
      </c>
      <c r="L1174" s="21">
        <v>2.423111656E9</v>
      </c>
      <c r="M1174" s="21" t="s">
        <v>47</v>
      </c>
      <c r="N1174" s="21" t="s">
        <v>445</v>
      </c>
      <c r="O1174" s="21" t="s">
        <v>5590</v>
      </c>
      <c r="P1174" s="21" t="s">
        <v>12490</v>
      </c>
      <c r="Q1174" s="61">
        <f>COUNTIF('Hedef Liste'!$A:$A,A1174)</f>
        <v>1</v>
      </c>
    </row>
    <row r="1175" hidden="1">
      <c r="A1175" s="21" t="s">
        <v>430</v>
      </c>
      <c r="B1175" s="21" t="s">
        <v>13156</v>
      </c>
      <c r="C1175" s="691" t="s">
        <v>12489</v>
      </c>
      <c r="D1175" s="21" t="s">
        <v>325</v>
      </c>
      <c r="E1175" s="692">
        <v>132.0</v>
      </c>
      <c r="F1175" s="692">
        <v>9.0</v>
      </c>
      <c r="G1175" s="692">
        <v>8.0</v>
      </c>
      <c r="H1175" s="692">
        <v>3.0</v>
      </c>
      <c r="I1175" s="692">
        <v>11.0</v>
      </c>
      <c r="J1175" s="693">
        <v>0.73</v>
      </c>
      <c r="K1175" s="21" t="s">
        <v>432</v>
      </c>
      <c r="L1175" s="21">
        <v>5.526060749E9</v>
      </c>
      <c r="M1175" s="21" t="s">
        <v>65</v>
      </c>
      <c r="N1175" s="21" t="s">
        <v>433</v>
      </c>
      <c r="O1175" s="21" t="s">
        <v>434</v>
      </c>
      <c r="P1175" s="21" t="s">
        <v>12490</v>
      </c>
      <c r="Q1175" s="61">
        <f>COUNTIF('Hedef Liste'!$A:$A,A1175)</f>
        <v>1</v>
      </c>
    </row>
    <row r="1176" hidden="1">
      <c r="A1176" s="21" t="s">
        <v>8344</v>
      </c>
      <c r="B1176" s="21" t="s">
        <v>8345</v>
      </c>
      <c r="C1176" s="691" t="s">
        <v>12489</v>
      </c>
      <c r="D1176" s="21" t="s">
        <v>233</v>
      </c>
      <c r="E1176" s="692">
        <v>1267.0</v>
      </c>
      <c r="F1176" s="692">
        <v>133.0</v>
      </c>
      <c r="G1176" s="692">
        <v>0.0</v>
      </c>
      <c r="H1176" s="692">
        <v>36.0</v>
      </c>
      <c r="I1176" s="692">
        <v>36.0</v>
      </c>
      <c r="J1176" s="693">
        <v>0.0</v>
      </c>
      <c r="K1176" s="21" t="s">
        <v>8346</v>
      </c>
      <c r="L1176" s="21">
        <v>2.423239009E9</v>
      </c>
      <c r="M1176" s="21" t="s">
        <v>47</v>
      </c>
      <c r="N1176" s="21" t="s">
        <v>227</v>
      </c>
      <c r="O1176" s="21" t="s">
        <v>8347</v>
      </c>
      <c r="P1176" s="21" t="s">
        <v>12490</v>
      </c>
      <c r="Q1176" s="61">
        <f>COUNTIF('Hedef Liste'!$A:$A,A1176)</f>
        <v>1</v>
      </c>
    </row>
    <row r="1177" hidden="1">
      <c r="A1177" s="21" t="s">
        <v>6473</v>
      </c>
      <c r="B1177" s="21" t="s">
        <v>13157</v>
      </c>
      <c r="C1177" s="691" t="s">
        <v>12489</v>
      </c>
      <c r="D1177" s="21" t="s">
        <v>143</v>
      </c>
      <c r="E1177" s="692">
        <v>1.0</v>
      </c>
      <c r="F1177" s="694"/>
      <c r="G1177" s="692">
        <v>15.0</v>
      </c>
      <c r="H1177" s="692">
        <v>0.0</v>
      </c>
      <c r="I1177" s="692">
        <v>15.0</v>
      </c>
      <c r="J1177" s="693">
        <v>1.0</v>
      </c>
      <c r="K1177" s="21" t="s">
        <v>6475</v>
      </c>
      <c r="L1177" s="21">
        <v>5.437144747E9</v>
      </c>
      <c r="M1177" s="21" t="s">
        <v>65</v>
      </c>
      <c r="N1177" s="21" t="s">
        <v>112</v>
      </c>
      <c r="O1177" s="21" t="s">
        <v>13158</v>
      </c>
      <c r="P1177" s="21" t="s">
        <v>12490</v>
      </c>
      <c r="Q1177" s="61">
        <f>COUNTIF('Hedef Liste'!$A:$A,A1177)</f>
        <v>1</v>
      </c>
    </row>
    <row r="1178" hidden="1">
      <c r="A1178" s="21" t="s">
        <v>13159</v>
      </c>
      <c r="B1178" s="21" t="s">
        <v>13160</v>
      </c>
      <c r="C1178" s="691" t="s">
        <v>12489</v>
      </c>
      <c r="D1178" s="21" t="s">
        <v>74</v>
      </c>
      <c r="E1178" s="692">
        <v>1354.0</v>
      </c>
      <c r="F1178" s="692">
        <v>71.0</v>
      </c>
      <c r="G1178" s="692">
        <v>82.0</v>
      </c>
      <c r="H1178" s="692">
        <v>14.0</v>
      </c>
      <c r="I1178" s="692">
        <v>96.0</v>
      </c>
      <c r="J1178" s="693">
        <v>0.85</v>
      </c>
      <c r="K1178" s="21" t="s">
        <v>13161</v>
      </c>
      <c r="L1178" s="21">
        <v>5.326476223E9</v>
      </c>
      <c r="M1178" s="21" t="s">
        <v>47</v>
      </c>
      <c r="N1178" s="21" t="s">
        <v>187</v>
      </c>
      <c r="O1178" s="21" t="s">
        <v>13162</v>
      </c>
      <c r="P1178" s="21" t="s">
        <v>12505</v>
      </c>
      <c r="Q1178" s="61">
        <f>COUNTIF('Hedef Liste'!$A:$A,A1178)</f>
        <v>0</v>
      </c>
    </row>
    <row r="1179" hidden="1">
      <c r="A1179" s="21" t="s">
        <v>172</v>
      </c>
      <c r="B1179" s="21" t="s">
        <v>173</v>
      </c>
      <c r="C1179" s="691" t="s">
        <v>12489</v>
      </c>
      <c r="D1179" s="21" t="s">
        <v>152</v>
      </c>
      <c r="E1179" s="692">
        <v>496.0</v>
      </c>
      <c r="F1179" s="692">
        <v>27.0</v>
      </c>
      <c r="G1179" s="692">
        <v>0.0</v>
      </c>
      <c r="H1179" s="692">
        <v>43.0</v>
      </c>
      <c r="I1179" s="692">
        <v>43.0</v>
      </c>
      <c r="J1179" s="693">
        <v>0.0</v>
      </c>
      <c r="K1179" s="21" t="s">
        <v>174</v>
      </c>
      <c r="L1179" s="21">
        <v>5.528020742E9</v>
      </c>
      <c r="M1179" s="21" t="s">
        <v>58</v>
      </c>
      <c r="N1179" s="21" t="s">
        <v>59</v>
      </c>
      <c r="O1179" s="21" t="s">
        <v>175</v>
      </c>
      <c r="P1179" s="21" t="s">
        <v>12490</v>
      </c>
      <c r="Q1179" s="61">
        <f>COUNTIF('Hedef Liste'!$A:$A,A1179)</f>
        <v>1</v>
      </c>
    </row>
    <row r="1180" hidden="1">
      <c r="A1180" s="21" t="s">
        <v>3171</v>
      </c>
      <c r="B1180" s="21" t="s">
        <v>3172</v>
      </c>
      <c r="C1180" s="691" t="s">
        <v>12489</v>
      </c>
      <c r="D1180" s="21" t="s">
        <v>200</v>
      </c>
      <c r="E1180" s="692">
        <v>2306.0</v>
      </c>
      <c r="F1180" s="692">
        <v>136.0</v>
      </c>
      <c r="G1180" s="692">
        <v>0.0</v>
      </c>
      <c r="H1180" s="692">
        <v>17.0</v>
      </c>
      <c r="I1180" s="692">
        <v>17.0</v>
      </c>
      <c r="J1180" s="693">
        <v>0.0</v>
      </c>
      <c r="K1180" s="21" t="s">
        <v>3173</v>
      </c>
      <c r="L1180" s="21">
        <v>2.422270138E9</v>
      </c>
      <c r="M1180" s="21" t="s">
        <v>65</v>
      </c>
      <c r="N1180" s="21" t="s">
        <v>755</v>
      </c>
      <c r="O1180" s="21" t="s">
        <v>3174</v>
      </c>
      <c r="P1180" s="21" t="s">
        <v>12490</v>
      </c>
      <c r="Q1180" s="61">
        <f>COUNTIF('Hedef Liste'!$A:$A,A1180)</f>
        <v>1</v>
      </c>
    </row>
    <row r="1181" hidden="1">
      <c r="A1181" s="21" t="s">
        <v>7037</v>
      </c>
      <c r="B1181" s="21" t="s">
        <v>7038</v>
      </c>
      <c r="C1181" s="691" t="s">
        <v>12510</v>
      </c>
      <c r="D1181" s="21" t="s">
        <v>200</v>
      </c>
      <c r="E1181" s="692">
        <v>77.0</v>
      </c>
      <c r="F1181" s="694"/>
      <c r="G1181" s="692">
        <v>0.0</v>
      </c>
      <c r="H1181" s="692">
        <v>77.0</v>
      </c>
      <c r="I1181" s="692">
        <v>77.0</v>
      </c>
      <c r="J1181" s="693">
        <v>0.0</v>
      </c>
      <c r="K1181" s="21" t="s">
        <v>7039</v>
      </c>
      <c r="L1181" s="21">
        <v>5.301733915E9</v>
      </c>
      <c r="M1181" s="21" t="s">
        <v>47</v>
      </c>
      <c r="N1181" s="21" t="s">
        <v>94</v>
      </c>
      <c r="O1181" s="21" t="s">
        <v>7040</v>
      </c>
      <c r="P1181" s="21" t="s">
        <v>12490</v>
      </c>
      <c r="Q1181" s="61">
        <f>COUNTIF('Hedef Liste'!$A:$A,A1181)</f>
        <v>1</v>
      </c>
    </row>
    <row r="1182" hidden="1">
      <c r="A1182" s="21" t="s">
        <v>13163</v>
      </c>
      <c r="B1182" s="21" t="s">
        <v>13164</v>
      </c>
      <c r="C1182" s="691" t="s">
        <v>12489</v>
      </c>
      <c r="D1182" s="21" t="s">
        <v>110</v>
      </c>
      <c r="E1182" s="692">
        <v>4021.0</v>
      </c>
      <c r="F1182" s="692">
        <v>219.0</v>
      </c>
      <c r="G1182" s="692">
        <v>76.0</v>
      </c>
      <c r="H1182" s="692">
        <v>19.0</v>
      </c>
      <c r="I1182" s="692">
        <v>95.0</v>
      </c>
      <c r="J1182" s="693">
        <v>0.8</v>
      </c>
      <c r="K1182" s="21" t="s">
        <v>12842</v>
      </c>
      <c r="L1182" s="21">
        <v>2.42316221E9</v>
      </c>
      <c r="M1182" s="21" t="s">
        <v>47</v>
      </c>
      <c r="N1182" s="21" t="s">
        <v>145</v>
      </c>
      <c r="O1182" s="21" t="s">
        <v>13165</v>
      </c>
      <c r="P1182" s="21" t="s">
        <v>12505</v>
      </c>
      <c r="Q1182" s="61">
        <f>COUNTIF('Hedef Liste'!$A:$A,A1182)</f>
        <v>0</v>
      </c>
    </row>
    <row r="1183" hidden="1">
      <c r="A1183" s="21" t="s">
        <v>5304</v>
      </c>
      <c r="B1183" s="21" t="s">
        <v>5305</v>
      </c>
      <c r="C1183" s="691" t="s">
        <v>12489</v>
      </c>
      <c r="D1183" s="21" t="s">
        <v>200</v>
      </c>
      <c r="E1183" s="692">
        <v>180.0</v>
      </c>
      <c r="F1183" s="692">
        <v>6.0</v>
      </c>
      <c r="G1183" s="692">
        <v>0.0</v>
      </c>
      <c r="H1183" s="692">
        <v>59.0</v>
      </c>
      <c r="I1183" s="692">
        <v>59.0</v>
      </c>
      <c r="J1183" s="693">
        <v>0.0</v>
      </c>
      <c r="K1183" s="21" t="s">
        <v>5306</v>
      </c>
      <c r="L1183" s="21">
        <v>5.30652492E9</v>
      </c>
      <c r="M1183" s="21" t="s">
        <v>47</v>
      </c>
      <c r="N1183" s="21" t="s">
        <v>81</v>
      </c>
      <c r="O1183" s="21" t="s">
        <v>5307</v>
      </c>
      <c r="P1183" s="21" t="s">
        <v>12490</v>
      </c>
      <c r="Q1183" s="61">
        <f>COUNTIF('Hedef Liste'!$A:$A,A1183)</f>
        <v>1</v>
      </c>
    </row>
    <row r="1184" hidden="1">
      <c r="A1184" s="21" t="s">
        <v>5603</v>
      </c>
      <c r="B1184" s="21" t="s">
        <v>5604</v>
      </c>
      <c r="C1184" s="691" t="s">
        <v>12489</v>
      </c>
      <c r="D1184" s="21" t="s">
        <v>325</v>
      </c>
      <c r="E1184" s="692">
        <v>116.0</v>
      </c>
      <c r="F1184" s="692">
        <v>16.0</v>
      </c>
      <c r="G1184" s="692">
        <v>8.0</v>
      </c>
      <c r="H1184" s="692">
        <v>4.0</v>
      </c>
      <c r="I1184" s="692">
        <v>12.0</v>
      </c>
      <c r="J1184" s="693">
        <v>0.67</v>
      </c>
      <c r="K1184" s="21" t="s">
        <v>5324</v>
      </c>
      <c r="L1184" s="21">
        <v>5.524210669E9</v>
      </c>
      <c r="M1184" s="21" t="s">
        <v>47</v>
      </c>
      <c r="N1184" s="21" t="s">
        <v>349</v>
      </c>
      <c r="O1184" s="21" t="s">
        <v>5605</v>
      </c>
      <c r="P1184" s="21" t="s">
        <v>12490</v>
      </c>
      <c r="Q1184" s="61">
        <f>COUNTIF('Hedef Liste'!$A:$A,A1184)</f>
        <v>1</v>
      </c>
    </row>
    <row r="1185" hidden="1">
      <c r="A1185" s="21" t="s">
        <v>8090</v>
      </c>
      <c r="B1185" s="21" t="s">
        <v>8091</v>
      </c>
      <c r="C1185" s="691" t="s">
        <v>12489</v>
      </c>
      <c r="D1185" s="21" t="s">
        <v>818</v>
      </c>
      <c r="E1185" s="692">
        <v>143.0</v>
      </c>
      <c r="F1185" s="694"/>
      <c r="G1185" s="692">
        <v>8.0</v>
      </c>
      <c r="H1185" s="692">
        <v>5.0</v>
      </c>
      <c r="I1185" s="692">
        <v>13.0</v>
      </c>
      <c r="J1185" s="693">
        <v>0.62</v>
      </c>
      <c r="K1185" s="21" t="s">
        <v>8092</v>
      </c>
      <c r="L1185" s="21">
        <v>5.070664468E9</v>
      </c>
      <c r="M1185" s="21" t="s">
        <v>47</v>
      </c>
      <c r="N1185" s="21" t="s">
        <v>2153</v>
      </c>
      <c r="O1185" s="21" t="s">
        <v>8093</v>
      </c>
      <c r="P1185" s="21" t="s">
        <v>12490</v>
      </c>
      <c r="Q1185" s="61">
        <f>COUNTIF('Hedef Liste'!$A:$A,A1185)</f>
        <v>1</v>
      </c>
    </row>
    <row r="1186" hidden="1">
      <c r="A1186" s="21" t="s">
        <v>3793</v>
      </c>
      <c r="B1186" s="21" t="s">
        <v>3794</v>
      </c>
      <c r="C1186" s="691" t="s">
        <v>12489</v>
      </c>
      <c r="D1186" s="21" t="s">
        <v>233</v>
      </c>
      <c r="E1186" s="692">
        <v>589.0</v>
      </c>
      <c r="F1186" s="692">
        <v>42.0</v>
      </c>
      <c r="G1186" s="692">
        <v>0.0</v>
      </c>
      <c r="H1186" s="692">
        <v>36.0</v>
      </c>
      <c r="I1186" s="692">
        <v>36.0</v>
      </c>
      <c r="J1186" s="693">
        <v>0.0</v>
      </c>
      <c r="K1186" s="21" t="s">
        <v>3795</v>
      </c>
      <c r="L1186" s="21">
        <v>5.539233197E9</v>
      </c>
      <c r="M1186" s="21" t="s">
        <v>47</v>
      </c>
      <c r="N1186" s="21" t="s">
        <v>81</v>
      </c>
      <c r="O1186" s="21" t="s">
        <v>3796</v>
      </c>
      <c r="P1186" s="21" t="s">
        <v>12490</v>
      </c>
      <c r="Q1186" s="61">
        <f>COUNTIF('Hedef Liste'!$A:$A,A1186)</f>
        <v>1</v>
      </c>
    </row>
    <row r="1187" hidden="1">
      <c r="A1187" s="21" t="s">
        <v>1144</v>
      </c>
      <c r="B1187" s="21" t="s">
        <v>1145</v>
      </c>
      <c r="C1187" s="691" t="s">
        <v>12489</v>
      </c>
      <c r="D1187" s="21" t="s">
        <v>200</v>
      </c>
      <c r="E1187" s="692">
        <v>2887.0</v>
      </c>
      <c r="F1187" s="692">
        <v>196.0</v>
      </c>
      <c r="G1187" s="692">
        <v>0.0</v>
      </c>
      <c r="H1187" s="692">
        <v>27.0</v>
      </c>
      <c r="I1187" s="692">
        <v>27.0</v>
      </c>
      <c r="J1187" s="693">
        <v>0.0</v>
      </c>
      <c r="K1187" s="21" t="s">
        <v>1146</v>
      </c>
      <c r="L1187" s="21">
        <v>5.52081325E9</v>
      </c>
      <c r="M1187" s="21" t="s">
        <v>1147</v>
      </c>
      <c r="N1187" s="21" t="s">
        <v>1148</v>
      </c>
      <c r="O1187" s="21" t="s">
        <v>1149</v>
      </c>
      <c r="P1187" s="21" t="s">
        <v>12490</v>
      </c>
      <c r="Q1187" s="61">
        <f>COUNTIF('Hedef Liste'!$A:$A,A1187)</f>
        <v>1</v>
      </c>
    </row>
    <row r="1188" hidden="1">
      <c r="A1188" s="21" t="s">
        <v>5925</v>
      </c>
      <c r="B1188" s="21" t="s">
        <v>5926</v>
      </c>
      <c r="C1188" s="691" t="s">
        <v>12489</v>
      </c>
      <c r="D1188" s="21" t="s">
        <v>45</v>
      </c>
      <c r="E1188" s="692">
        <v>487.0</v>
      </c>
      <c r="F1188" s="692">
        <v>24.0</v>
      </c>
      <c r="G1188" s="692">
        <v>0.0</v>
      </c>
      <c r="H1188" s="692">
        <v>17.0</v>
      </c>
      <c r="I1188" s="692">
        <v>17.0</v>
      </c>
      <c r="J1188" s="693">
        <v>0.0</v>
      </c>
      <c r="K1188" s="21" t="s">
        <v>5927</v>
      </c>
      <c r="L1188" s="21">
        <v>5.077486238E9</v>
      </c>
      <c r="M1188" s="21" t="s">
        <v>544</v>
      </c>
      <c r="N1188" s="21" t="s">
        <v>483</v>
      </c>
      <c r="O1188" s="21" t="s">
        <v>5928</v>
      </c>
      <c r="P1188" s="21" t="s">
        <v>12490</v>
      </c>
      <c r="Q1188" s="61">
        <f>COUNTIF('Hedef Liste'!$A:$A,A1188)</f>
        <v>1</v>
      </c>
    </row>
    <row r="1189" hidden="1">
      <c r="A1189" s="21" t="s">
        <v>8325</v>
      </c>
      <c r="B1189" s="21" t="s">
        <v>8326</v>
      </c>
      <c r="C1189" s="691" t="s">
        <v>12489</v>
      </c>
      <c r="D1189" s="21" t="s">
        <v>74</v>
      </c>
      <c r="E1189" s="692">
        <v>368.0</v>
      </c>
      <c r="F1189" s="692">
        <v>7.0</v>
      </c>
      <c r="G1189" s="692">
        <v>0.0</v>
      </c>
      <c r="H1189" s="692">
        <v>110.0</v>
      </c>
      <c r="I1189" s="692">
        <v>110.0</v>
      </c>
      <c r="J1189" s="693">
        <v>0.0</v>
      </c>
      <c r="K1189" s="21" t="s">
        <v>8327</v>
      </c>
      <c r="L1189" s="21">
        <v>2.428143989E9</v>
      </c>
      <c r="M1189" s="21" t="s">
        <v>544</v>
      </c>
      <c r="N1189" s="21" t="s">
        <v>663</v>
      </c>
      <c r="O1189" s="21" t="s">
        <v>8328</v>
      </c>
      <c r="P1189" s="21" t="s">
        <v>12490</v>
      </c>
      <c r="Q1189" s="61">
        <f>COUNTIF('Hedef Liste'!$A:$A,A1189)</f>
        <v>1</v>
      </c>
    </row>
    <row r="1190" hidden="1">
      <c r="A1190" s="21" t="s">
        <v>13166</v>
      </c>
      <c r="B1190" s="21" t="s">
        <v>13167</v>
      </c>
      <c r="C1190" s="691" t="s">
        <v>12489</v>
      </c>
      <c r="D1190" s="21" t="s">
        <v>74</v>
      </c>
      <c r="E1190" s="692">
        <v>1216.0</v>
      </c>
      <c r="F1190" s="692">
        <v>87.0</v>
      </c>
      <c r="G1190" s="692">
        <v>80.0</v>
      </c>
      <c r="H1190" s="692">
        <v>17.0</v>
      </c>
      <c r="I1190" s="692">
        <v>97.0</v>
      </c>
      <c r="J1190" s="693">
        <v>0.82</v>
      </c>
      <c r="K1190" s="21" t="s">
        <v>13168</v>
      </c>
      <c r="L1190" s="21">
        <v>2.423140747E9</v>
      </c>
      <c r="M1190" s="21" t="s">
        <v>47</v>
      </c>
      <c r="N1190" s="21" t="s">
        <v>145</v>
      </c>
      <c r="O1190" s="21" t="s">
        <v>13169</v>
      </c>
      <c r="P1190" s="21" t="s">
        <v>12505</v>
      </c>
      <c r="Q1190" s="61">
        <f>COUNTIF('Hedef Liste'!$A:$A,A1190)</f>
        <v>0</v>
      </c>
    </row>
    <row r="1191" hidden="1">
      <c r="A1191" s="21" t="s">
        <v>13170</v>
      </c>
      <c r="B1191" s="21" t="s">
        <v>13171</v>
      </c>
      <c r="C1191" s="691" t="s">
        <v>12489</v>
      </c>
      <c r="D1191" s="21" t="s">
        <v>74</v>
      </c>
      <c r="E1191" s="692">
        <v>379.0</v>
      </c>
      <c r="F1191" s="694"/>
      <c r="G1191" s="692">
        <v>8.0</v>
      </c>
      <c r="H1191" s="692">
        <v>6.0</v>
      </c>
      <c r="I1191" s="692">
        <v>14.0</v>
      </c>
      <c r="J1191" s="693">
        <v>0.57</v>
      </c>
      <c r="K1191" s="21" t="s">
        <v>13168</v>
      </c>
      <c r="L1191" s="21">
        <v>2.42242001E9</v>
      </c>
      <c r="M1191" s="21" t="s">
        <v>47</v>
      </c>
      <c r="N1191" s="21" t="s">
        <v>13172</v>
      </c>
      <c r="O1191" s="21" t="s">
        <v>13173</v>
      </c>
      <c r="P1191" s="21" t="s">
        <v>12505</v>
      </c>
      <c r="Q1191" s="61">
        <f>COUNTIF('Hedef Liste'!$A:$A,A1191)</f>
        <v>0</v>
      </c>
    </row>
    <row r="1192" hidden="1">
      <c r="A1192" s="21" t="s">
        <v>679</v>
      </c>
      <c r="B1192" s="21" t="s">
        <v>13174</v>
      </c>
      <c r="C1192" s="691" t="s">
        <v>12489</v>
      </c>
      <c r="D1192" s="21" t="s">
        <v>233</v>
      </c>
      <c r="E1192" s="692">
        <v>193.0</v>
      </c>
      <c r="F1192" s="692">
        <v>7.0</v>
      </c>
      <c r="G1192" s="692">
        <v>0.0</v>
      </c>
      <c r="H1192" s="692">
        <v>33.0</v>
      </c>
      <c r="I1192" s="692">
        <v>33.0</v>
      </c>
      <c r="J1192" s="693">
        <v>0.0</v>
      </c>
      <c r="K1192" s="21" t="s">
        <v>681</v>
      </c>
      <c r="L1192" s="21">
        <v>5.523073307E9</v>
      </c>
      <c r="M1192" s="21" t="s">
        <v>368</v>
      </c>
      <c r="N1192" s="21" t="s">
        <v>682</v>
      </c>
      <c r="O1192" s="21" t="s">
        <v>683</v>
      </c>
      <c r="P1192" s="21" t="s">
        <v>12490</v>
      </c>
      <c r="Q1192" s="61">
        <f>COUNTIF('Hedef Liste'!$A:$A,A1192)</f>
        <v>1</v>
      </c>
    </row>
    <row r="1193" hidden="1">
      <c r="A1193" s="21" t="s">
        <v>5798</v>
      </c>
      <c r="B1193" s="21" t="s">
        <v>13175</v>
      </c>
      <c r="C1193" s="691" t="s">
        <v>12489</v>
      </c>
      <c r="D1193" s="21" t="s">
        <v>143</v>
      </c>
      <c r="E1193" s="692">
        <v>364.0</v>
      </c>
      <c r="F1193" s="692">
        <v>35.0</v>
      </c>
      <c r="G1193" s="692">
        <v>28.0</v>
      </c>
      <c r="H1193" s="692">
        <v>10.0</v>
      </c>
      <c r="I1193" s="692">
        <v>38.0</v>
      </c>
      <c r="J1193" s="696">
        <v>0.74</v>
      </c>
      <c r="K1193" s="21" t="s">
        <v>5800</v>
      </c>
      <c r="L1193" s="21">
        <v>5.322754182E9</v>
      </c>
      <c r="M1193" s="21" t="s">
        <v>47</v>
      </c>
      <c r="N1193" s="21" t="s">
        <v>145</v>
      </c>
      <c r="O1193" s="21" t="s">
        <v>5801</v>
      </c>
      <c r="P1193" s="21" t="s">
        <v>12490</v>
      </c>
      <c r="Q1193" s="61">
        <f>COUNTIF('Hedef Liste'!$A:$A,A1193)</f>
        <v>1</v>
      </c>
    </row>
    <row r="1194" hidden="1">
      <c r="A1194" s="21" t="s">
        <v>4650</v>
      </c>
      <c r="B1194" s="21" t="s">
        <v>4651</v>
      </c>
      <c r="C1194" s="691" t="s">
        <v>12489</v>
      </c>
      <c r="D1194" s="21" t="s">
        <v>152</v>
      </c>
      <c r="E1194" s="692">
        <v>369.0</v>
      </c>
      <c r="F1194" s="692">
        <v>23.0</v>
      </c>
      <c r="G1194" s="692">
        <v>0.0</v>
      </c>
      <c r="H1194" s="692">
        <v>16.0</v>
      </c>
      <c r="I1194" s="692">
        <v>16.0</v>
      </c>
      <c r="J1194" s="696">
        <v>0.0</v>
      </c>
      <c r="K1194" s="21" t="s">
        <v>4652</v>
      </c>
      <c r="L1194" s="21">
        <v>5.388600504E9</v>
      </c>
      <c r="M1194" s="21" t="s">
        <v>58</v>
      </c>
      <c r="N1194" s="21" t="s">
        <v>1823</v>
      </c>
      <c r="O1194" s="21" t="s">
        <v>4653</v>
      </c>
      <c r="P1194" s="21" t="s">
        <v>12490</v>
      </c>
      <c r="Q1194" s="61">
        <f>COUNTIF('Hedef Liste'!$A:$A,A1194)</f>
        <v>1</v>
      </c>
    </row>
    <row r="1195" hidden="1">
      <c r="A1195" s="21" t="s">
        <v>2231</v>
      </c>
      <c r="B1195" s="21" t="s">
        <v>2232</v>
      </c>
      <c r="C1195" s="691" t="s">
        <v>12489</v>
      </c>
      <c r="D1195" s="21" t="s">
        <v>63</v>
      </c>
      <c r="E1195" s="692">
        <v>435.0</v>
      </c>
      <c r="F1195" s="692">
        <v>40.0</v>
      </c>
      <c r="G1195" s="692">
        <v>15.0</v>
      </c>
      <c r="H1195" s="692">
        <v>2.0</v>
      </c>
      <c r="I1195" s="692">
        <v>17.0</v>
      </c>
      <c r="J1195" s="693">
        <v>0.88</v>
      </c>
      <c r="K1195" s="21" t="s">
        <v>2233</v>
      </c>
      <c r="L1195" s="21">
        <v>5.46546484E9</v>
      </c>
      <c r="M1195" s="21" t="s">
        <v>65</v>
      </c>
      <c r="N1195" s="21" t="s">
        <v>901</v>
      </c>
      <c r="O1195" s="21" t="s">
        <v>2235</v>
      </c>
      <c r="P1195" s="21" t="s">
        <v>12490</v>
      </c>
      <c r="Q1195" s="61">
        <f>COUNTIF('Hedef Liste'!$A:$A,A1195)</f>
        <v>1</v>
      </c>
    </row>
    <row r="1196" hidden="1">
      <c r="A1196" s="21" t="s">
        <v>2702</v>
      </c>
      <c r="B1196" s="21" t="s">
        <v>2703</v>
      </c>
      <c r="C1196" s="691" t="s">
        <v>12510</v>
      </c>
      <c r="D1196" s="21" t="s">
        <v>325</v>
      </c>
      <c r="E1196" s="692">
        <v>246.0</v>
      </c>
      <c r="F1196" s="694"/>
      <c r="G1196" s="692">
        <v>18.0</v>
      </c>
      <c r="H1196" s="692">
        <v>1.0</v>
      </c>
      <c r="I1196" s="692">
        <v>19.0</v>
      </c>
      <c r="J1196" s="693">
        <v>0.95</v>
      </c>
      <c r="K1196" s="21" t="s">
        <v>2704</v>
      </c>
      <c r="L1196" s="21">
        <v>5.326012319E9</v>
      </c>
      <c r="M1196" s="21" t="s">
        <v>368</v>
      </c>
      <c r="N1196" s="21" t="s">
        <v>369</v>
      </c>
      <c r="O1196" s="21" t="s">
        <v>2705</v>
      </c>
      <c r="P1196" s="21" t="s">
        <v>12505</v>
      </c>
      <c r="Q1196" s="61">
        <f>COUNTIF('Hedef Liste'!$A:$A,A1196)</f>
        <v>1</v>
      </c>
    </row>
    <row r="1197" hidden="1">
      <c r="A1197" s="21" t="s">
        <v>6554</v>
      </c>
      <c r="B1197" s="21" t="s">
        <v>6555</v>
      </c>
      <c r="C1197" s="691" t="s">
        <v>12489</v>
      </c>
      <c r="D1197" s="21" t="s">
        <v>143</v>
      </c>
      <c r="E1197" s="692">
        <v>1387.0</v>
      </c>
      <c r="F1197" s="692">
        <v>97.0</v>
      </c>
      <c r="G1197" s="692">
        <v>42.0</v>
      </c>
      <c r="H1197" s="692">
        <v>67.0</v>
      </c>
      <c r="I1197" s="692">
        <v>109.0</v>
      </c>
      <c r="J1197" s="693">
        <v>0.39</v>
      </c>
      <c r="K1197" s="21" t="s">
        <v>6546</v>
      </c>
      <c r="L1197" s="21">
        <v>2.422475073E9</v>
      </c>
      <c r="M1197" s="21" t="s">
        <v>47</v>
      </c>
      <c r="N1197" s="21" t="s">
        <v>1059</v>
      </c>
      <c r="O1197" s="21" t="s">
        <v>6556</v>
      </c>
      <c r="P1197" s="21" t="s">
        <v>12490</v>
      </c>
      <c r="Q1197" s="61">
        <f>COUNTIF('Hedef Liste'!$A:$A,A1197)</f>
        <v>1</v>
      </c>
    </row>
    <row r="1198" hidden="1">
      <c r="A1198" s="21" t="s">
        <v>5181</v>
      </c>
      <c r="B1198" s="21" t="s">
        <v>5182</v>
      </c>
      <c r="C1198" s="691" t="s">
        <v>12489</v>
      </c>
      <c r="D1198" s="21" t="s">
        <v>126</v>
      </c>
      <c r="E1198" s="692">
        <v>6.0</v>
      </c>
      <c r="F1198" s="694"/>
      <c r="G1198" s="692">
        <v>10.0</v>
      </c>
      <c r="H1198" s="692">
        <v>10.0</v>
      </c>
      <c r="I1198" s="692">
        <v>20.0</v>
      </c>
      <c r="J1198" s="693">
        <v>0.5</v>
      </c>
      <c r="K1198" s="21" t="s">
        <v>5183</v>
      </c>
      <c r="L1198" s="21">
        <v>5.52888205E9</v>
      </c>
      <c r="M1198" s="21" t="s">
        <v>47</v>
      </c>
      <c r="N1198" s="21" t="s">
        <v>270</v>
      </c>
      <c r="O1198" s="21" t="s">
        <v>5184</v>
      </c>
      <c r="P1198" s="21" t="s">
        <v>12490</v>
      </c>
      <c r="Q1198" s="61">
        <f>COUNTIF('Hedef Liste'!$A:$A,A1198)</f>
        <v>1</v>
      </c>
    </row>
    <row r="1199" hidden="1">
      <c r="A1199" s="21" t="s">
        <v>2830</v>
      </c>
      <c r="B1199" s="21" t="s">
        <v>2831</v>
      </c>
      <c r="C1199" s="691" t="s">
        <v>12489</v>
      </c>
      <c r="D1199" s="21" t="s">
        <v>233</v>
      </c>
      <c r="E1199" s="692">
        <v>394.0</v>
      </c>
      <c r="F1199" s="692">
        <v>15.0</v>
      </c>
      <c r="G1199" s="692">
        <v>9.0</v>
      </c>
      <c r="H1199" s="692">
        <v>33.0</v>
      </c>
      <c r="I1199" s="692">
        <v>42.0</v>
      </c>
      <c r="J1199" s="693">
        <v>0.21</v>
      </c>
      <c r="K1199" s="21" t="s">
        <v>2832</v>
      </c>
      <c r="L1199" s="21">
        <v>2.423370785E9</v>
      </c>
      <c r="M1199" s="21" t="s">
        <v>47</v>
      </c>
      <c r="N1199" s="21" t="s">
        <v>740</v>
      </c>
      <c r="O1199" s="21" t="s">
        <v>2833</v>
      </c>
      <c r="P1199" s="21" t="s">
        <v>12490</v>
      </c>
      <c r="Q1199" s="61">
        <f>COUNTIF('Hedef Liste'!$A:$A,A1199)</f>
        <v>1</v>
      </c>
    </row>
    <row r="1200" hidden="1">
      <c r="A1200" s="21" t="s">
        <v>6509</v>
      </c>
      <c r="B1200" s="21" t="s">
        <v>6510</v>
      </c>
      <c r="C1200" s="691" t="s">
        <v>12489</v>
      </c>
      <c r="D1200" s="21" t="s">
        <v>818</v>
      </c>
      <c r="E1200" s="692">
        <v>169.0</v>
      </c>
      <c r="F1200" s="692">
        <v>13.0</v>
      </c>
      <c r="G1200" s="692">
        <v>48.0</v>
      </c>
      <c r="H1200" s="692">
        <v>12.0</v>
      </c>
      <c r="I1200" s="692">
        <v>60.0</v>
      </c>
      <c r="J1200" s="693">
        <v>0.8</v>
      </c>
      <c r="K1200" s="21" t="s">
        <v>6511</v>
      </c>
      <c r="L1200" s="21">
        <v>2.423242202E9</v>
      </c>
      <c r="M1200" s="21" t="s">
        <v>47</v>
      </c>
      <c r="N1200" s="21" t="s">
        <v>227</v>
      </c>
      <c r="O1200" s="21" t="s">
        <v>6512</v>
      </c>
      <c r="P1200" s="21" t="s">
        <v>12490</v>
      </c>
      <c r="Q1200" s="61">
        <f>COUNTIF('Hedef Liste'!$A:$A,A1200)</f>
        <v>1</v>
      </c>
    </row>
    <row r="1201" hidden="1">
      <c r="A1201" s="21" t="s">
        <v>4341</v>
      </c>
      <c r="B1201" s="21" t="s">
        <v>4342</v>
      </c>
      <c r="C1201" s="691" t="s">
        <v>12489</v>
      </c>
      <c r="D1201" s="21" t="s">
        <v>63</v>
      </c>
      <c r="E1201" s="692">
        <v>1144.0</v>
      </c>
      <c r="F1201" s="692">
        <v>56.0</v>
      </c>
      <c r="G1201" s="692">
        <v>3.0</v>
      </c>
      <c r="H1201" s="692">
        <v>3.0</v>
      </c>
      <c r="I1201" s="692">
        <v>6.0</v>
      </c>
      <c r="J1201" s="693">
        <v>0.5</v>
      </c>
      <c r="K1201" s="21" t="s">
        <v>4343</v>
      </c>
      <c r="L1201" s="21">
        <v>5.321760109E9</v>
      </c>
      <c r="M1201" s="21" t="s">
        <v>65</v>
      </c>
      <c r="N1201" s="21" t="s">
        <v>3323</v>
      </c>
      <c r="O1201" s="21" t="s">
        <v>4344</v>
      </c>
      <c r="P1201" s="21" t="s">
        <v>12490</v>
      </c>
      <c r="Q1201" s="61">
        <f>COUNTIF('Hedef Liste'!$A:$A,A1201)</f>
        <v>1</v>
      </c>
    </row>
    <row r="1202" hidden="1">
      <c r="A1202" s="21" t="s">
        <v>6158</v>
      </c>
      <c r="B1202" s="21" t="s">
        <v>6159</v>
      </c>
      <c r="C1202" s="691" t="s">
        <v>12489</v>
      </c>
      <c r="D1202" s="21" t="s">
        <v>818</v>
      </c>
      <c r="E1202" s="692">
        <v>459.0</v>
      </c>
      <c r="F1202" s="692">
        <v>26.0</v>
      </c>
      <c r="G1202" s="692">
        <v>109.0</v>
      </c>
      <c r="H1202" s="692">
        <v>14.0</v>
      </c>
      <c r="I1202" s="692">
        <v>123.0</v>
      </c>
      <c r="J1202" s="693">
        <v>0.89</v>
      </c>
      <c r="K1202" s="21" t="s">
        <v>6160</v>
      </c>
      <c r="L1202" s="21">
        <v>2.423224044E9</v>
      </c>
      <c r="M1202" s="21" t="s">
        <v>47</v>
      </c>
      <c r="N1202" s="21" t="s">
        <v>445</v>
      </c>
      <c r="O1202" s="21" t="s">
        <v>6161</v>
      </c>
      <c r="P1202" s="21" t="s">
        <v>12490</v>
      </c>
      <c r="Q1202" s="61">
        <f>COUNTIF('Hedef Liste'!$A:$A,A1202)</f>
        <v>1</v>
      </c>
    </row>
    <row r="1203" hidden="1">
      <c r="A1203" s="21" t="s">
        <v>8354</v>
      </c>
      <c r="B1203" s="21" t="s">
        <v>8355</v>
      </c>
      <c r="C1203" s="691" t="s">
        <v>12510</v>
      </c>
      <c r="D1203" s="21" t="s">
        <v>233</v>
      </c>
      <c r="E1203" s="694"/>
      <c r="F1203" s="694"/>
      <c r="G1203" s="692">
        <v>0.0</v>
      </c>
      <c r="H1203" s="692">
        <v>11.0</v>
      </c>
      <c r="I1203" s="692">
        <v>11.0</v>
      </c>
      <c r="J1203" s="693">
        <v>0.0</v>
      </c>
      <c r="K1203" s="21" t="s">
        <v>8341</v>
      </c>
      <c r="L1203" s="21">
        <v>2.423126363E9</v>
      </c>
      <c r="M1203" s="21" t="s">
        <v>138</v>
      </c>
      <c r="N1203" s="21" t="s">
        <v>1037</v>
      </c>
      <c r="O1203" s="21" t="s">
        <v>8356</v>
      </c>
      <c r="P1203" s="21" t="s">
        <v>12490</v>
      </c>
      <c r="Q1203" s="61">
        <f>COUNTIF('Hedef Liste'!$A:$A,A1203)</f>
        <v>1</v>
      </c>
    </row>
    <row r="1204" hidden="1">
      <c r="A1204" s="21" t="s">
        <v>4626</v>
      </c>
      <c r="B1204" s="21" t="s">
        <v>4627</v>
      </c>
      <c r="C1204" s="691" t="s">
        <v>12489</v>
      </c>
      <c r="D1204" s="21" t="s">
        <v>200</v>
      </c>
      <c r="E1204" s="692">
        <v>488.0</v>
      </c>
      <c r="F1204" s="692">
        <v>29.0</v>
      </c>
      <c r="G1204" s="692">
        <v>0.0</v>
      </c>
      <c r="H1204" s="692">
        <v>54.0</v>
      </c>
      <c r="I1204" s="692">
        <v>54.0</v>
      </c>
      <c r="J1204" s="693">
        <v>0.0</v>
      </c>
      <c r="K1204" s="21" t="s">
        <v>4628</v>
      </c>
      <c r="L1204" s="21">
        <v>5.322351667E9</v>
      </c>
      <c r="M1204" s="21" t="s">
        <v>138</v>
      </c>
      <c r="N1204" s="21" t="s">
        <v>1096</v>
      </c>
      <c r="O1204" s="21" t="s">
        <v>4629</v>
      </c>
      <c r="P1204" s="21" t="s">
        <v>12490</v>
      </c>
      <c r="Q1204" s="61">
        <f>COUNTIF('Hedef Liste'!$A:$A,A1204)</f>
        <v>1</v>
      </c>
    </row>
    <row r="1205" hidden="1">
      <c r="A1205" s="21" t="s">
        <v>1603</v>
      </c>
      <c r="B1205" s="21" t="s">
        <v>1604</v>
      </c>
      <c r="C1205" s="691" t="s">
        <v>12489</v>
      </c>
      <c r="D1205" s="21" t="s">
        <v>63</v>
      </c>
      <c r="E1205" s="692">
        <v>1136.0</v>
      </c>
      <c r="F1205" s="692">
        <v>75.0</v>
      </c>
      <c r="G1205" s="692">
        <v>0.0</v>
      </c>
      <c r="H1205" s="692">
        <v>31.0</v>
      </c>
      <c r="I1205" s="692">
        <v>31.0</v>
      </c>
      <c r="J1205" s="693">
        <v>0.0</v>
      </c>
      <c r="K1205" s="21" t="s">
        <v>1605</v>
      </c>
      <c r="L1205" s="21">
        <v>5.39870399E9</v>
      </c>
      <c r="M1205" s="21" t="s">
        <v>65</v>
      </c>
      <c r="N1205" s="21" t="s">
        <v>1002</v>
      </c>
      <c r="O1205" s="21" t="s">
        <v>1606</v>
      </c>
      <c r="P1205" s="21" t="s">
        <v>12490</v>
      </c>
      <c r="Q1205" s="61">
        <f>COUNTIF('Hedef Liste'!$A:$A,A1205)</f>
        <v>1</v>
      </c>
    </row>
    <row r="1206" hidden="1">
      <c r="A1206" s="21" t="s">
        <v>7347</v>
      </c>
      <c r="B1206" s="21" t="s">
        <v>7348</v>
      </c>
      <c r="C1206" s="691" t="s">
        <v>12489</v>
      </c>
      <c r="D1206" s="21" t="s">
        <v>110</v>
      </c>
      <c r="E1206" s="692">
        <v>354.0</v>
      </c>
      <c r="F1206" s="692">
        <v>22.0</v>
      </c>
      <c r="G1206" s="692">
        <v>0.0</v>
      </c>
      <c r="H1206" s="692">
        <v>65.0</v>
      </c>
      <c r="I1206" s="692">
        <v>65.0</v>
      </c>
      <c r="J1206" s="693">
        <v>0.0</v>
      </c>
      <c r="K1206" s="21" t="s">
        <v>5109</v>
      </c>
      <c r="L1206" s="21">
        <v>2.422372267E9</v>
      </c>
      <c r="M1206" s="21" t="s">
        <v>47</v>
      </c>
      <c r="N1206" s="21" t="s">
        <v>603</v>
      </c>
      <c r="O1206" s="21" t="s">
        <v>5110</v>
      </c>
      <c r="P1206" s="21" t="s">
        <v>12490</v>
      </c>
      <c r="Q1206" s="61">
        <f>COUNTIF('Hedef Liste'!$A:$A,A1206)</f>
        <v>1</v>
      </c>
    </row>
    <row r="1207" hidden="1">
      <c r="A1207" s="21" t="s">
        <v>13176</v>
      </c>
      <c r="B1207" s="21" t="s">
        <v>13177</v>
      </c>
      <c r="C1207" s="691" t="s">
        <v>12489</v>
      </c>
      <c r="D1207" s="21" t="s">
        <v>325</v>
      </c>
      <c r="E1207" s="692">
        <v>87.0</v>
      </c>
      <c r="F1207" s="694"/>
      <c r="G1207" s="692">
        <v>64.0</v>
      </c>
      <c r="H1207" s="692">
        <v>0.0</v>
      </c>
      <c r="I1207" s="692">
        <v>64.0</v>
      </c>
      <c r="J1207" s="693">
        <v>1.0</v>
      </c>
      <c r="K1207" s="21" t="s">
        <v>13178</v>
      </c>
      <c r="L1207" s="21">
        <v>5.421108807E9</v>
      </c>
      <c r="M1207" s="21" t="s">
        <v>138</v>
      </c>
      <c r="N1207" s="21" t="s">
        <v>333</v>
      </c>
      <c r="O1207" s="21" t="s">
        <v>13179</v>
      </c>
      <c r="P1207" s="21" t="s">
        <v>12505</v>
      </c>
      <c r="Q1207" s="61">
        <f>COUNTIF('Hedef Liste'!$A:$A,A1207)</f>
        <v>0</v>
      </c>
    </row>
    <row r="1208" hidden="1">
      <c r="A1208" s="21" t="s">
        <v>4747</v>
      </c>
      <c r="B1208" s="21" t="s">
        <v>4748</v>
      </c>
      <c r="C1208" s="691" t="s">
        <v>12489</v>
      </c>
      <c r="D1208" s="21" t="s">
        <v>200</v>
      </c>
      <c r="E1208" s="692">
        <v>157.0</v>
      </c>
      <c r="F1208" s="692">
        <v>7.0</v>
      </c>
      <c r="G1208" s="692">
        <v>0.0</v>
      </c>
      <c r="H1208" s="692">
        <v>30.0</v>
      </c>
      <c r="I1208" s="692">
        <v>30.0</v>
      </c>
      <c r="J1208" s="693">
        <v>0.0</v>
      </c>
      <c r="K1208" s="21" t="s">
        <v>4749</v>
      </c>
      <c r="L1208" s="21">
        <v>2.425115002E9</v>
      </c>
      <c r="M1208" s="21" t="s">
        <v>368</v>
      </c>
      <c r="N1208" s="21" t="s">
        <v>682</v>
      </c>
      <c r="O1208" s="21" t="s">
        <v>4750</v>
      </c>
      <c r="P1208" s="21" t="s">
        <v>12490</v>
      </c>
      <c r="Q1208" s="61">
        <f>COUNTIF('Hedef Liste'!$A:$A,A1208)</f>
        <v>1</v>
      </c>
    </row>
    <row r="1209" hidden="1">
      <c r="A1209" s="21" t="s">
        <v>2410</v>
      </c>
      <c r="B1209" s="21" t="s">
        <v>2411</v>
      </c>
      <c r="C1209" s="691" t="s">
        <v>12489</v>
      </c>
      <c r="D1209" s="21" t="s">
        <v>1694</v>
      </c>
      <c r="E1209" s="692">
        <v>3.0</v>
      </c>
      <c r="F1209" s="694"/>
      <c r="G1209" s="692">
        <v>8.0</v>
      </c>
      <c r="H1209" s="692">
        <v>31.0</v>
      </c>
      <c r="I1209" s="692">
        <v>39.0</v>
      </c>
      <c r="J1209" s="693">
        <v>0.21</v>
      </c>
      <c r="K1209" s="21" t="s">
        <v>2412</v>
      </c>
      <c r="L1209" s="21">
        <v>5.556342754E9</v>
      </c>
      <c r="M1209" s="21" t="s">
        <v>47</v>
      </c>
      <c r="N1209" s="21" t="s">
        <v>1202</v>
      </c>
      <c r="O1209" s="21" t="s">
        <v>2413</v>
      </c>
      <c r="P1209" s="21" t="s">
        <v>12490</v>
      </c>
      <c r="Q1209" s="61">
        <f>COUNTIF('Hedef Liste'!$A:$A,A1209)</f>
        <v>1</v>
      </c>
    </row>
    <row r="1210" hidden="1">
      <c r="A1210" s="21" t="s">
        <v>13180</v>
      </c>
      <c r="B1210" s="21" t="s">
        <v>13181</v>
      </c>
      <c r="C1210" s="691" t="s">
        <v>12489</v>
      </c>
      <c r="D1210" s="21" t="s">
        <v>7377</v>
      </c>
      <c r="E1210" s="692">
        <v>910.0</v>
      </c>
      <c r="F1210" s="692">
        <v>30.0</v>
      </c>
      <c r="G1210" s="692">
        <v>160.0</v>
      </c>
      <c r="H1210" s="692">
        <v>10.0</v>
      </c>
      <c r="I1210" s="692">
        <v>170.0</v>
      </c>
      <c r="J1210" s="693">
        <v>0.94</v>
      </c>
      <c r="K1210" s="21" t="s">
        <v>13182</v>
      </c>
      <c r="L1210" s="21">
        <v>2.423244024E9</v>
      </c>
      <c r="M1210" s="21" t="s">
        <v>47</v>
      </c>
      <c r="N1210" s="21" t="s">
        <v>94</v>
      </c>
      <c r="O1210" s="21" t="s">
        <v>13183</v>
      </c>
      <c r="P1210" s="21" t="s">
        <v>12505</v>
      </c>
      <c r="Q1210" s="61">
        <f>COUNTIF('Hedef Liste'!$A:$A,A1210)</f>
        <v>0</v>
      </c>
    </row>
    <row r="1211" hidden="1">
      <c r="A1211" s="21" t="s">
        <v>3692</v>
      </c>
      <c r="B1211" s="21" t="s">
        <v>3693</v>
      </c>
      <c r="C1211" s="691" t="s">
        <v>12489</v>
      </c>
      <c r="D1211" s="21" t="s">
        <v>200</v>
      </c>
      <c r="E1211" s="692">
        <v>211.0</v>
      </c>
      <c r="F1211" s="692">
        <v>23.0</v>
      </c>
      <c r="G1211" s="692">
        <v>0.0</v>
      </c>
      <c r="H1211" s="692">
        <v>26.0</v>
      </c>
      <c r="I1211" s="692">
        <v>26.0</v>
      </c>
      <c r="J1211" s="693">
        <v>0.0</v>
      </c>
      <c r="K1211" s="21" t="s">
        <v>3694</v>
      </c>
      <c r="L1211" s="21">
        <v>5.334514441E9</v>
      </c>
      <c r="M1211" s="21" t="s">
        <v>368</v>
      </c>
      <c r="N1211" s="21" t="s">
        <v>682</v>
      </c>
      <c r="O1211" s="21" t="s">
        <v>3695</v>
      </c>
      <c r="P1211" s="21" t="s">
        <v>12490</v>
      </c>
      <c r="Q1211" s="61">
        <f>COUNTIF('Hedef Liste'!$A:$A,A1211)</f>
        <v>1</v>
      </c>
    </row>
    <row r="1212" hidden="1">
      <c r="A1212" s="21" t="s">
        <v>4686</v>
      </c>
      <c r="B1212" s="21" t="s">
        <v>4687</v>
      </c>
      <c r="C1212" s="691" t="s">
        <v>12510</v>
      </c>
      <c r="D1212" s="21" t="s">
        <v>200</v>
      </c>
      <c r="E1212" s="692">
        <v>1262.0</v>
      </c>
      <c r="F1212" s="694"/>
      <c r="G1212" s="692">
        <v>0.0</v>
      </c>
      <c r="H1212" s="692">
        <v>13.0</v>
      </c>
      <c r="I1212" s="692">
        <v>13.0</v>
      </c>
      <c r="J1212" s="693">
        <v>0.0</v>
      </c>
      <c r="K1212" s="21" t="s">
        <v>2291</v>
      </c>
      <c r="L1212" s="21">
        <v>2.422372424E9</v>
      </c>
      <c r="M1212" s="21" t="s">
        <v>47</v>
      </c>
      <c r="N1212" s="21" t="s">
        <v>1053</v>
      </c>
      <c r="O1212" s="21" t="s">
        <v>2292</v>
      </c>
      <c r="P1212" s="21" t="s">
        <v>12490</v>
      </c>
      <c r="Q1212" s="61">
        <f>COUNTIF('Hedef Liste'!$A:$A,A1212)</f>
        <v>1</v>
      </c>
    </row>
    <row r="1213" hidden="1">
      <c r="A1213" s="21" t="s">
        <v>2082</v>
      </c>
      <c r="B1213" s="21" t="s">
        <v>2083</v>
      </c>
      <c r="C1213" s="691" t="s">
        <v>12489</v>
      </c>
      <c r="D1213" s="21" t="s">
        <v>92</v>
      </c>
      <c r="E1213" s="692">
        <v>72.0</v>
      </c>
      <c r="F1213" s="692">
        <v>15.0</v>
      </c>
      <c r="G1213" s="692">
        <v>0.0</v>
      </c>
      <c r="H1213" s="692">
        <v>36.0</v>
      </c>
      <c r="I1213" s="692">
        <v>36.0</v>
      </c>
      <c r="J1213" s="693">
        <v>0.0</v>
      </c>
      <c r="K1213" s="21" t="s">
        <v>2084</v>
      </c>
      <c r="L1213" s="21">
        <v>5.30697079E9</v>
      </c>
      <c r="M1213" s="21" t="s">
        <v>388</v>
      </c>
      <c r="N1213" s="21" t="s">
        <v>663</v>
      </c>
      <c r="O1213" s="21" t="s">
        <v>2085</v>
      </c>
      <c r="P1213" s="21" t="s">
        <v>12490</v>
      </c>
      <c r="Q1213" s="61">
        <f>COUNTIF('Hedef Liste'!$A:$A,A1213)</f>
        <v>1</v>
      </c>
    </row>
    <row r="1214" hidden="1">
      <c r="A1214" s="21" t="s">
        <v>5845</v>
      </c>
      <c r="B1214" s="21" t="s">
        <v>5846</v>
      </c>
      <c r="C1214" s="691" t="s">
        <v>12510</v>
      </c>
      <c r="D1214" s="21" t="s">
        <v>102</v>
      </c>
      <c r="E1214" s="694"/>
      <c r="F1214" s="694"/>
      <c r="G1214" s="692">
        <v>0.0</v>
      </c>
      <c r="H1214" s="692">
        <v>94.0</v>
      </c>
      <c r="I1214" s="692">
        <v>94.0</v>
      </c>
      <c r="J1214" s="693">
        <v>0.0</v>
      </c>
      <c r="K1214" s="21" t="s">
        <v>5847</v>
      </c>
      <c r="L1214" s="21">
        <v>5.318191687E9</v>
      </c>
      <c r="M1214" s="21" t="s">
        <v>368</v>
      </c>
      <c r="N1214" s="21" t="s">
        <v>813</v>
      </c>
      <c r="O1214" s="21" t="s">
        <v>5848</v>
      </c>
      <c r="P1214" s="21" t="s">
        <v>12490</v>
      </c>
      <c r="Q1214" s="61">
        <f>COUNTIF('Hedef Liste'!$A:$A,A1214)</f>
        <v>1</v>
      </c>
    </row>
    <row r="1215" hidden="1">
      <c r="A1215" s="21" t="s">
        <v>4970</v>
      </c>
      <c r="B1215" s="21" t="s">
        <v>4971</v>
      </c>
      <c r="C1215" s="691" t="s">
        <v>12489</v>
      </c>
      <c r="D1215" s="21" t="s">
        <v>126</v>
      </c>
      <c r="E1215" s="692">
        <v>320.0</v>
      </c>
      <c r="F1215" s="692">
        <v>5.0</v>
      </c>
      <c r="G1215" s="692">
        <v>26.0</v>
      </c>
      <c r="H1215" s="692">
        <v>6.0</v>
      </c>
      <c r="I1215" s="692">
        <v>32.0</v>
      </c>
      <c r="J1215" s="693">
        <v>0.81</v>
      </c>
      <c r="K1215" s="21" t="s">
        <v>4972</v>
      </c>
      <c r="L1215" s="21">
        <v>5.327372801E9</v>
      </c>
      <c r="M1215" s="21" t="s">
        <v>47</v>
      </c>
      <c r="N1215" s="21" t="s">
        <v>4973</v>
      </c>
      <c r="O1215" s="21" t="s">
        <v>4974</v>
      </c>
      <c r="P1215" s="21" t="s">
        <v>12490</v>
      </c>
      <c r="Q1215" s="61">
        <f>COUNTIF('Hedef Liste'!$A:$A,A1215)</f>
        <v>1</v>
      </c>
    </row>
    <row r="1216" hidden="1">
      <c r="A1216" s="21" t="s">
        <v>2712</v>
      </c>
      <c r="B1216" s="21" t="s">
        <v>2713</v>
      </c>
      <c r="C1216" s="691" t="s">
        <v>12489</v>
      </c>
      <c r="D1216" s="21" t="s">
        <v>325</v>
      </c>
      <c r="E1216" s="692">
        <v>278.0</v>
      </c>
      <c r="F1216" s="692">
        <v>13.0</v>
      </c>
      <c r="G1216" s="692">
        <v>48.0</v>
      </c>
      <c r="H1216" s="692">
        <v>9.0</v>
      </c>
      <c r="I1216" s="692">
        <v>57.0</v>
      </c>
      <c r="J1216" s="693">
        <v>0.84</v>
      </c>
      <c r="K1216" s="21" t="s">
        <v>2710</v>
      </c>
      <c r="L1216" s="21">
        <v>5.49553101E9</v>
      </c>
      <c r="M1216" s="21" t="s">
        <v>138</v>
      </c>
      <c r="N1216" s="21" t="s">
        <v>382</v>
      </c>
      <c r="O1216" s="21" t="s">
        <v>2714</v>
      </c>
      <c r="P1216" s="21" t="s">
        <v>12505</v>
      </c>
      <c r="Q1216" s="61">
        <f>COUNTIF('Hedef Liste'!$A:$A,A1216)</f>
        <v>1</v>
      </c>
    </row>
    <row r="1217" hidden="1">
      <c r="A1217" s="21" t="s">
        <v>3903</v>
      </c>
      <c r="B1217" s="21" t="s">
        <v>3904</v>
      </c>
      <c r="C1217" s="691" t="s">
        <v>12489</v>
      </c>
      <c r="D1217" s="21" t="s">
        <v>45</v>
      </c>
      <c r="E1217" s="692">
        <v>154.0</v>
      </c>
      <c r="F1217" s="694"/>
      <c r="G1217" s="692">
        <v>0.0</v>
      </c>
      <c r="H1217" s="692">
        <v>13.0</v>
      </c>
      <c r="I1217" s="692">
        <v>13.0</v>
      </c>
      <c r="J1217" s="693">
        <v>0.0</v>
      </c>
      <c r="K1217" s="21" t="s">
        <v>3905</v>
      </c>
      <c r="L1217" s="21">
        <v>5.533012936E9</v>
      </c>
      <c r="M1217" s="21" t="s">
        <v>47</v>
      </c>
      <c r="N1217" s="21" t="s">
        <v>1267</v>
      </c>
      <c r="O1217" s="21" t="s">
        <v>3906</v>
      </c>
      <c r="P1217" s="21" t="s">
        <v>12490</v>
      </c>
      <c r="Q1217" s="61">
        <f>COUNTIF('Hedef Liste'!$A:$A,A1217)</f>
        <v>1</v>
      </c>
    </row>
    <row r="1218" hidden="1">
      <c r="A1218" s="21" t="s">
        <v>1660</v>
      </c>
      <c r="B1218" s="21" t="s">
        <v>13184</v>
      </c>
      <c r="C1218" s="691" t="s">
        <v>12489</v>
      </c>
      <c r="D1218" s="21" t="s">
        <v>45</v>
      </c>
      <c r="E1218" s="692">
        <v>627.0</v>
      </c>
      <c r="F1218" s="692">
        <v>39.0</v>
      </c>
      <c r="G1218" s="692">
        <v>13.0</v>
      </c>
      <c r="H1218" s="692">
        <v>9.0</v>
      </c>
      <c r="I1218" s="692">
        <v>22.0</v>
      </c>
      <c r="J1218" s="693">
        <v>0.59</v>
      </c>
      <c r="K1218" s="21" t="s">
        <v>1662</v>
      </c>
      <c r="L1218" s="21">
        <v>2.423401919E9</v>
      </c>
      <c r="M1218" s="21" t="s">
        <v>65</v>
      </c>
      <c r="N1218" s="21" t="s">
        <v>609</v>
      </c>
      <c r="O1218" s="21" t="s">
        <v>1663</v>
      </c>
      <c r="P1218" s="21" t="s">
        <v>12490</v>
      </c>
      <c r="Q1218" s="61">
        <f>COUNTIF('Hedef Liste'!$A:$A,A1218)</f>
        <v>1</v>
      </c>
    </row>
    <row r="1219" hidden="1">
      <c r="A1219" s="21" t="s">
        <v>1688</v>
      </c>
      <c r="B1219" s="21" t="s">
        <v>1689</v>
      </c>
      <c r="C1219" s="691" t="s">
        <v>12489</v>
      </c>
      <c r="D1219" s="21" t="s">
        <v>74</v>
      </c>
      <c r="E1219" s="692">
        <v>218.0</v>
      </c>
      <c r="F1219" s="692">
        <v>7.0</v>
      </c>
      <c r="G1219" s="692">
        <v>0.0</v>
      </c>
      <c r="H1219" s="692">
        <v>23.0</v>
      </c>
      <c r="I1219" s="692">
        <v>23.0</v>
      </c>
      <c r="J1219" s="693">
        <v>0.0</v>
      </c>
      <c r="K1219" s="21" t="s">
        <v>1690</v>
      </c>
      <c r="L1219" s="21">
        <v>5.461800707E9</v>
      </c>
      <c r="M1219" s="21" t="s">
        <v>327</v>
      </c>
      <c r="N1219" s="21" t="s">
        <v>1398</v>
      </c>
      <c r="O1219" s="21" t="s">
        <v>1691</v>
      </c>
      <c r="P1219" s="21" t="s">
        <v>12490</v>
      </c>
      <c r="Q1219" s="61">
        <f>COUNTIF('Hedef Liste'!$A:$A,A1219)</f>
        <v>1</v>
      </c>
    </row>
    <row r="1220" hidden="1">
      <c r="A1220" s="21" t="s">
        <v>7114</v>
      </c>
      <c r="B1220" s="21" t="s">
        <v>7115</v>
      </c>
      <c r="C1220" s="691" t="s">
        <v>12489</v>
      </c>
      <c r="D1220" s="21" t="s">
        <v>818</v>
      </c>
      <c r="E1220" s="692">
        <v>13.0</v>
      </c>
      <c r="F1220" s="692">
        <v>2.0</v>
      </c>
      <c r="G1220" s="692">
        <v>0.0</v>
      </c>
      <c r="H1220" s="692">
        <v>45.0</v>
      </c>
      <c r="I1220" s="692">
        <v>45.0</v>
      </c>
      <c r="J1220" s="693">
        <v>0.0</v>
      </c>
      <c r="K1220" s="21" t="s">
        <v>7116</v>
      </c>
      <c r="L1220" s="21">
        <v>2.423494111E9</v>
      </c>
      <c r="M1220" s="21" t="s">
        <v>47</v>
      </c>
      <c r="N1220" s="21" t="s">
        <v>187</v>
      </c>
      <c r="O1220" s="21" t="s">
        <v>7117</v>
      </c>
      <c r="P1220" s="21" t="s">
        <v>12490</v>
      </c>
      <c r="Q1220" s="61">
        <f>COUNTIF('Hedef Liste'!$A:$A,A1220)</f>
        <v>1</v>
      </c>
    </row>
    <row r="1221" hidden="1">
      <c r="A1221" s="21" t="s">
        <v>4737</v>
      </c>
      <c r="B1221" s="21" t="s">
        <v>4738</v>
      </c>
      <c r="C1221" s="691" t="s">
        <v>12489</v>
      </c>
      <c r="D1221" s="21" t="s">
        <v>152</v>
      </c>
      <c r="E1221" s="692">
        <v>191.0</v>
      </c>
      <c r="F1221" s="692">
        <v>15.0</v>
      </c>
      <c r="G1221" s="692">
        <v>0.0</v>
      </c>
      <c r="H1221" s="692">
        <v>37.0</v>
      </c>
      <c r="I1221" s="692">
        <v>37.0</v>
      </c>
      <c r="J1221" s="693">
        <v>0.0</v>
      </c>
      <c r="K1221" s="21" t="s">
        <v>4739</v>
      </c>
      <c r="L1221" s="21">
        <v>2.422277272E9</v>
      </c>
      <c r="M1221" s="21" t="s">
        <v>65</v>
      </c>
      <c r="N1221" s="21" t="s">
        <v>1615</v>
      </c>
      <c r="O1221" s="21" t="s">
        <v>4740</v>
      </c>
      <c r="P1221" s="21" t="s">
        <v>12490</v>
      </c>
      <c r="Q1221" s="61">
        <f>COUNTIF('Hedef Liste'!$A:$A,A1221)</f>
        <v>1</v>
      </c>
    </row>
    <row r="1222" hidden="1">
      <c r="A1222" s="21" t="s">
        <v>7720</v>
      </c>
      <c r="B1222" s="21" t="s">
        <v>7721</v>
      </c>
      <c r="C1222" s="691" t="s">
        <v>12489</v>
      </c>
      <c r="D1222" s="21" t="s">
        <v>1449</v>
      </c>
      <c r="E1222" s="692">
        <v>60.0</v>
      </c>
      <c r="F1222" s="692">
        <v>7.0</v>
      </c>
      <c r="G1222" s="692">
        <v>0.0</v>
      </c>
      <c r="H1222" s="692">
        <v>57.0</v>
      </c>
      <c r="I1222" s="692">
        <v>57.0</v>
      </c>
      <c r="J1222" s="693">
        <v>0.0</v>
      </c>
      <c r="K1222" s="21" t="s">
        <v>7722</v>
      </c>
      <c r="L1222" s="21">
        <v>5.345897282E9</v>
      </c>
      <c r="M1222" s="21" t="s">
        <v>138</v>
      </c>
      <c r="N1222" s="21" t="s">
        <v>3469</v>
      </c>
      <c r="O1222" s="21" t="s">
        <v>7723</v>
      </c>
      <c r="P1222" s="21" t="s">
        <v>12490</v>
      </c>
      <c r="Q1222" s="61">
        <f>COUNTIF('Hedef Liste'!$A:$A,A1222)</f>
        <v>1</v>
      </c>
    </row>
    <row r="1223" hidden="1">
      <c r="A1223" s="21" t="s">
        <v>13185</v>
      </c>
      <c r="B1223" s="21" t="s">
        <v>13186</v>
      </c>
      <c r="C1223" s="691" t="s">
        <v>12489</v>
      </c>
      <c r="D1223" s="21" t="s">
        <v>325</v>
      </c>
      <c r="E1223" s="692">
        <v>10.0</v>
      </c>
      <c r="F1223" s="692">
        <v>10.0</v>
      </c>
      <c r="G1223" s="692">
        <v>94.0</v>
      </c>
      <c r="H1223" s="692">
        <v>9.0</v>
      </c>
      <c r="I1223" s="692">
        <v>103.0</v>
      </c>
      <c r="J1223" s="693">
        <v>0.91</v>
      </c>
      <c r="K1223" s="21" t="s">
        <v>12519</v>
      </c>
      <c r="L1223" s="21">
        <v>5.510193302E9</v>
      </c>
      <c r="M1223" s="21" t="s">
        <v>47</v>
      </c>
      <c r="N1223" s="21" t="s">
        <v>94</v>
      </c>
      <c r="O1223" s="21" t="s">
        <v>13187</v>
      </c>
      <c r="P1223" s="21" t="s">
        <v>12505</v>
      </c>
      <c r="Q1223" s="61">
        <f>COUNTIF('Hedef Liste'!$A:$A,A1223)</f>
        <v>0</v>
      </c>
    </row>
    <row r="1224" hidden="1">
      <c r="A1224" s="21" t="s">
        <v>6580</v>
      </c>
      <c r="B1224" s="21" t="s">
        <v>6581</v>
      </c>
      <c r="C1224" s="691" t="s">
        <v>12489</v>
      </c>
      <c r="D1224" s="21" t="s">
        <v>110</v>
      </c>
      <c r="E1224" s="692">
        <v>2655.0</v>
      </c>
      <c r="F1224" s="694"/>
      <c r="G1224" s="692">
        <v>121.0</v>
      </c>
      <c r="H1224" s="692">
        <v>1.0</v>
      </c>
      <c r="I1224" s="692">
        <v>122.0</v>
      </c>
      <c r="J1224" s="693">
        <v>0.99</v>
      </c>
      <c r="K1224" s="21" t="s">
        <v>6582</v>
      </c>
      <c r="L1224" s="21">
        <v>2.422291133E9</v>
      </c>
      <c r="M1224" s="21" t="s">
        <v>138</v>
      </c>
      <c r="N1224" s="21" t="s">
        <v>139</v>
      </c>
      <c r="O1224" s="21" t="s">
        <v>6583</v>
      </c>
      <c r="P1224" s="21" t="s">
        <v>12490</v>
      </c>
      <c r="Q1224" s="61">
        <f>COUNTIF('Hedef Liste'!$A:$A,A1224)</f>
        <v>1</v>
      </c>
    </row>
    <row r="1225" hidden="1">
      <c r="A1225" s="21" t="s">
        <v>4837</v>
      </c>
      <c r="B1225" s="21" t="s">
        <v>4838</v>
      </c>
      <c r="C1225" s="691" t="s">
        <v>12489</v>
      </c>
      <c r="D1225" s="21" t="s">
        <v>200</v>
      </c>
      <c r="E1225" s="692">
        <v>211.0</v>
      </c>
      <c r="F1225" s="692">
        <v>41.0</v>
      </c>
      <c r="G1225" s="692">
        <v>0.0</v>
      </c>
      <c r="H1225" s="692">
        <v>61.0</v>
      </c>
      <c r="I1225" s="692">
        <v>61.0</v>
      </c>
      <c r="J1225" s="693">
        <v>0.0</v>
      </c>
      <c r="K1225" s="21" t="s">
        <v>4839</v>
      </c>
      <c r="L1225" s="21">
        <v>5.550440888E9</v>
      </c>
      <c r="M1225" s="21" t="s">
        <v>368</v>
      </c>
      <c r="N1225" s="21" t="s">
        <v>369</v>
      </c>
      <c r="O1225" s="21" t="s">
        <v>4840</v>
      </c>
      <c r="P1225" s="21" t="s">
        <v>12490</v>
      </c>
      <c r="Q1225" s="61">
        <f>COUNTIF('Hedef Liste'!$A:$A,A1225)</f>
        <v>1</v>
      </c>
    </row>
    <row r="1226" hidden="1">
      <c r="A1226" s="21" t="s">
        <v>6224</v>
      </c>
      <c r="B1226" s="21" t="s">
        <v>13188</v>
      </c>
      <c r="C1226" s="691" t="s">
        <v>12489</v>
      </c>
      <c r="D1226" s="21" t="s">
        <v>818</v>
      </c>
      <c r="E1226" s="692">
        <v>73.0</v>
      </c>
      <c r="F1226" s="692">
        <v>28.0</v>
      </c>
      <c r="G1226" s="692">
        <v>49.0</v>
      </c>
      <c r="H1226" s="692">
        <v>19.0</v>
      </c>
      <c r="I1226" s="692">
        <v>68.0</v>
      </c>
      <c r="J1226" s="693">
        <v>0.72</v>
      </c>
      <c r="K1226" s="21" t="s">
        <v>6226</v>
      </c>
      <c r="L1226" s="21">
        <v>2.423217711E9</v>
      </c>
      <c r="M1226" s="21" t="s">
        <v>47</v>
      </c>
      <c r="N1226" s="21" t="s">
        <v>451</v>
      </c>
      <c r="O1226" s="21" t="s">
        <v>6227</v>
      </c>
      <c r="P1226" s="21" t="s">
        <v>12490</v>
      </c>
      <c r="Q1226" s="61">
        <f>COUNTIF('Hedef Liste'!$A:$A,A1226)</f>
        <v>1</v>
      </c>
    </row>
    <row r="1227" hidden="1">
      <c r="A1227" s="21" t="s">
        <v>6783</v>
      </c>
      <c r="B1227" s="21" t="s">
        <v>6784</v>
      </c>
      <c r="C1227" s="691" t="s">
        <v>12510</v>
      </c>
      <c r="D1227" s="21" t="s">
        <v>110</v>
      </c>
      <c r="E1227" s="692">
        <v>63.0</v>
      </c>
      <c r="F1227" s="694"/>
      <c r="G1227" s="692">
        <v>0.0</v>
      </c>
      <c r="H1227" s="692">
        <v>37.0</v>
      </c>
      <c r="I1227" s="692">
        <v>37.0</v>
      </c>
      <c r="J1227" s="693">
        <v>0.0</v>
      </c>
      <c r="K1227" s="21" t="s">
        <v>6785</v>
      </c>
      <c r="L1227" s="21">
        <v>5.55877834E9</v>
      </c>
      <c r="M1227" s="21" t="s">
        <v>388</v>
      </c>
      <c r="N1227" s="21" t="s">
        <v>663</v>
      </c>
      <c r="O1227" s="21" t="s">
        <v>6786</v>
      </c>
      <c r="P1227" s="21" t="s">
        <v>12490</v>
      </c>
      <c r="Q1227" s="61">
        <f>COUNTIF('Hedef Liste'!$A:$A,A1227)</f>
        <v>1</v>
      </c>
    </row>
    <row r="1228" hidden="1">
      <c r="A1228" s="21" t="s">
        <v>6174</v>
      </c>
      <c r="B1228" s="21" t="s">
        <v>6175</v>
      </c>
      <c r="C1228" s="691" t="s">
        <v>12489</v>
      </c>
      <c r="D1228" s="21" t="s">
        <v>818</v>
      </c>
      <c r="E1228" s="692">
        <v>193.0</v>
      </c>
      <c r="F1228" s="692">
        <v>11.0</v>
      </c>
      <c r="G1228" s="692">
        <v>22.0</v>
      </c>
      <c r="H1228" s="692">
        <v>110.0</v>
      </c>
      <c r="I1228" s="692">
        <v>132.0</v>
      </c>
      <c r="J1228" s="693">
        <v>0.17</v>
      </c>
      <c r="K1228" s="21" t="s">
        <v>6176</v>
      </c>
      <c r="L1228" s="21">
        <v>5.417898778E9</v>
      </c>
      <c r="M1228" s="21" t="s">
        <v>65</v>
      </c>
      <c r="N1228" s="21" t="s">
        <v>901</v>
      </c>
      <c r="O1228" s="21" t="s">
        <v>6177</v>
      </c>
      <c r="P1228" s="21" t="s">
        <v>12490</v>
      </c>
      <c r="Q1228" s="61">
        <f>COUNTIF('Hedef Liste'!$A:$A,A1228)</f>
        <v>1</v>
      </c>
    </row>
    <row r="1229" hidden="1">
      <c r="A1229" s="21" t="s">
        <v>7065</v>
      </c>
      <c r="B1229" s="21" t="s">
        <v>7066</v>
      </c>
      <c r="C1229" s="691" t="s">
        <v>12489</v>
      </c>
      <c r="D1229" s="21" t="s">
        <v>45</v>
      </c>
      <c r="E1229" s="692">
        <v>952.0</v>
      </c>
      <c r="F1229" s="692">
        <v>64.0</v>
      </c>
      <c r="G1229" s="692">
        <v>0.0</v>
      </c>
      <c r="H1229" s="692">
        <v>18.0</v>
      </c>
      <c r="I1229" s="692">
        <v>18.0</v>
      </c>
      <c r="J1229" s="693">
        <v>0.0</v>
      </c>
      <c r="K1229" s="21" t="s">
        <v>7067</v>
      </c>
      <c r="L1229" s="21">
        <v>5.46931039E9</v>
      </c>
      <c r="M1229" s="21" t="s">
        <v>368</v>
      </c>
      <c r="N1229" s="21" t="s">
        <v>784</v>
      </c>
      <c r="O1229" s="21" t="s">
        <v>7068</v>
      </c>
      <c r="P1229" s="21" t="s">
        <v>12490</v>
      </c>
      <c r="Q1229" s="61">
        <f>COUNTIF('Hedef Liste'!$A:$A,A1229)</f>
        <v>1</v>
      </c>
    </row>
    <row r="1230" hidden="1">
      <c r="A1230" s="21" t="s">
        <v>4014</v>
      </c>
      <c r="B1230" s="21" t="s">
        <v>4015</v>
      </c>
      <c r="C1230" s="691" t="s">
        <v>12489</v>
      </c>
      <c r="D1230" s="21" t="s">
        <v>143</v>
      </c>
      <c r="E1230" s="692">
        <v>138.0</v>
      </c>
      <c r="F1230" s="694"/>
      <c r="G1230" s="692">
        <v>0.0</v>
      </c>
      <c r="H1230" s="692">
        <v>46.0</v>
      </c>
      <c r="I1230" s="692">
        <v>46.0</v>
      </c>
      <c r="J1230" s="693">
        <v>0.0</v>
      </c>
      <c r="K1230" s="21" t="s">
        <v>4016</v>
      </c>
      <c r="L1230" s="21">
        <v>5.309384702E9</v>
      </c>
      <c r="M1230" s="21" t="s">
        <v>368</v>
      </c>
      <c r="N1230" s="21" t="s">
        <v>813</v>
      </c>
      <c r="O1230" s="21" t="s">
        <v>4017</v>
      </c>
      <c r="P1230" s="21" t="s">
        <v>12490</v>
      </c>
      <c r="Q1230" s="61">
        <f>COUNTIF('Hedef Liste'!$A:$A,A1230)</f>
        <v>1</v>
      </c>
    </row>
    <row r="1231" hidden="1">
      <c r="A1231" s="21" t="s">
        <v>13189</v>
      </c>
      <c r="B1231" s="21" t="s">
        <v>13190</v>
      </c>
      <c r="C1231" s="691" t="s">
        <v>12489</v>
      </c>
      <c r="D1231" s="21" t="s">
        <v>45</v>
      </c>
      <c r="E1231" s="692">
        <v>4031.0</v>
      </c>
      <c r="F1231" s="692">
        <v>179.0</v>
      </c>
      <c r="G1231" s="692">
        <v>46.0</v>
      </c>
      <c r="H1231" s="692">
        <v>40.0</v>
      </c>
      <c r="I1231" s="692">
        <v>86.0</v>
      </c>
      <c r="J1231" s="693">
        <v>0.53</v>
      </c>
      <c r="K1231" s="21" t="s">
        <v>13191</v>
      </c>
      <c r="L1231" s="21">
        <v>2.4251919E9</v>
      </c>
      <c r="M1231" s="21" t="s">
        <v>368</v>
      </c>
      <c r="N1231" s="21" t="s">
        <v>682</v>
      </c>
      <c r="O1231" s="21" t="s">
        <v>13192</v>
      </c>
      <c r="P1231" s="21" t="s">
        <v>12505</v>
      </c>
      <c r="Q1231" s="61">
        <f>COUNTIF('Hedef Liste'!$A:$A,A1231)</f>
        <v>0</v>
      </c>
    </row>
    <row r="1232" hidden="1">
      <c r="A1232" s="21" t="s">
        <v>13193</v>
      </c>
      <c r="B1232" s="21" t="s">
        <v>13194</v>
      </c>
      <c r="C1232" s="691" t="s">
        <v>12489</v>
      </c>
      <c r="D1232" s="21" t="s">
        <v>45</v>
      </c>
      <c r="E1232" s="692">
        <v>1744.0</v>
      </c>
      <c r="F1232" s="692">
        <v>211.0</v>
      </c>
      <c r="G1232" s="692">
        <v>30.0</v>
      </c>
      <c r="H1232" s="692">
        <v>7.0</v>
      </c>
      <c r="I1232" s="692">
        <v>37.0</v>
      </c>
      <c r="J1232" s="693">
        <v>0.81</v>
      </c>
      <c r="K1232" s="21" t="s">
        <v>13195</v>
      </c>
      <c r="L1232" s="21">
        <v>2.423493349E9</v>
      </c>
      <c r="M1232" s="21" t="s">
        <v>47</v>
      </c>
      <c r="N1232" s="21" t="s">
        <v>4049</v>
      </c>
      <c r="O1232" s="21" t="s">
        <v>13196</v>
      </c>
      <c r="P1232" s="21" t="s">
        <v>12505</v>
      </c>
      <c r="Q1232" s="61">
        <f>COUNTIF('Hedef Liste'!$A:$A,A1232)</f>
        <v>0</v>
      </c>
    </row>
    <row r="1233" hidden="1">
      <c r="A1233" s="21" t="s">
        <v>2391</v>
      </c>
      <c r="B1233" s="21" t="s">
        <v>2392</v>
      </c>
      <c r="C1233" s="691" t="s">
        <v>12510</v>
      </c>
      <c r="D1233" s="21" t="s">
        <v>344</v>
      </c>
      <c r="E1233" s="692">
        <v>85.0</v>
      </c>
      <c r="F1233" s="694"/>
      <c r="G1233" s="692">
        <v>0.0</v>
      </c>
      <c r="H1233" s="692">
        <v>9.0</v>
      </c>
      <c r="I1233" s="692">
        <v>9.0</v>
      </c>
      <c r="J1233" s="693">
        <v>0.0</v>
      </c>
      <c r="K1233" s="21" t="s">
        <v>2393</v>
      </c>
      <c r="L1233" s="21">
        <v>2.422381096E9</v>
      </c>
      <c r="M1233" s="21" t="s">
        <v>47</v>
      </c>
      <c r="N1233" s="21" t="s">
        <v>639</v>
      </c>
      <c r="O1233" s="21" t="s">
        <v>2394</v>
      </c>
      <c r="P1233" s="21" t="s">
        <v>12490</v>
      </c>
      <c r="Q1233" s="61">
        <f>COUNTIF('Hedef Liste'!$A:$A,A1233)</f>
        <v>1</v>
      </c>
    </row>
    <row r="1234" hidden="1">
      <c r="A1234" s="21" t="s">
        <v>5641</v>
      </c>
      <c r="B1234" s="21" t="s">
        <v>13197</v>
      </c>
      <c r="C1234" s="691" t="s">
        <v>12489</v>
      </c>
      <c r="D1234" s="21" t="s">
        <v>325</v>
      </c>
      <c r="E1234" s="692">
        <v>1216.0</v>
      </c>
      <c r="F1234" s="692">
        <v>47.0</v>
      </c>
      <c r="G1234" s="692">
        <v>15.0</v>
      </c>
      <c r="H1234" s="692">
        <v>18.0</v>
      </c>
      <c r="I1234" s="692">
        <v>33.0</v>
      </c>
      <c r="J1234" s="693">
        <v>0.45</v>
      </c>
      <c r="K1234" s="21" t="s">
        <v>5643</v>
      </c>
      <c r="L1234" s="21">
        <v>5.437464007E9</v>
      </c>
      <c r="M1234" s="21" t="s">
        <v>65</v>
      </c>
      <c r="N1234" s="21" t="s">
        <v>3323</v>
      </c>
      <c r="O1234" s="21" t="s">
        <v>5644</v>
      </c>
      <c r="P1234" s="21" t="s">
        <v>12490</v>
      </c>
      <c r="Q1234" s="61">
        <f>COUNTIF('Hedef Liste'!$A:$A,A1234)</f>
        <v>1</v>
      </c>
    </row>
    <row r="1235" hidden="1">
      <c r="A1235" s="21" t="s">
        <v>6776</v>
      </c>
      <c r="B1235" s="21" t="s">
        <v>6777</v>
      </c>
      <c r="C1235" s="691" t="s">
        <v>12489</v>
      </c>
      <c r="D1235" s="21" t="s">
        <v>13198</v>
      </c>
      <c r="E1235" s="692">
        <v>785.0</v>
      </c>
      <c r="F1235" s="692">
        <v>86.0</v>
      </c>
      <c r="G1235" s="692">
        <v>0.0</v>
      </c>
      <c r="H1235" s="692">
        <v>42.0</v>
      </c>
      <c r="I1235" s="692">
        <v>42.0</v>
      </c>
      <c r="J1235" s="693">
        <v>0.0</v>
      </c>
      <c r="K1235" s="21" t="s">
        <v>6778</v>
      </c>
      <c r="L1235" s="21">
        <v>2.423141212E9</v>
      </c>
      <c r="M1235" s="21" t="s">
        <v>47</v>
      </c>
      <c r="N1235" s="21" t="s">
        <v>657</v>
      </c>
      <c r="O1235" s="21" t="s">
        <v>658</v>
      </c>
      <c r="P1235" s="21" t="s">
        <v>12490</v>
      </c>
      <c r="Q1235" s="61">
        <f>COUNTIF('Hedef Liste'!$A:$A,A1235)</f>
        <v>1</v>
      </c>
    </row>
    <row r="1236" hidden="1">
      <c r="A1236" s="21" t="s">
        <v>7623</v>
      </c>
      <c r="B1236" s="21" t="s">
        <v>7624</v>
      </c>
      <c r="C1236" s="691" t="s">
        <v>12510</v>
      </c>
      <c r="D1236" s="21" t="s">
        <v>74</v>
      </c>
      <c r="E1236" s="692">
        <v>4.0</v>
      </c>
      <c r="F1236" s="694"/>
      <c r="G1236" s="692">
        <v>0.0</v>
      </c>
      <c r="H1236" s="692">
        <v>5.0</v>
      </c>
      <c r="I1236" s="692">
        <v>5.0</v>
      </c>
      <c r="J1236" s="693">
        <v>0.0</v>
      </c>
      <c r="K1236" s="21" t="s">
        <v>7625</v>
      </c>
      <c r="L1236" s="21">
        <v>5.374778999E9</v>
      </c>
      <c r="M1236" s="21" t="s">
        <v>47</v>
      </c>
      <c r="N1236" s="21" t="s">
        <v>227</v>
      </c>
      <c r="O1236" s="21" t="s">
        <v>7626</v>
      </c>
      <c r="P1236" s="21" t="s">
        <v>12490</v>
      </c>
      <c r="Q1236" s="61">
        <f>COUNTIF('Hedef Liste'!$A:$A,A1236)</f>
        <v>1</v>
      </c>
    </row>
    <row r="1237" hidden="1">
      <c r="A1237" s="21" t="s">
        <v>3974</v>
      </c>
      <c r="B1237" s="21" t="s">
        <v>3975</v>
      </c>
      <c r="C1237" s="691" t="s">
        <v>12489</v>
      </c>
      <c r="D1237" s="21" t="s">
        <v>325</v>
      </c>
      <c r="E1237" s="692">
        <v>23.0</v>
      </c>
      <c r="F1237" s="694"/>
      <c r="G1237" s="692">
        <v>0.0</v>
      </c>
      <c r="H1237" s="692">
        <v>82.0</v>
      </c>
      <c r="I1237" s="692">
        <v>82.0</v>
      </c>
      <c r="J1237" s="693">
        <v>0.0</v>
      </c>
      <c r="K1237" s="21" t="s">
        <v>3976</v>
      </c>
      <c r="L1237" s="21">
        <v>5.313093576E9</v>
      </c>
      <c r="M1237" s="21" t="s">
        <v>58</v>
      </c>
      <c r="N1237" s="21" t="s">
        <v>2488</v>
      </c>
      <c r="O1237" s="21" t="s">
        <v>3977</v>
      </c>
      <c r="P1237" s="21" t="s">
        <v>12490</v>
      </c>
      <c r="Q1237" s="61">
        <f>COUNTIF('Hedef Liste'!$A:$A,A1237)</f>
        <v>1</v>
      </c>
    </row>
    <row r="1238" hidden="1">
      <c r="A1238" s="21" t="s">
        <v>7108</v>
      </c>
      <c r="B1238" s="21" t="s">
        <v>7109</v>
      </c>
      <c r="C1238" s="691" t="s">
        <v>12489</v>
      </c>
      <c r="D1238" s="21" t="s">
        <v>152</v>
      </c>
      <c r="E1238" s="692">
        <v>538.0</v>
      </c>
      <c r="F1238" s="692">
        <v>13.0</v>
      </c>
      <c r="G1238" s="692">
        <v>8.0</v>
      </c>
      <c r="H1238" s="692">
        <v>12.0</v>
      </c>
      <c r="I1238" s="692">
        <v>20.0</v>
      </c>
      <c r="J1238" s="693">
        <v>0.4</v>
      </c>
      <c r="K1238" s="21" t="s">
        <v>7110</v>
      </c>
      <c r="L1238" s="21">
        <v>5.370632345E9</v>
      </c>
      <c r="M1238" s="21" t="s">
        <v>65</v>
      </c>
      <c r="N1238" s="21" t="s">
        <v>483</v>
      </c>
      <c r="O1238" s="21" t="s">
        <v>7111</v>
      </c>
      <c r="P1238" s="21" t="s">
        <v>12490</v>
      </c>
      <c r="Q1238" s="61">
        <f>COUNTIF('Hedef Liste'!$A:$A,A1238)</f>
        <v>1</v>
      </c>
    </row>
    <row r="1239" hidden="1">
      <c r="A1239" s="21" t="s">
        <v>7196</v>
      </c>
      <c r="B1239" s="21" t="s">
        <v>7197</v>
      </c>
      <c r="C1239" s="691" t="s">
        <v>12489</v>
      </c>
      <c r="D1239" s="21" t="s">
        <v>818</v>
      </c>
      <c r="E1239" s="692">
        <v>220.0</v>
      </c>
      <c r="F1239" s="692">
        <v>11.0</v>
      </c>
      <c r="G1239" s="692">
        <v>4.0</v>
      </c>
      <c r="H1239" s="692">
        <v>2.0</v>
      </c>
      <c r="I1239" s="692">
        <v>6.0</v>
      </c>
      <c r="J1239" s="693">
        <v>0.67</v>
      </c>
      <c r="K1239" s="21" t="s">
        <v>7198</v>
      </c>
      <c r="L1239" s="21">
        <v>2.422485656E9</v>
      </c>
      <c r="M1239" s="21" t="s">
        <v>47</v>
      </c>
      <c r="N1239" s="21" t="s">
        <v>410</v>
      </c>
      <c r="O1239" s="21" t="s">
        <v>7199</v>
      </c>
      <c r="P1239" s="21" t="s">
        <v>12490</v>
      </c>
      <c r="Q1239" s="61">
        <f>COUNTIF('Hedef Liste'!$A:$A,A1239)</f>
        <v>1</v>
      </c>
    </row>
    <row r="1240" hidden="1">
      <c r="A1240" s="21" t="s">
        <v>3061</v>
      </c>
      <c r="B1240" s="21" t="s">
        <v>3062</v>
      </c>
      <c r="C1240" s="691" t="s">
        <v>12489</v>
      </c>
      <c r="D1240" s="21" t="s">
        <v>344</v>
      </c>
      <c r="E1240" s="692">
        <v>1511.0</v>
      </c>
      <c r="F1240" s="692">
        <v>129.0</v>
      </c>
      <c r="G1240" s="692">
        <v>6.0</v>
      </c>
      <c r="H1240" s="692">
        <v>28.0</v>
      </c>
      <c r="I1240" s="692">
        <v>34.0</v>
      </c>
      <c r="J1240" s="693">
        <v>0.18</v>
      </c>
      <c r="K1240" s="21" t="s">
        <v>3063</v>
      </c>
      <c r="L1240" s="21">
        <v>5.528070757E9</v>
      </c>
      <c r="M1240" s="21" t="s">
        <v>47</v>
      </c>
      <c r="N1240" s="21" t="s">
        <v>719</v>
      </c>
      <c r="O1240" s="21" t="s">
        <v>3064</v>
      </c>
      <c r="P1240" s="21" t="s">
        <v>12490</v>
      </c>
      <c r="Q1240" s="61">
        <f>COUNTIF('Hedef Liste'!$A:$A,A1240)</f>
        <v>1</v>
      </c>
    </row>
    <row r="1241" hidden="1">
      <c r="A1241" s="21" t="s">
        <v>4841</v>
      </c>
      <c r="B1241" s="21" t="s">
        <v>4842</v>
      </c>
      <c r="C1241" s="691" t="s">
        <v>12510</v>
      </c>
      <c r="D1241" s="21" t="s">
        <v>1828</v>
      </c>
      <c r="F1241" s="694"/>
      <c r="G1241" s="692">
        <v>0.0</v>
      </c>
      <c r="H1241" s="692">
        <v>8.0</v>
      </c>
      <c r="I1241" s="692">
        <v>8.0</v>
      </c>
      <c r="J1241" s="693">
        <v>0.0</v>
      </c>
      <c r="K1241" s="21" t="s">
        <v>4843</v>
      </c>
      <c r="L1241" s="21">
        <v>2.423393783E9</v>
      </c>
      <c r="M1241" s="21" t="s">
        <v>65</v>
      </c>
      <c r="N1241" s="21" t="s">
        <v>755</v>
      </c>
      <c r="O1241" s="21" t="s">
        <v>4844</v>
      </c>
      <c r="P1241" s="21" t="s">
        <v>12490</v>
      </c>
      <c r="Q1241" s="61">
        <f>COUNTIF('Hedef Liste'!$A:$A,A1241)</f>
        <v>1</v>
      </c>
    </row>
    <row r="1242" hidden="1">
      <c r="A1242" s="21" t="s">
        <v>1108</v>
      </c>
      <c r="B1242" s="21" t="s">
        <v>1109</v>
      </c>
      <c r="C1242" s="691" t="s">
        <v>12489</v>
      </c>
      <c r="D1242" s="21" t="s">
        <v>152</v>
      </c>
      <c r="E1242" s="692">
        <v>2026.0</v>
      </c>
      <c r="F1242" s="692">
        <v>107.0</v>
      </c>
      <c r="G1242" s="692">
        <v>20.0</v>
      </c>
      <c r="H1242" s="692">
        <v>11.0</v>
      </c>
      <c r="I1242" s="692">
        <v>31.0</v>
      </c>
      <c r="J1242" s="693">
        <v>0.65</v>
      </c>
      <c r="K1242" s="21" t="s">
        <v>1110</v>
      </c>
      <c r="L1242" s="21">
        <v>5.448537908E9</v>
      </c>
      <c r="M1242" s="21" t="s">
        <v>47</v>
      </c>
      <c r="N1242" s="21" t="s">
        <v>81</v>
      </c>
      <c r="O1242" s="21" t="s">
        <v>1111</v>
      </c>
      <c r="P1242" s="21" t="s">
        <v>12490</v>
      </c>
      <c r="Q1242" s="61">
        <f>COUNTIF('Hedef Liste'!$A:$A,A1242)</f>
        <v>1</v>
      </c>
    </row>
    <row r="1243" hidden="1">
      <c r="A1243" s="21" t="s">
        <v>8050</v>
      </c>
      <c r="B1243" s="21" t="s">
        <v>8051</v>
      </c>
      <c r="C1243" s="691" t="s">
        <v>12489</v>
      </c>
      <c r="D1243" s="21" t="s">
        <v>74</v>
      </c>
      <c r="E1243" s="692">
        <v>451.0</v>
      </c>
      <c r="F1243" s="692">
        <v>28.0</v>
      </c>
      <c r="G1243" s="692">
        <v>1.0</v>
      </c>
      <c r="H1243" s="692">
        <v>38.0</v>
      </c>
      <c r="I1243" s="692">
        <v>39.0</v>
      </c>
      <c r="J1243" s="693">
        <v>0.03</v>
      </c>
      <c r="K1243" s="21" t="s">
        <v>8052</v>
      </c>
      <c r="L1243" s="21">
        <v>5.445051505E9</v>
      </c>
      <c r="M1243" s="21" t="s">
        <v>2128</v>
      </c>
      <c r="N1243" s="21" t="s">
        <v>2129</v>
      </c>
      <c r="O1243" s="21" t="s">
        <v>8053</v>
      </c>
      <c r="P1243" s="21" t="s">
        <v>12490</v>
      </c>
      <c r="Q1243" s="61">
        <f>COUNTIF('Hedef Liste'!$A:$A,A1243)</f>
        <v>1</v>
      </c>
    </row>
    <row r="1244" hidden="1">
      <c r="A1244" s="21" t="s">
        <v>2352</v>
      </c>
      <c r="B1244" s="21" t="s">
        <v>2353</v>
      </c>
      <c r="C1244" s="691" t="s">
        <v>12489</v>
      </c>
      <c r="D1244" s="21" t="s">
        <v>200</v>
      </c>
      <c r="E1244" s="692">
        <v>1285.0</v>
      </c>
      <c r="F1244" s="692">
        <v>24.0</v>
      </c>
      <c r="G1244" s="692">
        <v>0.0</v>
      </c>
      <c r="H1244" s="692">
        <v>22.0</v>
      </c>
      <c r="I1244" s="692">
        <v>22.0</v>
      </c>
      <c r="J1244" s="693">
        <v>0.0</v>
      </c>
      <c r="K1244" s="21" t="s">
        <v>2354</v>
      </c>
      <c r="L1244" s="21">
        <v>2.42338365E9</v>
      </c>
      <c r="M1244" s="21" t="s">
        <v>65</v>
      </c>
      <c r="N1244" s="21" t="s">
        <v>772</v>
      </c>
      <c r="O1244" s="21" t="s">
        <v>2355</v>
      </c>
      <c r="P1244" s="21" t="s">
        <v>12490</v>
      </c>
      <c r="Q1244" s="61">
        <f>COUNTIF('Hedef Liste'!$A:$A,A1244)</f>
        <v>1</v>
      </c>
    </row>
    <row r="1245" hidden="1">
      <c r="A1245" s="21" t="s">
        <v>5018</v>
      </c>
      <c r="B1245" s="21" t="s">
        <v>5019</v>
      </c>
      <c r="C1245" s="691" t="s">
        <v>12489</v>
      </c>
      <c r="D1245" s="21" t="s">
        <v>233</v>
      </c>
      <c r="E1245" s="692">
        <v>3631.0</v>
      </c>
      <c r="F1245" s="692">
        <v>424.0</v>
      </c>
      <c r="G1245" s="692">
        <v>0.0</v>
      </c>
      <c r="H1245" s="692">
        <v>19.0</v>
      </c>
      <c r="I1245" s="692">
        <v>19.0</v>
      </c>
      <c r="J1245" s="693">
        <v>0.0</v>
      </c>
      <c r="K1245" s="21" t="s">
        <v>5020</v>
      </c>
      <c r="L1245" s="21">
        <v>2.422285757E9</v>
      </c>
      <c r="M1245" s="21" t="s">
        <v>138</v>
      </c>
      <c r="N1245" s="21" t="s">
        <v>333</v>
      </c>
      <c r="O1245" s="21" t="s">
        <v>5021</v>
      </c>
      <c r="P1245" s="21" t="s">
        <v>12490</v>
      </c>
      <c r="Q1245" s="61">
        <f>COUNTIF('Hedef Liste'!$A:$A,A1245)</f>
        <v>1</v>
      </c>
    </row>
    <row r="1246" hidden="1">
      <c r="A1246" s="21" t="s">
        <v>1936</v>
      </c>
      <c r="B1246" s="21" t="s">
        <v>1937</v>
      </c>
      <c r="C1246" s="691" t="s">
        <v>12489</v>
      </c>
      <c r="D1246" s="21" t="s">
        <v>818</v>
      </c>
      <c r="E1246" s="692">
        <v>221.0</v>
      </c>
      <c r="F1246" s="692">
        <v>13.0</v>
      </c>
      <c r="G1246" s="692">
        <v>0.0</v>
      </c>
      <c r="H1246" s="692">
        <v>13.0</v>
      </c>
      <c r="I1246" s="692">
        <v>13.0</v>
      </c>
      <c r="J1246" s="693">
        <v>0.0</v>
      </c>
      <c r="K1246" s="21" t="s">
        <v>1938</v>
      </c>
      <c r="L1246" s="21">
        <v>2.425652526E9</v>
      </c>
      <c r="M1246" s="21" t="s">
        <v>368</v>
      </c>
      <c r="N1246" s="21" t="s">
        <v>682</v>
      </c>
      <c r="O1246" s="21" t="s">
        <v>1939</v>
      </c>
      <c r="P1246" s="21" t="s">
        <v>12490</v>
      </c>
      <c r="Q1246" s="61">
        <f>COUNTIF('Hedef Liste'!$A:$A,A1246)</f>
        <v>1</v>
      </c>
    </row>
    <row r="1247" hidden="1">
      <c r="A1247" s="21" t="s">
        <v>1498</v>
      </c>
      <c r="B1247" s="21" t="s">
        <v>1499</v>
      </c>
      <c r="C1247" s="691" t="s">
        <v>12489</v>
      </c>
      <c r="D1247" s="21" t="s">
        <v>63</v>
      </c>
      <c r="E1247" s="692">
        <v>311.0</v>
      </c>
      <c r="F1247" s="692">
        <v>13.0</v>
      </c>
      <c r="G1247" s="692">
        <v>0.0</v>
      </c>
      <c r="H1247" s="692">
        <v>13.0</v>
      </c>
      <c r="I1247" s="692">
        <v>13.0</v>
      </c>
      <c r="J1247" s="693">
        <v>0.0</v>
      </c>
      <c r="K1247" s="21" t="s">
        <v>1500</v>
      </c>
      <c r="L1247" s="21">
        <v>5.455747248E9</v>
      </c>
      <c r="M1247" s="21" t="s">
        <v>65</v>
      </c>
      <c r="N1247" s="21" t="s">
        <v>1501</v>
      </c>
      <c r="O1247" s="21" t="s">
        <v>1502</v>
      </c>
      <c r="P1247" s="21" t="s">
        <v>12490</v>
      </c>
      <c r="Q1247" s="61">
        <f>COUNTIF('Hedef Liste'!$A:$A,A1247)</f>
        <v>1</v>
      </c>
    </row>
    <row r="1248" hidden="1">
      <c r="A1248" s="21" t="s">
        <v>1225</v>
      </c>
      <c r="B1248" s="21" t="s">
        <v>1226</v>
      </c>
      <c r="C1248" s="691" t="s">
        <v>12489</v>
      </c>
      <c r="D1248" s="21" t="s">
        <v>63</v>
      </c>
      <c r="E1248" s="692">
        <v>393.0</v>
      </c>
      <c r="F1248" s="692">
        <v>3.0</v>
      </c>
      <c r="G1248" s="692">
        <v>0.0</v>
      </c>
      <c r="H1248" s="692">
        <v>11.0</v>
      </c>
      <c r="I1248" s="692">
        <v>11.0</v>
      </c>
      <c r="J1248" s="693">
        <v>0.0</v>
      </c>
      <c r="K1248" s="21" t="s">
        <v>1227</v>
      </c>
      <c r="L1248" s="21">
        <v>5.326077253E9</v>
      </c>
      <c r="M1248" s="21" t="s">
        <v>544</v>
      </c>
      <c r="N1248" s="21" t="s">
        <v>545</v>
      </c>
      <c r="O1248" s="21" t="s">
        <v>1228</v>
      </c>
      <c r="P1248" s="21" t="s">
        <v>12490</v>
      </c>
      <c r="Q1248" s="61">
        <f>COUNTIF('Hedef Liste'!$A:$A,A1248)</f>
        <v>1</v>
      </c>
    </row>
    <row r="1249" hidden="1">
      <c r="A1249" s="21" t="s">
        <v>13199</v>
      </c>
      <c r="B1249" s="21" t="s">
        <v>13200</v>
      </c>
      <c r="C1249" s="691" t="s">
        <v>12489</v>
      </c>
      <c r="D1249" s="21" t="s">
        <v>233</v>
      </c>
      <c r="E1249" s="692">
        <v>6525.0</v>
      </c>
      <c r="F1249" s="692">
        <v>415.0</v>
      </c>
      <c r="G1249" s="692">
        <v>155.0</v>
      </c>
      <c r="H1249" s="692">
        <v>0.0</v>
      </c>
      <c r="I1249" s="692">
        <v>155.0</v>
      </c>
      <c r="J1249" s="693">
        <v>1.0</v>
      </c>
      <c r="K1249" s="21" t="s">
        <v>12816</v>
      </c>
      <c r="L1249" s="21">
        <v>9.999999999E9</v>
      </c>
      <c r="M1249" s="21" t="s">
        <v>327</v>
      </c>
      <c r="N1249" s="21" t="s">
        <v>13201</v>
      </c>
      <c r="O1249" s="21" t="s">
        <v>13202</v>
      </c>
      <c r="P1249" s="21" t="s">
        <v>12505</v>
      </c>
      <c r="Q1249" s="61">
        <f>COUNTIF('Hedef Liste'!$A:$A,A1249)</f>
        <v>0</v>
      </c>
    </row>
    <row r="1250" hidden="1">
      <c r="A1250" s="21" t="s">
        <v>13203</v>
      </c>
      <c r="B1250" s="21" t="s">
        <v>9835</v>
      </c>
      <c r="C1250" s="691" t="s">
        <v>12489</v>
      </c>
      <c r="D1250" s="21" t="s">
        <v>1828</v>
      </c>
      <c r="E1250" s="692">
        <v>603.0</v>
      </c>
      <c r="F1250" s="692">
        <v>39.0</v>
      </c>
      <c r="G1250" s="692">
        <v>9.0</v>
      </c>
      <c r="H1250" s="692">
        <v>9.0</v>
      </c>
      <c r="I1250" s="692">
        <v>18.0</v>
      </c>
      <c r="J1250" s="693">
        <v>0.5</v>
      </c>
      <c r="K1250" s="21" t="s">
        <v>4843</v>
      </c>
      <c r="L1250" s="21">
        <v>2.423393783E9</v>
      </c>
      <c r="M1250" s="21" t="s">
        <v>47</v>
      </c>
      <c r="N1250" s="21" t="s">
        <v>1053</v>
      </c>
      <c r="O1250" s="21" t="s">
        <v>9837</v>
      </c>
      <c r="P1250" s="21" t="s">
        <v>12490</v>
      </c>
      <c r="Q1250" s="61">
        <f>COUNTIF('Hedef Liste'!$A:$A,A1250)</f>
        <v>0</v>
      </c>
    </row>
    <row r="1251" hidden="1">
      <c r="A1251" s="21" t="s">
        <v>6255</v>
      </c>
      <c r="B1251" s="21" t="s">
        <v>6256</v>
      </c>
      <c r="C1251" s="691" t="s">
        <v>12489</v>
      </c>
      <c r="D1251" s="21" t="s">
        <v>233</v>
      </c>
      <c r="E1251" s="692">
        <v>18522.0</v>
      </c>
      <c r="F1251" s="692">
        <v>715.0</v>
      </c>
      <c r="G1251" s="692">
        <v>29.0</v>
      </c>
      <c r="H1251" s="692">
        <v>14.0</v>
      </c>
      <c r="I1251" s="692">
        <v>43.0</v>
      </c>
      <c r="J1251" s="693">
        <v>0.67</v>
      </c>
      <c r="K1251" s="21" t="s">
        <v>6257</v>
      </c>
      <c r="L1251" s="21">
        <v>2.422270757E9</v>
      </c>
      <c r="M1251" s="21" t="s">
        <v>65</v>
      </c>
      <c r="N1251" s="21" t="s">
        <v>112</v>
      </c>
      <c r="O1251" s="21" t="s">
        <v>6258</v>
      </c>
      <c r="P1251" s="21" t="s">
        <v>12490</v>
      </c>
      <c r="Q1251" s="61">
        <f>COUNTIF('Hedef Liste'!$A:$A,A1251)</f>
        <v>1</v>
      </c>
    </row>
    <row r="1252" hidden="1">
      <c r="A1252" s="21" t="s">
        <v>5256</v>
      </c>
      <c r="B1252" s="21" t="s">
        <v>5257</v>
      </c>
      <c r="C1252" s="691" t="s">
        <v>12489</v>
      </c>
      <c r="D1252" s="21" t="s">
        <v>92</v>
      </c>
      <c r="E1252" s="692">
        <v>272.0</v>
      </c>
      <c r="F1252" s="692">
        <v>7.0</v>
      </c>
      <c r="G1252" s="692">
        <v>14.0</v>
      </c>
      <c r="H1252" s="692">
        <v>21.0</v>
      </c>
      <c r="I1252" s="692">
        <v>35.0</v>
      </c>
      <c r="J1252" s="693">
        <v>0.4</v>
      </c>
      <c r="K1252" s="21" t="s">
        <v>319</v>
      </c>
      <c r="L1252" s="21">
        <v>2.422291234E9</v>
      </c>
      <c r="M1252" s="21" t="s">
        <v>138</v>
      </c>
      <c r="N1252" s="21" t="s">
        <v>333</v>
      </c>
      <c r="O1252" s="21" t="s">
        <v>5258</v>
      </c>
      <c r="P1252" s="21" t="s">
        <v>12490</v>
      </c>
      <c r="Q1252" s="61">
        <f>COUNTIF('Hedef Liste'!$A:$A,A1252)</f>
        <v>1</v>
      </c>
    </row>
    <row r="1253" hidden="1">
      <c r="A1253" s="21" t="s">
        <v>4986</v>
      </c>
      <c r="B1253" s="21" t="s">
        <v>4987</v>
      </c>
      <c r="C1253" s="691" t="s">
        <v>12489</v>
      </c>
      <c r="D1253" s="21" t="s">
        <v>63</v>
      </c>
      <c r="E1253" s="692">
        <v>238.0</v>
      </c>
      <c r="F1253" s="692">
        <v>20.0</v>
      </c>
      <c r="G1253" s="692">
        <v>3.0</v>
      </c>
      <c r="H1253" s="692">
        <v>7.0</v>
      </c>
      <c r="I1253" s="692">
        <v>10.0</v>
      </c>
      <c r="J1253" s="693">
        <v>0.3</v>
      </c>
      <c r="K1253" s="21" t="s">
        <v>587</v>
      </c>
      <c r="L1253" s="21">
        <v>5.495250032E9</v>
      </c>
      <c r="M1253" s="21" t="s">
        <v>65</v>
      </c>
      <c r="N1253" s="21" t="s">
        <v>4988</v>
      </c>
      <c r="O1253" s="21" t="s">
        <v>4989</v>
      </c>
      <c r="P1253" s="21" t="s">
        <v>12490</v>
      </c>
      <c r="Q1253" s="61">
        <f>COUNTIF('Hedef Liste'!$A:$A,A1253)</f>
        <v>1</v>
      </c>
    </row>
    <row r="1254" hidden="1">
      <c r="A1254" s="21" t="s">
        <v>6601</v>
      </c>
      <c r="B1254" s="21" t="s">
        <v>6602</v>
      </c>
      <c r="C1254" s="691" t="s">
        <v>12489</v>
      </c>
      <c r="D1254" s="21" t="s">
        <v>1007</v>
      </c>
      <c r="E1254" s="692">
        <v>395.0</v>
      </c>
      <c r="F1254" s="692">
        <v>8.0</v>
      </c>
      <c r="G1254" s="692">
        <v>9.0</v>
      </c>
      <c r="H1254" s="692">
        <v>3.0</v>
      </c>
      <c r="I1254" s="692">
        <v>12.0</v>
      </c>
      <c r="J1254" s="693">
        <v>0.75</v>
      </c>
      <c r="K1254" s="21" t="s">
        <v>6603</v>
      </c>
      <c r="L1254" s="21">
        <v>2.42311607E9</v>
      </c>
      <c r="M1254" s="21" t="s">
        <v>47</v>
      </c>
      <c r="N1254" s="21" t="s">
        <v>445</v>
      </c>
      <c r="O1254" s="21" t="s">
        <v>6604</v>
      </c>
      <c r="P1254" s="21" t="s">
        <v>12490</v>
      </c>
      <c r="Q1254" s="61">
        <f>COUNTIF('Hedef Liste'!$A:$A,A1254)</f>
        <v>1</v>
      </c>
    </row>
    <row r="1255" hidden="1">
      <c r="A1255" s="21" t="s">
        <v>1883</v>
      </c>
      <c r="B1255" s="21" t="s">
        <v>1884</v>
      </c>
      <c r="C1255" s="691" t="s">
        <v>12489</v>
      </c>
      <c r="D1255" s="21" t="s">
        <v>200</v>
      </c>
      <c r="E1255" s="692">
        <v>117.0</v>
      </c>
      <c r="F1255" s="692">
        <v>5.0</v>
      </c>
      <c r="G1255" s="692">
        <v>0.0</v>
      </c>
      <c r="H1255" s="692">
        <v>35.0</v>
      </c>
      <c r="I1255" s="692">
        <v>35.0</v>
      </c>
      <c r="J1255" s="693">
        <v>0.0</v>
      </c>
      <c r="K1255" s="21" t="s">
        <v>1885</v>
      </c>
      <c r="L1255" s="21">
        <v>2.427476342E9</v>
      </c>
      <c r="M1255" s="21" t="s">
        <v>58</v>
      </c>
      <c r="N1255" s="21" t="s">
        <v>1886</v>
      </c>
      <c r="O1255" s="21" t="s">
        <v>1887</v>
      </c>
      <c r="P1255" s="21" t="s">
        <v>12490</v>
      </c>
      <c r="Q1255" s="61">
        <f>COUNTIF('Hedef Liste'!$A:$A,A1255)</f>
        <v>1</v>
      </c>
    </row>
    <row r="1256" hidden="1">
      <c r="A1256" s="21" t="s">
        <v>939</v>
      </c>
      <c r="B1256" s="21" t="s">
        <v>13204</v>
      </c>
      <c r="C1256" s="691" t="s">
        <v>12489</v>
      </c>
      <c r="D1256" s="21" t="s">
        <v>45</v>
      </c>
      <c r="E1256" s="692">
        <v>446.0</v>
      </c>
      <c r="F1256" s="692">
        <v>41.0</v>
      </c>
      <c r="G1256" s="692">
        <v>0.0</v>
      </c>
      <c r="H1256" s="692">
        <v>13.0</v>
      </c>
      <c r="I1256" s="692">
        <v>13.0</v>
      </c>
      <c r="J1256" s="693">
        <v>0.0</v>
      </c>
      <c r="K1256" s="21" t="s">
        <v>319</v>
      </c>
      <c r="L1256" s="21">
        <v>2.422291234E9</v>
      </c>
      <c r="M1256" s="21" t="s">
        <v>138</v>
      </c>
      <c r="N1256" s="21" t="s">
        <v>320</v>
      </c>
      <c r="O1256" s="21" t="s">
        <v>321</v>
      </c>
      <c r="P1256" s="21" t="s">
        <v>12490</v>
      </c>
      <c r="Q1256" s="61">
        <f>COUNTIF('Hedef Liste'!$A:$A,A1256)</f>
        <v>1</v>
      </c>
    </row>
    <row r="1257" hidden="1">
      <c r="A1257" s="21" t="s">
        <v>4255</v>
      </c>
      <c r="B1257" s="21" t="s">
        <v>13205</v>
      </c>
      <c r="C1257" s="691" t="s">
        <v>12510</v>
      </c>
      <c r="D1257" s="21" t="s">
        <v>110</v>
      </c>
      <c r="E1257" s="692">
        <v>570.0</v>
      </c>
      <c r="F1257" s="694"/>
      <c r="G1257" s="692">
        <v>0.0</v>
      </c>
      <c r="H1257" s="692">
        <v>47.0</v>
      </c>
      <c r="I1257" s="692">
        <v>47.0</v>
      </c>
      <c r="J1257" s="693">
        <v>0.0</v>
      </c>
      <c r="K1257" s="21" t="s">
        <v>4257</v>
      </c>
      <c r="L1257" s="21">
        <v>2.422901111E9</v>
      </c>
      <c r="M1257" s="21" t="s">
        <v>138</v>
      </c>
      <c r="N1257" s="21" t="s">
        <v>382</v>
      </c>
      <c r="O1257" s="21" t="s">
        <v>4258</v>
      </c>
      <c r="P1257" s="21" t="s">
        <v>12490</v>
      </c>
      <c r="Q1257" s="61">
        <f>COUNTIF('Hedef Liste'!$A:$A,A1257)</f>
        <v>1</v>
      </c>
    </row>
    <row r="1258" hidden="1">
      <c r="A1258" s="21" t="s">
        <v>4709</v>
      </c>
      <c r="B1258" s="21" t="s">
        <v>4710</v>
      </c>
      <c r="C1258" s="691" t="s">
        <v>12489</v>
      </c>
      <c r="D1258" s="21" t="s">
        <v>818</v>
      </c>
      <c r="E1258" s="692">
        <v>208.0</v>
      </c>
      <c r="F1258" s="692">
        <v>48.0</v>
      </c>
      <c r="G1258" s="692">
        <v>14.0</v>
      </c>
      <c r="H1258" s="692">
        <v>19.0</v>
      </c>
      <c r="I1258" s="692">
        <v>33.0</v>
      </c>
      <c r="J1258" s="693">
        <v>0.42</v>
      </c>
      <c r="K1258" s="21" t="s">
        <v>4711</v>
      </c>
      <c r="L1258" s="21">
        <v>2.425059966E9</v>
      </c>
      <c r="M1258" s="21" t="s">
        <v>65</v>
      </c>
      <c r="N1258" s="21" t="s">
        <v>483</v>
      </c>
      <c r="O1258" s="21" t="s">
        <v>4221</v>
      </c>
      <c r="P1258" s="21" t="s">
        <v>12490</v>
      </c>
      <c r="Q1258" s="61">
        <f>COUNTIF('Hedef Liste'!$A:$A,A1258)</f>
        <v>1</v>
      </c>
    </row>
    <row r="1259" hidden="1">
      <c r="A1259" s="21" t="s">
        <v>2988</v>
      </c>
      <c r="B1259" s="21" t="s">
        <v>2989</v>
      </c>
      <c r="C1259" s="691" t="s">
        <v>12489</v>
      </c>
      <c r="D1259" s="21" t="s">
        <v>45</v>
      </c>
      <c r="E1259" s="692">
        <v>87.0</v>
      </c>
      <c r="F1259" s="692">
        <v>26.0</v>
      </c>
      <c r="G1259" s="692">
        <v>19.0</v>
      </c>
      <c r="H1259" s="692">
        <v>39.0</v>
      </c>
      <c r="I1259" s="692">
        <v>58.0</v>
      </c>
      <c r="J1259" s="693">
        <v>0.33</v>
      </c>
      <c r="K1259" s="21" t="s">
        <v>2990</v>
      </c>
      <c r="L1259" s="21">
        <v>5.550075607E9</v>
      </c>
      <c r="M1259" s="21" t="s">
        <v>65</v>
      </c>
      <c r="N1259" s="21" t="s">
        <v>609</v>
      </c>
      <c r="O1259" s="21" t="s">
        <v>2991</v>
      </c>
      <c r="P1259" s="21" t="s">
        <v>12490</v>
      </c>
      <c r="Q1259" s="61">
        <f>COUNTIF('Hedef Liste'!$A:$A,A1259)</f>
        <v>1</v>
      </c>
    </row>
    <row r="1260" hidden="1">
      <c r="A1260" s="21" t="s">
        <v>476</v>
      </c>
      <c r="B1260" s="21" t="s">
        <v>477</v>
      </c>
      <c r="C1260" s="691" t="s">
        <v>12489</v>
      </c>
      <c r="D1260" s="21" t="s">
        <v>325</v>
      </c>
      <c r="E1260" s="692">
        <v>179.0</v>
      </c>
      <c r="F1260" s="694"/>
      <c r="G1260" s="692">
        <v>9.0</v>
      </c>
      <c r="H1260" s="692">
        <v>12.0</v>
      </c>
      <c r="I1260" s="692">
        <v>21.0</v>
      </c>
      <c r="J1260" s="693">
        <v>0.43</v>
      </c>
      <c r="K1260" s="21" t="s">
        <v>467</v>
      </c>
      <c r="L1260" s="21">
        <v>5.458386907E9</v>
      </c>
      <c r="M1260" s="21" t="s">
        <v>65</v>
      </c>
      <c r="N1260" s="21" t="s">
        <v>478</v>
      </c>
      <c r="O1260" s="21" t="s">
        <v>479</v>
      </c>
      <c r="P1260" s="21" t="s">
        <v>12490</v>
      </c>
      <c r="Q1260" s="61">
        <f>COUNTIF('Hedef Liste'!$A:$A,A1260)</f>
        <v>1</v>
      </c>
    </row>
    <row r="1261" hidden="1">
      <c r="A1261" s="21" t="s">
        <v>2414</v>
      </c>
      <c r="B1261" s="21" t="s">
        <v>2415</v>
      </c>
      <c r="C1261" s="691" t="s">
        <v>12489</v>
      </c>
      <c r="D1261" s="21" t="s">
        <v>126</v>
      </c>
      <c r="E1261" s="692">
        <v>229.0</v>
      </c>
      <c r="F1261" s="692">
        <v>4.0</v>
      </c>
      <c r="G1261" s="692">
        <v>0.0</v>
      </c>
      <c r="H1261" s="692">
        <v>19.0</v>
      </c>
      <c r="I1261" s="692">
        <v>19.0</v>
      </c>
      <c r="J1261" s="693">
        <v>0.0</v>
      </c>
      <c r="K1261" s="21" t="s">
        <v>1227</v>
      </c>
      <c r="L1261" s="21">
        <v>5.326077253E9</v>
      </c>
      <c r="M1261" s="21" t="s">
        <v>544</v>
      </c>
      <c r="N1261" s="21" t="s">
        <v>545</v>
      </c>
      <c r="O1261" s="21" t="s">
        <v>2416</v>
      </c>
      <c r="P1261" s="21" t="s">
        <v>12490</v>
      </c>
      <c r="Q1261" s="61">
        <f>COUNTIF('Hedef Liste'!$A:$A,A1261)</f>
        <v>1</v>
      </c>
    </row>
    <row r="1262" hidden="1">
      <c r="A1262" s="21" t="s">
        <v>1082</v>
      </c>
      <c r="B1262" s="21" t="s">
        <v>1083</v>
      </c>
      <c r="C1262" s="691" t="s">
        <v>12510</v>
      </c>
      <c r="D1262" s="21" t="s">
        <v>325</v>
      </c>
      <c r="E1262" s="692">
        <v>197.0</v>
      </c>
      <c r="F1262" s="694"/>
      <c r="G1262" s="692">
        <v>0.0</v>
      </c>
      <c r="H1262" s="692">
        <v>20.0</v>
      </c>
      <c r="I1262" s="692">
        <v>20.0</v>
      </c>
      <c r="J1262" s="693">
        <v>0.0</v>
      </c>
      <c r="K1262" s="21" t="s">
        <v>1084</v>
      </c>
      <c r="L1262" s="21">
        <v>5.325975058E9</v>
      </c>
      <c r="M1262" s="21" t="s">
        <v>368</v>
      </c>
      <c r="N1262" s="21" t="s">
        <v>682</v>
      </c>
      <c r="O1262" s="21" t="s">
        <v>1085</v>
      </c>
      <c r="P1262" s="21" t="s">
        <v>12490</v>
      </c>
      <c r="Q1262" s="61">
        <f>COUNTIF('Hedef Liste'!$A:$A,A1262)</f>
        <v>1</v>
      </c>
    </row>
    <row r="1263" hidden="1">
      <c r="A1263" s="21" t="s">
        <v>5223</v>
      </c>
      <c r="B1263" s="21" t="s">
        <v>5224</v>
      </c>
      <c r="C1263" s="691" t="s">
        <v>12489</v>
      </c>
      <c r="D1263" s="21" t="s">
        <v>143</v>
      </c>
      <c r="E1263" s="692">
        <v>74.0</v>
      </c>
      <c r="F1263" s="692">
        <v>7.0</v>
      </c>
      <c r="G1263" s="692">
        <v>0.0</v>
      </c>
      <c r="H1263" s="692">
        <v>12.0</v>
      </c>
      <c r="I1263" s="692">
        <v>12.0</v>
      </c>
      <c r="J1263" s="693">
        <v>0.0</v>
      </c>
      <c r="K1263" s="21" t="s">
        <v>5225</v>
      </c>
      <c r="L1263" s="21">
        <v>5.01346616E9</v>
      </c>
      <c r="M1263" s="21" t="s">
        <v>368</v>
      </c>
      <c r="N1263" s="21" t="s">
        <v>369</v>
      </c>
      <c r="O1263" s="21" t="s">
        <v>5226</v>
      </c>
      <c r="P1263" s="21" t="s">
        <v>12490</v>
      </c>
      <c r="Q1263" s="61">
        <f>COUNTIF('Hedef Liste'!$A:$A,A1263)</f>
        <v>1</v>
      </c>
    </row>
    <row r="1264" hidden="1">
      <c r="A1264" s="21" t="s">
        <v>5172</v>
      </c>
      <c r="B1264" s="21" t="s">
        <v>5173</v>
      </c>
      <c r="C1264" s="691" t="s">
        <v>12489</v>
      </c>
      <c r="D1264" s="21" t="s">
        <v>200</v>
      </c>
      <c r="E1264" s="692">
        <v>2493.0</v>
      </c>
      <c r="F1264" s="692">
        <v>298.0</v>
      </c>
      <c r="G1264" s="692">
        <v>26.0</v>
      </c>
      <c r="H1264" s="692">
        <v>61.0</v>
      </c>
      <c r="I1264" s="692">
        <v>87.0</v>
      </c>
      <c r="J1264" s="693">
        <v>0.3</v>
      </c>
      <c r="K1264" s="21" t="s">
        <v>886</v>
      </c>
      <c r="L1264" s="21">
        <v>2.425031637E9</v>
      </c>
      <c r="M1264" s="21" t="s">
        <v>65</v>
      </c>
      <c r="N1264" s="21" t="s">
        <v>427</v>
      </c>
      <c r="O1264" s="21" t="s">
        <v>887</v>
      </c>
      <c r="P1264" s="21" t="s">
        <v>12490</v>
      </c>
      <c r="Q1264" s="61">
        <f>COUNTIF('Hedef Liste'!$A:$A,A1264)</f>
        <v>1</v>
      </c>
    </row>
    <row r="1265" hidden="1">
      <c r="A1265" s="21" t="s">
        <v>1844</v>
      </c>
      <c r="B1265" s="21" t="s">
        <v>1845</v>
      </c>
      <c r="C1265" s="691" t="s">
        <v>12489</v>
      </c>
      <c r="D1265" s="21" t="s">
        <v>818</v>
      </c>
      <c r="E1265" s="692">
        <v>91.0</v>
      </c>
      <c r="F1265" s="692">
        <v>1.0</v>
      </c>
      <c r="G1265" s="692">
        <v>0.0</v>
      </c>
      <c r="H1265" s="692">
        <v>57.0</v>
      </c>
      <c r="I1265" s="692">
        <v>57.0</v>
      </c>
      <c r="J1265" s="693">
        <v>0.0</v>
      </c>
      <c r="K1265" s="21" t="s">
        <v>1846</v>
      </c>
      <c r="L1265" s="21">
        <v>5.527247053E9</v>
      </c>
      <c r="M1265" s="21" t="s">
        <v>47</v>
      </c>
      <c r="N1265" s="21" t="s">
        <v>1202</v>
      </c>
      <c r="O1265" s="21" t="s">
        <v>1847</v>
      </c>
      <c r="P1265" s="21" t="s">
        <v>12490</v>
      </c>
      <c r="Q1265" s="61">
        <f>COUNTIF('Hedef Liste'!$A:$A,A1265)</f>
        <v>1</v>
      </c>
    </row>
    <row r="1266" hidden="1">
      <c r="A1266" s="21" t="s">
        <v>2825</v>
      </c>
      <c r="B1266" s="21" t="s">
        <v>2826</v>
      </c>
      <c r="C1266" s="691" t="s">
        <v>12510</v>
      </c>
      <c r="D1266" s="21" t="s">
        <v>74</v>
      </c>
      <c r="E1266" s="692">
        <v>17.0</v>
      </c>
      <c r="F1266" s="694"/>
      <c r="G1266" s="692">
        <v>0.0</v>
      </c>
      <c r="H1266" s="692">
        <v>39.0</v>
      </c>
      <c r="I1266" s="692">
        <v>39.0</v>
      </c>
      <c r="J1266" s="693">
        <v>0.0</v>
      </c>
      <c r="K1266" s="21" t="s">
        <v>2827</v>
      </c>
      <c r="L1266" s="21">
        <v>5.356990313E9</v>
      </c>
      <c r="M1266" s="21" t="s">
        <v>65</v>
      </c>
      <c r="N1266" s="21" t="s">
        <v>427</v>
      </c>
      <c r="O1266" s="21" t="s">
        <v>2828</v>
      </c>
      <c r="P1266" s="21" t="s">
        <v>12490</v>
      </c>
      <c r="Q1266" s="61">
        <f>COUNTIF('Hedef Liste'!$A:$A,A1266)</f>
        <v>1</v>
      </c>
    </row>
    <row r="1267" hidden="1">
      <c r="A1267" s="21" t="s">
        <v>3919</v>
      </c>
      <c r="B1267" s="21" t="s">
        <v>3920</v>
      </c>
      <c r="C1267" s="691" t="s">
        <v>12489</v>
      </c>
      <c r="D1267" s="21" t="s">
        <v>152</v>
      </c>
      <c r="E1267" s="692">
        <v>236.0</v>
      </c>
      <c r="F1267" s="692">
        <v>13.0</v>
      </c>
      <c r="G1267" s="692">
        <v>0.0</v>
      </c>
      <c r="H1267" s="692">
        <v>34.0</v>
      </c>
      <c r="I1267" s="692">
        <v>34.0</v>
      </c>
      <c r="J1267" s="693">
        <v>0.0</v>
      </c>
      <c r="K1267" s="21" t="s">
        <v>3921</v>
      </c>
      <c r="L1267" s="21">
        <v>2.42887712E9</v>
      </c>
      <c r="M1267" s="21" t="s">
        <v>327</v>
      </c>
      <c r="N1267" s="21" t="s">
        <v>328</v>
      </c>
      <c r="O1267" s="21" t="s">
        <v>3922</v>
      </c>
      <c r="P1267" s="21" t="s">
        <v>12490</v>
      </c>
      <c r="Q1267" s="61">
        <f>COUNTIF('Hedef Liste'!$A:$A,A1267)</f>
        <v>1</v>
      </c>
    </row>
    <row r="1268" hidden="1">
      <c r="A1268" s="21" t="s">
        <v>4213</v>
      </c>
      <c r="B1268" s="21" t="s">
        <v>4214</v>
      </c>
      <c r="C1268" s="691" t="s">
        <v>12489</v>
      </c>
      <c r="D1268" s="21" t="s">
        <v>233</v>
      </c>
      <c r="E1268" s="692">
        <v>359.0</v>
      </c>
      <c r="F1268" s="692">
        <v>13.0</v>
      </c>
      <c r="G1268" s="692">
        <v>5.0</v>
      </c>
      <c r="H1268" s="692">
        <v>16.0</v>
      </c>
      <c r="I1268" s="692">
        <v>21.0</v>
      </c>
      <c r="J1268" s="693">
        <v>0.24</v>
      </c>
      <c r="K1268" s="21" t="s">
        <v>4215</v>
      </c>
      <c r="L1268" s="21">
        <v>2.423268101E9</v>
      </c>
      <c r="M1268" s="21" t="s">
        <v>65</v>
      </c>
      <c r="N1268" s="21" t="s">
        <v>2652</v>
      </c>
      <c r="O1268" s="21" t="s">
        <v>4216</v>
      </c>
      <c r="P1268" s="21" t="s">
        <v>12490</v>
      </c>
      <c r="Q1268" s="61">
        <f>COUNTIF('Hedef Liste'!$A:$A,A1268)</f>
        <v>1</v>
      </c>
    </row>
    <row r="1269" hidden="1">
      <c r="A1269" s="21" t="s">
        <v>5723</v>
      </c>
      <c r="B1269" s="21" t="s">
        <v>5724</v>
      </c>
      <c r="C1269" s="691" t="s">
        <v>12489</v>
      </c>
      <c r="D1269" s="21" t="s">
        <v>152</v>
      </c>
      <c r="E1269" s="692">
        <v>117.0</v>
      </c>
      <c r="F1269" s="692">
        <v>29.0</v>
      </c>
      <c r="G1269" s="692">
        <v>19.0</v>
      </c>
      <c r="H1269" s="692">
        <v>6.0</v>
      </c>
      <c r="I1269" s="692">
        <v>25.0</v>
      </c>
      <c r="J1269" s="693">
        <v>0.76</v>
      </c>
      <c r="K1269" s="21" t="s">
        <v>5725</v>
      </c>
      <c r="L1269" s="21">
        <v>5.366154023E9</v>
      </c>
      <c r="M1269" s="21" t="s">
        <v>65</v>
      </c>
      <c r="N1269" s="21" t="s">
        <v>1852</v>
      </c>
      <c r="O1269" s="21" t="s">
        <v>5726</v>
      </c>
      <c r="P1269" s="21" t="s">
        <v>12490</v>
      </c>
      <c r="Q1269" s="61">
        <f>COUNTIF('Hedef Liste'!$A:$A,A1269)</f>
        <v>1</v>
      </c>
    </row>
    <row r="1270" hidden="1">
      <c r="A1270" s="21" t="s">
        <v>2150</v>
      </c>
      <c r="B1270" s="21" t="s">
        <v>2151</v>
      </c>
      <c r="C1270" s="691" t="s">
        <v>12489</v>
      </c>
      <c r="D1270" s="21" t="s">
        <v>45</v>
      </c>
      <c r="E1270" s="692">
        <v>829.0</v>
      </c>
      <c r="F1270" s="692">
        <v>51.0</v>
      </c>
      <c r="G1270" s="692">
        <v>0.0</v>
      </c>
      <c r="H1270" s="692">
        <v>12.0</v>
      </c>
      <c r="I1270" s="692">
        <v>12.0</v>
      </c>
      <c r="J1270" s="693">
        <v>0.0</v>
      </c>
      <c r="K1270" s="21" t="s">
        <v>2152</v>
      </c>
      <c r="L1270" s="21">
        <v>2.423130363E9</v>
      </c>
      <c r="M1270" s="21" t="s">
        <v>47</v>
      </c>
      <c r="N1270" s="21" t="s">
        <v>2153</v>
      </c>
      <c r="O1270" s="21" t="s">
        <v>2154</v>
      </c>
      <c r="P1270" s="21" t="s">
        <v>12490</v>
      </c>
      <c r="Q1270" s="61">
        <f>COUNTIF('Hedef Liste'!$A:$A,A1270)</f>
        <v>1</v>
      </c>
    </row>
    <row r="1271" hidden="1">
      <c r="A1271" s="21" t="s">
        <v>3970</v>
      </c>
      <c r="B1271" s="21" t="s">
        <v>3971</v>
      </c>
      <c r="C1271" s="691" t="s">
        <v>12510</v>
      </c>
      <c r="D1271" s="21" t="s">
        <v>325</v>
      </c>
      <c r="E1271" s="692">
        <v>28.0</v>
      </c>
      <c r="F1271" s="694"/>
      <c r="G1271" s="692">
        <v>0.0</v>
      </c>
      <c r="H1271" s="692">
        <v>3.0</v>
      </c>
      <c r="I1271" s="692">
        <v>3.0</v>
      </c>
      <c r="J1271" s="693">
        <v>0.0</v>
      </c>
      <c r="K1271" s="21" t="s">
        <v>3972</v>
      </c>
      <c r="L1271" s="21">
        <v>2.428442017E9</v>
      </c>
      <c r="M1271" s="21" t="s">
        <v>304</v>
      </c>
      <c r="N1271" s="21" t="s">
        <v>305</v>
      </c>
      <c r="O1271" s="21" t="s">
        <v>3973</v>
      </c>
      <c r="P1271" s="21" t="s">
        <v>12490</v>
      </c>
      <c r="Q1271" s="61">
        <f>COUNTIF('Hedef Liste'!$A:$A,A1271)</f>
        <v>1</v>
      </c>
    </row>
    <row r="1272" hidden="1">
      <c r="A1272" s="21" t="s">
        <v>7959</v>
      </c>
      <c r="B1272" s="21" t="s">
        <v>7960</v>
      </c>
      <c r="C1272" s="691" t="s">
        <v>12489</v>
      </c>
      <c r="D1272" s="21" t="s">
        <v>200</v>
      </c>
      <c r="E1272" s="692">
        <v>78.0</v>
      </c>
      <c r="F1272" s="692">
        <v>4.0</v>
      </c>
      <c r="G1272" s="692">
        <v>0.0</v>
      </c>
      <c r="H1272" s="692">
        <v>35.0</v>
      </c>
      <c r="I1272" s="692">
        <v>35.0</v>
      </c>
      <c r="J1272" s="693">
        <v>0.0</v>
      </c>
      <c r="K1272" s="21" t="s">
        <v>7961</v>
      </c>
      <c r="L1272" s="21">
        <v>2.427770743E9</v>
      </c>
      <c r="M1272" s="21" t="s">
        <v>58</v>
      </c>
      <c r="N1272" s="21" t="s">
        <v>7962</v>
      </c>
      <c r="O1272" s="21" t="s">
        <v>7963</v>
      </c>
      <c r="P1272" s="21" t="s">
        <v>12490</v>
      </c>
      <c r="Q1272" s="61">
        <f>COUNTIF('Hedef Liste'!$A:$A,A1272)</f>
        <v>1</v>
      </c>
    </row>
    <row r="1273" hidden="1">
      <c r="A1273" s="21" t="s">
        <v>508</v>
      </c>
      <c r="B1273" s="21" t="s">
        <v>509</v>
      </c>
      <c r="C1273" s="691" t="s">
        <v>12489</v>
      </c>
      <c r="D1273" s="21" t="s">
        <v>325</v>
      </c>
      <c r="E1273" s="692">
        <v>809.0</v>
      </c>
      <c r="F1273" s="692">
        <v>61.0</v>
      </c>
      <c r="G1273" s="692">
        <v>17.0</v>
      </c>
      <c r="H1273" s="692">
        <v>7.0</v>
      </c>
      <c r="I1273" s="692">
        <v>24.0</v>
      </c>
      <c r="J1273" s="693">
        <v>0.71</v>
      </c>
      <c r="K1273" s="21" t="s">
        <v>510</v>
      </c>
      <c r="L1273" s="21">
        <v>5.337686113E9</v>
      </c>
      <c r="M1273" s="21" t="s">
        <v>65</v>
      </c>
      <c r="N1273" s="21" t="s">
        <v>285</v>
      </c>
      <c r="O1273" s="21" t="s">
        <v>511</v>
      </c>
      <c r="P1273" s="21" t="s">
        <v>12490</v>
      </c>
      <c r="Q1273" s="61">
        <f>COUNTIF('Hedef Liste'!$A:$A,A1273)</f>
        <v>1</v>
      </c>
    </row>
    <row r="1274" hidden="1">
      <c r="A1274" s="21" t="s">
        <v>5107</v>
      </c>
      <c r="B1274" s="21" t="s">
        <v>5108</v>
      </c>
      <c r="C1274" s="691" t="s">
        <v>12489</v>
      </c>
      <c r="D1274" s="21" t="s">
        <v>74</v>
      </c>
      <c r="E1274" s="692">
        <v>29.0</v>
      </c>
      <c r="F1274" s="692">
        <v>6.0</v>
      </c>
      <c r="G1274" s="692">
        <v>0.0</v>
      </c>
      <c r="H1274" s="692">
        <v>43.0</v>
      </c>
      <c r="I1274" s="692">
        <v>43.0</v>
      </c>
      <c r="J1274" s="693">
        <v>0.0</v>
      </c>
      <c r="K1274" s="21" t="s">
        <v>5109</v>
      </c>
      <c r="L1274" s="21">
        <v>2.422372267E9</v>
      </c>
      <c r="M1274" s="21" t="s">
        <v>47</v>
      </c>
      <c r="N1274" s="21" t="s">
        <v>603</v>
      </c>
      <c r="O1274" s="21" t="s">
        <v>5110</v>
      </c>
      <c r="P1274" s="21" t="s">
        <v>12490</v>
      </c>
      <c r="Q1274" s="61">
        <f>COUNTIF('Hedef Liste'!$A:$A,A1274)</f>
        <v>1</v>
      </c>
    </row>
    <row r="1275" hidden="1">
      <c r="A1275" s="21" t="s">
        <v>13206</v>
      </c>
      <c r="B1275" s="21" t="s">
        <v>13207</v>
      </c>
      <c r="C1275" s="691" t="s">
        <v>12489</v>
      </c>
      <c r="D1275" s="21" t="s">
        <v>325</v>
      </c>
      <c r="E1275" s="692">
        <v>677.0</v>
      </c>
      <c r="F1275" s="692">
        <v>23.0</v>
      </c>
      <c r="G1275" s="692">
        <v>69.0</v>
      </c>
      <c r="H1275" s="692">
        <v>0.0</v>
      </c>
      <c r="I1275" s="692">
        <v>69.0</v>
      </c>
      <c r="J1275" s="693">
        <v>1.0</v>
      </c>
      <c r="K1275" s="21" t="s">
        <v>13208</v>
      </c>
      <c r="L1275" s="21">
        <v>5.306534607E9</v>
      </c>
      <c r="M1275" s="21" t="s">
        <v>65</v>
      </c>
      <c r="N1275" s="21" t="s">
        <v>778</v>
      </c>
      <c r="O1275" s="21" t="s">
        <v>13209</v>
      </c>
      <c r="P1275" s="21" t="s">
        <v>12505</v>
      </c>
      <c r="Q1275" s="61">
        <f>COUNTIF('Hedef Liste'!$A:$A,A1275)</f>
        <v>0</v>
      </c>
    </row>
    <row r="1276" hidden="1">
      <c r="A1276" s="21" t="s">
        <v>2686</v>
      </c>
      <c r="B1276" s="21" t="s">
        <v>13210</v>
      </c>
      <c r="C1276" s="691" t="s">
        <v>12489</v>
      </c>
      <c r="D1276" s="21" t="s">
        <v>325</v>
      </c>
      <c r="E1276" s="692">
        <v>116.0</v>
      </c>
      <c r="F1276" s="692">
        <v>5.0</v>
      </c>
      <c r="G1276" s="692">
        <v>7.0</v>
      </c>
      <c r="H1276" s="692">
        <v>6.0</v>
      </c>
      <c r="I1276" s="692">
        <v>13.0</v>
      </c>
      <c r="J1276" s="693">
        <v>0.54</v>
      </c>
      <c r="K1276" s="21" t="s">
        <v>2688</v>
      </c>
      <c r="L1276" s="21">
        <v>2.427220602E9</v>
      </c>
      <c r="M1276" s="21" t="s">
        <v>388</v>
      </c>
      <c r="N1276" s="21" t="s">
        <v>483</v>
      </c>
      <c r="O1276" s="21" t="s">
        <v>2689</v>
      </c>
      <c r="P1276" s="21" t="s">
        <v>12490</v>
      </c>
      <c r="Q1276" s="61">
        <f>COUNTIF('Hedef Liste'!$A:$A,A1276)</f>
        <v>1</v>
      </c>
    </row>
    <row r="1277" hidden="1">
      <c r="A1277" s="21" t="s">
        <v>1289</v>
      </c>
      <c r="B1277" s="21" t="s">
        <v>13211</v>
      </c>
      <c r="C1277" s="691" t="s">
        <v>12489</v>
      </c>
      <c r="D1277" s="21" t="s">
        <v>45</v>
      </c>
      <c r="E1277" s="692">
        <v>991.0</v>
      </c>
      <c r="F1277" s="692">
        <v>46.0</v>
      </c>
      <c r="G1277" s="692">
        <v>30.0</v>
      </c>
      <c r="H1277" s="692">
        <v>15.0</v>
      </c>
      <c r="I1277" s="692">
        <v>45.0</v>
      </c>
      <c r="J1277" s="693">
        <v>0.67</v>
      </c>
      <c r="K1277" s="21" t="s">
        <v>1291</v>
      </c>
      <c r="L1277" s="21">
        <v>5.425491886E9</v>
      </c>
      <c r="M1277" s="21" t="s">
        <v>65</v>
      </c>
      <c r="N1277" s="21" t="s">
        <v>356</v>
      </c>
      <c r="O1277" s="21" t="s">
        <v>1292</v>
      </c>
      <c r="P1277" s="21" t="s">
        <v>12490</v>
      </c>
      <c r="Q1277" s="61">
        <f>COUNTIF('Hedef Liste'!$A:$A,A1277)</f>
        <v>1</v>
      </c>
    </row>
    <row r="1278" hidden="1">
      <c r="A1278" s="21" t="s">
        <v>3292</v>
      </c>
      <c r="B1278" s="21" t="s">
        <v>3293</v>
      </c>
      <c r="C1278" s="691" t="s">
        <v>12489</v>
      </c>
      <c r="D1278" s="21" t="s">
        <v>818</v>
      </c>
      <c r="E1278" s="692">
        <v>208.0</v>
      </c>
      <c r="F1278" s="692">
        <v>17.0</v>
      </c>
      <c r="G1278" s="692">
        <v>22.0</v>
      </c>
      <c r="H1278" s="692">
        <v>13.0</v>
      </c>
      <c r="I1278" s="692">
        <v>35.0</v>
      </c>
      <c r="J1278" s="693">
        <v>0.63</v>
      </c>
      <c r="K1278" s="21" t="s">
        <v>3294</v>
      </c>
      <c r="L1278" s="21">
        <v>5.334027909E9</v>
      </c>
      <c r="M1278" s="21" t="s">
        <v>47</v>
      </c>
      <c r="N1278" s="21" t="s">
        <v>47</v>
      </c>
      <c r="O1278" s="21" t="s">
        <v>3295</v>
      </c>
      <c r="P1278" s="21" t="s">
        <v>12490</v>
      </c>
      <c r="Q1278" s="61">
        <f>COUNTIF('Hedef Liste'!$A:$A,A1278)</f>
        <v>1</v>
      </c>
    </row>
    <row r="1279" hidden="1">
      <c r="A1279" s="21" t="s">
        <v>916</v>
      </c>
      <c r="B1279" s="21" t="s">
        <v>917</v>
      </c>
      <c r="C1279" s="691" t="s">
        <v>12489</v>
      </c>
      <c r="D1279" s="21" t="s">
        <v>45</v>
      </c>
      <c r="E1279" s="692">
        <v>483.0</v>
      </c>
      <c r="F1279" s="692">
        <v>60.0</v>
      </c>
      <c r="G1279" s="692">
        <v>0.0</v>
      </c>
      <c r="H1279" s="692">
        <v>37.0</v>
      </c>
      <c r="I1279" s="692">
        <v>37.0</v>
      </c>
      <c r="J1279" s="693">
        <v>0.0</v>
      </c>
      <c r="K1279" s="21" t="s">
        <v>918</v>
      </c>
      <c r="L1279" s="21">
        <v>2.42513414E9</v>
      </c>
      <c r="M1279" s="21" t="s">
        <v>368</v>
      </c>
      <c r="N1279" s="21" t="s">
        <v>813</v>
      </c>
      <c r="O1279" s="21" t="s">
        <v>919</v>
      </c>
      <c r="P1279" s="21" t="s">
        <v>12490</v>
      </c>
      <c r="Q1279" s="61">
        <f>COUNTIF('Hedef Liste'!$A:$A,A1279)</f>
        <v>1</v>
      </c>
    </row>
    <row r="1280" hidden="1">
      <c r="A1280" s="21" t="s">
        <v>1941</v>
      </c>
      <c r="B1280" s="21" t="s">
        <v>1942</v>
      </c>
      <c r="C1280" s="691" t="s">
        <v>12489</v>
      </c>
      <c r="D1280" s="21" t="s">
        <v>1694</v>
      </c>
      <c r="E1280" s="692">
        <v>1.0</v>
      </c>
      <c r="F1280" s="694"/>
      <c r="G1280" s="692">
        <v>0.0</v>
      </c>
      <c r="H1280" s="692">
        <v>27.0</v>
      </c>
      <c r="I1280" s="692">
        <v>27.0</v>
      </c>
      <c r="J1280" s="693">
        <v>0.0</v>
      </c>
      <c r="K1280" s="21" t="s">
        <v>1943</v>
      </c>
      <c r="L1280" s="21">
        <v>5.359353883E9</v>
      </c>
      <c r="M1280" s="21" t="s">
        <v>138</v>
      </c>
      <c r="N1280" s="21" t="s">
        <v>1037</v>
      </c>
      <c r="O1280" s="21" t="s">
        <v>1944</v>
      </c>
      <c r="P1280" s="21" t="s">
        <v>12490</v>
      </c>
      <c r="Q1280" s="61">
        <f>COUNTIF('Hedef Liste'!$A:$A,A1280)</f>
        <v>1</v>
      </c>
    </row>
    <row r="1281" hidden="1">
      <c r="A1281" s="21" t="s">
        <v>5821</v>
      </c>
      <c r="B1281" s="21" t="s">
        <v>13212</v>
      </c>
      <c r="C1281" s="691" t="s">
        <v>12489</v>
      </c>
      <c r="D1281" s="21" t="s">
        <v>63</v>
      </c>
      <c r="E1281" s="692">
        <v>75.0</v>
      </c>
      <c r="F1281" s="692">
        <v>10.0</v>
      </c>
      <c r="G1281" s="692">
        <v>4.0</v>
      </c>
      <c r="H1281" s="692">
        <v>6.0</v>
      </c>
      <c r="I1281" s="692">
        <v>10.0</v>
      </c>
      <c r="J1281" s="693">
        <v>0.4</v>
      </c>
      <c r="K1281" s="21" t="s">
        <v>2696</v>
      </c>
      <c r="L1281" s="21">
        <v>5.392493507E9</v>
      </c>
      <c r="M1281" s="21" t="s">
        <v>47</v>
      </c>
      <c r="N1281" s="21" t="s">
        <v>187</v>
      </c>
      <c r="O1281" s="21" t="s">
        <v>2697</v>
      </c>
      <c r="P1281" s="21" t="s">
        <v>12490</v>
      </c>
      <c r="Q1281" s="61">
        <f>COUNTIF('Hedef Liste'!$A:$A,A1281)</f>
        <v>1</v>
      </c>
    </row>
    <row r="1282" hidden="1">
      <c r="A1282" s="21" t="s">
        <v>6645</v>
      </c>
      <c r="B1282" s="21" t="s">
        <v>6646</v>
      </c>
      <c r="C1282" s="691" t="s">
        <v>12510</v>
      </c>
      <c r="D1282" s="21" t="s">
        <v>152</v>
      </c>
      <c r="E1282" s="692">
        <v>17.0</v>
      </c>
      <c r="F1282" s="694"/>
      <c r="G1282" s="692">
        <v>5.0</v>
      </c>
      <c r="H1282" s="692">
        <v>17.0</v>
      </c>
      <c r="I1282" s="692">
        <v>22.0</v>
      </c>
      <c r="J1282" s="693">
        <v>0.23</v>
      </c>
      <c r="K1282" s="21" t="s">
        <v>6647</v>
      </c>
      <c r="L1282" s="21">
        <v>5.525786807E9</v>
      </c>
      <c r="M1282" s="21" t="s">
        <v>47</v>
      </c>
      <c r="N1282" s="21" t="s">
        <v>2153</v>
      </c>
      <c r="O1282" s="21" t="s">
        <v>6648</v>
      </c>
      <c r="P1282" s="21" t="s">
        <v>12490</v>
      </c>
      <c r="Q1282" s="61">
        <f>COUNTIF('Hedef Liste'!$A:$A,A1282)</f>
        <v>1</v>
      </c>
    </row>
    <row r="1283" hidden="1">
      <c r="A1283" s="21" t="s">
        <v>5658</v>
      </c>
      <c r="B1283" s="21" t="s">
        <v>5659</v>
      </c>
      <c r="C1283" s="691" t="s">
        <v>12489</v>
      </c>
      <c r="D1283" s="21" t="s">
        <v>325</v>
      </c>
      <c r="E1283" s="692">
        <v>70.0</v>
      </c>
      <c r="F1283" s="692">
        <v>14.0</v>
      </c>
      <c r="G1283" s="692">
        <v>7.0</v>
      </c>
      <c r="H1283" s="692">
        <v>1.0</v>
      </c>
      <c r="I1283" s="692">
        <v>8.0</v>
      </c>
      <c r="J1283" s="693">
        <v>0.88</v>
      </c>
      <c r="K1283" s="21" t="s">
        <v>5660</v>
      </c>
      <c r="L1283" s="21">
        <v>5.364985107E9</v>
      </c>
      <c r="M1283" s="21" t="s">
        <v>65</v>
      </c>
      <c r="N1283" s="21" t="s">
        <v>2189</v>
      </c>
      <c r="O1283" s="21" t="s">
        <v>5661</v>
      </c>
      <c r="P1283" s="21" t="s">
        <v>12490</v>
      </c>
      <c r="Q1283" s="61">
        <f>COUNTIF('Hedef Liste'!$A:$A,A1283)</f>
        <v>1</v>
      </c>
    </row>
    <row r="1284" hidden="1">
      <c r="A1284" s="21" t="s">
        <v>5185</v>
      </c>
      <c r="B1284" s="21" t="s">
        <v>5186</v>
      </c>
      <c r="C1284" s="691" t="s">
        <v>12489</v>
      </c>
      <c r="D1284" s="21" t="s">
        <v>818</v>
      </c>
      <c r="E1284" s="692">
        <v>72.0</v>
      </c>
      <c r="F1284" s="692">
        <v>23.0</v>
      </c>
      <c r="G1284" s="692">
        <v>43.0</v>
      </c>
      <c r="H1284" s="692">
        <v>10.0</v>
      </c>
      <c r="I1284" s="692">
        <v>53.0</v>
      </c>
      <c r="J1284" s="693">
        <v>0.81</v>
      </c>
      <c r="K1284" s="21" t="s">
        <v>5187</v>
      </c>
      <c r="L1284" s="21">
        <v>5.465052707E9</v>
      </c>
      <c r="M1284" s="21" t="s">
        <v>47</v>
      </c>
      <c r="N1284" s="21" t="s">
        <v>500</v>
      </c>
      <c r="O1284" s="21" t="s">
        <v>5188</v>
      </c>
      <c r="P1284" s="21" t="s">
        <v>12490</v>
      </c>
      <c r="Q1284" s="61">
        <f>COUNTIF('Hedef Liste'!$A:$A,A1284)</f>
        <v>1</v>
      </c>
    </row>
    <row r="1285" hidden="1">
      <c r="A1285" s="21" t="s">
        <v>7283</v>
      </c>
      <c r="B1285" s="21" t="s">
        <v>7284</v>
      </c>
      <c r="C1285" s="691" t="s">
        <v>12489</v>
      </c>
      <c r="D1285" s="21" t="s">
        <v>152</v>
      </c>
      <c r="E1285" s="692">
        <v>576.0</v>
      </c>
      <c r="F1285" s="692">
        <v>59.0</v>
      </c>
      <c r="G1285" s="692">
        <v>0.0</v>
      </c>
      <c r="H1285" s="692">
        <v>28.0</v>
      </c>
      <c r="I1285" s="692">
        <v>28.0</v>
      </c>
      <c r="J1285" s="693">
        <v>0.0</v>
      </c>
      <c r="K1285" s="21" t="s">
        <v>7285</v>
      </c>
      <c r="L1285" s="21">
        <v>2.42326306E9</v>
      </c>
      <c r="M1285" s="21" t="s">
        <v>65</v>
      </c>
      <c r="N1285" s="21" t="s">
        <v>483</v>
      </c>
      <c r="O1285" s="21" t="s">
        <v>7286</v>
      </c>
      <c r="P1285" s="21" t="s">
        <v>12490</v>
      </c>
      <c r="Q1285" s="61">
        <f>COUNTIF('Hedef Liste'!$A:$A,A1285)</f>
        <v>1</v>
      </c>
    </row>
    <row r="1286" hidden="1">
      <c r="A1286" s="21" t="s">
        <v>7255</v>
      </c>
      <c r="B1286" s="21" t="s">
        <v>7256</v>
      </c>
      <c r="C1286" s="691" t="s">
        <v>12510</v>
      </c>
      <c r="D1286" s="21" t="s">
        <v>818</v>
      </c>
      <c r="F1286" s="694"/>
      <c r="G1286" s="692">
        <v>0.0</v>
      </c>
      <c r="H1286" s="692">
        <v>28.0</v>
      </c>
      <c r="I1286" s="692">
        <v>28.0</v>
      </c>
      <c r="J1286" s="693">
        <v>0.0</v>
      </c>
      <c r="K1286" s="21" t="s">
        <v>7257</v>
      </c>
      <c r="L1286" s="21">
        <v>5.359449424E9</v>
      </c>
      <c r="M1286" s="21" t="s">
        <v>47</v>
      </c>
      <c r="N1286" s="21" t="s">
        <v>1202</v>
      </c>
      <c r="O1286" s="21" t="s">
        <v>7258</v>
      </c>
      <c r="P1286" s="21" t="s">
        <v>12490</v>
      </c>
      <c r="Q1286" s="61">
        <f>COUNTIF('Hedef Liste'!$A:$A,A1286)</f>
        <v>1</v>
      </c>
    </row>
    <row r="1287" hidden="1">
      <c r="A1287" s="74" t="s">
        <v>5059</v>
      </c>
      <c r="B1287" s="21" t="s">
        <v>5060</v>
      </c>
      <c r="C1287" s="691" t="s">
        <v>12489</v>
      </c>
      <c r="D1287" s="21" t="s">
        <v>63</v>
      </c>
      <c r="E1287" s="692">
        <v>6355.0</v>
      </c>
      <c r="F1287" s="692">
        <v>409.0</v>
      </c>
      <c r="G1287" s="692">
        <v>53.0</v>
      </c>
      <c r="H1287" s="692">
        <v>11.0</v>
      </c>
      <c r="I1287" s="692">
        <v>64.0</v>
      </c>
      <c r="J1287" s="693">
        <v>0.83</v>
      </c>
      <c r="K1287" s="21" t="s">
        <v>4374</v>
      </c>
      <c r="L1287" s="21">
        <v>5.323995476E9</v>
      </c>
      <c r="M1287" s="21" t="s">
        <v>47</v>
      </c>
      <c r="N1287" s="21" t="s">
        <v>81</v>
      </c>
      <c r="O1287" s="21" t="s">
        <v>5061</v>
      </c>
      <c r="P1287" s="21" t="s">
        <v>12490</v>
      </c>
      <c r="Q1287" s="61">
        <f>COUNTIF('Hedef Liste'!$A:$A,A1287)</f>
        <v>1</v>
      </c>
    </row>
    <row r="1288" hidden="1">
      <c r="A1288" s="21" t="s">
        <v>3441</v>
      </c>
      <c r="B1288" s="21" t="s">
        <v>3442</v>
      </c>
      <c r="C1288" s="691" t="s">
        <v>12489</v>
      </c>
      <c r="D1288" s="21" t="s">
        <v>110</v>
      </c>
      <c r="E1288" s="692">
        <v>43.0</v>
      </c>
      <c r="F1288" s="692">
        <v>10.0</v>
      </c>
      <c r="G1288" s="692">
        <v>0.0</v>
      </c>
      <c r="H1288" s="692">
        <v>55.0</v>
      </c>
      <c r="I1288" s="692">
        <v>55.0</v>
      </c>
      <c r="J1288" s="693">
        <v>0.0</v>
      </c>
      <c r="K1288" s="21" t="s">
        <v>3443</v>
      </c>
      <c r="L1288" s="21">
        <v>5.050764886E9</v>
      </c>
      <c r="M1288" s="21" t="s">
        <v>368</v>
      </c>
      <c r="N1288" s="21" t="s">
        <v>848</v>
      </c>
      <c r="O1288" s="21" t="s">
        <v>3444</v>
      </c>
      <c r="P1288" s="21" t="s">
        <v>12490</v>
      </c>
      <c r="Q1288" s="61">
        <f>COUNTIF('Hedef Liste'!$A:$A,A1288)</f>
        <v>1</v>
      </c>
    </row>
    <row r="1289" hidden="1">
      <c r="A1289" s="21" t="s">
        <v>4631</v>
      </c>
      <c r="B1289" s="21" t="s">
        <v>4632</v>
      </c>
      <c r="C1289" s="691" t="s">
        <v>12489</v>
      </c>
      <c r="D1289" s="21" t="s">
        <v>152</v>
      </c>
      <c r="E1289" s="692">
        <v>297.0</v>
      </c>
      <c r="F1289" s="692">
        <v>42.0</v>
      </c>
      <c r="G1289" s="692">
        <v>7.0</v>
      </c>
      <c r="H1289" s="692">
        <v>20.0</v>
      </c>
      <c r="I1289" s="692">
        <v>27.0</v>
      </c>
      <c r="J1289" s="693">
        <v>0.26</v>
      </c>
      <c r="K1289" s="21" t="s">
        <v>4628</v>
      </c>
      <c r="L1289" s="21">
        <v>5.322351667E9</v>
      </c>
      <c r="M1289" s="21" t="s">
        <v>138</v>
      </c>
      <c r="N1289" s="21" t="s">
        <v>1096</v>
      </c>
      <c r="O1289" s="21" t="s">
        <v>4629</v>
      </c>
      <c r="P1289" s="21" t="s">
        <v>12490</v>
      </c>
      <c r="Q1289" s="61">
        <f>COUNTIF('Hedef Liste'!$A:$A,A1289)</f>
        <v>1</v>
      </c>
    </row>
    <row r="1290" hidden="1">
      <c r="A1290" s="21" t="s">
        <v>4311</v>
      </c>
      <c r="B1290" s="21" t="s">
        <v>4312</v>
      </c>
      <c r="C1290" s="691" t="s">
        <v>12489</v>
      </c>
      <c r="D1290" s="21" t="s">
        <v>200</v>
      </c>
      <c r="E1290" s="692">
        <v>85.0</v>
      </c>
      <c r="F1290" s="692">
        <v>2.0</v>
      </c>
      <c r="G1290" s="692">
        <v>0.0</v>
      </c>
      <c r="H1290" s="692">
        <v>13.0</v>
      </c>
      <c r="I1290" s="692">
        <v>13.0</v>
      </c>
      <c r="J1290" s="693">
        <v>0.0</v>
      </c>
      <c r="K1290" s="21" t="s">
        <v>4313</v>
      </c>
      <c r="L1290" s="21">
        <v>2.4231111E9</v>
      </c>
      <c r="M1290" s="21" t="s">
        <v>47</v>
      </c>
      <c r="N1290" s="21" t="s">
        <v>657</v>
      </c>
      <c r="O1290" s="21" t="s">
        <v>4314</v>
      </c>
      <c r="P1290" s="21" t="s">
        <v>12490</v>
      </c>
      <c r="Q1290" s="61">
        <f>COUNTIF('Hedef Liste'!$A:$A,A1290)</f>
        <v>1</v>
      </c>
    </row>
    <row r="1291" hidden="1">
      <c r="A1291" s="21" t="s">
        <v>3802</v>
      </c>
      <c r="B1291" s="21" t="s">
        <v>3803</v>
      </c>
      <c r="C1291" s="691" t="s">
        <v>12489</v>
      </c>
      <c r="D1291" s="21" t="s">
        <v>74</v>
      </c>
      <c r="E1291" s="692">
        <v>403.0</v>
      </c>
      <c r="F1291" s="692">
        <v>70.0</v>
      </c>
      <c r="G1291" s="692">
        <v>3.0</v>
      </c>
      <c r="H1291" s="692">
        <v>22.0</v>
      </c>
      <c r="I1291" s="692">
        <v>25.0</v>
      </c>
      <c r="J1291" s="693">
        <v>0.12</v>
      </c>
      <c r="K1291" s="21" t="s">
        <v>3804</v>
      </c>
      <c r="L1291" s="21">
        <v>2.422380005E9</v>
      </c>
      <c r="M1291" s="21" t="s">
        <v>47</v>
      </c>
      <c r="N1291" s="21" t="s">
        <v>270</v>
      </c>
      <c r="O1291" s="21" t="s">
        <v>3805</v>
      </c>
      <c r="P1291" s="21" t="s">
        <v>12490</v>
      </c>
      <c r="Q1291" s="61">
        <f>COUNTIF('Hedef Liste'!$A:$A,A1291)</f>
        <v>1</v>
      </c>
    </row>
    <row r="1292" hidden="1">
      <c r="A1292" s="21" t="s">
        <v>6319</v>
      </c>
      <c r="B1292" s="21" t="s">
        <v>6320</v>
      </c>
      <c r="C1292" s="691" t="s">
        <v>12489</v>
      </c>
      <c r="D1292" s="21" t="s">
        <v>325</v>
      </c>
      <c r="E1292" s="692">
        <v>885.0</v>
      </c>
      <c r="F1292" s="692">
        <v>17.0</v>
      </c>
      <c r="G1292" s="692">
        <v>62.0</v>
      </c>
      <c r="H1292" s="692">
        <v>0.0</v>
      </c>
      <c r="I1292" s="692">
        <v>62.0</v>
      </c>
      <c r="J1292" s="693">
        <v>1.0</v>
      </c>
      <c r="K1292" s="21" t="s">
        <v>6321</v>
      </c>
      <c r="L1292" s="21">
        <v>2.427224242E9</v>
      </c>
      <c r="M1292" s="21" t="s">
        <v>388</v>
      </c>
      <c r="N1292" s="21" t="s">
        <v>647</v>
      </c>
      <c r="O1292" s="21" t="s">
        <v>6322</v>
      </c>
      <c r="P1292" s="21" t="s">
        <v>12505</v>
      </c>
      <c r="Q1292" s="61">
        <f>COUNTIF('Hedef Liste'!$A:$A,A1292)</f>
        <v>1</v>
      </c>
    </row>
    <row r="1293" hidden="1">
      <c r="A1293" s="21" t="s">
        <v>816</v>
      </c>
      <c r="B1293" s="21" t="s">
        <v>817</v>
      </c>
      <c r="C1293" s="691" t="s">
        <v>12489</v>
      </c>
      <c r="D1293" s="21" t="s">
        <v>818</v>
      </c>
      <c r="E1293" s="692">
        <v>785.0</v>
      </c>
      <c r="F1293" s="692">
        <v>48.0</v>
      </c>
      <c r="G1293" s="692">
        <v>13.0</v>
      </c>
      <c r="H1293" s="692">
        <v>7.0</v>
      </c>
      <c r="I1293" s="692">
        <v>20.0</v>
      </c>
      <c r="J1293" s="693">
        <v>0.65</v>
      </c>
      <c r="K1293" s="21" t="s">
        <v>819</v>
      </c>
      <c r="L1293" s="21">
        <v>5.336375444E9</v>
      </c>
      <c r="M1293" s="21" t="s">
        <v>47</v>
      </c>
      <c r="N1293" s="21" t="s">
        <v>195</v>
      </c>
      <c r="O1293" s="21" t="s">
        <v>820</v>
      </c>
      <c r="P1293" s="21" t="s">
        <v>12490</v>
      </c>
      <c r="Q1293" s="61">
        <f>COUNTIF('Hedef Liste'!$A:$A,A1293)</f>
        <v>1</v>
      </c>
    </row>
    <row r="1294" hidden="1">
      <c r="A1294" s="21" t="s">
        <v>7765</v>
      </c>
      <c r="B1294" s="21" t="s">
        <v>7766</v>
      </c>
      <c r="C1294" s="691" t="s">
        <v>12510</v>
      </c>
      <c r="D1294" s="21" t="s">
        <v>74</v>
      </c>
      <c r="E1294" s="692">
        <v>170.0</v>
      </c>
      <c r="F1294" s="694"/>
      <c r="G1294" s="692">
        <v>16.0</v>
      </c>
      <c r="H1294" s="692">
        <v>11.0</v>
      </c>
      <c r="I1294" s="692">
        <v>27.0</v>
      </c>
      <c r="J1294" s="696">
        <v>0.59</v>
      </c>
      <c r="K1294" s="21" t="s">
        <v>7767</v>
      </c>
      <c r="L1294" s="21">
        <v>5.528849407E9</v>
      </c>
      <c r="M1294" s="21" t="s">
        <v>47</v>
      </c>
      <c r="N1294" s="21" t="s">
        <v>2360</v>
      </c>
      <c r="O1294" s="21" t="s">
        <v>7768</v>
      </c>
      <c r="P1294" s="21" t="s">
        <v>12490</v>
      </c>
      <c r="Q1294" s="61">
        <f>COUNTIF('Hedef Liste'!$A:$A,A1294)</f>
        <v>1</v>
      </c>
    </row>
    <row r="1295" hidden="1">
      <c r="A1295" s="21" t="s">
        <v>3966</v>
      </c>
      <c r="B1295" s="21" t="s">
        <v>3967</v>
      </c>
      <c r="C1295" s="691" t="s">
        <v>12489</v>
      </c>
      <c r="D1295" s="21" t="s">
        <v>200</v>
      </c>
      <c r="E1295" s="692">
        <v>228.0</v>
      </c>
      <c r="F1295" s="692">
        <v>27.0</v>
      </c>
      <c r="G1295" s="692">
        <v>0.0</v>
      </c>
      <c r="H1295" s="692">
        <v>28.0</v>
      </c>
      <c r="I1295" s="692">
        <v>28.0</v>
      </c>
      <c r="J1295" s="693">
        <v>0.0</v>
      </c>
      <c r="K1295" s="21" t="s">
        <v>3963</v>
      </c>
      <c r="L1295" s="21">
        <v>5.374064879E9</v>
      </c>
      <c r="M1295" s="21" t="s">
        <v>138</v>
      </c>
      <c r="N1295" s="21" t="s">
        <v>320</v>
      </c>
      <c r="O1295" s="21" t="s">
        <v>3968</v>
      </c>
      <c r="P1295" s="21" t="s">
        <v>12490</v>
      </c>
      <c r="Q1295" s="61">
        <f>COUNTIF('Hedef Liste'!$A:$A,A1295)</f>
        <v>1</v>
      </c>
    </row>
    <row r="1296" hidden="1">
      <c r="A1296" s="21" t="s">
        <v>1593</v>
      </c>
      <c r="B1296" s="21" t="s">
        <v>13213</v>
      </c>
      <c r="C1296" s="691" t="s">
        <v>12489</v>
      </c>
      <c r="D1296" s="21" t="s">
        <v>63</v>
      </c>
      <c r="E1296" s="692">
        <v>218.0</v>
      </c>
      <c r="F1296" s="692">
        <v>32.0</v>
      </c>
      <c r="G1296" s="692">
        <v>12.0</v>
      </c>
      <c r="H1296" s="692">
        <v>3.0</v>
      </c>
      <c r="I1296" s="692">
        <v>15.0</v>
      </c>
      <c r="J1296" s="693">
        <v>0.8</v>
      </c>
      <c r="K1296" s="21" t="s">
        <v>1595</v>
      </c>
      <c r="L1296" s="21">
        <v>5.377417574E9</v>
      </c>
      <c r="M1296" s="21" t="s">
        <v>65</v>
      </c>
      <c r="N1296" s="21" t="s">
        <v>583</v>
      </c>
      <c r="O1296" s="21" t="s">
        <v>1596</v>
      </c>
      <c r="P1296" s="21" t="s">
        <v>12490</v>
      </c>
      <c r="Q1296" s="61">
        <f>COUNTIF('Hedef Liste'!$A:$A,A1296)</f>
        <v>1</v>
      </c>
    </row>
    <row r="1297" hidden="1">
      <c r="A1297" s="21" t="s">
        <v>13214</v>
      </c>
      <c r="B1297" s="21" t="s">
        <v>13215</v>
      </c>
      <c r="C1297" s="691" t="s">
        <v>12489</v>
      </c>
      <c r="D1297" s="21" t="s">
        <v>233</v>
      </c>
      <c r="E1297" s="692">
        <v>23868.0</v>
      </c>
      <c r="F1297" s="692">
        <v>516.0</v>
      </c>
      <c r="G1297" s="692">
        <v>99.0</v>
      </c>
      <c r="H1297" s="692">
        <v>0.0</v>
      </c>
      <c r="I1297" s="692">
        <v>99.0</v>
      </c>
      <c r="J1297" s="693">
        <v>1.0</v>
      </c>
      <c r="K1297" s="21" t="s">
        <v>13216</v>
      </c>
      <c r="L1297" s="21">
        <v>2.123363575E9</v>
      </c>
      <c r="M1297" s="21" t="s">
        <v>47</v>
      </c>
      <c r="N1297" s="21" t="s">
        <v>603</v>
      </c>
      <c r="O1297" s="21" t="s">
        <v>13217</v>
      </c>
      <c r="P1297" s="21" t="s">
        <v>12505</v>
      </c>
      <c r="Q1297" s="61">
        <f>COUNTIF('Hedef Liste'!$A:$A,A1297)</f>
        <v>0</v>
      </c>
    </row>
    <row r="1298" hidden="1">
      <c r="A1298" s="21" t="s">
        <v>4277</v>
      </c>
      <c r="B1298" s="21" t="s">
        <v>4278</v>
      </c>
      <c r="C1298" s="691" t="s">
        <v>12489</v>
      </c>
      <c r="D1298" s="21" t="s">
        <v>63</v>
      </c>
      <c r="E1298" s="692">
        <v>176.0</v>
      </c>
      <c r="F1298" s="692">
        <v>10.0</v>
      </c>
      <c r="G1298" s="692">
        <v>0.0</v>
      </c>
      <c r="H1298" s="692">
        <v>11.0</v>
      </c>
      <c r="I1298" s="692">
        <v>11.0</v>
      </c>
      <c r="J1298" s="693">
        <v>0.0</v>
      </c>
      <c r="K1298" s="21" t="s">
        <v>1245</v>
      </c>
      <c r="L1298" s="21">
        <v>2.428870608E9</v>
      </c>
      <c r="M1298" s="21" t="s">
        <v>327</v>
      </c>
      <c r="N1298" s="21" t="s">
        <v>1246</v>
      </c>
      <c r="O1298" s="21" t="s">
        <v>1247</v>
      </c>
      <c r="P1298" s="21" t="s">
        <v>12490</v>
      </c>
      <c r="Q1298" s="61">
        <f>COUNTIF('Hedef Liste'!$A:$A,A1298)</f>
        <v>1</v>
      </c>
    </row>
    <row r="1299" hidden="1">
      <c r="A1299" s="21" t="s">
        <v>2166</v>
      </c>
      <c r="B1299" s="21" t="s">
        <v>2167</v>
      </c>
      <c r="C1299" s="691" t="s">
        <v>12489</v>
      </c>
      <c r="D1299" s="21" t="s">
        <v>102</v>
      </c>
      <c r="E1299" s="692">
        <v>10.0</v>
      </c>
      <c r="F1299" s="694"/>
      <c r="G1299" s="692">
        <v>0.0</v>
      </c>
      <c r="H1299" s="692">
        <v>25.0</v>
      </c>
      <c r="I1299" s="692">
        <v>25.0</v>
      </c>
      <c r="J1299" s="693">
        <v>0.0</v>
      </c>
      <c r="K1299" s="21" t="s">
        <v>2168</v>
      </c>
      <c r="L1299" s="21">
        <v>5.411069607E9</v>
      </c>
      <c r="M1299" s="21" t="s">
        <v>368</v>
      </c>
      <c r="N1299" s="21" t="s">
        <v>369</v>
      </c>
      <c r="O1299" s="21" t="s">
        <v>2169</v>
      </c>
      <c r="P1299" s="21" t="s">
        <v>12490</v>
      </c>
      <c r="Q1299" s="61">
        <f>COUNTIF('Hedef Liste'!$A:$A,A1299)</f>
        <v>1</v>
      </c>
    </row>
    <row r="1300" hidden="1">
      <c r="A1300" s="21" t="s">
        <v>4863</v>
      </c>
      <c r="B1300" s="21" t="s">
        <v>4864</v>
      </c>
      <c r="C1300" s="691" t="s">
        <v>12489</v>
      </c>
      <c r="D1300" s="21" t="s">
        <v>152</v>
      </c>
      <c r="E1300" s="692">
        <v>536.0</v>
      </c>
      <c r="F1300" s="692">
        <v>56.0</v>
      </c>
      <c r="G1300" s="692">
        <v>0.0</v>
      </c>
      <c r="H1300" s="692">
        <v>12.0</v>
      </c>
      <c r="I1300" s="692">
        <v>12.0</v>
      </c>
      <c r="J1300" s="693">
        <v>0.0</v>
      </c>
      <c r="K1300" s="21" t="s">
        <v>4865</v>
      </c>
      <c r="L1300" s="21">
        <v>2.425285134E9</v>
      </c>
      <c r="M1300" s="21" t="s">
        <v>368</v>
      </c>
      <c r="N1300" s="21" t="s">
        <v>369</v>
      </c>
      <c r="O1300" s="21" t="s">
        <v>4866</v>
      </c>
      <c r="P1300" s="21" t="s">
        <v>12490</v>
      </c>
      <c r="Q1300" s="61">
        <f>COUNTIF('Hedef Liste'!$A:$A,A1300)</f>
        <v>1</v>
      </c>
    </row>
    <row r="1301" hidden="1">
      <c r="A1301" s="21" t="s">
        <v>13218</v>
      </c>
      <c r="B1301" s="21" t="s">
        <v>13219</v>
      </c>
      <c r="C1301" s="691" t="s">
        <v>12510</v>
      </c>
      <c r="D1301" s="21" t="s">
        <v>325</v>
      </c>
      <c r="E1301" s="694"/>
      <c r="F1301" s="694"/>
      <c r="G1301" s="692">
        <v>50.0</v>
      </c>
      <c r="H1301" s="692">
        <v>15.0</v>
      </c>
      <c r="I1301" s="692">
        <v>65.0</v>
      </c>
      <c r="J1301" s="693">
        <v>0.77</v>
      </c>
      <c r="K1301" s="21" t="s">
        <v>13220</v>
      </c>
      <c r="L1301" s="21">
        <v>5.468875553E9</v>
      </c>
      <c r="M1301" s="21" t="s">
        <v>1600</v>
      </c>
      <c r="N1301" s="21" t="s">
        <v>1601</v>
      </c>
      <c r="O1301" s="21" t="s">
        <v>13221</v>
      </c>
      <c r="P1301" s="21" t="s">
        <v>12505</v>
      </c>
      <c r="Q1301" s="61">
        <f>COUNTIF('Hedef Liste'!$A:$A,A1301)</f>
        <v>0</v>
      </c>
    </row>
    <row r="1302" hidden="1">
      <c r="A1302" s="21" t="s">
        <v>5470</v>
      </c>
      <c r="B1302" s="21" t="s">
        <v>5471</v>
      </c>
      <c r="C1302" s="691" t="s">
        <v>12489</v>
      </c>
      <c r="D1302" s="21" t="s">
        <v>325</v>
      </c>
      <c r="E1302" s="692">
        <v>65.0</v>
      </c>
      <c r="F1302" s="692">
        <v>14.0</v>
      </c>
      <c r="G1302" s="692">
        <v>8.0</v>
      </c>
      <c r="H1302" s="692">
        <v>1.0</v>
      </c>
      <c r="I1302" s="692">
        <v>9.0</v>
      </c>
      <c r="J1302" s="693">
        <v>0.89</v>
      </c>
      <c r="K1302" s="21" t="s">
        <v>1851</v>
      </c>
      <c r="L1302" s="21">
        <v>5.356625618E9</v>
      </c>
      <c r="M1302" s="21" t="s">
        <v>65</v>
      </c>
      <c r="N1302" s="21" t="s">
        <v>1852</v>
      </c>
      <c r="O1302" s="21" t="s">
        <v>1853</v>
      </c>
      <c r="P1302" s="21" t="s">
        <v>12490</v>
      </c>
      <c r="Q1302" s="61">
        <f>COUNTIF('Hedef Liste'!$A:$A,A1302)</f>
        <v>1</v>
      </c>
    </row>
    <row r="1303" hidden="1">
      <c r="A1303" s="21" t="s">
        <v>13222</v>
      </c>
      <c r="B1303" s="21" t="s">
        <v>13223</v>
      </c>
      <c r="C1303" s="691" t="s">
        <v>12489</v>
      </c>
      <c r="D1303" s="21" t="s">
        <v>110</v>
      </c>
      <c r="E1303" s="692">
        <v>471.0</v>
      </c>
      <c r="F1303" s="692">
        <v>56.0</v>
      </c>
      <c r="G1303" s="692">
        <v>105.0</v>
      </c>
      <c r="H1303" s="692">
        <v>23.0</v>
      </c>
      <c r="I1303" s="692">
        <v>128.0</v>
      </c>
      <c r="J1303" s="693">
        <v>0.82</v>
      </c>
      <c r="K1303" s="21" t="s">
        <v>13224</v>
      </c>
      <c r="L1303" s="21">
        <v>2.422419393E9</v>
      </c>
      <c r="M1303" s="21" t="s">
        <v>47</v>
      </c>
      <c r="N1303" s="21" t="s">
        <v>639</v>
      </c>
      <c r="O1303" s="21" t="s">
        <v>13225</v>
      </c>
      <c r="P1303" s="21" t="s">
        <v>12490</v>
      </c>
      <c r="Q1303" s="61">
        <f>COUNTIF('Hedef Liste'!$A:$A,A1303)</f>
        <v>0</v>
      </c>
    </row>
    <row r="1304" hidden="1">
      <c r="A1304" s="21" t="s">
        <v>5781</v>
      </c>
      <c r="B1304" s="21" t="s">
        <v>5782</v>
      </c>
      <c r="C1304" s="691" t="s">
        <v>12489</v>
      </c>
      <c r="D1304" s="21" t="s">
        <v>45</v>
      </c>
      <c r="E1304" s="692">
        <v>46.0</v>
      </c>
      <c r="F1304" s="692">
        <v>3.0</v>
      </c>
      <c r="G1304" s="692">
        <v>0.0</v>
      </c>
      <c r="H1304" s="692">
        <v>35.0</v>
      </c>
      <c r="I1304" s="692">
        <v>35.0</v>
      </c>
      <c r="J1304" s="693">
        <v>0.0</v>
      </c>
      <c r="K1304" s="21" t="s">
        <v>5783</v>
      </c>
      <c r="L1304" s="21">
        <v>5.418683909E9</v>
      </c>
      <c r="M1304" s="21" t="s">
        <v>65</v>
      </c>
      <c r="N1304" s="21" t="s">
        <v>1536</v>
      </c>
      <c r="O1304" s="21" t="s">
        <v>5784</v>
      </c>
      <c r="P1304" s="21" t="s">
        <v>12490</v>
      </c>
      <c r="Q1304" s="61">
        <f>COUNTIF('Hedef Liste'!$A:$A,A1304)</f>
        <v>1</v>
      </c>
    </row>
    <row r="1305" hidden="1">
      <c r="A1305" s="21" t="s">
        <v>3401</v>
      </c>
      <c r="B1305" s="21" t="s">
        <v>3402</v>
      </c>
      <c r="C1305" s="691" t="s">
        <v>12489</v>
      </c>
      <c r="D1305" s="21" t="s">
        <v>200</v>
      </c>
      <c r="E1305" s="692">
        <v>202.0</v>
      </c>
      <c r="F1305" s="692">
        <v>41.0</v>
      </c>
      <c r="G1305" s="692">
        <v>0.0</v>
      </c>
      <c r="H1305" s="692">
        <v>119.0</v>
      </c>
      <c r="I1305" s="692">
        <v>119.0</v>
      </c>
      <c r="J1305" s="693">
        <v>0.0</v>
      </c>
      <c r="K1305" s="21" t="s">
        <v>1818</v>
      </c>
      <c r="L1305" s="21">
        <v>5.538053232E9</v>
      </c>
      <c r="M1305" s="21" t="s">
        <v>368</v>
      </c>
      <c r="N1305" s="21" t="s">
        <v>719</v>
      </c>
      <c r="O1305" s="21" t="s">
        <v>3403</v>
      </c>
      <c r="P1305" s="21" t="s">
        <v>12490</v>
      </c>
      <c r="Q1305" s="61">
        <f>COUNTIF('Hedef Liste'!$A:$A,A1305)</f>
        <v>1</v>
      </c>
    </row>
    <row r="1306" hidden="1">
      <c r="A1306" s="21" t="s">
        <v>7183</v>
      </c>
      <c r="B1306" s="21" t="s">
        <v>7184</v>
      </c>
      <c r="C1306" s="691" t="s">
        <v>12489</v>
      </c>
      <c r="D1306" s="21" t="s">
        <v>45</v>
      </c>
      <c r="E1306" s="692">
        <v>2216.0</v>
      </c>
      <c r="F1306" s="692">
        <v>340.0</v>
      </c>
      <c r="G1306" s="692">
        <v>4.0</v>
      </c>
      <c r="H1306" s="692">
        <v>0.0</v>
      </c>
      <c r="I1306" s="692">
        <v>4.0</v>
      </c>
      <c r="J1306" s="693">
        <v>1.0</v>
      </c>
      <c r="K1306" s="21" t="s">
        <v>7185</v>
      </c>
      <c r="L1306" s="21">
        <v>5.012082239E9</v>
      </c>
      <c r="M1306" s="21" t="s">
        <v>65</v>
      </c>
      <c r="N1306" s="21" t="s">
        <v>112</v>
      </c>
      <c r="O1306" s="21" t="s">
        <v>7186</v>
      </c>
      <c r="P1306" s="21" t="s">
        <v>12490</v>
      </c>
      <c r="Q1306" s="61">
        <f>COUNTIF('Hedef Liste'!$A:$A,A1306)</f>
        <v>1</v>
      </c>
    </row>
    <row r="1307" hidden="1">
      <c r="A1307" s="21" t="s">
        <v>1665</v>
      </c>
      <c r="B1307" s="21" t="s">
        <v>13226</v>
      </c>
      <c r="C1307" s="691" t="s">
        <v>12489</v>
      </c>
      <c r="D1307" s="21" t="s">
        <v>45</v>
      </c>
      <c r="E1307" s="692">
        <v>526.0</v>
      </c>
      <c r="F1307" s="694"/>
      <c r="G1307" s="692">
        <v>13.0</v>
      </c>
      <c r="H1307" s="692">
        <v>8.0</v>
      </c>
      <c r="I1307" s="692">
        <v>21.0</v>
      </c>
      <c r="J1307" s="693">
        <v>0.62</v>
      </c>
      <c r="K1307" s="21" t="s">
        <v>1662</v>
      </c>
      <c r="L1307" s="21">
        <v>5.302515807E9</v>
      </c>
      <c r="M1307" s="21" t="s">
        <v>47</v>
      </c>
      <c r="N1307" s="21" t="s">
        <v>410</v>
      </c>
      <c r="O1307" s="21" t="s">
        <v>1667</v>
      </c>
      <c r="P1307" s="21" t="s">
        <v>12490</v>
      </c>
      <c r="Q1307" s="61">
        <f>COUNTIF('Hedef Liste'!$A:$A,A1307)</f>
        <v>1</v>
      </c>
    </row>
    <row r="1308" hidden="1">
      <c r="A1308" s="21" t="s">
        <v>2858</v>
      </c>
      <c r="B1308" s="21" t="s">
        <v>2859</v>
      </c>
      <c r="C1308" s="691" t="s">
        <v>12489</v>
      </c>
      <c r="D1308" s="21" t="s">
        <v>152</v>
      </c>
      <c r="E1308" s="692">
        <v>31.0</v>
      </c>
      <c r="F1308" s="692">
        <v>10.0</v>
      </c>
      <c r="G1308" s="692">
        <v>27.0</v>
      </c>
      <c r="H1308" s="692">
        <v>12.0</v>
      </c>
      <c r="I1308" s="692">
        <v>39.0</v>
      </c>
      <c r="J1308" s="693">
        <v>0.69</v>
      </c>
      <c r="K1308" s="21" t="s">
        <v>2860</v>
      </c>
      <c r="L1308" s="21">
        <v>2.423440473E9</v>
      </c>
      <c r="M1308" s="21" t="s">
        <v>47</v>
      </c>
      <c r="N1308" s="21" t="s">
        <v>1154</v>
      </c>
      <c r="O1308" s="21" t="s">
        <v>2861</v>
      </c>
      <c r="P1308" s="21" t="s">
        <v>12490</v>
      </c>
      <c r="Q1308" s="61">
        <f>COUNTIF('Hedef Liste'!$A:$A,A1308)</f>
        <v>1</v>
      </c>
    </row>
    <row r="1309" hidden="1">
      <c r="A1309" s="21" t="s">
        <v>3848</v>
      </c>
      <c r="B1309" s="21" t="s">
        <v>3849</v>
      </c>
      <c r="C1309" s="691" t="s">
        <v>12489</v>
      </c>
      <c r="D1309" s="21" t="s">
        <v>152</v>
      </c>
      <c r="E1309" s="692">
        <v>126.0</v>
      </c>
      <c r="F1309" s="692">
        <v>11.0</v>
      </c>
      <c r="G1309" s="692">
        <v>4.0</v>
      </c>
      <c r="H1309" s="692">
        <v>19.0</v>
      </c>
      <c r="I1309" s="692">
        <v>23.0</v>
      </c>
      <c r="J1309" s="693">
        <v>0.17</v>
      </c>
      <c r="K1309" s="21" t="s">
        <v>3850</v>
      </c>
      <c r="L1309" s="21">
        <v>5.425860742E9</v>
      </c>
      <c r="M1309" s="21" t="s">
        <v>47</v>
      </c>
      <c r="N1309" s="21" t="s">
        <v>458</v>
      </c>
      <c r="O1309" s="21" t="s">
        <v>3851</v>
      </c>
      <c r="P1309" s="21" t="s">
        <v>12490</v>
      </c>
      <c r="Q1309" s="61">
        <f>COUNTIF('Hedef Liste'!$A:$A,A1309)</f>
        <v>1</v>
      </c>
    </row>
    <row r="1310" hidden="1">
      <c r="A1310" s="21" t="s">
        <v>7103</v>
      </c>
      <c r="B1310" s="21" t="s">
        <v>7104</v>
      </c>
      <c r="C1310" s="691" t="s">
        <v>12489</v>
      </c>
      <c r="D1310" s="21" t="s">
        <v>74</v>
      </c>
      <c r="E1310" s="692">
        <v>320.0</v>
      </c>
      <c r="F1310" s="692">
        <v>29.0</v>
      </c>
      <c r="G1310" s="692">
        <v>11.0</v>
      </c>
      <c r="H1310" s="692">
        <v>15.0</v>
      </c>
      <c r="I1310" s="692">
        <v>26.0</v>
      </c>
      <c r="J1310" s="693">
        <v>0.42</v>
      </c>
      <c r="K1310" s="21" t="s">
        <v>7105</v>
      </c>
      <c r="L1310" s="21">
        <v>5.524657607E9</v>
      </c>
      <c r="M1310" s="21" t="s">
        <v>65</v>
      </c>
      <c r="N1310" s="21" t="s">
        <v>755</v>
      </c>
      <c r="O1310" s="21" t="s">
        <v>7106</v>
      </c>
      <c r="P1310" s="21" t="s">
        <v>12490</v>
      </c>
      <c r="Q1310" s="61">
        <f>COUNTIF('Hedef Liste'!$A:$A,A1310)</f>
        <v>1</v>
      </c>
    </row>
    <row r="1311" hidden="1">
      <c r="A1311" s="21" t="s">
        <v>8181</v>
      </c>
      <c r="B1311" s="21" t="s">
        <v>8182</v>
      </c>
      <c r="C1311" s="691" t="s">
        <v>12489</v>
      </c>
      <c r="D1311" s="21" t="s">
        <v>74</v>
      </c>
      <c r="E1311" s="692">
        <v>3.0</v>
      </c>
      <c r="F1311" s="694"/>
      <c r="G1311" s="692">
        <v>0.0</v>
      </c>
      <c r="H1311" s="692">
        <v>21.0</v>
      </c>
      <c r="I1311" s="692">
        <v>21.0</v>
      </c>
      <c r="J1311" s="693">
        <v>0.0</v>
      </c>
      <c r="K1311" s="21" t="s">
        <v>6089</v>
      </c>
      <c r="L1311" s="21">
        <v>5.427991507E9</v>
      </c>
      <c r="M1311" s="21" t="s">
        <v>47</v>
      </c>
      <c r="N1311" s="21" t="s">
        <v>1474</v>
      </c>
      <c r="O1311" s="21" t="s">
        <v>8183</v>
      </c>
      <c r="P1311" s="21" t="s">
        <v>12490</v>
      </c>
      <c r="Q1311" s="61">
        <f>COUNTIF('Hedef Liste'!$A:$A,A1311)</f>
        <v>1</v>
      </c>
    </row>
    <row r="1312" hidden="1">
      <c r="A1312" s="21" t="s">
        <v>6237</v>
      </c>
      <c r="B1312" s="21" t="s">
        <v>6238</v>
      </c>
      <c r="C1312" s="691" t="s">
        <v>12489</v>
      </c>
      <c r="D1312" s="21" t="s">
        <v>152</v>
      </c>
      <c r="E1312" s="692">
        <v>1041.0</v>
      </c>
      <c r="F1312" s="692">
        <v>107.0</v>
      </c>
      <c r="G1312" s="692">
        <v>0.0</v>
      </c>
      <c r="H1312" s="692">
        <v>14.0</v>
      </c>
      <c r="I1312" s="692">
        <v>14.0</v>
      </c>
      <c r="J1312" s="693">
        <v>0.0</v>
      </c>
      <c r="K1312" s="21" t="s">
        <v>6239</v>
      </c>
      <c r="L1312" s="21">
        <v>2.428876564E9</v>
      </c>
      <c r="M1312" s="21" t="s">
        <v>327</v>
      </c>
      <c r="N1312" s="21" t="s">
        <v>663</v>
      </c>
      <c r="O1312" s="21" t="s">
        <v>6240</v>
      </c>
      <c r="P1312" s="21" t="s">
        <v>12490</v>
      </c>
      <c r="Q1312" s="61">
        <f>COUNTIF('Hedef Liste'!$A:$A,A1312)</f>
        <v>1</v>
      </c>
    </row>
    <row r="1313" hidden="1">
      <c r="A1313" s="21" t="s">
        <v>13227</v>
      </c>
      <c r="B1313" s="21" t="s">
        <v>13228</v>
      </c>
      <c r="C1313" s="691" t="s">
        <v>12489</v>
      </c>
      <c r="D1313" s="21" t="s">
        <v>126</v>
      </c>
      <c r="E1313" s="692">
        <v>58.0</v>
      </c>
      <c r="F1313" s="692">
        <v>1.0</v>
      </c>
      <c r="G1313" s="692">
        <v>13.0</v>
      </c>
      <c r="H1313" s="692">
        <v>15.0</v>
      </c>
      <c r="I1313" s="692">
        <v>28.0</v>
      </c>
      <c r="J1313" s="693">
        <v>0.46</v>
      </c>
      <c r="K1313" s="21" t="s">
        <v>13229</v>
      </c>
      <c r="L1313" s="21">
        <v>5.423326462E9</v>
      </c>
      <c r="M1313" s="21" t="s">
        <v>65</v>
      </c>
      <c r="N1313" s="21" t="s">
        <v>3323</v>
      </c>
      <c r="O1313" s="21" t="s">
        <v>13230</v>
      </c>
      <c r="P1313" s="21" t="s">
        <v>12490</v>
      </c>
      <c r="Q1313" s="61">
        <f>COUNTIF('Hedef Liste'!$A:$A,A1313)</f>
        <v>0</v>
      </c>
    </row>
    <row r="1314" hidden="1">
      <c r="A1314" s="21" t="s">
        <v>13231</v>
      </c>
      <c r="B1314" s="21" t="s">
        <v>13232</v>
      </c>
      <c r="C1314" s="691" t="s">
        <v>12489</v>
      </c>
      <c r="D1314" s="21" t="s">
        <v>45</v>
      </c>
      <c r="E1314" s="692">
        <v>2914.0</v>
      </c>
      <c r="F1314" s="692">
        <v>285.0</v>
      </c>
      <c r="G1314" s="692">
        <v>51.0</v>
      </c>
      <c r="H1314" s="692">
        <v>40.0</v>
      </c>
      <c r="I1314" s="692">
        <v>91.0</v>
      </c>
      <c r="J1314" s="693">
        <v>0.56</v>
      </c>
      <c r="K1314" s="21" t="s">
        <v>13233</v>
      </c>
      <c r="L1314" s="21">
        <v>2.425140404E9</v>
      </c>
      <c r="M1314" s="21" t="s">
        <v>368</v>
      </c>
      <c r="N1314" s="21" t="s">
        <v>848</v>
      </c>
      <c r="O1314" s="21" t="s">
        <v>13234</v>
      </c>
      <c r="P1314" s="21" t="s">
        <v>12505</v>
      </c>
      <c r="Q1314" s="61">
        <f>COUNTIF('Hedef Liste'!$A:$A,A1314)</f>
        <v>0</v>
      </c>
    </row>
    <row r="1315" hidden="1">
      <c r="A1315" s="21" t="s">
        <v>5683</v>
      </c>
      <c r="B1315" s="21" t="s">
        <v>13235</v>
      </c>
      <c r="C1315" s="691" t="s">
        <v>12489</v>
      </c>
      <c r="D1315" s="21" t="s">
        <v>325</v>
      </c>
      <c r="E1315" s="692">
        <v>1167.0</v>
      </c>
      <c r="F1315" s="692">
        <v>176.0</v>
      </c>
      <c r="G1315" s="692">
        <v>17.0</v>
      </c>
      <c r="H1315" s="692">
        <v>13.0</v>
      </c>
      <c r="I1315" s="692">
        <v>30.0</v>
      </c>
      <c r="J1315" s="693">
        <v>0.57</v>
      </c>
      <c r="K1315" s="21" t="s">
        <v>1647</v>
      </c>
      <c r="L1315" s="21">
        <v>5.433837498E9</v>
      </c>
      <c r="M1315" s="21" t="s">
        <v>65</v>
      </c>
      <c r="N1315" s="21" t="s">
        <v>285</v>
      </c>
      <c r="O1315" s="21" t="s">
        <v>1648</v>
      </c>
      <c r="P1315" s="21" t="s">
        <v>12490</v>
      </c>
      <c r="Q1315" s="61">
        <f>COUNTIF('Hedef Liste'!$A:$A,A1315)</f>
        <v>1</v>
      </c>
    </row>
    <row r="1316" hidden="1">
      <c r="A1316" s="21" t="s">
        <v>3198</v>
      </c>
      <c r="B1316" s="21" t="s">
        <v>3199</v>
      </c>
      <c r="C1316" s="691" t="s">
        <v>12489</v>
      </c>
      <c r="D1316" s="21" t="s">
        <v>200</v>
      </c>
      <c r="E1316" s="692">
        <v>984.0</v>
      </c>
      <c r="F1316" s="692">
        <v>87.0</v>
      </c>
      <c r="G1316" s="692">
        <v>12.0</v>
      </c>
      <c r="H1316" s="692">
        <v>13.0</v>
      </c>
      <c r="I1316" s="692">
        <v>25.0</v>
      </c>
      <c r="J1316" s="693">
        <v>0.48</v>
      </c>
      <c r="K1316" s="21" t="s">
        <v>3200</v>
      </c>
      <c r="L1316" s="21">
        <v>2.4232635E9</v>
      </c>
      <c r="M1316" s="21" t="s">
        <v>65</v>
      </c>
      <c r="N1316" s="21" t="s">
        <v>707</v>
      </c>
      <c r="O1316" s="21" t="s">
        <v>3201</v>
      </c>
      <c r="P1316" s="21" t="s">
        <v>12490</v>
      </c>
      <c r="Q1316" s="61">
        <f>COUNTIF('Hedef Liste'!$A:$A,A1316)</f>
        <v>1</v>
      </c>
    </row>
    <row r="1317" hidden="1">
      <c r="A1317" s="21" t="s">
        <v>2917</v>
      </c>
      <c r="B1317" s="21" t="s">
        <v>2918</v>
      </c>
      <c r="C1317" s="691" t="s">
        <v>12489</v>
      </c>
      <c r="D1317" s="21" t="s">
        <v>200</v>
      </c>
      <c r="E1317" s="692">
        <v>25.0</v>
      </c>
      <c r="F1317" s="692">
        <v>5.0</v>
      </c>
      <c r="G1317" s="692">
        <v>0.0</v>
      </c>
      <c r="H1317" s="692">
        <v>20.0</v>
      </c>
      <c r="I1317" s="692">
        <v>20.0</v>
      </c>
      <c r="J1317" s="693">
        <v>0.0</v>
      </c>
      <c r="K1317" s="21" t="s">
        <v>2914</v>
      </c>
      <c r="L1317" s="21">
        <v>5.436461007E9</v>
      </c>
      <c r="M1317" s="21" t="s">
        <v>58</v>
      </c>
      <c r="N1317" s="21" t="s">
        <v>2915</v>
      </c>
      <c r="O1317" s="21" t="s">
        <v>2916</v>
      </c>
      <c r="P1317" s="21" t="s">
        <v>12490</v>
      </c>
      <c r="Q1317" s="61">
        <f>COUNTIF('Hedef Liste'!$A:$A,A1317)</f>
        <v>1</v>
      </c>
    </row>
    <row r="1318" hidden="1">
      <c r="A1318" s="21" t="s">
        <v>1528</v>
      </c>
      <c r="B1318" s="21" t="s">
        <v>13236</v>
      </c>
      <c r="C1318" s="691" t="s">
        <v>12489</v>
      </c>
      <c r="D1318" s="21" t="s">
        <v>818</v>
      </c>
      <c r="E1318" s="692">
        <v>1912.0</v>
      </c>
      <c r="F1318" s="692">
        <v>357.0</v>
      </c>
      <c r="G1318" s="692">
        <v>44.0</v>
      </c>
      <c r="H1318" s="692">
        <v>10.0</v>
      </c>
      <c r="I1318" s="692">
        <v>54.0</v>
      </c>
      <c r="J1318" s="693">
        <v>0.81</v>
      </c>
      <c r="K1318" s="21" t="s">
        <v>1530</v>
      </c>
      <c r="L1318" s="21">
        <v>5.451545545E9</v>
      </c>
      <c r="M1318" s="21" t="s">
        <v>138</v>
      </c>
      <c r="N1318" s="21" t="s">
        <v>527</v>
      </c>
      <c r="O1318" s="21" t="s">
        <v>1531</v>
      </c>
      <c r="P1318" s="21" t="s">
        <v>12490</v>
      </c>
      <c r="Q1318" s="61">
        <f>COUNTIF('Hedef Liste'!$A:$A,A1318)</f>
        <v>1</v>
      </c>
    </row>
    <row r="1319" hidden="1">
      <c r="A1319" s="21" t="s">
        <v>5266</v>
      </c>
      <c r="B1319" s="21" t="s">
        <v>5267</v>
      </c>
      <c r="C1319" s="691" t="s">
        <v>12489</v>
      </c>
      <c r="D1319" s="21" t="s">
        <v>233</v>
      </c>
      <c r="E1319" s="692">
        <v>1325.0</v>
      </c>
      <c r="F1319" s="692">
        <v>166.0</v>
      </c>
      <c r="G1319" s="692">
        <v>0.0</v>
      </c>
      <c r="H1319" s="692">
        <v>29.0</v>
      </c>
      <c r="I1319" s="692">
        <v>29.0</v>
      </c>
      <c r="J1319" s="693">
        <v>0.0</v>
      </c>
      <c r="K1319" s="21" t="s">
        <v>5268</v>
      </c>
      <c r="L1319" s="21">
        <v>5.510733953E9</v>
      </c>
      <c r="M1319" s="21" t="s">
        <v>47</v>
      </c>
      <c r="N1319" s="21" t="s">
        <v>227</v>
      </c>
      <c r="O1319" s="21" t="s">
        <v>5269</v>
      </c>
      <c r="P1319" s="21" t="s">
        <v>12490</v>
      </c>
      <c r="Q1319" s="61">
        <f>COUNTIF('Hedef Liste'!$A:$A,A1319)</f>
        <v>1</v>
      </c>
    </row>
    <row r="1320" hidden="1">
      <c r="A1320" s="21" t="s">
        <v>2466</v>
      </c>
      <c r="B1320" s="21" t="s">
        <v>2467</v>
      </c>
      <c r="C1320" s="691" t="s">
        <v>12489</v>
      </c>
      <c r="D1320" s="21" t="s">
        <v>200</v>
      </c>
      <c r="E1320" s="692">
        <v>424.0</v>
      </c>
      <c r="F1320" s="692">
        <v>40.0</v>
      </c>
      <c r="G1320" s="692">
        <v>0.0</v>
      </c>
      <c r="H1320" s="692">
        <v>32.0</v>
      </c>
      <c r="I1320" s="692">
        <v>32.0</v>
      </c>
      <c r="J1320" s="693">
        <v>0.0</v>
      </c>
      <c r="K1320" s="21" t="s">
        <v>2468</v>
      </c>
      <c r="L1320" s="21">
        <v>2.422280877E9</v>
      </c>
      <c r="M1320" s="21" t="s">
        <v>138</v>
      </c>
      <c r="N1320" s="21" t="s">
        <v>333</v>
      </c>
      <c r="O1320" s="21" t="s">
        <v>2469</v>
      </c>
      <c r="P1320" s="21" t="s">
        <v>12490</v>
      </c>
      <c r="Q1320" s="61">
        <f>COUNTIF('Hedef Liste'!$A:$A,A1320)</f>
        <v>1</v>
      </c>
    </row>
    <row r="1321" hidden="1">
      <c r="A1321" s="21" t="s">
        <v>2862</v>
      </c>
      <c r="B1321" s="21" t="s">
        <v>13237</v>
      </c>
      <c r="C1321" s="691" t="s">
        <v>12489</v>
      </c>
      <c r="D1321" s="21" t="s">
        <v>74</v>
      </c>
      <c r="E1321" s="692">
        <v>61.0</v>
      </c>
      <c r="F1321" s="694"/>
      <c r="G1321" s="692">
        <v>12.0</v>
      </c>
      <c r="H1321" s="692">
        <v>5.0</v>
      </c>
      <c r="I1321" s="692">
        <v>17.0</v>
      </c>
      <c r="J1321" s="693">
        <v>0.71</v>
      </c>
      <c r="K1321" s="21" t="s">
        <v>2864</v>
      </c>
      <c r="L1321" s="21">
        <v>5.522614071E9</v>
      </c>
      <c r="M1321" s="21" t="s">
        <v>47</v>
      </c>
      <c r="N1321" s="21" t="s">
        <v>445</v>
      </c>
      <c r="O1321" s="21" t="s">
        <v>2865</v>
      </c>
      <c r="P1321" s="21" t="s">
        <v>12490</v>
      </c>
      <c r="Q1321" s="61">
        <f>COUNTIF('Hedef Liste'!$A:$A,A1321)</f>
        <v>1</v>
      </c>
    </row>
    <row r="1322" hidden="1">
      <c r="A1322" s="21" t="s">
        <v>5626</v>
      </c>
      <c r="B1322" s="21" t="s">
        <v>5627</v>
      </c>
      <c r="C1322" s="691" t="s">
        <v>12489</v>
      </c>
      <c r="D1322" s="21" t="s">
        <v>325</v>
      </c>
      <c r="E1322" s="692">
        <v>4.0</v>
      </c>
      <c r="F1322" s="694"/>
      <c r="G1322" s="692">
        <v>5.0</v>
      </c>
      <c r="H1322" s="692">
        <v>10.0</v>
      </c>
      <c r="I1322" s="692">
        <v>15.0</v>
      </c>
      <c r="J1322" s="693">
        <v>0.33</v>
      </c>
      <c r="K1322" s="21" t="s">
        <v>5628</v>
      </c>
      <c r="L1322" s="21">
        <v>2.423250721E9</v>
      </c>
      <c r="M1322" s="21" t="s">
        <v>65</v>
      </c>
      <c r="N1322" s="21" t="s">
        <v>483</v>
      </c>
      <c r="O1322" s="21" t="s">
        <v>5629</v>
      </c>
      <c r="P1322" s="21" t="s">
        <v>12490</v>
      </c>
      <c r="Q1322" s="61">
        <f>COUNTIF('Hedef Liste'!$A:$A,A1322)</f>
        <v>1</v>
      </c>
    </row>
    <row r="1323" hidden="1">
      <c r="A1323" s="21" t="s">
        <v>3176</v>
      </c>
      <c r="B1323" s="21" t="s">
        <v>3177</v>
      </c>
      <c r="C1323" s="691" t="s">
        <v>12489</v>
      </c>
      <c r="D1323" s="21" t="s">
        <v>200</v>
      </c>
      <c r="E1323" s="692">
        <v>1605.0</v>
      </c>
      <c r="F1323" s="692">
        <v>53.0</v>
      </c>
      <c r="G1323" s="692">
        <v>8.0</v>
      </c>
      <c r="H1323" s="692">
        <v>3.0</v>
      </c>
      <c r="I1323" s="692">
        <v>11.0</v>
      </c>
      <c r="J1323" s="693">
        <v>0.73</v>
      </c>
      <c r="K1323" s="21" t="s">
        <v>3178</v>
      </c>
      <c r="L1323" s="21">
        <v>5.367003372E9</v>
      </c>
      <c r="M1323" s="21" t="s">
        <v>138</v>
      </c>
      <c r="N1323" s="21" t="s">
        <v>320</v>
      </c>
      <c r="O1323" s="21" t="s">
        <v>3179</v>
      </c>
      <c r="P1323" s="21" t="s">
        <v>12490</v>
      </c>
      <c r="Q1323" s="61">
        <f>COUNTIF('Hedef Liste'!$A:$A,A1323)</f>
        <v>1</v>
      </c>
    </row>
    <row r="1324" hidden="1">
      <c r="A1324" s="21" t="s">
        <v>5853</v>
      </c>
      <c r="B1324" s="21" t="s">
        <v>5854</v>
      </c>
      <c r="C1324" s="691" t="s">
        <v>12489</v>
      </c>
      <c r="D1324" s="21" t="s">
        <v>152</v>
      </c>
      <c r="E1324" s="692">
        <v>333.0</v>
      </c>
      <c r="F1324" s="692">
        <v>21.0</v>
      </c>
      <c r="G1324" s="692">
        <v>20.0</v>
      </c>
      <c r="H1324" s="692">
        <v>7.0</v>
      </c>
      <c r="I1324" s="692">
        <v>27.0</v>
      </c>
      <c r="J1324" s="693">
        <v>0.74</v>
      </c>
      <c r="K1324" s="21" t="s">
        <v>5855</v>
      </c>
      <c r="L1324" s="21">
        <v>5.524023242E9</v>
      </c>
      <c r="M1324" s="21" t="s">
        <v>47</v>
      </c>
      <c r="N1324" s="21" t="s">
        <v>719</v>
      </c>
      <c r="O1324" s="21" t="s">
        <v>5856</v>
      </c>
      <c r="P1324" s="21" t="s">
        <v>12490</v>
      </c>
      <c r="Q1324" s="61">
        <f>COUNTIF('Hedef Liste'!$A:$A,A1324)</f>
        <v>1</v>
      </c>
    </row>
    <row r="1325" hidden="1">
      <c r="A1325" s="21" t="s">
        <v>3092</v>
      </c>
      <c r="B1325" s="21" t="s">
        <v>3093</v>
      </c>
      <c r="C1325" s="691" t="s">
        <v>12510</v>
      </c>
      <c r="D1325" s="21" t="s">
        <v>110</v>
      </c>
      <c r="E1325" s="692">
        <v>22.0</v>
      </c>
      <c r="F1325" s="694"/>
      <c r="G1325" s="692">
        <v>6.0</v>
      </c>
      <c r="H1325" s="692">
        <v>49.0</v>
      </c>
      <c r="I1325" s="692">
        <v>55.0</v>
      </c>
      <c r="J1325" s="693">
        <v>0.11</v>
      </c>
      <c r="K1325" s="21" t="s">
        <v>3094</v>
      </c>
      <c r="L1325" s="21">
        <v>2.423222313E9</v>
      </c>
      <c r="M1325" s="21" t="s">
        <v>47</v>
      </c>
      <c r="N1325" s="21" t="s">
        <v>657</v>
      </c>
      <c r="O1325" s="21" t="s">
        <v>3095</v>
      </c>
      <c r="P1325" s="21" t="s">
        <v>12490</v>
      </c>
      <c r="Q1325" s="61">
        <f>COUNTIF('Hedef Liste'!$A:$A,A1325)</f>
        <v>1</v>
      </c>
    </row>
    <row r="1326" hidden="1">
      <c r="A1326" s="21" t="s">
        <v>3991</v>
      </c>
      <c r="B1326" s="21" t="s">
        <v>3992</v>
      </c>
      <c r="C1326" s="691" t="s">
        <v>12489</v>
      </c>
      <c r="D1326" s="21" t="s">
        <v>818</v>
      </c>
      <c r="E1326" s="692">
        <v>83.0</v>
      </c>
      <c r="F1326" s="692">
        <v>11.0</v>
      </c>
      <c r="G1326" s="692">
        <v>0.0</v>
      </c>
      <c r="H1326" s="692">
        <v>36.0</v>
      </c>
      <c r="I1326" s="692">
        <v>36.0</v>
      </c>
      <c r="J1326" s="693">
        <v>0.0</v>
      </c>
      <c r="K1326" s="21" t="s">
        <v>3993</v>
      </c>
      <c r="L1326" s="21">
        <v>2.423432423E9</v>
      </c>
      <c r="M1326" s="21" t="s">
        <v>47</v>
      </c>
      <c r="N1326" s="21" t="s">
        <v>907</v>
      </c>
      <c r="O1326" s="21" t="s">
        <v>3994</v>
      </c>
      <c r="P1326" s="21" t="s">
        <v>12490</v>
      </c>
      <c r="Q1326" s="61">
        <f>COUNTIF('Hedef Liste'!$A:$A,A1326)</f>
        <v>1</v>
      </c>
    </row>
    <row r="1327" hidden="1">
      <c r="A1327" s="21" t="s">
        <v>5698</v>
      </c>
      <c r="B1327" s="21" t="s">
        <v>5699</v>
      </c>
      <c r="C1327" s="691" t="s">
        <v>12489</v>
      </c>
      <c r="D1327" s="21" t="s">
        <v>325</v>
      </c>
      <c r="E1327" s="692">
        <v>103.0</v>
      </c>
      <c r="F1327" s="692">
        <v>7.0</v>
      </c>
      <c r="G1327" s="692">
        <v>12.0</v>
      </c>
      <c r="H1327" s="692">
        <v>6.0</v>
      </c>
      <c r="I1327" s="692">
        <v>18.0</v>
      </c>
      <c r="J1327" s="693">
        <v>0.67</v>
      </c>
      <c r="K1327" s="21" t="s">
        <v>5700</v>
      </c>
      <c r="L1327" s="21">
        <v>2.427431714E9</v>
      </c>
      <c r="M1327" s="21" t="s">
        <v>58</v>
      </c>
      <c r="N1327" s="21" t="s">
        <v>1501</v>
      </c>
      <c r="O1327" s="21" t="s">
        <v>5701</v>
      </c>
      <c r="P1327" s="21" t="s">
        <v>12490</v>
      </c>
      <c r="Q1327" s="61">
        <f>COUNTIF('Hedef Liste'!$A:$A,A1327)</f>
        <v>1</v>
      </c>
    </row>
    <row r="1328" hidden="1">
      <c r="A1328" s="21" t="s">
        <v>3738</v>
      </c>
      <c r="B1328" s="21" t="s">
        <v>3739</v>
      </c>
      <c r="C1328" s="691" t="s">
        <v>12489</v>
      </c>
      <c r="D1328" s="21" t="s">
        <v>152</v>
      </c>
      <c r="E1328" s="692">
        <v>962.0</v>
      </c>
      <c r="F1328" s="692">
        <v>85.0</v>
      </c>
      <c r="G1328" s="692">
        <v>0.0</v>
      </c>
      <c r="H1328" s="692">
        <v>50.0</v>
      </c>
      <c r="I1328" s="692">
        <v>50.0</v>
      </c>
      <c r="J1328" s="693">
        <v>0.0</v>
      </c>
      <c r="K1328" s="21" t="s">
        <v>3740</v>
      </c>
      <c r="L1328" s="21">
        <v>2.423442707E9</v>
      </c>
      <c r="M1328" s="21" t="s">
        <v>65</v>
      </c>
      <c r="N1328" s="21" t="s">
        <v>734</v>
      </c>
      <c r="O1328" s="21" t="s">
        <v>3741</v>
      </c>
      <c r="P1328" s="21" t="s">
        <v>12490</v>
      </c>
      <c r="Q1328" s="61">
        <f>COUNTIF('Hedef Liste'!$A:$A,A1328)</f>
        <v>1</v>
      </c>
    </row>
    <row r="1329" hidden="1">
      <c r="A1329" s="21" t="s">
        <v>13238</v>
      </c>
      <c r="B1329" s="21" t="s">
        <v>13239</v>
      </c>
      <c r="C1329" s="691" t="s">
        <v>12489</v>
      </c>
      <c r="D1329" s="21" t="s">
        <v>325</v>
      </c>
      <c r="E1329" s="692">
        <v>283.0</v>
      </c>
      <c r="F1329" s="692">
        <v>14.0</v>
      </c>
      <c r="G1329" s="692">
        <v>64.0</v>
      </c>
      <c r="H1329" s="692">
        <v>1.0</v>
      </c>
      <c r="I1329" s="692">
        <v>65.0</v>
      </c>
      <c r="J1329" s="696">
        <v>0.98</v>
      </c>
      <c r="K1329" s="21" t="s">
        <v>13240</v>
      </c>
      <c r="L1329" s="21">
        <v>5.424866737E9</v>
      </c>
      <c r="M1329" s="21" t="s">
        <v>58</v>
      </c>
      <c r="N1329" s="21" t="s">
        <v>478</v>
      </c>
      <c r="O1329" s="21" t="s">
        <v>13241</v>
      </c>
      <c r="P1329" s="21" t="s">
        <v>12505</v>
      </c>
      <c r="Q1329" s="61">
        <f>COUNTIF('Hedef Liste'!$A:$A,A1329)</f>
        <v>0</v>
      </c>
    </row>
    <row r="1330" hidden="1">
      <c r="A1330" s="21" t="s">
        <v>1175</v>
      </c>
      <c r="B1330" s="21" t="s">
        <v>1176</v>
      </c>
      <c r="C1330" s="691" t="s">
        <v>12489</v>
      </c>
      <c r="D1330" s="21" t="s">
        <v>126</v>
      </c>
      <c r="E1330" s="692">
        <v>264.0</v>
      </c>
      <c r="F1330" s="692">
        <v>54.0</v>
      </c>
      <c r="G1330" s="692">
        <v>11.0</v>
      </c>
      <c r="H1330" s="692">
        <v>25.0</v>
      </c>
      <c r="I1330" s="692">
        <v>36.0</v>
      </c>
      <c r="J1330" s="693">
        <v>0.31</v>
      </c>
      <c r="K1330" s="21" t="s">
        <v>1177</v>
      </c>
      <c r="L1330" s="21">
        <v>5.32634787E9</v>
      </c>
      <c r="M1330" s="21" t="s">
        <v>47</v>
      </c>
      <c r="N1330" s="21" t="s">
        <v>603</v>
      </c>
      <c r="O1330" s="21" t="s">
        <v>1178</v>
      </c>
      <c r="P1330" s="21" t="s">
        <v>12490</v>
      </c>
      <c r="Q1330" s="61">
        <f>COUNTIF('Hedef Liste'!$A:$A,A1330)</f>
        <v>1</v>
      </c>
    </row>
    <row r="1331" hidden="1">
      <c r="A1331" s="21" t="s">
        <v>6209</v>
      </c>
      <c r="B1331" s="21" t="s">
        <v>6210</v>
      </c>
      <c r="C1331" s="691" t="s">
        <v>12489</v>
      </c>
      <c r="D1331" s="21" t="s">
        <v>818</v>
      </c>
      <c r="E1331" s="692">
        <v>144.0</v>
      </c>
      <c r="F1331" s="692">
        <v>24.0</v>
      </c>
      <c r="G1331" s="692">
        <v>83.0</v>
      </c>
      <c r="H1331" s="692">
        <v>39.0</v>
      </c>
      <c r="I1331" s="692">
        <v>122.0</v>
      </c>
      <c r="J1331" s="693">
        <v>0.68</v>
      </c>
      <c r="K1331" s="21" t="s">
        <v>6211</v>
      </c>
      <c r="L1331" s="21">
        <v>2.42351068E9</v>
      </c>
      <c r="M1331" s="21" t="s">
        <v>47</v>
      </c>
      <c r="N1331" s="21" t="s">
        <v>6212</v>
      </c>
      <c r="O1331" s="21" t="s">
        <v>6213</v>
      </c>
      <c r="P1331" s="21" t="s">
        <v>12490</v>
      </c>
      <c r="Q1331" s="61">
        <f>COUNTIF('Hedef Liste'!$A:$A,A1331)</f>
        <v>1</v>
      </c>
    </row>
    <row r="1332" hidden="1">
      <c r="A1332" s="21" t="s">
        <v>13242</v>
      </c>
      <c r="B1332" s="21" t="s">
        <v>13243</v>
      </c>
      <c r="C1332" s="691" t="s">
        <v>12489</v>
      </c>
      <c r="D1332" s="21" t="s">
        <v>7377</v>
      </c>
      <c r="E1332" s="692">
        <v>166.0</v>
      </c>
      <c r="F1332" s="692">
        <v>8.0</v>
      </c>
      <c r="G1332" s="692">
        <v>167.0</v>
      </c>
      <c r="H1332" s="692">
        <v>14.0</v>
      </c>
      <c r="I1332" s="692">
        <v>181.0</v>
      </c>
      <c r="J1332" s="693">
        <v>0.92</v>
      </c>
      <c r="K1332" s="21" t="s">
        <v>12726</v>
      </c>
      <c r="L1332" s="21">
        <v>2.425192016E9</v>
      </c>
      <c r="M1332" s="21" t="s">
        <v>368</v>
      </c>
      <c r="N1332" s="21" t="s">
        <v>682</v>
      </c>
      <c r="O1332" s="21" t="s">
        <v>12727</v>
      </c>
      <c r="P1332" s="21" t="s">
        <v>12505</v>
      </c>
      <c r="Q1332" s="61">
        <f>COUNTIF('Hedef Liste'!$A:$A,A1332)</f>
        <v>0</v>
      </c>
    </row>
    <row r="1333" hidden="1">
      <c r="A1333" s="21" t="s">
        <v>7806</v>
      </c>
      <c r="B1333" s="21" t="s">
        <v>7807</v>
      </c>
      <c r="C1333" s="691" t="s">
        <v>12489</v>
      </c>
      <c r="D1333" s="21" t="s">
        <v>74</v>
      </c>
      <c r="E1333" s="692">
        <v>105.0</v>
      </c>
      <c r="F1333" s="694"/>
      <c r="G1333" s="692">
        <v>0.0</v>
      </c>
      <c r="H1333" s="692">
        <v>22.0</v>
      </c>
      <c r="I1333" s="692">
        <v>22.0</v>
      </c>
      <c r="J1333" s="693">
        <v>0.0</v>
      </c>
      <c r="K1333" s="21" t="s">
        <v>7808</v>
      </c>
      <c r="L1333" s="21">
        <v>5.441313007E9</v>
      </c>
      <c r="M1333" s="21" t="s">
        <v>47</v>
      </c>
      <c r="N1333" s="21" t="s">
        <v>1202</v>
      </c>
      <c r="O1333" s="21" t="s">
        <v>7809</v>
      </c>
      <c r="P1333" s="21" t="s">
        <v>12490</v>
      </c>
      <c r="Q1333" s="61">
        <f>COUNTIF('Hedef Liste'!$A:$A,A1333)</f>
        <v>1</v>
      </c>
    </row>
    <row r="1334" hidden="1">
      <c r="A1334" s="21" t="s">
        <v>1199</v>
      </c>
      <c r="B1334" s="21" t="s">
        <v>1200</v>
      </c>
      <c r="C1334" s="691" t="s">
        <v>12510</v>
      </c>
      <c r="D1334" s="21" t="s">
        <v>200</v>
      </c>
      <c r="E1334" s="692">
        <v>61.0</v>
      </c>
      <c r="F1334" s="694"/>
      <c r="G1334" s="692">
        <v>9.0</v>
      </c>
      <c r="H1334" s="692">
        <v>25.0</v>
      </c>
      <c r="I1334" s="692">
        <v>34.0</v>
      </c>
      <c r="J1334" s="693">
        <v>0.26</v>
      </c>
      <c r="K1334" s="21" t="s">
        <v>1201</v>
      </c>
      <c r="L1334" s="21">
        <v>2.423210758E9</v>
      </c>
      <c r="M1334" s="21" t="s">
        <v>47</v>
      </c>
      <c r="N1334" s="21" t="s">
        <v>1202</v>
      </c>
      <c r="O1334" s="21" t="s">
        <v>1203</v>
      </c>
      <c r="P1334" s="21" t="s">
        <v>12490</v>
      </c>
      <c r="Q1334" s="61">
        <f>COUNTIF('Hedef Liste'!$A:$A,A1334)</f>
        <v>1</v>
      </c>
    </row>
    <row r="1335" hidden="1">
      <c r="A1335" s="21" t="s">
        <v>4770</v>
      </c>
      <c r="B1335" s="21" t="s">
        <v>4771</v>
      </c>
      <c r="C1335" s="691" t="s">
        <v>12489</v>
      </c>
      <c r="D1335" s="21" t="s">
        <v>74</v>
      </c>
      <c r="E1335" s="692">
        <v>82.0</v>
      </c>
      <c r="F1335" s="692">
        <v>9.0</v>
      </c>
      <c r="G1335" s="692">
        <v>0.0</v>
      </c>
      <c r="H1335" s="692">
        <v>6.0</v>
      </c>
      <c r="I1335" s="692">
        <v>6.0</v>
      </c>
      <c r="J1335" s="693">
        <v>0.0</v>
      </c>
      <c r="K1335" s="21" t="s">
        <v>4772</v>
      </c>
      <c r="L1335" s="21">
        <v>5.527075733E9</v>
      </c>
      <c r="M1335" s="21" t="s">
        <v>327</v>
      </c>
      <c r="N1335" s="21" t="s">
        <v>483</v>
      </c>
      <c r="O1335" s="21" t="s">
        <v>4773</v>
      </c>
      <c r="P1335" s="21" t="s">
        <v>12490</v>
      </c>
      <c r="Q1335" s="61">
        <f>COUNTIF('Hedef Liste'!$A:$A,A1335)</f>
        <v>1</v>
      </c>
    </row>
    <row r="1336" hidden="1">
      <c r="A1336" s="21" t="s">
        <v>13244</v>
      </c>
      <c r="B1336" s="21" t="s">
        <v>13245</v>
      </c>
      <c r="C1336" s="691" t="s">
        <v>12489</v>
      </c>
      <c r="D1336" s="21" t="s">
        <v>325</v>
      </c>
      <c r="E1336" s="692">
        <v>36.0</v>
      </c>
      <c r="F1336" s="694"/>
      <c r="G1336" s="692">
        <v>22.0</v>
      </c>
      <c r="H1336" s="692">
        <v>1.0</v>
      </c>
      <c r="I1336" s="692">
        <v>23.0</v>
      </c>
      <c r="J1336" s="693">
        <v>0.96</v>
      </c>
      <c r="K1336" s="21" t="s">
        <v>13246</v>
      </c>
      <c r="L1336" s="21">
        <v>5.369157515E9</v>
      </c>
      <c r="M1336" s="21" t="s">
        <v>327</v>
      </c>
      <c r="N1336" s="21" t="s">
        <v>2320</v>
      </c>
      <c r="O1336" s="21" t="s">
        <v>13247</v>
      </c>
      <c r="P1336" s="21" t="s">
        <v>12505</v>
      </c>
      <c r="Q1336" s="61">
        <f>COUNTIF('Hedef Liste'!$A:$A,A1336)</f>
        <v>0</v>
      </c>
    </row>
    <row r="1337" hidden="1">
      <c r="A1337" s="21" t="s">
        <v>4965</v>
      </c>
      <c r="B1337" s="21" t="s">
        <v>4966</v>
      </c>
      <c r="C1337" s="691" t="s">
        <v>12489</v>
      </c>
      <c r="D1337" s="21" t="s">
        <v>126</v>
      </c>
      <c r="E1337" s="692">
        <v>185.0</v>
      </c>
      <c r="F1337" s="692">
        <v>16.0</v>
      </c>
      <c r="G1337" s="692">
        <v>24.0</v>
      </c>
      <c r="H1337" s="692">
        <v>15.0</v>
      </c>
      <c r="I1337" s="692">
        <v>39.0</v>
      </c>
      <c r="J1337" s="693">
        <v>0.62</v>
      </c>
      <c r="K1337" s="21" t="s">
        <v>4967</v>
      </c>
      <c r="L1337" s="21">
        <v>2.429990107E9</v>
      </c>
      <c r="M1337" s="21" t="s">
        <v>47</v>
      </c>
      <c r="N1337" s="21" t="s">
        <v>410</v>
      </c>
      <c r="O1337" s="21" t="s">
        <v>4968</v>
      </c>
      <c r="P1337" s="21" t="s">
        <v>12490</v>
      </c>
      <c r="Q1337" s="61">
        <f>COUNTIF('Hedef Liste'!$A:$A,A1337)</f>
        <v>1</v>
      </c>
    </row>
    <row r="1338" hidden="1">
      <c r="A1338" s="21" t="s">
        <v>3779</v>
      </c>
      <c r="B1338" s="21" t="s">
        <v>3780</v>
      </c>
      <c r="C1338" s="691" t="s">
        <v>12489</v>
      </c>
      <c r="D1338" s="21" t="s">
        <v>344</v>
      </c>
      <c r="E1338" s="692">
        <v>14.0</v>
      </c>
      <c r="F1338" s="694"/>
      <c r="G1338" s="692">
        <v>0.0</v>
      </c>
      <c r="H1338" s="692">
        <v>49.0</v>
      </c>
      <c r="I1338" s="692">
        <v>49.0</v>
      </c>
      <c r="J1338" s="693">
        <v>0.0</v>
      </c>
      <c r="K1338" s="21" t="s">
        <v>3781</v>
      </c>
      <c r="L1338" s="21">
        <v>2.425654211E9</v>
      </c>
      <c r="M1338" s="21" t="s">
        <v>368</v>
      </c>
      <c r="N1338" s="21" t="s">
        <v>719</v>
      </c>
      <c r="O1338" s="21" t="s">
        <v>3782</v>
      </c>
      <c r="P1338" s="21" t="s">
        <v>12490</v>
      </c>
      <c r="Q1338" s="61">
        <f>COUNTIF('Hedef Liste'!$A:$A,A1338)</f>
        <v>1</v>
      </c>
    </row>
    <row r="1339" hidden="1">
      <c r="A1339" s="21" t="s">
        <v>7383</v>
      </c>
      <c r="B1339" s="21" t="s">
        <v>7384</v>
      </c>
      <c r="C1339" s="691" t="s">
        <v>12489</v>
      </c>
      <c r="D1339" s="21" t="s">
        <v>92</v>
      </c>
      <c r="E1339" s="692">
        <v>20.0</v>
      </c>
      <c r="F1339" s="692">
        <v>7.0</v>
      </c>
      <c r="G1339" s="692">
        <v>0.0</v>
      </c>
      <c r="H1339" s="692">
        <v>146.0</v>
      </c>
      <c r="I1339" s="692">
        <v>146.0</v>
      </c>
      <c r="J1339" s="693">
        <v>0.0</v>
      </c>
      <c r="K1339" s="21" t="s">
        <v>7385</v>
      </c>
      <c r="L1339" s="21">
        <v>5.446893142E9</v>
      </c>
      <c r="M1339" s="21" t="s">
        <v>368</v>
      </c>
      <c r="N1339" s="21" t="s">
        <v>369</v>
      </c>
      <c r="O1339" s="21" t="s">
        <v>7386</v>
      </c>
      <c r="P1339" s="21" t="s">
        <v>12490</v>
      </c>
      <c r="Q1339" s="61">
        <f>COUNTIF('Hedef Liste'!$A:$A,A1339)</f>
        <v>1</v>
      </c>
    </row>
    <row r="1340" hidden="1">
      <c r="A1340" s="21" t="s">
        <v>13248</v>
      </c>
      <c r="B1340" s="21" t="s">
        <v>13249</v>
      </c>
      <c r="C1340" s="691" t="s">
        <v>12489</v>
      </c>
      <c r="D1340" s="21" t="s">
        <v>233</v>
      </c>
      <c r="E1340" s="692">
        <v>411.0</v>
      </c>
      <c r="F1340" s="692">
        <v>50.0</v>
      </c>
      <c r="G1340" s="692">
        <v>6.0</v>
      </c>
      <c r="H1340" s="692">
        <v>25.0</v>
      </c>
      <c r="I1340" s="692">
        <v>31.0</v>
      </c>
      <c r="J1340" s="693">
        <v>0.19</v>
      </c>
      <c r="K1340" s="21" t="s">
        <v>13250</v>
      </c>
      <c r="L1340" s="21">
        <v>2.423130701E9</v>
      </c>
      <c r="M1340" s="21" t="s">
        <v>47</v>
      </c>
      <c r="N1340" s="21" t="s">
        <v>227</v>
      </c>
      <c r="O1340" s="21" t="s">
        <v>13251</v>
      </c>
      <c r="P1340" s="21" t="s">
        <v>12490</v>
      </c>
      <c r="Q1340" s="61">
        <f>COUNTIF('Hedef Liste'!$A:$A,A1340)</f>
        <v>0</v>
      </c>
    </row>
    <row r="1341" hidden="1">
      <c r="A1341" s="21" t="s">
        <v>1632</v>
      </c>
      <c r="B1341" s="21" t="s">
        <v>1633</v>
      </c>
      <c r="C1341" s="691" t="s">
        <v>12489</v>
      </c>
      <c r="D1341" s="21" t="s">
        <v>74</v>
      </c>
      <c r="E1341" s="692">
        <v>219.0</v>
      </c>
      <c r="F1341" s="692">
        <v>21.0</v>
      </c>
      <c r="G1341" s="692">
        <v>0.0</v>
      </c>
      <c r="H1341" s="692">
        <v>21.0</v>
      </c>
      <c r="I1341" s="692">
        <v>21.0</v>
      </c>
      <c r="J1341" s="693">
        <v>0.0</v>
      </c>
      <c r="K1341" s="21" t="s">
        <v>1634</v>
      </c>
      <c r="L1341" s="21">
        <v>2.429993525E9</v>
      </c>
      <c r="M1341" s="21" t="s">
        <v>47</v>
      </c>
      <c r="N1341" s="21" t="s">
        <v>227</v>
      </c>
      <c r="O1341" s="21" t="s">
        <v>1635</v>
      </c>
      <c r="P1341" s="21" t="s">
        <v>12490</v>
      </c>
      <c r="Q1341" s="61">
        <f>COUNTIF('Hedef Liste'!$A:$A,A1341)</f>
        <v>1</v>
      </c>
    </row>
    <row r="1342" hidden="1">
      <c r="A1342" s="21" t="s">
        <v>7421</v>
      </c>
      <c r="B1342" s="21" t="s">
        <v>7422</v>
      </c>
      <c r="C1342" s="691" t="s">
        <v>12489</v>
      </c>
      <c r="D1342" s="21" t="s">
        <v>200</v>
      </c>
      <c r="E1342" s="692">
        <v>2038.0</v>
      </c>
      <c r="F1342" s="692">
        <v>82.0</v>
      </c>
      <c r="G1342" s="692">
        <v>6.0</v>
      </c>
      <c r="H1342" s="692">
        <v>22.0</v>
      </c>
      <c r="I1342" s="692">
        <v>28.0</v>
      </c>
      <c r="J1342" s="693">
        <v>0.21</v>
      </c>
      <c r="K1342" s="21" t="s">
        <v>3318</v>
      </c>
      <c r="L1342" s="21">
        <v>5.376130963E9</v>
      </c>
      <c r="M1342" s="21" t="s">
        <v>65</v>
      </c>
      <c r="N1342" s="21" t="s">
        <v>169</v>
      </c>
      <c r="O1342" s="21" t="s">
        <v>3319</v>
      </c>
      <c r="P1342" s="21" t="s">
        <v>12490</v>
      </c>
      <c r="Q1342" s="61">
        <f>COUNTIF('Hedef Liste'!$A:$A,A1342)</f>
        <v>1</v>
      </c>
    </row>
    <row r="1343" hidden="1">
      <c r="A1343" s="21" t="s">
        <v>6924</v>
      </c>
      <c r="B1343" s="21" t="s">
        <v>6925</v>
      </c>
      <c r="C1343" s="691" t="s">
        <v>12489</v>
      </c>
      <c r="D1343" s="21" t="s">
        <v>233</v>
      </c>
      <c r="E1343" s="692">
        <v>2299.0</v>
      </c>
      <c r="F1343" s="692">
        <v>128.0</v>
      </c>
      <c r="G1343" s="692">
        <v>34.0</v>
      </c>
      <c r="H1343" s="692">
        <v>6.0</v>
      </c>
      <c r="I1343" s="692">
        <v>40.0</v>
      </c>
      <c r="J1343" s="693">
        <v>0.85</v>
      </c>
      <c r="K1343" s="21" t="s">
        <v>6926</v>
      </c>
      <c r="L1343" s="21">
        <v>2.422293322E9</v>
      </c>
      <c r="M1343" s="21" t="s">
        <v>138</v>
      </c>
      <c r="N1343" s="21" t="s">
        <v>320</v>
      </c>
      <c r="O1343" s="21" t="s">
        <v>6927</v>
      </c>
      <c r="P1343" s="21" t="s">
        <v>12490</v>
      </c>
      <c r="Q1343" s="61">
        <f>COUNTIF('Hedef Liste'!$A:$A,A1343)</f>
        <v>1</v>
      </c>
    </row>
    <row r="1344" hidden="1">
      <c r="A1344" s="21" t="s">
        <v>6745</v>
      </c>
      <c r="B1344" s="21" t="s">
        <v>6746</v>
      </c>
      <c r="C1344" s="691" t="s">
        <v>12489</v>
      </c>
      <c r="D1344" s="21" t="s">
        <v>110</v>
      </c>
      <c r="E1344" s="692">
        <v>3649.0</v>
      </c>
      <c r="F1344" s="692">
        <v>130.0</v>
      </c>
      <c r="G1344" s="692">
        <v>0.0</v>
      </c>
      <c r="H1344" s="692">
        <v>97.0</v>
      </c>
      <c r="I1344" s="692">
        <v>97.0</v>
      </c>
      <c r="J1344" s="693">
        <v>0.0</v>
      </c>
      <c r="K1344" s="21" t="s">
        <v>5020</v>
      </c>
      <c r="L1344" s="21">
        <v>2.422283939E9</v>
      </c>
      <c r="M1344" s="21" t="s">
        <v>138</v>
      </c>
      <c r="N1344" s="21" t="s">
        <v>333</v>
      </c>
      <c r="O1344" s="21" t="s">
        <v>5021</v>
      </c>
      <c r="P1344" s="21" t="s">
        <v>12490</v>
      </c>
      <c r="Q1344" s="61">
        <f>COUNTIF('Hedef Liste'!$A:$A,A1344)</f>
        <v>1</v>
      </c>
    </row>
    <row r="1345" hidden="1">
      <c r="A1345" s="21" t="s">
        <v>6731</v>
      </c>
      <c r="B1345" s="21" t="s">
        <v>6732</v>
      </c>
      <c r="C1345" s="691" t="s">
        <v>12489</v>
      </c>
      <c r="D1345" s="21" t="s">
        <v>110</v>
      </c>
      <c r="E1345" s="692">
        <v>159.0</v>
      </c>
      <c r="F1345" s="692">
        <v>48.0</v>
      </c>
      <c r="G1345" s="692">
        <v>0.0</v>
      </c>
      <c r="H1345" s="692">
        <v>31.0</v>
      </c>
      <c r="I1345" s="692">
        <v>31.0</v>
      </c>
      <c r="J1345" s="693">
        <v>0.0</v>
      </c>
      <c r="K1345" s="21" t="s">
        <v>2006</v>
      </c>
      <c r="L1345" s="21">
        <v>2.423212424E9</v>
      </c>
      <c r="M1345" s="21" t="s">
        <v>47</v>
      </c>
      <c r="N1345" s="21" t="s">
        <v>119</v>
      </c>
      <c r="O1345" s="21" t="s">
        <v>2007</v>
      </c>
      <c r="P1345" s="21" t="s">
        <v>12490</v>
      </c>
      <c r="Q1345" s="61">
        <f>COUNTIF('Hedef Liste'!$A:$A,A1345)</f>
        <v>1</v>
      </c>
    </row>
    <row r="1346" hidden="1">
      <c r="A1346" s="21" t="s">
        <v>4290</v>
      </c>
      <c r="B1346" s="21" t="s">
        <v>4291</v>
      </c>
      <c r="C1346" s="691" t="s">
        <v>12489</v>
      </c>
      <c r="D1346" s="21" t="s">
        <v>818</v>
      </c>
      <c r="E1346" s="692">
        <v>3.0</v>
      </c>
      <c r="F1346" s="692">
        <v>1.0</v>
      </c>
      <c r="G1346" s="692">
        <v>10.0</v>
      </c>
      <c r="H1346" s="692">
        <v>15.0</v>
      </c>
      <c r="I1346" s="692">
        <v>25.0</v>
      </c>
      <c r="J1346" s="693">
        <v>0.4</v>
      </c>
      <c r="K1346" s="21" t="s">
        <v>4292</v>
      </c>
      <c r="L1346" s="21">
        <v>5.439101031E9</v>
      </c>
      <c r="M1346" s="21" t="s">
        <v>47</v>
      </c>
      <c r="N1346" s="21" t="s">
        <v>603</v>
      </c>
      <c r="O1346" s="21" t="s">
        <v>1798</v>
      </c>
      <c r="P1346" s="21" t="s">
        <v>12490</v>
      </c>
      <c r="Q1346" s="61">
        <f>COUNTIF('Hedef Liste'!$A:$A,A1346)</f>
        <v>1</v>
      </c>
    </row>
    <row r="1347" hidden="1">
      <c r="A1347" s="21" t="s">
        <v>4218</v>
      </c>
      <c r="B1347" s="21" t="s">
        <v>4219</v>
      </c>
      <c r="C1347" s="691" t="s">
        <v>12489</v>
      </c>
      <c r="D1347" s="21" t="s">
        <v>74</v>
      </c>
      <c r="E1347" s="692">
        <v>92.0</v>
      </c>
      <c r="F1347" s="692">
        <v>12.0</v>
      </c>
      <c r="G1347" s="692">
        <v>0.0</v>
      </c>
      <c r="H1347" s="692">
        <v>44.0</v>
      </c>
      <c r="I1347" s="692">
        <v>44.0</v>
      </c>
      <c r="J1347" s="693">
        <v>0.0</v>
      </c>
      <c r="K1347" s="21" t="s">
        <v>4220</v>
      </c>
      <c r="L1347" s="21">
        <v>5.330410921E9</v>
      </c>
      <c r="M1347" s="21" t="s">
        <v>65</v>
      </c>
      <c r="N1347" s="21" t="s">
        <v>3041</v>
      </c>
      <c r="O1347" s="21" t="s">
        <v>4221</v>
      </c>
      <c r="P1347" s="21" t="s">
        <v>12490</v>
      </c>
      <c r="Q1347" s="61">
        <f>COUNTIF('Hedef Liste'!$A:$A,A1347)</f>
        <v>1</v>
      </c>
    </row>
    <row r="1348" hidden="1">
      <c r="A1348" s="21" t="s">
        <v>4786</v>
      </c>
      <c r="B1348" s="21" t="s">
        <v>4787</v>
      </c>
      <c r="C1348" s="691" t="s">
        <v>12489</v>
      </c>
      <c r="D1348" s="21" t="s">
        <v>200</v>
      </c>
      <c r="E1348" s="694"/>
      <c r="F1348" s="694"/>
      <c r="G1348" s="692">
        <v>0.0</v>
      </c>
      <c r="H1348" s="692">
        <v>17.0</v>
      </c>
      <c r="I1348" s="692">
        <v>17.0</v>
      </c>
      <c r="J1348" s="693">
        <v>0.0</v>
      </c>
      <c r="K1348" s="21" t="s">
        <v>4788</v>
      </c>
      <c r="L1348" s="21">
        <v>5.078643434E9</v>
      </c>
      <c r="M1348" s="21" t="s">
        <v>47</v>
      </c>
      <c r="N1348" s="21" t="s">
        <v>1923</v>
      </c>
      <c r="O1348" s="21" t="s">
        <v>4789</v>
      </c>
      <c r="P1348" s="21" t="s">
        <v>12490</v>
      </c>
      <c r="Q1348" s="61">
        <f>COUNTIF('Hedef Liste'!$A:$A,A1348)</f>
        <v>1</v>
      </c>
    </row>
    <row r="1349" hidden="1">
      <c r="A1349" s="21" t="s">
        <v>3082</v>
      </c>
      <c r="B1349" s="21" t="s">
        <v>3083</v>
      </c>
      <c r="C1349" s="691" t="s">
        <v>12489</v>
      </c>
      <c r="D1349" s="21" t="s">
        <v>152</v>
      </c>
      <c r="E1349" s="692">
        <v>194.0</v>
      </c>
      <c r="F1349" s="692">
        <v>48.0</v>
      </c>
      <c r="G1349" s="692">
        <v>0.0</v>
      </c>
      <c r="H1349" s="692">
        <v>13.0</v>
      </c>
      <c r="I1349" s="692">
        <v>13.0</v>
      </c>
      <c r="J1349" s="693">
        <v>0.0</v>
      </c>
      <c r="K1349" s="21" t="s">
        <v>3012</v>
      </c>
      <c r="L1349" s="21">
        <v>5.527208707E9</v>
      </c>
      <c r="M1349" s="21" t="s">
        <v>47</v>
      </c>
      <c r="N1349" s="21" t="s">
        <v>458</v>
      </c>
      <c r="O1349" s="21" t="s">
        <v>3013</v>
      </c>
      <c r="P1349" s="21" t="s">
        <v>12490</v>
      </c>
      <c r="Q1349" s="61">
        <f>COUNTIF('Hedef Liste'!$A:$A,A1349)</f>
        <v>1</v>
      </c>
    </row>
    <row r="1350" hidden="1">
      <c r="A1350" s="21" t="s">
        <v>7664</v>
      </c>
      <c r="B1350" s="21" t="s">
        <v>7665</v>
      </c>
      <c r="C1350" s="691" t="s">
        <v>12489</v>
      </c>
      <c r="D1350" s="21" t="s">
        <v>63</v>
      </c>
      <c r="E1350" s="692">
        <v>359.0</v>
      </c>
      <c r="F1350" s="694"/>
      <c r="G1350" s="692">
        <v>0.0</v>
      </c>
      <c r="H1350" s="692">
        <v>19.0</v>
      </c>
      <c r="I1350" s="692">
        <v>19.0</v>
      </c>
      <c r="J1350" s="693">
        <v>0.0</v>
      </c>
      <c r="K1350" s="21" t="s">
        <v>7666</v>
      </c>
      <c r="L1350" s="21">
        <v>2.42227855E9</v>
      </c>
      <c r="M1350" s="21" t="s">
        <v>65</v>
      </c>
      <c r="N1350" s="21" t="s">
        <v>112</v>
      </c>
      <c r="O1350" s="21" t="s">
        <v>7667</v>
      </c>
      <c r="P1350" s="21" t="s">
        <v>12490</v>
      </c>
      <c r="Q1350" s="61">
        <f>COUNTIF('Hedef Liste'!$A:$A,A1350)</f>
        <v>1</v>
      </c>
    </row>
    <row r="1351" hidden="1">
      <c r="A1351" s="21" t="s">
        <v>13252</v>
      </c>
      <c r="B1351" s="21" t="s">
        <v>13253</v>
      </c>
      <c r="C1351" s="691" t="s">
        <v>12489</v>
      </c>
      <c r="D1351" s="21" t="s">
        <v>233</v>
      </c>
      <c r="E1351" s="692">
        <v>9481.0</v>
      </c>
      <c r="F1351" s="692">
        <v>246.0</v>
      </c>
      <c r="G1351" s="692">
        <v>100.0</v>
      </c>
      <c r="H1351" s="692">
        <v>0.0</v>
      </c>
      <c r="I1351" s="692">
        <v>100.0</v>
      </c>
      <c r="J1351" s="693">
        <v>1.0</v>
      </c>
      <c r="K1351" s="21" t="s">
        <v>13254</v>
      </c>
      <c r="L1351" s="21">
        <v>2.123363575E9</v>
      </c>
      <c r="M1351" s="21" t="s">
        <v>47</v>
      </c>
      <c r="N1351" s="21" t="s">
        <v>145</v>
      </c>
      <c r="O1351" s="21" t="s">
        <v>13255</v>
      </c>
      <c r="P1351" s="21" t="s">
        <v>12505</v>
      </c>
      <c r="Q1351" s="61">
        <f>COUNTIF('Hedef Liste'!$A:$A,A1351)</f>
        <v>0</v>
      </c>
    </row>
    <row r="1352" hidden="1">
      <c r="A1352" s="21" t="s">
        <v>7774</v>
      </c>
      <c r="B1352" s="21" t="s">
        <v>7775</v>
      </c>
      <c r="C1352" s="691" t="s">
        <v>12489</v>
      </c>
      <c r="D1352" s="21" t="s">
        <v>74</v>
      </c>
      <c r="E1352" s="692">
        <v>34.0</v>
      </c>
      <c r="F1352" s="694"/>
      <c r="G1352" s="692">
        <v>0.0</v>
      </c>
      <c r="H1352" s="692">
        <v>26.0</v>
      </c>
      <c r="I1352" s="692">
        <v>26.0</v>
      </c>
      <c r="J1352" s="693">
        <v>0.0</v>
      </c>
      <c r="K1352" s="21" t="s">
        <v>7776</v>
      </c>
      <c r="L1352" s="21">
        <v>5.466920854E9</v>
      </c>
      <c r="M1352" s="21" t="s">
        <v>65</v>
      </c>
      <c r="N1352" s="21" t="s">
        <v>112</v>
      </c>
      <c r="O1352" s="21" t="s">
        <v>7777</v>
      </c>
      <c r="P1352" s="21" t="s">
        <v>12490</v>
      </c>
      <c r="Q1352" s="61">
        <f>COUNTIF('Hedef Liste'!$A:$A,A1352)</f>
        <v>1</v>
      </c>
    </row>
    <row r="1353" hidden="1">
      <c r="A1353" s="21" t="s">
        <v>6535</v>
      </c>
      <c r="B1353" s="21" t="s">
        <v>6536</v>
      </c>
      <c r="C1353" s="691" t="s">
        <v>12489</v>
      </c>
      <c r="D1353" s="21" t="s">
        <v>63</v>
      </c>
      <c r="E1353" s="692">
        <v>514.0</v>
      </c>
      <c r="F1353" s="692">
        <v>101.0</v>
      </c>
      <c r="G1353" s="692">
        <v>35.0</v>
      </c>
      <c r="H1353" s="692">
        <v>17.0</v>
      </c>
      <c r="I1353" s="692">
        <v>52.0</v>
      </c>
      <c r="J1353" s="693">
        <v>0.67</v>
      </c>
      <c r="K1353" s="21" t="s">
        <v>6537</v>
      </c>
      <c r="L1353" s="21">
        <v>2.429993886E9</v>
      </c>
      <c r="M1353" s="21" t="s">
        <v>138</v>
      </c>
      <c r="N1353" s="21" t="s">
        <v>1756</v>
      </c>
      <c r="O1353" s="21" t="s">
        <v>6538</v>
      </c>
      <c r="P1353" s="21" t="s">
        <v>12490</v>
      </c>
      <c r="Q1353" s="61">
        <f>COUNTIF('Hedef Liste'!$A:$A,A1353)</f>
        <v>1</v>
      </c>
    </row>
    <row r="1354" hidden="1">
      <c r="A1354" s="21" t="s">
        <v>1347</v>
      </c>
      <c r="B1354" s="21" t="s">
        <v>1348</v>
      </c>
      <c r="C1354" s="691" t="s">
        <v>12489</v>
      </c>
      <c r="D1354" s="21" t="s">
        <v>63</v>
      </c>
      <c r="E1354" s="692">
        <v>15.0</v>
      </c>
      <c r="F1354" s="692">
        <v>4.0</v>
      </c>
      <c r="G1354" s="692">
        <v>0.0</v>
      </c>
      <c r="H1354" s="692">
        <v>24.0</v>
      </c>
      <c r="I1354" s="692">
        <v>24.0</v>
      </c>
      <c r="J1354" s="693">
        <v>0.0</v>
      </c>
      <c r="K1354" s="21" t="s">
        <v>1349</v>
      </c>
      <c r="L1354" s="21">
        <v>5.455676202E9</v>
      </c>
      <c r="M1354" s="21" t="s">
        <v>368</v>
      </c>
      <c r="N1354" s="21" t="s">
        <v>1350</v>
      </c>
      <c r="O1354" s="21" t="s">
        <v>1351</v>
      </c>
      <c r="P1354" s="21" t="s">
        <v>12490</v>
      </c>
      <c r="Q1354" s="61">
        <f>COUNTIF('Hedef Liste'!$A:$A,A1354)</f>
        <v>1</v>
      </c>
    </row>
    <row r="1355" hidden="1">
      <c r="A1355" s="21" t="s">
        <v>4477</v>
      </c>
      <c r="B1355" s="21" t="s">
        <v>4478</v>
      </c>
      <c r="C1355" s="691" t="s">
        <v>12489</v>
      </c>
      <c r="D1355" s="21" t="s">
        <v>45</v>
      </c>
      <c r="E1355" s="692">
        <v>29.0</v>
      </c>
      <c r="F1355" s="694"/>
      <c r="G1355" s="692">
        <v>9.0</v>
      </c>
      <c r="H1355" s="692">
        <v>2.0</v>
      </c>
      <c r="I1355" s="692">
        <v>11.0</v>
      </c>
      <c r="J1355" s="693">
        <v>0.82</v>
      </c>
      <c r="K1355" s="21" t="s">
        <v>4479</v>
      </c>
      <c r="L1355" s="21">
        <v>2.4250346E9</v>
      </c>
      <c r="M1355" s="21" t="s">
        <v>65</v>
      </c>
      <c r="N1355" s="21" t="s">
        <v>583</v>
      </c>
      <c r="O1355" s="21" t="s">
        <v>4480</v>
      </c>
      <c r="P1355" s="21" t="s">
        <v>12490</v>
      </c>
      <c r="Q1355" s="61">
        <f>COUNTIF('Hedef Liste'!$A:$A,A1355)</f>
        <v>1</v>
      </c>
    </row>
    <row r="1356" hidden="1">
      <c r="A1356" s="21" t="s">
        <v>5130</v>
      </c>
      <c r="B1356" s="21" t="s">
        <v>5131</v>
      </c>
      <c r="C1356" s="691" t="s">
        <v>12489</v>
      </c>
      <c r="D1356" s="21" t="s">
        <v>1449</v>
      </c>
      <c r="E1356" s="692">
        <v>17.0</v>
      </c>
      <c r="F1356" s="692">
        <v>5.0</v>
      </c>
      <c r="G1356" s="692">
        <v>9.0</v>
      </c>
      <c r="H1356" s="692">
        <v>23.0</v>
      </c>
      <c r="I1356" s="692">
        <v>32.0</v>
      </c>
      <c r="J1356" s="693">
        <v>0.28</v>
      </c>
      <c r="K1356" s="21" t="s">
        <v>5132</v>
      </c>
      <c r="L1356" s="21">
        <v>5.06751824E9</v>
      </c>
      <c r="M1356" s="21" t="s">
        <v>47</v>
      </c>
      <c r="N1356" s="21" t="s">
        <v>94</v>
      </c>
      <c r="O1356" s="21" t="s">
        <v>5133</v>
      </c>
      <c r="P1356" s="21" t="s">
        <v>12490</v>
      </c>
      <c r="Q1356" s="61">
        <f>COUNTIF('Hedef Liste'!$A:$A,A1356)</f>
        <v>1</v>
      </c>
    </row>
    <row r="1357" hidden="1">
      <c r="A1357" s="21" t="s">
        <v>13256</v>
      </c>
      <c r="B1357" s="21" t="s">
        <v>13257</v>
      </c>
      <c r="C1357" s="691" t="s">
        <v>12489</v>
      </c>
      <c r="D1357" s="21" t="s">
        <v>126</v>
      </c>
      <c r="E1357" s="692">
        <v>134.0</v>
      </c>
      <c r="F1357" s="692">
        <v>28.0</v>
      </c>
      <c r="G1357" s="692">
        <v>27.0</v>
      </c>
      <c r="H1357" s="692">
        <v>18.0</v>
      </c>
      <c r="I1357" s="692">
        <v>45.0</v>
      </c>
      <c r="J1357" s="693">
        <v>0.6</v>
      </c>
      <c r="K1357" s="21" t="s">
        <v>13258</v>
      </c>
      <c r="L1357" s="21">
        <v>2.42512322E9</v>
      </c>
      <c r="M1357" s="21" t="s">
        <v>368</v>
      </c>
      <c r="N1357" s="21" t="s">
        <v>784</v>
      </c>
      <c r="O1357" s="21" t="s">
        <v>13259</v>
      </c>
      <c r="P1357" s="21" t="s">
        <v>12490</v>
      </c>
      <c r="Q1357" s="61">
        <f>COUNTIF('Hedef Liste'!$A:$A,A1357)</f>
        <v>0</v>
      </c>
    </row>
    <row r="1358" hidden="1">
      <c r="A1358" s="21" t="s">
        <v>13260</v>
      </c>
      <c r="B1358" s="21" t="s">
        <v>13261</v>
      </c>
      <c r="C1358" s="691" t="s">
        <v>12489</v>
      </c>
      <c r="D1358" s="21" t="s">
        <v>818</v>
      </c>
      <c r="E1358" s="692">
        <v>85.0</v>
      </c>
      <c r="F1358" s="692">
        <v>12.0</v>
      </c>
      <c r="G1358" s="692">
        <v>31.0</v>
      </c>
      <c r="H1358" s="692">
        <v>21.0</v>
      </c>
      <c r="I1358" s="692">
        <v>52.0</v>
      </c>
      <c r="J1358" s="693">
        <v>0.6</v>
      </c>
      <c r="K1358" s="21" t="s">
        <v>13262</v>
      </c>
      <c r="L1358" s="21">
        <v>2.427771616E9</v>
      </c>
      <c r="M1358" s="21" t="s">
        <v>58</v>
      </c>
      <c r="N1358" s="21" t="s">
        <v>2045</v>
      </c>
      <c r="O1358" s="21" t="s">
        <v>13263</v>
      </c>
      <c r="P1358" s="21" t="s">
        <v>12668</v>
      </c>
      <c r="Q1358" s="61">
        <f>COUNTIF('Hedef Liste'!$A:$A,A1358)</f>
        <v>0</v>
      </c>
    </row>
    <row r="1359" hidden="1">
      <c r="A1359" s="21" t="s">
        <v>13264</v>
      </c>
      <c r="B1359" s="21" t="s">
        <v>13265</v>
      </c>
      <c r="C1359" s="691" t="s">
        <v>12489</v>
      </c>
      <c r="D1359" s="21" t="s">
        <v>818</v>
      </c>
      <c r="E1359" s="692">
        <v>13.0</v>
      </c>
      <c r="F1359" s="694"/>
      <c r="G1359" s="692">
        <v>84.0</v>
      </c>
      <c r="H1359" s="692">
        <v>82.0</v>
      </c>
      <c r="I1359" s="692">
        <v>166.0</v>
      </c>
      <c r="J1359" s="693">
        <v>0.51</v>
      </c>
      <c r="K1359" s="21" t="s">
        <v>13262</v>
      </c>
      <c r="L1359" s="21">
        <v>2.424431984E9</v>
      </c>
      <c r="M1359" s="21" t="s">
        <v>1285</v>
      </c>
      <c r="N1359" s="21" t="s">
        <v>4192</v>
      </c>
      <c r="O1359" s="21" t="s">
        <v>13266</v>
      </c>
      <c r="P1359" s="21" t="s">
        <v>12668</v>
      </c>
      <c r="Q1359" s="61">
        <f>COUNTIF('Hedef Liste'!$A:$A,A1359)</f>
        <v>0</v>
      </c>
    </row>
    <row r="1360" hidden="1">
      <c r="A1360" s="21" t="s">
        <v>4199</v>
      </c>
      <c r="B1360" s="21" t="s">
        <v>4200</v>
      </c>
      <c r="C1360" s="691" t="s">
        <v>12510</v>
      </c>
      <c r="D1360" s="21" t="s">
        <v>45</v>
      </c>
      <c r="E1360" s="692">
        <v>180.0</v>
      </c>
      <c r="F1360" s="694"/>
      <c r="G1360" s="692">
        <v>0.0</v>
      </c>
      <c r="H1360" s="692">
        <v>10.0</v>
      </c>
      <c r="I1360" s="692">
        <v>10.0</v>
      </c>
      <c r="J1360" s="693">
        <v>0.0</v>
      </c>
      <c r="K1360" s="21" t="s">
        <v>3556</v>
      </c>
      <c r="L1360" s="21">
        <v>5.526893343E9</v>
      </c>
      <c r="M1360" s="21" t="s">
        <v>58</v>
      </c>
      <c r="N1360" s="21" t="s">
        <v>1823</v>
      </c>
      <c r="O1360" s="21" t="s">
        <v>3557</v>
      </c>
      <c r="P1360" s="21" t="s">
        <v>12490</v>
      </c>
      <c r="Q1360" s="61">
        <f>COUNTIF('Hedef Liste'!$A:$A,A1360)</f>
        <v>1</v>
      </c>
    </row>
    <row r="1361" hidden="1">
      <c r="A1361" s="21" t="s">
        <v>4646</v>
      </c>
      <c r="B1361" s="21" t="s">
        <v>4647</v>
      </c>
      <c r="C1361" s="691" t="s">
        <v>12489</v>
      </c>
      <c r="D1361" s="21" t="s">
        <v>152</v>
      </c>
      <c r="E1361" s="692">
        <v>79.0</v>
      </c>
      <c r="F1361" s="692">
        <v>13.0</v>
      </c>
      <c r="G1361" s="692">
        <v>13.0</v>
      </c>
      <c r="H1361" s="692">
        <v>17.0</v>
      </c>
      <c r="I1361" s="692">
        <v>30.0</v>
      </c>
      <c r="J1361" s="693">
        <v>0.43</v>
      </c>
      <c r="K1361" s="21" t="s">
        <v>4648</v>
      </c>
      <c r="L1361" s="21">
        <v>5.528699019E9</v>
      </c>
      <c r="M1361" s="21" t="s">
        <v>47</v>
      </c>
      <c r="N1361" s="21" t="s">
        <v>2153</v>
      </c>
      <c r="O1361" s="21" t="s">
        <v>4649</v>
      </c>
      <c r="P1361" s="21" t="s">
        <v>12490</v>
      </c>
      <c r="Q1361" s="61">
        <f>COUNTIF('Hedef Liste'!$A:$A,A1361)</f>
        <v>1</v>
      </c>
    </row>
    <row r="1362" hidden="1">
      <c r="A1362" s="21" t="s">
        <v>3908</v>
      </c>
      <c r="B1362" s="21" t="s">
        <v>3909</v>
      </c>
      <c r="C1362" s="691" t="s">
        <v>12489</v>
      </c>
      <c r="D1362" s="21" t="s">
        <v>74</v>
      </c>
      <c r="E1362" s="692">
        <v>107.0</v>
      </c>
      <c r="F1362" s="692">
        <v>5.0</v>
      </c>
      <c r="G1362" s="692">
        <v>71.0</v>
      </c>
      <c r="H1362" s="692">
        <v>45.0</v>
      </c>
      <c r="I1362" s="692">
        <v>116.0</v>
      </c>
      <c r="J1362" s="693">
        <v>0.61</v>
      </c>
      <c r="K1362" s="21" t="s">
        <v>3910</v>
      </c>
      <c r="L1362" s="21">
        <v>2.422262255E9</v>
      </c>
      <c r="M1362" s="21" t="s">
        <v>138</v>
      </c>
      <c r="N1362" s="21" t="s">
        <v>527</v>
      </c>
      <c r="O1362" s="21" t="s">
        <v>3911</v>
      </c>
      <c r="P1362" s="21" t="s">
        <v>12490</v>
      </c>
      <c r="Q1362" s="61">
        <f>COUNTIF('Hedef Liste'!$A:$A,A1362)</f>
        <v>1</v>
      </c>
    </row>
    <row r="1363" hidden="1">
      <c r="A1363" s="21" t="s">
        <v>5953</v>
      </c>
      <c r="B1363" s="21" t="s">
        <v>5954</v>
      </c>
      <c r="C1363" s="691" t="s">
        <v>12489</v>
      </c>
      <c r="D1363" s="21" t="s">
        <v>110</v>
      </c>
      <c r="E1363" s="694"/>
      <c r="F1363" s="694"/>
      <c r="G1363" s="692">
        <v>0.0</v>
      </c>
      <c r="H1363" s="692">
        <v>48.0</v>
      </c>
      <c r="I1363" s="692">
        <v>48.0</v>
      </c>
      <c r="J1363" s="693">
        <v>0.0</v>
      </c>
      <c r="K1363" s="21" t="s">
        <v>5955</v>
      </c>
      <c r="L1363" s="21">
        <v>5.455962695E9</v>
      </c>
      <c r="M1363" s="21" t="s">
        <v>368</v>
      </c>
      <c r="N1363" s="21" t="s">
        <v>784</v>
      </c>
      <c r="O1363" s="21" t="s">
        <v>5956</v>
      </c>
      <c r="P1363" s="21" t="s">
        <v>12490</v>
      </c>
      <c r="Q1363" s="61">
        <f>COUNTIF('Hedef Liste'!$A:$A,A1363)</f>
        <v>1</v>
      </c>
    </row>
    <row r="1364" hidden="1">
      <c r="A1364" s="21" t="s">
        <v>7141</v>
      </c>
      <c r="B1364" s="21" t="s">
        <v>7142</v>
      </c>
      <c r="C1364" s="691" t="s">
        <v>12489</v>
      </c>
      <c r="D1364" s="21" t="s">
        <v>1694</v>
      </c>
      <c r="E1364" s="692">
        <v>1.0</v>
      </c>
      <c r="F1364" s="694"/>
      <c r="G1364" s="692">
        <v>15.0</v>
      </c>
      <c r="H1364" s="692">
        <v>25.0</v>
      </c>
      <c r="I1364" s="692">
        <v>40.0</v>
      </c>
      <c r="J1364" s="693">
        <v>0.38</v>
      </c>
      <c r="K1364" s="21" t="s">
        <v>7143</v>
      </c>
      <c r="L1364" s="21">
        <v>5.317824794E9</v>
      </c>
      <c r="M1364" s="21" t="s">
        <v>65</v>
      </c>
      <c r="N1364" s="21" t="s">
        <v>609</v>
      </c>
      <c r="O1364" s="21" t="s">
        <v>7144</v>
      </c>
      <c r="P1364" s="21" t="s">
        <v>12490</v>
      </c>
      <c r="Q1364" s="61">
        <f>COUNTIF('Hedef Liste'!$A:$A,A1364)</f>
        <v>1</v>
      </c>
    </row>
    <row r="1365" hidden="1">
      <c r="A1365" s="21" t="s">
        <v>13267</v>
      </c>
      <c r="B1365" s="21" t="s">
        <v>13268</v>
      </c>
      <c r="C1365" s="691" t="s">
        <v>12510</v>
      </c>
      <c r="D1365" s="21" t="s">
        <v>1007</v>
      </c>
      <c r="E1365" s="692">
        <v>466.0</v>
      </c>
      <c r="F1365" s="694"/>
      <c r="G1365" s="692">
        <v>12.0</v>
      </c>
      <c r="H1365" s="692">
        <v>10.0</v>
      </c>
      <c r="I1365" s="692">
        <v>22.0</v>
      </c>
      <c r="J1365" s="693">
        <v>0.55</v>
      </c>
      <c r="K1365" s="21" t="s">
        <v>13269</v>
      </c>
      <c r="L1365" s="21">
        <v>2.428873344E9</v>
      </c>
      <c r="M1365" s="21" t="s">
        <v>327</v>
      </c>
      <c r="N1365" s="21" t="s">
        <v>1398</v>
      </c>
      <c r="O1365" s="21" t="s">
        <v>13270</v>
      </c>
      <c r="P1365" s="21" t="s">
        <v>12505</v>
      </c>
      <c r="Q1365" s="61">
        <f>COUNTIF('Hedef Liste'!$A:$A,A1365)</f>
        <v>0</v>
      </c>
    </row>
    <row r="1366" hidden="1">
      <c r="A1366" s="21" t="s">
        <v>6665</v>
      </c>
      <c r="B1366" s="21" t="s">
        <v>6666</v>
      </c>
      <c r="C1366" s="691" t="s">
        <v>12489</v>
      </c>
      <c r="D1366" s="21" t="s">
        <v>102</v>
      </c>
      <c r="E1366" s="692">
        <v>22.0</v>
      </c>
      <c r="F1366" s="692">
        <v>6.0</v>
      </c>
      <c r="G1366" s="692">
        <v>42.0</v>
      </c>
      <c r="H1366" s="692">
        <v>13.0</v>
      </c>
      <c r="I1366" s="692">
        <v>55.0</v>
      </c>
      <c r="J1366" s="693">
        <v>0.76</v>
      </c>
      <c r="K1366" s="21" t="s">
        <v>6662</v>
      </c>
      <c r="L1366" s="21">
        <v>2.423169909E9</v>
      </c>
      <c r="M1366" s="21" t="s">
        <v>47</v>
      </c>
      <c r="N1366" s="21" t="s">
        <v>145</v>
      </c>
      <c r="O1366" s="21" t="s">
        <v>6667</v>
      </c>
      <c r="P1366" s="21" t="s">
        <v>12490</v>
      </c>
      <c r="Q1366" s="61">
        <f>COUNTIF('Hedef Liste'!$A:$A,A1366)</f>
        <v>1</v>
      </c>
    </row>
    <row r="1367" hidden="1">
      <c r="A1367" s="21" t="s">
        <v>7955</v>
      </c>
      <c r="B1367" s="21" t="s">
        <v>7956</v>
      </c>
      <c r="C1367" s="691" t="s">
        <v>12489</v>
      </c>
      <c r="D1367" s="21" t="s">
        <v>45</v>
      </c>
      <c r="E1367" s="692">
        <v>745.0</v>
      </c>
      <c r="F1367" s="692">
        <v>52.0</v>
      </c>
      <c r="G1367" s="692">
        <v>0.0</v>
      </c>
      <c r="H1367" s="692">
        <v>17.0</v>
      </c>
      <c r="I1367" s="692">
        <v>17.0</v>
      </c>
      <c r="J1367" s="693">
        <v>0.0</v>
      </c>
      <c r="K1367" s="21" t="s">
        <v>7957</v>
      </c>
      <c r="L1367" s="21">
        <v>5.452642106E9</v>
      </c>
      <c r="M1367" s="21" t="s">
        <v>388</v>
      </c>
      <c r="N1367" s="21" t="s">
        <v>663</v>
      </c>
      <c r="O1367" s="21" t="s">
        <v>7958</v>
      </c>
      <c r="P1367" s="21" t="s">
        <v>12490</v>
      </c>
      <c r="Q1367" s="61">
        <f>COUNTIF('Hedef Liste'!$A:$A,A1367)</f>
        <v>1</v>
      </c>
    </row>
    <row r="1368" hidden="1">
      <c r="A1368" s="21" t="s">
        <v>7601</v>
      </c>
      <c r="B1368" s="21" t="s">
        <v>7602</v>
      </c>
      <c r="C1368" s="691" t="s">
        <v>12489</v>
      </c>
      <c r="D1368" s="21" t="s">
        <v>45</v>
      </c>
      <c r="E1368" s="692">
        <v>65.0</v>
      </c>
      <c r="F1368" s="692">
        <v>3.0</v>
      </c>
      <c r="G1368" s="692">
        <v>15.0</v>
      </c>
      <c r="H1368" s="692">
        <v>14.0</v>
      </c>
      <c r="I1368" s="692">
        <v>29.0</v>
      </c>
      <c r="J1368" s="693">
        <v>0.52</v>
      </c>
      <c r="K1368" s="21" t="s">
        <v>7603</v>
      </c>
      <c r="L1368" s="21">
        <v>5.372208757E9</v>
      </c>
      <c r="M1368" s="21" t="s">
        <v>65</v>
      </c>
      <c r="N1368" s="21" t="s">
        <v>1536</v>
      </c>
      <c r="O1368" s="21" t="s">
        <v>7604</v>
      </c>
      <c r="P1368" s="21" t="s">
        <v>12490</v>
      </c>
      <c r="Q1368" s="61">
        <f>COUNTIF('Hedef Liste'!$A:$A,A1368)</f>
        <v>1</v>
      </c>
    </row>
    <row r="1369" hidden="1">
      <c r="A1369" s="21" t="s">
        <v>6813</v>
      </c>
      <c r="B1369" s="21" t="s">
        <v>6814</v>
      </c>
      <c r="C1369" s="691" t="s">
        <v>12489</v>
      </c>
      <c r="D1369" s="21" t="s">
        <v>143</v>
      </c>
      <c r="E1369" s="692">
        <v>7.0</v>
      </c>
      <c r="F1369" s="694"/>
      <c r="G1369" s="692">
        <v>0.0</v>
      </c>
      <c r="H1369" s="692">
        <v>15.0</v>
      </c>
      <c r="I1369" s="692">
        <v>15.0</v>
      </c>
      <c r="J1369" s="693">
        <v>0.0</v>
      </c>
      <c r="K1369" s="21" t="s">
        <v>6815</v>
      </c>
      <c r="L1369" s="21">
        <v>2.422260609E9</v>
      </c>
      <c r="M1369" s="21" t="s">
        <v>138</v>
      </c>
      <c r="N1369" s="21" t="s">
        <v>1037</v>
      </c>
      <c r="O1369" s="21" t="s">
        <v>6816</v>
      </c>
      <c r="P1369" s="21" t="s">
        <v>12490</v>
      </c>
      <c r="Q1369" s="61">
        <f>COUNTIF('Hedef Liste'!$A:$A,A1369)</f>
        <v>1</v>
      </c>
    </row>
    <row r="1370" hidden="1">
      <c r="A1370" s="21" t="s">
        <v>1389</v>
      </c>
      <c r="B1370" s="21" t="s">
        <v>1390</v>
      </c>
      <c r="C1370" s="691" t="s">
        <v>12489</v>
      </c>
      <c r="D1370" s="21" t="s">
        <v>74</v>
      </c>
      <c r="E1370" s="692">
        <v>17.0</v>
      </c>
      <c r="F1370" s="692">
        <v>6.0</v>
      </c>
      <c r="G1370" s="692">
        <v>0.0</v>
      </c>
      <c r="H1370" s="692">
        <v>20.0</v>
      </c>
      <c r="I1370" s="692">
        <v>20.0</v>
      </c>
      <c r="J1370" s="693">
        <v>0.0</v>
      </c>
      <c r="K1370" s="21" t="s">
        <v>1391</v>
      </c>
      <c r="L1370" s="21">
        <v>5.3692138E9</v>
      </c>
      <c r="M1370" s="21" t="s">
        <v>65</v>
      </c>
      <c r="N1370" s="21" t="s">
        <v>614</v>
      </c>
      <c r="O1370" s="21" t="s">
        <v>1392</v>
      </c>
      <c r="P1370" s="21" t="s">
        <v>12490</v>
      </c>
      <c r="Q1370" s="61">
        <f>COUNTIF('Hedef Liste'!$A:$A,A1370)</f>
        <v>1</v>
      </c>
    </row>
    <row r="1371" hidden="1">
      <c r="A1371" s="21" t="s">
        <v>6389</v>
      </c>
      <c r="B1371" s="21" t="s">
        <v>6390</v>
      </c>
      <c r="C1371" s="691" t="s">
        <v>12489</v>
      </c>
      <c r="D1371" s="21" t="s">
        <v>152</v>
      </c>
      <c r="E1371" s="692">
        <v>72.0</v>
      </c>
      <c r="F1371" s="692">
        <v>18.0</v>
      </c>
      <c r="G1371" s="692">
        <v>0.0</v>
      </c>
      <c r="H1371" s="692">
        <v>25.0</v>
      </c>
      <c r="I1371" s="692">
        <v>25.0</v>
      </c>
      <c r="J1371" s="693">
        <v>0.0</v>
      </c>
      <c r="K1371" s="21" t="s">
        <v>6391</v>
      </c>
      <c r="L1371" s="21">
        <v>5.070164061E9</v>
      </c>
      <c r="M1371" s="21" t="s">
        <v>327</v>
      </c>
      <c r="N1371" s="21" t="s">
        <v>328</v>
      </c>
      <c r="O1371" s="21" t="s">
        <v>6392</v>
      </c>
      <c r="P1371" s="21" t="s">
        <v>12490</v>
      </c>
      <c r="Q1371" s="61">
        <f>COUNTIF('Hedef Liste'!$A:$A,A1371)</f>
        <v>1</v>
      </c>
    </row>
    <row r="1372" hidden="1">
      <c r="A1372" s="21" t="s">
        <v>6772</v>
      </c>
      <c r="B1372" s="21" t="s">
        <v>6773</v>
      </c>
      <c r="C1372" s="691" t="s">
        <v>12489</v>
      </c>
      <c r="D1372" s="21" t="s">
        <v>110</v>
      </c>
      <c r="E1372" s="692">
        <v>491.0</v>
      </c>
      <c r="F1372" s="692">
        <v>117.0</v>
      </c>
      <c r="G1372" s="692">
        <v>1.0</v>
      </c>
      <c r="H1372" s="692">
        <v>81.0</v>
      </c>
      <c r="I1372" s="692">
        <v>82.0</v>
      </c>
      <c r="J1372" s="693">
        <v>0.01</v>
      </c>
      <c r="K1372" s="21" t="s">
        <v>6774</v>
      </c>
      <c r="L1372" s="21">
        <v>5.520727362E9</v>
      </c>
      <c r="M1372" s="21" t="s">
        <v>388</v>
      </c>
      <c r="N1372" s="21" t="s">
        <v>663</v>
      </c>
      <c r="O1372" s="21" t="s">
        <v>6775</v>
      </c>
      <c r="P1372" s="21" t="s">
        <v>12490</v>
      </c>
      <c r="Q1372" s="61">
        <f>COUNTIF('Hedef Liste'!$A:$A,A1372)</f>
        <v>1</v>
      </c>
    </row>
    <row r="1373" hidden="1">
      <c r="A1373" s="21" t="s">
        <v>13271</v>
      </c>
      <c r="B1373" s="21" t="s">
        <v>13272</v>
      </c>
      <c r="C1373" s="691" t="s">
        <v>12489</v>
      </c>
      <c r="D1373" s="21" t="s">
        <v>325</v>
      </c>
      <c r="E1373" s="692">
        <v>21.0</v>
      </c>
      <c r="F1373" s="692">
        <v>2.0</v>
      </c>
      <c r="G1373" s="692">
        <v>113.0</v>
      </c>
      <c r="H1373" s="692">
        <v>1.0</v>
      </c>
      <c r="I1373" s="692">
        <v>114.0</v>
      </c>
      <c r="J1373" s="693">
        <v>0.99</v>
      </c>
      <c r="K1373" s="21" t="s">
        <v>12519</v>
      </c>
      <c r="L1373" s="21">
        <v>5.425177207E9</v>
      </c>
      <c r="M1373" s="21" t="s">
        <v>368</v>
      </c>
      <c r="N1373" s="21" t="s">
        <v>3448</v>
      </c>
      <c r="O1373" s="21" t="s">
        <v>13273</v>
      </c>
      <c r="P1373" s="21" t="s">
        <v>12505</v>
      </c>
      <c r="Q1373" s="61">
        <f>COUNTIF('Hedef Liste'!$A:$A,A1373)</f>
        <v>0</v>
      </c>
    </row>
    <row r="1374" hidden="1">
      <c r="A1374" s="698">
        <v>6.20282257577013E22</v>
      </c>
      <c r="B1374" s="21" t="s">
        <v>4683</v>
      </c>
      <c r="C1374" s="691" t="s">
        <v>12489</v>
      </c>
      <c r="D1374" s="21" t="s">
        <v>200</v>
      </c>
      <c r="E1374" s="692">
        <v>158.0</v>
      </c>
      <c r="F1374" s="692">
        <v>37.0</v>
      </c>
      <c r="G1374" s="692">
        <v>0.0</v>
      </c>
      <c r="H1374" s="692">
        <v>16.0</v>
      </c>
      <c r="I1374" s="692">
        <v>16.0</v>
      </c>
      <c r="J1374" s="693">
        <v>0.0</v>
      </c>
      <c r="K1374" s="21" t="s">
        <v>4684</v>
      </c>
      <c r="L1374" s="21">
        <v>5.397993161E9</v>
      </c>
      <c r="M1374" s="21" t="s">
        <v>368</v>
      </c>
      <c r="N1374" s="21" t="s">
        <v>369</v>
      </c>
      <c r="O1374" s="21" t="s">
        <v>4685</v>
      </c>
      <c r="P1374" s="21" t="s">
        <v>12490</v>
      </c>
      <c r="Q1374" s="61">
        <f>COUNTIF('Hedef Liste'!$A:$A,A1374)</f>
        <v>1</v>
      </c>
    </row>
    <row r="1375" hidden="1">
      <c r="A1375" s="21" t="s">
        <v>4892</v>
      </c>
      <c r="B1375" s="21" t="s">
        <v>4893</v>
      </c>
      <c r="C1375" s="691" t="s">
        <v>12489</v>
      </c>
      <c r="D1375" s="21" t="s">
        <v>1007</v>
      </c>
      <c r="E1375" s="692">
        <v>101.0</v>
      </c>
      <c r="F1375" s="692">
        <v>14.0</v>
      </c>
      <c r="G1375" s="692">
        <v>0.0</v>
      </c>
      <c r="H1375" s="692">
        <v>40.0</v>
      </c>
      <c r="I1375" s="692">
        <v>40.0</v>
      </c>
      <c r="J1375" s="693">
        <v>0.0</v>
      </c>
      <c r="K1375" s="21" t="s">
        <v>4894</v>
      </c>
      <c r="L1375" s="21">
        <v>5.359819771E9</v>
      </c>
      <c r="M1375" s="21" t="s">
        <v>47</v>
      </c>
      <c r="N1375" s="21" t="s">
        <v>94</v>
      </c>
      <c r="O1375" s="21" t="s">
        <v>4895</v>
      </c>
      <c r="P1375" s="21" t="s">
        <v>12490</v>
      </c>
      <c r="Q1375" s="61">
        <f>COUNTIF('Hedef Liste'!$A:$A,A1375)</f>
        <v>1</v>
      </c>
    </row>
    <row r="1376" hidden="1">
      <c r="A1376" s="21" t="s">
        <v>2078</v>
      </c>
      <c r="B1376" s="21" t="s">
        <v>2079</v>
      </c>
      <c r="C1376" s="691" t="s">
        <v>12489</v>
      </c>
      <c r="D1376" s="21" t="s">
        <v>45</v>
      </c>
      <c r="E1376" s="692">
        <v>39.0</v>
      </c>
      <c r="F1376" s="692">
        <v>8.0</v>
      </c>
      <c r="G1376" s="692">
        <v>19.0</v>
      </c>
      <c r="H1376" s="692">
        <v>10.0</v>
      </c>
      <c r="I1376" s="692">
        <v>29.0</v>
      </c>
      <c r="J1376" s="693">
        <v>0.66</v>
      </c>
      <c r="K1376" s="21" t="s">
        <v>2080</v>
      </c>
      <c r="L1376" s="21">
        <v>5.30133073E9</v>
      </c>
      <c r="M1376" s="21" t="s">
        <v>138</v>
      </c>
      <c r="N1376" s="21" t="s">
        <v>181</v>
      </c>
      <c r="O1376" s="21" t="s">
        <v>2081</v>
      </c>
      <c r="P1376" s="21" t="s">
        <v>12490</v>
      </c>
      <c r="Q1376" s="61">
        <f>COUNTIF('Hedef Liste'!$A:$A,A1376)</f>
        <v>1</v>
      </c>
    </row>
    <row r="1377" hidden="1">
      <c r="A1377" s="21" t="s">
        <v>6365</v>
      </c>
      <c r="B1377" s="21" t="s">
        <v>6366</v>
      </c>
      <c r="C1377" s="691" t="s">
        <v>12489</v>
      </c>
      <c r="D1377" s="21" t="s">
        <v>143</v>
      </c>
      <c r="E1377" s="692">
        <v>14.0</v>
      </c>
      <c r="F1377" s="694"/>
      <c r="G1377" s="692">
        <v>0.0</v>
      </c>
      <c r="H1377" s="692">
        <v>22.0</v>
      </c>
      <c r="I1377" s="692">
        <v>22.0</v>
      </c>
      <c r="J1377" s="693">
        <v>0.0</v>
      </c>
      <c r="K1377" s="21" t="s">
        <v>6367</v>
      </c>
      <c r="L1377" s="21">
        <v>2.422290745E9</v>
      </c>
      <c r="M1377" s="21" t="s">
        <v>138</v>
      </c>
      <c r="N1377" s="21" t="s">
        <v>320</v>
      </c>
      <c r="O1377" s="21" t="s">
        <v>6368</v>
      </c>
      <c r="P1377" s="21" t="s">
        <v>12490</v>
      </c>
      <c r="Q1377" s="61">
        <f>COUNTIF('Hedef Liste'!$A:$A,A1377)</f>
        <v>1</v>
      </c>
    </row>
    <row r="1378" hidden="1">
      <c r="A1378" s="21" t="s">
        <v>7637</v>
      </c>
      <c r="B1378" s="21" t="s">
        <v>7638</v>
      </c>
      <c r="C1378" s="691" t="s">
        <v>12489</v>
      </c>
      <c r="D1378" s="21" t="s">
        <v>233</v>
      </c>
      <c r="E1378" s="692">
        <v>1853.0</v>
      </c>
      <c r="F1378" s="692">
        <v>237.0</v>
      </c>
      <c r="G1378" s="692">
        <v>15.0</v>
      </c>
      <c r="H1378" s="692">
        <v>31.0</v>
      </c>
      <c r="I1378" s="692">
        <v>46.0</v>
      </c>
      <c r="J1378" s="693">
        <v>0.33</v>
      </c>
      <c r="K1378" s="21" t="s">
        <v>7639</v>
      </c>
      <c r="L1378" s="21">
        <v>5.325429716E9</v>
      </c>
      <c r="M1378" s="21" t="s">
        <v>138</v>
      </c>
      <c r="N1378" s="21" t="s">
        <v>161</v>
      </c>
      <c r="O1378" s="21" t="s">
        <v>7640</v>
      </c>
      <c r="P1378" s="21" t="s">
        <v>12490</v>
      </c>
      <c r="Q1378" s="61">
        <f>COUNTIF('Hedef Liste'!$A:$A,A1378)</f>
        <v>1</v>
      </c>
    </row>
    <row r="1379" hidden="1">
      <c r="A1379" s="21" t="s">
        <v>13274</v>
      </c>
      <c r="B1379" s="21" t="s">
        <v>13275</v>
      </c>
      <c r="C1379" s="691" t="s">
        <v>12489</v>
      </c>
      <c r="D1379" s="21" t="s">
        <v>233</v>
      </c>
      <c r="E1379" s="692">
        <v>2595.0</v>
      </c>
      <c r="F1379" s="692">
        <v>408.0</v>
      </c>
      <c r="G1379" s="692">
        <v>160.0</v>
      </c>
      <c r="H1379" s="692">
        <v>0.0</v>
      </c>
      <c r="I1379" s="692">
        <v>160.0</v>
      </c>
      <c r="J1379" s="693">
        <v>1.0</v>
      </c>
      <c r="K1379" s="21" t="s">
        <v>12816</v>
      </c>
      <c r="L1379" s="21">
        <v>9.999999999E9</v>
      </c>
      <c r="M1379" s="21" t="s">
        <v>138</v>
      </c>
      <c r="N1379" s="21" t="s">
        <v>382</v>
      </c>
      <c r="O1379" s="21" t="s">
        <v>13276</v>
      </c>
      <c r="P1379" s="21" t="s">
        <v>12505</v>
      </c>
      <c r="Q1379" s="61">
        <f>COUNTIF('Hedef Liste'!$A:$A,A1379)</f>
        <v>0</v>
      </c>
    </row>
    <row r="1380" hidden="1">
      <c r="A1380" s="21" t="s">
        <v>5614</v>
      </c>
      <c r="B1380" s="21" t="s">
        <v>5615</v>
      </c>
      <c r="C1380" s="691" t="s">
        <v>12489</v>
      </c>
      <c r="D1380" s="21" t="s">
        <v>325</v>
      </c>
      <c r="E1380" s="692">
        <v>145.0</v>
      </c>
      <c r="F1380" s="692">
        <v>2.0</v>
      </c>
      <c r="G1380" s="692">
        <v>7.0</v>
      </c>
      <c r="H1380" s="692">
        <v>8.0</v>
      </c>
      <c r="I1380" s="692">
        <v>15.0</v>
      </c>
      <c r="J1380" s="693">
        <v>0.47</v>
      </c>
      <c r="K1380" s="21" t="s">
        <v>5616</v>
      </c>
      <c r="L1380" s="21">
        <v>5.362391743E9</v>
      </c>
      <c r="M1380" s="21" t="s">
        <v>65</v>
      </c>
      <c r="N1380" s="21" t="s">
        <v>1090</v>
      </c>
      <c r="O1380" s="21" t="s">
        <v>5617</v>
      </c>
      <c r="P1380" s="21" t="s">
        <v>12490</v>
      </c>
      <c r="Q1380" s="61">
        <f>COUNTIF('Hedef Liste'!$A:$A,A1380)</f>
        <v>1</v>
      </c>
    </row>
    <row r="1381" hidden="1">
      <c r="A1381" s="21" t="s">
        <v>3490</v>
      </c>
      <c r="B1381" s="21" t="s">
        <v>13277</v>
      </c>
      <c r="C1381" s="691" t="s">
        <v>12489</v>
      </c>
      <c r="D1381" s="21" t="s">
        <v>200</v>
      </c>
      <c r="E1381" s="692">
        <v>303.0</v>
      </c>
      <c r="F1381" s="692">
        <v>37.0</v>
      </c>
      <c r="G1381" s="692">
        <v>0.0</v>
      </c>
      <c r="H1381" s="692">
        <v>91.0</v>
      </c>
      <c r="I1381" s="692">
        <v>91.0</v>
      </c>
      <c r="J1381" s="693">
        <v>0.0</v>
      </c>
      <c r="K1381" s="21" t="s">
        <v>3492</v>
      </c>
      <c r="L1381" s="21">
        <v>2.427429807E9</v>
      </c>
      <c r="M1381" s="21" t="s">
        <v>58</v>
      </c>
      <c r="N1381" s="21" t="s">
        <v>566</v>
      </c>
      <c r="O1381" s="21" t="s">
        <v>3160</v>
      </c>
      <c r="P1381" s="21" t="s">
        <v>12490</v>
      </c>
      <c r="Q1381" s="61">
        <f>COUNTIF('Hedef Liste'!$A:$A,A1381)</f>
        <v>1</v>
      </c>
    </row>
    <row r="1382" hidden="1">
      <c r="A1382" s="21" t="s">
        <v>1062</v>
      </c>
      <c r="B1382" s="21" t="s">
        <v>1063</v>
      </c>
      <c r="C1382" s="691" t="s">
        <v>12489</v>
      </c>
      <c r="D1382" s="21" t="s">
        <v>126</v>
      </c>
      <c r="E1382" s="692">
        <v>176.0</v>
      </c>
      <c r="F1382" s="692">
        <v>21.0</v>
      </c>
      <c r="G1382" s="692">
        <v>10.0</v>
      </c>
      <c r="H1382" s="692">
        <v>22.0</v>
      </c>
      <c r="I1382" s="692">
        <v>32.0</v>
      </c>
      <c r="J1382" s="693">
        <v>0.31</v>
      </c>
      <c r="K1382" s="21" t="s">
        <v>1064</v>
      </c>
      <c r="L1382" s="21">
        <v>5.412810503E9</v>
      </c>
      <c r="M1382" s="21" t="s">
        <v>65</v>
      </c>
      <c r="N1382" s="21" t="s">
        <v>1065</v>
      </c>
      <c r="O1382" s="21" t="s">
        <v>1066</v>
      </c>
      <c r="P1382" s="21" t="s">
        <v>12490</v>
      </c>
      <c r="Q1382" s="61">
        <f>COUNTIF('Hedef Liste'!$A:$A,A1382)</f>
        <v>1</v>
      </c>
    </row>
    <row r="1383" hidden="1">
      <c r="A1383" s="21" t="s">
        <v>4705</v>
      </c>
      <c r="B1383" s="21" t="s">
        <v>4706</v>
      </c>
      <c r="C1383" s="691" t="s">
        <v>12489</v>
      </c>
      <c r="D1383" s="21" t="s">
        <v>45</v>
      </c>
      <c r="E1383" s="692">
        <v>337.0</v>
      </c>
      <c r="F1383" s="692">
        <v>49.0</v>
      </c>
      <c r="G1383" s="692">
        <v>0.0</v>
      </c>
      <c r="H1383" s="692">
        <v>66.0</v>
      </c>
      <c r="I1383" s="692">
        <v>66.0</v>
      </c>
      <c r="J1383" s="693">
        <v>0.0</v>
      </c>
      <c r="K1383" s="21" t="s">
        <v>4707</v>
      </c>
      <c r="L1383" s="21">
        <v>5.426021289E9</v>
      </c>
      <c r="M1383" s="21" t="s">
        <v>544</v>
      </c>
      <c r="N1383" s="21" t="s">
        <v>663</v>
      </c>
      <c r="O1383" s="21" t="s">
        <v>4708</v>
      </c>
      <c r="P1383" s="21" t="s">
        <v>12490</v>
      </c>
      <c r="Q1383" s="61">
        <f>COUNTIF('Hedef Liste'!$A:$A,A1383)</f>
        <v>1</v>
      </c>
    </row>
    <row r="1384" hidden="1">
      <c r="A1384" s="21" t="s">
        <v>2485</v>
      </c>
      <c r="B1384" s="21" t="s">
        <v>13278</v>
      </c>
      <c r="C1384" s="691" t="s">
        <v>12489</v>
      </c>
      <c r="D1384" s="21" t="s">
        <v>45</v>
      </c>
      <c r="E1384" s="692">
        <v>111.0</v>
      </c>
      <c r="F1384" s="692">
        <v>9.0</v>
      </c>
      <c r="G1384" s="692">
        <v>0.0</v>
      </c>
      <c r="H1384" s="692">
        <v>27.0</v>
      </c>
      <c r="I1384" s="692">
        <v>27.0</v>
      </c>
      <c r="J1384" s="693">
        <v>0.0</v>
      </c>
      <c r="K1384" s="21" t="s">
        <v>2487</v>
      </c>
      <c r="L1384" s="21">
        <v>2.427422145E9</v>
      </c>
      <c r="M1384" s="21" t="s">
        <v>58</v>
      </c>
      <c r="N1384" s="21" t="s">
        <v>2488</v>
      </c>
      <c r="O1384" s="21" t="s">
        <v>2489</v>
      </c>
      <c r="P1384" s="21" t="s">
        <v>12490</v>
      </c>
      <c r="Q1384" s="61">
        <f>COUNTIF('Hedef Liste'!$A:$A,A1384)</f>
        <v>1</v>
      </c>
    </row>
    <row r="1385" hidden="1">
      <c r="A1385" s="21" t="s">
        <v>1731</v>
      </c>
      <c r="B1385" s="21" t="s">
        <v>1732</v>
      </c>
      <c r="C1385" s="691" t="s">
        <v>12489</v>
      </c>
      <c r="D1385" s="21" t="s">
        <v>818</v>
      </c>
      <c r="E1385" s="692">
        <v>10.0</v>
      </c>
      <c r="F1385" s="694"/>
      <c r="G1385" s="692">
        <v>26.0</v>
      </c>
      <c r="H1385" s="692">
        <v>0.0</v>
      </c>
      <c r="I1385" s="692">
        <v>26.0</v>
      </c>
      <c r="J1385" s="693">
        <v>1.0</v>
      </c>
      <c r="K1385" s="21" t="s">
        <v>1733</v>
      </c>
      <c r="L1385" s="21">
        <v>2.423462727E9</v>
      </c>
      <c r="M1385" s="21" t="s">
        <v>47</v>
      </c>
      <c r="N1385" s="21" t="s">
        <v>145</v>
      </c>
      <c r="O1385" s="21" t="s">
        <v>1734</v>
      </c>
      <c r="P1385" s="21" t="s">
        <v>12490</v>
      </c>
      <c r="Q1385" s="61">
        <f>COUNTIF('Hedef Liste'!$A:$A,A1385)</f>
        <v>1</v>
      </c>
    </row>
    <row r="1386" hidden="1">
      <c r="A1386" s="21" t="s">
        <v>4453</v>
      </c>
      <c r="B1386" s="21" t="s">
        <v>4454</v>
      </c>
      <c r="C1386" s="691" t="s">
        <v>12489</v>
      </c>
      <c r="D1386" s="21" t="s">
        <v>74</v>
      </c>
      <c r="E1386" s="692">
        <v>306.0</v>
      </c>
      <c r="F1386" s="692">
        <v>12.0</v>
      </c>
      <c r="G1386" s="692">
        <v>4.0</v>
      </c>
      <c r="H1386" s="692">
        <v>9.0</v>
      </c>
      <c r="I1386" s="692">
        <v>13.0</v>
      </c>
      <c r="J1386" s="693">
        <v>0.31</v>
      </c>
      <c r="K1386" s="21" t="s">
        <v>4455</v>
      </c>
      <c r="L1386" s="21">
        <v>2.423494222E9</v>
      </c>
      <c r="M1386" s="21" t="s">
        <v>47</v>
      </c>
      <c r="N1386" s="21" t="s">
        <v>187</v>
      </c>
      <c r="O1386" s="21" t="s">
        <v>4456</v>
      </c>
      <c r="P1386" s="21" t="s">
        <v>12490</v>
      </c>
      <c r="Q1386" s="61">
        <f>COUNTIF('Hedef Liste'!$A:$A,A1386)</f>
        <v>1</v>
      </c>
    </row>
    <row r="1387" hidden="1">
      <c r="A1387" s="21" t="s">
        <v>492</v>
      </c>
      <c r="B1387" s="21" t="s">
        <v>493</v>
      </c>
      <c r="C1387" s="691" t="s">
        <v>12489</v>
      </c>
      <c r="D1387" s="21" t="s">
        <v>325</v>
      </c>
      <c r="E1387" s="692">
        <v>19.0</v>
      </c>
      <c r="F1387" s="694"/>
      <c r="G1387" s="692">
        <v>11.0</v>
      </c>
      <c r="H1387" s="692">
        <v>4.0</v>
      </c>
      <c r="I1387" s="692">
        <v>15.0</v>
      </c>
      <c r="J1387" s="693">
        <v>0.73</v>
      </c>
      <c r="K1387" s="21" t="s">
        <v>494</v>
      </c>
      <c r="L1387" s="21">
        <v>5.362429353E9</v>
      </c>
      <c r="M1387" s="21" t="s">
        <v>47</v>
      </c>
      <c r="N1387" s="21" t="s">
        <v>495</v>
      </c>
      <c r="O1387" s="21" t="s">
        <v>496</v>
      </c>
      <c r="P1387" s="21" t="s">
        <v>12490</v>
      </c>
      <c r="Q1387" s="61">
        <f>COUNTIF('Hedef Liste'!$A:$A,A1387)</f>
        <v>1</v>
      </c>
    </row>
    <row r="1388" hidden="1">
      <c r="A1388" s="21" t="s">
        <v>8329</v>
      </c>
      <c r="B1388" s="21" t="s">
        <v>13279</v>
      </c>
      <c r="C1388" s="691" t="s">
        <v>12489</v>
      </c>
      <c r="D1388" s="21" t="s">
        <v>818</v>
      </c>
      <c r="E1388" s="692">
        <v>363.0</v>
      </c>
      <c r="F1388" s="692">
        <v>27.0</v>
      </c>
      <c r="G1388" s="692">
        <v>18.0</v>
      </c>
      <c r="H1388" s="692">
        <v>48.0</v>
      </c>
      <c r="I1388" s="692">
        <v>66.0</v>
      </c>
      <c r="J1388" s="693">
        <v>0.27</v>
      </c>
      <c r="K1388" s="21" t="s">
        <v>8331</v>
      </c>
      <c r="L1388" s="21">
        <v>5.373810977E9</v>
      </c>
      <c r="M1388" s="21" t="s">
        <v>47</v>
      </c>
      <c r="N1388" s="21" t="s">
        <v>227</v>
      </c>
      <c r="O1388" s="21" t="s">
        <v>13280</v>
      </c>
      <c r="P1388" s="21" t="s">
        <v>12490</v>
      </c>
      <c r="Q1388" s="61">
        <f>COUNTIF('Hedef Liste'!$A:$A,A1388)</f>
        <v>1</v>
      </c>
    </row>
    <row r="1389" hidden="1">
      <c r="A1389" s="21" t="s">
        <v>3361</v>
      </c>
      <c r="B1389" s="21" t="s">
        <v>3362</v>
      </c>
      <c r="C1389" s="691" t="s">
        <v>12489</v>
      </c>
      <c r="D1389" s="21" t="s">
        <v>1007</v>
      </c>
      <c r="E1389" s="692">
        <v>42.0</v>
      </c>
      <c r="F1389" s="692">
        <v>11.0</v>
      </c>
      <c r="G1389" s="692">
        <v>0.0</v>
      </c>
      <c r="H1389" s="692">
        <v>31.0</v>
      </c>
      <c r="I1389" s="692">
        <v>31.0</v>
      </c>
      <c r="J1389" s="693">
        <v>0.0</v>
      </c>
      <c r="K1389" s="21" t="s">
        <v>3363</v>
      </c>
      <c r="L1389" s="21">
        <v>5.327728254E9</v>
      </c>
      <c r="M1389" s="21" t="s">
        <v>65</v>
      </c>
      <c r="N1389" s="21" t="s">
        <v>483</v>
      </c>
      <c r="O1389" s="21" t="s">
        <v>3364</v>
      </c>
      <c r="P1389" s="21" t="s">
        <v>12490</v>
      </c>
      <c r="Q1389" s="61">
        <f>COUNTIF('Hedef Liste'!$A:$A,A1389)</f>
        <v>1</v>
      </c>
    </row>
    <row r="1390" hidden="1">
      <c r="A1390" s="21" t="s">
        <v>2641</v>
      </c>
      <c r="B1390" s="21" t="s">
        <v>2642</v>
      </c>
      <c r="C1390" s="691" t="s">
        <v>12489</v>
      </c>
      <c r="D1390" s="21" t="s">
        <v>325</v>
      </c>
      <c r="E1390" s="692">
        <v>402.0</v>
      </c>
      <c r="F1390" s="692">
        <v>36.0</v>
      </c>
      <c r="G1390" s="692">
        <v>3.0</v>
      </c>
      <c r="H1390" s="692">
        <v>24.0</v>
      </c>
      <c r="I1390" s="692">
        <v>27.0</v>
      </c>
      <c r="J1390" s="693">
        <v>0.11</v>
      </c>
      <c r="K1390" s="21" t="s">
        <v>2643</v>
      </c>
      <c r="L1390" s="21">
        <v>5.335532807E9</v>
      </c>
      <c r="M1390" s="21" t="s">
        <v>368</v>
      </c>
      <c r="N1390" s="21" t="s">
        <v>813</v>
      </c>
      <c r="O1390" s="21" t="s">
        <v>2644</v>
      </c>
      <c r="P1390" s="21" t="s">
        <v>12490</v>
      </c>
      <c r="Q1390" s="61">
        <f>COUNTIF('Hedef Liste'!$A:$A,A1390)</f>
        <v>1</v>
      </c>
    </row>
    <row r="1391" hidden="1">
      <c r="A1391" s="21" t="s">
        <v>1915</v>
      </c>
      <c r="B1391" s="21" t="s">
        <v>1916</v>
      </c>
      <c r="C1391" s="691" t="s">
        <v>12489</v>
      </c>
      <c r="D1391" s="21" t="s">
        <v>1007</v>
      </c>
      <c r="E1391" s="692">
        <v>101.0</v>
      </c>
      <c r="F1391" s="692">
        <v>13.0</v>
      </c>
      <c r="G1391" s="692">
        <v>4.0</v>
      </c>
      <c r="H1391" s="692">
        <v>3.0</v>
      </c>
      <c r="I1391" s="692">
        <v>7.0</v>
      </c>
      <c r="J1391" s="693">
        <v>0.57</v>
      </c>
      <c r="K1391" s="21" t="s">
        <v>1917</v>
      </c>
      <c r="L1391" s="21">
        <v>2.427434244E9</v>
      </c>
      <c r="M1391" s="21" t="s">
        <v>58</v>
      </c>
      <c r="N1391" s="21" t="s">
        <v>59</v>
      </c>
      <c r="O1391" s="21" t="s">
        <v>1918</v>
      </c>
      <c r="P1391" s="21" t="s">
        <v>12490</v>
      </c>
      <c r="Q1391" s="61">
        <f>COUNTIF('Hedef Liste'!$A:$A,A1391)</f>
        <v>1</v>
      </c>
    </row>
    <row r="1392" hidden="1">
      <c r="A1392" s="21" t="s">
        <v>5175</v>
      </c>
      <c r="B1392" s="21" t="s">
        <v>5176</v>
      </c>
      <c r="C1392" s="691" t="s">
        <v>12489</v>
      </c>
      <c r="D1392" s="21" t="s">
        <v>200</v>
      </c>
      <c r="E1392" s="692">
        <v>987.0</v>
      </c>
      <c r="F1392" s="692">
        <v>66.0</v>
      </c>
      <c r="G1392" s="692">
        <v>25.0</v>
      </c>
      <c r="H1392" s="692">
        <v>19.0</v>
      </c>
      <c r="I1392" s="692">
        <v>44.0</v>
      </c>
      <c r="J1392" s="693">
        <v>0.57</v>
      </c>
      <c r="K1392" s="21" t="s">
        <v>5177</v>
      </c>
      <c r="L1392" s="21">
        <v>5.359580638E9</v>
      </c>
      <c r="M1392" s="21" t="s">
        <v>65</v>
      </c>
      <c r="N1392" s="21" t="s">
        <v>3195</v>
      </c>
      <c r="O1392" s="21" t="s">
        <v>5178</v>
      </c>
      <c r="P1392" s="21" t="s">
        <v>12490</v>
      </c>
      <c r="Q1392" s="61">
        <f>COUNTIF('Hedef Liste'!$A:$A,A1392)</f>
        <v>1</v>
      </c>
    </row>
    <row r="1393" hidden="1">
      <c r="A1393" s="21" t="s">
        <v>13281</v>
      </c>
      <c r="B1393" s="21" t="s">
        <v>13282</v>
      </c>
      <c r="C1393" s="691" t="s">
        <v>12489</v>
      </c>
      <c r="D1393" s="21" t="s">
        <v>818</v>
      </c>
      <c r="E1393" s="692">
        <v>91.0</v>
      </c>
      <c r="F1393" s="694"/>
      <c r="G1393" s="692">
        <v>66.0</v>
      </c>
      <c r="H1393" s="692">
        <v>6.0</v>
      </c>
      <c r="I1393" s="692">
        <v>72.0</v>
      </c>
      <c r="J1393" s="693">
        <v>0.92</v>
      </c>
      <c r="K1393" s="21" t="s">
        <v>13262</v>
      </c>
      <c r="L1393" s="21">
        <v>2.42316167E9</v>
      </c>
      <c r="M1393" s="21" t="s">
        <v>47</v>
      </c>
      <c r="N1393" s="21" t="s">
        <v>145</v>
      </c>
      <c r="O1393" s="21" t="s">
        <v>13283</v>
      </c>
      <c r="P1393" s="21" t="s">
        <v>12668</v>
      </c>
      <c r="Q1393" s="61">
        <f>COUNTIF('Hedef Liste'!$A:$A,A1393)</f>
        <v>0</v>
      </c>
    </row>
    <row r="1394" hidden="1">
      <c r="A1394" s="21" t="s">
        <v>13284</v>
      </c>
      <c r="B1394" s="21" t="s">
        <v>13285</v>
      </c>
      <c r="C1394" s="691" t="s">
        <v>12489</v>
      </c>
      <c r="D1394" s="21" t="s">
        <v>818</v>
      </c>
      <c r="E1394" s="692">
        <v>432.0</v>
      </c>
      <c r="F1394" s="692">
        <v>69.0</v>
      </c>
      <c r="G1394" s="692">
        <v>50.0</v>
      </c>
      <c r="H1394" s="692">
        <v>32.0</v>
      </c>
      <c r="I1394" s="692">
        <v>82.0</v>
      </c>
      <c r="J1394" s="693">
        <v>0.61</v>
      </c>
      <c r="K1394" s="21" t="s">
        <v>13262</v>
      </c>
      <c r="L1394" s="21">
        <v>2.423171515E9</v>
      </c>
      <c r="M1394" s="21" t="s">
        <v>47</v>
      </c>
      <c r="N1394" s="21" t="s">
        <v>227</v>
      </c>
      <c r="O1394" s="21" t="s">
        <v>13286</v>
      </c>
      <c r="P1394" s="21" t="s">
        <v>12668</v>
      </c>
      <c r="Q1394" s="61">
        <f>COUNTIF('Hedef Liste'!$A:$A,A1394)</f>
        <v>0</v>
      </c>
    </row>
    <row r="1395" hidden="1">
      <c r="A1395" s="21" t="s">
        <v>4975</v>
      </c>
      <c r="B1395" s="21" t="s">
        <v>4976</v>
      </c>
      <c r="C1395" s="691" t="s">
        <v>12489</v>
      </c>
      <c r="D1395" s="21" t="s">
        <v>126</v>
      </c>
      <c r="E1395" s="692">
        <v>470.0</v>
      </c>
      <c r="F1395" s="692">
        <v>51.0</v>
      </c>
      <c r="G1395" s="692">
        <v>0.0</v>
      </c>
      <c r="H1395" s="692">
        <v>47.0</v>
      </c>
      <c r="I1395" s="692">
        <v>47.0</v>
      </c>
      <c r="J1395" s="693">
        <v>0.0</v>
      </c>
      <c r="K1395" s="21" t="s">
        <v>1605</v>
      </c>
      <c r="L1395" s="21">
        <v>5.39870399E9</v>
      </c>
      <c r="M1395" s="21" t="s">
        <v>65</v>
      </c>
      <c r="N1395" s="21" t="s">
        <v>1002</v>
      </c>
      <c r="O1395" s="21" t="s">
        <v>1606</v>
      </c>
      <c r="P1395" s="21" t="s">
        <v>12490</v>
      </c>
      <c r="Q1395" s="61">
        <f>COUNTIF('Hedef Liste'!$A:$A,A1395)</f>
        <v>1</v>
      </c>
    </row>
    <row r="1396" hidden="1">
      <c r="A1396" s="21" t="s">
        <v>5252</v>
      </c>
      <c r="B1396" s="21" t="s">
        <v>5253</v>
      </c>
      <c r="C1396" s="691" t="s">
        <v>12489</v>
      </c>
      <c r="D1396" s="21" t="s">
        <v>818</v>
      </c>
      <c r="E1396" s="692">
        <v>54.0</v>
      </c>
      <c r="F1396" s="692">
        <v>2.0</v>
      </c>
      <c r="G1396" s="692">
        <v>12.0</v>
      </c>
      <c r="H1396" s="692">
        <v>1.0</v>
      </c>
      <c r="I1396" s="692">
        <v>13.0</v>
      </c>
      <c r="J1396" s="693">
        <v>0.92</v>
      </c>
      <c r="K1396" s="21" t="s">
        <v>5254</v>
      </c>
      <c r="L1396" s="21">
        <v>5.392436373E9</v>
      </c>
      <c r="M1396" s="21" t="s">
        <v>65</v>
      </c>
      <c r="N1396" s="21" t="s">
        <v>3323</v>
      </c>
      <c r="O1396" s="21" t="s">
        <v>5255</v>
      </c>
      <c r="P1396" s="21" t="s">
        <v>12490</v>
      </c>
      <c r="Q1396" s="61">
        <f>COUNTIF('Hedef Liste'!$A:$A,A1396)</f>
        <v>1</v>
      </c>
    </row>
    <row r="1397" hidden="1">
      <c r="A1397" s="21" t="s">
        <v>879</v>
      </c>
      <c r="B1397" s="21" t="s">
        <v>880</v>
      </c>
      <c r="C1397" s="691" t="s">
        <v>12489</v>
      </c>
      <c r="D1397" s="21" t="s">
        <v>152</v>
      </c>
      <c r="E1397" s="692">
        <v>50.0</v>
      </c>
      <c r="F1397" s="692">
        <v>25.0</v>
      </c>
      <c r="G1397" s="692">
        <v>24.0</v>
      </c>
      <c r="H1397" s="692">
        <v>3.0</v>
      </c>
      <c r="I1397" s="692">
        <v>27.0</v>
      </c>
      <c r="J1397" s="693">
        <v>0.89</v>
      </c>
      <c r="K1397" s="21" t="s">
        <v>881</v>
      </c>
      <c r="L1397" s="21">
        <v>5.449307882E9</v>
      </c>
      <c r="M1397" s="21" t="s">
        <v>138</v>
      </c>
      <c r="N1397" s="21" t="s">
        <v>527</v>
      </c>
      <c r="O1397" s="21" t="s">
        <v>882</v>
      </c>
      <c r="P1397" s="21" t="s">
        <v>12490</v>
      </c>
      <c r="Q1397" s="61">
        <f>COUNTIF('Hedef Liste'!$A:$A,A1397)</f>
        <v>1</v>
      </c>
    </row>
    <row r="1398" hidden="1">
      <c r="A1398" s="21" t="s">
        <v>5650</v>
      </c>
      <c r="B1398" s="21" t="s">
        <v>5651</v>
      </c>
      <c r="C1398" s="691" t="s">
        <v>12489</v>
      </c>
      <c r="D1398" s="21" t="s">
        <v>325</v>
      </c>
      <c r="E1398" s="692">
        <v>43.0</v>
      </c>
      <c r="F1398" s="694"/>
      <c r="G1398" s="692">
        <v>8.0</v>
      </c>
      <c r="H1398" s="692">
        <v>12.0</v>
      </c>
      <c r="I1398" s="692">
        <v>20.0</v>
      </c>
      <c r="J1398" s="693">
        <v>0.4</v>
      </c>
      <c r="K1398" s="21" t="s">
        <v>5652</v>
      </c>
      <c r="L1398" s="21">
        <v>2.424177117E9</v>
      </c>
      <c r="M1398" s="21" t="s">
        <v>65</v>
      </c>
      <c r="N1398" s="21" t="s">
        <v>1852</v>
      </c>
      <c r="O1398" s="21" t="s">
        <v>5653</v>
      </c>
      <c r="P1398" s="21" t="s">
        <v>12490</v>
      </c>
      <c r="Q1398" s="61">
        <f>COUNTIF('Hedef Liste'!$A:$A,A1398)</f>
        <v>1</v>
      </c>
    </row>
    <row r="1399" hidden="1">
      <c r="A1399" s="21" t="s">
        <v>4852</v>
      </c>
      <c r="B1399" s="21" t="s">
        <v>13287</v>
      </c>
      <c r="C1399" s="691" t="s">
        <v>12489</v>
      </c>
      <c r="D1399" s="21" t="s">
        <v>200</v>
      </c>
      <c r="E1399" s="692">
        <v>20.0</v>
      </c>
      <c r="F1399" s="692">
        <v>1.0</v>
      </c>
      <c r="G1399" s="692">
        <v>28.0</v>
      </c>
      <c r="H1399" s="692">
        <v>12.0</v>
      </c>
      <c r="I1399" s="692">
        <v>40.0</v>
      </c>
      <c r="J1399" s="693">
        <v>0.7</v>
      </c>
      <c r="K1399" s="21" t="s">
        <v>4854</v>
      </c>
      <c r="L1399" s="21">
        <v>2.425040505E9</v>
      </c>
      <c r="M1399" s="21" t="s">
        <v>138</v>
      </c>
      <c r="N1399" s="21" t="s">
        <v>139</v>
      </c>
      <c r="O1399" s="21" t="s">
        <v>4855</v>
      </c>
      <c r="P1399" s="21" t="s">
        <v>12490</v>
      </c>
      <c r="Q1399" s="61">
        <f>COUNTIF('Hedef Liste'!$A:$A,A1399)</f>
        <v>1</v>
      </c>
    </row>
    <row r="1400" hidden="1">
      <c r="A1400" s="21" t="s">
        <v>1194</v>
      </c>
      <c r="B1400" s="21" t="s">
        <v>1195</v>
      </c>
      <c r="C1400" s="691" t="s">
        <v>12489</v>
      </c>
      <c r="D1400" s="21" t="s">
        <v>45</v>
      </c>
      <c r="E1400" s="692">
        <v>13.0</v>
      </c>
      <c r="F1400" s="692">
        <v>2.0</v>
      </c>
      <c r="G1400" s="692">
        <v>7.0</v>
      </c>
      <c r="H1400" s="692">
        <v>0.0</v>
      </c>
      <c r="I1400" s="692">
        <v>7.0</v>
      </c>
      <c r="J1400" s="693">
        <v>1.0</v>
      </c>
      <c r="K1400" s="21" t="s">
        <v>1196</v>
      </c>
      <c r="L1400" s="21">
        <v>5.52734287E9</v>
      </c>
      <c r="M1400" s="21" t="s">
        <v>65</v>
      </c>
      <c r="N1400" s="21" t="s">
        <v>1197</v>
      </c>
      <c r="O1400" s="21" t="s">
        <v>1198</v>
      </c>
      <c r="P1400" s="21" t="s">
        <v>12490</v>
      </c>
      <c r="Q1400" s="61">
        <f>COUNTIF('Hedef Liste'!$A:$A,A1400)</f>
        <v>1</v>
      </c>
    </row>
    <row r="1401" hidden="1">
      <c r="A1401" s="21" t="s">
        <v>2654</v>
      </c>
      <c r="B1401" s="21" t="s">
        <v>2655</v>
      </c>
      <c r="C1401" s="691" t="s">
        <v>12489</v>
      </c>
      <c r="D1401" s="21" t="s">
        <v>325</v>
      </c>
      <c r="E1401" s="692">
        <v>180.0</v>
      </c>
      <c r="F1401" s="692">
        <v>19.0</v>
      </c>
      <c r="G1401" s="692">
        <v>6.0</v>
      </c>
      <c r="H1401" s="692">
        <v>9.0</v>
      </c>
      <c r="I1401" s="692">
        <v>15.0</v>
      </c>
      <c r="J1401" s="693">
        <v>0.4</v>
      </c>
      <c r="K1401" s="21" t="s">
        <v>2656</v>
      </c>
      <c r="L1401" s="21">
        <v>5.398119697E9</v>
      </c>
      <c r="M1401" s="21" t="s">
        <v>65</v>
      </c>
      <c r="N1401" s="21" t="s">
        <v>2189</v>
      </c>
      <c r="O1401" s="21" t="s">
        <v>2657</v>
      </c>
      <c r="P1401" s="21" t="s">
        <v>12490</v>
      </c>
      <c r="Q1401" s="61">
        <f>COUNTIF('Hedef Liste'!$A:$A,A1401)</f>
        <v>1</v>
      </c>
    </row>
    <row r="1402" hidden="1">
      <c r="A1402" s="21" t="s">
        <v>13288</v>
      </c>
      <c r="B1402" s="21" t="s">
        <v>13289</v>
      </c>
      <c r="C1402" s="691" t="s">
        <v>12489</v>
      </c>
      <c r="D1402" s="21" t="s">
        <v>325</v>
      </c>
      <c r="E1402" s="692">
        <v>221.0</v>
      </c>
      <c r="F1402" s="692">
        <v>36.0</v>
      </c>
      <c r="G1402" s="692">
        <v>9.0</v>
      </c>
      <c r="H1402" s="692">
        <v>23.0</v>
      </c>
      <c r="I1402" s="692">
        <v>32.0</v>
      </c>
      <c r="J1402" s="696">
        <v>0.28</v>
      </c>
      <c r="K1402" s="21" t="s">
        <v>13290</v>
      </c>
      <c r="L1402" s="21">
        <v>5.524974207E9</v>
      </c>
      <c r="M1402" s="21" t="s">
        <v>58</v>
      </c>
      <c r="N1402" s="21" t="s">
        <v>2488</v>
      </c>
      <c r="O1402" s="21" t="s">
        <v>13291</v>
      </c>
      <c r="P1402" s="21" t="s">
        <v>12490</v>
      </c>
      <c r="Q1402" s="61">
        <f>COUNTIF('Hedef Liste'!$A:$A,A1402)</f>
        <v>0</v>
      </c>
    </row>
    <row r="1403" hidden="1">
      <c r="A1403" s="21" t="s">
        <v>3302</v>
      </c>
      <c r="B1403" s="21" t="s">
        <v>3303</v>
      </c>
      <c r="C1403" s="691" t="s">
        <v>12489</v>
      </c>
      <c r="D1403" s="21" t="s">
        <v>143</v>
      </c>
      <c r="E1403" s="692">
        <v>13.0</v>
      </c>
      <c r="F1403" s="692">
        <v>4.0</v>
      </c>
      <c r="G1403" s="692">
        <v>0.0</v>
      </c>
      <c r="H1403" s="692">
        <v>17.0</v>
      </c>
      <c r="I1403" s="692">
        <v>17.0</v>
      </c>
      <c r="J1403" s="693">
        <v>0.0</v>
      </c>
      <c r="K1403" s="21" t="s">
        <v>3304</v>
      </c>
      <c r="L1403" s="21">
        <v>2.4222991E9</v>
      </c>
      <c r="M1403" s="21" t="s">
        <v>138</v>
      </c>
      <c r="N1403" s="21" t="s">
        <v>1756</v>
      </c>
      <c r="O1403" s="21" t="s">
        <v>3305</v>
      </c>
      <c r="P1403" s="21" t="s">
        <v>12490</v>
      </c>
      <c r="Q1403" s="61">
        <f>COUNTIF('Hedef Liste'!$A:$A,A1403)</f>
        <v>1</v>
      </c>
    </row>
    <row r="1404" hidden="1">
      <c r="A1404" s="21" t="s">
        <v>952</v>
      </c>
      <c r="B1404" s="21" t="s">
        <v>953</v>
      </c>
      <c r="C1404" s="691" t="s">
        <v>12489</v>
      </c>
      <c r="D1404" s="21" t="s">
        <v>102</v>
      </c>
      <c r="E1404" s="694"/>
      <c r="F1404" s="694"/>
      <c r="G1404" s="692">
        <v>0.0</v>
      </c>
      <c r="H1404" s="692">
        <v>89.0</v>
      </c>
      <c r="I1404" s="692">
        <v>89.0</v>
      </c>
      <c r="J1404" s="693">
        <v>0.0</v>
      </c>
      <c r="K1404" s="21" t="s">
        <v>954</v>
      </c>
      <c r="L1404" s="21">
        <v>5.421301002E9</v>
      </c>
      <c r="M1404" s="21" t="s">
        <v>138</v>
      </c>
      <c r="N1404" s="21" t="s">
        <v>955</v>
      </c>
      <c r="O1404" s="21" t="s">
        <v>956</v>
      </c>
      <c r="P1404" s="21" t="s">
        <v>12490</v>
      </c>
      <c r="Q1404" s="61">
        <f>COUNTIF('Hedef Liste'!$A:$A,A1404)</f>
        <v>1</v>
      </c>
    </row>
    <row r="1405" hidden="1">
      <c r="A1405" s="21" t="s">
        <v>3952</v>
      </c>
      <c r="B1405" s="21" t="s">
        <v>13292</v>
      </c>
      <c r="C1405" s="691" t="s">
        <v>12489</v>
      </c>
      <c r="D1405" s="21" t="s">
        <v>152</v>
      </c>
      <c r="E1405" s="692">
        <v>2199.0</v>
      </c>
      <c r="F1405" s="692">
        <v>100.0</v>
      </c>
      <c r="G1405" s="692">
        <v>1.0</v>
      </c>
      <c r="H1405" s="692">
        <v>11.0</v>
      </c>
      <c r="I1405" s="692">
        <v>12.0</v>
      </c>
      <c r="J1405" s="693">
        <v>0.08</v>
      </c>
      <c r="K1405" s="21" t="s">
        <v>3954</v>
      </c>
      <c r="L1405" s="21">
        <v>5.448782072E9</v>
      </c>
      <c r="M1405" s="21" t="s">
        <v>65</v>
      </c>
      <c r="N1405" s="21" t="s">
        <v>285</v>
      </c>
      <c r="O1405" s="21" t="s">
        <v>3955</v>
      </c>
      <c r="P1405" s="21" t="s">
        <v>12490</v>
      </c>
      <c r="Q1405" s="61">
        <f>COUNTIF('Hedef Liste'!$A:$A,A1405)</f>
        <v>1</v>
      </c>
    </row>
    <row r="1406" hidden="1">
      <c r="A1406" s="21" t="s">
        <v>3766</v>
      </c>
      <c r="B1406" s="21" t="s">
        <v>3767</v>
      </c>
      <c r="C1406" s="691" t="s">
        <v>12489</v>
      </c>
      <c r="D1406" s="21" t="s">
        <v>152</v>
      </c>
      <c r="E1406" s="692">
        <v>387.0</v>
      </c>
      <c r="F1406" s="692">
        <v>4.0</v>
      </c>
      <c r="G1406" s="692">
        <v>14.0</v>
      </c>
      <c r="H1406" s="692">
        <v>3.0</v>
      </c>
      <c r="I1406" s="692">
        <v>17.0</v>
      </c>
      <c r="J1406" s="693">
        <v>0.82</v>
      </c>
      <c r="K1406" s="21" t="s">
        <v>3768</v>
      </c>
      <c r="L1406" s="21">
        <v>2.423396454E9</v>
      </c>
      <c r="M1406" s="21" t="s">
        <v>65</v>
      </c>
      <c r="N1406" s="21" t="s">
        <v>1090</v>
      </c>
      <c r="O1406" s="21" t="s">
        <v>3769</v>
      </c>
      <c r="P1406" s="21" t="s">
        <v>12490</v>
      </c>
      <c r="Q1406" s="61">
        <f>COUNTIF('Hedef Liste'!$A:$A,A1406)</f>
        <v>1</v>
      </c>
    </row>
    <row r="1407" hidden="1">
      <c r="A1407" s="21" t="s">
        <v>4407</v>
      </c>
      <c r="B1407" s="21" t="s">
        <v>4408</v>
      </c>
      <c r="C1407" s="691" t="s">
        <v>12489</v>
      </c>
      <c r="D1407" s="21" t="s">
        <v>325</v>
      </c>
      <c r="E1407" s="692">
        <v>148.0</v>
      </c>
      <c r="F1407" s="692">
        <v>14.0</v>
      </c>
      <c r="G1407" s="692">
        <v>8.0</v>
      </c>
      <c r="H1407" s="692">
        <v>9.0</v>
      </c>
      <c r="I1407" s="692">
        <v>17.0</v>
      </c>
      <c r="J1407" s="693">
        <v>0.47</v>
      </c>
      <c r="K1407" s="21" t="s">
        <v>4409</v>
      </c>
      <c r="L1407" s="21">
        <v>5.305568905E9</v>
      </c>
      <c r="M1407" s="21" t="s">
        <v>65</v>
      </c>
      <c r="N1407" s="21" t="s">
        <v>169</v>
      </c>
      <c r="O1407" s="21" t="s">
        <v>4410</v>
      </c>
      <c r="P1407" s="21" t="s">
        <v>12490</v>
      </c>
      <c r="Q1407" s="61">
        <f>COUNTIF('Hedef Liste'!$A:$A,A1407)</f>
        <v>1</v>
      </c>
    </row>
    <row r="1408" hidden="1">
      <c r="A1408" s="21" t="s">
        <v>1258</v>
      </c>
      <c r="B1408" s="21" t="s">
        <v>1259</v>
      </c>
      <c r="C1408" s="691" t="s">
        <v>12489</v>
      </c>
      <c r="D1408" s="21" t="s">
        <v>45</v>
      </c>
      <c r="E1408" s="692">
        <v>91.0</v>
      </c>
      <c r="F1408" s="692">
        <v>2.0</v>
      </c>
      <c r="G1408" s="692">
        <v>0.0</v>
      </c>
      <c r="H1408" s="692">
        <v>8.0</v>
      </c>
      <c r="I1408" s="692">
        <v>8.0</v>
      </c>
      <c r="J1408" s="693">
        <v>0.0</v>
      </c>
      <c r="K1408" s="21" t="s">
        <v>1260</v>
      </c>
      <c r="L1408" s="21">
        <v>5.355170703E9</v>
      </c>
      <c r="M1408" s="21" t="s">
        <v>47</v>
      </c>
      <c r="N1408" s="21" t="s">
        <v>1053</v>
      </c>
      <c r="O1408" s="21" t="s">
        <v>1262</v>
      </c>
      <c r="P1408" s="21" t="s">
        <v>12490</v>
      </c>
      <c r="Q1408" s="61">
        <f>COUNTIF('Hedef Liste'!$A:$A,A1408)</f>
        <v>1</v>
      </c>
    </row>
    <row r="1409" hidden="1">
      <c r="A1409" s="21" t="s">
        <v>5453</v>
      </c>
      <c r="B1409" s="21" t="s">
        <v>5454</v>
      </c>
      <c r="C1409" s="691" t="s">
        <v>12510</v>
      </c>
      <c r="D1409" s="21" t="s">
        <v>63</v>
      </c>
      <c r="E1409" s="692">
        <v>8.0</v>
      </c>
      <c r="F1409" s="694"/>
      <c r="G1409" s="692">
        <v>0.0</v>
      </c>
      <c r="H1409" s="692">
        <v>4.0</v>
      </c>
      <c r="I1409" s="692">
        <v>4.0</v>
      </c>
      <c r="J1409" s="693">
        <v>0.0</v>
      </c>
      <c r="K1409" s="21" t="s">
        <v>5455</v>
      </c>
      <c r="L1409" s="21">
        <v>5.433626211E9</v>
      </c>
      <c r="M1409" s="21" t="s">
        <v>47</v>
      </c>
      <c r="N1409" s="21" t="s">
        <v>270</v>
      </c>
      <c r="O1409" s="21" t="s">
        <v>5456</v>
      </c>
      <c r="P1409" s="21" t="s">
        <v>12490</v>
      </c>
      <c r="Q1409" s="61">
        <f>COUNTIF('Hedef Liste'!$A:$A,A1409)</f>
        <v>1</v>
      </c>
    </row>
    <row r="1410" hidden="1">
      <c r="A1410" s="21" t="s">
        <v>1800</v>
      </c>
      <c r="B1410" s="21" t="s">
        <v>1801</v>
      </c>
      <c r="C1410" s="691" t="s">
        <v>12510</v>
      </c>
      <c r="D1410" s="21" t="s">
        <v>110</v>
      </c>
      <c r="E1410" s="692">
        <v>18.0</v>
      </c>
      <c r="F1410" s="694"/>
      <c r="G1410" s="692">
        <v>0.0</v>
      </c>
      <c r="H1410" s="692">
        <v>60.0</v>
      </c>
      <c r="I1410" s="692">
        <v>60.0</v>
      </c>
      <c r="J1410" s="693">
        <v>0.0</v>
      </c>
      <c r="K1410" s="21" t="s">
        <v>1802</v>
      </c>
      <c r="L1410" s="21">
        <v>5.330798107E9</v>
      </c>
      <c r="M1410" s="21" t="s">
        <v>368</v>
      </c>
      <c r="N1410" s="21" t="s">
        <v>1803</v>
      </c>
      <c r="O1410" s="21" t="s">
        <v>1804</v>
      </c>
      <c r="P1410" s="21" t="s">
        <v>12490</v>
      </c>
      <c r="Q1410" s="61">
        <f>COUNTIF('Hedef Liste'!$A:$A,A1410)</f>
        <v>1</v>
      </c>
    </row>
    <row r="1411" hidden="1">
      <c r="A1411" s="21" t="s">
        <v>2096</v>
      </c>
      <c r="B1411" s="21" t="s">
        <v>2097</v>
      </c>
      <c r="C1411" s="691" t="s">
        <v>12489</v>
      </c>
      <c r="D1411" s="21" t="s">
        <v>102</v>
      </c>
      <c r="E1411" s="692">
        <v>366.0</v>
      </c>
      <c r="F1411" s="692">
        <v>19.0</v>
      </c>
      <c r="G1411" s="692">
        <v>0.0</v>
      </c>
      <c r="H1411" s="692">
        <v>53.0</v>
      </c>
      <c r="I1411" s="692">
        <v>53.0</v>
      </c>
      <c r="J1411" s="693">
        <v>0.0</v>
      </c>
      <c r="K1411" s="21" t="s">
        <v>2098</v>
      </c>
      <c r="L1411" s="21">
        <v>5.32466057E9</v>
      </c>
      <c r="M1411" s="21" t="s">
        <v>65</v>
      </c>
      <c r="N1411" s="21" t="s">
        <v>285</v>
      </c>
      <c r="O1411" s="21" t="s">
        <v>2099</v>
      </c>
      <c r="P1411" s="21" t="s">
        <v>12490</v>
      </c>
      <c r="Q1411" s="61">
        <f>COUNTIF('Hedef Liste'!$A:$A,A1411)</f>
        <v>1</v>
      </c>
    </row>
    <row r="1412" hidden="1">
      <c r="A1412" s="21" t="s">
        <v>8003</v>
      </c>
      <c r="B1412" s="21" t="s">
        <v>8004</v>
      </c>
      <c r="C1412" s="691" t="s">
        <v>12489</v>
      </c>
      <c r="D1412" s="21" t="s">
        <v>419</v>
      </c>
      <c r="E1412" s="692">
        <v>37.0</v>
      </c>
      <c r="F1412" s="694"/>
      <c r="G1412" s="692">
        <v>14.0</v>
      </c>
      <c r="H1412" s="692">
        <v>0.0</v>
      </c>
      <c r="I1412" s="692">
        <v>14.0</v>
      </c>
      <c r="J1412" s="693">
        <v>1.0</v>
      </c>
      <c r="K1412" s="21" t="s">
        <v>8005</v>
      </c>
      <c r="L1412" s="21">
        <v>2.423354972E9</v>
      </c>
      <c r="M1412" s="21" t="s">
        <v>65</v>
      </c>
      <c r="N1412" s="21" t="s">
        <v>734</v>
      </c>
      <c r="O1412" s="21" t="s">
        <v>8006</v>
      </c>
      <c r="P1412" s="21" t="s">
        <v>12490</v>
      </c>
      <c r="Q1412" s="61">
        <f>COUNTIF('Hedef Liste'!$A:$A,A1412)</f>
        <v>1</v>
      </c>
    </row>
    <row r="1413" hidden="1">
      <c r="A1413" s="21" t="s">
        <v>5737</v>
      </c>
      <c r="B1413" s="21" t="s">
        <v>13293</v>
      </c>
      <c r="C1413" s="691" t="s">
        <v>12489</v>
      </c>
      <c r="D1413" s="21" t="s">
        <v>126</v>
      </c>
      <c r="E1413" s="692">
        <v>877.0</v>
      </c>
      <c r="F1413" s="692">
        <v>21.0</v>
      </c>
      <c r="G1413" s="692">
        <v>2.0</v>
      </c>
      <c r="H1413" s="692">
        <v>6.0</v>
      </c>
      <c r="I1413" s="692">
        <v>8.0</v>
      </c>
      <c r="J1413" s="693">
        <v>0.25</v>
      </c>
      <c r="K1413" s="21" t="s">
        <v>5739</v>
      </c>
      <c r="L1413" s="21">
        <v>2.422422994E9</v>
      </c>
      <c r="M1413" s="21" t="s">
        <v>47</v>
      </c>
      <c r="N1413" s="21" t="s">
        <v>1059</v>
      </c>
      <c r="O1413" s="21" t="s">
        <v>5740</v>
      </c>
      <c r="P1413" s="21" t="s">
        <v>12490</v>
      </c>
      <c r="Q1413" s="61">
        <f>COUNTIF('Hedef Liste'!$A:$A,A1413)</f>
        <v>1</v>
      </c>
    </row>
    <row r="1414" hidden="1">
      <c r="A1414" s="21" t="s">
        <v>13294</v>
      </c>
      <c r="B1414" s="21" t="s">
        <v>13295</v>
      </c>
      <c r="C1414" s="691" t="s">
        <v>12489</v>
      </c>
      <c r="D1414" s="21" t="s">
        <v>233</v>
      </c>
      <c r="E1414" s="692">
        <v>15228.0</v>
      </c>
      <c r="F1414" s="692">
        <v>281.0</v>
      </c>
      <c r="G1414" s="692">
        <v>100.0</v>
      </c>
      <c r="H1414" s="692">
        <v>0.0</v>
      </c>
      <c r="I1414" s="692">
        <v>100.0</v>
      </c>
      <c r="J1414" s="693">
        <v>1.0</v>
      </c>
      <c r="K1414" s="21" t="s">
        <v>12503</v>
      </c>
      <c r="L1414" s="21">
        <v>2.123363575E9</v>
      </c>
      <c r="M1414" s="21" t="s">
        <v>47</v>
      </c>
      <c r="N1414" s="21" t="s">
        <v>4973</v>
      </c>
      <c r="O1414" s="21" t="s">
        <v>13296</v>
      </c>
      <c r="P1414" s="21" t="s">
        <v>12505</v>
      </c>
      <c r="Q1414" s="61">
        <f>COUNTIF('Hedef Liste'!$A:$A,A1414)</f>
        <v>0</v>
      </c>
    </row>
    <row r="1415" hidden="1">
      <c r="A1415" s="21" t="s">
        <v>13297</v>
      </c>
      <c r="B1415" s="21" t="s">
        <v>13298</v>
      </c>
      <c r="C1415" s="691" t="s">
        <v>12510</v>
      </c>
      <c r="D1415" s="21" t="s">
        <v>233</v>
      </c>
      <c r="E1415" s="694"/>
      <c r="F1415" s="694"/>
      <c r="G1415" s="692">
        <v>100.0</v>
      </c>
      <c r="H1415" s="692">
        <v>0.0</v>
      </c>
      <c r="I1415" s="692">
        <v>100.0</v>
      </c>
      <c r="J1415" s="696">
        <v>1.0</v>
      </c>
      <c r="K1415" s="21" t="s">
        <v>12503</v>
      </c>
      <c r="L1415" s="21">
        <v>2.123363575E9</v>
      </c>
      <c r="M1415" s="21" t="s">
        <v>58</v>
      </c>
      <c r="N1415" s="21" t="s">
        <v>1886</v>
      </c>
      <c r="O1415" s="21" t="s">
        <v>13299</v>
      </c>
      <c r="P1415" s="21" t="s">
        <v>12505</v>
      </c>
      <c r="Q1415" s="61">
        <f>COUNTIF('Hedef Liste'!$A:$A,A1415)</f>
        <v>0</v>
      </c>
    </row>
    <row r="1416" hidden="1">
      <c r="A1416" s="21" t="s">
        <v>2170</v>
      </c>
      <c r="B1416" s="21" t="s">
        <v>2171</v>
      </c>
      <c r="C1416" s="691" t="s">
        <v>12489</v>
      </c>
      <c r="D1416" s="21" t="s">
        <v>1449</v>
      </c>
      <c r="E1416" s="692">
        <v>194.0</v>
      </c>
      <c r="F1416" s="692">
        <v>10.0</v>
      </c>
      <c r="G1416" s="692">
        <v>0.0</v>
      </c>
      <c r="H1416" s="692">
        <v>31.0</v>
      </c>
      <c r="I1416" s="692">
        <v>31.0</v>
      </c>
      <c r="J1416" s="693">
        <v>0.0</v>
      </c>
      <c r="K1416" s="21" t="s">
        <v>2172</v>
      </c>
      <c r="L1416" s="21">
        <v>5.411666007E9</v>
      </c>
      <c r="M1416" s="21" t="s">
        <v>47</v>
      </c>
      <c r="N1416" s="21" t="s">
        <v>1267</v>
      </c>
      <c r="O1416" s="21" t="s">
        <v>2173</v>
      </c>
      <c r="P1416" s="21" t="s">
        <v>12490</v>
      </c>
      <c r="Q1416" s="61">
        <f>COUNTIF('Hedef Liste'!$A:$A,A1416)</f>
        <v>1</v>
      </c>
    </row>
    <row r="1417" hidden="1">
      <c r="A1417" s="21" t="s">
        <v>7843</v>
      </c>
      <c r="B1417" s="21" t="s">
        <v>7844</v>
      </c>
      <c r="C1417" s="691" t="s">
        <v>12489</v>
      </c>
      <c r="D1417" s="21" t="s">
        <v>74</v>
      </c>
      <c r="E1417" s="692">
        <v>15.0</v>
      </c>
      <c r="F1417" s="694"/>
      <c r="G1417" s="692">
        <v>0.0</v>
      </c>
      <c r="H1417" s="692">
        <v>9.0</v>
      </c>
      <c r="I1417" s="692">
        <v>9.0</v>
      </c>
      <c r="J1417" s="693">
        <v>0.0</v>
      </c>
      <c r="K1417" s="21" t="s">
        <v>7776</v>
      </c>
      <c r="L1417" s="21">
        <v>5.466920854E9</v>
      </c>
      <c r="M1417" s="21" t="s">
        <v>65</v>
      </c>
      <c r="N1417" s="21" t="s">
        <v>755</v>
      </c>
      <c r="O1417" s="21" t="s">
        <v>7845</v>
      </c>
      <c r="P1417" s="21" t="s">
        <v>12490</v>
      </c>
      <c r="Q1417" s="61">
        <f>COUNTIF('Hedef Liste'!$A:$A,A1417)</f>
        <v>1</v>
      </c>
    </row>
    <row r="1418" hidden="1">
      <c r="A1418" s="21" t="s">
        <v>5343</v>
      </c>
      <c r="B1418" s="21" t="s">
        <v>5344</v>
      </c>
      <c r="C1418" s="691" t="s">
        <v>12489</v>
      </c>
      <c r="D1418" s="21" t="s">
        <v>45</v>
      </c>
      <c r="E1418" s="695">
        <v>60.0</v>
      </c>
      <c r="F1418" s="694"/>
      <c r="G1418" s="692">
        <v>14.0</v>
      </c>
      <c r="H1418" s="692">
        <v>3.0</v>
      </c>
      <c r="I1418" s="692">
        <v>17.0</v>
      </c>
      <c r="J1418" s="693">
        <v>0.82</v>
      </c>
      <c r="K1418" s="21" t="s">
        <v>5345</v>
      </c>
      <c r="L1418" s="21">
        <v>5.393046199E9</v>
      </c>
      <c r="M1418" s="21" t="s">
        <v>58</v>
      </c>
      <c r="N1418" s="21" t="s">
        <v>1501</v>
      </c>
      <c r="O1418" s="21" t="s">
        <v>5346</v>
      </c>
      <c r="P1418" s="21" t="s">
        <v>12490</v>
      </c>
      <c r="Q1418" s="61">
        <f>COUNTIF('Hedef Liste'!$A:$A,A1418)</f>
        <v>1</v>
      </c>
    </row>
    <row r="1419" hidden="1">
      <c r="A1419" s="21" t="s">
        <v>1270</v>
      </c>
      <c r="B1419" s="21" t="s">
        <v>1271</v>
      </c>
      <c r="C1419" s="691" t="s">
        <v>12510</v>
      </c>
      <c r="D1419" s="21" t="s">
        <v>45</v>
      </c>
      <c r="E1419" s="692">
        <v>61.0</v>
      </c>
      <c r="F1419" s="694"/>
      <c r="G1419" s="692">
        <v>9.0</v>
      </c>
      <c r="H1419" s="692">
        <v>9.0</v>
      </c>
      <c r="I1419" s="692">
        <v>18.0</v>
      </c>
      <c r="J1419" s="693">
        <v>0.5</v>
      </c>
      <c r="K1419" s="21" t="s">
        <v>1272</v>
      </c>
      <c r="L1419" s="21">
        <v>5.353281928E9</v>
      </c>
      <c r="M1419" s="21" t="s">
        <v>65</v>
      </c>
      <c r="N1419" s="21" t="s">
        <v>1065</v>
      </c>
      <c r="O1419" s="21" t="s">
        <v>1273</v>
      </c>
      <c r="P1419" s="21" t="s">
        <v>12490</v>
      </c>
      <c r="Q1419" s="61">
        <f>COUNTIF('Hedef Liste'!$A:$A,A1419)</f>
        <v>1</v>
      </c>
    </row>
    <row r="1420" hidden="1">
      <c r="A1420" s="21" t="s">
        <v>2178</v>
      </c>
      <c r="B1420" s="21" t="s">
        <v>2179</v>
      </c>
      <c r="C1420" s="691" t="s">
        <v>12489</v>
      </c>
      <c r="D1420" s="21" t="s">
        <v>344</v>
      </c>
      <c r="E1420" s="692">
        <v>63.0</v>
      </c>
      <c r="F1420" s="692">
        <v>12.0</v>
      </c>
      <c r="G1420" s="692">
        <v>0.0</v>
      </c>
      <c r="H1420" s="692">
        <v>78.0</v>
      </c>
      <c r="I1420" s="692">
        <v>78.0</v>
      </c>
      <c r="J1420" s="693">
        <v>0.0</v>
      </c>
      <c r="K1420" s="21" t="s">
        <v>2180</v>
      </c>
      <c r="L1420" s="21">
        <v>5.334619616E9</v>
      </c>
      <c r="M1420" s="21" t="s">
        <v>47</v>
      </c>
      <c r="N1420" s="21" t="s">
        <v>603</v>
      </c>
      <c r="O1420" s="21" t="s">
        <v>2181</v>
      </c>
      <c r="P1420" s="21" t="s">
        <v>12490</v>
      </c>
      <c r="Q1420" s="61">
        <f>COUNTIF('Hedef Liste'!$A:$A,A1420)</f>
        <v>1</v>
      </c>
    </row>
    <row r="1421" hidden="1">
      <c r="A1421" s="21" t="s">
        <v>5426</v>
      </c>
      <c r="B1421" s="21" t="s">
        <v>5427</v>
      </c>
      <c r="C1421" s="691" t="s">
        <v>12489</v>
      </c>
      <c r="D1421" s="21" t="s">
        <v>45</v>
      </c>
      <c r="E1421" s="692">
        <v>2401.0</v>
      </c>
      <c r="F1421" s="692">
        <v>153.0</v>
      </c>
      <c r="G1421" s="692">
        <v>0.0</v>
      </c>
      <c r="H1421" s="692">
        <v>13.0</v>
      </c>
      <c r="I1421" s="692">
        <v>13.0</v>
      </c>
      <c r="J1421" s="693">
        <v>0.0</v>
      </c>
      <c r="K1421" s="21" t="s">
        <v>5428</v>
      </c>
      <c r="L1421" s="21">
        <v>5.459704943E9</v>
      </c>
      <c r="M1421" s="21" t="s">
        <v>47</v>
      </c>
      <c r="N1421" s="21" t="s">
        <v>47</v>
      </c>
      <c r="O1421" s="21" t="s">
        <v>5429</v>
      </c>
      <c r="P1421" s="21" t="s">
        <v>12490</v>
      </c>
      <c r="Q1421" s="61">
        <f>COUNTIF('Hedef Liste'!$A:$A,A1421)</f>
        <v>1</v>
      </c>
    </row>
    <row r="1422" hidden="1">
      <c r="A1422" s="21" t="s">
        <v>7815</v>
      </c>
      <c r="B1422" s="21" t="s">
        <v>7816</v>
      </c>
      <c r="C1422" s="691" t="s">
        <v>12489</v>
      </c>
      <c r="D1422" s="21" t="s">
        <v>74</v>
      </c>
      <c r="E1422" s="692">
        <v>476.0</v>
      </c>
      <c r="F1422" s="692">
        <v>28.0</v>
      </c>
      <c r="G1422" s="692">
        <v>0.0</v>
      </c>
      <c r="H1422" s="692">
        <v>11.0</v>
      </c>
      <c r="I1422" s="692">
        <v>11.0</v>
      </c>
      <c r="J1422" s="693">
        <v>0.0</v>
      </c>
      <c r="K1422" s="21" t="s">
        <v>7817</v>
      </c>
      <c r="L1422" s="21">
        <v>5.379133032E9</v>
      </c>
      <c r="M1422" s="21" t="s">
        <v>327</v>
      </c>
      <c r="N1422" s="21" t="s">
        <v>2320</v>
      </c>
      <c r="O1422" s="21" t="s">
        <v>7818</v>
      </c>
      <c r="P1422" s="21" t="s">
        <v>12490</v>
      </c>
      <c r="Q1422" s="61">
        <f>COUNTIF('Hedef Liste'!$A:$A,A1422)</f>
        <v>1</v>
      </c>
    </row>
    <row r="1423" hidden="1">
      <c r="A1423" s="21" t="s">
        <v>1707</v>
      </c>
      <c r="B1423" s="21" t="s">
        <v>1708</v>
      </c>
      <c r="C1423" s="691" t="s">
        <v>12489</v>
      </c>
      <c r="D1423" s="21" t="s">
        <v>74</v>
      </c>
      <c r="E1423" s="692">
        <v>173.0</v>
      </c>
      <c r="F1423" s="692">
        <v>25.0</v>
      </c>
      <c r="G1423" s="692">
        <v>0.0</v>
      </c>
      <c r="H1423" s="692">
        <v>13.0</v>
      </c>
      <c r="I1423" s="692">
        <v>13.0</v>
      </c>
      <c r="J1423" s="693">
        <v>0.0</v>
      </c>
      <c r="K1423" s="21" t="s">
        <v>1709</v>
      </c>
      <c r="L1423" s="21">
        <v>5.447890344E9</v>
      </c>
      <c r="M1423" s="21" t="s">
        <v>1285</v>
      </c>
      <c r="N1423" s="21" t="s">
        <v>1710</v>
      </c>
      <c r="O1423" s="21" t="s">
        <v>1711</v>
      </c>
      <c r="P1423" s="21" t="s">
        <v>12490</v>
      </c>
      <c r="Q1423" s="61">
        <f>COUNTIF('Hedef Liste'!$A:$A,A1423)</f>
        <v>1</v>
      </c>
    </row>
    <row r="1424" hidden="1">
      <c r="A1424" s="21" t="s">
        <v>6832</v>
      </c>
      <c r="B1424" s="21" t="s">
        <v>6833</v>
      </c>
      <c r="C1424" s="691" t="s">
        <v>12489</v>
      </c>
      <c r="D1424" s="21" t="s">
        <v>74</v>
      </c>
      <c r="E1424" s="692">
        <v>68.0</v>
      </c>
      <c r="F1424" s="692">
        <v>5.0</v>
      </c>
      <c r="G1424" s="692">
        <v>0.0</v>
      </c>
      <c r="H1424" s="692">
        <v>7.0</v>
      </c>
      <c r="I1424" s="692">
        <v>7.0</v>
      </c>
      <c r="J1424" s="693">
        <v>0.0</v>
      </c>
      <c r="K1424" s="21" t="s">
        <v>6834</v>
      </c>
      <c r="L1424" s="21">
        <v>5.078103135E9</v>
      </c>
      <c r="M1424" s="21" t="s">
        <v>47</v>
      </c>
      <c r="N1424" s="21" t="s">
        <v>495</v>
      </c>
      <c r="O1424" s="21" t="s">
        <v>6835</v>
      </c>
      <c r="P1424" s="21" t="s">
        <v>12490</v>
      </c>
      <c r="Q1424" s="61">
        <f>COUNTIF('Hedef Liste'!$A:$A,A1424)</f>
        <v>1</v>
      </c>
    </row>
    <row r="1425" hidden="1">
      <c r="A1425" s="21" t="s">
        <v>7587</v>
      </c>
      <c r="B1425" s="21" t="s">
        <v>7588</v>
      </c>
      <c r="C1425" s="691" t="s">
        <v>12489</v>
      </c>
      <c r="D1425" s="21" t="s">
        <v>344</v>
      </c>
      <c r="E1425" s="692">
        <v>338.0</v>
      </c>
      <c r="F1425" s="692">
        <v>33.0</v>
      </c>
      <c r="G1425" s="692">
        <v>0.0</v>
      </c>
      <c r="H1425" s="692">
        <v>12.0</v>
      </c>
      <c r="I1425" s="692">
        <v>12.0</v>
      </c>
      <c r="J1425" s="693">
        <v>0.0</v>
      </c>
      <c r="K1425" s="21" t="s">
        <v>2774</v>
      </c>
      <c r="L1425" s="21">
        <v>5.424426229E9</v>
      </c>
      <c r="M1425" s="21" t="s">
        <v>327</v>
      </c>
      <c r="N1425" s="21" t="s">
        <v>2320</v>
      </c>
      <c r="O1425" s="21" t="s">
        <v>2775</v>
      </c>
      <c r="P1425" s="21" t="s">
        <v>12490</v>
      </c>
      <c r="Q1425" s="61">
        <f>COUNTIF('Hedef Liste'!$A:$A,A1425)</f>
        <v>1</v>
      </c>
    </row>
    <row r="1426" hidden="1">
      <c r="A1426" s="21" t="s">
        <v>7119</v>
      </c>
      <c r="B1426" s="21" t="s">
        <v>7120</v>
      </c>
      <c r="C1426" s="691" t="s">
        <v>12510</v>
      </c>
      <c r="D1426" s="21" t="s">
        <v>818</v>
      </c>
      <c r="F1426" s="694"/>
      <c r="G1426" s="692">
        <v>0.0</v>
      </c>
      <c r="H1426" s="692">
        <v>66.0</v>
      </c>
      <c r="I1426" s="692">
        <v>66.0</v>
      </c>
      <c r="J1426" s="693">
        <v>0.0</v>
      </c>
      <c r="K1426" s="21" t="s">
        <v>7116</v>
      </c>
      <c r="L1426" s="21">
        <v>2.422481947E9</v>
      </c>
      <c r="M1426" s="21" t="s">
        <v>47</v>
      </c>
      <c r="N1426" s="21" t="s">
        <v>48</v>
      </c>
      <c r="O1426" s="21" t="s">
        <v>7121</v>
      </c>
      <c r="P1426" s="21" t="s">
        <v>12490</v>
      </c>
      <c r="Q1426" s="61">
        <f>COUNTIF('Hedef Liste'!$A:$A,A1426)</f>
        <v>1</v>
      </c>
    </row>
    <row r="1427" hidden="1">
      <c r="A1427" s="21" t="s">
        <v>13300</v>
      </c>
      <c r="B1427" s="21" t="s">
        <v>13301</v>
      </c>
      <c r="C1427" s="691" t="s">
        <v>12489</v>
      </c>
      <c r="D1427" s="21" t="s">
        <v>325</v>
      </c>
      <c r="E1427" s="692">
        <v>1246.0</v>
      </c>
      <c r="F1427" s="692">
        <v>147.0</v>
      </c>
      <c r="G1427" s="692">
        <v>42.0</v>
      </c>
      <c r="H1427" s="692">
        <v>1.0</v>
      </c>
      <c r="I1427" s="692">
        <v>43.0</v>
      </c>
      <c r="J1427" s="693">
        <v>0.98</v>
      </c>
      <c r="K1427" s="21" t="s">
        <v>12519</v>
      </c>
      <c r="L1427" s="21">
        <v>2.423111122E9</v>
      </c>
      <c r="M1427" s="21" t="s">
        <v>47</v>
      </c>
      <c r="N1427" s="21" t="s">
        <v>657</v>
      </c>
      <c r="O1427" s="21" t="s">
        <v>13302</v>
      </c>
      <c r="P1427" s="21" t="s">
        <v>12505</v>
      </c>
      <c r="Q1427" s="61">
        <f>COUNTIF('Hedef Liste'!$A:$A,A1427)</f>
        <v>0</v>
      </c>
    </row>
    <row r="1428" hidden="1">
      <c r="A1428" s="21" t="s">
        <v>8130</v>
      </c>
      <c r="B1428" s="21" t="s">
        <v>8131</v>
      </c>
      <c r="C1428" s="691" t="s">
        <v>12489</v>
      </c>
      <c r="D1428" s="21" t="s">
        <v>200</v>
      </c>
      <c r="E1428" s="692">
        <v>566.0</v>
      </c>
      <c r="F1428" s="694"/>
      <c r="G1428" s="692">
        <v>0.0</v>
      </c>
      <c r="H1428" s="692">
        <v>23.0</v>
      </c>
      <c r="I1428" s="692">
        <v>23.0</v>
      </c>
      <c r="J1428" s="696">
        <v>0.0</v>
      </c>
      <c r="K1428" s="21" t="s">
        <v>8132</v>
      </c>
      <c r="L1428" s="21">
        <v>2.423253737E9</v>
      </c>
      <c r="M1428" s="21" t="s">
        <v>65</v>
      </c>
      <c r="N1428" s="21" t="s">
        <v>1246</v>
      </c>
      <c r="O1428" s="21" t="s">
        <v>8133</v>
      </c>
      <c r="P1428" s="21" t="s">
        <v>12490</v>
      </c>
      <c r="Q1428" s="61">
        <f>COUNTIF('Hedef Liste'!$A:$A,A1428)</f>
        <v>1</v>
      </c>
    </row>
    <row r="1429" hidden="1">
      <c r="A1429" s="21" t="s">
        <v>4194</v>
      </c>
      <c r="B1429" s="21" t="s">
        <v>4195</v>
      </c>
      <c r="C1429" s="691" t="s">
        <v>12489</v>
      </c>
      <c r="D1429" s="21" t="s">
        <v>63</v>
      </c>
      <c r="E1429" s="692">
        <v>166.0</v>
      </c>
      <c r="F1429" s="692">
        <v>6.0</v>
      </c>
      <c r="G1429" s="692">
        <v>0.0</v>
      </c>
      <c r="H1429" s="692">
        <v>5.0</v>
      </c>
      <c r="I1429" s="692">
        <v>5.0</v>
      </c>
      <c r="J1429" s="693">
        <v>0.0</v>
      </c>
      <c r="K1429" s="21" t="s">
        <v>4196</v>
      </c>
      <c r="L1429" s="21">
        <v>5.345170305E9</v>
      </c>
      <c r="M1429" s="21" t="s">
        <v>47</v>
      </c>
      <c r="N1429" s="21" t="s">
        <v>2360</v>
      </c>
      <c r="O1429" s="21" t="s">
        <v>4197</v>
      </c>
      <c r="P1429" s="21" t="s">
        <v>12490</v>
      </c>
      <c r="Q1429" s="61">
        <f>COUNTIF('Hedef Liste'!$A:$A,A1429)</f>
        <v>1</v>
      </c>
    </row>
    <row r="1430" hidden="1">
      <c r="A1430" s="21" t="s">
        <v>5579</v>
      </c>
      <c r="B1430" s="21" t="s">
        <v>5580</v>
      </c>
      <c r="C1430" s="691" t="s">
        <v>12489</v>
      </c>
      <c r="D1430" s="21" t="s">
        <v>325</v>
      </c>
      <c r="E1430" s="692">
        <v>386.0</v>
      </c>
      <c r="F1430" s="692">
        <v>10.0</v>
      </c>
      <c r="G1430" s="692">
        <v>13.0</v>
      </c>
      <c r="H1430" s="692">
        <v>4.0</v>
      </c>
      <c r="I1430" s="692">
        <v>17.0</v>
      </c>
      <c r="J1430" s="693">
        <v>0.76</v>
      </c>
      <c r="K1430" s="21" t="s">
        <v>5581</v>
      </c>
      <c r="L1430" s="21">
        <v>2.427501533E9</v>
      </c>
      <c r="M1430" s="21" t="s">
        <v>58</v>
      </c>
      <c r="N1430" s="21" t="s">
        <v>59</v>
      </c>
      <c r="O1430" s="21" t="s">
        <v>5582</v>
      </c>
      <c r="P1430" s="21" t="s">
        <v>12490</v>
      </c>
      <c r="Q1430" s="61">
        <f>COUNTIF('Hedef Liste'!$A:$A,A1430)</f>
        <v>1</v>
      </c>
    </row>
    <row r="1431" hidden="1">
      <c r="A1431" s="21" t="s">
        <v>3370</v>
      </c>
      <c r="B1431" s="21" t="s">
        <v>3371</v>
      </c>
      <c r="C1431" s="691" t="s">
        <v>12510</v>
      </c>
      <c r="D1431" s="21" t="s">
        <v>143</v>
      </c>
      <c r="E1431" s="695">
        <v>132.0</v>
      </c>
      <c r="F1431" s="694"/>
      <c r="G1431" s="692">
        <v>18.0</v>
      </c>
      <c r="H1431" s="692">
        <v>6.0</v>
      </c>
      <c r="I1431" s="692">
        <v>24.0</v>
      </c>
      <c r="J1431" s="693">
        <v>0.75</v>
      </c>
      <c r="K1431" s="21" t="s">
        <v>3372</v>
      </c>
      <c r="L1431" s="21">
        <v>5.343503227E9</v>
      </c>
      <c r="M1431" s="21" t="s">
        <v>47</v>
      </c>
      <c r="N1431" s="21" t="s">
        <v>1059</v>
      </c>
      <c r="O1431" s="21" t="s">
        <v>13303</v>
      </c>
      <c r="P1431" s="21" t="s">
        <v>12490</v>
      </c>
      <c r="Q1431" s="61">
        <f>COUNTIF('Hedef Liste'!$A:$A,A1431)</f>
        <v>1</v>
      </c>
    </row>
    <row r="1432" hidden="1">
      <c r="A1432" s="21" t="s">
        <v>1264</v>
      </c>
      <c r="B1432" s="21" t="s">
        <v>1265</v>
      </c>
      <c r="C1432" s="691" t="s">
        <v>12489</v>
      </c>
      <c r="D1432" s="21" t="s">
        <v>152</v>
      </c>
      <c r="E1432" s="692">
        <v>95.0</v>
      </c>
      <c r="F1432" s="692">
        <v>5.0</v>
      </c>
      <c r="G1432" s="692">
        <v>0.0</v>
      </c>
      <c r="H1432" s="692">
        <v>35.0</v>
      </c>
      <c r="I1432" s="692">
        <v>35.0</v>
      </c>
      <c r="J1432" s="693">
        <v>0.0</v>
      </c>
      <c r="K1432" s="21" t="s">
        <v>1266</v>
      </c>
      <c r="L1432" s="21">
        <v>2.423412626E9</v>
      </c>
      <c r="M1432" s="21" t="s">
        <v>47</v>
      </c>
      <c r="N1432" s="21" t="s">
        <v>1267</v>
      </c>
      <c r="O1432" s="21" t="s">
        <v>1268</v>
      </c>
      <c r="P1432" s="21" t="s">
        <v>12490</v>
      </c>
      <c r="Q1432" s="61">
        <f>COUNTIF('Hedef Liste'!$A:$A,A1432)</f>
        <v>1</v>
      </c>
    </row>
    <row r="1433" hidden="1">
      <c r="A1433" s="21" t="s">
        <v>5023</v>
      </c>
      <c r="B1433" s="21" t="s">
        <v>5024</v>
      </c>
      <c r="C1433" s="691" t="s">
        <v>12510</v>
      </c>
      <c r="D1433" s="21" t="s">
        <v>200</v>
      </c>
      <c r="E1433" s="694"/>
      <c r="F1433" s="694"/>
      <c r="G1433" s="692">
        <v>0.0</v>
      </c>
      <c r="H1433" s="692">
        <v>34.0</v>
      </c>
      <c r="I1433" s="692">
        <v>34.0</v>
      </c>
      <c r="J1433" s="693">
        <v>0.0</v>
      </c>
      <c r="K1433" s="21" t="s">
        <v>5025</v>
      </c>
      <c r="L1433" s="21">
        <v>2.422273333E9</v>
      </c>
      <c r="M1433" s="21" t="s">
        <v>65</v>
      </c>
      <c r="N1433" s="21" t="s">
        <v>112</v>
      </c>
      <c r="O1433" s="21" t="s">
        <v>5026</v>
      </c>
      <c r="P1433" s="21" t="s">
        <v>12490</v>
      </c>
      <c r="Q1433" s="61">
        <f>COUNTIF('Hedef Liste'!$A:$A,A1433)</f>
        <v>1</v>
      </c>
    </row>
    <row r="1434" hidden="1">
      <c r="A1434" s="21" t="s">
        <v>6233</v>
      </c>
      <c r="B1434" s="21" t="s">
        <v>6234</v>
      </c>
      <c r="C1434" s="691" t="s">
        <v>12489</v>
      </c>
      <c r="D1434" s="21" t="s">
        <v>818</v>
      </c>
      <c r="E1434" s="692">
        <v>252.0</v>
      </c>
      <c r="F1434" s="692">
        <v>57.0</v>
      </c>
      <c r="G1434" s="692">
        <v>0.0</v>
      </c>
      <c r="H1434" s="692">
        <v>158.0</v>
      </c>
      <c r="I1434" s="692">
        <v>158.0</v>
      </c>
      <c r="J1434" s="693">
        <v>0.0</v>
      </c>
      <c r="K1434" s="21" t="s">
        <v>6235</v>
      </c>
      <c r="L1434" s="21">
        <v>2.427126066E9</v>
      </c>
      <c r="M1434" s="21" t="s">
        <v>388</v>
      </c>
      <c r="N1434" s="21" t="s">
        <v>647</v>
      </c>
      <c r="O1434" s="21" t="s">
        <v>6236</v>
      </c>
      <c r="P1434" s="21" t="s">
        <v>12490</v>
      </c>
      <c r="Q1434" s="61">
        <f>COUNTIF('Hedef Liste'!$A:$A,A1434)</f>
        <v>1</v>
      </c>
    </row>
    <row r="1435" hidden="1">
      <c r="A1435" s="21" t="s">
        <v>5817</v>
      </c>
      <c r="B1435" s="21" t="s">
        <v>5818</v>
      </c>
      <c r="C1435" s="691" t="s">
        <v>12489</v>
      </c>
      <c r="D1435" s="21" t="s">
        <v>63</v>
      </c>
      <c r="E1435" s="692">
        <v>159.0</v>
      </c>
      <c r="F1435" s="692">
        <v>21.0</v>
      </c>
      <c r="G1435" s="692">
        <v>0.0</v>
      </c>
      <c r="H1435" s="692">
        <v>18.0</v>
      </c>
      <c r="I1435" s="692">
        <v>18.0</v>
      </c>
      <c r="J1435" s="693">
        <v>0.0</v>
      </c>
      <c r="K1435" s="21" t="s">
        <v>5819</v>
      </c>
      <c r="L1435" s="21">
        <v>2.425121266E9</v>
      </c>
      <c r="M1435" s="21" t="s">
        <v>368</v>
      </c>
      <c r="N1435" s="21" t="s">
        <v>813</v>
      </c>
      <c r="O1435" s="21" t="s">
        <v>5820</v>
      </c>
      <c r="P1435" s="21" t="s">
        <v>12490</v>
      </c>
      <c r="Q1435" s="61">
        <f>COUNTIF('Hedef Liste'!$A:$A,A1435)</f>
        <v>1</v>
      </c>
    </row>
    <row r="1436" hidden="1">
      <c r="A1436" s="21" t="s">
        <v>13304</v>
      </c>
      <c r="B1436" s="21" t="s">
        <v>13305</v>
      </c>
      <c r="C1436" s="691" t="s">
        <v>12489</v>
      </c>
      <c r="D1436" s="21" t="s">
        <v>233</v>
      </c>
      <c r="E1436" s="692">
        <v>23265.0</v>
      </c>
      <c r="F1436" s="692">
        <v>467.0</v>
      </c>
      <c r="G1436" s="692">
        <v>99.0</v>
      </c>
      <c r="H1436" s="692">
        <v>1.0</v>
      </c>
      <c r="I1436" s="692">
        <v>100.0</v>
      </c>
      <c r="J1436" s="693">
        <v>0.99</v>
      </c>
      <c r="K1436" s="21" t="s">
        <v>13216</v>
      </c>
      <c r="L1436" s="21">
        <v>2.123363575E9</v>
      </c>
      <c r="M1436" s="21" t="s">
        <v>47</v>
      </c>
      <c r="N1436" s="21" t="s">
        <v>264</v>
      </c>
      <c r="O1436" s="21" t="s">
        <v>13306</v>
      </c>
      <c r="P1436" s="21" t="s">
        <v>12505</v>
      </c>
      <c r="Q1436" s="61">
        <f>COUNTIF('Hedef Liste'!$A:$A,A1436)</f>
        <v>0</v>
      </c>
    </row>
    <row r="1437" hidden="1">
      <c r="A1437" s="21" t="s">
        <v>4353</v>
      </c>
      <c r="B1437" s="21" t="s">
        <v>4354</v>
      </c>
      <c r="C1437" s="691" t="s">
        <v>12489</v>
      </c>
      <c r="D1437" s="21" t="s">
        <v>818</v>
      </c>
      <c r="E1437" s="692">
        <v>511.0</v>
      </c>
      <c r="F1437" s="692">
        <v>85.0</v>
      </c>
      <c r="G1437" s="692">
        <v>3.0</v>
      </c>
      <c r="H1437" s="692">
        <v>30.0</v>
      </c>
      <c r="I1437" s="692">
        <v>33.0</v>
      </c>
      <c r="J1437" s="693">
        <v>0.09</v>
      </c>
      <c r="K1437" s="21" t="s">
        <v>4355</v>
      </c>
      <c r="L1437" s="21">
        <v>2.423343073E9</v>
      </c>
      <c r="M1437" s="21" t="s">
        <v>65</v>
      </c>
      <c r="N1437" s="21" t="s">
        <v>734</v>
      </c>
      <c r="O1437" s="21" t="s">
        <v>4356</v>
      </c>
      <c r="P1437" s="21" t="s">
        <v>12490</v>
      </c>
      <c r="Q1437" s="61">
        <f>COUNTIF('Hedef Liste'!$A:$A,A1437)</f>
        <v>1</v>
      </c>
    </row>
    <row r="1438" hidden="1">
      <c r="A1438" s="21" t="s">
        <v>5911</v>
      </c>
      <c r="B1438" s="21" t="s">
        <v>5912</v>
      </c>
      <c r="C1438" s="691" t="s">
        <v>12489</v>
      </c>
      <c r="D1438" s="21" t="s">
        <v>200</v>
      </c>
      <c r="E1438" s="692">
        <v>1636.0</v>
      </c>
      <c r="F1438" s="692">
        <v>130.0</v>
      </c>
      <c r="G1438" s="692">
        <v>21.0</v>
      </c>
      <c r="H1438" s="692">
        <v>27.0</v>
      </c>
      <c r="I1438" s="692">
        <v>48.0</v>
      </c>
      <c r="J1438" s="693">
        <v>0.44</v>
      </c>
      <c r="K1438" s="21" t="s">
        <v>5913</v>
      </c>
      <c r="L1438" s="21">
        <v>2.4222702E9</v>
      </c>
      <c r="M1438" s="21" t="s">
        <v>65</v>
      </c>
      <c r="N1438" s="21" t="s">
        <v>112</v>
      </c>
      <c r="O1438" s="21" t="s">
        <v>5914</v>
      </c>
      <c r="P1438" s="21" t="s">
        <v>12490</v>
      </c>
      <c r="Q1438" s="61">
        <f>COUNTIF('Hedef Liste'!$A:$A,A1438)</f>
        <v>1</v>
      </c>
    </row>
    <row r="1439" hidden="1">
      <c r="A1439" s="21" t="s">
        <v>1840</v>
      </c>
      <c r="B1439" s="21" t="s">
        <v>1841</v>
      </c>
      <c r="C1439" s="691" t="s">
        <v>12489</v>
      </c>
      <c r="D1439" s="21" t="s">
        <v>233</v>
      </c>
      <c r="E1439" s="692">
        <v>678.0</v>
      </c>
      <c r="F1439" s="692">
        <v>157.0</v>
      </c>
      <c r="G1439" s="692">
        <v>0.0</v>
      </c>
      <c r="H1439" s="692">
        <v>18.0</v>
      </c>
      <c r="I1439" s="692">
        <v>18.0</v>
      </c>
      <c r="J1439" s="693">
        <v>0.0</v>
      </c>
      <c r="K1439" s="21" t="s">
        <v>1842</v>
      </c>
      <c r="L1439" s="21">
        <v>5.318470416E9</v>
      </c>
      <c r="M1439" s="21" t="s">
        <v>368</v>
      </c>
      <c r="N1439" s="21" t="s">
        <v>369</v>
      </c>
      <c r="O1439" s="21" t="s">
        <v>1843</v>
      </c>
      <c r="P1439" s="21" t="s">
        <v>12490</v>
      </c>
      <c r="Q1439" s="61">
        <f>COUNTIF('Hedef Liste'!$A:$A,A1439)</f>
        <v>1</v>
      </c>
    </row>
    <row r="1440" hidden="1">
      <c r="A1440" s="21" t="s">
        <v>1338</v>
      </c>
      <c r="B1440" s="21" t="s">
        <v>13307</v>
      </c>
      <c r="C1440" s="691" t="s">
        <v>12489</v>
      </c>
      <c r="D1440" s="21" t="s">
        <v>818</v>
      </c>
      <c r="E1440" s="692">
        <v>26.0</v>
      </c>
      <c r="F1440" s="692">
        <v>2.0</v>
      </c>
      <c r="G1440" s="692">
        <v>27.0</v>
      </c>
      <c r="H1440" s="692">
        <v>43.0</v>
      </c>
      <c r="I1440" s="692">
        <v>70.0</v>
      </c>
      <c r="J1440" s="696">
        <v>0.39</v>
      </c>
      <c r="K1440" s="21" t="s">
        <v>1340</v>
      </c>
      <c r="L1440" s="21">
        <v>2.42242242E9</v>
      </c>
      <c r="M1440" s="21" t="s">
        <v>47</v>
      </c>
      <c r="N1440" s="21" t="s">
        <v>48</v>
      </c>
      <c r="O1440" s="21" t="s">
        <v>1341</v>
      </c>
      <c r="P1440" s="21" t="s">
        <v>12490</v>
      </c>
      <c r="Q1440" s="61">
        <f>COUNTIF('Hedef Liste'!$A:$A,A1440)</f>
        <v>1</v>
      </c>
    </row>
    <row r="1441" hidden="1">
      <c r="A1441" s="21" t="s">
        <v>4795</v>
      </c>
      <c r="B1441" s="21" t="s">
        <v>4796</v>
      </c>
      <c r="C1441" s="691" t="s">
        <v>12489</v>
      </c>
      <c r="D1441" s="21" t="s">
        <v>126</v>
      </c>
      <c r="E1441" s="692">
        <v>1.0</v>
      </c>
      <c r="F1441" s="694"/>
      <c r="G1441" s="692">
        <v>2.0</v>
      </c>
      <c r="H1441" s="692">
        <v>1.0</v>
      </c>
      <c r="I1441" s="692">
        <v>3.0</v>
      </c>
      <c r="J1441" s="693">
        <v>0.67</v>
      </c>
      <c r="K1441" s="21" t="s">
        <v>4797</v>
      </c>
      <c r="L1441" s="21">
        <v>2.4234407E9</v>
      </c>
      <c r="M1441" s="21" t="s">
        <v>47</v>
      </c>
      <c r="N1441" s="21" t="s">
        <v>719</v>
      </c>
      <c r="O1441" s="21" t="s">
        <v>4798</v>
      </c>
      <c r="P1441" s="21" t="s">
        <v>12490</v>
      </c>
      <c r="Q1441" s="61">
        <f>COUNTIF('Hedef Liste'!$A:$A,A1441)</f>
        <v>1</v>
      </c>
    </row>
    <row r="1442" hidden="1">
      <c r="A1442" s="21" t="s">
        <v>2690</v>
      </c>
      <c r="B1442" s="21" t="s">
        <v>2691</v>
      </c>
      <c r="C1442" s="691" t="s">
        <v>12510</v>
      </c>
      <c r="D1442" s="21" t="s">
        <v>143</v>
      </c>
      <c r="F1442" s="694"/>
      <c r="G1442" s="692">
        <v>0.0</v>
      </c>
      <c r="H1442" s="692">
        <v>10.0</v>
      </c>
      <c r="I1442" s="692">
        <v>10.0</v>
      </c>
      <c r="J1442" s="693">
        <v>0.0</v>
      </c>
      <c r="K1442" s="21" t="s">
        <v>2692</v>
      </c>
      <c r="L1442" s="21">
        <v>5.335456215E9</v>
      </c>
      <c r="M1442" s="21" t="s">
        <v>138</v>
      </c>
      <c r="N1442" s="21" t="s">
        <v>202</v>
      </c>
      <c r="O1442" s="21" t="s">
        <v>2693</v>
      </c>
      <c r="P1442" s="21" t="s">
        <v>12490</v>
      </c>
      <c r="Q1442" s="61">
        <f>COUNTIF('Hedef Liste'!$A:$A,A1442)</f>
        <v>1</v>
      </c>
    </row>
    <row r="1443" hidden="1">
      <c r="A1443" s="21" t="s">
        <v>7489</v>
      </c>
      <c r="B1443" s="21" t="s">
        <v>7490</v>
      </c>
      <c r="C1443" s="691" t="s">
        <v>12489</v>
      </c>
      <c r="D1443" s="21" t="s">
        <v>200</v>
      </c>
      <c r="E1443" s="694"/>
      <c r="F1443" s="694"/>
      <c r="G1443" s="692">
        <v>0.0</v>
      </c>
      <c r="H1443" s="692">
        <v>20.0</v>
      </c>
      <c r="I1443" s="692">
        <v>20.0</v>
      </c>
      <c r="J1443" s="693">
        <v>0.0</v>
      </c>
      <c r="K1443" s="21" t="s">
        <v>7491</v>
      </c>
      <c r="L1443" s="21">
        <v>5.369969221E9</v>
      </c>
      <c r="M1443" s="21" t="s">
        <v>65</v>
      </c>
      <c r="N1443" s="21" t="s">
        <v>2065</v>
      </c>
      <c r="O1443" s="21" t="s">
        <v>7492</v>
      </c>
      <c r="P1443" s="21" t="s">
        <v>12490</v>
      </c>
      <c r="Q1443" s="61">
        <f>COUNTIF('Hedef Liste'!$A:$A,A1443)</f>
        <v>1</v>
      </c>
    </row>
    <row r="1444" hidden="1">
      <c r="A1444" s="21" t="s">
        <v>5916</v>
      </c>
      <c r="B1444" s="21" t="s">
        <v>5917</v>
      </c>
      <c r="C1444" s="691" t="s">
        <v>12489</v>
      </c>
      <c r="D1444" s="21" t="s">
        <v>45</v>
      </c>
      <c r="E1444" s="692">
        <v>1029.0</v>
      </c>
      <c r="F1444" s="692">
        <v>54.0</v>
      </c>
      <c r="G1444" s="692">
        <v>0.0</v>
      </c>
      <c r="H1444" s="692">
        <v>26.0</v>
      </c>
      <c r="I1444" s="692">
        <v>26.0</v>
      </c>
      <c r="J1444" s="693">
        <v>0.0</v>
      </c>
      <c r="K1444" s="21" t="s">
        <v>5918</v>
      </c>
      <c r="L1444" s="21">
        <v>2.425131415E9</v>
      </c>
      <c r="M1444" s="21" t="s">
        <v>368</v>
      </c>
      <c r="N1444" s="21" t="s">
        <v>813</v>
      </c>
      <c r="O1444" s="21" t="s">
        <v>5919</v>
      </c>
      <c r="P1444" s="21" t="s">
        <v>12490</v>
      </c>
      <c r="Q1444" s="61">
        <f>COUNTIF('Hedef Liste'!$A:$A,A1444)</f>
        <v>1</v>
      </c>
    </row>
    <row r="1445" hidden="1">
      <c r="A1445" s="21" t="s">
        <v>5863</v>
      </c>
      <c r="B1445" s="21" t="s">
        <v>5864</v>
      </c>
      <c r="C1445" s="691" t="s">
        <v>12489</v>
      </c>
      <c r="D1445" s="21" t="s">
        <v>233</v>
      </c>
      <c r="E1445" s="692">
        <v>208.0</v>
      </c>
      <c r="F1445" s="692">
        <v>31.0</v>
      </c>
      <c r="G1445" s="692">
        <v>0.0</v>
      </c>
      <c r="H1445" s="692">
        <v>15.0</v>
      </c>
      <c r="I1445" s="692">
        <v>15.0</v>
      </c>
      <c r="J1445" s="693">
        <v>0.0</v>
      </c>
      <c r="K1445" s="21" t="s">
        <v>5865</v>
      </c>
      <c r="L1445" s="21">
        <v>2.425387898E9</v>
      </c>
      <c r="M1445" s="21" t="s">
        <v>368</v>
      </c>
      <c r="N1445" s="21" t="s">
        <v>848</v>
      </c>
      <c r="O1445" s="21" t="s">
        <v>5866</v>
      </c>
      <c r="P1445" s="21" t="s">
        <v>12490</v>
      </c>
      <c r="Q1445" s="61">
        <f>COUNTIF('Hedef Liste'!$A:$A,A1445)</f>
        <v>1</v>
      </c>
    </row>
    <row r="1446" hidden="1">
      <c r="A1446" s="21" t="s">
        <v>6752</v>
      </c>
      <c r="B1446" s="21" t="s">
        <v>6753</v>
      </c>
      <c r="C1446" s="691" t="s">
        <v>12489</v>
      </c>
      <c r="D1446" s="21" t="s">
        <v>110</v>
      </c>
      <c r="E1446" s="692">
        <v>41.0</v>
      </c>
      <c r="F1446" s="692">
        <v>10.0</v>
      </c>
      <c r="G1446" s="692">
        <v>6.0</v>
      </c>
      <c r="H1446" s="692">
        <v>107.0</v>
      </c>
      <c r="I1446" s="692">
        <v>113.0</v>
      </c>
      <c r="J1446" s="693">
        <v>0.05</v>
      </c>
      <c r="K1446" s="21" t="s">
        <v>6754</v>
      </c>
      <c r="L1446" s="21">
        <v>5.352622264E9</v>
      </c>
      <c r="M1446" s="21" t="s">
        <v>1047</v>
      </c>
      <c r="N1446" s="21" t="s">
        <v>483</v>
      </c>
      <c r="O1446" s="21" t="s">
        <v>6755</v>
      </c>
      <c r="P1446" s="21" t="s">
        <v>12490</v>
      </c>
      <c r="Q1446" s="61">
        <f>COUNTIF('Hedef Liste'!$A:$A,A1446)</f>
        <v>1</v>
      </c>
    </row>
    <row r="1447" hidden="1">
      <c r="A1447" s="21" t="s">
        <v>5772</v>
      </c>
      <c r="B1447" s="21" t="s">
        <v>5773</v>
      </c>
      <c r="C1447" s="691" t="s">
        <v>12489</v>
      </c>
      <c r="D1447" s="21" t="s">
        <v>74</v>
      </c>
      <c r="E1447" s="692">
        <v>39.0</v>
      </c>
      <c r="F1447" s="694"/>
      <c r="G1447" s="692">
        <v>0.0</v>
      </c>
      <c r="H1447" s="692">
        <v>23.0</v>
      </c>
      <c r="I1447" s="692">
        <v>23.0</v>
      </c>
      <c r="J1447" s="693">
        <v>0.0</v>
      </c>
      <c r="K1447" s="21" t="s">
        <v>5774</v>
      </c>
      <c r="L1447" s="21">
        <v>2.424213629E9</v>
      </c>
      <c r="M1447" s="21" t="s">
        <v>1285</v>
      </c>
      <c r="N1447" s="21" t="s">
        <v>1710</v>
      </c>
      <c r="O1447" s="21" t="s">
        <v>5775</v>
      </c>
      <c r="P1447" s="21" t="s">
        <v>12490</v>
      </c>
      <c r="Q1447" s="61">
        <f>COUNTIF('Hedef Liste'!$A:$A,A1447)</f>
        <v>1</v>
      </c>
    </row>
    <row r="1448" hidden="1">
      <c r="A1448" s="21" t="s">
        <v>7792</v>
      </c>
      <c r="B1448" s="21" t="s">
        <v>7793</v>
      </c>
      <c r="C1448" s="691" t="s">
        <v>12489</v>
      </c>
      <c r="D1448" s="21" t="s">
        <v>74</v>
      </c>
      <c r="E1448" s="692">
        <v>75.0</v>
      </c>
      <c r="F1448" s="694"/>
      <c r="G1448" s="692">
        <v>0.0</v>
      </c>
      <c r="H1448" s="692">
        <v>10.0</v>
      </c>
      <c r="I1448" s="692">
        <v>10.0</v>
      </c>
      <c r="J1448" s="696">
        <v>0.0</v>
      </c>
      <c r="K1448" s="21" t="s">
        <v>7794</v>
      </c>
      <c r="L1448" s="21">
        <v>5.446779452E9</v>
      </c>
      <c r="M1448" s="21" t="s">
        <v>47</v>
      </c>
      <c r="N1448" s="21" t="s">
        <v>4210</v>
      </c>
      <c r="O1448" s="21" t="s">
        <v>7795</v>
      </c>
      <c r="P1448" s="21" t="s">
        <v>12490</v>
      </c>
      <c r="Q1448" s="61">
        <f>COUNTIF('Hedef Liste'!$A:$A,A1448)</f>
        <v>1</v>
      </c>
    </row>
    <row r="1449" hidden="1">
      <c r="A1449" s="21" t="s">
        <v>962</v>
      </c>
      <c r="B1449" s="21" t="s">
        <v>13308</v>
      </c>
      <c r="C1449" s="691" t="s">
        <v>12489</v>
      </c>
      <c r="D1449" s="21" t="s">
        <v>74</v>
      </c>
      <c r="E1449" s="692">
        <v>157.0</v>
      </c>
      <c r="F1449" s="692">
        <v>17.0</v>
      </c>
      <c r="G1449" s="692">
        <v>0.0</v>
      </c>
      <c r="H1449" s="692">
        <v>16.0</v>
      </c>
      <c r="I1449" s="692">
        <v>16.0</v>
      </c>
      <c r="J1449" s="693">
        <v>0.0</v>
      </c>
      <c r="K1449" s="21" t="s">
        <v>964</v>
      </c>
      <c r="L1449" s="21">
        <v>5.324786739E9</v>
      </c>
      <c r="M1449" s="21" t="s">
        <v>138</v>
      </c>
      <c r="N1449" s="21" t="s">
        <v>320</v>
      </c>
      <c r="O1449" s="21" t="s">
        <v>13309</v>
      </c>
      <c r="P1449" s="21" t="s">
        <v>12490</v>
      </c>
      <c r="Q1449" s="61">
        <f>COUNTIF('Hedef Liste'!$A:$A,A1449)</f>
        <v>1</v>
      </c>
    </row>
    <row r="1450" hidden="1">
      <c r="A1450" s="21" t="s">
        <v>2308</v>
      </c>
      <c r="B1450" s="21" t="s">
        <v>2309</v>
      </c>
      <c r="C1450" s="691" t="s">
        <v>12489</v>
      </c>
      <c r="D1450" s="21" t="s">
        <v>200</v>
      </c>
      <c r="E1450" s="692">
        <v>97.0</v>
      </c>
      <c r="F1450" s="692">
        <v>44.0</v>
      </c>
      <c r="G1450" s="692">
        <v>14.0</v>
      </c>
      <c r="H1450" s="692">
        <v>10.0</v>
      </c>
      <c r="I1450" s="692">
        <v>24.0</v>
      </c>
      <c r="J1450" s="693">
        <v>0.58</v>
      </c>
      <c r="K1450" s="21" t="s">
        <v>2310</v>
      </c>
      <c r="L1450" s="21">
        <v>2.423495033E9</v>
      </c>
      <c r="M1450" s="21" t="s">
        <v>47</v>
      </c>
      <c r="N1450" s="21" t="s">
        <v>187</v>
      </c>
      <c r="O1450" s="21" t="s">
        <v>2311</v>
      </c>
      <c r="P1450" s="21" t="s">
        <v>12490</v>
      </c>
      <c r="Q1450" s="61">
        <f>COUNTIF('Hedef Liste'!$A:$A,A1450)</f>
        <v>1</v>
      </c>
    </row>
    <row r="1451" hidden="1">
      <c r="A1451" s="21" t="s">
        <v>7319</v>
      </c>
      <c r="B1451" s="21" t="s">
        <v>7320</v>
      </c>
      <c r="C1451" s="691" t="s">
        <v>12489</v>
      </c>
      <c r="D1451" s="21" t="s">
        <v>1449</v>
      </c>
      <c r="E1451" s="692">
        <v>28.0</v>
      </c>
      <c r="F1451" s="692">
        <v>13.0</v>
      </c>
      <c r="G1451" s="692">
        <v>0.0</v>
      </c>
      <c r="H1451" s="692">
        <v>84.0</v>
      </c>
      <c r="I1451" s="692">
        <v>84.0</v>
      </c>
      <c r="J1451" s="693">
        <v>0.0</v>
      </c>
      <c r="K1451" s="21" t="s">
        <v>7317</v>
      </c>
      <c r="L1451" s="21">
        <v>5.431260707E9</v>
      </c>
      <c r="M1451" s="21" t="s">
        <v>138</v>
      </c>
      <c r="N1451" s="21" t="s">
        <v>333</v>
      </c>
      <c r="O1451" s="21" t="s">
        <v>7321</v>
      </c>
      <c r="P1451" s="21" t="s">
        <v>12490</v>
      </c>
      <c r="Q1451" s="61">
        <f>COUNTIF('Hedef Liste'!$A:$A,A1451)</f>
        <v>1</v>
      </c>
    </row>
    <row r="1452" hidden="1">
      <c r="A1452" s="21" t="s">
        <v>3621</v>
      </c>
      <c r="B1452" s="21" t="s">
        <v>3622</v>
      </c>
      <c r="C1452" s="691" t="s">
        <v>12510</v>
      </c>
      <c r="D1452" s="21" t="s">
        <v>110</v>
      </c>
      <c r="E1452" s="692">
        <v>3.0</v>
      </c>
      <c r="F1452" s="694"/>
      <c r="G1452" s="692">
        <v>0.0</v>
      </c>
      <c r="H1452" s="692">
        <v>42.0</v>
      </c>
      <c r="I1452" s="692">
        <v>42.0</v>
      </c>
      <c r="J1452" s="693">
        <v>0.0</v>
      </c>
      <c r="K1452" s="21" t="s">
        <v>3623</v>
      </c>
      <c r="L1452" s="21">
        <v>2.425114511E9</v>
      </c>
      <c r="M1452" s="21" t="s">
        <v>368</v>
      </c>
      <c r="N1452" s="21" t="s">
        <v>825</v>
      </c>
      <c r="O1452" s="21" t="s">
        <v>3624</v>
      </c>
      <c r="P1452" s="21" t="s">
        <v>12490</v>
      </c>
      <c r="Q1452" s="61">
        <f>COUNTIF('Hedef Liste'!$A:$A,A1452)</f>
        <v>1</v>
      </c>
    </row>
    <row r="1453" hidden="1">
      <c r="A1453" s="21" t="s">
        <v>1384</v>
      </c>
      <c r="B1453" s="21" t="s">
        <v>1385</v>
      </c>
      <c r="C1453" s="691" t="s">
        <v>12489</v>
      </c>
      <c r="D1453" s="21" t="s">
        <v>200</v>
      </c>
      <c r="E1453" s="692">
        <v>141.0</v>
      </c>
      <c r="F1453" s="692">
        <v>124.0</v>
      </c>
      <c r="G1453" s="692">
        <v>0.0</v>
      </c>
      <c r="H1453" s="692">
        <v>18.0</v>
      </c>
      <c r="I1453" s="692">
        <v>18.0</v>
      </c>
      <c r="J1453" s="693">
        <v>0.0</v>
      </c>
      <c r="K1453" s="21" t="s">
        <v>1386</v>
      </c>
      <c r="L1453" s="21">
        <v>2.42226201E9</v>
      </c>
      <c r="M1453" s="21" t="s">
        <v>65</v>
      </c>
      <c r="N1453" s="21" t="s">
        <v>256</v>
      </c>
      <c r="O1453" s="21" t="s">
        <v>1387</v>
      </c>
      <c r="P1453" s="21" t="s">
        <v>12490</v>
      </c>
      <c r="Q1453" s="61">
        <f>COUNTIF('Hedef Liste'!$A:$A,A1453)</f>
        <v>1</v>
      </c>
    </row>
    <row r="1454" hidden="1">
      <c r="A1454" s="21" t="s">
        <v>4519</v>
      </c>
      <c r="B1454" s="21" t="s">
        <v>4520</v>
      </c>
      <c r="C1454" s="691" t="s">
        <v>12489</v>
      </c>
      <c r="D1454" s="21" t="s">
        <v>1449</v>
      </c>
      <c r="E1454" s="692">
        <v>40.0</v>
      </c>
      <c r="F1454" s="692">
        <v>11.0</v>
      </c>
      <c r="G1454" s="692">
        <v>0.0</v>
      </c>
      <c r="H1454" s="692">
        <v>43.0</v>
      </c>
      <c r="I1454" s="692">
        <v>43.0</v>
      </c>
      <c r="J1454" s="693">
        <v>0.0</v>
      </c>
      <c r="K1454" s="21" t="s">
        <v>4521</v>
      </c>
      <c r="L1454" s="21">
        <v>2.425194344E9</v>
      </c>
      <c r="M1454" s="21" t="s">
        <v>368</v>
      </c>
      <c r="N1454" s="21" t="s">
        <v>784</v>
      </c>
      <c r="O1454" s="21" t="s">
        <v>4522</v>
      </c>
      <c r="P1454" s="21" t="s">
        <v>12490</v>
      </c>
      <c r="Q1454" s="61">
        <f>COUNTIF('Hedef Liste'!$A:$A,A1454)</f>
        <v>1</v>
      </c>
    </row>
    <row r="1455" hidden="1">
      <c r="A1455" s="21" t="s">
        <v>4207</v>
      </c>
      <c r="B1455" s="21" t="s">
        <v>4208</v>
      </c>
      <c r="C1455" s="691" t="s">
        <v>12489</v>
      </c>
      <c r="D1455" s="21" t="s">
        <v>143</v>
      </c>
      <c r="F1455" s="694"/>
      <c r="G1455" s="692">
        <v>0.0</v>
      </c>
      <c r="H1455" s="692">
        <v>14.0</v>
      </c>
      <c r="I1455" s="692">
        <v>14.0</v>
      </c>
      <c r="J1455" s="693">
        <v>0.0</v>
      </c>
      <c r="K1455" s="21" t="s">
        <v>4209</v>
      </c>
      <c r="L1455" s="21">
        <v>5.394337179E9</v>
      </c>
      <c r="M1455" s="21" t="s">
        <v>47</v>
      </c>
      <c r="N1455" s="21" t="s">
        <v>4210</v>
      </c>
      <c r="O1455" s="21" t="s">
        <v>4211</v>
      </c>
      <c r="P1455" s="21" t="s">
        <v>12490</v>
      </c>
      <c r="Q1455" s="61">
        <f>COUNTIF('Hedef Liste'!$A:$A,A1455)</f>
        <v>1</v>
      </c>
    </row>
    <row r="1456" hidden="1">
      <c r="A1456" s="21" t="s">
        <v>13310</v>
      </c>
      <c r="B1456" s="21" t="s">
        <v>13311</v>
      </c>
      <c r="C1456" s="691" t="s">
        <v>12489</v>
      </c>
      <c r="D1456" s="21" t="s">
        <v>233</v>
      </c>
      <c r="E1456" s="692">
        <v>240.0</v>
      </c>
      <c r="F1456" s="692">
        <v>53.0</v>
      </c>
      <c r="G1456" s="692">
        <v>17.0</v>
      </c>
      <c r="H1456" s="692">
        <v>20.0</v>
      </c>
      <c r="I1456" s="692">
        <v>37.0</v>
      </c>
      <c r="J1456" s="693">
        <v>0.46</v>
      </c>
      <c r="K1456" s="21" t="s">
        <v>13312</v>
      </c>
      <c r="L1456" s="21">
        <v>5.4517807E9</v>
      </c>
      <c r="M1456" s="21" t="s">
        <v>47</v>
      </c>
      <c r="N1456" s="21" t="s">
        <v>145</v>
      </c>
      <c r="O1456" s="21" t="s">
        <v>13313</v>
      </c>
      <c r="P1456" s="21" t="s">
        <v>12490</v>
      </c>
      <c r="Q1456" s="61">
        <f>COUNTIF('Hedef Liste'!$A:$A,A1456)</f>
        <v>0</v>
      </c>
    </row>
    <row r="1457" hidden="1">
      <c r="A1457" s="21" t="s">
        <v>7883</v>
      </c>
      <c r="B1457" s="21" t="s">
        <v>13314</v>
      </c>
      <c r="C1457" s="691" t="s">
        <v>12489</v>
      </c>
      <c r="D1457" s="21" t="s">
        <v>74</v>
      </c>
      <c r="F1457" s="694"/>
      <c r="G1457" s="692">
        <v>0.0</v>
      </c>
      <c r="H1457" s="692">
        <v>44.0</v>
      </c>
      <c r="I1457" s="692">
        <v>44.0</v>
      </c>
      <c r="J1457" s="693">
        <v>0.0</v>
      </c>
      <c r="K1457" s="21" t="s">
        <v>7885</v>
      </c>
      <c r="L1457" s="21">
        <v>2.423382525E9</v>
      </c>
      <c r="M1457" s="21" t="s">
        <v>65</v>
      </c>
      <c r="N1457" s="21" t="s">
        <v>474</v>
      </c>
      <c r="O1457" s="21" t="s">
        <v>7886</v>
      </c>
      <c r="P1457" s="21" t="s">
        <v>12490</v>
      </c>
      <c r="Q1457" s="61">
        <f>COUNTIF('Hedef Liste'!$A:$A,A1457)</f>
        <v>1</v>
      </c>
    </row>
    <row r="1458" hidden="1">
      <c r="A1458" s="21" t="s">
        <v>1093</v>
      </c>
      <c r="B1458" s="21" t="s">
        <v>1094</v>
      </c>
      <c r="C1458" s="691" t="s">
        <v>12489</v>
      </c>
      <c r="D1458" s="21" t="s">
        <v>818</v>
      </c>
      <c r="E1458" s="692">
        <v>20.0</v>
      </c>
      <c r="F1458" s="692">
        <v>3.0</v>
      </c>
      <c r="G1458" s="692">
        <v>0.0</v>
      </c>
      <c r="H1458" s="692">
        <v>57.0</v>
      </c>
      <c r="I1458" s="692">
        <v>57.0</v>
      </c>
      <c r="J1458" s="693">
        <v>0.0</v>
      </c>
      <c r="K1458" s="21" t="s">
        <v>1095</v>
      </c>
      <c r="L1458" s="21">
        <v>5.324989107E9</v>
      </c>
      <c r="M1458" s="21" t="s">
        <v>138</v>
      </c>
      <c r="N1458" s="21" t="s">
        <v>1096</v>
      </c>
      <c r="O1458" s="21" t="s">
        <v>1097</v>
      </c>
      <c r="P1458" s="21" t="s">
        <v>12490</v>
      </c>
      <c r="Q1458" s="61">
        <f>COUNTIF('Hedef Liste'!$A:$A,A1458)</f>
        <v>1</v>
      </c>
    </row>
    <row r="1459" hidden="1">
      <c r="A1459" s="21" t="s">
        <v>8140</v>
      </c>
      <c r="B1459" s="21" t="s">
        <v>8141</v>
      </c>
      <c r="C1459" s="691" t="s">
        <v>12489</v>
      </c>
      <c r="D1459" s="21" t="s">
        <v>818</v>
      </c>
      <c r="E1459" s="692">
        <v>6.0</v>
      </c>
      <c r="F1459" s="692">
        <v>3.0</v>
      </c>
      <c r="G1459" s="692">
        <v>0.0</v>
      </c>
      <c r="H1459" s="692">
        <v>22.0</v>
      </c>
      <c r="I1459" s="692">
        <v>22.0</v>
      </c>
      <c r="J1459" s="693">
        <v>0.0</v>
      </c>
      <c r="K1459" s="21" t="s">
        <v>8142</v>
      </c>
      <c r="L1459" s="21">
        <v>5.333008407E9</v>
      </c>
      <c r="M1459" s="21" t="s">
        <v>58</v>
      </c>
      <c r="N1459" s="21" t="s">
        <v>59</v>
      </c>
      <c r="O1459" s="21" t="s">
        <v>8143</v>
      </c>
      <c r="P1459" s="21" t="s">
        <v>12490</v>
      </c>
      <c r="Q1459" s="61">
        <f>COUNTIF('Hedef Liste'!$A:$A,A1459)</f>
        <v>1</v>
      </c>
    </row>
    <row r="1460" hidden="1">
      <c r="A1460" s="21" t="s">
        <v>4978</v>
      </c>
      <c r="B1460" s="21" t="s">
        <v>4979</v>
      </c>
      <c r="C1460" s="691" t="s">
        <v>12489</v>
      </c>
      <c r="D1460" s="21" t="s">
        <v>126</v>
      </c>
      <c r="E1460" s="692">
        <v>22.0</v>
      </c>
      <c r="F1460" s="692">
        <v>12.0</v>
      </c>
      <c r="G1460" s="692">
        <v>0.0</v>
      </c>
      <c r="H1460" s="692">
        <v>10.0</v>
      </c>
      <c r="I1460" s="692">
        <v>10.0</v>
      </c>
      <c r="J1460" s="696">
        <v>0.0</v>
      </c>
      <c r="K1460" s="21" t="s">
        <v>1551</v>
      </c>
      <c r="L1460" s="21">
        <v>5.050560827E9</v>
      </c>
      <c r="M1460" s="21" t="s">
        <v>65</v>
      </c>
      <c r="N1460" s="21" t="s">
        <v>285</v>
      </c>
      <c r="O1460" s="21" t="s">
        <v>1552</v>
      </c>
      <c r="P1460" s="21" t="s">
        <v>12490</v>
      </c>
      <c r="Q1460" s="61">
        <f>COUNTIF('Hedef Liste'!$A:$A,A1460)</f>
        <v>1</v>
      </c>
    </row>
    <row r="1461" hidden="1">
      <c r="A1461" s="21" t="s">
        <v>1577</v>
      </c>
      <c r="B1461" s="21" t="s">
        <v>1578</v>
      </c>
      <c r="C1461" s="691" t="s">
        <v>12489</v>
      </c>
      <c r="D1461" s="21" t="s">
        <v>45</v>
      </c>
      <c r="E1461" s="692">
        <v>40.0</v>
      </c>
      <c r="F1461" s="692">
        <v>4.0</v>
      </c>
      <c r="G1461" s="692">
        <v>0.0</v>
      </c>
      <c r="H1461" s="692">
        <v>26.0</v>
      </c>
      <c r="I1461" s="692">
        <v>26.0</v>
      </c>
      <c r="J1461" s="693">
        <v>0.0</v>
      </c>
      <c r="K1461" s="21" t="s">
        <v>1579</v>
      </c>
      <c r="L1461" s="21">
        <v>2.425150503E9</v>
      </c>
      <c r="M1461" s="21" t="s">
        <v>368</v>
      </c>
      <c r="N1461" s="21" t="s">
        <v>719</v>
      </c>
      <c r="O1461" s="21" t="s">
        <v>1580</v>
      </c>
      <c r="P1461" s="21" t="s">
        <v>12490</v>
      </c>
      <c r="Q1461" s="61">
        <f>COUNTIF('Hedef Liste'!$A:$A,A1461)</f>
        <v>1</v>
      </c>
    </row>
    <row r="1462" hidden="1">
      <c r="A1462" s="21" t="s">
        <v>4390</v>
      </c>
      <c r="B1462" s="21" t="s">
        <v>4391</v>
      </c>
      <c r="C1462" s="691" t="s">
        <v>12489</v>
      </c>
      <c r="D1462" s="21" t="s">
        <v>233</v>
      </c>
      <c r="E1462" s="692">
        <v>793.0</v>
      </c>
      <c r="F1462" s="692">
        <v>35.0</v>
      </c>
      <c r="G1462" s="692">
        <v>22.0</v>
      </c>
      <c r="H1462" s="692">
        <v>14.0</v>
      </c>
      <c r="I1462" s="692">
        <v>36.0</v>
      </c>
      <c r="J1462" s="693">
        <v>0.61</v>
      </c>
      <c r="K1462" s="21" t="s">
        <v>4387</v>
      </c>
      <c r="L1462" s="21">
        <v>5.412840707E9</v>
      </c>
      <c r="M1462" s="21" t="s">
        <v>65</v>
      </c>
      <c r="N1462" s="21" t="s">
        <v>778</v>
      </c>
      <c r="O1462" s="21" t="s">
        <v>4392</v>
      </c>
      <c r="P1462" s="21" t="s">
        <v>12490</v>
      </c>
      <c r="Q1462" s="61">
        <f>COUNTIF('Hedef Liste'!$A:$A,A1462)</f>
        <v>1</v>
      </c>
    </row>
    <row r="1463" hidden="1">
      <c r="A1463" s="21" t="s">
        <v>3675</v>
      </c>
      <c r="B1463" s="21" t="s">
        <v>3676</v>
      </c>
      <c r="C1463" s="691" t="s">
        <v>12489</v>
      </c>
      <c r="D1463" s="21" t="s">
        <v>45</v>
      </c>
      <c r="E1463" s="692">
        <v>97.0</v>
      </c>
      <c r="F1463" s="692">
        <v>13.0</v>
      </c>
      <c r="G1463" s="692">
        <v>0.0</v>
      </c>
      <c r="H1463" s="692">
        <v>29.0</v>
      </c>
      <c r="I1463" s="692">
        <v>29.0</v>
      </c>
      <c r="J1463" s="693">
        <v>0.0</v>
      </c>
      <c r="K1463" s="21" t="s">
        <v>3677</v>
      </c>
      <c r="L1463" s="21">
        <v>5.061807663E9</v>
      </c>
      <c r="M1463" s="21" t="s">
        <v>2128</v>
      </c>
      <c r="N1463" s="21" t="s">
        <v>483</v>
      </c>
      <c r="O1463" s="21" t="s">
        <v>3678</v>
      </c>
      <c r="P1463" s="21" t="s">
        <v>12490</v>
      </c>
      <c r="Q1463" s="61">
        <f>COUNTIF('Hedef Liste'!$A:$A,A1463)</f>
        <v>1</v>
      </c>
    </row>
    <row r="1464" hidden="1">
      <c r="A1464" s="21" t="s">
        <v>2073</v>
      </c>
      <c r="B1464" s="21" t="s">
        <v>2074</v>
      </c>
      <c r="C1464" s="691" t="s">
        <v>12489</v>
      </c>
      <c r="D1464" s="21" t="s">
        <v>200</v>
      </c>
      <c r="E1464" s="692">
        <v>23.0</v>
      </c>
      <c r="F1464" s="692">
        <v>2.0</v>
      </c>
      <c r="G1464" s="692">
        <v>0.0</v>
      </c>
      <c r="H1464" s="692">
        <v>27.0</v>
      </c>
      <c r="I1464" s="692">
        <v>27.0</v>
      </c>
      <c r="J1464" s="693">
        <v>0.0</v>
      </c>
      <c r="K1464" s="21" t="s">
        <v>2075</v>
      </c>
      <c r="L1464" s="21">
        <v>2.423262646E9</v>
      </c>
      <c r="M1464" s="21" t="s">
        <v>65</v>
      </c>
      <c r="N1464" s="21" t="s">
        <v>550</v>
      </c>
      <c r="O1464" s="21" t="s">
        <v>2076</v>
      </c>
      <c r="P1464" s="21" t="s">
        <v>12490</v>
      </c>
      <c r="Q1464" s="61">
        <f>COUNTIF('Hedef Liste'!$A:$A,A1464)</f>
        <v>1</v>
      </c>
    </row>
    <row r="1465" hidden="1">
      <c r="A1465" s="21" t="s">
        <v>5702</v>
      </c>
      <c r="B1465" s="21" t="s">
        <v>5703</v>
      </c>
      <c r="C1465" s="691" t="s">
        <v>12489</v>
      </c>
      <c r="D1465" s="21" t="s">
        <v>325</v>
      </c>
      <c r="E1465" s="692">
        <v>60.0</v>
      </c>
      <c r="F1465" s="692">
        <v>18.0</v>
      </c>
      <c r="G1465" s="692">
        <v>10.0</v>
      </c>
      <c r="H1465" s="692">
        <v>4.0</v>
      </c>
      <c r="I1465" s="692">
        <v>14.0</v>
      </c>
      <c r="J1465" s="693">
        <v>0.71</v>
      </c>
      <c r="K1465" s="21" t="s">
        <v>4816</v>
      </c>
      <c r="L1465" s="21">
        <v>2.42321301E9</v>
      </c>
      <c r="M1465" s="21" t="s">
        <v>47</v>
      </c>
      <c r="N1465" s="21" t="s">
        <v>1154</v>
      </c>
      <c r="O1465" s="21" t="s">
        <v>4817</v>
      </c>
      <c r="P1465" s="21" t="s">
        <v>12490</v>
      </c>
      <c r="Q1465" s="61">
        <f>COUNTIF('Hedef Liste'!$A:$A,A1465)</f>
        <v>1</v>
      </c>
    </row>
    <row r="1466" hidden="1">
      <c r="A1466" s="21" t="s">
        <v>13315</v>
      </c>
      <c r="B1466" s="21" t="s">
        <v>13316</v>
      </c>
      <c r="C1466" s="691" t="s">
        <v>12489</v>
      </c>
      <c r="D1466" s="21" t="s">
        <v>1007</v>
      </c>
      <c r="E1466" s="694"/>
      <c r="F1466" s="694"/>
      <c r="G1466" s="692">
        <v>152.0</v>
      </c>
      <c r="H1466" s="692">
        <v>53.0</v>
      </c>
      <c r="I1466" s="692">
        <v>205.0</v>
      </c>
      <c r="J1466" s="693">
        <v>0.74</v>
      </c>
      <c r="K1466" s="21" t="s">
        <v>13317</v>
      </c>
      <c r="L1466" s="21">
        <v>5.363311016E9</v>
      </c>
      <c r="M1466" s="21" t="s">
        <v>304</v>
      </c>
      <c r="N1466" s="21" t="s">
        <v>305</v>
      </c>
      <c r="O1466" s="21" t="s">
        <v>13318</v>
      </c>
      <c r="P1466" s="21" t="s">
        <v>12505</v>
      </c>
      <c r="Q1466" s="61">
        <f>COUNTIF('Hedef Liste'!$A:$A,A1466)</f>
        <v>0</v>
      </c>
    </row>
    <row r="1467" hidden="1">
      <c r="A1467" s="21" t="s">
        <v>13319</v>
      </c>
      <c r="B1467" s="21" t="s">
        <v>12044</v>
      </c>
      <c r="C1467" s="691" t="s">
        <v>12489</v>
      </c>
      <c r="D1467" s="21" t="s">
        <v>325</v>
      </c>
      <c r="E1467" s="692">
        <v>188.0</v>
      </c>
      <c r="F1467" s="692">
        <v>71.0</v>
      </c>
      <c r="G1467" s="692">
        <v>9.0</v>
      </c>
      <c r="H1467" s="692">
        <v>19.0</v>
      </c>
      <c r="I1467" s="692">
        <v>28.0</v>
      </c>
      <c r="J1467" s="693">
        <v>0.32</v>
      </c>
      <c r="K1467" s="21" t="s">
        <v>13320</v>
      </c>
      <c r="L1467" s="21">
        <v>5.510578031E9</v>
      </c>
      <c r="M1467" s="21" t="s">
        <v>47</v>
      </c>
      <c r="N1467" s="21" t="s">
        <v>4210</v>
      </c>
      <c r="O1467" s="21" t="s">
        <v>10847</v>
      </c>
      <c r="P1467" s="21" t="s">
        <v>12490</v>
      </c>
      <c r="Q1467" s="61">
        <f>COUNTIF('Hedef Liste'!$A:$A,A1467)</f>
        <v>0</v>
      </c>
    </row>
    <row r="1468" hidden="1">
      <c r="A1468" s="21" t="s">
        <v>2268</v>
      </c>
      <c r="B1468" s="21" t="s">
        <v>2269</v>
      </c>
      <c r="C1468" s="691" t="s">
        <v>12489</v>
      </c>
      <c r="D1468" s="21" t="s">
        <v>45</v>
      </c>
      <c r="E1468" s="692">
        <v>135.0</v>
      </c>
      <c r="F1468" s="692">
        <v>74.0</v>
      </c>
      <c r="G1468" s="692">
        <v>0.0</v>
      </c>
      <c r="H1468" s="692">
        <v>13.0</v>
      </c>
      <c r="I1468" s="692">
        <v>13.0</v>
      </c>
      <c r="J1468" s="693">
        <v>0.0</v>
      </c>
      <c r="K1468" s="21" t="s">
        <v>2270</v>
      </c>
      <c r="L1468" s="21">
        <v>5.013210105E9</v>
      </c>
      <c r="M1468" s="21" t="s">
        <v>65</v>
      </c>
      <c r="N1468" s="21" t="s">
        <v>614</v>
      </c>
      <c r="O1468" s="21" t="s">
        <v>2271</v>
      </c>
      <c r="P1468" s="21" t="s">
        <v>12490</v>
      </c>
      <c r="Q1468" s="61">
        <f>COUNTIF('Hedef Liste'!$A:$A,A1468)</f>
        <v>1</v>
      </c>
    </row>
    <row r="1469" hidden="1">
      <c r="A1469" s="21" t="s">
        <v>3853</v>
      </c>
      <c r="B1469" s="21" t="s">
        <v>3854</v>
      </c>
      <c r="C1469" s="691" t="s">
        <v>12489</v>
      </c>
      <c r="D1469" s="21" t="s">
        <v>126</v>
      </c>
      <c r="E1469" s="695">
        <v>146.0</v>
      </c>
      <c r="F1469" s="692">
        <v>18.0</v>
      </c>
      <c r="G1469" s="692">
        <v>0.0</v>
      </c>
      <c r="H1469" s="692">
        <v>18.0</v>
      </c>
      <c r="I1469" s="692">
        <v>18.0</v>
      </c>
      <c r="J1469" s="693">
        <v>0.0</v>
      </c>
      <c r="K1469" s="21" t="s">
        <v>3855</v>
      </c>
      <c r="L1469" s="21">
        <v>5.411077889E9</v>
      </c>
      <c r="M1469" s="21" t="s">
        <v>368</v>
      </c>
      <c r="N1469" s="21" t="s">
        <v>682</v>
      </c>
      <c r="O1469" s="21" t="s">
        <v>3856</v>
      </c>
      <c r="P1469" s="21" t="s">
        <v>12490</v>
      </c>
      <c r="Q1469" s="61">
        <f>COUNTIF('Hedef Liste'!$A:$A,A1469)</f>
        <v>1</v>
      </c>
    </row>
    <row r="1470" hidden="1">
      <c r="A1470" s="21" t="s">
        <v>8393</v>
      </c>
      <c r="B1470" s="21" t="s">
        <v>8394</v>
      </c>
      <c r="C1470" s="691" t="s">
        <v>12489</v>
      </c>
      <c r="D1470" s="21" t="s">
        <v>200</v>
      </c>
      <c r="E1470" s="692">
        <v>53.0</v>
      </c>
      <c r="F1470" s="692">
        <v>37.0</v>
      </c>
      <c r="G1470" s="692">
        <v>0.0</v>
      </c>
      <c r="H1470" s="692">
        <v>46.0</v>
      </c>
      <c r="I1470" s="692">
        <v>46.0</v>
      </c>
      <c r="J1470" s="693">
        <v>0.0</v>
      </c>
      <c r="K1470" s="21" t="s">
        <v>8395</v>
      </c>
      <c r="L1470" s="21">
        <v>2.422288787E9</v>
      </c>
      <c r="M1470" s="21" t="s">
        <v>138</v>
      </c>
      <c r="N1470" s="21" t="s">
        <v>139</v>
      </c>
      <c r="O1470" s="21" t="s">
        <v>8396</v>
      </c>
      <c r="P1470" s="21" t="s">
        <v>12490</v>
      </c>
      <c r="Q1470" s="61">
        <f>COUNTIF('Hedef Liste'!$A:$A,A1470)</f>
        <v>1</v>
      </c>
    </row>
    <row r="1471" hidden="1">
      <c r="A1471" s="21" t="s">
        <v>6921</v>
      </c>
      <c r="B1471" s="21" t="s">
        <v>6917</v>
      </c>
      <c r="C1471" s="691" t="s">
        <v>12489</v>
      </c>
      <c r="D1471" s="21" t="s">
        <v>110</v>
      </c>
      <c r="E1471" s="692">
        <v>107.0</v>
      </c>
      <c r="F1471" s="692">
        <v>41.0</v>
      </c>
      <c r="G1471" s="692">
        <v>0.0</v>
      </c>
      <c r="H1471" s="692">
        <v>56.0</v>
      </c>
      <c r="I1471" s="692">
        <v>56.0</v>
      </c>
      <c r="J1471" s="696">
        <v>0.0</v>
      </c>
      <c r="K1471" s="21" t="s">
        <v>6922</v>
      </c>
      <c r="L1471" s="21">
        <v>2.422483848E9</v>
      </c>
      <c r="M1471" s="21" t="s">
        <v>47</v>
      </c>
      <c r="N1471" s="21" t="s">
        <v>278</v>
      </c>
      <c r="O1471" s="21" t="s">
        <v>6919</v>
      </c>
      <c r="P1471" s="21" t="s">
        <v>12490</v>
      </c>
      <c r="Q1471" s="61">
        <f>COUNTIF('Hedef Liste'!$A:$A,A1471)</f>
        <v>1</v>
      </c>
    </row>
    <row r="1472" hidden="1">
      <c r="A1472" s="21" t="s">
        <v>4038</v>
      </c>
      <c r="B1472" s="21" t="s">
        <v>4039</v>
      </c>
      <c r="C1472" s="691" t="s">
        <v>12489</v>
      </c>
      <c r="D1472" s="21" t="s">
        <v>152</v>
      </c>
      <c r="E1472" s="692">
        <v>159.0</v>
      </c>
      <c r="F1472" s="692">
        <v>9.0</v>
      </c>
      <c r="G1472" s="692">
        <v>0.0</v>
      </c>
      <c r="H1472" s="692">
        <v>59.0</v>
      </c>
      <c r="I1472" s="692">
        <v>59.0</v>
      </c>
      <c r="J1472" s="693">
        <v>0.0</v>
      </c>
      <c r="K1472" s="21" t="s">
        <v>4008</v>
      </c>
      <c r="L1472" s="21">
        <v>2.426435969E9</v>
      </c>
      <c r="M1472" s="21" t="s">
        <v>1600</v>
      </c>
      <c r="N1472" s="21" t="s">
        <v>1601</v>
      </c>
      <c r="O1472" s="21" t="s">
        <v>4009</v>
      </c>
      <c r="P1472" s="21" t="s">
        <v>12490</v>
      </c>
      <c r="Q1472" s="61">
        <f>COUNTIF('Hedef Liste'!$A:$A,A1472)</f>
        <v>1</v>
      </c>
    </row>
    <row r="1473" hidden="1">
      <c r="A1473" s="21" t="s">
        <v>2760</v>
      </c>
      <c r="B1473" s="21" t="s">
        <v>2757</v>
      </c>
      <c r="C1473" s="691" t="s">
        <v>12489</v>
      </c>
      <c r="D1473" s="21" t="s">
        <v>2761</v>
      </c>
      <c r="E1473" s="692">
        <v>57.0</v>
      </c>
      <c r="F1473" s="692">
        <v>23.0</v>
      </c>
      <c r="G1473" s="692">
        <v>0.0</v>
      </c>
      <c r="H1473" s="692">
        <v>46.0</v>
      </c>
      <c r="I1473" s="692">
        <v>46.0</v>
      </c>
      <c r="J1473" s="693">
        <v>0.0</v>
      </c>
      <c r="K1473" s="21" t="s">
        <v>1871</v>
      </c>
      <c r="L1473" s="21">
        <v>5.349853597E9</v>
      </c>
      <c r="M1473" s="21" t="s">
        <v>47</v>
      </c>
      <c r="N1473" s="21" t="s">
        <v>94</v>
      </c>
      <c r="O1473" s="21" t="s">
        <v>1868</v>
      </c>
      <c r="P1473" s="21" t="s">
        <v>12490</v>
      </c>
      <c r="Q1473" s="61">
        <f>COUNTIF('Hedef Liste'!$A:$A,A1473)</f>
        <v>1</v>
      </c>
    </row>
    <row r="1474" hidden="1">
      <c r="A1474" s="21" t="s">
        <v>5671</v>
      </c>
      <c r="B1474" s="21" t="s">
        <v>5672</v>
      </c>
      <c r="C1474" s="691" t="s">
        <v>12489</v>
      </c>
      <c r="D1474" s="21" t="s">
        <v>325</v>
      </c>
      <c r="E1474" s="692">
        <v>26.0</v>
      </c>
      <c r="F1474" s="694"/>
      <c r="G1474" s="692">
        <v>0.0</v>
      </c>
      <c r="H1474" s="692">
        <v>15.0</v>
      </c>
      <c r="I1474" s="692">
        <v>15.0</v>
      </c>
      <c r="J1474" s="693">
        <v>0.0</v>
      </c>
      <c r="K1474" s="21" t="s">
        <v>5673</v>
      </c>
      <c r="L1474" s="21">
        <v>5.411410706E9</v>
      </c>
      <c r="M1474" s="21" t="s">
        <v>65</v>
      </c>
      <c r="N1474" s="21" t="s">
        <v>2234</v>
      </c>
      <c r="O1474" s="21" t="s">
        <v>5674</v>
      </c>
      <c r="P1474" s="21" t="s">
        <v>12490</v>
      </c>
      <c r="Q1474" s="61">
        <f>COUNTIF('Hedef Liste'!$A:$A,A1474)</f>
        <v>1</v>
      </c>
    </row>
    <row r="1475" hidden="1">
      <c r="A1475" s="21" t="s">
        <v>7949</v>
      </c>
      <c r="B1475" s="21" t="s">
        <v>7950</v>
      </c>
      <c r="C1475" s="691" t="s">
        <v>12489</v>
      </c>
      <c r="D1475" s="21" t="s">
        <v>74</v>
      </c>
      <c r="E1475" s="692">
        <v>263.0</v>
      </c>
      <c r="F1475" s="692">
        <v>16.0</v>
      </c>
      <c r="G1475" s="692">
        <v>6.0</v>
      </c>
      <c r="H1475" s="692">
        <v>23.0</v>
      </c>
      <c r="I1475" s="692">
        <v>29.0</v>
      </c>
      <c r="J1475" s="693">
        <v>0.21</v>
      </c>
      <c r="K1475" s="21" t="s">
        <v>7951</v>
      </c>
      <c r="L1475" s="21">
        <v>5.332027444E9</v>
      </c>
      <c r="M1475" s="21" t="s">
        <v>47</v>
      </c>
      <c r="N1475" s="21" t="s">
        <v>81</v>
      </c>
      <c r="O1475" s="21" t="s">
        <v>7952</v>
      </c>
      <c r="P1475" s="21" t="s">
        <v>12490</v>
      </c>
      <c r="Q1475" s="61">
        <f>COUNTIF('Hedef Liste'!$A:$A,A1475)</f>
        <v>1</v>
      </c>
    </row>
    <row r="1476" hidden="1">
      <c r="A1476" s="21" t="s">
        <v>448</v>
      </c>
      <c r="B1476" s="21" t="s">
        <v>449</v>
      </c>
      <c r="C1476" s="691" t="s">
        <v>12489</v>
      </c>
      <c r="D1476" s="21" t="s">
        <v>325</v>
      </c>
      <c r="E1476" s="692">
        <v>150.0</v>
      </c>
      <c r="F1476" s="692">
        <v>23.0</v>
      </c>
      <c r="G1476" s="692">
        <v>0.0</v>
      </c>
      <c r="H1476" s="692">
        <v>29.0</v>
      </c>
      <c r="I1476" s="692">
        <v>29.0</v>
      </c>
      <c r="J1476" s="693">
        <v>0.0</v>
      </c>
      <c r="K1476" s="21" t="s">
        <v>450</v>
      </c>
      <c r="L1476" s="21">
        <v>5.432100999E9</v>
      </c>
      <c r="M1476" s="21" t="s">
        <v>47</v>
      </c>
      <c r="N1476" s="21" t="s">
        <v>451</v>
      </c>
      <c r="O1476" s="21" t="s">
        <v>452</v>
      </c>
      <c r="P1476" s="21" t="s">
        <v>12490</v>
      </c>
      <c r="Q1476" s="61">
        <f>COUNTIF('Hedef Liste'!$A:$A,A1476)</f>
        <v>1</v>
      </c>
    </row>
    <row r="1477" hidden="1">
      <c r="A1477" s="21" t="s">
        <v>13321</v>
      </c>
      <c r="B1477" s="21" t="s">
        <v>13322</v>
      </c>
      <c r="C1477" s="691" t="s">
        <v>12489</v>
      </c>
      <c r="D1477" s="21" t="s">
        <v>1007</v>
      </c>
      <c r="E1477" s="692">
        <v>914.0</v>
      </c>
      <c r="F1477" s="692">
        <v>45.0</v>
      </c>
      <c r="G1477" s="692">
        <v>48.0</v>
      </c>
      <c r="H1477" s="692">
        <v>9.0</v>
      </c>
      <c r="I1477" s="692">
        <v>57.0</v>
      </c>
      <c r="J1477" s="696">
        <v>0.84</v>
      </c>
      <c r="K1477" s="21" t="s">
        <v>13323</v>
      </c>
      <c r="L1477" s="21">
        <v>5.551058818E9</v>
      </c>
      <c r="M1477" s="21" t="s">
        <v>138</v>
      </c>
      <c r="N1477" s="21" t="s">
        <v>202</v>
      </c>
      <c r="O1477" s="21" t="s">
        <v>13324</v>
      </c>
      <c r="P1477" s="21" t="s">
        <v>12505</v>
      </c>
      <c r="Q1477" s="61">
        <f>COUNTIF('Hedef Liste'!$A:$A,A1477)</f>
        <v>0</v>
      </c>
    </row>
    <row r="1478" hidden="1">
      <c r="A1478" s="21" t="s">
        <v>4307</v>
      </c>
      <c r="B1478" s="21" t="s">
        <v>4308</v>
      </c>
      <c r="C1478" s="691" t="s">
        <v>12489</v>
      </c>
      <c r="D1478" s="21" t="s">
        <v>45</v>
      </c>
      <c r="E1478" s="692">
        <v>151.0</v>
      </c>
      <c r="F1478" s="692">
        <v>30.0</v>
      </c>
      <c r="G1478" s="692">
        <v>5.0</v>
      </c>
      <c r="H1478" s="692">
        <v>6.0</v>
      </c>
      <c r="I1478" s="692">
        <v>11.0</v>
      </c>
      <c r="J1478" s="693">
        <v>0.45</v>
      </c>
      <c r="K1478" s="21" t="s">
        <v>4309</v>
      </c>
      <c r="L1478" s="21">
        <v>5.41109192E9</v>
      </c>
      <c r="M1478" s="21" t="s">
        <v>65</v>
      </c>
      <c r="N1478" s="21" t="s">
        <v>772</v>
      </c>
      <c r="O1478" s="21" t="s">
        <v>4310</v>
      </c>
      <c r="P1478" s="21" t="s">
        <v>12490</v>
      </c>
      <c r="Q1478" s="61">
        <f>COUNTIF('Hedef Liste'!$A:$A,A1478)</f>
        <v>1</v>
      </c>
    </row>
    <row r="1479" hidden="1">
      <c r="A1479" s="21" t="s">
        <v>13325</v>
      </c>
      <c r="B1479" s="21" t="s">
        <v>13326</v>
      </c>
      <c r="C1479" s="691" t="s">
        <v>12489</v>
      </c>
      <c r="D1479" s="21" t="s">
        <v>1007</v>
      </c>
      <c r="E1479" s="692">
        <v>313.0</v>
      </c>
      <c r="F1479" s="692">
        <v>79.0</v>
      </c>
      <c r="G1479" s="692">
        <v>27.0</v>
      </c>
      <c r="H1479" s="692">
        <v>1.0</v>
      </c>
      <c r="I1479" s="692">
        <v>28.0</v>
      </c>
      <c r="J1479" s="693">
        <v>0.96</v>
      </c>
      <c r="K1479" s="21" t="s">
        <v>13327</v>
      </c>
      <c r="L1479" s="21">
        <v>2.424700713E9</v>
      </c>
      <c r="M1479" s="21" t="s">
        <v>47</v>
      </c>
      <c r="N1479" s="21" t="s">
        <v>1053</v>
      </c>
      <c r="O1479" s="21" t="s">
        <v>13328</v>
      </c>
      <c r="P1479" s="21" t="s">
        <v>12505</v>
      </c>
      <c r="Q1479" s="61">
        <f>COUNTIF('Hedef Liste'!$A:$A,A1479)</f>
        <v>0</v>
      </c>
    </row>
    <row r="1480" hidden="1">
      <c r="A1480" s="21" t="s">
        <v>8115</v>
      </c>
      <c r="B1480" s="21" t="s">
        <v>8116</v>
      </c>
      <c r="C1480" s="691" t="s">
        <v>12489</v>
      </c>
      <c r="D1480" s="21" t="s">
        <v>92</v>
      </c>
      <c r="E1480" s="692">
        <v>552.0</v>
      </c>
      <c r="F1480" s="692">
        <v>26.0</v>
      </c>
      <c r="G1480" s="692">
        <v>8.0</v>
      </c>
      <c r="H1480" s="692">
        <v>30.0</v>
      </c>
      <c r="I1480" s="692">
        <v>38.0</v>
      </c>
      <c r="J1480" s="693">
        <v>0.21</v>
      </c>
      <c r="K1480" s="21" t="s">
        <v>8117</v>
      </c>
      <c r="L1480" s="21">
        <v>2.423267933E9</v>
      </c>
      <c r="M1480" s="21" t="s">
        <v>47</v>
      </c>
      <c r="N1480" s="21" t="s">
        <v>76</v>
      </c>
      <c r="O1480" s="21" t="s">
        <v>8118</v>
      </c>
      <c r="P1480" s="21" t="s">
        <v>12490</v>
      </c>
      <c r="Q1480" s="61">
        <f>COUNTIF('Hedef Liste'!$A:$A,A1480)</f>
        <v>1</v>
      </c>
    </row>
    <row r="1481" hidden="1">
      <c r="A1481" s="21" t="s">
        <v>2543</v>
      </c>
      <c r="B1481" s="21" t="s">
        <v>2544</v>
      </c>
      <c r="C1481" s="691" t="s">
        <v>12489</v>
      </c>
      <c r="D1481" s="21" t="s">
        <v>126</v>
      </c>
      <c r="E1481" s="692">
        <v>18.0</v>
      </c>
      <c r="F1481" s="694"/>
      <c r="G1481" s="692">
        <v>7.0</v>
      </c>
      <c r="H1481" s="692">
        <v>3.0</v>
      </c>
      <c r="I1481" s="692">
        <v>10.0</v>
      </c>
      <c r="J1481" s="693">
        <v>0.7</v>
      </c>
      <c r="K1481" s="21" t="s">
        <v>2545</v>
      </c>
      <c r="L1481" s="21">
        <v>2.429990079E9</v>
      </c>
      <c r="M1481" s="21" t="s">
        <v>138</v>
      </c>
      <c r="N1481" s="21" t="s">
        <v>382</v>
      </c>
      <c r="O1481" s="21" t="s">
        <v>2546</v>
      </c>
      <c r="P1481" s="21" t="s">
        <v>12490</v>
      </c>
      <c r="Q1481" s="61">
        <f>COUNTIF('Hedef Liste'!$A:$A,A1481)</f>
        <v>1</v>
      </c>
    </row>
    <row r="1482" hidden="1">
      <c r="A1482" s="21" t="s">
        <v>2571</v>
      </c>
      <c r="B1482" s="21" t="s">
        <v>2572</v>
      </c>
      <c r="C1482" s="691" t="s">
        <v>12489</v>
      </c>
      <c r="D1482" s="21" t="s">
        <v>1449</v>
      </c>
      <c r="E1482" s="692">
        <v>375.0</v>
      </c>
      <c r="F1482" s="692">
        <v>9.0</v>
      </c>
      <c r="G1482" s="692">
        <v>0.0</v>
      </c>
      <c r="H1482" s="692">
        <v>22.0</v>
      </c>
      <c r="I1482" s="692">
        <v>22.0</v>
      </c>
      <c r="J1482" s="693">
        <v>0.0</v>
      </c>
      <c r="K1482" s="21" t="s">
        <v>2573</v>
      </c>
      <c r="L1482" s="21">
        <v>5.446062131E9</v>
      </c>
      <c r="M1482" s="21" t="s">
        <v>138</v>
      </c>
      <c r="N1482" s="21" t="s">
        <v>139</v>
      </c>
      <c r="O1482" s="21" t="s">
        <v>2574</v>
      </c>
      <c r="P1482" s="21" t="s">
        <v>12490</v>
      </c>
      <c r="Q1482" s="61">
        <f>COUNTIF('Hedef Liste'!$A:$A,A1482)</f>
        <v>1</v>
      </c>
    </row>
    <row r="1483" hidden="1">
      <c r="A1483" s="21" t="s">
        <v>4105</v>
      </c>
      <c r="B1483" s="21" t="s">
        <v>4106</v>
      </c>
      <c r="C1483" s="691" t="s">
        <v>12489</v>
      </c>
      <c r="D1483" s="21" t="s">
        <v>143</v>
      </c>
      <c r="E1483" s="692">
        <v>69.0</v>
      </c>
      <c r="F1483" s="692">
        <v>21.0</v>
      </c>
      <c r="G1483" s="692">
        <v>0.0</v>
      </c>
      <c r="H1483" s="692">
        <v>33.0</v>
      </c>
      <c r="I1483" s="692">
        <v>33.0</v>
      </c>
      <c r="J1483" s="693">
        <v>0.0</v>
      </c>
      <c r="K1483" s="21" t="s">
        <v>4107</v>
      </c>
      <c r="L1483" s="21">
        <v>5.327605982E9</v>
      </c>
      <c r="M1483" s="21" t="s">
        <v>138</v>
      </c>
      <c r="N1483" s="21" t="s">
        <v>202</v>
      </c>
      <c r="O1483" s="21" t="s">
        <v>4108</v>
      </c>
      <c r="P1483" s="21" t="s">
        <v>12490</v>
      </c>
      <c r="Q1483" s="61">
        <f>COUNTIF('Hedef Liste'!$A:$A,A1483)</f>
        <v>1</v>
      </c>
    </row>
    <row r="1484" hidden="1">
      <c r="A1484" s="21" t="s">
        <v>13329</v>
      </c>
      <c r="B1484" s="21" t="s">
        <v>13330</v>
      </c>
      <c r="C1484" s="691" t="s">
        <v>12489</v>
      </c>
      <c r="D1484" s="21" t="s">
        <v>45</v>
      </c>
      <c r="E1484" s="692">
        <v>102.0</v>
      </c>
      <c r="F1484" s="692">
        <v>8.0</v>
      </c>
      <c r="G1484" s="692">
        <v>48.0</v>
      </c>
      <c r="H1484" s="692">
        <v>22.0</v>
      </c>
      <c r="I1484" s="692">
        <v>70.0</v>
      </c>
      <c r="J1484" s="693">
        <v>0.69</v>
      </c>
      <c r="K1484" s="21" t="s">
        <v>13331</v>
      </c>
      <c r="L1484" s="21">
        <v>2.423156688E9</v>
      </c>
      <c r="M1484" s="21" t="s">
        <v>47</v>
      </c>
      <c r="N1484" s="21" t="s">
        <v>4973</v>
      </c>
      <c r="O1484" s="21" t="s">
        <v>13332</v>
      </c>
      <c r="P1484" s="21" t="s">
        <v>12505</v>
      </c>
      <c r="Q1484" s="61">
        <f>COUNTIF('Hedef Liste'!$A:$A,A1484)</f>
        <v>0</v>
      </c>
    </row>
    <row r="1485" hidden="1">
      <c r="A1485" s="21" t="s">
        <v>2357</v>
      </c>
      <c r="B1485" s="21" t="s">
        <v>2358</v>
      </c>
      <c r="C1485" s="691" t="s">
        <v>12489</v>
      </c>
      <c r="D1485" s="21" t="s">
        <v>200</v>
      </c>
      <c r="E1485" s="692">
        <v>1218.0</v>
      </c>
      <c r="F1485" s="692">
        <v>351.0</v>
      </c>
      <c r="G1485" s="692">
        <v>15.0</v>
      </c>
      <c r="H1485" s="692">
        <v>23.0</v>
      </c>
      <c r="I1485" s="692">
        <v>38.0</v>
      </c>
      <c r="J1485" s="693">
        <v>0.39</v>
      </c>
      <c r="K1485" s="21" t="s">
        <v>2359</v>
      </c>
      <c r="L1485" s="21">
        <v>2.423264747E9</v>
      </c>
      <c r="M1485" s="21" t="s">
        <v>47</v>
      </c>
      <c r="N1485" s="21" t="s">
        <v>2360</v>
      </c>
      <c r="O1485" s="21" t="s">
        <v>2361</v>
      </c>
      <c r="P1485" s="21" t="s">
        <v>12490</v>
      </c>
      <c r="Q1485" s="61">
        <f>COUNTIF('Hedef Liste'!$A:$A,A1485)</f>
        <v>1</v>
      </c>
    </row>
    <row r="1486" hidden="1">
      <c r="A1486" s="21" t="s">
        <v>8184</v>
      </c>
      <c r="B1486" s="21" t="s">
        <v>8185</v>
      </c>
      <c r="C1486" s="691" t="s">
        <v>12489</v>
      </c>
      <c r="D1486" s="21" t="s">
        <v>233</v>
      </c>
      <c r="E1486" s="692">
        <v>81.0</v>
      </c>
      <c r="F1486" s="692">
        <v>12.0</v>
      </c>
      <c r="G1486" s="692">
        <v>0.0</v>
      </c>
      <c r="H1486" s="692">
        <v>39.0</v>
      </c>
      <c r="I1486" s="692">
        <v>39.0</v>
      </c>
      <c r="J1486" s="693">
        <v>0.0</v>
      </c>
      <c r="K1486" s="21" t="s">
        <v>8186</v>
      </c>
      <c r="L1486" s="21">
        <v>2.42871555E9</v>
      </c>
      <c r="M1486" s="21" t="s">
        <v>8187</v>
      </c>
      <c r="N1486" s="21" t="s">
        <v>8188</v>
      </c>
      <c r="O1486" s="21" t="s">
        <v>8189</v>
      </c>
      <c r="P1486" s="21" t="s">
        <v>12490</v>
      </c>
      <c r="Q1486" s="61">
        <f>COUNTIF('Hedef Liste'!$A:$A,A1486)</f>
        <v>1</v>
      </c>
    </row>
    <row r="1487" hidden="1">
      <c r="A1487" s="21" t="s">
        <v>2720</v>
      </c>
      <c r="B1487" s="21" t="s">
        <v>2721</v>
      </c>
      <c r="C1487" s="691" t="s">
        <v>12489</v>
      </c>
      <c r="D1487" s="21" t="s">
        <v>818</v>
      </c>
      <c r="E1487" s="692">
        <v>523.0</v>
      </c>
      <c r="F1487" s="692">
        <v>28.0</v>
      </c>
      <c r="G1487" s="692">
        <v>0.0</v>
      </c>
      <c r="H1487" s="692">
        <v>9.0</v>
      </c>
      <c r="I1487" s="692">
        <v>9.0</v>
      </c>
      <c r="J1487" s="693">
        <v>0.0</v>
      </c>
      <c r="K1487" s="21" t="s">
        <v>2722</v>
      </c>
      <c r="L1487" s="21">
        <v>2.427460048E9</v>
      </c>
      <c r="M1487" s="21" t="s">
        <v>58</v>
      </c>
      <c r="N1487" s="21" t="s">
        <v>1823</v>
      </c>
      <c r="O1487" s="21" t="s">
        <v>2723</v>
      </c>
      <c r="P1487" s="21" t="s">
        <v>12490</v>
      </c>
      <c r="Q1487" s="61">
        <f>COUNTIF('Hedef Liste'!$A:$A,A1487)</f>
        <v>1</v>
      </c>
    </row>
    <row r="1488" hidden="1">
      <c r="A1488" s="21" t="s">
        <v>13333</v>
      </c>
      <c r="B1488" s="21" t="s">
        <v>13334</v>
      </c>
      <c r="C1488" s="691" t="s">
        <v>12489</v>
      </c>
      <c r="D1488" s="21" t="s">
        <v>74</v>
      </c>
      <c r="E1488" s="692">
        <v>2420.0</v>
      </c>
      <c r="F1488" s="692">
        <v>160.0</v>
      </c>
      <c r="G1488" s="692">
        <v>72.0</v>
      </c>
      <c r="H1488" s="692">
        <v>16.0</v>
      </c>
      <c r="I1488" s="692">
        <v>88.0</v>
      </c>
      <c r="J1488" s="693">
        <v>0.82</v>
      </c>
      <c r="K1488" s="21" t="s">
        <v>13335</v>
      </c>
      <c r="L1488" s="21">
        <v>2.422296089E9</v>
      </c>
      <c r="M1488" s="21" t="s">
        <v>138</v>
      </c>
      <c r="N1488" s="21" t="s">
        <v>202</v>
      </c>
      <c r="O1488" s="21" t="s">
        <v>13336</v>
      </c>
      <c r="P1488" s="21" t="s">
        <v>12505</v>
      </c>
      <c r="Q1488" s="61">
        <f>COUNTIF('Hedef Liste'!$A:$A,A1488)</f>
        <v>0</v>
      </c>
    </row>
    <row r="1489" hidden="1">
      <c r="A1489" s="21" t="s">
        <v>8103</v>
      </c>
      <c r="B1489" s="21" t="s">
        <v>8104</v>
      </c>
      <c r="C1489" s="691" t="s">
        <v>12489</v>
      </c>
      <c r="D1489" s="21" t="s">
        <v>818</v>
      </c>
      <c r="E1489" s="692">
        <v>280.0</v>
      </c>
      <c r="F1489" s="692">
        <v>13.0</v>
      </c>
      <c r="G1489" s="692">
        <v>0.0</v>
      </c>
      <c r="H1489" s="692">
        <v>21.0</v>
      </c>
      <c r="I1489" s="692">
        <v>21.0</v>
      </c>
      <c r="J1489" s="693">
        <v>0.0</v>
      </c>
      <c r="K1489" s="21" t="s">
        <v>8105</v>
      </c>
      <c r="L1489" s="21">
        <v>5.445153507E9</v>
      </c>
      <c r="M1489" s="21" t="s">
        <v>138</v>
      </c>
      <c r="N1489" s="21" t="s">
        <v>320</v>
      </c>
      <c r="O1489" s="21" t="s">
        <v>8106</v>
      </c>
      <c r="P1489" s="21" t="s">
        <v>12490</v>
      </c>
      <c r="Q1489" s="61">
        <f>COUNTIF('Hedef Liste'!$A:$A,A1489)</f>
        <v>1</v>
      </c>
    </row>
    <row r="1490" hidden="1">
      <c r="A1490" s="21" t="s">
        <v>3580</v>
      </c>
      <c r="B1490" s="21" t="s">
        <v>3581</v>
      </c>
      <c r="C1490" s="691" t="s">
        <v>12510</v>
      </c>
      <c r="D1490" s="21" t="s">
        <v>126</v>
      </c>
      <c r="E1490" s="694"/>
      <c r="F1490" s="694"/>
      <c r="G1490" s="692">
        <v>0.0</v>
      </c>
      <c r="H1490" s="692">
        <v>22.0</v>
      </c>
      <c r="I1490" s="692">
        <v>22.0</v>
      </c>
      <c r="J1490" s="693">
        <v>0.0</v>
      </c>
      <c r="K1490" s="21" t="s">
        <v>3582</v>
      </c>
      <c r="L1490" s="21">
        <v>2.42228222E9</v>
      </c>
      <c r="M1490" s="21" t="s">
        <v>138</v>
      </c>
      <c r="N1490" s="21" t="s">
        <v>320</v>
      </c>
      <c r="O1490" s="21" t="s">
        <v>3583</v>
      </c>
      <c r="P1490" s="21" t="s">
        <v>12490</v>
      </c>
      <c r="Q1490" s="61">
        <f>COUNTIF('Hedef Liste'!$A:$A,A1490)</f>
        <v>1</v>
      </c>
    </row>
    <row r="1491" hidden="1">
      <c r="A1491" s="21" t="s">
        <v>6787</v>
      </c>
      <c r="B1491" s="21" t="s">
        <v>6788</v>
      </c>
      <c r="C1491" s="691" t="s">
        <v>12489</v>
      </c>
      <c r="D1491" s="21" t="s">
        <v>110</v>
      </c>
      <c r="E1491" s="692">
        <v>1.0</v>
      </c>
      <c r="F1491" s="694"/>
      <c r="G1491" s="692">
        <v>0.0</v>
      </c>
      <c r="H1491" s="692">
        <v>5.0</v>
      </c>
      <c r="I1491" s="692">
        <v>5.0</v>
      </c>
      <c r="J1491" s="693">
        <v>0.0</v>
      </c>
      <c r="K1491" s="21" t="s">
        <v>319</v>
      </c>
      <c r="L1491" s="21">
        <v>2.422291234E9</v>
      </c>
      <c r="M1491" s="21" t="s">
        <v>138</v>
      </c>
      <c r="N1491" s="21" t="s">
        <v>320</v>
      </c>
      <c r="O1491" s="21" t="s">
        <v>5258</v>
      </c>
      <c r="P1491" s="21" t="s">
        <v>12490</v>
      </c>
      <c r="Q1491" s="61">
        <f>COUNTIF('Hedef Liste'!$A:$A,A1491)</f>
        <v>1</v>
      </c>
    </row>
    <row r="1492" hidden="1">
      <c r="A1492" s="21" t="s">
        <v>4187</v>
      </c>
      <c r="B1492" s="21" t="s">
        <v>4188</v>
      </c>
      <c r="C1492" s="691" t="s">
        <v>12489</v>
      </c>
      <c r="D1492" s="21" t="s">
        <v>200</v>
      </c>
      <c r="E1492" s="692">
        <v>296.0</v>
      </c>
      <c r="F1492" s="692">
        <v>14.0</v>
      </c>
      <c r="G1492" s="692">
        <v>0.0</v>
      </c>
      <c r="H1492" s="692">
        <v>20.0</v>
      </c>
      <c r="I1492" s="692">
        <v>20.0</v>
      </c>
      <c r="J1492" s="693">
        <v>0.0</v>
      </c>
      <c r="K1492" s="21" t="s">
        <v>543</v>
      </c>
      <c r="L1492" s="21">
        <v>5.442632221E9</v>
      </c>
      <c r="M1492" s="21" t="s">
        <v>544</v>
      </c>
      <c r="N1492" s="21" t="s">
        <v>545</v>
      </c>
      <c r="O1492" s="21" t="s">
        <v>546</v>
      </c>
      <c r="P1492" s="21" t="s">
        <v>12490</v>
      </c>
      <c r="Q1492" s="61">
        <f>COUNTIF('Hedef Liste'!$A:$A,A1492)</f>
        <v>1</v>
      </c>
    </row>
    <row r="1493" hidden="1">
      <c r="A1493" s="21" t="s">
        <v>2406</v>
      </c>
      <c r="B1493" s="21" t="s">
        <v>2407</v>
      </c>
      <c r="C1493" s="691" t="s">
        <v>12489</v>
      </c>
      <c r="D1493" s="21" t="s">
        <v>74</v>
      </c>
      <c r="E1493" s="692">
        <v>5.0</v>
      </c>
      <c r="F1493" s="694"/>
      <c r="G1493" s="692">
        <v>7.0</v>
      </c>
      <c r="H1493" s="692">
        <v>14.0</v>
      </c>
      <c r="I1493" s="692">
        <v>21.0</v>
      </c>
      <c r="J1493" s="693">
        <v>0.33</v>
      </c>
      <c r="K1493" s="21" t="s">
        <v>2408</v>
      </c>
      <c r="L1493" s="21">
        <v>5.45380181E9</v>
      </c>
      <c r="M1493" s="21" t="s">
        <v>47</v>
      </c>
      <c r="N1493" s="21" t="s">
        <v>533</v>
      </c>
      <c r="O1493" s="21" t="s">
        <v>2409</v>
      </c>
      <c r="P1493" s="21" t="s">
        <v>12490</v>
      </c>
      <c r="Q1493" s="61">
        <f>COUNTIF('Hedef Liste'!$A:$A,A1493)</f>
        <v>1</v>
      </c>
    </row>
    <row r="1494" hidden="1">
      <c r="A1494" s="21" t="s">
        <v>4018</v>
      </c>
      <c r="B1494" s="21" t="s">
        <v>4019</v>
      </c>
      <c r="C1494" s="691" t="s">
        <v>12489</v>
      </c>
      <c r="D1494" s="21" t="s">
        <v>45</v>
      </c>
      <c r="E1494" s="692">
        <v>687.0</v>
      </c>
      <c r="F1494" s="692">
        <v>95.0</v>
      </c>
      <c r="G1494" s="692">
        <v>0.0</v>
      </c>
      <c r="H1494" s="692">
        <v>17.0</v>
      </c>
      <c r="I1494" s="692">
        <v>17.0</v>
      </c>
      <c r="J1494" s="693">
        <v>0.0</v>
      </c>
      <c r="K1494" s="21" t="s">
        <v>4020</v>
      </c>
      <c r="L1494" s="21">
        <v>5.421425018E9</v>
      </c>
      <c r="M1494" s="21" t="s">
        <v>65</v>
      </c>
      <c r="N1494" s="21" t="s">
        <v>583</v>
      </c>
      <c r="O1494" s="21" t="s">
        <v>4021</v>
      </c>
      <c r="P1494" s="21" t="s">
        <v>12490</v>
      </c>
      <c r="Q1494" s="61">
        <f>COUNTIF('Hedef Liste'!$A:$A,A1494)</f>
        <v>1</v>
      </c>
    </row>
    <row r="1495" hidden="1">
      <c r="A1495" s="21" t="s">
        <v>1572</v>
      </c>
      <c r="B1495" s="21" t="s">
        <v>1573</v>
      </c>
      <c r="C1495" s="691" t="s">
        <v>12489</v>
      </c>
      <c r="D1495" s="21" t="s">
        <v>200</v>
      </c>
      <c r="E1495" s="692">
        <v>140.0</v>
      </c>
      <c r="F1495" s="692">
        <v>23.0</v>
      </c>
      <c r="G1495" s="692">
        <v>0.0</v>
      </c>
      <c r="H1495" s="692">
        <v>45.0</v>
      </c>
      <c r="I1495" s="692">
        <v>45.0</v>
      </c>
      <c r="J1495" s="693">
        <v>0.0</v>
      </c>
      <c r="K1495" s="21" t="s">
        <v>1574</v>
      </c>
      <c r="L1495" s="21">
        <v>5.313803125E9</v>
      </c>
      <c r="M1495" s="21" t="s">
        <v>65</v>
      </c>
      <c r="N1495" s="21" t="s">
        <v>609</v>
      </c>
      <c r="O1495" s="21" t="s">
        <v>1575</v>
      </c>
      <c r="P1495" s="21" t="s">
        <v>12490</v>
      </c>
      <c r="Q1495" s="61">
        <f>COUNTIF('Hedef Liste'!$A:$A,A1495)</f>
        <v>1</v>
      </c>
    </row>
    <row r="1496" hidden="1">
      <c r="A1496" s="21" t="s">
        <v>606</v>
      </c>
      <c r="B1496" s="21" t="s">
        <v>607</v>
      </c>
      <c r="C1496" s="691" t="s">
        <v>12489</v>
      </c>
      <c r="D1496" s="21" t="s">
        <v>325</v>
      </c>
      <c r="E1496" s="692">
        <v>155.0</v>
      </c>
      <c r="F1496" s="692">
        <v>18.0</v>
      </c>
      <c r="G1496" s="692">
        <v>5.0</v>
      </c>
      <c r="H1496" s="692">
        <v>19.0</v>
      </c>
      <c r="I1496" s="692">
        <v>24.0</v>
      </c>
      <c r="J1496" s="693">
        <v>0.21</v>
      </c>
      <c r="K1496" s="21" t="s">
        <v>608</v>
      </c>
      <c r="L1496" s="21">
        <v>5.380344911E9</v>
      </c>
      <c r="M1496" s="21" t="s">
        <v>65</v>
      </c>
      <c r="N1496" s="21" t="s">
        <v>609</v>
      </c>
      <c r="O1496" s="21" t="s">
        <v>610</v>
      </c>
      <c r="P1496" s="21" t="s">
        <v>12490</v>
      </c>
      <c r="Q1496" s="61">
        <f>COUNTIF('Hedef Liste'!$A:$A,A1496)</f>
        <v>1</v>
      </c>
    </row>
    <row r="1497" hidden="1">
      <c r="A1497" s="21" t="s">
        <v>810</v>
      </c>
      <c r="B1497" s="21" t="s">
        <v>13337</v>
      </c>
      <c r="C1497" s="691" t="s">
        <v>12489</v>
      </c>
      <c r="D1497" s="21" t="s">
        <v>63</v>
      </c>
      <c r="E1497" s="692">
        <v>2646.0</v>
      </c>
      <c r="F1497" s="692">
        <v>89.0</v>
      </c>
      <c r="G1497" s="692">
        <v>18.0</v>
      </c>
      <c r="H1497" s="692">
        <v>28.0</v>
      </c>
      <c r="I1497" s="692">
        <v>46.0</v>
      </c>
      <c r="J1497" s="693">
        <v>0.39</v>
      </c>
      <c r="K1497" s="21" t="s">
        <v>812</v>
      </c>
      <c r="L1497" s="21">
        <v>2.42511464E9</v>
      </c>
      <c r="M1497" s="21" t="s">
        <v>368</v>
      </c>
      <c r="N1497" s="21" t="s">
        <v>813</v>
      </c>
      <c r="O1497" s="21" t="s">
        <v>814</v>
      </c>
      <c r="P1497" s="21" t="s">
        <v>12490</v>
      </c>
      <c r="Q1497" s="61">
        <f>COUNTIF('Hedef Liste'!$A:$A,A1497)</f>
        <v>1</v>
      </c>
    </row>
    <row r="1498" hidden="1">
      <c r="A1498" s="21" t="s">
        <v>6993</v>
      </c>
      <c r="B1498" s="21" t="s">
        <v>6994</v>
      </c>
      <c r="C1498" s="691" t="s">
        <v>12489</v>
      </c>
      <c r="D1498" s="21" t="s">
        <v>74</v>
      </c>
      <c r="E1498" s="692">
        <v>61.0</v>
      </c>
      <c r="F1498" s="692">
        <v>12.0</v>
      </c>
      <c r="G1498" s="692">
        <v>0.0</v>
      </c>
      <c r="H1498" s="692">
        <v>69.0</v>
      </c>
      <c r="I1498" s="692">
        <v>69.0</v>
      </c>
      <c r="J1498" s="693">
        <v>0.0</v>
      </c>
      <c r="K1498" s="21" t="s">
        <v>6995</v>
      </c>
      <c r="L1498" s="21">
        <v>5.346102581E9</v>
      </c>
      <c r="M1498" s="21" t="s">
        <v>368</v>
      </c>
      <c r="N1498" s="21" t="s">
        <v>813</v>
      </c>
      <c r="O1498" s="21" t="s">
        <v>6996</v>
      </c>
      <c r="P1498" s="21" t="s">
        <v>12490</v>
      </c>
      <c r="Q1498" s="61">
        <f>COUNTIF('Hedef Liste'!$A:$A,A1498)</f>
        <v>1</v>
      </c>
    </row>
    <row r="1499" hidden="1">
      <c r="A1499" s="21" t="s">
        <v>7073</v>
      </c>
      <c r="B1499" s="21" t="s">
        <v>7074</v>
      </c>
      <c r="C1499" s="691" t="s">
        <v>12489</v>
      </c>
      <c r="D1499" s="21" t="s">
        <v>233</v>
      </c>
      <c r="E1499" s="692">
        <v>1234.0</v>
      </c>
      <c r="F1499" s="692">
        <v>116.0</v>
      </c>
      <c r="G1499" s="692">
        <v>0.0</v>
      </c>
      <c r="H1499" s="692">
        <v>49.0</v>
      </c>
      <c r="I1499" s="692">
        <v>49.0</v>
      </c>
      <c r="J1499" s="693">
        <v>0.0</v>
      </c>
      <c r="K1499" s="21" t="s">
        <v>7071</v>
      </c>
      <c r="L1499" s="21">
        <v>5.456898086E9</v>
      </c>
      <c r="M1499" s="21" t="s">
        <v>138</v>
      </c>
      <c r="N1499" s="21" t="s">
        <v>1256</v>
      </c>
      <c r="O1499" s="21" t="s">
        <v>7075</v>
      </c>
      <c r="P1499" s="21" t="s">
        <v>12490</v>
      </c>
      <c r="Q1499" s="61">
        <f>COUNTIF('Hedef Liste'!$A:$A,A1499)</f>
        <v>1</v>
      </c>
    </row>
    <row r="1500" hidden="1">
      <c r="A1500" s="21" t="s">
        <v>7069</v>
      </c>
      <c r="B1500" s="21" t="s">
        <v>7070</v>
      </c>
      <c r="C1500" s="691" t="s">
        <v>12489</v>
      </c>
      <c r="D1500" s="21" t="s">
        <v>233</v>
      </c>
      <c r="E1500" s="692">
        <v>2823.0</v>
      </c>
      <c r="F1500" s="692">
        <v>205.0</v>
      </c>
      <c r="G1500" s="692">
        <v>0.0</v>
      </c>
      <c r="H1500" s="692">
        <v>35.0</v>
      </c>
      <c r="I1500" s="692">
        <v>35.0</v>
      </c>
      <c r="J1500" s="693">
        <v>0.0</v>
      </c>
      <c r="K1500" s="21" t="s">
        <v>7071</v>
      </c>
      <c r="L1500" s="21">
        <v>5.523528686E9</v>
      </c>
      <c r="M1500" s="21" t="s">
        <v>65</v>
      </c>
      <c r="N1500" s="21" t="s">
        <v>112</v>
      </c>
      <c r="O1500" s="21" t="s">
        <v>4951</v>
      </c>
      <c r="P1500" s="21" t="s">
        <v>12490</v>
      </c>
      <c r="Q1500" s="61">
        <f>COUNTIF('Hedef Liste'!$A:$A,A1500)</f>
        <v>1</v>
      </c>
    </row>
    <row r="1501" hidden="1">
      <c r="A1501" s="21" t="s">
        <v>6695</v>
      </c>
      <c r="B1501" s="21" t="s">
        <v>6696</v>
      </c>
      <c r="C1501" s="691" t="s">
        <v>12489</v>
      </c>
      <c r="D1501" s="21" t="s">
        <v>110</v>
      </c>
      <c r="E1501" s="692">
        <v>69.0</v>
      </c>
      <c r="F1501" s="692">
        <v>13.0</v>
      </c>
      <c r="G1501" s="692">
        <v>0.0</v>
      </c>
      <c r="H1501" s="692">
        <v>29.0</v>
      </c>
      <c r="I1501" s="692">
        <v>29.0</v>
      </c>
      <c r="J1501" s="693">
        <v>0.0</v>
      </c>
      <c r="K1501" s="21" t="s">
        <v>4874</v>
      </c>
      <c r="L1501" s="21">
        <v>2.422276669E9</v>
      </c>
      <c r="M1501" s="21" t="s">
        <v>65</v>
      </c>
      <c r="N1501" s="21" t="s">
        <v>169</v>
      </c>
      <c r="O1501" s="21" t="s">
        <v>4875</v>
      </c>
      <c r="P1501" s="21" t="s">
        <v>12490</v>
      </c>
      <c r="Q1501" s="61">
        <f>COUNTIF('Hedef Liste'!$A:$A,A1501)</f>
        <v>1</v>
      </c>
    </row>
    <row r="1502" hidden="1">
      <c r="A1502" s="21" t="s">
        <v>3775</v>
      </c>
      <c r="B1502" s="21" t="s">
        <v>3776</v>
      </c>
      <c r="C1502" s="691" t="s">
        <v>12489</v>
      </c>
      <c r="D1502" s="21" t="s">
        <v>152</v>
      </c>
      <c r="E1502" s="692">
        <v>268.0</v>
      </c>
      <c r="F1502" s="692">
        <v>48.0</v>
      </c>
      <c r="G1502" s="692">
        <v>0.0</v>
      </c>
      <c r="H1502" s="692">
        <v>26.0</v>
      </c>
      <c r="I1502" s="692">
        <v>26.0</v>
      </c>
      <c r="J1502" s="693">
        <v>0.0</v>
      </c>
      <c r="K1502" s="21" t="s">
        <v>3777</v>
      </c>
      <c r="L1502" s="21">
        <v>2.423227146E9</v>
      </c>
      <c r="M1502" s="21" t="s">
        <v>47</v>
      </c>
      <c r="N1502" s="21" t="s">
        <v>195</v>
      </c>
      <c r="O1502" s="21" t="s">
        <v>3778</v>
      </c>
      <c r="P1502" s="21" t="s">
        <v>12490</v>
      </c>
      <c r="Q1502" s="61">
        <f>COUNTIF('Hedef Liste'!$A:$A,A1502)</f>
        <v>1</v>
      </c>
    </row>
    <row r="1503" hidden="1">
      <c r="A1503" s="21" t="s">
        <v>7243</v>
      </c>
      <c r="B1503" s="21" t="s">
        <v>13338</v>
      </c>
      <c r="C1503" s="691" t="s">
        <v>12489</v>
      </c>
      <c r="D1503" s="21" t="s">
        <v>233</v>
      </c>
      <c r="E1503" s="692">
        <v>136.0</v>
      </c>
      <c r="F1503" s="692">
        <v>27.0</v>
      </c>
      <c r="G1503" s="692">
        <v>0.0</v>
      </c>
      <c r="H1503" s="692">
        <v>30.0</v>
      </c>
      <c r="I1503" s="692">
        <v>30.0</v>
      </c>
      <c r="J1503" s="693">
        <v>0.0</v>
      </c>
      <c r="K1503" s="21" t="s">
        <v>1301</v>
      </c>
      <c r="L1503" s="21">
        <v>2.429992757E9</v>
      </c>
      <c r="M1503" s="21" t="s">
        <v>47</v>
      </c>
      <c r="N1503" s="21" t="s">
        <v>94</v>
      </c>
      <c r="O1503" s="21" t="s">
        <v>1302</v>
      </c>
      <c r="P1503" s="21" t="s">
        <v>12490</v>
      </c>
      <c r="Q1503" s="61">
        <f>COUNTIF('Hedef Liste'!$A:$A,A1503)</f>
        <v>1</v>
      </c>
    </row>
    <row r="1504" hidden="1">
      <c r="A1504" s="21" t="s">
        <v>2210</v>
      </c>
      <c r="B1504" s="21" t="s">
        <v>2211</v>
      </c>
      <c r="C1504" s="691" t="s">
        <v>12489</v>
      </c>
      <c r="D1504" s="21" t="s">
        <v>110</v>
      </c>
      <c r="E1504" s="692">
        <v>16.0</v>
      </c>
      <c r="F1504" s="692">
        <v>5.0</v>
      </c>
      <c r="G1504" s="692">
        <v>1.0</v>
      </c>
      <c r="H1504" s="692">
        <v>10.0</v>
      </c>
      <c r="I1504" s="692">
        <v>11.0</v>
      </c>
      <c r="J1504" s="693">
        <v>0.09</v>
      </c>
      <c r="K1504" s="21" t="s">
        <v>2208</v>
      </c>
      <c r="L1504" s="21">
        <v>2.423123456E9</v>
      </c>
      <c r="M1504" s="21" t="s">
        <v>47</v>
      </c>
      <c r="N1504" s="21" t="s">
        <v>1202</v>
      </c>
      <c r="O1504" s="21" t="s">
        <v>2209</v>
      </c>
      <c r="P1504" s="21" t="s">
        <v>12490</v>
      </c>
      <c r="Q1504" s="61">
        <f>COUNTIF('Hedef Liste'!$A:$A,A1504)</f>
        <v>1</v>
      </c>
    </row>
    <row r="1505" hidden="1">
      <c r="A1505" s="21" t="s">
        <v>7179</v>
      </c>
      <c r="B1505" s="21" t="s">
        <v>7180</v>
      </c>
      <c r="C1505" s="691" t="s">
        <v>12489</v>
      </c>
      <c r="D1505" s="21" t="s">
        <v>92</v>
      </c>
      <c r="E1505" s="692">
        <v>99.0</v>
      </c>
      <c r="F1505" s="692">
        <v>23.0</v>
      </c>
      <c r="G1505" s="692">
        <v>0.0</v>
      </c>
      <c r="H1505" s="692">
        <v>67.0</v>
      </c>
      <c r="I1505" s="692">
        <v>67.0</v>
      </c>
      <c r="J1505" s="693">
        <v>0.0</v>
      </c>
      <c r="K1505" s="21" t="s">
        <v>6662</v>
      </c>
      <c r="L1505" s="21">
        <v>2.423162929E9</v>
      </c>
      <c r="M1505" s="21" t="s">
        <v>47</v>
      </c>
      <c r="N1505" s="21" t="s">
        <v>145</v>
      </c>
      <c r="O1505" s="21" t="s">
        <v>7181</v>
      </c>
      <c r="P1505" s="21" t="s">
        <v>12490</v>
      </c>
      <c r="Q1505" s="61">
        <f>COUNTIF('Hedef Liste'!$A:$A,A1505)</f>
        <v>1</v>
      </c>
    </row>
    <row r="1506" hidden="1">
      <c r="A1506" s="21" t="s">
        <v>13339</v>
      </c>
      <c r="B1506" s="21" t="s">
        <v>13340</v>
      </c>
      <c r="C1506" s="691" t="s">
        <v>12510</v>
      </c>
      <c r="D1506" s="21" t="s">
        <v>325</v>
      </c>
      <c r="E1506" s="692">
        <v>333.0</v>
      </c>
      <c r="F1506" s="694"/>
      <c r="G1506" s="692">
        <v>5.0</v>
      </c>
      <c r="H1506" s="692">
        <v>16.0</v>
      </c>
      <c r="I1506" s="692">
        <v>21.0</v>
      </c>
      <c r="J1506" s="693">
        <v>0.24</v>
      </c>
      <c r="K1506" s="21" t="s">
        <v>13341</v>
      </c>
      <c r="L1506" s="21">
        <v>5.312243E9</v>
      </c>
      <c r="M1506" s="21" t="s">
        <v>47</v>
      </c>
      <c r="N1506" s="21" t="s">
        <v>270</v>
      </c>
      <c r="O1506" s="21" t="s">
        <v>13342</v>
      </c>
      <c r="P1506" s="21" t="s">
        <v>12490</v>
      </c>
      <c r="Q1506" s="61">
        <f>COUNTIF('Hedef Liste'!$A:$A,A1506)</f>
        <v>0</v>
      </c>
    </row>
    <row r="1507" hidden="1">
      <c r="A1507" s="21" t="s">
        <v>7725</v>
      </c>
      <c r="B1507" s="21" t="s">
        <v>7726</v>
      </c>
      <c r="C1507" s="691" t="s">
        <v>12489</v>
      </c>
      <c r="D1507" s="21" t="s">
        <v>63</v>
      </c>
      <c r="E1507" s="692">
        <v>1479.0</v>
      </c>
      <c r="F1507" s="692">
        <v>107.0</v>
      </c>
      <c r="G1507" s="692">
        <v>2.0</v>
      </c>
      <c r="H1507" s="692">
        <v>18.0</v>
      </c>
      <c r="I1507" s="692">
        <v>20.0</v>
      </c>
      <c r="J1507" s="693">
        <v>0.1</v>
      </c>
      <c r="K1507" s="21" t="s">
        <v>7727</v>
      </c>
      <c r="L1507" s="21">
        <v>5.524175556E9</v>
      </c>
      <c r="M1507" s="21" t="s">
        <v>65</v>
      </c>
      <c r="N1507" s="21" t="s">
        <v>1852</v>
      </c>
      <c r="O1507" s="21" t="s">
        <v>7728</v>
      </c>
      <c r="P1507" s="21" t="s">
        <v>12490</v>
      </c>
      <c r="Q1507" s="61">
        <f>COUNTIF('Hedef Liste'!$A:$A,A1507)</f>
        <v>1</v>
      </c>
    </row>
    <row r="1508" hidden="1">
      <c r="A1508" s="21" t="s">
        <v>6522</v>
      </c>
      <c r="B1508" s="21" t="s">
        <v>6523</v>
      </c>
      <c r="C1508" s="691" t="s">
        <v>12489</v>
      </c>
      <c r="D1508" s="21" t="s">
        <v>233</v>
      </c>
      <c r="E1508" s="692">
        <v>11.0</v>
      </c>
      <c r="F1508" s="694"/>
      <c r="G1508" s="692">
        <v>11.0</v>
      </c>
      <c r="H1508" s="692">
        <v>8.0</v>
      </c>
      <c r="I1508" s="692">
        <v>19.0</v>
      </c>
      <c r="J1508" s="693">
        <v>0.58</v>
      </c>
      <c r="K1508" s="21" t="s">
        <v>6524</v>
      </c>
      <c r="L1508" s="21">
        <v>5.496226294E9</v>
      </c>
      <c r="M1508" s="21" t="s">
        <v>138</v>
      </c>
      <c r="N1508" s="21" t="s">
        <v>382</v>
      </c>
      <c r="O1508" s="21" t="s">
        <v>6525</v>
      </c>
      <c r="P1508" s="21" t="s">
        <v>12490</v>
      </c>
      <c r="Q1508" s="61">
        <f>COUNTIF('Hedef Liste'!$A:$A,A1508)</f>
        <v>1</v>
      </c>
    </row>
    <row r="1509" hidden="1">
      <c r="A1509" s="21" t="s">
        <v>2417</v>
      </c>
      <c r="B1509" s="21" t="s">
        <v>2418</v>
      </c>
      <c r="C1509" s="691" t="s">
        <v>12489</v>
      </c>
      <c r="D1509" s="21" t="s">
        <v>818</v>
      </c>
      <c r="E1509" s="692">
        <v>95.0</v>
      </c>
      <c r="F1509" s="692">
        <v>14.0</v>
      </c>
      <c r="G1509" s="692">
        <v>13.0</v>
      </c>
      <c r="H1509" s="692">
        <v>8.0</v>
      </c>
      <c r="I1509" s="692">
        <v>21.0</v>
      </c>
      <c r="J1509" s="693">
        <v>0.62</v>
      </c>
      <c r="K1509" s="21" t="s">
        <v>2419</v>
      </c>
      <c r="L1509" s="21">
        <v>5.467131304E9</v>
      </c>
      <c r="M1509" s="21" t="s">
        <v>47</v>
      </c>
      <c r="N1509" s="21" t="s">
        <v>187</v>
      </c>
      <c r="O1509" s="21" t="s">
        <v>2420</v>
      </c>
      <c r="P1509" s="21" t="s">
        <v>12490</v>
      </c>
      <c r="Q1509" s="61">
        <f>COUNTIF('Hedef Liste'!$A:$A,A1509)</f>
        <v>1</v>
      </c>
    </row>
    <row r="1510" hidden="1">
      <c r="A1510" s="21" t="s">
        <v>1125</v>
      </c>
      <c r="B1510" s="21" t="s">
        <v>1126</v>
      </c>
      <c r="C1510" s="691" t="s">
        <v>12489</v>
      </c>
      <c r="D1510" s="21" t="s">
        <v>419</v>
      </c>
      <c r="E1510" s="692">
        <v>589.0</v>
      </c>
      <c r="F1510" s="692">
        <v>93.0</v>
      </c>
      <c r="G1510" s="692">
        <v>0.0</v>
      </c>
      <c r="H1510" s="692">
        <v>35.0</v>
      </c>
      <c r="I1510" s="692">
        <v>35.0</v>
      </c>
      <c r="J1510" s="693">
        <v>0.0</v>
      </c>
      <c r="K1510" s="21" t="s">
        <v>1127</v>
      </c>
      <c r="L1510" s="21">
        <v>2.423452383E9</v>
      </c>
      <c r="M1510" s="21" t="s">
        <v>65</v>
      </c>
      <c r="N1510" s="21" t="s">
        <v>356</v>
      </c>
      <c r="O1510" s="21" t="s">
        <v>1128</v>
      </c>
      <c r="P1510" s="21" t="s">
        <v>12490</v>
      </c>
      <c r="Q1510" s="61">
        <f>COUNTIF('Hedef Liste'!$A:$A,A1510)</f>
        <v>1</v>
      </c>
    </row>
    <row r="1511" hidden="1">
      <c r="A1511" s="21" t="s">
        <v>4689</v>
      </c>
      <c r="B1511" s="21" t="s">
        <v>4690</v>
      </c>
      <c r="C1511" s="691" t="s">
        <v>12489</v>
      </c>
      <c r="D1511" s="21" t="s">
        <v>200</v>
      </c>
      <c r="E1511" s="692">
        <v>104.0</v>
      </c>
      <c r="F1511" s="692">
        <v>7.0</v>
      </c>
      <c r="G1511" s="692">
        <v>10.0</v>
      </c>
      <c r="H1511" s="692">
        <v>2.0</v>
      </c>
      <c r="I1511" s="692">
        <v>12.0</v>
      </c>
      <c r="J1511" s="693">
        <v>0.83</v>
      </c>
      <c r="K1511" s="21" t="s">
        <v>4691</v>
      </c>
      <c r="L1511" s="21">
        <v>5.349356801E9</v>
      </c>
      <c r="M1511" s="21" t="s">
        <v>65</v>
      </c>
      <c r="N1511" s="21" t="s">
        <v>755</v>
      </c>
      <c r="O1511" s="21" t="s">
        <v>4692</v>
      </c>
      <c r="P1511" s="21" t="s">
        <v>12490</v>
      </c>
      <c r="Q1511" s="61">
        <f>COUNTIF('Hedef Liste'!$A:$A,A1511)</f>
        <v>1</v>
      </c>
    </row>
    <row r="1512" hidden="1">
      <c r="A1512" s="21" t="s">
        <v>3508</v>
      </c>
      <c r="B1512" s="21" t="s">
        <v>3509</v>
      </c>
      <c r="C1512" s="691" t="s">
        <v>12489</v>
      </c>
      <c r="D1512" s="21" t="s">
        <v>233</v>
      </c>
      <c r="E1512" s="692">
        <v>243.0</v>
      </c>
      <c r="F1512" s="692">
        <v>23.0</v>
      </c>
      <c r="G1512" s="692">
        <v>27.0</v>
      </c>
      <c r="H1512" s="692">
        <v>3.0</v>
      </c>
      <c r="I1512" s="692">
        <v>30.0</v>
      </c>
      <c r="J1512" s="693">
        <v>0.9</v>
      </c>
      <c r="K1512" s="21" t="s">
        <v>3510</v>
      </c>
      <c r="L1512" s="21">
        <v>2.42229612E9</v>
      </c>
      <c r="M1512" s="21" t="s">
        <v>138</v>
      </c>
      <c r="N1512" s="21" t="s">
        <v>333</v>
      </c>
      <c r="O1512" s="21" t="s">
        <v>3511</v>
      </c>
      <c r="P1512" s="21" t="s">
        <v>12490</v>
      </c>
      <c r="Q1512" s="61">
        <f>COUNTIF('Hedef Liste'!$A:$A,A1512)</f>
        <v>1</v>
      </c>
    </row>
    <row r="1513" hidden="1">
      <c r="A1513" s="21" t="s">
        <v>2548</v>
      </c>
      <c r="B1513" s="21" t="s">
        <v>2549</v>
      </c>
      <c r="C1513" s="691" t="s">
        <v>12489</v>
      </c>
      <c r="D1513" s="21" t="s">
        <v>200</v>
      </c>
      <c r="E1513" s="692">
        <v>585.0</v>
      </c>
      <c r="F1513" s="692">
        <v>83.0</v>
      </c>
      <c r="G1513" s="692">
        <v>0.0</v>
      </c>
      <c r="H1513" s="692">
        <v>60.0</v>
      </c>
      <c r="I1513" s="692">
        <v>60.0</v>
      </c>
      <c r="J1513" s="693">
        <v>0.0</v>
      </c>
      <c r="K1513" s="21" t="s">
        <v>565</v>
      </c>
      <c r="L1513" s="21">
        <v>5.335834338E9</v>
      </c>
      <c r="M1513" s="21" t="s">
        <v>65</v>
      </c>
      <c r="N1513" s="21" t="s">
        <v>112</v>
      </c>
      <c r="O1513" s="21" t="s">
        <v>2550</v>
      </c>
      <c r="P1513" s="21" t="s">
        <v>12490</v>
      </c>
      <c r="Q1513" s="61">
        <f>COUNTIF('Hedef Liste'!$A:$A,A1513)</f>
        <v>1</v>
      </c>
    </row>
    <row r="1514" hidden="1">
      <c r="A1514" s="21" t="s">
        <v>1816</v>
      </c>
      <c r="B1514" s="21" t="s">
        <v>1817</v>
      </c>
      <c r="C1514" s="691" t="s">
        <v>12489</v>
      </c>
      <c r="D1514" s="21" t="s">
        <v>344</v>
      </c>
      <c r="E1514" s="692">
        <v>192.0</v>
      </c>
      <c r="F1514" s="692">
        <v>13.0</v>
      </c>
      <c r="G1514" s="692">
        <v>0.0</v>
      </c>
      <c r="H1514" s="692">
        <v>120.0</v>
      </c>
      <c r="I1514" s="692">
        <v>120.0</v>
      </c>
      <c r="J1514" s="693">
        <v>0.0</v>
      </c>
      <c r="K1514" s="21" t="s">
        <v>1818</v>
      </c>
      <c r="L1514" s="21">
        <v>5.538053232E9</v>
      </c>
      <c r="M1514" s="21" t="s">
        <v>368</v>
      </c>
      <c r="N1514" s="21" t="s">
        <v>719</v>
      </c>
      <c r="O1514" s="21" t="s">
        <v>1819</v>
      </c>
      <c r="P1514" s="21" t="s">
        <v>12490</v>
      </c>
      <c r="Q1514" s="61">
        <f>COUNTIF('Hedef Liste'!$A:$A,A1514)</f>
        <v>1</v>
      </c>
    </row>
    <row r="1515" hidden="1">
      <c r="A1515" s="21" t="s">
        <v>5472</v>
      </c>
      <c r="B1515" s="21" t="s">
        <v>13343</v>
      </c>
      <c r="C1515" s="691" t="s">
        <v>12489</v>
      </c>
      <c r="D1515" s="21" t="s">
        <v>325</v>
      </c>
      <c r="E1515" s="692">
        <v>288.0</v>
      </c>
      <c r="F1515" s="692">
        <v>48.0</v>
      </c>
      <c r="G1515" s="692">
        <v>0.0</v>
      </c>
      <c r="H1515" s="692">
        <v>25.0</v>
      </c>
      <c r="I1515" s="692">
        <v>25.0</v>
      </c>
      <c r="J1515" s="693">
        <v>0.0</v>
      </c>
      <c r="K1515" s="21" t="s">
        <v>5474</v>
      </c>
      <c r="L1515" s="21">
        <v>5.516444496E9</v>
      </c>
      <c r="M1515" s="21" t="s">
        <v>368</v>
      </c>
      <c r="N1515" s="21" t="s">
        <v>421</v>
      </c>
      <c r="O1515" s="21" t="s">
        <v>5475</v>
      </c>
      <c r="P1515" s="21" t="s">
        <v>12490</v>
      </c>
      <c r="Q1515" s="61">
        <f>COUNTIF('Hedef Liste'!$A:$A,A1515)</f>
        <v>1</v>
      </c>
    </row>
    <row r="1516" hidden="1">
      <c r="A1516" s="21" t="s">
        <v>1488</v>
      </c>
      <c r="B1516" s="21" t="s">
        <v>1489</v>
      </c>
      <c r="C1516" s="691" t="s">
        <v>12489</v>
      </c>
      <c r="D1516" s="21" t="s">
        <v>143</v>
      </c>
      <c r="E1516" s="692">
        <v>70.0</v>
      </c>
      <c r="F1516" s="692">
        <v>13.0</v>
      </c>
      <c r="G1516" s="692">
        <v>6.0</v>
      </c>
      <c r="H1516" s="692">
        <v>13.0</v>
      </c>
      <c r="I1516" s="692">
        <v>19.0</v>
      </c>
      <c r="J1516" s="693">
        <v>0.32</v>
      </c>
      <c r="K1516" s="21" t="s">
        <v>1490</v>
      </c>
      <c r="L1516" s="21">
        <v>5.411334041E9</v>
      </c>
      <c r="M1516" s="21" t="s">
        <v>47</v>
      </c>
      <c r="N1516" s="21" t="s">
        <v>1059</v>
      </c>
      <c r="O1516" s="21" t="s">
        <v>1491</v>
      </c>
      <c r="P1516" s="21" t="s">
        <v>12490</v>
      </c>
      <c r="Q1516" s="61">
        <f>COUNTIF('Hedef Liste'!$A:$A,A1516)</f>
        <v>1</v>
      </c>
    </row>
    <row r="1517" hidden="1">
      <c r="A1517" s="698" t="s">
        <v>2327</v>
      </c>
      <c r="B1517" s="21" t="s">
        <v>2328</v>
      </c>
      <c r="C1517" s="691" t="s">
        <v>12489</v>
      </c>
      <c r="D1517" s="21" t="s">
        <v>200</v>
      </c>
      <c r="E1517" s="692">
        <v>256.0</v>
      </c>
      <c r="F1517" s="692">
        <v>46.0</v>
      </c>
      <c r="G1517" s="692">
        <v>16.0</v>
      </c>
      <c r="H1517" s="692">
        <v>22.0</v>
      </c>
      <c r="I1517" s="692">
        <v>38.0</v>
      </c>
      <c r="J1517" s="693">
        <v>0.42</v>
      </c>
      <c r="K1517" s="21" t="s">
        <v>2329</v>
      </c>
      <c r="L1517" s="21">
        <v>5.399393563E9</v>
      </c>
      <c r="M1517" s="21" t="s">
        <v>47</v>
      </c>
      <c r="N1517" s="21" t="s">
        <v>195</v>
      </c>
      <c r="O1517" s="21" t="s">
        <v>2330</v>
      </c>
      <c r="P1517" s="21" t="s">
        <v>12490</v>
      </c>
      <c r="Q1517" s="61">
        <f>COUNTIF('Hedef Liste'!$A:$A,A1517)</f>
        <v>1</v>
      </c>
    </row>
    <row r="1518" hidden="1">
      <c r="A1518" s="21" t="s">
        <v>1541</v>
      </c>
      <c r="B1518" s="21" t="s">
        <v>1542</v>
      </c>
      <c r="C1518" s="691" t="s">
        <v>12489</v>
      </c>
      <c r="D1518" s="21" t="s">
        <v>818</v>
      </c>
      <c r="E1518" s="695">
        <v>33.0</v>
      </c>
      <c r="F1518" s="692">
        <v>3.0</v>
      </c>
      <c r="G1518" s="692">
        <v>13.0</v>
      </c>
      <c r="H1518" s="692">
        <v>0.0</v>
      </c>
      <c r="I1518" s="692">
        <v>13.0</v>
      </c>
      <c r="J1518" s="693">
        <v>1.0</v>
      </c>
      <c r="K1518" s="21" t="s">
        <v>1535</v>
      </c>
      <c r="L1518" s="21">
        <v>5.060690206E9</v>
      </c>
      <c r="M1518" s="21" t="s">
        <v>47</v>
      </c>
      <c r="N1518" s="21" t="s">
        <v>47</v>
      </c>
      <c r="O1518" s="21" t="s">
        <v>1543</v>
      </c>
      <c r="P1518" s="21" t="s">
        <v>12490</v>
      </c>
      <c r="Q1518" s="61">
        <f>COUNTIF('Hedef Liste'!$A:$A,A1518)</f>
        <v>1</v>
      </c>
    </row>
    <row r="1519" hidden="1">
      <c r="A1519" s="21" t="s">
        <v>2937</v>
      </c>
      <c r="B1519" s="21" t="s">
        <v>2938</v>
      </c>
      <c r="C1519" s="691" t="s">
        <v>12489</v>
      </c>
      <c r="D1519" s="21" t="s">
        <v>45</v>
      </c>
      <c r="E1519" s="692">
        <v>1065.0</v>
      </c>
      <c r="F1519" s="692">
        <v>124.0</v>
      </c>
      <c r="G1519" s="692">
        <v>0.0</v>
      </c>
      <c r="H1519" s="692">
        <v>17.0</v>
      </c>
      <c r="I1519" s="692">
        <v>17.0</v>
      </c>
      <c r="J1519" s="693">
        <v>0.0</v>
      </c>
      <c r="K1519" s="21" t="s">
        <v>2939</v>
      </c>
      <c r="L1519" s="21">
        <v>2.425059565E9</v>
      </c>
      <c r="M1519" s="21" t="s">
        <v>368</v>
      </c>
      <c r="N1519" s="21" t="s">
        <v>784</v>
      </c>
      <c r="O1519" s="21" t="s">
        <v>2940</v>
      </c>
      <c r="P1519" s="21" t="s">
        <v>12490</v>
      </c>
      <c r="Q1519" s="61">
        <f>COUNTIF('Hedef Liste'!$A:$A,A1519)</f>
        <v>1</v>
      </c>
    </row>
    <row r="1520" hidden="1">
      <c r="A1520" s="21" t="s">
        <v>8256</v>
      </c>
      <c r="B1520" s="21" t="s">
        <v>8257</v>
      </c>
      <c r="C1520" s="691" t="s">
        <v>12489</v>
      </c>
      <c r="D1520" s="21" t="s">
        <v>818</v>
      </c>
      <c r="E1520" s="692">
        <v>19.0</v>
      </c>
      <c r="F1520" s="694"/>
      <c r="G1520" s="692">
        <v>3.0</v>
      </c>
      <c r="H1520" s="692">
        <v>1.0</v>
      </c>
      <c r="I1520" s="692">
        <v>4.0</v>
      </c>
      <c r="J1520" s="693">
        <v>0.75</v>
      </c>
      <c r="K1520" s="21" t="s">
        <v>8258</v>
      </c>
      <c r="L1520" s="21">
        <v>5.074035214E9</v>
      </c>
      <c r="M1520" s="21" t="s">
        <v>65</v>
      </c>
      <c r="N1520" s="21" t="s">
        <v>285</v>
      </c>
      <c r="O1520" s="21" t="s">
        <v>8259</v>
      </c>
      <c r="P1520" s="21" t="s">
        <v>12490</v>
      </c>
      <c r="Q1520" s="61">
        <f>COUNTIF('Hedef Liste'!$A:$A,A1520)</f>
        <v>1</v>
      </c>
    </row>
    <row r="1521" hidden="1">
      <c r="A1521" s="21" t="s">
        <v>1423</v>
      </c>
      <c r="B1521" s="21" t="s">
        <v>1424</v>
      </c>
      <c r="C1521" s="691" t="s">
        <v>12489</v>
      </c>
      <c r="D1521" s="21" t="s">
        <v>74</v>
      </c>
      <c r="E1521" s="692">
        <v>573.0</v>
      </c>
      <c r="F1521" s="692">
        <v>41.0</v>
      </c>
      <c r="G1521" s="692">
        <v>19.0</v>
      </c>
      <c r="H1521" s="692">
        <v>23.0</v>
      </c>
      <c r="I1521" s="692">
        <v>42.0</v>
      </c>
      <c r="J1521" s="693">
        <v>0.45</v>
      </c>
      <c r="K1521" s="21" t="s">
        <v>1425</v>
      </c>
      <c r="L1521" s="21">
        <v>2.422294488E9</v>
      </c>
      <c r="M1521" s="21" t="s">
        <v>138</v>
      </c>
      <c r="N1521" s="21" t="s">
        <v>3636</v>
      </c>
      <c r="O1521" s="21" t="s">
        <v>1426</v>
      </c>
      <c r="P1521" s="21" t="s">
        <v>12490</v>
      </c>
      <c r="Q1521" s="61">
        <f>COUNTIF('Hedef Liste'!$A:$A,A1521)</f>
        <v>1</v>
      </c>
    </row>
    <row r="1522" hidden="1">
      <c r="A1522" s="21" t="s">
        <v>7246</v>
      </c>
      <c r="B1522" s="21" t="s">
        <v>7247</v>
      </c>
      <c r="C1522" s="691" t="s">
        <v>12489</v>
      </c>
      <c r="D1522" s="21" t="s">
        <v>1694</v>
      </c>
      <c r="E1522" s="692">
        <v>16.0</v>
      </c>
      <c r="F1522" s="692">
        <v>8.0</v>
      </c>
      <c r="G1522" s="692">
        <v>0.0</v>
      </c>
      <c r="H1522" s="692">
        <v>36.0</v>
      </c>
      <c r="I1522" s="692">
        <v>36.0</v>
      </c>
      <c r="J1522" s="693">
        <v>0.0</v>
      </c>
      <c r="K1522" s="21" t="s">
        <v>7248</v>
      </c>
      <c r="L1522" s="21">
        <v>5.076184824E9</v>
      </c>
      <c r="M1522" s="21" t="s">
        <v>138</v>
      </c>
      <c r="N1522" s="21" t="s">
        <v>1037</v>
      </c>
      <c r="O1522" s="21" t="s">
        <v>7249</v>
      </c>
      <c r="P1522" s="21" t="s">
        <v>12490</v>
      </c>
      <c r="Q1522" s="61">
        <f>COUNTIF('Hedef Liste'!$A:$A,A1522)</f>
        <v>1</v>
      </c>
    </row>
    <row r="1523" hidden="1">
      <c r="A1523" s="21" t="s">
        <v>4377</v>
      </c>
      <c r="B1523" s="21" t="s">
        <v>4378</v>
      </c>
      <c r="C1523" s="691" t="s">
        <v>12489</v>
      </c>
      <c r="D1523" s="21" t="s">
        <v>63</v>
      </c>
      <c r="E1523" s="692">
        <v>220.0</v>
      </c>
      <c r="F1523" s="692">
        <v>1.0</v>
      </c>
      <c r="G1523" s="692">
        <v>20.0</v>
      </c>
      <c r="H1523" s="692">
        <v>15.0</v>
      </c>
      <c r="I1523" s="692">
        <v>35.0</v>
      </c>
      <c r="J1523" s="693">
        <v>0.57</v>
      </c>
      <c r="K1523" s="21" t="s">
        <v>4374</v>
      </c>
      <c r="L1523" s="21">
        <v>2.422260477E9</v>
      </c>
      <c r="M1523" s="21" t="s">
        <v>65</v>
      </c>
      <c r="N1523" s="21" t="s">
        <v>3323</v>
      </c>
      <c r="O1523" s="21" t="s">
        <v>4379</v>
      </c>
      <c r="P1523" s="21" t="s">
        <v>12490</v>
      </c>
      <c r="Q1523" s="61">
        <f>COUNTIF('Hedef Liste'!$A:$A,A1523)</f>
        <v>1</v>
      </c>
    </row>
    <row r="1524" hidden="1">
      <c r="A1524" s="21" t="s">
        <v>5299</v>
      </c>
      <c r="B1524" s="21" t="s">
        <v>5300</v>
      </c>
      <c r="C1524" s="691" t="s">
        <v>12489</v>
      </c>
      <c r="D1524" s="21" t="s">
        <v>74</v>
      </c>
      <c r="E1524" s="692">
        <v>23.0</v>
      </c>
      <c r="F1524" s="694"/>
      <c r="G1524" s="692">
        <v>0.0</v>
      </c>
      <c r="H1524" s="692">
        <v>42.0</v>
      </c>
      <c r="I1524" s="692">
        <v>42.0</v>
      </c>
      <c r="J1524" s="696">
        <v>0.0</v>
      </c>
      <c r="K1524" s="21" t="s">
        <v>5301</v>
      </c>
      <c r="L1524" s="21">
        <v>5.413211948E9</v>
      </c>
      <c r="M1524" s="21" t="s">
        <v>47</v>
      </c>
      <c r="N1524" s="21" t="s">
        <v>187</v>
      </c>
      <c r="O1524" s="21" t="s">
        <v>5302</v>
      </c>
      <c r="P1524" s="21" t="s">
        <v>12490</v>
      </c>
      <c r="Q1524" s="61">
        <f>COUNTIF('Hedef Liste'!$A:$A,A1524)</f>
        <v>1</v>
      </c>
    </row>
    <row r="1525" hidden="1">
      <c r="A1525" s="21" t="s">
        <v>13344</v>
      </c>
      <c r="B1525" s="21" t="s">
        <v>13345</v>
      </c>
      <c r="C1525" s="691" t="s">
        <v>12489</v>
      </c>
      <c r="D1525" s="21" t="s">
        <v>1007</v>
      </c>
      <c r="E1525" s="692">
        <v>49.0</v>
      </c>
      <c r="F1525" s="692">
        <v>18.0</v>
      </c>
      <c r="G1525" s="692">
        <v>50.0</v>
      </c>
      <c r="H1525" s="692">
        <v>6.0</v>
      </c>
      <c r="I1525" s="692">
        <v>56.0</v>
      </c>
      <c r="J1525" s="693">
        <v>0.89</v>
      </c>
      <c r="K1525" s="21" t="s">
        <v>13346</v>
      </c>
      <c r="L1525" s="21">
        <v>2.425028687E9</v>
      </c>
      <c r="M1525" s="21" t="s">
        <v>368</v>
      </c>
      <c r="N1525" s="21" t="s">
        <v>7300</v>
      </c>
      <c r="O1525" s="21" t="s">
        <v>13347</v>
      </c>
      <c r="P1525" s="21" t="s">
        <v>12505</v>
      </c>
      <c r="Q1525" s="61">
        <f>COUNTIF('Hedef Liste'!$A:$A,A1525)</f>
        <v>0</v>
      </c>
    </row>
    <row r="1526" hidden="1">
      <c r="A1526" s="21" t="s">
        <v>2000</v>
      </c>
      <c r="B1526" s="21" t="s">
        <v>2001</v>
      </c>
      <c r="C1526" s="691" t="s">
        <v>12510</v>
      </c>
      <c r="D1526" s="21" t="s">
        <v>233</v>
      </c>
      <c r="E1526" s="692">
        <v>641.0</v>
      </c>
      <c r="F1526" s="692">
        <v>4.0</v>
      </c>
      <c r="G1526" s="692">
        <v>0.0</v>
      </c>
      <c r="H1526" s="692">
        <v>5.0</v>
      </c>
      <c r="I1526" s="692">
        <v>5.0</v>
      </c>
      <c r="J1526" s="693">
        <v>0.0</v>
      </c>
      <c r="K1526" s="21" t="s">
        <v>2002</v>
      </c>
      <c r="L1526" s="21">
        <v>5.527117585E9</v>
      </c>
      <c r="M1526" s="21" t="s">
        <v>47</v>
      </c>
      <c r="N1526" s="21" t="s">
        <v>145</v>
      </c>
      <c r="O1526" s="21" t="s">
        <v>2003</v>
      </c>
      <c r="P1526" s="21" t="s">
        <v>12490</v>
      </c>
      <c r="Q1526" s="61">
        <f>COUNTIF('Hedef Liste'!$A:$A,A1526)</f>
        <v>1</v>
      </c>
    </row>
    <row r="1527" hidden="1">
      <c r="A1527" s="21" t="s">
        <v>5929</v>
      </c>
      <c r="B1527" s="21" t="s">
        <v>13348</v>
      </c>
      <c r="C1527" s="691" t="s">
        <v>12489</v>
      </c>
      <c r="D1527" s="21" t="s">
        <v>233</v>
      </c>
      <c r="E1527" s="692">
        <v>569.0</v>
      </c>
      <c r="F1527" s="692">
        <v>57.0</v>
      </c>
      <c r="G1527" s="692">
        <v>0.0</v>
      </c>
      <c r="H1527" s="692">
        <v>38.0</v>
      </c>
      <c r="I1527" s="692">
        <v>38.0</v>
      </c>
      <c r="J1527" s="693">
        <v>0.0</v>
      </c>
      <c r="K1527" s="21" t="s">
        <v>5931</v>
      </c>
      <c r="L1527" s="21">
        <v>2.42503005E9</v>
      </c>
      <c r="M1527" s="21" t="s">
        <v>47</v>
      </c>
      <c r="N1527" s="21" t="s">
        <v>145</v>
      </c>
      <c r="O1527" s="21" t="s">
        <v>5932</v>
      </c>
      <c r="P1527" s="21" t="s">
        <v>12490</v>
      </c>
      <c r="Q1527" s="61">
        <f>COUNTIF('Hedef Liste'!$A:$A,A1527)</f>
        <v>1</v>
      </c>
    </row>
    <row r="1528" hidden="1">
      <c r="A1528" s="21" t="s">
        <v>13349</v>
      </c>
      <c r="B1528" s="21" t="s">
        <v>13350</v>
      </c>
      <c r="C1528" s="691" t="s">
        <v>12510</v>
      </c>
      <c r="D1528" s="21" t="s">
        <v>325</v>
      </c>
      <c r="E1528" s="692">
        <v>600.0</v>
      </c>
      <c r="F1528" s="694"/>
      <c r="G1528" s="692">
        <v>5.0</v>
      </c>
      <c r="H1528" s="692">
        <v>13.0</v>
      </c>
      <c r="I1528" s="692">
        <v>18.0</v>
      </c>
      <c r="J1528" s="693">
        <v>0.28</v>
      </c>
      <c r="K1528" s="21" t="s">
        <v>13351</v>
      </c>
      <c r="L1528" s="21">
        <v>5.41730188E9</v>
      </c>
      <c r="M1528" s="21" t="s">
        <v>368</v>
      </c>
      <c r="N1528" s="21" t="s">
        <v>719</v>
      </c>
      <c r="O1528" s="21" t="s">
        <v>13352</v>
      </c>
      <c r="P1528" s="21" t="s">
        <v>12490</v>
      </c>
      <c r="Q1528" s="61">
        <f>COUNTIF('Hedef Liste'!$A:$A,A1528)</f>
        <v>0</v>
      </c>
    </row>
    <row r="1529" hidden="1">
      <c r="A1529" s="21" t="s">
        <v>7896</v>
      </c>
      <c r="B1529" s="21" t="s">
        <v>7897</v>
      </c>
      <c r="C1529" s="691" t="s">
        <v>12489</v>
      </c>
      <c r="D1529" s="21" t="s">
        <v>74</v>
      </c>
      <c r="E1529" s="692">
        <v>190.0</v>
      </c>
      <c r="F1529" s="692">
        <v>9.0</v>
      </c>
      <c r="G1529" s="692">
        <v>0.0</v>
      </c>
      <c r="H1529" s="692">
        <v>19.0</v>
      </c>
      <c r="I1529" s="692">
        <v>19.0</v>
      </c>
      <c r="J1529" s="693">
        <v>0.0</v>
      </c>
      <c r="K1529" s="21" t="s">
        <v>7898</v>
      </c>
      <c r="L1529" s="21">
        <v>5.539550797E9</v>
      </c>
      <c r="M1529" s="21" t="s">
        <v>65</v>
      </c>
      <c r="N1529" s="21" t="s">
        <v>285</v>
      </c>
      <c r="O1529" s="21" t="s">
        <v>7899</v>
      </c>
      <c r="P1529" s="21" t="s">
        <v>12490</v>
      </c>
      <c r="Q1529" s="61">
        <f>COUNTIF('Hedef Liste'!$A:$A,A1529)</f>
        <v>1</v>
      </c>
    </row>
    <row r="1530" hidden="1">
      <c r="A1530" s="21" t="s">
        <v>5595</v>
      </c>
      <c r="B1530" s="21" t="s">
        <v>5596</v>
      </c>
      <c r="C1530" s="691" t="s">
        <v>12489</v>
      </c>
      <c r="D1530" s="21" t="s">
        <v>325</v>
      </c>
      <c r="E1530" s="692">
        <v>1003.0</v>
      </c>
      <c r="F1530" s="692">
        <v>26.0</v>
      </c>
      <c r="G1530" s="692">
        <v>7.0</v>
      </c>
      <c r="H1530" s="692">
        <v>10.0</v>
      </c>
      <c r="I1530" s="692">
        <v>17.0</v>
      </c>
      <c r="J1530" s="693">
        <v>0.41</v>
      </c>
      <c r="K1530" s="21" t="s">
        <v>5597</v>
      </c>
      <c r="L1530" s="21">
        <v>5.325161011E9</v>
      </c>
      <c r="M1530" s="21" t="s">
        <v>47</v>
      </c>
      <c r="N1530" s="21" t="s">
        <v>719</v>
      </c>
      <c r="O1530" s="21" t="s">
        <v>5598</v>
      </c>
      <c r="P1530" s="21" t="s">
        <v>12490</v>
      </c>
      <c r="Q1530" s="61">
        <f>COUNTIF('Hedef Liste'!$A:$A,A1530)</f>
        <v>1</v>
      </c>
    </row>
    <row r="1531" hidden="1">
      <c r="A1531" s="21" t="s">
        <v>5380</v>
      </c>
      <c r="B1531" s="21" t="s">
        <v>5381</v>
      </c>
      <c r="C1531" s="691" t="s">
        <v>12489</v>
      </c>
      <c r="D1531" s="21" t="s">
        <v>126</v>
      </c>
      <c r="E1531" s="692">
        <v>2929.0</v>
      </c>
      <c r="F1531" s="692">
        <v>506.0</v>
      </c>
      <c r="G1531" s="692">
        <v>17.0</v>
      </c>
      <c r="H1531" s="692">
        <v>10.0</v>
      </c>
      <c r="I1531" s="692">
        <v>27.0</v>
      </c>
      <c r="J1531" s="693">
        <v>0.63</v>
      </c>
      <c r="K1531" s="21" t="s">
        <v>5382</v>
      </c>
      <c r="L1531" s="21">
        <v>2.422262666E9</v>
      </c>
      <c r="M1531" s="21" t="s">
        <v>65</v>
      </c>
      <c r="N1531" s="21" t="s">
        <v>112</v>
      </c>
      <c r="O1531" s="21" t="s">
        <v>5383</v>
      </c>
      <c r="P1531" s="21" t="s">
        <v>12490</v>
      </c>
      <c r="Q1531" s="61">
        <f>COUNTIF('Hedef Liste'!$A:$A,A1531)</f>
        <v>1</v>
      </c>
    </row>
    <row r="1532" hidden="1">
      <c r="A1532" s="21" t="s">
        <v>5218</v>
      </c>
      <c r="B1532" s="21" t="s">
        <v>5219</v>
      </c>
      <c r="C1532" s="691" t="s">
        <v>12489</v>
      </c>
      <c r="D1532" s="21" t="s">
        <v>233</v>
      </c>
      <c r="E1532" s="692">
        <v>276.0</v>
      </c>
      <c r="F1532" s="692">
        <v>87.0</v>
      </c>
      <c r="G1532" s="692">
        <v>6.0</v>
      </c>
      <c r="H1532" s="692">
        <v>16.0</v>
      </c>
      <c r="I1532" s="692">
        <v>22.0</v>
      </c>
      <c r="J1532" s="693">
        <v>0.27</v>
      </c>
      <c r="K1532" s="21" t="s">
        <v>5220</v>
      </c>
      <c r="L1532" s="21">
        <v>5.441400742E9</v>
      </c>
      <c r="M1532" s="21" t="s">
        <v>138</v>
      </c>
      <c r="N1532" s="21" t="s">
        <v>3469</v>
      </c>
      <c r="O1532" s="21" t="s">
        <v>5221</v>
      </c>
      <c r="P1532" s="21" t="s">
        <v>12490</v>
      </c>
      <c r="Q1532" s="61">
        <f>COUNTIF('Hedef Liste'!$A:$A,A1532)</f>
        <v>1</v>
      </c>
    </row>
    <row r="1533" hidden="1">
      <c r="A1533" s="21" t="s">
        <v>2029</v>
      </c>
      <c r="B1533" s="21" t="s">
        <v>2030</v>
      </c>
      <c r="C1533" s="691" t="s">
        <v>12489</v>
      </c>
      <c r="D1533" s="21" t="s">
        <v>45</v>
      </c>
      <c r="E1533" s="692">
        <v>383.0</v>
      </c>
      <c r="F1533" s="692">
        <v>35.0</v>
      </c>
      <c r="G1533" s="692">
        <v>7.0</v>
      </c>
      <c r="H1533" s="692">
        <v>3.0</v>
      </c>
      <c r="I1533" s="692">
        <v>10.0</v>
      </c>
      <c r="J1533" s="693">
        <v>0.7</v>
      </c>
      <c r="K1533" s="21" t="s">
        <v>2031</v>
      </c>
      <c r="L1533" s="21">
        <v>2.429993219E9</v>
      </c>
      <c r="M1533" s="21" t="s">
        <v>47</v>
      </c>
      <c r="N1533" s="21" t="s">
        <v>94</v>
      </c>
      <c r="O1533" s="21" t="s">
        <v>2032</v>
      </c>
      <c r="P1533" s="21" t="s">
        <v>12490</v>
      </c>
      <c r="Q1533" s="61">
        <f>COUNTIF('Hedef Liste'!$A:$A,A1533)</f>
        <v>1</v>
      </c>
    </row>
    <row r="1534" hidden="1">
      <c r="A1534" s="21" t="s">
        <v>5921</v>
      </c>
      <c r="B1534" s="21" t="s">
        <v>5922</v>
      </c>
      <c r="C1534" s="691" t="s">
        <v>12489</v>
      </c>
      <c r="D1534" s="21" t="s">
        <v>45</v>
      </c>
      <c r="E1534" s="692">
        <v>635.0</v>
      </c>
      <c r="F1534" s="692">
        <v>130.0</v>
      </c>
      <c r="G1534" s="692">
        <v>0.0</v>
      </c>
      <c r="H1534" s="692">
        <v>13.0</v>
      </c>
      <c r="I1534" s="692">
        <v>13.0</v>
      </c>
      <c r="J1534" s="693">
        <v>0.0</v>
      </c>
      <c r="K1534" s="21" t="s">
        <v>5923</v>
      </c>
      <c r="L1534" s="21">
        <v>2.425024315E9</v>
      </c>
      <c r="M1534" s="21" t="s">
        <v>65</v>
      </c>
      <c r="N1534" s="21" t="s">
        <v>169</v>
      </c>
      <c r="O1534" s="21" t="s">
        <v>5924</v>
      </c>
      <c r="P1534" s="21" t="s">
        <v>12490</v>
      </c>
      <c r="Q1534" s="61">
        <f>COUNTIF('Hedef Liste'!$A:$A,A1534)</f>
        <v>1</v>
      </c>
    </row>
    <row r="1535" hidden="1">
      <c r="A1535" s="21" t="s">
        <v>5686</v>
      </c>
      <c r="B1535" s="21" t="s">
        <v>5687</v>
      </c>
      <c r="C1535" s="691" t="s">
        <v>12489</v>
      </c>
      <c r="D1535" s="21" t="s">
        <v>325</v>
      </c>
      <c r="E1535" s="692">
        <v>1.0</v>
      </c>
      <c r="F1535" s="694"/>
      <c r="G1535" s="692">
        <v>10.0</v>
      </c>
      <c r="H1535" s="692">
        <v>1.0</v>
      </c>
      <c r="I1535" s="692">
        <v>11.0</v>
      </c>
      <c r="J1535" s="693">
        <v>0.91</v>
      </c>
      <c r="K1535" s="21" t="s">
        <v>5688</v>
      </c>
      <c r="L1535" s="21">
        <v>5.45743375E9</v>
      </c>
      <c r="M1535" s="21" t="s">
        <v>65</v>
      </c>
      <c r="N1535" s="21" t="s">
        <v>778</v>
      </c>
      <c r="O1535" s="21" t="s">
        <v>5689</v>
      </c>
      <c r="P1535" s="21" t="s">
        <v>12490</v>
      </c>
      <c r="Q1535" s="61">
        <f>COUNTIF('Hedef Liste'!$A:$A,A1535)</f>
        <v>1</v>
      </c>
    </row>
    <row r="1536" hidden="1">
      <c r="A1536" s="21" t="s">
        <v>2637</v>
      </c>
      <c r="B1536" s="21" t="s">
        <v>2638</v>
      </c>
      <c r="C1536" s="691" t="s">
        <v>12489</v>
      </c>
      <c r="D1536" s="21" t="s">
        <v>325</v>
      </c>
      <c r="E1536" s="692">
        <v>11.0</v>
      </c>
      <c r="F1536" s="692">
        <v>8.0</v>
      </c>
      <c r="G1536" s="692">
        <v>5.0</v>
      </c>
      <c r="H1536" s="692">
        <v>15.0</v>
      </c>
      <c r="I1536" s="692">
        <v>20.0</v>
      </c>
      <c r="J1536" s="693">
        <v>0.25</v>
      </c>
      <c r="K1536" s="21" t="s">
        <v>2627</v>
      </c>
      <c r="L1536" s="21">
        <v>5.078633535E9</v>
      </c>
      <c r="M1536" s="21" t="s">
        <v>368</v>
      </c>
      <c r="N1536" s="21" t="s">
        <v>2639</v>
      </c>
      <c r="O1536" s="21" t="s">
        <v>2640</v>
      </c>
      <c r="P1536" s="21" t="s">
        <v>12490</v>
      </c>
      <c r="Q1536" s="61">
        <f>COUNTIF('Hedef Liste'!$A:$A,A1536)</f>
        <v>1</v>
      </c>
    </row>
    <row r="1537" hidden="1">
      <c r="A1537" s="21" t="s">
        <v>1983</v>
      </c>
      <c r="B1537" s="21" t="s">
        <v>13353</v>
      </c>
      <c r="C1537" s="691" t="s">
        <v>12489</v>
      </c>
      <c r="D1537" s="21" t="s">
        <v>74</v>
      </c>
      <c r="E1537" s="692">
        <v>1.0</v>
      </c>
      <c r="F1537" s="694"/>
      <c r="G1537" s="692">
        <v>0.0</v>
      </c>
      <c r="H1537" s="692">
        <v>7.0</v>
      </c>
      <c r="I1537" s="692">
        <v>7.0</v>
      </c>
      <c r="J1537" s="693">
        <v>0.0</v>
      </c>
      <c r="K1537" s="21" t="s">
        <v>1639</v>
      </c>
      <c r="L1537" s="21">
        <v>5.343958284E9</v>
      </c>
      <c r="M1537" s="21" t="s">
        <v>138</v>
      </c>
      <c r="N1537" s="21" t="s">
        <v>1037</v>
      </c>
      <c r="O1537" s="21" t="s">
        <v>1640</v>
      </c>
      <c r="P1537" s="21" t="s">
        <v>12490</v>
      </c>
      <c r="Q1537" s="61">
        <f>COUNTIF('Hedef Liste'!$A:$A,A1537)</f>
        <v>1</v>
      </c>
    </row>
    <row r="1538" hidden="1">
      <c r="A1538" s="21" t="s">
        <v>622</v>
      </c>
      <c r="B1538" s="21" t="s">
        <v>623</v>
      </c>
      <c r="C1538" s="691" t="s">
        <v>12489</v>
      </c>
      <c r="D1538" s="21" t="s">
        <v>325</v>
      </c>
      <c r="E1538" s="692">
        <v>51.0</v>
      </c>
      <c r="F1538" s="692">
        <v>13.0</v>
      </c>
      <c r="G1538" s="692">
        <v>9.0</v>
      </c>
      <c r="H1538" s="692">
        <v>12.0</v>
      </c>
      <c r="I1538" s="692">
        <v>21.0</v>
      </c>
      <c r="J1538" s="693">
        <v>0.43</v>
      </c>
      <c r="K1538" s="21" t="s">
        <v>624</v>
      </c>
      <c r="L1538" s="21">
        <v>5.431070728E9</v>
      </c>
      <c r="M1538" s="21" t="s">
        <v>65</v>
      </c>
      <c r="N1538" s="21" t="s">
        <v>66</v>
      </c>
      <c r="O1538" s="21" t="s">
        <v>625</v>
      </c>
      <c r="P1538" s="21" t="s">
        <v>12490</v>
      </c>
      <c r="Q1538" s="61">
        <f>COUNTIF('Hedef Liste'!$A:$A,A1538)</f>
        <v>1</v>
      </c>
    </row>
    <row r="1539" hidden="1">
      <c r="A1539" s="21" t="s">
        <v>5823</v>
      </c>
      <c r="B1539" s="21" t="s">
        <v>5824</v>
      </c>
      <c r="C1539" s="691" t="s">
        <v>12489</v>
      </c>
      <c r="D1539" s="21" t="s">
        <v>63</v>
      </c>
      <c r="E1539" s="692">
        <v>21.0</v>
      </c>
      <c r="F1539" s="692">
        <v>7.0</v>
      </c>
      <c r="G1539" s="692">
        <v>8.0</v>
      </c>
      <c r="H1539" s="692">
        <v>9.0</v>
      </c>
      <c r="I1539" s="692">
        <v>17.0</v>
      </c>
      <c r="J1539" s="693">
        <v>0.47</v>
      </c>
      <c r="K1539" s="21" t="s">
        <v>624</v>
      </c>
      <c r="L1539" s="21">
        <v>5.431070728E9</v>
      </c>
      <c r="M1539" s="21" t="s">
        <v>65</v>
      </c>
      <c r="N1539" s="21" t="s">
        <v>66</v>
      </c>
      <c r="O1539" s="21" t="s">
        <v>625</v>
      </c>
      <c r="P1539" s="21" t="s">
        <v>12490</v>
      </c>
      <c r="Q1539" s="61">
        <f>COUNTIF('Hedef Liste'!$A:$A,A1539)</f>
        <v>1</v>
      </c>
    </row>
    <row r="1540" hidden="1">
      <c r="A1540" s="21" t="s">
        <v>13354</v>
      </c>
      <c r="B1540" s="21" t="s">
        <v>13355</v>
      </c>
      <c r="C1540" s="691" t="s">
        <v>12489</v>
      </c>
      <c r="D1540" s="21" t="s">
        <v>110</v>
      </c>
      <c r="E1540" s="692">
        <v>5238.0</v>
      </c>
      <c r="F1540" s="692">
        <v>84.0</v>
      </c>
      <c r="G1540" s="692">
        <v>137.0</v>
      </c>
      <c r="H1540" s="692">
        <v>9.0</v>
      </c>
      <c r="I1540" s="692">
        <v>146.0</v>
      </c>
      <c r="J1540" s="693">
        <v>0.94</v>
      </c>
      <c r="K1540" s="21" t="s">
        <v>13356</v>
      </c>
      <c r="L1540" s="21">
        <v>2.42226303E9</v>
      </c>
      <c r="M1540" s="21" t="s">
        <v>138</v>
      </c>
      <c r="N1540" s="21" t="s">
        <v>181</v>
      </c>
      <c r="O1540" s="21" t="s">
        <v>13357</v>
      </c>
      <c r="P1540" s="21" t="s">
        <v>12505</v>
      </c>
      <c r="Q1540" s="61">
        <f>COUNTIF('Hedef Liste'!$A:$A,A1540)</f>
        <v>0</v>
      </c>
    </row>
    <row r="1541" hidden="1">
      <c r="A1541" s="21" t="s">
        <v>13358</v>
      </c>
      <c r="B1541" s="21" t="s">
        <v>13359</v>
      </c>
      <c r="C1541" s="691" t="s">
        <v>12489</v>
      </c>
      <c r="D1541" s="21" t="s">
        <v>110</v>
      </c>
      <c r="E1541" s="692">
        <v>90.0</v>
      </c>
      <c r="F1541" s="692">
        <v>19.0</v>
      </c>
      <c r="G1541" s="692">
        <v>32.0</v>
      </c>
      <c r="H1541" s="692">
        <v>3.0</v>
      </c>
      <c r="I1541" s="692">
        <v>35.0</v>
      </c>
      <c r="J1541" s="693">
        <v>0.91</v>
      </c>
      <c r="K1541" s="21" t="s">
        <v>12760</v>
      </c>
      <c r="L1541" s="21">
        <v>5.530766965E9</v>
      </c>
      <c r="M1541" s="21" t="s">
        <v>368</v>
      </c>
      <c r="N1541" s="21" t="s">
        <v>719</v>
      </c>
      <c r="O1541" s="21" t="s">
        <v>13360</v>
      </c>
      <c r="P1541" s="21" t="s">
        <v>12505</v>
      </c>
      <c r="Q1541" s="61">
        <f>COUNTIF('Hedef Liste'!$A:$A,A1541)</f>
        <v>0</v>
      </c>
    </row>
    <row r="1542" hidden="1">
      <c r="A1542" s="21" t="s">
        <v>695</v>
      </c>
      <c r="B1542" s="21" t="s">
        <v>696</v>
      </c>
      <c r="C1542" s="691" t="s">
        <v>12489</v>
      </c>
      <c r="D1542" s="21" t="s">
        <v>74</v>
      </c>
      <c r="E1542" s="692">
        <v>8.0</v>
      </c>
      <c r="F1542" s="692">
        <v>5.0</v>
      </c>
      <c r="G1542" s="692">
        <v>0.0</v>
      </c>
      <c r="H1542" s="692">
        <v>16.0</v>
      </c>
      <c r="I1542" s="692">
        <v>16.0</v>
      </c>
      <c r="J1542" s="693">
        <v>0.0</v>
      </c>
      <c r="K1542" s="21" t="s">
        <v>697</v>
      </c>
      <c r="L1542" s="21">
        <v>5.459737707E9</v>
      </c>
      <c r="M1542" s="21" t="s">
        <v>47</v>
      </c>
      <c r="N1542" s="21" t="s">
        <v>270</v>
      </c>
      <c r="O1542" s="21" t="s">
        <v>698</v>
      </c>
      <c r="P1542" s="21" t="s">
        <v>12490</v>
      </c>
      <c r="Q1542" s="61">
        <f>COUNTIF('Hedef Liste'!$A:$A,A1542)</f>
        <v>1</v>
      </c>
    </row>
    <row r="1543" hidden="1">
      <c r="A1543" s="21" t="s">
        <v>1162</v>
      </c>
      <c r="B1543" s="21" t="s">
        <v>1163</v>
      </c>
      <c r="C1543" s="691" t="s">
        <v>12489</v>
      </c>
      <c r="D1543" s="21" t="s">
        <v>45</v>
      </c>
      <c r="E1543" s="692">
        <v>49.0</v>
      </c>
      <c r="F1543" s="692">
        <v>33.0</v>
      </c>
      <c r="G1543" s="692">
        <v>0.0</v>
      </c>
      <c r="H1543" s="692">
        <v>13.0</v>
      </c>
      <c r="I1543" s="692">
        <v>13.0</v>
      </c>
      <c r="J1543" s="693">
        <v>0.0</v>
      </c>
      <c r="K1543" s="21" t="s">
        <v>1164</v>
      </c>
      <c r="L1543" s="21">
        <v>5.013744507E9</v>
      </c>
      <c r="M1543" s="21" t="s">
        <v>388</v>
      </c>
      <c r="N1543" s="21" t="s">
        <v>663</v>
      </c>
      <c r="O1543" s="21" t="s">
        <v>1165</v>
      </c>
      <c r="P1543" s="21" t="s">
        <v>12490</v>
      </c>
      <c r="Q1543" s="61">
        <f>COUNTIF('Hedef Liste'!$A:$A,A1543)</f>
        <v>1</v>
      </c>
    </row>
    <row r="1544" hidden="1">
      <c r="A1544" s="21" t="s">
        <v>2251</v>
      </c>
      <c r="B1544" s="21" t="s">
        <v>2252</v>
      </c>
      <c r="C1544" s="691" t="s">
        <v>12489</v>
      </c>
      <c r="D1544" s="21" t="s">
        <v>110</v>
      </c>
      <c r="E1544" s="692">
        <v>7.0</v>
      </c>
      <c r="F1544" s="692">
        <v>3.0</v>
      </c>
      <c r="G1544" s="692">
        <v>0.0</v>
      </c>
      <c r="H1544" s="692">
        <v>59.0</v>
      </c>
      <c r="I1544" s="692">
        <v>59.0</v>
      </c>
      <c r="J1544" s="693">
        <v>0.0</v>
      </c>
      <c r="K1544" s="21" t="s">
        <v>2049</v>
      </c>
      <c r="L1544" s="21">
        <v>2.423395981E9</v>
      </c>
      <c r="M1544" s="21" t="s">
        <v>65</v>
      </c>
      <c r="N1544" s="21" t="s">
        <v>1536</v>
      </c>
      <c r="O1544" s="21" t="s">
        <v>2050</v>
      </c>
      <c r="P1544" s="21" t="s">
        <v>12490</v>
      </c>
      <c r="Q1544" s="61">
        <f>COUNTIF('Hedef Liste'!$A:$A,A1544)</f>
        <v>1</v>
      </c>
    </row>
    <row r="1545" hidden="1">
      <c r="A1545" s="21" t="s">
        <v>2047</v>
      </c>
      <c r="B1545" s="21" t="s">
        <v>2048</v>
      </c>
      <c r="C1545" s="691" t="s">
        <v>12489</v>
      </c>
      <c r="D1545" s="21" t="s">
        <v>233</v>
      </c>
      <c r="E1545" s="694"/>
      <c r="F1545" s="694"/>
      <c r="G1545" s="692">
        <v>0.0</v>
      </c>
      <c r="H1545" s="692">
        <v>27.0</v>
      </c>
      <c r="I1545" s="692">
        <v>27.0</v>
      </c>
      <c r="J1545" s="693">
        <v>0.0</v>
      </c>
      <c r="K1545" s="21" t="s">
        <v>2049</v>
      </c>
      <c r="L1545" s="21">
        <v>5.303475334E9</v>
      </c>
      <c r="M1545" s="21" t="s">
        <v>65</v>
      </c>
      <c r="N1545" s="21" t="s">
        <v>1536</v>
      </c>
      <c r="O1545" s="21" t="s">
        <v>2050</v>
      </c>
      <c r="P1545" s="21" t="s">
        <v>12490</v>
      </c>
      <c r="Q1545" s="61">
        <f>COUNTIF('Hedef Liste'!$A:$A,A1545)</f>
        <v>1</v>
      </c>
    </row>
    <row r="1546" hidden="1">
      <c r="A1546" s="21" t="s">
        <v>5285</v>
      </c>
      <c r="B1546" s="21" t="s">
        <v>13361</v>
      </c>
      <c r="C1546" s="691" t="s">
        <v>12489</v>
      </c>
      <c r="D1546" s="21" t="s">
        <v>45</v>
      </c>
      <c r="E1546" s="692">
        <v>3127.0</v>
      </c>
      <c r="F1546" s="692">
        <v>72.0</v>
      </c>
      <c r="G1546" s="692">
        <v>0.0</v>
      </c>
      <c r="H1546" s="692">
        <v>48.0</v>
      </c>
      <c r="I1546" s="692">
        <v>48.0</v>
      </c>
      <c r="J1546" s="693">
        <v>0.0</v>
      </c>
      <c r="K1546" s="21" t="s">
        <v>5287</v>
      </c>
      <c r="L1546" s="21">
        <v>2.42742205E9</v>
      </c>
      <c r="M1546" s="21" t="s">
        <v>58</v>
      </c>
      <c r="N1546" s="21" t="s">
        <v>59</v>
      </c>
      <c r="O1546" s="21" t="s">
        <v>5288</v>
      </c>
      <c r="P1546" s="21" t="s">
        <v>12490</v>
      </c>
      <c r="Q1546" s="61">
        <f>COUNTIF('Hedef Liste'!$A:$A,A1546)</f>
        <v>1</v>
      </c>
    </row>
    <row r="1547" hidden="1">
      <c r="A1547" s="21" t="s">
        <v>7540</v>
      </c>
      <c r="B1547" s="21" t="s">
        <v>7541</v>
      </c>
      <c r="C1547" s="691" t="s">
        <v>12489</v>
      </c>
      <c r="D1547" s="21" t="s">
        <v>818</v>
      </c>
      <c r="E1547" s="692">
        <v>12.0</v>
      </c>
      <c r="F1547" s="692">
        <v>9.0</v>
      </c>
      <c r="G1547" s="692">
        <v>0.0</v>
      </c>
      <c r="H1547" s="692">
        <v>48.0</v>
      </c>
      <c r="I1547" s="692">
        <v>48.0</v>
      </c>
      <c r="J1547" s="693">
        <v>0.0</v>
      </c>
      <c r="K1547" s="21" t="s">
        <v>7542</v>
      </c>
      <c r="L1547" s="21">
        <v>5.074442444E9</v>
      </c>
      <c r="M1547" s="21" t="s">
        <v>138</v>
      </c>
      <c r="N1547" s="21" t="s">
        <v>527</v>
      </c>
      <c r="O1547" s="21" t="s">
        <v>7543</v>
      </c>
      <c r="P1547" s="21" t="s">
        <v>12490</v>
      </c>
      <c r="Q1547" s="61">
        <f>COUNTIF('Hedef Liste'!$A:$A,A1547)</f>
        <v>1</v>
      </c>
    </row>
    <row r="1548" hidden="1">
      <c r="A1548" s="21" t="s">
        <v>4669</v>
      </c>
      <c r="B1548" s="21" t="s">
        <v>4670</v>
      </c>
      <c r="C1548" s="691" t="s">
        <v>12489</v>
      </c>
      <c r="D1548" s="21" t="s">
        <v>200</v>
      </c>
      <c r="E1548" s="692">
        <v>54.0</v>
      </c>
      <c r="F1548" s="692">
        <v>18.0</v>
      </c>
      <c r="G1548" s="692">
        <v>0.0</v>
      </c>
      <c r="H1548" s="692">
        <v>19.0</v>
      </c>
      <c r="I1548" s="692">
        <v>19.0</v>
      </c>
      <c r="J1548" s="693">
        <v>0.0</v>
      </c>
      <c r="K1548" s="21" t="s">
        <v>3299</v>
      </c>
      <c r="L1548" s="21">
        <v>2.42227306E9</v>
      </c>
      <c r="M1548" s="21" t="s">
        <v>65</v>
      </c>
      <c r="N1548" s="21" t="s">
        <v>1615</v>
      </c>
      <c r="O1548" s="21" t="s">
        <v>3300</v>
      </c>
      <c r="P1548" s="21" t="s">
        <v>12490</v>
      </c>
      <c r="Q1548" s="61">
        <f>COUNTIF('Hedef Liste'!$A:$A,A1548)</f>
        <v>1</v>
      </c>
    </row>
    <row r="1549" hidden="1">
      <c r="A1549" s="21" t="s">
        <v>5027</v>
      </c>
      <c r="B1549" s="21" t="s">
        <v>5028</v>
      </c>
      <c r="C1549" s="691" t="s">
        <v>12489</v>
      </c>
      <c r="D1549" s="21" t="s">
        <v>1449</v>
      </c>
      <c r="E1549" s="692">
        <v>17.0</v>
      </c>
      <c r="F1549" s="692">
        <v>17.0</v>
      </c>
      <c r="G1549" s="692">
        <v>0.0</v>
      </c>
      <c r="H1549" s="692">
        <v>35.0</v>
      </c>
      <c r="I1549" s="692">
        <v>35.0</v>
      </c>
      <c r="J1549" s="693">
        <v>0.0</v>
      </c>
      <c r="K1549" s="21" t="s">
        <v>5029</v>
      </c>
      <c r="L1549" s="21">
        <v>5.324191507E9</v>
      </c>
      <c r="M1549" s="21" t="s">
        <v>138</v>
      </c>
      <c r="N1549" s="21" t="s">
        <v>1096</v>
      </c>
      <c r="O1549" s="21" t="s">
        <v>5030</v>
      </c>
      <c r="P1549" s="21" t="s">
        <v>12490</v>
      </c>
      <c r="Q1549" s="61">
        <f>COUNTIF('Hedef Liste'!$A:$A,A1549)</f>
        <v>1</v>
      </c>
    </row>
    <row r="1550" hidden="1">
      <c r="A1550" s="21" t="s">
        <v>7944</v>
      </c>
      <c r="B1550" s="21" t="s">
        <v>7945</v>
      </c>
      <c r="C1550" s="691" t="s">
        <v>12489</v>
      </c>
      <c r="D1550" s="21" t="s">
        <v>74</v>
      </c>
      <c r="E1550" s="692">
        <v>1.0</v>
      </c>
      <c r="F1550" s="692">
        <v>1.0</v>
      </c>
      <c r="G1550" s="692">
        <v>0.0</v>
      </c>
      <c r="H1550" s="692">
        <v>24.0</v>
      </c>
      <c r="I1550" s="692">
        <v>24.0</v>
      </c>
      <c r="J1550" s="693">
        <v>0.0</v>
      </c>
      <c r="K1550" s="21" t="s">
        <v>7946</v>
      </c>
      <c r="L1550" s="21">
        <v>5.469152346E9</v>
      </c>
      <c r="M1550" s="21" t="s">
        <v>47</v>
      </c>
      <c r="N1550" s="21" t="s">
        <v>639</v>
      </c>
      <c r="O1550" s="21" t="s">
        <v>7947</v>
      </c>
      <c r="P1550" s="21" t="s">
        <v>12490</v>
      </c>
      <c r="Q1550" s="61">
        <f>COUNTIF('Hedef Liste'!$A:$A,A1550)</f>
        <v>1</v>
      </c>
    </row>
    <row r="1551" hidden="1">
      <c r="A1551" s="21" t="s">
        <v>5825</v>
      </c>
      <c r="B1551" s="21" t="s">
        <v>5826</v>
      </c>
      <c r="C1551" s="691" t="s">
        <v>12489</v>
      </c>
      <c r="D1551" s="21" t="s">
        <v>74</v>
      </c>
      <c r="F1551" s="694"/>
      <c r="G1551" s="692">
        <v>0.0</v>
      </c>
      <c r="H1551" s="692">
        <v>11.0</v>
      </c>
      <c r="I1551" s="692">
        <v>11.0</v>
      </c>
      <c r="J1551" s="693">
        <v>0.0</v>
      </c>
      <c r="K1551" s="21" t="s">
        <v>5827</v>
      </c>
      <c r="L1551" s="21">
        <v>5.350667192E9</v>
      </c>
      <c r="M1551" s="21" t="s">
        <v>47</v>
      </c>
      <c r="N1551" s="21" t="s">
        <v>81</v>
      </c>
      <c r="O1551" s="21" t="s">
        <v>5828</v>
      </c>
      <c r="P1551" s="21" t="s">
        <v>12490</v>
      </c>
      <c r="Q1551" s="61">
        <f>COUNTIF('Hedef Liste'!$A:$A,A1551)</f>
        <v>1</v>
      </c>
    </row>
    <row r="1552" hidden="1">
      <c r="A1552" s="21" t="s">
        <v>13362</v>
      </c>
      <c r="B1552" s="21" t="s">
        <v>13363</v>
      </c>
      <c r="C1552" s="691" t="s">
        <v>12510</v>
      </c>
      <c r="D1552" s="21" t="s">
        <v>1694</v>
      </c>
      <c r="E1552" s="694"/>
      <c r="F1552" s="694"/>
      <c r="G1552" s="692">
        <v>91.0</v>
      </c>
      <c r="H1552" s="692">
        <v>12.0</v>
      </c>
      <c r="I1552" s="692">
        <v>103.0</v>
      </c>
      <c r="J1552" s="693">
        <v>0.88</v>
      </c>
      <c r="K1552" s="21" t="s">
        <v>13364</v>
      </c>
      <c r="L1552" s="21">
        <v>2.4224405E9</v>
      </c>
      <c r="M1552" s="21" t="s">
        <v>47</v>
      </c>
      <c r="N1552" s="21" t="s">
        <v>2980</v>
      </c>
      <c r="O1552" s="21" t="s">
        <v>13365</v>
      </c>
      <c r="P1552" s="21" t="s">
        <v>12490</v>
      </c>
      <c r="Q1552" s="61">
        <f>COUNTIF('Hedef Liste'!$A:$A,A1552)</f>
        <v>0</v>
      </c>
    </row>
    <row r="1553" hidden="1">
      <c r="A1553" s="21" t="s">
        <v>13366</v>
      </c>
      <c r="B1553" s="21" t="s">
        <v>13367</v>
      </c>
      <c r="C1553" s="691" t="s">
        <v>12510</v>
      </c>
      <c r="D1553" s="21" t="s">
        <v>1694</v>
      </c>
      <c r="E1553" s="694"/>
      <c r="F1553" s="694"/>
      <c r="G1553" s="692">
        <v>0.0</v>
      </c>
      <c r="H1553" s="692">
        <v>103.0</v>
      </c>
      <c r="I1553" s="692">
        <v>103.0</v>
      </c>
      <c r="J1553" s="693">
        <v>0.0</v>
      </c>
      <c r="K1553" s="21" t="s">
        <v>13364</v>
      </c>
      <c r="L1553" s="21">
        <v>2.4225904E9</v>
      </c>
      <c r="M1553" s="21" t="s">
        <v>138</v>
      </c>
      <c r="N1553" s="21" t="s">
        <v>181</v>
      </c>
      <c r="O1553" s="21" t="s">
        <v>13368</v>
      </c>
      <c r="P1553" s="21" t="s">
        <v>12490</v>
      </c>
      <c r="Q1553" s="61">
        <f>COUNTIF('Hedef Liste'!$A:$A,A1553)</f>
        <v>0</v>
      </c>
    </row>
    <row r="1554" hidden="1">
      <c r="A1554" s="21" t="s">
        <v>13369</v>
      </c>
      <c r="B1554" s="21" t="s">
        <v>13370</v>
      </c>
      <c r="C1554" s="691" t="s">
        <v>12510</v>
      </c>
      <c r="D1554" s="21" t="s">
        <v>344</v>
      </c>
      <c r="E1554" s="692">
        <v>360.0</v>
      </c>
      <c r="F1554" s="694"/>
      <c r="G1554" s="692">
        <v>38.0</v>
      </c>
      <c r="H1554" s="692">
        <v>0.0</v>
      </c>
      <c r="I1554" s="692">
        <v>38.0</v>
      </c>
      <c r="J1554" s="693">
        <v>1.0</v>
      </c>
      <c r="K1554" s="21" t="s">
        <v>13371</v>
      </c>
      <c r="L1554" s="21">
        <v>5.416052422E9</v>
      </c>
      <c r="M1554" s="21" t="s">
        <v>47</v>
      </c>
      <c r="N1554" s="21" t="s">
        <v>1059</v>
      </c>
      <c r="O1554" s="21" t="s">
        <v>13372</v>
      </c>
      <c r="P1554" s="21" t="s">
        <v>12505</v>
      </c>
      <c r="Q1554" s="61">
        <f>COUNTIF('Hedef Liste'!$A:$A,A1554)</f>
        <v>0</v>
      </c>
    </row>
    <row r="1555" hidden="1">
      <c r="A1555" s="21" t="s">
        <v>4148</v>
      </c>
      <c r="B1555" s="21" t="s">
        <v>4149</v>
      </c>
      <c r="C1555" s="691" t="s">
        <v>12489</v>
      </c>
      <c r="D1555" s="21" t="s">
        <v>45</v>
      </c>
      <c r="E1555" s="692">
        <v>5.0</v>
      </c>
      <c r="F1555" s="692">
        <v>5.0</v>
      </c>
      <c r="G1555" s="692">
        <v>0.0</v>
      </c>
      <c r="H1555" s="692">
        <v>15.0</v>
      </c>
      <c r="I1555" s="692">
        <v>15.0</v>
      </c>
      <c r="J1555" s="693">
        <v>0.0</v>
      </c>
      <c r="K1555" s="21" t="s">
        <v>4150</v>
      </c>
      <c r="L1555" s="21">
        <v>5.076503068E9</v>
      </c>
      <c r="M1555" s="21" t="s">
        <v>368</v>
      </c>
      <c r="N1555" s="21" t="s">
        <v>848</v>
      </c>
      <c r="O1555" s="21" t="s">
        <v>4151</v>
      </c>
      <c r="P1555" s="21" t="s">
        <v>12490</v>
      </c>
      <c r="Q1555" s="61">
        <f>COUNTIF('Hedef Liste'!$A:$A,A1555)</f>
        <v>1</v>
      </c>
    </row>
    <row r="1556">
      <c r="A1556" s="21" t="s">
        <v>8398</v>
      </c>
      <c r="B1556" s="21" t="s">
        <v>8399</v>
      </c>
      <c r="C1556" s="691" t="s">
        <v>12489</v>
      </c>
      <c r="D1556" s="21" t="s">
        <v>152</v>
      </c>
      <c r="E1556" s="692">
        <v>5.0</v>
      </c>
      <c r="F1556" s="692">
        <v>5.0</v>
      </c>
      <c r="G1556" s="692">
        <v>0.0</v>
      </c>
      <c r="H1556" s="692">
        <v>45.0</v>
      </c>
      <c r="I1556" s="692">
        <v>45.0</v>
      </c>
      <c r="J1556" s="693">
        <v>0.0</v>
      </c>
      <c r="K1556" s="21" t="s">
        <v>8400</v>
      </c>
      <c r="L1556" s="21">
        <v>2.4234331E9</v>
      </c>
      <c r="M1556" s="21" t="s">
        <v>65</v>
      </c>
      <c r="N1556" s="21" t="s">
        <v>1197</v>
      </c>
      <c r="O1556" s="21" t="s">
        <v>8401</v>
      </c>
      <c r="P1556" s="21" t="s">
        <v>12490</v>
      </c>
      <c r="Q1556" s="61">
        <f>COUNTIF('Hedef Liste'!$A:$A,A1556)</f>
        <v>1</v>
      </c>
    </row>
    <row r="1557">
      <c r="A1557" s="21" t="s">
        <v>8402</v>
      </c>
      <c r="B1557" s="21" t="s">
        <v>8403</v>
      </c>
      <c r="C1557" s="691" t="s">
        <v>12489</v>
      </c>
      <c r="D1557" s="21" t="s">
        <v>818</v>
      </c>
      <c r="E1557" s="692">
        <v>8.0</v>
      </c>
      <c r="F1557" s="692">
        <v>8.0</v>
      </c>
      <c r="G1557" s="692">
        <v>0.0</v>
      </c>
      <c r="H1557" s="692">
        <v>36.0</v>
      </c>
      <c r="I1557" s="692">
        <v>36.0</v>
      </c>
      <c r="J1557" s="693">
        <v>0.0</v>
      </c>
      <c r="K1557" s="21" t="s">
        <v>1933</v>
      </c>
      <c r="L1557" s="21">
        <v>5.32052997E9</v>
      </c>
      <c r="M1557" s="21" t="s">
        <v>47</v>
      </c>
      <c r="N1557" s="21" t="s">
        <v>145</v>
      </c>
      <c r="O1557" s="21" t="s">
        <v>1934</v>
      </c>
      <c r="P1557" s="21" t="s">
        <v>12490</v>
      </c>
      <c r="Q1557" s="61">
        <f>COUNTIF('Hedef Liste'!$A:$A,A1557)</f>
        <v>1</v>
      </c>
    </row>
    <row r="1558" hidden="1">
      <c r="A1558" s="21" t="s">
        <v>7646</v>
      </c>
      <c r="B1558" s="21" t="s">
        <v>7647</v>
      </c>
      <c r="C1558" s="691" t="s">
        <v>12489</v>
      </c>
      <c r="D1558" s="21" t="s">
        <v>233</v>
      </c>
      <c r="E1558" s="692">
        <v>591.0</v>
      </c>
      <c r="F1558" s="692">
        <v>60.0</v>
      </c>
      <c r="G1558" s="692">
        <v>0.0</v>
      </c>
      <c r="H1558" s="692">
        <v>28.0</v>
      </c>
      <c r="I1558" s="692">
        <v>28.0</v>
      </c>
      <c r="J1558" s="693">
        <v>0.0</v>
      </c>
      <c r="K1558" s="21" t="s">
        <v>7648</v>
      </c>
      <c r="L1558" s="21">
        <v>5.305951401E9</v>
      </c>
      <c r="M1558" s="21" t="s">
        <v>47</v>
      </c>
      <c r="N1558" s="21" t="s">
        <v>145</v>
      </c>
      <c r="O1558" s="21" t="s">
        <v>7649</v>
      </c>
      <c r="P1558" s="21" t="s">
        <v>12490</v>
      </c>
      <c r="Q1558" s="61">
        <f>COUNTIF('Hedef Liste'!$A:$A,A1558)</f>
        <v>1</v>
      </c>
    </row>
    <row r="1559" hidden="1">
      <c r="A1559" s="21" t="s">
        <v>3761</v>
      </c>
      <c r="B1559" s="21" t="s">
        <v>3762</v>
      </c>
      <c r="C1559" s="691" t="s">
        <v>12489</v>
      </c>
      <c r="D1559" s="21" t="s">
        <v>152</v>
      </c>
      <c r="E1559" s="692">
        <v>206.0</v>
      </c>
      <c r="F1559" s="692">
        <v>32.0</v>
      </c>
      <c r="G1559" s="692">
        <v>6.0</v>
      </c>
      <c r="H1559" s="692">
        <v>8.0</v>
      </c>
      <c r="I1559" s="692">
        <v>14.0</v>
      </c>
      <c r="J1559" s="693">
        <v>0.43</v>
      </c>
      <c r="K1559" s="21" t="s">
        <v>3763</v>
      </c>
      <c r="L1559" s="21">
        <v>5.537805503E9</v>
      </c>
      <c r="M1559" s="21" t="s">
        <v>47</v>
      </c>
      <c r="N1559" s="21" t="s">
        <v>3764</v>
      </c>
      <c r="O1559" s="21" t="s">
        <v>3765</v>
      </c>
      <c r="P1559" s="21" t="s">
        <v>12490</v>
      </c>
      <c r="Q1559" s="61">
        <f>COUNTIF('Hedef Liste'!$A:$A,A1559)</f>
        <v>1</v>
      </c>
    </row>
    <row r="1560" hidden="1">
      <c r="A1560" s="21" t="s">
        <v>611</v>
      </c>
      <c r="B1560" s="21" t="s">
        <v>13373</v>
      </c>
      <c r="C1560" s="691" t="s">
        <v>12489</v>
      </c>
      <c r="D1560" s="21" t="s">
        <v>325</v>
      </c>
      <c r="E1560" s="692">
        <v>39.0</v>
      </c>
      <c r="F1560" s="692">
        <v>9.0</v>
      </c>
      <c r="G1560" s="692">
        <v>11.0</v>
      </c>
      <c r="H1560" s="692">
        <v>7.0</v>
      </c>
      <c r="I1560" s="692">
        <v>18.0</v>
      </c>
      <c r="J1560" s="693">
        <v>0.61</v>
      </c>
      <c r="K1560" s="21" t="s">
        <v>613</v>
      </c>
      <c r="L1560" s="21">
        <v>5.424567769E9</v>
      </c>
      <c r="M1560" s="21" t="s">
        <v>65</v>
      </c>
      <c r="N1560" s="21" t="s">
        <v>614</v>
      </c>
      <c r="O1560" s="21" t="s">
        <v>615</v>
      </c>
      <c r="P1560" s="21" t="s">
        <v>12490</v>
      </c>
      <c r="Q1560" s="61">
        <f>COUNTIF('Hedef Liste'!$A:$A,A1560)</f>
        <v>1</v>
      </c>
    </row>
    <row r="1561" hidden="1">
      <c r="A1561" s="21" t="s">
        <v>13374</v>
      </c>
      <c r="B1561" s="21" t="s">
        <v>13375</v>
      </c>
      <c r="C1561" s="691" t="s">
        <v>12489</v>
      </c>
      <c r="D1561" s="21" t="s">
        <v>102</v>
      </c>
      <c r="E1561" s="692">
        <v>592.0</v>
      </c>
      <c r="F1561" s="692">
        <v>47.0</v>
      </c>
      <c r="G1561" s="692">
        <v>31.0</v>
      </c>
      <c r="H1561" s="692">
        <v>16.0</v>
      </c>
      <c r="I1561" s="692">
        <v>47.0</v>
      </c>
      <c r="J1561" s="693">
        <v>0.66</v>
      </c>
      <c r="K1561" s="21" t="s">
        <v>13376</v>
      </c>
      <c r="L1561" s="21">
        <v>5.437487272E9</v>
      </c>
      <c r="M1561" s="21" t="s">
        <v>47</v>
      </c>
      <c r="N1561" s="21" t="s">
        <v>4973</v>
      </c>
      <c r="O1561" s="21" t="s">
        <v>13377</v>
      </c>
      <c r="P1561" s="21" t="s">
        <v>12505</v>
      </c>
      <c r="Q1561" s="61">
        <f>COUNTIF('Hedef Liste'!$A:$A,A1561)</f>
        <v>0</v>
      </c>
    </row>
    <row r="1562" hidden="1">
      <c r="A1562" s="21" t="s">
        <v>6954</v>
      </c>
      <c r="B1562" s="21" t="s">
        <v>6955</v>
      </c>
      <c r="C1562" s="691" t="s">
        <v>12489</v>
      </c>
      <c r="D1562" s="21" t="s">
        <v>1007</v>
      </c>
      <c r="E1562" s="692">
        <v>229.0</v>
      </c>
      <c r="F1562" s="692">
        <v>11.0</v>
      </c>
      <c r="G1562" s="692">
        <v>23.0</v>
      </c>
      <c r="H1562" s="692">
        <v>15.0</v>
      </c>
      <c r="I1562" s="692">
        <v>38.0</v>
      </c>
      <c r="J1562" s="693">
        <v>0.61</v>
      </c>
      <c r="K1562" s="21" t="s">
        <v>6956</v>
      </c>
      <c r="L1562" s="21">
        <v>5.395673447E9</v>
      </c>
      <c r="M1562" s="21" t="s">
        <v>47</v>
      </c>
      <c r="N1562" s="21" t="s">
        <v>2360</v>
      </c>
      <c r="O1562" s="21" t="s">
        <v>6957</v>
      </c>
      <c r="P1562" s="21" t="s">
        <v>12490</v>
      </c>
      <c r="Q1562" s="61">
        <f>COUNTIF('Hedef Liste'!$A:$A,A1562)</f>
        <v>1</v>
      </c>
    </row>
    <row r="1563" hidden="1">
      <c r="A1563" s="21" t="s">
        <v>4345</v>
      </c>
      <c r="B1563" s="21" t="s">
        <v>4346</v>
      </c>
      <c r="C1563" s="691" t="s">
        <v>12489</v>
      </c>
      <c r="D1563" s="21" t="s">
        <v>818</v>
      </c>
      <c r="E1563" s="692">
        <v>374.0</v>
      </c>
      <c r="F1563" s="692">
        <v>58.0</v>
      </c>
      <c r="G1563" s="692">
        <v>1.0</v>
      </c>
      <c r="H1563" s="692">
        <v>4.0</v>
      </c>
      <c r="I1563" s="692">
        <v>5.0</v>
      </c>
      <c r="J1563" s="693">
        <v>0.2</v>
      </c>
      <c r="K1563" s="21" t="s">
        <v>4347</v>
      </c>
      <c r="L1563" s="21">
        <v>5.464961241E9</v>
      </c>
      <c r="M1563" s="21" t="s">
        <v>65</v>
      </c>
      <c r="N1563" s="21" t="s">
        <v>778</v>
      </c>
      <c r="O1563" s="21" t="s">
        <v>4348</v>
      </c>
      <c r="P1563" s="21" t="s">
        <v>12490</v>
      </c>
      <c r="Q1563" s="61">
        <f>COUNTIF('Hedef Liste'!$A:$A,A1563)</f>
        <v>1</v>
      </c>
    </row>
    <row r="1564" hidden="1">
      <c r="A1564" s="21" t="s">
        <v>3422</v>
      </c>
      <c r="B1564" s="21" t="s">
        <v>3423</v>
      </c>
      <c r="C1564" s="691" t="s">
        <v>12489</v>
      </c>
      <c r="D1564" s="21" t="s">
        <v>74</v>
      </c>
      <c r="E1564" s="692">
        <v>75.0</v>
      </c>
      <c r="F1564" s="694"/>
      <c r="G1564" s="692">
        <v>12.0</v>
      </c>
      <c r="H1564" s="692">
        <v>17.0</v>
      </c>
      <c r="I1564" s="692">
        <v>29.0</v>
      </c>
      <c r="J1564" s="693">
        <v>0.41</v>
      </c>
      <c r="K1564" s="21" t="s">
        <v>3424</v>
      </c>
      <c r="L1564" s="21">
        <v>5.319043008E9</v>
      </c>
      <c r="M1564" s="21" t="s">
        <v>47</v>
      </c>
      <c r="N1564" s="21" t="s">
        <v>81</v>
      </c>
      <c r="O1564" s="21" t="s">
        <v>3425</v>
      </c>
      <c r="P1564" s="21" t="s">
        <v>12490</v>
      </c>
      <c r="Q1564" s="61">
        <f>COUNTIF('Hedef Liste'!$A:$A,A1564)</f>
        <v>1</v>
      </c>
    </row>
    <row r="1565" hidden="1">
      <c r="A1565" s="21" t="s">
        <v>3135</v>
      </c>
      <c r="B1565" s="21" t="s">
        <v>3136</v>
      </c>
      <c r="C1565" s="691" t="s">
        <v>12489</v>
      </c>
      <c r="D1565" s="21" t="s">
        <v>200</v>
      </c>
      <c r="E1565" s="692">
        <v>179.0</v>
      </c>
      <c r="F1565" s="692">
        <v>17.0</v>
      </c>
      <c r="G1565" s="692">
        <v>0.0</v>
      </c>
      <c r="H1565" s="692">
        <v>15.0</v>
      </c>
      <c r="I1565" s="692">
        <v>15.0</v>
      </c>
      <c r="J1565" s="693">
        <v>0.0</v>
      </c>
      <c r="K1565" s="21" t="s">
        <v>3012</v>
      </c>
      <c r="L1565" s="21">
        <v>5.527208707E9</v>
      </c>
      <c r="M1565" s="21" t="s">
        <v>47</v>
      </c>
      <c r="N1565" s="21" t="s">
        <v>458</v>
      </c>
      <c r="O1565" s="21" t="s">
        <v>3013</v>
      </c>
      <c r="P1565" s="21" t="s">
        <v>12490</v>
      </c>
      <c r="Q1565" s="61">
        <f>COUNTIF('Hedef Liste'!$A:$A,A1565)</f>
        <v>1</v>
      </c>
    </row>
    <row r="1566" hidden="1">
      <c r="A1566" s="21" t="s">
        <v>7313</v>
      </c>
      <c r="B1566" s="21" t="s">
        <v>7314</v>
      </c>
      <c r="C1566" s="691" t="s">
        <v>12489</v>
      </c>
      <c r="D1566" s="21" t="s">
        <v>1828</v>
      </c>
      <c r="E1566" s="692">
        <v>106.0</v>
      </c>
      <c r="F1566" s="692">
        <v>42.0</v>
      </c>
      <c r="G1566" s="692">
        <v>1.0</v>
      </c>
      <c r="H1566" s="692">
        <v>30.0</v>
      </c>
      <c r="I1566" s="692">
        <v>31.0</v>
      </c>
      <c r="J1566" s="693">
        <v>0.03</v>
      </c>
      <c r="K1566" s="21" t="s">
        <v>662</v>
      </c>
      <c r="L1566" s="21">
        <v>5.525344445E9</v>
      </c>
      <c r="M1566" s="21" t="s">
        <v>388</v>
      </c>
      <c r="N1566" s="21" t="s">
        <v>663</v>
      </c>
      <c r="O1566" s="21" t="s">
        <v>664</v>
      </c>
      <c r="P1566" s="21" t="s">
        <v>12490</v>
      </c>
      <c r="Q1566" s="61">
        <f>COUNTIF('Hedef Liste'!$A:$A,A1566)</f>
        <v>1</v>
      </c>
    </row>
    <row r="1567" hidden="1">
      <c r="A1567" s="21" t="s">
        <v>4757</v>
      </c>
      <c r="B1567" s="21" t="s">
        <v>4758</v>
      </c>
      <c r="C1567" s="691" t="s">
        <v>12489</v>
      </c>
      <c r="D1567" s="21" t="s">
        <v>74</v>
      </c>
      <c r="E1567" s="692">
        <v>55.0</v>
      </c>
      <c r="F1567" s="692">
        <v>34.0</v>
      </c>
      <c r="G1567" s="692">
        <v>17.0</v>
      </c>
      <c r="H1567" s="692">
        <v>24.0</v>
      </c>
      <c r="I1567" s="692">
        <v>41.0</v>
      </c>
      <c r="J1567" s="693">
        <v>0.41</v>
      </c>
      <c r="K1567" s="21" t="s">
        <v>4759</v>
      </c>
      <c r="L1567" s="21">
        <v>5.531770001E9</v>
      </c>
      <c r="M1567" s="21" t="s">
        <v>138</v>
      </c>
      <c r="N1567" s="21" t="s">
        <v>1756</v>
      </c>
      <c r="O1567" s="21" t="s">
        <v>4760</v>
      </c>
      <c r="P1567" s="21" t="s">
        <v>12490</v>
      </c>
      <c r="Q1567" s="61">
        <f>COUNTIF('Hedef Liste'!$A:$A,A1567)</f>
        <v>1</v>
      </c>
    </row>
    <row r="1568" hidden="1">
      <c r="A1568" s="21" t="s">
        <v>5063</v>
      </c>
      <c r="B1568" s="21" t="s">
        <v>5064</v>
      </c>
      <c r="C1568" s="691" t="s">
        <v>12489</v>
      </c>
      <c r="D1568" s="21" t="s">
        <v>63</v>
      </c>
      <c r="E1568" s="692">
        <v>204.0</v>
      </c>
      <c r="F1568" s="692">
        <v>38.0</v>
      </c>
      <c r="G1568" s="692">
        <v>0.0</v>
      </c>
      <c r="H1568" s="692">
        <v>15.0</v>
      </c>
      <c r="I1568" s="692">
        <v>15.0</v>
      </c>
      <c r="J1568" s="693">
        <v>0.0</v>
      </c>
      <c r="K1568" s="21" t="s">
        <v>5065</v>
      </c>
      <c r="L1568" s="21">
        <v>2.42887765E9</v>
      </c>
      <c r="M1568" s="21" t="s">
        <v>327</v>
      </c>
      <c r="N1568" s="21" t="s">
        <v>2320</v>
      </c>
      <c r="O1568" s="21" t="s">
        <v>5066</v>
      </c>
      <c r="P1568" s="21" t="s">
        <v>12490</v>
      </c>
      <c r="Q1568" s="61">
        <f>COUNTIF('Hedef Liste'!$A:$A,A1568)</f>
        <v>1</v>
      </c>
    </row>
    <row r="1569" hidden="1">
      <c r="A1569" s="21" t="s">
        <v>5153</v>
      </c>
      <c r="B1569" s="21" t="s">
        <v>5154</v>
      </c>
      <c r="C1569" s="691" t="s">
        <v>12489</v>
      </c>
      <c r="D1569" s="21" t="s">
        <v>818</v>
      </c>
      <c r="E1569" s="692">
        <v>83.0</v>
      </c>
      <c r="F1569" s="692">
        <v>19.0</v>
      </c>
      <c r="G1569" s="692">
        <v>42.0</v>
      </c>
      <c r="H1569" s="692">
        <v>41.0</v>
      </c>
      <c r="I1569" s="692">
        <v>83.0</v>
      </c>
      <c r="J1569" s="693">
        <v>0.51</v>
      </c>
      <c r="K1569" s="21" t="s">
        <v>5155</v>
      </c>
      <c r="L1569" s="21">
        <v>5.49544706E9</v>
      </c>
      <c r="M1569" s="21" t="s">
        <v>47</v>
      </c>
      <c r="N1569" s="21" t="s">
        <v>1923</v>
      </c>
      <c r="O1569" s="21" t="s">
        <v>5156</v>
      </c>
      <c r="P1569" s="21" t="s">
        <v>12490</v>
      </c>
      <c r="Q1569" s="61">
        <f>COUNTIF('Hedef Liste'!$A:$A,A1569)</f>
        <v>1</v>
      </c>
    </row>
    <row r="1570" hidden="1">
      <c r="A1570" s="21" t="s">
        <v>5275</v>
      </c>
      <c r="B1570" s="21" t="s">
        <v>5276</v>
      </c>
      <c r="C1570" s="691" t="s">
        <v>12489</v>
      </c>
      <c r="D1570" s="21" t="s">
        <v>152</v>
      </c>
      <c r="E1570" s="692">
        <v>43.0</v>
      </c>
      <c r="F1570" s="692">
        <v>12.0</v>
      </c>
      <c r="G1570" s="692">
        <v>0.0</v>
      </c>
      <c r="H1570" s="692">
        <v>35.0</v>
      </c>
      <c r="I1570" s="692">
        <v>35.0</v>
      </c>
      <c r="J1570" s="696">
        <v>0.0</v>
      </c>
      <c r="K1570" s="21" t="s">
        <v>319</v>
      </c>
      <c r="L1570" s="21">
        <v>2.422291234E9</v>
      </c>
      <c r="M1570" s="21" t="s">
        <v>138</v>
      </c>
      <c r="N1570" s="21" t="s">
        <v>320</v>
      </c>
      <c r="O1570" s="21" t="s">
        <v>321</v>
      </c>
      <c r="P1570" s="21" t="s">
        <v>12490</v>
      </c>
      <c r="Q1570" s="61">
        <f>COUNTIF('Hedef Liste'!$A:$A,A1570)</f>
        <v>1</v>
      </c>
    </row>
    <row r="1571" hidden="1">
      <c r="A1571" s="21" t="s">
        <v>2495</v>
      </c>
      <c r="B1571" s="21" t="s">
        <v>2496</v>
      </c>
      <c r="C1571" s="691" t="s">
        <v>12489</v>
      </c>
      <c r="D1571" s="21" t="s">
        <v>233</v>
      </c>
      <c r="E1571" s="692">
        <v>19.0</v>
      </c>
      <c r="F1571" s="692">
        <v>8.0</v>
      </c>
      <c r="G1571" s="692">
        <v>17.0</v>
      </c>
      <c r="H1571" s="692">
        <v>51.0</v>
      </c>
      <c r="I1571" s="692">
        <v>68.0</v>
      </c>
      <c r="J1571" s="693">
        <v>0.25</v>
      </c>
      <c r="K1571" s="21" t="s">
        <v>2497</v>
      </c>
      <c r="L1571" s="21">
        <v>5.054629524E9</v>
      </c>
      <c r="M1571" s="21" t="s">
        <v>138</v>
      </c>
      <c r="N1571" s="21" t="s">
        <v>1037</v>
      </c>
      <c r="O1571" s="21" t="s">
        <v>2498</v>
      </c>
      <c r="P1571" s="21" t="s">
        <v>12490</v>
      </c>
      <c r="Q1571" s="61">
        <f>COUNTIF('Hedef Liste'!$A:$A,A1571)</f>
        <v>1</v>
      </c>
    </row>
    <row r="1572" hidden="1">
      <c r="A1572" s="21" t="s">
        <v>6375</v>
      </c>
      <c r="B1572" s="21" t="s">
        <v>6376</v>
      </c>
      <c r="C1572" s="691" t="s">
        <v>12489</v>
      </c>
      <c r="D1572" s="21" t="s">
        <v>200</v>
      </c>
      <c r="E1572" s="692">
        <v>81.0</v>
      </c>
      <c r="F1572" s="692">
        <v>25.0</v>
      </c>
      <c r="G1572" s="692">
        <v>0.0</v>
      </c>
      <c r="H1572" s="692">
        <v>27.0</v>
      </c>
      <c r="I1572" s="692">
        <v>27.0</v>
      </c>
      <c r="J1572" s="693">
        <v>0.0</v>
      </c>
      <c r="K1572" s="21" t="s">
        <v>6377</v>
      </c>
      <c r="L1572" s="21">
        <v>5.454689703E9</v>
      </c>
      <c r="M1572" s="21" t="s">
        <v>65</v>
      </c>
      <c r="N1572" s="21" t="s">
        <v>609</v>
      </c>
      <c r="O1572" s="21" t="s">
        <v>6378</v>
      </c>
      <c r="P1572" s="21" t="s">
        <v>12490</v>
      </c>
      <c r="Q1572" s="61">
        <f>COUNTIF('Hedef Liste'!$A:$A,A1572)</f>
        <v>1</v>
      </c>
    </row>
    <row r="1573" hidden="1">
      <c r="A1573" s="21" t="s">
        <v>5970</v>
      </c>
      <c r="B1573" s="21" t="s">
        <v>5971</v>
      </c>
      <c r="C1573" s="691" t="s">
        <v>12489</v>
      </c>
      <c r="D1573" s="21" t="s">
        <v>1449</v>
      </c>
      <c r="E1573" s="692">
        <v>22.0</v>
      </c>
      <c r="F1573" s="694"/>
      <c r="G1573" s="692">
        <v>0.0</v>
      </c>
      <c r="H1573" s="692">
        <v>14.0</v>
      </c>
      <c r="I1573" s="692">
        <v>14.0</v>
      </c>
      <c r="J1573" s="693">
        <v>0.0</v>
      </c>
      <c r="K1573" s="21" t="s">
        <v>5972</v>
      </c>
      <c r="L1573" s="21">
        <v>5.535071685E9</v>
      </c>
      <c r="M1573" s="21" t="s">
        <v>368</v>
      </c>
      <c r="N1573" s="21" t="s">
        <v>369</v>
      </c>
      <c r="O1573" s="21" t="s">
        <v>5973</v>
      </c>
      <c r="P1573" s="21" t="s">
        <v>12490</v>
      </c>
      <c r="Q1573" s="61">
        <f>COUNTIF('Hedef Liste'!$A:$A,A1573)</f>
        <v>1</v>
      </c>
    </row>
    <row r="1574" hidden="1">
      <c r="A1574" s="21" t="s">
        <v>649</v>
      </c>
      <c r="B1574" s="21" t="s">
        <v>650</v>
      </c>
      <c r="C1574" s="691" t="s">
        <v>12489</v>
      </c>
      <c r="D1574" s="21" t="s">
        <v>325</v>
      </c>
      <c r="E1574" s="692">
        <v>139.0</v>
      </c>
      <c r="F1574" s="692">
        <v>27.0</v>
      </c>
      <c r="G1574" s="692">
        <v>9.0</v>
      </c>
      <c r="H1574" s="692">
        <v>16.0</v>
      </c>
      <c r="I1574" s="692">
        <v>25.0</v>
      </c>
      <c r="J1574" s="693">
        <v>0.36</v>
      </c>
      <c r="K1574" s="21" t="s">
        <v>651</v>
      </c>
      <c r="L1574" s="21">
        <v>5.5215632E9</v>
      </c>
      <c r="M1574" s="21" t="s">
        <v>368</v>
      </c>
      <c r="N1574" s="21" t="s">
        <v>784</v>
      </c>
      <c r="O1574" s="21" t="s">
        <v>653</v>
      </c>
      <c r="P1574" s="21" t="s">
        <v>12490</v>
      </c>
      <c r="Q1574" s="61">
        <f>COUNTIF('Hedef Liste'!$A:$A,A1574)</f>
        <v>1</v>
      </c>
    </row>
    <row r="1575" hidden="1">
      <c r="A1575" s="21" t="s">
        <v>4201</v>
      </c>
      <c r="B1575" s="21" t="s">
        <v>4202</v>
      </c>
      <c r="C1575" s="691" t="s">
        <v>12489</v>
      </c>
      <c r="D1575" s="21" t="s">
        <v>200</v>
      </c>
      <c r="E1575" s="692">
        <v>497.0</v>
      </c>
      <c r="F1575" s="694"/>
      <c r="G1575" s="692">
        <v>0.0</v>
      </c>
      <c r="H1575" s="692">
        <v>29.0</v>
      </c>
      <c r="I1575" s="692">
        <v>29.0</v>
      </c>
      <c r="J1575" s="693">
        <v>0.0</v>
      </c>
      <c r="K1575" s="21" t="s">
        <v>4203</v>
      </c>
      <c r="L1575" s="21">
        <v>2.423224141E9</v>
      </c>
      <c r="M1575" s="21" t="s">
        <v>47</v>
      </c>
      <c r="N1575" s="21" t="s">
        <v>4204</v>
      </c>
      <c r="O1575" s="21" t="s">
        <v>4205</v>
      </c>
      <c r="P1575" s="21" t="s">
        <v>12490</v>
      </c>
      <c r="Q1575" s="61">
        <f>COUNTIF('Hedef Liste'!$A:$A,A1575)</f>
        <v>1</v>
      </c>
    </row>
    <row r="1576" hidden="1">
      <c r="A1576" s="21" t="s">
        <v>6896</v>
      </c>
      <c r="B1576" s="21" t="s">
        <v>13378</v>
      </c>
      <c r="C1576" s="691" t="s">
        <v>12489</v>
      </c>
      <c r="D1576" s="21" t="s">
        <v>233</v>
      </c>
      <c r="E1576" s="694"/>
      <c r="F1576" s="694"/>
      <c r="G1576" s="692">
        <v>0.0</v>
      </c>
      <c r="H1576" s="692">
        <v>43.0</v>
      </c>
      <c r="I1576" s="692">
        <v>43.0</v>
      </c>
      <c r="J1576" s="693">
        <v>0.0</v>
      </c>
      <c r="K1576" s="21" t="s">
        <v>6898</v>
      </c>
      <c r="L1576" s="21">
        <v>5.419359995E9</v>
      </c>
      <c r="M1576" s="21" t="s">
        <v>47</v>
      </c>
      <c r="N1576" s="21" t="s">
        <v>603</v>
      </c>
      <c r="O1576" s="21" t="s">
        <v>6899</v>
      </c>
      <c r="P1576" s="21" t="s">
        <v>12490</v>
      </c>
      <c r="Q1576" s="61">
        <f>COUNTIF('Hedef Liste'!$A:$A,A1576)</f>
        <v>1</v>
      </c>
    </row>
    <row r="1577" hidden="1">
      <c r="A1577" s="21" t="s">
        <v>5558</v>
      </c>
      <c r="B1577" s="21" t="s">
        <v>5559</v>
      </c>
      <c r="C1577" s="691" t="s">
        <v>12489</v>
      </c>
      <c r="D1577" s="21" t="s">
        <v>325</v>
      </c>
      <c r="E1577" s="692">
        <v>708.0</v>
      </c>
      <c r="F1577" s="692">
        <v>35.0</v>
      </c>
      <c r="G1577" s="692">
        <v>13.0</v>
      </c>
      <c r="H1577" s="692">
        <v>13.0</v>
      </c>
      <c r="I1577" s="692">
        <v>26.0</v>
      </c>
      <c r="J1577" s="693">
        <v>0.5</v>
      </c>
      <c r="K1577" s="21" t="s">
        <v>5560</v>
      </c>
      <c r="L1577" s="21">
        <v>2.422380809E9</v>
      </c>
      <c r="M1577" s="21" t="s">
        <v>47</v>
      </c>
      <c r="N1577" s="21" t="s">
        <v>1053</v>
      </c>
      <c r="O1577" s="21" t="s">
        <v>5561</v>
      </c>
      <c r="P1577" s="21" t="s">
        <v>12490</v>
      </c>
      <c r="Q1577" s="61">
        <f>COUNTIF('Hedef Liste'!$A:$A,A1577)</f>
        <v>1</v>
      </c>
    </row>
    <row r="1578" hidden="1">
      <c r="A1578" s="21" t="s">
        <v>3211</v>
      </c>
      <c r="B1578" s="21" t="s">
        <v>3212</v>
      </c>
      <c r="C1578" s="691" t="s">
        <v>12489</v>
      </c>
      <c r="D1578" s="21" t="s">
        <v>200</v>
      </c>
      <c r="E1578" s="692">
        <v>540.0</v>
      </c>
      <c r="F1578" s="692">
        <v>103.0</v>
      </c>
      <c r="G1578" s="692">
        <v>13.0</v>
      </c>
      <c r="H1578" s="692">
        <v>0.0</v>
      </c>
      <c r="I1578" s="692">
        <v>13.0</v>
      </c>
      <c r="J1578" s="693">
        <v>1.0</v>
      </c>
      <c r="K1578" s="21" t="s">
        <v>3213</v>
      </c>
      <c r="L1578" s="21">
        <v>2.425022222E9</v>
      </c>
      <c r="M1578" s="21" t="s">
        <v>138</v>
      </c>
      <c r="N1578" s="21" t="s">
        <v>527</v>
      </c>
      <c r="O1578" s="21" t="s">
        <v>3214</v>
      </c>
      <c r="P1578" s="21" t="s">
        <v>12490</v>
      </c>
      <c r="Q1578" s="61">
        <f>COUNTIF('Hedef Liste'!$A:$A,A1578)</f>
        <v>1</v>
      </c>
    </row>
    <row r="1579" hidden="1">
      <c r="A1579" s="21" t="s">
        <v>13379</v>
      </c>
      <c r="B1579" s="21" t="s">
        <v>13380</v>
      </c>
      <c r="C1579" s="691" t="s">
        <v>12489</v>
      </c>
      <c r="D1579" s="21" t="s">
        <v>233</v>
      </c>
      <c r="E1579" s="692">
        <v>668.0</v>
      </c>
      <c r="F1579" s="692">
        <v>122.0</v>
      </c>
      <c r="G1579" s="692">
        <v>170.0</v>
      </c>
      <c r="H1579" s="692">
        <v>0.0</v>
      </c>
      <c r="I1579" s="692">
        <v>170.0</v>
      </c>
      <c r="J1579" s="693">
        <v>1.0</v>
      </c>
      <c r="K1579" s="21" t="s">
        <v>12816</v>
      </c>
      <c r="L1579" s="21">
        <v>9.999999999E9</v>
      </c>
      <c r="M1579" s="21" t="s">
        <v>47</v>
      </c>
      <c r="N1579" s="21" t="s">
        <v>227</v>
      </c>
      <c r="O1579" s="21" t="s">
        <v>13381</v>
      </c>
      <c r="P1579" s="21" t="s">
        <v>12505</v>
      </c>
      <c r="Q1579" s="61">
        <f>COUNTIF('Hedef Liste'!$A:$A,A1579)</f>
        <v>0</v>
      </c>
    </row>
    <row r="1580" hidden="1">
      <c r="A1580" s="21" t="s">
        <v>7931</v>
      </c>
      <c r="B1580" s="21" t="s">
        <v>7932</v>
      </c>
      <c r="C1580" s="691" t="s">
        <v>12489</v>
      </c>
      <c r="D1580" s="21" t="s">
        <v>45</v>
      </c>
      <c r="E1580" s="692">
        <v>101.0</v>
      </c>
      <c r="F1580" s="692">
        <v>15.0</v>
      </c>
      <c r="G1580" s="692">
        <v>0.0</v>
      </c>
      <c r="H1580" s="692">
        <v>16.0</v>
      </c>
      <c r="I1580" s="692">
        <v>16.0</v>
      </c>
      <c r="J1580" s="693">
        <v>0.0</v>
      </c>
      <c r="K1580" s="21" t="s">
        <v>1605</v>
      </c>
      <c r="L1580" s="21">
        <v>5.39870399E9</v>
      </c>
      <c r="M1580" s="21" t="s">
        <v>65</v>
      </c>
      <c r="N1580" s="21" t="s">
        <v>1002</v>
      </c>
      <c r="O1580" s="21" t="s">
        <v>7933</v>
      </c>
      <c r="P1580" s="21" t="s">
        <v>12490</v>
      </c>
      <c r="Q1580" s="61">
        <f>COUNTIF('Hedef Liste'!$A:$A,A1580)</f>
        <v>1</v>
      </c>
    </row>
    <row r="1581" hidden="1">
      <c r="A1581" s="21" t="s">
        <v>2283</v>
      </c>
      <c r="B1581" s="21" t="s">
        <v>2284</v>
      </c>
      <c r="C1581" s="691" t="s">
        <v>12489</v>
      </c>
      <c r="D1581" s="21" t="s">
        <v>344</v>
      </c>
      <c r="E1581" s="692">
        <v>2590.0</v>
      </c>
      <c r="F1581" s="692">
        <v>1032.0</v>
      </c>
      <c r="G1581" s="692">
        <v>0.0</v>
      </c>
      <c r="H1581" s="692">
        <v>44.0</v>
      </c>
      <c r="I1581" s="692">
        <v>44.0</v>
      </c>
      <c r="J1581" s="693">
        <v>0.0</v>
      </c>
      <c r="K1581" s="21" t="s">
        <v>1875</v>
      </c>
      <c r="L1581" s="21">
        <v>2.422275558E9</v>
      </c>
      <c r="M1581" s="21" t="s">
        <v>65</v>
      </c>
      <c r="N1581" s="21" t="s">
        <v>285</v>
      </c>
      <c r="O1581" s="21" t="s">
        <v>1876</v>
      </c>
      <c r="P1581" s="21" t="s">
        <v>12490</v>
      </c>
      <c r="Q1581" s="61">
        <f>COUNTIF('Hedef Liste'!$A:$A,A1581)</f>
        <v>1</v>
      </c>
    </row>
    <row r="1582" hidden="1">
      <c r="A1582" s="21" t="s">
        <v>4809</v>
      </c>
      <c r="B1582" s="21" t="s">
        <v>4810</v>
      </c>
      <c r="C1582" s="691" t="s">
        <v>12489</v>
      </c>
      <c r="D1582" s="21" t="s">
        <v>63</v>
      </c>
      <c r="E1582" s="695">
        <v>140.0</v>
      </c>
      <c r="F1582" s="692">
        <v>37.0</v>
      </c>
      <c r="G1582" s="692">
        <v>0.0</v>
      </c>
      <c r="H1582" s="692">
        <v>12.0</v>
      </c>
      <c r="I1582" s="692">
        <v>12.0</v>
      </c>
      <c r="J1582" s="693">
        <v>0.0</v>
      </c>
      <c r="K1582" s="21" t="s">
        <v>4811</v>
      </c>
      <c r="L1582" s="21">
        <v>2.423443507E9</v>
      </c>
      <c r="M1582" s="21" t="s">
        <v>138</v>
      </c>
      <c r="N1582" s="21" t="s">
        <v>320</v>
      </c>
      <c r="O1582" s="21" t="s">
        <v>4812</v>
      </c>
      <c r="P1582" s="21" t="s">
        <v>12490</v>
      </c>
      <c r="Q1582" s="61">
        <f>COUNTIF('Hedef Liste'!$A:$A,A1582)</f>
        <v>1</v>
      </c>
    </row>
    <row r="1583" hidden="1">
      <c r="A1583" s="21" t="s">
        <v>660</v>
      </c>
      <c r="B1583" s="21" t="s">
        <v>661</v>
      </c>
      <c r="C1583" s="691" t="s">
        <v>12489</v>
      </c>
      <c r="D1583" s="21" t="s">
        <v>325</v>
      </c>
      <c r="E1583" s="692">
        <v>159.0</v>
      </c>
      <c r="F1583" s="692">
        <v>25.0</v>
      </c>
      <c r="G1583" s="692">
        <v>1.0</v>
      </c>
      <c r="H1583" s="692">
        <v>25.0</v>
      </c>
      <c r="I1583" s="692">
        <v>26.0</v>
      </c>
      <c r="J1583" s="693">
        <v>0.04</v>
      </c>
      <c r="K1583" s="21" t="s">
        <v>662</v>
      </c>
      <c r="L1583" s="21">
        <v>5.013405488E9</v>
      </c>
      <c r="M1583" s="21" t="s">
        <v>388</v>
      </c>
      <c r="N1583" s="21" t="s">
        <v>663</v>
      </c>
      <c r="O1583" s="21" t="s">
        <v>664</v>
      </c>
      <c r="P1583" s="21" t="s">
        <v>12490</v>
      </c>
      <c r="Q1583" s="61">
        <f>COUNTIF('Hedef Liste'!$A:$A,A1583)</f>
        <v>1</v>
      </c>
    </row>
    <row r="1584" hidden="1">
      <c r="A1584" s="21" t="s">
        <v>3409</v>
      </c>
      <c r="B1584" s="21" t="s">
        <v>3410</v>
      </c>
      <c r="C1584" s="691" t="s">
        <v>12489</v>
      </c>
      <c r="D1584" s="21" t="s">
        <v>200</v>
      </c>
      <c r="E1584" s="692">
        <v>159.0</v>
      </c>
      <c r="F1584" s="692">
        <v>61.0</v>
      </c>
      <c r="G1584" s="692">
        <v>0.0</v>
      </c>
      <c r="H1584" s="692">
        <v>22.0</v>
      </c>
      <c r="I1584" s="692">
        <v>22.0</v>
      </c>
      <c r="J1584" s="693">
        <v>0.0</v>
      </c>
      <c r="K1584" s="21" t="s">
        <v>3411</v>
      </c>
      <c r="L1584" s="21">
        <v>2.423122892E9</v>
      </c>
      <c r="M1584" s="21" t="s">
        <v>47</v>
      </c>
      <c r="N1584" s="21" t="s">
        <v>458</v>
      </c>
      <c r="O1584" s="21" t="s">
        <v>3412</v>
      </c>
      <c r="P1584" s="21" t="s">
        <v>12490</v>
      </c>
      <c r="Q1584" s="61">
        <f>COUNTIF('Hedef Liste'!$A:$A,A1584)</f>
        <v>1</v>
      </c>
    </row>
    <row r="1585" hidden="1">
      <c r="A1585" s="21" t="s">
        <v>5167</v>
      </c>
      <c r="B1585" s="21" t="s">
        <v>5168</v>
      </c>
      <c r="C1585" s="691" t="s">
        <v>12489</v>
      </c>
      <c r="D1585" s="21" t="s">
        <v>63</v>
      </c>
      <c r="E1585" s="692">
        <v>38.0</v>
      </c>
      <c r="F1585" s="692">
        <v>7.0</v>
      </c>
      <c r="G1585" s="692">
        <v>0.0</v>
      </c>
      <c r="H1585" s="692">
        <v>16.0</v>
      </c>
      <c r="I1585" s="692">
        <v>16.0</v>
      </c>
      <c r="J1585" s="693">
        <v>0.0</v>
      </c>
      <c r="K1585" s="21" t="s">
        <v>5169</v>
      </c>
      <c r="L1585" s="21">
        <v>5.411183307E9</v>
      </c>
      <c r="M1585" s="21" t="s">
        <v>47</v>
      </c>
      <c r="N1585" s="21" t="s">
        <v>1037</v>
      </c>
      <c r="O1585" s="21" t="s">
        <v>5170</v>
      </c>
      <c r="P1585" s="21" t="s">
        <v>12490</v>
      </c>
      <c r="Q1585" s="61">
        <f>COUNTIF('Hedef Liste'!$A:$A,A1585)</f>
        <v>1</v>
      </c>
    </row>
    <row r="1586" hidden="1">
      <c r="A1586" s="21" t="s">
        <v>3987</v>
      </c>
      <c r="B1586" s="21" t="s">
        <v>3988</v>
      </c>
      <c r="C1586" s="691" t="s">
        <v>12510</v>
      </c>
      <c r="D1586" s="21" t="s">
        <v>818</v>
      </c>
      <c r="F1586" s="694"/>
      <c r="G1586" s="692">
        <v>0.0</v>
      </c>
      <c r="H1586" s="692">
        <v>44.0</v>
      </c>
      <c r="I1586" s="692">
        <v>44.0</v>
      </c>
      <c r="J1586" s="693">
        <v>0.0</v>
      </c>
      <c r="K1586" s="21" t="s">
        <v>3989</v>
      </c>
      <c r="L1586" s="21">
        <v>5.345544554E9</v>
      </c>
      <c r="M1586" s="21" t="s">
        <v>327</v>
      </c>
      <c r="N1586" s="21" t="s">
        <v>2320</v>
      </c>
      <c r="O1586" s="21" t="s">
        <v>3990</v>
      </c>
      <c r="P1586" s="21" t="s">
        <v>12490</v>
      </c>
      <c r="Q1586" s="61">
        <f>COUNTIF('Hedef Liste'!$A:$A,A1586)</f>
        <v>1</v>
      </c>
    </row>
    <row r="1587" hidden="1">
      <c r="A1587" s="21" t="s">
        <v>967</v>
      </c>
      <c r="B1587" s="21" t="s">
        <v>968</v>
      </c>
      <c r="C1587" s="691" t="s">
        <v>12510</v>
      </c>
      <c r="D1587" s="21" t="s">
        <v>74</v>
      </c>
      <c r="E1587" s="692">
        <v>69.0</v>
      </c>
      <c r="F1587" s="694"/>
      <c r="G1587" s="692">
        <v>0.0</v>
      </c>
      <c r="H1587" s="692">
        <v>17.0</v>
      </c>
      <c r="I1587" s="692">
        <v>17.0</v>
      </c>
      <c r="J1587" s="693">
        <v>0.0</v>
      </c>
      <c r="K1587" s="21" t="s">
        <v>969</v>
      </c>
      <c r="L1587" s="21">
        <v>5.443418679E9</v>
      </c>
      <c r="M1587" s="21" t="s">
        <v>65</v>
      </c>
      <c r="N1587" s="21" t="s">
        <v>285</v>
      </c>
      <c r="O1587" s="21" t="s">
        <v>970</v>
      </c>
      <c r="P1587" s="21" t="s">
        <v>12490</v>
      </c>
      <c r="Q1587" s="61">
        <f>COUNTIF('Hedef Liste'!$A:$A,A1587)</f>
        <v>1</v>
      </c>
    </row>
    <row r="1588" hidden="1">
      <c r="A1588" s="21" t="s">
        <v>311</v>
      </c>
      <c r="B1588" s="21" t="s">
        <v>312</v>
      </c>
      <c r="C1588" s="691" t="s">
        <v>12510</v>
      </c>
      <c r="D1588" s="21" t="s">
        <v>74</v>
      </c>
      <c r="E1588" s="692">
        <v>18.0</v>
      </c>
      <c r="F1588" s="694"/>
      <c r="G1588" s="692">
        <v>0.0</v>
      </c>
      <c r="H1588" s="692">
        <v>40.0</v>
      </c>
      <c r="I1588" s="692">
        <v>40.0</v>
      </c>
      <c r="J1588" s="693">
        <v>0.0</v>
      </c>
      <c r="K1588" s="21" t="s">
        <v>313</v>
      </c>
      <c r="L1588" s="21">
        <v>5.396177421E9</v>
      </c>
      <c r="M1588" s="21" t="s">
        <v>65</v>
      </c>
      <c r="N1588" s="21" t="s">
        <v>314</v>
      </c>
      <c r="O1588" s="21" t="s">
        <v>315</v>
      </c>
      <c r="P1588" s="21" t="s">
        <v>12490</v>
      </c>
      <c r="Q1588" s="61">
        <f>COUNTIF('Hedef Liste'!$A:$A,A1588)</f>
        <v>1</v>
      </c>
    </row>
    <row r="1589" hidden="1">
      <c r="A1589" s="21" t="s">
        <v>4273</v>
      </c>
      <c r="B1589" s="21" t="s">
        <v>4274</v>
      </c>
      <c r="C1589" s="691" t="s">
        <v>12489</v>
      </c>
      <c r="D1589" s="21" t="s">
        <v>110</v>
      </c>
      <c r="E1589" s="694"/>
      <c r="F1589" s="694"/>
      <c r="G1589" s="692">
        <v>0.0</v>
      </c>
      <c r="H1589" s="692">
        <v>21.0</v>
      </c>
      <c r="I1589" s="692">
        <v>21.0</v>
      </c>
      <c r="J1589" s="693">
        <v>0.0</v>
      </c>
      <c r="K1589" s="21" t="s">
        <v>4275</v>
      </c>
      <c r="L1589" s="21">
        <v>5.539233197E9</v>
      </c>
      <c r="M1589" s="21" t="s">
        <v>47</v>
      </c>
      <c r="N1589" s="21" t="s">
        <v>81</v>
      </c>
      <c r="O1589" s="21" t="s">
        <v>3796</v>
      </c>
      <c r="P1589" s="21" t="s">
        <v>12490</v>
      </c>
      <c r="Q1589" s="61">
        <f>COUNTIF('Hedef Liste'!$A:$A,A1589)</f>
        <v>1</v>
      </c>
    </row>
    <row r="1590" hidden="1">
      <c r="A1590" s="21" t="s">
        <v>1533</v>
      </c>
      <c r="B1590" s="21" t="s">
        <v>1534</v>
      </c>
      <c r="C1590" s="691" t="s">
        <v>12489</v>
      </c>
      <c r="D1590" s="21" t="s">
        <v>818</v>
      </c>
      <c r="E1590" s="692">
        <v>1.0</v>
      </c>
      <c r="F1590" s="694"/>
      <c r="G1590" s="692">
        <v>0.0</v>
      </c>
      <c r="H1590" s="692">
        <v>5.0</v>
      </c>
      <c r="I1590" s="692">
        <v>5.0</v>
      </c>
      <c r="J1590" s="693">
        <v>0.0</v>
      </c>
      <c r="K1590" s="21" t="s">
        <v>1535</v>
      </c>
      <c r="L1590" s="21">
        <v>5.358887437E9</v>
      </c>
      <c r="M1590" s="21" t="s">
        <v>65</v>
      </c>
      <c r="N1590" s="21" t="s">
        <v>1536</v>
      </c>
      <c r="O1590" s="21" t="s">
        <v>1537</v>
      </c>
      <c r="P1590" s="21" t="s">
        <v>12490</v>
      </c>
      <c r="Q1590" s="61">
        <f>COUNTIF('Hedef Liste'!$A:$A,A1590)</f>
        <v>1</v>
      </c>
    </row>
    <row r="1591" hidden="1">
      <c r="A1591" s="21" t="s">
        <v>3657</v>
      </c>
      <c r="B1591" s="21" t="s">
        <v>3658</v>
      </c>
      <c r="C1591" s="691" t="s">
        <v>12489</v>
      </c>
      <c r="D1591" s="21" t="s">
        <v>1694</v>
      </c>
      <c r="E1591" s="692">
        <v>5.0</v>
      </c>
      <c r="F1591" s="692">
        <v>3.0</v>
      </c>
      <c r="G1591" s="692">
        <v>58.0</v>
      </c>
      <c r="H1591" s="692">
        <v>8.0</v>
      </c>
      <c r="I1591" s="692">
        <v>66.0</v>
      </c>
      <c r="J1591" s="693">
        <v>0.88</v>
      </c>
      <c r="K1591" s="21" t="s">
        <v>3659</v>
      </c>
      <c r="L1591" s="21">
        <v>5.322835372E9</v>
      </c>
      <c r="M1591" s="21" t="s">
        <v>47</v>
      </c>
      <c r="N1591" s="21" t="s">
        <v>1202</v>
      </c>
      <c r="O1591" s="21" t="s">
        <v>3660</v>
      </c>
      <c r="P1591" s="21" t="s">
        <v>12490</v>
      </c>
      <c r="Q1591" s="61">
        <f>COUNTIF('Hedef Liste'!$A:$A,A1591)</f>
        <v>1</v>
      </c>
    </row>
    <row r="1592" hidden="1">
      <c r="A1592" s="698" t="s">
        <v>2708</v>
      </c>
      <c r="B1592" s="21" t="s">
        <v>2709</v>
      </c>
      <c r="C1592" s="691" t="s">
        <v>12489</v>
      </c>
      <c r="D1592" s="21" t="s">
        <v>325</v>
      </c>
      <c r="E1592" s="692">
        <v>367.0</v>
      </c>
      <c r="F1592" s="692">
        <v>75.0</v>
      </c>
      <c r="G1592" s="692">
        <v>52.0</v>
      </c>
      <c r="H1592" s="692">
        <v>10.0</v>
      </c>
      <c r="I1592" s="692">
        <v>62.0</v>
      </c>
      <c r="J1592" s="693">
        <v>0.84</v>
      </c>
      <c r="K1592" s="21" t="s">
        <v>13382</v>
      </c>
      <c r="L1592" s="21">
        <v>5.425940719E9</v>
      </c>
      <c r="M1592" s="21" t="s">
        <v>138</v>
      </c>
      <c r="N1592" s="21" t="s">
        <v>181</v>
      </c>
      <c r="O1592" s="21" t="s">
        <v>2711</v>
      </c>
      <c r="P1592" s="21" t="s">
        <v>12505</v>
      </c>
      <c r="Q1592" s="61">
        <f>COUNTIF('Hedef Liste'!$A:$A,A1592)</f>
        <v>1</v>
      </c>
    </row>
    <row r="1593" hidden="1">
      <c r="A1593" s="21" t="s">
        <v>3089</v>
      </c>
      <c r="B1593" s="21" t="s">
        <v>3090</v>
      </c>
      <c r="C1593" s="691" t="s">
        <v>12489</v>
      </c>
      <c r="D1593" s="21" t="s">
        <v>110</v>
      </c>
      <c r="E1593" s="692">
        <v>163.0</v>
      </c>
      <c r="F1593" s="692">
        <v>31.0</v>
      </c>
      <c r="G1593" s="692">
        <v>8.0</v>
      </c>
      <c r="H1593" s="692">
        <v>32.0</v>
      </c>
      <c r="I1593" s="692">
        <v>40.0</v>
      </c>
      <c r="J1593" s="696">
        <v>0.2</v>
      </c>
      <c r="K1593" s="21" t="s">
        <v>3074</v>
      </c>
      <c r="L1593" s="21">
        <v>2.423493335E9</v>
      </c>
      <c r="M1593" s="21" t="s">
        <v>47</v>
      </c>
      <c r="N1593" s="21" t="s">
        <v>187</v>
      </c>
      <c r="O1593" s="21" t="s">
        <v>3091</v>
      </c>
      <c r="P1593" s="21" t="s">
        <v>12490</v>
      </c>
      <c r="Q1593" s="61">
        <f>COUNTIF('Hedef Liste'!$A:$A,A1593)</f>
        <v>1</v>
      </c>
    </row>
    <row r="1594" hidden="1">
      <c r="A1594" s="21" t="s">
        <v>90</v>
      </c>
      <c r="B1594" s="21" t="s">
        <v>13383</v>
      </c>
      <c r="C1594" s="691" t="s">
        <v>12489</v>
      </c>
      <c r="D1594" s="21" t="s">
        <v>92</v>
      </c>
      <c r="E1594" s="692">
        <v>125.0</v>
      </c>
      <c r="F1594" s="692">
        <v>2.0</v>
      </c>
      <c r="G1594" s="692">
        <v>0.0</v>
      </c>
      <c r="H1594" s="692">
        <v>8.0</v>
      </c>
      <c r="I1594" s="692">
        <v>8.0</v>
      </c>
      <c r="J1594" s="693">
        <v>0.0</v>
      </c>
      <c r="K1594" s="21" t="s">
        <v>93</v>
      </c>
      <c r="L1594" s="21">
        <v>5.52747101E9</v>
      </c>
      <c r="M1594" s="21" t="s">
        <v>47</v>
      </c>
      <c r="N1594" s="21" t="s">
        <v>94</v>
      </c>
      <c r="O1594" s="21" t="s">
        <v>95</v>
      </c>
      <c r="P1594" s="21" t="s">
        <v>12490</v>
      </c>
      <c r="Q1594" s="61">
        <f>COUNTIF('Hedef Liste'!$A:$A,A1594)</f>
        <v>1</v>
      </c>
    </row>
    <row r="1595" hidden="1">
      <c r="A1595" s="21" t="s">
        <v>3648</v>
      </c>
      <c r="B1595" s="21" t="s">
        <v>3649</v>
      </c>
      <c r="C1595" s="691" t="s">
        <v>12489</v>
      </c>
      <c r="D1595" s="21" t="s">
        <v>143</v>
      </c>
      <c r="F1595" s="694"/>
      <c r="G1595" s="692">
        <v>0.0</v>
      </c>
      <c r="H1595" s="692">
        <v>11.0</v>
      </c>
      <c r="I1595" s="692">
        <v>11.0</v>
      </c>
      <c r="J1595" s="693">
        <v>0.0</v>
      </c>
      <c r="K1595" s="21" t="s">
        <v>3650</v>
      </c>
      <c r="L1595" s="21">
        <v>2.423233007E9</v>
      </c>
      <c r="M1595" s="21" t="s">
        <v>47</v>
      </c>
      <c r="N1595" s="21" t="s">
        <v>94</v>
      </c>
      <c r="O1595" s="21" t="s">
        <v>3651</v>
      </c>
      <c r="P1595" s="21" t="s">
        <v>12490</v>
      </c>
      <c r="Q1595" s="61">
        <f>COUNTIF('Hedef Liste'!$A:$A,A1595)</f>
        <v>1</v>
      </c>
    </row>
    <row r="1596" hidden="1">
      <c r="A1596" s="21" t="s">
        <v>716</v>
      </c>
      <c r="B1596" s="21" t="s">
        <v>717</v>
      </c>
      <c r="C1596" s="691" t="s">
        <v>12489</v>
      </c>
      <c r="D1596" s="21" t="s">
        <v>152</v>
      </c>
      <c r="E1596" s="692">
        <v>218.0</v>
      </c>
      <c r="F1596" s="692">
        <v>56.0</v>
      </c>
      <c r="G1596" s="692">
        <v>0.0</v>
      </c>
      <c r="H1596" s="692">
        <v>24.0</v>
      </c>
      <c r="I1596" s="692">
        <v>24.0</v>
      </c>
      <c r="J1596" s="693">
        <v>0.0</v>
      </c>
      <c r="K1596" s="21" t="s">
        <v>718</v>
      </c>
      <c r="L1596" s="21">
        <v>5.510070011E9</v>
      </c>
      <c r="M1596" s="21" t="s">
        <v>368</v>
      </c>
      <c r="N1596" s="21" t="s">
        <v>719</v>
      </c>
      <c r="O1596" s="21" t="s">
        <v>720</v>
      </c>
      <c r="P1596" s="21" t="s">
        <v>12490</v>
      </c>
      <c r="Q1596" s="61">
        <f>COUNTIF('Hedef Liste'!$A:$A,A1596)</f>
        <v>1</v>
      </c>
    </row>
    <row r="1597" hidden="1">
      <c r="A1597" s="21" t="s">
        <v>1317</v>
      </c>
      <c r="B1597" s="21" t="s">
        <v>13384</v>
      </c>
      <c r="C1597" s="691" t="s">
        <v>12489</v>
      </c>
      <c r="D1597" s="21" t="s">
        <v>63</v>
      </c>
      <c r="E1597" s="692">
        <v>283.0</v>
      </c>
      <c r="F1597" s="692">
        <v>5.0</v>
      </c>
      <c r="G1597" s="692">
        <v>0.0</v>
      </c>
      <c r="H1597" s="692">
        <v>44.0</v>
      </c>
      <c r="I1597" s="692">
        <v>44.0</v>
      </c>
      <c r="J1597" s="696">
        <v>0.0</v>
      </c>
      <c r="K1597" s="21" t="s">
        <v>1319</v>
      </c>
      <c r="L1597" s="21">
        <v>2.422302133E9</v>
      </c>
      <c r="M1597" s="21" t="s">
        <v>138</v>
      </c>
      <c r="N1597" s="21" t="s">
        <v>382</v>
      </c>
      <c r="O1597" s="21" t="s">
        <v>1320</v>
      </c>
      <c r="P1597" s="21" t="s">
        <v>12490</v>
      </c>
      <c r="Q1597" s="61">
        <f>COUNTIF('Hedef Liste'!$A:$A,A1597)</f>
        <v>1</v>
      </c>
    </row>
    <row r="1598" hidden="1">
      <c r="A1598" s="21" t="s">
        <v>7022</v>
      </c>
      <c r="B1598" s="21" t="s">
        <v>7023</v>
      </c>
      <c r="C1598" s="691" t="s">
        <v>12489</v>
      </c>
      <c r="D1598" s="21" t="s">
        <v>233</v>
      </c>
      <c r="E1598" s="692">
        <v>31.0</v>
      </c>
      <c r="F1598" s="692">
        <v>5.0</v>
      </c>
      <c r="G1598" s="692">
        <v>0.0</v>
      </c>
      <c r="H1598" s="692">
        <v>33.0</v>
      </c>
      <c r="I1598" s="692">
        <v>33.0</v>
      </c>
      <c r="J1598" s="693">
        <v>0.0</v>
      </c>
      <c r="K1598" s="21" t="s">
        <v>7024</v>
      </c>
      <c r="L1598" s="21">
        <v>2.428257349E9</v>
      </c>
      <c r="M1598" s="21" t="s">
        <v>327</v>
      </c>
      <c r="N1598" s="21" t="s">
        <v>483</v>
      </c>
      <c r="O1598" s="21" t="s">
        <v>7025</v>
      </c>
      <c r="P1598" s="21" t="s">
        <v>12490</v>
      </c>
      <c r="Q1598" s="61">
        <f>COUNTIF('Hedef Liste'!$A:$A,A1598)</f>
        <v>1</v>
      </c>
    </row>
    <row r="1599" hidden="1">
      <c r="A1599" s="21" t="s">
        <v>6400</v>
      </c>
      <c r="B1599" s="21" t="s">
        <v>6398</v>
      </c>
      <c r="C1599" s="691" t="s">
        <v>12489</v>
      </c>
      <c r="D1599" s="21" t="s">
        <v>152</v>
      </c>
      <c r="E1599" s="692">
        <v>271.0</v>
      </c>
      <c r="F1599" s="692">
        <v>80.0</v>
      </c>
      <c r="G1599" s="692">
        <v>0.0</v>
      </c>
      <c r="H1599" s="692">
        <v>24.0</v>
      </c>
      <c r="I1599" s="692">
        <v>24.0</v>
      </c>
      <c r="J1599" s="693">
        <v>0.0</v>
      </c>
      <c r="K1599" s="21" t="s">
        <v>6401</v>
      </c>
      <c r="L1599" s="21">
        <v>2.423462033E9</v>
      </c>
      <c r="M1599" s="21" t="s">
        <v>47</v>
      </c>
      <c r="N1599" s="21" t="s">
        <v>719</v>
      </c>
      <c r="O1599" s="21" t="s">
        <v>1237</v>
      </c>
      <c r="P1599" s="21" t="s">
        <v>12490</v>
      </c>
      <c r="Q1599" s="61">
        <f>COUNTIF('Hedef Liste'!$A:$A,A1599)</f>
        <v>1</v>
      </c>
    </row>
    <row r="1600" hidden="1">
      <c r="A1600" s="21" t="s">
        <v>13385</v>
      </c>
      <c r="B1600" s="21" t="s">
        <v>13386</v>
      </c>
      <c r="C1600" s="691" t="s">
        <v>12489</v>
      </c>
      <c r="D1600" s="21" t="s">
        <v>1007</v>
      </c>
      <c r="E1600" s="692">
        <v>792.0</v>
      </c>
      <c r="F1600" s="694"/>
      <c r="G1600" s="692">
        <v>17.0</v>
      </c>
      <c r="H1600" s="692">
        <v>12.0</v>
      </c>
      <c r="I1600" s="692">
        <v>29.0</v>
      </c>
      <c r="J1600" s="693">
        <v>0.59</v>
      </c>
      <c r="K1600" s="21" t="s">
        <v>13387</v>
      </c>
      <c r="L1600" s="21">
        <v>5.332057845E9</v>
      </c>
      <c r="M1600" s="21" t="s">
        <v>1147</v>
      </c>
      <c r="N1600" s="21" t="s">
        <v>1148</v>
      </c>
      <c r="O1600" s="21" t="s">
        <v>13388</v>
      </c>
      <c r="P1600" s="21" t="s">
        <v>12505</v>
      </c>
      <c r="Q1600" s="61">
        <f>COUNTIF('Hedef Liste'!$A:$A,A1600)</f>
        <v>0</v>
      </c>
    </row>
    <row r="1601" hidden="1">
      <c r="A1601" s="21" t="s">
        <v>13389</v>
      </c>
      <c r="B1601" s="21" t="s">
        <v>13390</v>
      </c>
      <c r="C1601" s="691" t="s">
        <v>12489</v>
      </c>
      <c r="D1601" s="21" t="s">
        <v>1007</v>
      </c>
      <c r="E1601" s="692">
        <v>18.0</v>
      </c>
      <c r="F1601" s="692">
        <v>1.0</v>
      </c>
      <c r="G1601" s="692">
        <v>20.0</v>
      </c>
      <c r="H1601" s="692">
        <v>9.0</v>
      </c>
      <c r="I1601" s="692">
        <v>29.0</v>
      </c>
      <c r="J1601" s="693">
        <v>0.69</v>
      </c>
      <c r="K1601" s="21" t="s">
        <v>13391</v>
      </c>
      <c r="L1601" s="21">
        <v>2.42248504E9</v>
      </c>
      <c r="M1601" s="21" t="s">
        <v>47</v>
      </c>
      <c r="N1601" s="21" t="s">
        <v>410</v>
      </c>
      <c r="O1601" s="21" t="s">
        <v>13392</v>
      </c>
      <c r="P1601" s="21" t="s">
        <v>12505</v>
      </c>
      <c r="Q1601" s="61">
        <f>COUNTIF('Hedef Liste'!$A:$A,A1601)</f>
        <v>0</v>
      </c>
    </row>
    <row r="1602" hidden="1">
      <c r="A1602" s="21" t="s">
        <v>13393</v>
      </c>
      <c r="B1602" s="21" t="s">
        <v>13394</v>
      </c>
      <c r="C1602" s="691" t="s">
        <v>12510</v>
      </c>
      <c r="D1602" s="21" t="s">
        <v>74</v>
      </c>
      <c r="F1602" s="694"/>
      <c r="G1602" s="692">
        <v>0.0</v>
      </c>
      <c r="H1602" s="692">
        <v>43.0</v>
      </c>
      <c r="I1602" s="692">
        <v>43.0</v>
      </c>
      <c r="J1602" s="693">
        <v>0.0</v>
      </c>
      <c r="K1602" s="21" t="s">
        <v>13395</v>
      </c>
      <c r="L1602" s="21">
        <v>5.364538167E9</v>
      </c>
      <c r="M1602" s="21" t="s">
        <v>65</v>
      </c>
      <c r="N1602" s="21" t="s">
        <v>1002</v>
      </c>
      <c r="O1602" s="21" t="s">
        <v>2789</v>
      </c>
      <c r="P1602" s="21" t="s">
        <v>12490</v>
      </c>
      <c r="Q1602" s="61">
        <f>COUNTIF('Hedef Liste'!$A:$A,A1602)</f>
        <v>0</v>
      </c>
    </row>
    <row r="1603" hidden="1">
      <c r="A1603" s="21" t="s">
        <v>13396</v>
      </c>
      <c r="B1603" s="21" t="s">
        <v>13397</v>
      </c>
      <c r="C1603" s="691" t="s">
        <v>12489</v>
      </c>
      <c r="D1603" s="21" t="s">
        <v>1007</v>
      </c>
      <c r="E1603" s="692">
        <v>212.0</v>
      </c>
      <c r="F1603" s="692">
        <v>52.0</v>
      </c>
      <c r="G1603" s="692">
        <v>10.0</v>
      </c>
      <c r="H1603" s="692">
        <v>1.0</v>
      </c>
      <c r="I1603" s="692">
        <v>11.0</v>
      </c>
      <c r="J1603" s="693">
        <v>0.91</v>
      </c>
      <c r="K1603" s="21" t="s">
        <v>13398</v>
      </c>
      <c r="L1603" s="21">
        <v>5.422481058E9</v>
      </c>
      <c r="M1603" s="21" t="s">
        <v>65</v>
      </c>
      <c r="N1603" s="21" t="s">
        <v>112</v>
      </c>
      <c r="O1603" s="21" t="s">
        <v>13399</v>
      </c>
      <c r="P1603" s="21" t="s">
        <v>12505</v>
      </c>
      <c r="Q1603" s="61">
        <f>COUNTIF('Hedef Liste'!$A:$A,A1603)</f>
        <v>0</v>
      </c>
    </row>
    <row r="1604" hidden="1">
      <c r="A1604" s="21" t="s">
        <v>7558</v>
      </c>
      <c r="B1604" s="21" t="s">
        <v>7559</v>
      </c>
      <c r="C1604" s="691" t="s">
        <v>12489</v>
      </c>
      <c r="D1604" s="21" t="s">
        <v>818</v>
      </c>
      <c r="E1604" s="692">
        <v>165.0</v>
      </c>
      <c r="F1604" s="692">
        <v>68.0</v>
      </c>
      <c r="G1604" s="692">
        <v>0.0</v>
      </c>
      <c r="H1604" s="692">
        <v>17.0</v>
      </c>
      <c r="I1604" s="692">
        <v>17.0</v>
      </c>
      <c r="J1604" s="693">
        <v>0.0</v>
      </c>
      <c r="K1604" s="21" t="s">
        <v>7560</v>
      </c>
      <c r="L1604" s="21">
        <v>5.428435655E9</v>
      </c>
      <c r="M1604" s="21" t="s">
        <v>47</v>
      </c>
      <c r="N1604" s="21" t="s">
        <v>76</v>
      </c>
      <c r="O1604" s="21" t="s">
        <v>7561</v>
      </c>
      <c r="P1604" s="21" t="s">
        <v>12490</v>
      </c>
      <c r="Q1604" s="61">
        <f>COUNTIF('Hedef Liste'!$A:$A,A1604)</f>
        <v>1</v>
      </c>
    </row>
    <row r="1605" hidden="1">
      <c r="A1605" s="21" t="s">
        <v>7876</v>
      </c>
      <c r="B1605" s="21" t="s">
        <v>7877</v>
      </c>
      <c r="C1605" s="691" t="s">
        <v>12489</v>
      </c>
      <c r="D1605" s="21" t="s">
        <v>74</v>
      </c>
      <c r="E1605" s="692">
        <v>582.0</v>
      </c>
      <c r="F1605" s="692">
        <v>49.0</v>
      </c>
      <c r="G1605" s="692">
        <v>0.0</v>
      </c>
      <c r="H1605" s="692">
        <v>48.0</v>
      </c>
      <c r="I1605" s="692">
        <v>48.0</v>
      </c>
      <c r="J1605" s="693">
        <v>0.0</v>
      </c>
      <c r="K1605" s="21" t="s">
        <v>613</v>
      </c>
      <c r="L1605" s="21">
        <v>5.424567769E9</v>
      </c>
      <c r="M1605" s="21" t="s">
        <v>65</v>
      </c>
      <c r="N1605" s="21" t="s">
        <v>614</v>
      </c>
      <c r="O1605" s="21" t="s">
        <v>615</v>
      </c>
      <c r="P1605" s="21" t="s">
        <v>12490</v>
      </c>
      <c r="Q1605" s="61">
        <f>COUNTIF('Hedef Liste'!$A:$A,A1605)</f>
        <v>1</v>
      </c>
    </row>
    <row r="1606" hidden="1">
      <c r="A1606" s="21" t="s">
        <v>8094</v>
      </c>
      <c r="B1606" s="21" t="s">
        <v>8095</v>
      </c>
      <c r="C1606" s="691" t="s">
        <v>12489</v>
      </c>
      <c r="D1606" s="21" t="s">
        <v>92</v>
      </c>
      <c r="E1606" s="692">
        <v>828.0</v>
      </c>
      <c r="F1606" s="694"/>
      <c r="G1606" s="692">
        <v>0.0</v>
      </c>
      <c r="H1606" s="692">
        <v>30.0</v>
      </c>
      <c r="I1606" s="692">
        <v>30.0</v>
      </c>
      <c r="J1606" s="693">
        <v>0.0</v>
      </c>
      <c r="K1606" s="21" t="s">
        <v>8096</v>
      </c>
      <c r="L1606" s="21">
        <v>2.426060887E9</v>
      </c>
      <c r="M1606" s="21" t="s">
        <v>138</v>
      </c>
      <c r="N1606" s="21" t="s">
        <v>333</v>
      </c>
      <c r="O1606" s="21" t="s">
        <v>8097</v>
      </c>
      <c r="P1606" s="21" t="s">
        <v>12490</v>
      </c>
      <c r="Q1606" s="61">
        <f>COUNTIF('Hedef Liste'!$A:$A,A1606)</f>
        <v>1</v>
      </c>
    </row>
    <row r="1607" hidden="1">
      <c r="A1607" s="21" t="s">
        <v>61</v>
      </c>
      <c r="B1607" s="21" t="s">
        <v>62</v>
      </c>
      <c r="C1607" s="691" t="s">
        <v>12489</v>
      </c>
      <c r="D1607" s="21" t="s">
        <v>63</v>
      </c>
      <c r="E1607" s="692">
        <v>12.0</v>
      </c>
      <c r="F1607" s="692">
        <v>6.0</v>
      </c>
      <c r="G1607" s="692">
        <v>10.0</v>
      </c>
      <c r="H1607" s="692">
        <v>11.0</v>
      </c>
      <c r="I1607" s="692">
        <v>21.0</v>
      </c>
      <c r="J1607" s="693">
        <v>0.48</v>
      </c>
      <c r="K1607" s="21" t="s">
        <v>64</v>
      </c>
      <c r="L1607" s="21">
        <v>5.510848751E9</v>
      </c>
      <c r="M1607" s="21" t="s">
        <v>65</v>
      </c>
      <c r="N1607" s="21" t="s">
        <v>66</v>
      </c>
      <c r="O1607" s="21" t="s">
        <v>67</v>
      </c>
      <c r="P1607" s="21" t="s">
        <v>12490</v>
      </c>
      <c r="Q1607" s="61">
        <f>COUNTIF('Hedef Liste'!$A:$A,A1607)</f>
        <v>1</v>
      </c>
    </row>
    <row r="1608" hidden="1">
      <c r="A1608" s="21" t="s">
        <v>3167</v>
      </c>
      <c r="B1608" s="21" t="s">
        <v>3168</v>
      </c>
      <c r="C1608" s="691" t="s">
        <v>12489</v>
      </c>
      <c r="D1608" s="21" t="s">
        <v>200</v>
      </c>
      <c r="E1608" s="692">
        <v>426.0</v>
      </c>
      <c r="F1608" s="692">
        <v>44.0</v>
      </c>
      <c r="G1608" s="692">
        <v>10.0</v>
      </c>
      <c r="H1608" s="692">
        <v>2.0</v>
      </c>
      <c r="I1608" s="692">
        <v>12.0</v>
      </c>
      <c r="J1608" s="693">
        <v>0.83</v>
      </c>
      <c r="K1608" s="21" t="s">
        <v>3169</v>
      </c>
      <c r="L1608" s="21">
        <v>2.423230232E9</v>
      </c>
      <c r="M1608" s="21" t="s">
        <v>47</v>
      </c>
      <c r="N1608" s="21" t="s">
        <v>227</v>
      </c>
      <c r="O1608" s="21" t="s">
        <v>3170</v>
      </c>
      <c r="P1608" s="21" t="s">
        <v>12490</v>
      </c>
      <c r="Q1608" s="61">
        <f>COUNTIF('Hedef Liste'!$A:$A,A1608)</f>
        <v>1</v>
      </c>
    </row>
    <row r="1609" hidden="1">
      <c r="A1609" s="21" t="s">
        <v>7136</v>
      </c>
      <c r="B1609" s="21" t="s">
        <v>7137</v>
      </c>
      <c r="C1609" s="691" t="s">
        <v>12510</v>
      </c>
      <c r="D1609" s="21" t="s">
        <v>200</v>
      </c>
      <c r="E1609" s="694"/>
      <c r="F1609" s="694"/>
      <c r="G1609" s="692">
        <v>0.0</v>
      </c>
      <c r="H1609" s="692">
        <v>31.0</v>
      </c>
      <c r="I1609" s="692">
        <v>31.0</v>
      </c>
      <c r="J1609" s="693">
        <v>0.0</v>
      </c>
      <c r="K1609" s="21" t="s">
        <v>7138</v>
      </c>
      <c r="L1609" s="21">
        <v>5.447935007E9</v>
      </c>
      <c r="M1609" s="21" t="s">
        <v>47</v>
      </c>
      <c r="N1609" s="21" t="s">
        <v>1923</v>
      </c>
      <c r="O1609" s="21" t="s">
        <v>7139</v>
      </c>
      <c r="P1609" s="21" t="s">
        <v>12490</v>
      </c>
      <c r="Q1609" s="61">
        <f>COUNTIF('Hedef Liste'!$A:$A,A1609)</f>
        <v>1</v>
      </c>
    </row>
    <row r="1610" hidden="1">
      <c r="A1610" s="21" t="s">
        <v>3404</v>
      </c>
      <c r="B1610" s="21" t="s">
        <v>3405</v>
      </c>
      <c r="C1610" s="691" t="s">
        <v>12510</v>
      </c>
      <c r="D1610" s="21" t="s">
        <v>143</v>
      </c>
      <c r="E1610" s="692">
        <v>1.0</v>
      </c>
      <c r="F1610" s="694"/>
      <c r="G1610" s="692">
        <v>1.0</v>
      </c>
      <c r="H1610" s="692">
        <v>5.0</v>
      </c>
      <c r="I1610" s="692">
        <v>6.0</v>
      </c>
      <c r="J1610" s="693">
        <v>0.17</v>
      </c>
      <c r="K1610" s="21" t="s">
        <v>3406</v>
      </c>
      <c r="L1610" s="21">
        <v>5.527307012E9</v>
      </c>
      <c r="M1610" s="21" t="s">
        <v>65</v>
      </c>
      <c r="N1610" s="21" t="s">
        <v>427</v>
      </c>
      <c r="O1610" s="21" t="s">
        <v>3407</v>
      </c>
      <c r="P1610" s="21" t="s">
        <v>12490</v>
      </c>
      <c r="Q1610" s="61">
        <f>COUNTIF('Hedef Liste'!$A:$A,A1610)</f>
        <v>1</v>
      </c>
    </row>
    <row r="1611" hidden="1">
      <c r="A1611" s="21" t="s">
        <v>7518</v>
      </c>
      <c r="B1611" s="21" t="s">
        <v>7519</v>
      </c>
      <c r="C1611" s="691" t="s">
        <v>12489</v>
      </c>
      <c r="D1611" s="21" t="s">
        <v>818</v>
      </c>
      <c r="E1611" s="692">
        <v>113.0</v>
      </c>
      <c r="F1611" s="692">
        <v>16.0</v>
      </c>
      <c r="G1611" s="692">
        <v>12.0</v>
      </c>
      <c r="H1611" s="692">
        <v>22.0</v>
      </c>
      <c r="I1611" s="692">
        <v>34.0</v>
      </c>
      <c r="J1611" s="693">
        <v>0.35</v>
      </c>
      <c r="K1611" s="21" t="s">
        <v>7520</v>
      </c>
      <c r="L1611" s="21">
        <v>5.525393813E9</v>
      </c>
      <c r="M1611" s="21" t="s">
        <v>47</v>
      </c>
      <c r="N1611" s="21" t="s">
        <v>410</v>
      </c>
      <c r="O1611" s="21" t="s">
        <v>7521</v>
      </c>
      <c r="P1611" s="21" t="s">
        <v>12490</v>
      </c>
      <c r="Q1611" s="61">
        <f>COUNTIF('Hedef Liste'!$A:$A,A1611)</f>
        <v>1</v>
      </c>
    </row>
    <row r="1612" hidden="1">
      <c r="A1612" s="21" t="s">
        <v>2289</v>
      </c>
      <c r="B1612" s="21" t="s">
        <v>2290</v>
      </c>
      <c r="C1612" s="691" t="s">
        <v>12489</v>
      </c>
      <c r="D1612" s="21" t="s">
        <v>344</v>
      </c>
      <c r="E1612" s="692">
        <v>400.0</v>
      </c>
      <c r="F1612" s="694"/>
      <c r="G1612" s="692">
        <v>0.0</v>
      </c>
      <c r="H1612" s="692">
        <v>33.0</v>
      </c>
      <c r="I1612" s="692">
        <v>33.0</v>
      </c>
      <c r="J1612" s="696">
        <v>0.0</v>
      </c>
      <c r="K1612" s="21" t="s">
        <v>2291</v>
      </c>
      <c r="L1612" s="21">
        <v>2.422372424E9</v>
      </c>
      <c r="M1612" s="21" t="s">
        <v>47</v>
      </c>
      <c r="N1612" s="21" t="s">
        <v>1053</v>
      </c>
      <c r="O1612" s="21" t="s">
        <v>2292</v>
      </c>
      <c r="P1612" s="21" t="s">
        <v>12490</v>
      </c>
      <c r="Q1612" s="61">
        <f>COUNTIF('Hedef Liste'!$A:$A,A1612)</f>
        <v>1</v>
      </c>
    </row>
    <row r="1613" hidden="1">
      <c r="A1613" s="21" t="s">
        <v>5436</v>
      </c>
      <c r="B1613" s="21" t="s">
        <v>5437</v>
      </c>
      <c r="C1613" s="691" t="s">
        <v>12489</v>
      </c>
      <c r="D1613" s="21" t="s">
        <v>344</v>
      </c>
      <c r="E1613" s="692">
        <v>2.0</v>
      </c>
      <c r="F1613" s="694"/>
      <c r="G1613" s="692">
        <v>0.0</v>
      </c>
      <c r="H1613" s="692">
        <v>17.0</v>
      </c>
      <c r="I1613" s="692">
        <v>17.0</v>
      </c>
      <c r="J1613" s="693">
        <v>0.0</v>
      </c>
      <c r="K1613" s="21" t="s">
        <v>5438</v>
      </c>
      <c r="L1613" s="21">
        <v>5.523976455E9</v>
      </c>
      <c r="M1613" s="21" t="s">
        <v>47</v>
      </c>
      <c r="N1613" s="21" t="s">
        <v>278</v>
      </c>
      <c r="O1613" s="21" t="s">
        <v>5439</v>
      </c>
      <c r="P1613" s="21" t="s">
        <v>12490</v>
      </c>
      <c r="Q1613" s="61">
        <f>COUNTIF('Hedef Liste'!$A:$A,A1613)</f>
        <v>1</v>
      </c>
    </row>
    <row r="1614" hidden="1">
      <c r="A1614" s="21" t="s">
        <v>5944</v>
      </c>
      <c r="B1614" s="21" t="s">
        <v>5945</v>
      </c>
      <c r="C1614" s="691" t="s">
        <v>12510</v>
      </c>
      <c r="D1614" s="21" t="s">
        <v>74</v>
      </c>
      <c r="E1614" s="692">
        <v>398.0</v>
      </c>
      <c r="F1614" s="694"/>
      <c r="G1614" s="692">
        <v>8.0</v>
      </c>
      <c r="H1614" s="692">
        <v>6.0</v>
      </c>
      <c r="I1614" s="692">
        <v>14.0</v>
      </c>
      <c r="J1614" s="693">
        <v>0.57</v>
      </c>
      <c r="K1614" s="21" t="s">
        <v>5946</v>
      </c>
      <c r="L1614" s="21">
        <v>5.466596626E9</v>
      </c>
      <c r="M1614" s="21" t="s">
        <v>65</v>
      </c>
      <c r="N1614" s="21" t="s">
        <v>1002</v>
      </c>
      <c r="O1614" s="21" t="s">
        <v>5947</v>
      </c>
      <c r="P1614" s="21" t="s">
        <v>12490</v>
      </c>
      <c r="Q1614" s="61">
        <f>COUNTIF('Hedef Liste'!$A:$A,A1614)</f>
        <v>1</v>
      </c>
    </row>
    <row r="1615" hidden="1">
      <c r="A1615" s="21" t="s">
        <v>4403</v>
      </c>
      <c r="B1615" s="21" t="s">
        <v>4404</v>
      </c>
      <c r="C1615" s="691" t="s">
        <v>12489</v>
      </c>
      <c r="D1615" s="21" t="s">
        <v>92</v>
      </c>
      <c r="E1615" s="692">
        <v>179.0</v>
      </c>
      <c r="F1615" s="692">
        <v>28.0</v>
      </c>
      <c r="G1615" s="692">
        <v>0.0</v>
      </c>
      <c r="H1615" s="692">
        <v>12.0</v>
      </c>
      <c r="I1615" s="692">
        <v>12.0</v>
      </c>
      <c r="J1615" s="693">
        <v>0.0</v>
      </c>
      <c r="K1615" s="21" t="s">
        <v>4405</v>
      </c>
      <c r="L1615" s="21">
        <v>5.051233281E9</v>
      </c>
      <c r="M1615" s="21" t="s">
        <v>368</v>
      </c>
      <c r="N1615" s="21" t="s">
        <v>813</v>
      </c>
      <c r="O1615" s="21" t="s">
        <v>4406</v>
      </c>
      <c r="P1615" s="21" t="s">
        <v>12490</v>
      </c>
      <c r="Q1615" s="61">
        <f>COUNTIF('Hedef Liste'!$A:$A,A1615)</f>
        <v>1</v>
      </c>
    </row>
    <row r="1616" hidden="1">
      <c r="A1616" s="21" t="s">
        <v>166</v>
      </c>
      <c r="B1616" s="21" t="s">
        <v>167</v>
      </c>
      <c r="C1616" s="691" t="s">
        <v>12489</v>
      </c>
      <c r="D1616" s="21" t="s">
        <v>152</v>
      </c>
      <c r="E1616" s="692">
        <v>740.0</v>
      </c>
      <c r="F1616" s="692">
        <v>102.0</v>
      </c>
      <c r="G1616" s="692">
        <v>0.0</v>
      </c>
      <c r="H1616" s="692">
        <v>37.0</v>
      </c>
      <c r="I1616" s="692">
        <v>37.0</v>
      </c>
      <c r="J1616" s="693">
        <v>0.0</v>
      </c>
      <c r="K1616" s="21" t="s">
        <v>168</v>
      </c>
      <c r="L1616" s="21">
        <v>2.422276757E9</v>
      </c>
      <c r="M1616" s="21" t="s">
        <v>65</v>
      </c>
      <c r="N1616" s="21" t="s">
        <v>169</v>
      </c>
      <c r="O1616" s="21" t="s">
        <v>170</v>
      </c>
      <c r="P1616" s="21" t="s">
        <v>12490</v>
      </c>
      <c r="Q1616" s="61">
        <f>COUNTIF('Hedef Liste'!$A:$A,A1616)</f>
        <v>1</v>
      </c>
    </row>
    <row r="1617" hidden="1">
      <c r="A1617" s="21" t="s">
        <v>3330</v>
      </c>
      <c r="B1617" s="21" t="s">
        <v>3331</v>
      </c>
      <c r="C1617" s="691" t="s">
        <v>12489</v>
      </c>
      <c r="D1617" s="21" t="s">
        <v>152</v>
      </c>
      <c r="E1617" s="692">
        <v>787.0</v>
      </c>
      <c r="F1617" s="692">
        <v>111.0</v>
      </c>
      <c r="G1617" s="692">
        <v>0.0</v>
      </c>
      <c r="H1617" s="692">
        <v>25.0</v>
      </c>
      <c r="I1617" s="692">
        <v>25.0</v>
      </c>
      <c r="J1617" s="693">
        <v>0.0</v>
      </c>
      <c r="K1617" s="21" t="s">
        <v>3332</v>
      </c>
      <c r="L1617" s="21">
        <v>5.075435716E9</v>
      </c>
      <c r="M1617" s="21" t="s">
        <v>65</v>
      </c>
      <c r="N1617" s="21" t="s">
        <v>112</v>
      </c>
      <c r="O1617" s="21" t="s">
        <v>3333</v>
      </c>
      <c r="P1617" s="21" t="s">
        <v>12490</v>
      </c>
      <c r="Q1617" s="61">
        <f>COUNTIF('Hedef Liste'!$A:$A,A1617)</f>
        <v>1</v>
      </c>
    </row>
    <row r="1618" hidden="1">
      <c r="A1618" s="21" t="s">
        <v>4638</v>
      </c>
      <c r="B1618" s="21" t="s">
        <v>4639</v>
      </c>
      <c r="C1618" s="691" t="s">
        <v>12489</v>
      </c>
      <c r="D1618" s="21" t="s">
        <v>143</v>
      </c>
      <c r="E1618" s="692">
        <v>48.0</v>
      </c>
      <c r="F1618" s="692">
        <v>6.0</v>
      </c>
      <c r="G1618" s="692">
        <v>0.0</v>
      </c>
      <c r="H1618" s="692">
        <v>16.0</v>
      </c>
      <c r="I1618" s="692">
        <v>16.0</v>
      </c>
      <c r="J1618" s="693">
        <v>0.0</v>
      </c>
      <c r="K1618" s="21" t="s">
        <v>4640</v>
      </c>
      <c r="L1618" s="21">
        <v>5.52800902E9</v>
      </c>
      <c r="M1618" s="21" t="s">
        <v>47</v>
      </c>
      <c r="N1618" s="21" t="s">
        <v>94</v>
      </c>
      <c r="O1618" s="21" t="s">
        <v>4641</v>
      </c>
      <c r="P1618" s="21" t="s">
        <v>12490</v>
      </c>
      <c r="Q1618" s="61">
        <f>COUNTIF('Hedef Liste'!$A:$A,A1618)</f>
        <v>1</v>
      </c>
    </row>
    <row r="1619" hidden="1">
      <c r="A1619" s="21" t="s">
        <v>4023</v>
      </c>
      <c r="B1619" s="21" t="s">
        <v>4024</v>
      </c>
      <c r="C1619" s="691" t="s">
        <v>12489</v>
      </c>
      <c r="D1619" s="21" t="s">
        <v>4025</v>
      </c>
      <c r="E1619" s="692">
        <v>141.0</v>
      </c>
      <c r="F1619" s="692">
        <v>15.0</v>
      </c>
      <c r="G1619" s="692">
        <v>13.0</v>
      </c>
      <c r="H1619" s="692">
        <v>15.0</v>
      </c>
      <c r="I1619" s="692">
        <v>28.0</v>
      </c>
      <c r="J1619" s="696">
        <v>0.46</v>
      </c>
      <c r="K1619" s="21" t="s">
        <v>4026</v>
      </c>
      <c r="L1619" s="21">
        <v>5.307800738E9</v>
      </c>
      <c r="M1619" s="21" t="s">
        <v>65</v>
      </c>
      <c r="N1619" s="21" t="s">
        <v>1197</v>
      </c>
      <c r="O1619" s="21" t="s">
        <v>4027</v>
      </c>
      <c r="P1619" s="21" t="s">
        <v>12490</v>
      </c>
      <c r="Q1619" s="61">
        <f>COUNTIF('Hedef Liste'!$A:$A,A1619)</f>
        <v>1</v>
      </c>
    </row>
    <row r="1620" hidden="1">
      <c r="A1620" s="21" t="s">
        <v>13400</v>
      </c>
      <c r="B1620" s="21" t="s">
        <v>13401</v>
      </c>
      <c r="C1620" s="691" t="s">
        <v>12510</v>
      </c>
      <c r="D1620" s="21" t="s">
        <v>1007</v>
      </c>
      <c r="E1620" s="692">
        <v>1.0</v>
      </c>
      <c r="F1620" s="694"/>
      <c r="G1620" s="692">
        <v>3.0</v>
      </c>
      <c r="H1620" s="692">
        <v>0.0</v>
      </c>
      <c r="I1620" s="692">
        <v>3.0</v>
      </c>
      <c r="J1620" s="693">
        <v>1.0</v>
      </c>
      <c r="K1620" s="21" t="s">
        <v>13402</v>
      </c>
      <c r="L1620" s="21">
        <v>2.428715454E9</v>
      </c>
      <c r="M1620" s="21" t="s">
        <v>8187</v>
      </c>
      <c r="N1620" s="21" t="s">
        <v>13403</v>
      </c>
      <c r="O1620" s="21" t="s">
        <v>13404</v>
      </c>
      <c r="P1620" s="21" t="s">
        <v>12505</v>
      </c>
      <c r="Q1620" s="61">
        <f>COUNTIF('Hedef Liste'!$A:$A,A1620)</f>
        <v>0</v>
      </c>
    </row>
    <row r="1621" hidden="1">
      <c r="A1621" s="21" t="s">
        <v>5417</v>
      </c>
      <c r="B1621" s="21" t="s">
        <v>5418</v>
      </c>
      <c r="C1621" s="691" t="s">
        <v>12489</v>
      </c>
      <c r="D1621" s="21" t="s">
        <v>45</v>
      </c>
      <c r="E1621" s="694"/>
      <c r="F1621" s="694"/>
      <c r="G1621" s="692">
        <v>0.0</v>
      </c>
      <c r="H1621" s="692">
        <v>18.0</v>
      </c>
      <c r="I1621" s="692">
        <v>18.0</v>
      </c>
      <c r="J1621" s="693">
        <v>0.0</v>
      </c>
      <c r="K1621" s="21" t="s">
        <v>5419</v>
      </c>
      <c r="L1621" s="21">
        <v>5.32369877E9</v>
      </c>
      <c r="M1621" s="21" t="s">
        <v>368</v>
      </c>
      <c r="N1621" s="21" t="s">
        <v>719</v>
      </c>
      <c r="O1621" s="21" t="s">
        <v>5420</v>
      </c>
      <c r="P1621" s="21" t="s">
        <v>12490</v>
      </c>
      <c r="Q1621" s="61">
        <f>COUNTIF('Hedef Liste'!$A:$A,A1621)</f>
        <v>1</v>
      </c>
    </row>
    <row r="1622" hidden="1">
      <c r="A1622" s="21" t="s">
        <v>4097</v>
      </c>
      <c r="B1622" s="21" t="s">
        <v>4098</v>
      </c>
      <c r="C1622" s="691" t="s">
        <v>12489</v>
      </c>
      <c r="D1622" s="21" t="s">
        <v>200</v>
      </c>
      <c r="E1622" s="692">
        <v>257.0</v>
      </c>
      <c r="F1622" s="692">
        <v>55.0</v>
      </c>
      <c r="G1622" s="692">
        <v>0.0</v>
      </c>
      <c r="H1622" s="692">
        <v>31.0</v>
      </c>
      <c r="I1622" s="692">
        <v>31.0</v>
      </c>
      <c r="J1622" s="693">
        <v>0.0</v>
      </c>
      <c r="K1622" s="21" t="s">
        <v>4099</v>
      </c>
      <c r="L1622" s="21">
        <v>2.425137948E9</v>
      </c>
      <c r="M1622" s="21" t="s">
        <v>368</v>
      </c>
      <c r="N1622" s="21" t="s">
        <v>813</v>
      </c>
      <c r="O1622" s="21" t="s">
        <v>4100</v>
      </c>
      <c r="P1622" s="21" t="s">
        <v>12490</v>
      </c>
      <c r="Q1622" s="61">
        <f>COUNTIF('Hedef Liste'!$A:$A,A1622)</f>
        <v>1</v>
      </c>
    </row>
    <row r="1623" hidden="1">
      <c r="A1623" s="21" t="s">
        <v>7852</v>
      </c>
      <c r="B1623" s="21" t="s">
        <v>7853</v>
      </c>
      <c r="C1623" s="691" t="s">
        <v>12489</v>
      </c>
      <c r="D1623" s="21" t="s">
        <v>74</v>
      </c>
      <c r="E1623" s="692">
        <v>33.0</v>
      </c>
      <c r="F1623" s="692">
        <v>10.0</v>
      </c>
      <c r="G1623" s="692">
        <v>0.0</v>
      </c>
      <c r="H1623" s="692">
        <v>8.0</v>
      </c>
      <c r="I1623" s="692">
        <v>8.0</v>
      </c>
      <c r="J1623" s="693">
        <v>0.0</v>
      </c>
      <c r="K1623" s="21" t="s">
        <v>7854</v>
      </c>
      <c r="L1623" s="21">
        <v>5.452424209E9</v>
      </c>
      <c r="M1623" s="21" t="s">
        <v>58</v>
      </c>
      <c r="N1623" s="21" t="s">
        <v>1823</v>
      </c>
      <c r="O1623" s="21" t="s">
        <v>7855</v>
      </c>
      <c r="P1623" s="21" t="s">
        <v>12490</v>
      </c>
      <c r="Q1623" s="61">
        <f>COUNTIF('Hedef Liste'!$A:$A,A1623)</f>
        <v>1</v>
      </c>
    </row>
    <row r="1624">
      <c r="A1624" s="21" t="s">
        <v>8405</v>
      </c>
      <c r="B1624" s="21" t="s">
        <v>8406</v>
      </c>
      <c r="C1624" s="691" t="s">
        <v>12489</v>
      </c>
      <c r="D1624" s="21" t="s">
        <v>200</v>
      </c>
      <c r="E1624" s="692">
        <v>20.0</v>
      </c>
      <c r="F1624" s="692">
        <v>20.0</v>
      </c>
      <c r="G1624" s="692">
        <v>0.0</v>
      </c>
      <c r="H1624" s="692">
        <v>38.0</v>
      </c>
      <c r="I1624" s="692">
        <v>38.0</v>
      </c>
      <c r="J1624" s="693">
        <v>0.0</v>
      </c>
      <c r="K1624" s="21" t="s">
        <v>8407</v>
      </c>
      <c r="L1624" s="21">
        <v>5.424420977E9</v>
      </c>
      <c r="M1624" s="21" t="s">
        <v>368</v>
      </c>
      <c r="N1624" s="21" t="s">
        <v>369</v>
      </c>
      <c r="O1624" s="21" t="s">
        <v>8408</v>
      </c>
      <c r="P1624" s="21" t="s">
        <v>12490</v>
      </c>
      <c r="Q1624" s="61">
        <f>COUNTIF('Hedef Liste'!$A:$A,A1624)</f>
        <v>1</v>
      </c>
    </row>
    <row r="1625">
      <c r="A1625" s="21" t="s">
        <v>8409</v>
      </c>
      <c r="B1625" s="21" t="s">
        <v>8410</v>
      </c>
      <c r="C1625" s="691" t="s">
        <v>12489</v>
      </c>
      <c r="D1625" s="21" t="s">
        <v>74</v>
      </c>
      <c r="E1625" s="692">
        <v>3.0</v>
      </c>
      <c r="F1625" s="692">
        <v>3.0</v>
      </c>
      <c r="G1625" s="692">
        <v>0.0</v>
      </c>
      <c r="H1625" s="692">
        <v>89.0</v>
      </c>
      <c r="I1625" s="692">
        <v>89.0</v>
      </c>
      <c r="J1625" s="693">
        <v>0.0</v>
      </c>
      <c r="K1625" s="21" t="s">
        <v>8411</v>
      </c>
      <c r="L1625" s="21">
        <v>2.423120801E9</v>
      </c>
      <c r="M1625" s="21" t="s">
        <v>47</v>
      </c>
      <c r="N1625" s="21" t="s">
        <v>195</v>
      </c>
      <c r="O1625" s="21" t="s">
        <v>8412</v>
      </c>
      <c r="P1625" s="21" t="s">
        <v>12490</v>
      </c>
      <c r="Q1625" s="61">
        <f>COUNTIF('Hedef Liste'!$A:$A,A1625)</f>
        <v>1</v>
      </c>
    </row>
    <row r="1626" hidden="1">
      <c r="A1626" s="21" t="s">
        <v>9093</v>
      </c>
      <c r="B1626" s="21" t="s">
        <v>9094</v>
      </c>
      <c r="C1626" s="691" t="s">
        <v>12489</v>
      </c>
      <c r="D1626" s="21" t="s">
        <v>126</v>
      </c>
      <c r="E1626" s="692">
        <v>444.0</v>
      </c>
      <c r="F1626" s="694"/>
      <c r="G1626" s="692">
        <v>26.0</v>
      </c>
      <c r="H1626" s="692">
        <v>7.0</v>
      </c>
      <c r="I1626" s="692">
        <v>33.0</v>
      </c>
      <c r="J1626" s="693">
        <v>0.79</v>
      </c>
      <c r="K1626" s="21" t="s">
        <v>4296</v>
      </c>
      <c r="L1626" s="21">
        <v>2.425030341E9</v>
      </c>
      <c r="M1626" s="21" t="s">
        <v>138</v>
      </c>
      <c r="N1626" s="21" t="s">
        <v>1096</v>
      </c>
      <c r="O1626" s="21" t="s">
        <v>4297</v>
      </c>
      <c r="P1626" s="21" t="s">
        <v>12490</v>
      </c>
      <c r="Q1626" s="61">
        <f>COUNTIF('Hedef Liste'!$A:$A,A1626)</f>
        <v>0</v>
      </c>
    </row>
    <row r="1627">
      <c r="A1627" s="21" t="s">
        <v>8413</v>
      </c>
      <c r="B1627" s="21" t="s">
        <v>8414</v>
      </c>
      <c r="C1627" s="691" t="s">
        <v>12489</v>
      </c>
      <c r="D1627" s="21" t="s">
        <v>110</v>
      </c>
      <c r="E1627" s="692">
        <v>3.0</v>
      </c>
      <c r="F1627" s="692">
        <v>3.0</v>
      </c>
      <c r="G1627" s="692">
        <v>0.0</v>
      </c>
      <c r="H1627" s="692">
        <v>185.0</v>
      </c>
      <c r="I1627" s="692">
        <v>185.0</v>
      </c>
      <c r="J1627" s="693">
        <v>0.0</v>
      </c>
      <c r="K1627" s="21" t="s">
        <v>8415</v>
      </c>
      <c r="L1627" s="21">
        <v>2.422303322E9</v>
      </c>
      <c r="M1627" s="21" t="s">
        <v>138</v>
      </c>
      <c r="N1627" s="21" t="s">
        <v>382</v>
      </c>
      <c r="O1627" s="21" t="s">
        <v>8416</v>
      </c>
      <c r="P1627" s="21" t="s">
        <v>12490</v>
      </c>
      <c r="Q1627" s="61">
        <f>COUNTIF('Hedef Liste'!$A:$A,A1627)</f>
        <v>1</v>
      </c>
    </row>
    <row r="1628">
      <c r="A1628" s="21" t="s">
        <v>8417</v>
      </c>
      <c r="B1628" s="21" t="s">
        <v>8418</v>
      </c>
      <c r="C1628" s="691" t="s">
        <v>12489</v>
      </c>
      <c r="D1628" s="21" t="s">
        <v>419</v>
      </c>
      <c r="E1628" s="692">
        <v>5.0</v>
      </c>
      <c r="F1628" s="692">
        <v>5.0</v>
      </c>
      <c r="G1628" s="692">
        <v>0.0</v>
      </c>
      <c r="H1628" s="692">
        <v>25.0</v>
      </c>
      <c r="I1628" s="692">
        <v>25.0</v>
      </c>
      <c r="J1628" s="693">
        <v>0.0</v>
      </c>
      <c r="K1628" s="21" t="s">
        <v>8419</v>
      </c>
      <c r="L1628" s="21">
        <v>2.423402185E9</v>
      </c>
      <c r="M1628" s="21" t="s">
        <v>65</v>
      </c>
      <c r="N1628" s="21" t="s">
        <v>8295</v>
      </c>
      <c r="O1628" s="21" t="s">
        <v>8420</v>
      </c>
      <c r="P1628" s="21" t="s">
        <v>12490</v>
      </c>
      <c r="Q1628" s="61">
        <f>COUNTIF('Hedef Liste'!$A:$A,A1628)</f>
        <v>1</v>
      </c>
    </row>
    <row r="1629">
      <c r="A1629" s="21" t="s">
        <v>8422</v>
      </c>
      <c r="B1629" s="21" t="s">
        <v>8423</v>
      </c>
      <c r="C1629" s="691" t="s">
        <v>12489</v>
      </c>
      <c r="D1629" s="21" t="s">
        <v>45</v>
      </c>
      <c r="E1629" s="694"/>
      <c r="F1629" s="694"/>
      <c r="G1629" s="692">
        <v>0.0</v>
      </c>
      <c r="H1629" s="692">
        <v>24.0</v>
      </c>
      <c r="I1629" s="692">
        <v>24.0</v>
      </c>
      <c r="J1629" s="693">
        <v>0.0</v>
      </c>
      <c r="K1629" s="21" t="s">
        <v>8424</v>
      </c>
      <c r="L1629" s="21">
        <v>2.425132223E9</v>
      </c>
      <c r="M1629" s="21" t="s">
        <v>368</v>
      </c>
      <c r="N1629" s="21" t="s">
        <v>813</v>
      </c>
      <c r="O1629" s="21" t="s">
        <v>8425</v>
      </c>
      <c r="P1629" s="21" t="s">
        <v>12490</v>
      </c>
      <c r="Q1629" s="61">
        <f>COUNTIF('Hedef Liste'!$A:$A,A1629)</f>
        <v>1</v>
      </c>
    </row>
    <row r="1630">
      <c r="A1630" s="74" t="s">
        <v>8426</v>
      </c>
      <c r="B1630" s="21" t="s">
        <v>8427</v>
      </c>
      <c r="C1630" s="691" t="s">
        <v>12489</v>
      </c>
      <c r="D1630" s="21" t="s">
        <v>1449</v>
      </c>
      <c r="F1630" s="694"/>
      <c r="G1630" s="692">
        <v>0.0</v>
      </c>
      <c r="H1630" s="692">
        <v>41.0</v>
      </c>
      <c r="I1630" s="692">
        <v>41.0</v>
      </c>
      <c r="J1630" s="693">
        <v>0.0</v>
      </c>
      <c r="K1630" s="21" t="s">
        <v>8428</v>
      </c>
      <c r="L1630" s="21">
        <v>5.300651869E9</v>
      </c>
      <c r="M1630" s="21" t="s">
        <v>544</v>
      </c>
      <c r="N1630" s="21" t="s">
        <v>483</v>
      </c>
      <c r="O1630" s="21" t="s">
        <v>8429</v>
      </c>
      <c r="P1630" s="21" t="s">
        <v>12490</v>
      </c>
      <c r="Q1630" s="61">
        <f>COUNTIF('Hedef Liste'!$A:$A,A1630)</f>
        <v>1</v>
      </c>
    </row>
    <row r="1631" hidden="1">
      <c r="A1631" s="21" t="s">
        <v>13405</v>
      </c>
      <c r="B1631" s="21" t="s">
        <v>13406</v>
      </c>
      <c r="C1631" s="691" t="s">
        <v>12489</v>
      </c>
      <c r="D1631" s="21" t="s">
        <v>7377</v>
      </c>
      <c r="E1631" s="694"/>
      <c r="F1631" s="694"/>
      <c r="G1631" s="692">
        <v>72.0</v>
      </c>
      <c r="H1631" s="692">
        <v>2.0</v>
      </c>
      <c r="I1631" s="692">
        <v>74.0</v>
      </c>
      <c r="J1631" s="693">
        <v>0.97</v>
      </c>
      <c r="K1631" s="21" t="s">
        <v>13407</v>
      </c>
      <c r="L1631" s="21">
        <v>5.380317888E9</v>
      </c>
      <c r="M1631" s="21" t="s">
        <v>388</v>
      </c>
      <c r="N1631" s="21" t="s">
        <v>389</v>
      </c>
      <c r="O1631" s="21" t="s">
        <v>13408</v>
      </c>
      <c r="P1631" s="21" t="s">
        <v>12490</v>
      </c>
      <c r="Q1631" s="61">
        <f>COUNTIF('Hedef Liste'!$A:$A,A1631)</f>
        <v>0</v>
      </c>
    </row>
    <row r="1632">
      <c r="A1632" s="21" t="s">
        <v>8430</v>
      </c>
      <c r="B1632" s="21" t="s">
        <v>8431</v>
      </c>
      <c r="C1632" s="691" t="s">
        <v>12489</v>
      </c>
      <c r="D1632" s="21" t="s">
        <v>63</v>
      </c>
      <c r="F1632" s="694"/>
      <c r="G1632" s="692">
        <v>0.0</v>
      </c>
      <c r="H1632" s="692">
        <v>33.0</v>
      </c>
      <c r="I1632" s="692">
        <v>33.0</v>
      </c>
      <c r="J1632" s="693">
        <v>0.0</v>
      </c>
      <c r="K1632" s="21" t="s">
        <v>8432</v>
      </c>
      <c r="L1632" s="21">
        <v>2.423211975E9</v>
      </c>
      <c r="M1632" s="21" t="s">
        <v>47</v>
      </c>
      <c r="N1632" s="21" t="s">
        <v>489</v>
      </c>
      <c r="O1632" s="21" t="s">
        <v>8433</v>
      </c>
      <c r="P1632" s="21" t="s">
        <v>12490</v>
      </c>
      <c r="Q1632" s="61">
        <f>COUNTIF('Hedef Liste'!$A:$A,A1632)</f>
        <v>1</v>
      </c>
    </row>
    <row r="1633" hidden="1">
      <c r="A1633" s="21" t="s">
        <v>2912</v>
      </c>
      <c r="B1633" s="21" t="s">
        <v>2913</v>
      </c>
      <c r="C1633" s="691" t="s">
        <v>12489</v>
      </c>
      <c r="D1633" s="21" t="s">
        <v>63</v>
      </c>
      <c r="E1633" s="692">
        <v>68.0</v>
      </c>
      <c r="F1633" s="692">
        <v>5.0</v>
      </c>
      <c r="G1633" s="692">
        <v>0.0</v>
      </c>
      <c r="H1633" s="692">
        <v>25.0</v>
      </c>
      <c r="I1633" s="692">
        <v>25.0</v>
      </c>
      <c r="J1633" s="693">
        <v>0.0</v>
      </c>
      <c r="K1633" s="21" t="s">
        <v>2914</v>
      </c>
      <c r="L1633" s="21">
        <v>5.436461007E9</v>
      </c>
      <c r="M1633" s="21" t="s">
        <v>58</v>
      </c>
      <c r="N1633" s="21" t="s">
        <v>2915</v>
      </c>
      <c r="O1633" s="21" t="s">
        <v>2916</v>
      </c>
      <c r="P1633" s="21" t="s">
        <v>12490</v>
      </c>
      <c r="Q1633" s="61">
        <f>COUNTIF('Hedef Liste'!$A:$A,A1633)</f>
        <v>1</v>
      </c>
    </row>
    <row r="1634" hidden="1">
      <c r="A1634" s="21" t="s">
        <v>6680</v>
      </c>
      <c r="B1634" s="21" t="s">
        <v>13409</v>
      </c>
      <c r="C1634" s="691" t="s">
        <v>12489</v>
      </c>
      <c r="D1634" s="21" t="s">
        <v>110</v>
      </c>
      <c r="E1634" s="692">
        <v>1921.0</v>
      </c>
      <c r="F1634" s="692">
        <v>38.0</v>
      </c>
      <c r="G1634" s="692">
        <v>0.0</v>
      </c>
      <c r="H1634" s="692">
        <v>59.0</v>
      </c>
      <c r="I1634" s="692">
        <v>59.0</v>
      </c>
      <c r="J1634" s="693">
        <v>0.0</v>
      </c>
      <c r="K1634" s="21" t="s">
        <v>6682</v>
      </c>
      <c r="L1634" s="21">
        <v>2.423120011E9</v>
      </c>
      <c r="M1634" s="21" t="s">
        <v>47</v>
      </c>
      <c r="N1634" s="21" t="s">
        <v>2153</v>
      </c>
      <c r="O1634" s="21" t="s">
        <v>6683</v>
      </c>
      <c r="P1634" s="21" t="s">
        <v>12490</v>
      </c>
      <c r="Q1634" s="61">
        <f>COUNTIF('Hedef Liste'!$A:$A,A1634)</f>
        <v>1</v>
      </c>
    </row>
    <row r="1635" hidden="1">
      <c r="A1635" s="21" t="s">
        <v>13410</v>
      </c>
      <c r="B1635" s="21" t="s">
        <v>13411</v>
      </c>
      <c r="C1635" s="691" t="s">
        <v>12510</v>
      </c>
      <c r="D1635" s="21" t="s">
        <v>1694</v>
      </c>
      <c r="E1635" s="694"/>
      <c r="F1635" s="694"/>
      <c r="G1635" s="692">
        <v>20.0</v>
      </c>
      <c r="H1635" s="692">
        <v>83.0</v>
      </c>
      <c r="I1635" s="692">
        <v>103.0</v>
      </c>
      <c r="J1635" s="693">
        <v>0.19</v>
      </c>
      <c r="K1635" s="21" t="s">
        <v>13364</v>
      </c>
      <c r="L1635" s="21">
        <v>2.423230306E9</v>
      </c>
      <c r="M1635" s="21" t="s">
        <v>47</v>
      </c>
      <c r="N1635" s="21" t="s">
        <v>145</v>
      </c>
      <c r="O1635" s="21" t="s">
        <v>13412</v>
      </c>
      <c r="P1635" s="21" t="s">
        <v>12490</v>
      </c>
      <c r="Q1635" s="61">
        <f>COUNTIF('Hedef Liste'!$A:$A,A1635)</f>
        <v>0</v>
      </c>
    </row>
    <row r="1636" hidden="1">
      <c r="A1636" s="21" t="s">
        <v>5102</v>
      </c>
      <c r="B1636" s="21" t="s">
        <v>5103</v>
      </c>
      <c r="C1636" s="691" t="s">
        <v>12489</v>
      </c>
      <c r="D1636" s="21" t="s">
        <v>110</v>
      </c>
      <c r="E1636" s="692">
        <v>254.0</v>
      </c>
      <c r="F1636" s="692">
        <v>40.0</v>
      </c>
      <c r="G1636" s="692">
        <v>0.0</v>
      </c>
      <c r="H1636" s="692">
        <v>95.0</v>
      </c>
      <c r="I1636" s="692">
        <v>95.0</v>
      </c>
      <c r="J1636" s="693">
        <v>0.0</v>
      </c>
      <c r="K1636" s="21" t="s">
        <v>5104</v>
      </c>
      <c r="L1636" s="21">
        <v>2.423113311E9</v>
      </c>
      <c r="M1636" s="21" t="s">
        <v>47</v>
      </c>
      <c r="N1636" s="21" t="s">
        <v>94</v>
      </c>
      <c r="O1636" s="21" t="s">
        <v>5105</v>
      </c>
      <c r="P1636" s="21" t="s">
        <v>12490</v>
      </c>
      <c r="Q1636" s="61">
        <f>COUNTIF('Hedef Liste'!$A:$A,A1636)</f>
        <v>1</v>
      </c>
    </row>
    <row r="1637" hidden="1">
      <c r="A1637" s="21" t="s">
        <v>13413</v>
      </c>
      <c r="B1637" s="21" t="s">
        <v>13414</v>
      </c>
      <c r="C1637" s="691" t="s">
        <v>12489</v>
      </c>
      <c r="D1637" s="21" t="s">
        <v>1694</v>
      </c>
      <c r="E1637" s="692">
        <v>4770.0</v>
      </c>
      <c r="F1637" s="692">
        <v>258.0</v>
      </c>
      <c r="G1637" s="692">
        <v>44.0</v>
      </c>
      <c r="H1637" s="692">
        <v>0.0</v>
      </c>
      <c r="I1637" s="692">
        <v>44.0</v>
      </c>
      <c r="J1637" s="693">
        <v>1.0</v>
      </c>
      <c r="K1637" s="21" t="s">
        <v>12792</v>
      </c>
      <c r="L1637" s="21">
        <v>2.425024053E9</v>
      </c>
      <c r="M1637" s="21" t="s">
        <v>138</v>
      </c>
      <c r="N1637" s="21" t="s">
        <v>181</v>
      </c>
      <c r="O1637" s="21" t="s">
        <v>13415</v>
      </c>
      <c r="P1637" s="21" t="s">
        <v>12505</v>
      </c>
      <c r="Q1637" s="61">
        <f>COUNTIF('Hedef Liste'!$A:$A,A1637)</f>
        <v>0</v>
      </c>
    </row>
    <row r="1638" hidden="1">
      <c r="A1638" s="21" t="s">
        <v>13416</v>
      </c>
      <c r="B1638" s="21" t="s">
        <v>13417</v>
      </c>
      <c r="C1638" s="691" t="s">
        <v>12489</v>
      </c>
      <c r="D1638" s="21" t="s">
        <v>233</v>
      </c>
      <c r="E1638" s="692">
        <v>11993.0</v>
      </c>
      <c r="F1638" s="692">
        <v>418.0</v>
      </c>
      <c r="G1638" s="692">
        <v>137.0</v>
      </c>
      <c r="H1638" s="692">
        <v>0.0</v>
      </c>
      <c r="I1638" s="692">
        <v>137.0</v>
      </c>
      <c r="J1638" s="693">
        <v>1.0</v>
      </c>
      <c r="K1638" s="21" t="s">
        <v>12816</v>
      </c>
      <c r="L1638" s="21">
        <v>9.999999999E9</v>
      </c>
      <c r="M1638" s="21" t="s">
        <v>47</v>
      </c>
      <c r="N1638" s="21" t="s">
        <v>145</v>
      </c>
      <c r="O1638" s="21" t="s">
        <v>13418</v>
      </c>
      <c r="P1638" s="21" t="s">
        <v>12505</v>
      </c>
      <c r="Q1638" s="61">
        <f>COUNTIF('Hedef Liste'!$A:$A,A1638)</f>
        <v>0</v>
      </c>
    </row>
    <row r="1639" hidden="1">
      <c r="A1639" s="21" t="s">
        <v>13419</v>
      </c>
      <c r="B1639" s="21" t="s">
        <v>13420</v>
      </c>
      <c r="C1639" s="691" t="s">
        <v>12489</v>
      </c>
      <c r="D1639" s="21" t="s">
        <v>45</v>
      </c>
      <c r="E1639" s="692">
        <v>3471.0</v>
      </c>
      <c r="F1639" s="692">
        <v>217.0</v>
      </c>
      <c r="G1639" s="692">
        <v>76.0</v>
      </c>
      <c r="H1639" s="692">
        <v>1.0</v>
      </c>
      <c r="I1639" s="692">
        <v>77.0</v>
      </c>
      <c r="J1639" s="693">
        <v>0.99</v>
      </c>
      <c r="K1639" s="21" t="s">
        <v>12816</v>
      </c>
      <c r="L1639" s="21">
        <v>9.999999999E9</v>
      </c>
      <c r="M1639" s="21" t="s">
        <v>65</v>
      </c>
      <c r="N1639" s="21" t="s">
        <v>3323</v>
      </c>
      <c r="O1639" s="21" t="s">
        <v>13421</v>
      </c>
      <c r="P1639" s="21" t="s">
        <v>12505</v>
      </c>
      <c r="Q1639" s="61">
        <f>COUNTIF('Hedef Liste'!$A:$A,A1639)</f>
        <v>0</v>
      </c>
    </row>
    <row r="1640" hidden="1">
      <c r="A1640" s="21" t="s">
        <v>13422</v>
      </c>
      <c r="B1640" s="21" t="s">
        <v>13423</v>
      </c>
      <c r="C1640" s="691" t="s">
        <v>12489</v>
      </c>
      <c r="D1640" s="21" t="s">
        <v>45</v>
      </c>
      <c r="E1640" s="692">
        <v>1726.0</v>
      </c>
      <c r="F1640" s="692">
        <v>117.0</v>
      </c>
      <c r="G1640" s="692">
        <v>70.0</v>
      </c>
      <c r="H1640" s="692">
        <v>0.0</v>
      </c>
      <c r="I1640" s="692">
        <v>70.0</v>
      </c>
      <c r="J1640" s="693">
        <v>1.0</v>
      </c>
      <c r="K1640" s="21" t="s">
        <v>12816</v>
      </c>
      <c r="L1640" s="21">
        <v>9.999999999E9</v>
      </c>
      <c r="M1640" s="21" t="s">
        <v>58</v>
      </c>
      <c r="N1640" s="21" t="s">
        <v>2915</v>
      </c>
      <c r="O1640" s="21" t="s">
        <v>13424</v>
      </c>
      <c r="P1640" s="21" t="s">
        <v>12505</v>
      </c>
      <c r="Q1640" s="61">
        <f>COUNTIF('Hedef Liste'!$A:$A,A1640)</f>
        <v>0</v>
      </c>
    </row>
    <row r="1641" hidden="1">
      <c r="A1641" s="21" t="s">
        <v>13425</v>
      </c>
      <c r="B1641" s="21" t="s">
        <v>13426</v>
      </c>
      <c r="C1641" s="691" t="s">
        <v>12489</v>
      </c>
      <c r="D1641" s="21" t="s">
        <v>152</v>
      </c>
      <c r="E1641" s="692">
        <v>797.0</v>
      </c>
      <c r="F1641" s="692">
        <v>49.0</v>
      </c>
      <c r="G1641" s="692">
        <v>48.0</v>
      </c>
      <c r="H1641" s="692">
        <v>0.0</v>
      </c>
      <c r="I1641" s="692">
        <v>48.0</v>
      </c>
      <c r="J1641" s="693">
        <v>1.0</v>
      </c>
      <c r="K1641" s="21" t="s">
        <v>12816</v>
      </c>
      <c r="L1641" s="21">
        <v>9.999999999E9</v>
      </c>
      <c r="M1641" s="21" t="s">
        <v>47</v>
      </c>
      <c r="N1641" s="21" t="s">
        <v>766</v>
      </c>
      <c r="O1641" s="21" t="s">
        <v>13427</v>
      </c>
      <c r="P1641" s="21" t="s">
        <v>12505</v>
      </c>
      <c r="Q1641" s="61">
        <f>COUNTIF('Hedef Liste'!$A:$A,A1641)</f>
        <v>0</v>
      </c>
    </row>
    <row r="1642" hidden="1">
      <c r="A1642" s="21" t="s">
        <v>2678</v>
      </c>
      <c r="B1642" s="21" t="s">
        <v>2679</v>
      </c>
      <c r="C1642" s="691" t="s">
        <v>12489</v>
      </c>
      <c r="D1642" s="21" t="s">
        <v>325</v>
      </c>
      <c r="E1642" s="692">
        <v>895.0</v>
      </c>
      <c r="F1642" s="692">
        <v>52.0</v>
      </c>
      <c r="G1642" s="692">
        <v>6.0</v>
      </c>
      <c r="H1642" s="692">
        <v>11.0</v>
      </c>
      <c r="I1642" s="692">
        <v>17.0</v>
      </c>
      <c r="J1642" s="693">
        <v>0.35</v>
      </c>
      <c r="K1642" s="21" t="s">
        <v>2680</v>
      </c>
      <c r="L1642" s="21">
        <v>5.413760445E9</v>
      </c>
      <c r="M1642" s="21" t="s">
        <v>47</v>
      </c>
      <c r="N1642" s="21" t="s">
        <v>533</v>
      </c>
      <c r="O1642" s="21" t="s">
        <v>2681</v>
      </c>
      <c r="P1642" s="21" t="s">
        <v>12490</v>
      </c>
      <c r="Q1642" s="61">
        <f>COUNTIF('Hedef Liste'!$A:$A,A1642)</f>
        <v>1</v>
      </c>
    </row>
    <row r="1643" hidden="1">
      <c r="A1643" s="21" t="s">
        <v>5441</v>
      </c>
      <c r="B1643" s="21" t="s">
        <v>5442</v>
      </c>
      <c r="C1643" s="691" t="s">
        <v>12489</v>
      </c>
      <c r="D1643" s="21" t="s">
        <v>63</v>
      </c>
      <c r="E1643" s="692">
        <v>517.0</v>
      </c>
      <c r="F1643" s="692">
        <v>22.0</v>
      </c>
      <c r="G1643" s="692">
        <v>3.0</v>
      </c>
      <c r="H1643" s="692">
        <v>13.0</v>
      </c>
      <c r="I1643" s="692">
        <v>16.0</v>
      </c>
      <c r="J1643" s="693">
        <v>0.19</v>
      </c>
      <c r="K1643" s="21" t="s">
        <v>5443</v>
      </c>
      <c r="L1643" s="21">
        <v>5.46450502E9</v>
      </c>
      <c r="M1643" s="21" t="s">
        <v>47</v>
      </c>
      <c r="N1643" s="21" t="s">
        <v>719</v>
      </c>
      <c r="O1643" s="21" t="s">
        <v>5444</v>
      </c>
      <c r="P1643" s="21" t="s">
        <v>12490</v>
      </c>
      <c r="Q1643" s="61">
        <f>COUNTIF('Hedef Liste'!$A:$A,A1643)</f>
        <v>1</v>
      </c>
    </row>
    <row r="1644" hidden="1">
      <c r="A1644" s="21" t="s">
        <v>13428</v>
      </c>
      <c r="B1644" s="21" t="s">
        <v>13429</v>
      </c>
      <c r="C1644" s="691" t="s">
        <v>12489</v>
      </c>
      <c r="D1644" s="21" t="s">
        <v>1694</v>
      </c>
      <c r="E1644" s="692">
        <v>3138.0</v>
      </c>
      <c r="F1644" s="692">
        <v>347.0</v>
      </c>
      <c r="G1644" s="692">
        <v>72.0</v>
      </c>
      <c r="H1644" s="692">
        <v>0.0</v>
      </c>
      <c r="I1644" s="692">
        <v>72.0</v>
      </c>
      <c r="J1644" s="693">
        <v>1.0</v>
      </c>
      <c r="K1644" s="21" t="s">
        <v>12792</v>
      </c>
      <c r="L1644" s="21">
        <v>2.422418157E9</v>
      </c>
      <c r="M1644" s="21" t="s">
        <v>47</v>
      </c>
      <c r="N1644" s="21" t="s">
        <v>2980</v>
      </c>
      <c r="O1644" s="21" t="s">
        <v>13430</v>
      </c>
      <c r="P1644" s="21" t="s">
        <v>12505</v>
      </c>
      <c r="Q1644" s="61">
        <f>COUNTIF('Hedef Liste'!$A:$A,A1644)</f>
        <v>0</v>
      </c>
    </row>
    <row r="1645" hidden="1">
      <c r="A1645" s="21" t="s">
        <v>7679</v>
      </c>
      <c r="B1645" s="21" t="s">
        <v>7680</v>
      </c>
      <c r="C1645" s="691" t="s">
        <v>12489</v>
      </c>
      <c r="D1645" s="21" t="s">
        <v>74</v>
      </c>
      <c r="E1645" s="692">
        <v>250.0</v>
      </c>
      <c r="F1645" s="692">
        <v>25.0</v>
      </c>
      <c r="G1645" s="692">
        <v>0.0</v>
      </c>
      <c r="H1645" s="692">
        <v>8.0</v>
      </c>
      <c r="I1645" s="692">
        <v>8.0</v>
      </c>
      <c r="J1645" s="693">
        <v>0.0</v>
      </c>
      <c r="K1645" s="21" t="s">
        <v>7681</v>
      </c>
      <c r="L1645" s="21">
        <v>5.425423442E9</v>
      </c>
      <c r="M1645" s="21" t="s">
        <v>65</v>
      </c>
      <c r="N1645" s="21" t="s">
        <v>2065</v>
      </c>
      <c r="O1645" s="21" t="s">
        <v>7682</v>
      </c>
      <c r="P1645" s="21" t="s">
        <v>12490</v>
      </c>
      <c r="Q1645" s="61">
        <f>COUNTIF('Hedef Liste'!$A:$A,A1645)</f>
        <v>1</v>
      </c>
    </row>
    <row r="1646" hidden="1">
      <c r="A1646" s="21" t="s">
        <v>2621</v>
      </c>
      <c r="B1646" s="21" t="s">
        <v>2622</v>
      </c>
      <c r="C1646" s="691" t="s">
        <v>12489</v>
      </c>
      <c r="D1646" s="21" t="s">
        <v>325</v>
      </c>
      <c r="E1646" s="692">
        <v>2542.0</v>
      </c>
      <c r="F1646" s="692">
        <v>81.0</v>
      </c>
      <c r="G1646" s="692">
        <v>5.0</v>
      </c>
      <c r="H1646" s="692">
        <v>21.0</v>
      </c>
      <c r="I1646" s="692">
        <v>26.0</v>
      </c>
      <c r="J1646" s="693">
        <v>0.19</v>
      </c>
      <c r="K1646" s="21" t="s">
        <v>2623</v>
      </c>
      <c r="L1646" s="21">
        <v>2.4251292E9</v>
      </c>
      <c r="M1646" s="21" t="s">
        <v>368</v>
      </c>
      <c r="N1646" s="21" t="s">
        <v>652</v>
      </c>
      <c r="O1646" s="21" t="s">
        <v>2624</v>
      </c>
      <c r="P1646" s="21" t="s">
        <v>12490</v>
      </c>
      <c r="Q1646" s="61">
        <f>COUNTIF('Hedef Liste'!$A:$A,A1646)</f>
        <v>1</v>
      </c>
    </row>
    <row r="1647" hidden="1">
      <c r="A1647" s="21" t="s">
        <v>13431</v>
      </c>
      <c r="B1647" s="21" t="s">
        <v>13432</v>
      </c>
      <c r="C1647" s="691" t="s">
        <v>12489</v>
      </c>
      <c r="D1647" s="21" t="s">
        <v>233</v>
      </c>
      <c r="E1647" s="692">
        <v>10965.0</v>
      </c>
      <c r="F1647" s="692">
        <v>298.0</v>
      </c>
      <c r="G1647" s="692">
        <v>100.0</v>
      </c>
      <c r="H1647" s="692">
        <v>0.0</v>
      </c>
      <c r="I1647" s="692">
        <v>100.0</v>
      </c>
      <c r="J1647" s="693">
        <v>1.0</v>
      </c>
      <c r="K1647" s="21" t="s">
        <v>13433</v>
      </c>
      <c r="L1647" s="21">
        <v>2.123363575E9</v>
      </c>
      <c r="M1647" s="21" t="s">
        <v>138</v>
      </c>
      <c r="N1647" s="21" t="s">
        <v>139</v>
      </c>
      <c r="O1647" s="21" t="s">
        <v>13434</v>
      </c>
      <c r="P1647" s="21" t="s">
        <v>12505</v>
      </c>
      <c r="Q1647" s="61">
        <f>COUNTIF('Hedef Liste'!$A:$A,A1647)</f>
        <v>0</v>
      </c>
    </row>
    <row r="1648" hidden="1">
      <c r="A1648" s="21" t="s">
        <v>2182</v>
      </c>
      <c r="B1648" s="21" t="s">
        <v>2183</v>
      </c>
      <c r="C1648" s="691" t="s">
        <v>12489</v>
      </c>
      <c r="D1648" s="21" t="s">
        <v>45</v>
      </c>
      <c r="E1648" s="692">
        <v>41.0</v>
      </c>
      <c r="F1648" s="692">
        <v>20.0</v>
      </c>
      <c r="G1648" s="692">
        <v>1.0</v>
      </c>
      <c r="H1648" s="692">
        <v>20.0</v>
      </c>
      <c r="I1648" s="692">
        <v>21.0</v>
      </c>
      <c r="J1648" s="693">
        <v>0.05</v>
      </c>
      <c r="K1648" s="21" t="s">
        <v>2184</v>
      </c>
      <c r="L1648" s="21">
        <v>5.37581242E9</v>
      </c>
      <c r="M1648" s="21" t="s">
        <v>138</v>
      </c>
      <c r="N1648" s="21" t="s">
        <v>333</v>
      </c>
      <c r="O1648" s="21" t="s">
        <v>2185</v>
      </c>
      <c r="P1648" s="21" t="s">
        <v>12490</v>
      </c>
      <c r="Q1648" s="61">
        <f>COUNTIF('Hedef Liste'!$A:$A,A1648)</f>
        <v>1</v>
      </c>
    </row>
    <row r="1649" hidden="1">
      <c r="A1649" s="21" t="s">
        <v>4790</v>
      </c>
      <c r="B1649" s="21" t="s">
        <v>4791</v>
      </c>
      <c r="C1649" s="691" t="s">
        <v>12489</v>
      </c>
      <c r="D1649" s="21" t="s">
        <v>143</v>
      </c>
      <c r="E1649" s="695">
        <v>166.0</v>
      </c>
      <c r="F1649" s="692">
        <v>84.0</v>
      </c>
      <c r="G1649" s="692">
        <v>17.0</v>
      </c>
      <c r="H1649" s="692">
        <v>10.0</v>
      </c>
      <c r="I1649" s="692">
        <v>27.0</v>
      </c>
      <c r="J1649" s="693">
        <v>0.63</v>
      </c>
      <c r="K1649" s="21" t="s">
        <v>4792</v>
      </c>
      <c r="L1649" s="21">
        <v>5.534591056E9</v>
      </c>
      <c r="M1649" s="21" t="s">
        <v>47</v>
      </c>
      <c r="N1649" s="21" t="s">
        <v>4210</v>
      </c>
      <c r="O1649" s="21" t="s">
        <v>4793</v>
      </c>
      <c r="P1649" s="21" t="s">
        <v>12490</v>
      </c>
      <c r="Q1649" s="61">
        <f>COUNTIF('Hedef Liste'!$A:$A,A1649)</f>
        <v>1</v>
      </c>
    </row>
    <row r="1650" hidden="1">
      <c r="A1650" s="21" t="s">
        <v>2667</v>
      </c>
      <c r="B1650" s="21" t="s">
        <v>2668</v>
      </c>
      <c r="C1650" s="691" t="s">
        <v>12489</v>
      </c>
      <c r="D1650" s="21" t="s">
        <v>325</v>
      </c>
      <c r="E1650" s="692">
        <v>52.0</v>
      </c>
      <c r="F1650" s="692">
        <v>24.0</v>
      </c>
      <c r="G1650" s="692">
        <v>0.0</v>
      </c>
      <c r="H1650" s="692">
        <v>12.0</v>
      </c>
      <c r="I1650" s="692">
        <v>12.0</v>
      </c>
      <c r="J1650" s="693">
        <v>0.0</v>
      </c>
      <c r="K1650" s="21" t="s">
        <v>2669</v>
      </c>
      <c r="L1650" s="21">
        <v>5.453161086E9</v>
      </c>
      <c r="M1650" s="21" t="s">
        <v>65</v>
      </c>
      <c r="N1650" s="21" t="s">
        <v>66</v>
      </c>
      <c r="O1650" s="21" t="s">
        <v>2670</v>
      </c>
      <c r="P1650" s="21" t="s">
        <v>12490</v>
      </c>
      <c r="Q1650" s="61">
        <f>COUNTIF('Hedef Liste'!$A:$A,A1650)</f>
        <v>1</v>
      </c>
    </row>
    <row r="1651" hidden="1">
      <c r="A1651" s="21" t="s">
        <v>461</v>
      </c>
      <c r="B1651" s="21" t="s">
        <v>462</v>
      </c>
      <c r="C1651" s="691" t="s">
        <v>12489</v>
      </c>
      <c r="D1651" s="21" t="s">
        <v>325</v>
      </c>
      <c r="E1651" s="692">
        <v>11.0</v>
      </c>
      <c r="F1651" s="692">
        <v>8.0</v>
      </c>
      <c r="G1651" s="692">
        <v>7.0</v>
      </c>
      <c r="H1651" s="692">
        <v>14.0</v>
      </c>
      <c r="I1651" s="692">
        <v>21.0</v>
      </c>
      <c r="J1651" s="693">
        <v>0.33</v>
      </c>
      <c r="K1651" s="21" t="s">
        <v>463</v>
      </c>
      <c r="L1651" s="21">
        <v>5.378912338E9</v>
      </c>
      <c r="M1651" s="21" t="s">
        <v>47</v>
      </c>
      <c r="N1651" s="21" t="s">
        <v>445</v>
      </c>
      <c r="O1651" s="21" t="s">
        <v>464</v>
      </c>
      <c r="P1651" s="21" t="s">
        <v>12490</v>
      </c>
      <c r="Q1651" s="61">
        <f>COUNTIF('Hedef Liste'!$A:$A,A1651)</f>
        <v>1</v>
      </c>
    </row>
    <row r="1652" hidden="1">
      <c r="A1652" s="21" t="s">
        <v>3339</v>
      </c>
      <c r="B1652" s="21" t="s">
        <v>3340</v>
      </c>
      <c r="C1652" s="691" t="s">
        <v>12489</v>
      </c>
      <c r="D1652" s="21" t="s">
        <v>818</v>
      </c>
      <c r="E1652" s="692">
        <v>60.0</v>
      </c>
      <c r="F1652" s="692">
        <v>48.0</v>
      </c>
      <c r="G1652" s="692">
        <v>14.0</v>
      </c>
      <c r="H1652" s="692">
        <v>2.0</v>
      </c>
      <c r="I1652" s="692">
        <v>16.0</v>
      </c>
      <c r="J1652" s="693">
        <v>0.88</v>
      </c>
      <c r="K1652" s="21" t="s">
        <v>3341</v>
      </c>
      <c r="L1652" s="21">
        <v>5.334309656E9</v>
      </c>
      <c r="M1652" s="21" t="s">
        <v>138</v>
      </c>
      <c r="N1652" s="21" t="s">
        <v>1096</v>
      </c>
      <c r="O1652" s="21" t="s">
        <v>3342</v>
      </c>
      <c r="P1652" s="21" t="s">
        <v>12490</v>
      </c>
      <c r="Q1652" s="61">
        <f>COUNTIF('Hedef Liste'!$A:$A,A1652)</f>
        <v>1</v>
      </c>
    </row>
    <row r="1653" hidden="1">
      <c r="A1653" s="21" t="s">
        <v>2533</v>
      </c>
      <c r="B1653" s="21" t="s">
        <v>2534</v>
      </c>
      <c r="C1653" s="691" t="s">
        <v>12489</v>
      </c>
      <c r="D1653" s="21" t="s">
        <v>344</v>
      </c>
      <c r="E1653" s="692">
        <v>1159.0</v>
      </c>
      <c r="F1653" s="692">
        <v>55.0</v>
      </c>
      <c r="G1653" s="692">
        <v>6.0</v>
      </c>
      <c r="H1653" s="692">
        <v>3.0</v>
      </c>
      <c r="I1653" s="692">
        <v>9.0</v>
      </c>
      <c r="J1653" s="693">
        <v>0.67</v>
      </c>
      <c r="K1653" s="21" t="s">
        <v>2535</v>
      </c>
      <c r="L1653" s="21">
        <v>5.065832528E9</v>
      </c>
      <c r="M1653" s="21" t="s">
        <v>47</v>
      </c>
      <c r="N1653" s="21" t="s">
        <v>76</v>
      </c>
      <c r="O1653" s="21" t="s">
        <v>2536</v>
      </c>
      <c r="P1653" s="21" t="s">
        <v>12490</v>
      </c>
      <c r="Q1653" s="61">
        <f>COUNTIF('Hedef Liste'!$A:$A,A1653)</f>
        <v>1</v>
      </c>
    </row>
    <row r="1654" hidden="1">
      <c r="A1654" s="21" t="s">
        <v>7433</v>
      </c>
      <c r="B1654" s="21" t="s">
        <v>7434</v>
      </c>
      <c r="C1654" s="691" t="s">
        <v>12489</v>
      </c>
      <c r="D1654" s="21" t="s">
        <v>152</v>
      </c>
      <c r="E1654" s="692">
        <v>138.0</v>
      </c>
      <c r="F1654" s="692">
        <v>32.0</v>
      </c>
      <c r="G1654" s="692">
        <v>0.0</v>
      </c>
      <c r="H1654" s="692">
        <v>43.0</v>
      </c>
      <c r="I1654" s="692">
        <v>43.0</v>
      </c>
      <c r="J1654" s="693">
        <v>0.0</v>
      </c>
      <c r="K1654" s="21" t="s">
        <v>7435</v>
      </c>
      <c r="L1654" s="21">
        <v>2.422430319E9</v>
      </c>
      <c r="M1654" s="21" t="s">
        <v>47</v>
      </c>
      <c r="N1654" s="21" t="s">
        <v>1923</v>
      </c>
      <c r="O1654" s="21" t="s">
        <v>7436</v>
      </c>
      <c r="P1654" s="21" t="s">
        <v>12490</v>
      </c>
      <c r="Q1654" s="61">
        <f>COUNTIF('Hedef Liste'!$A:$A,A1654)</f>
        <v>1</v>
      </c>
    </row>
    <row r="1655" hidden="1">
      <c r="A1655" s="21" t="s">
        <v>1997</v>
      </c>
      <c r="B1655" s="21" t="s">
        <v>1998</v>
      </c>
      <c r="C1655" s="691" t="s">
        <v>12489</v>
      </c>
      <c r="D1655" s="21" t="s">
        <v>233</v>
      </c>
      <c r="E1655" s="692">
        <v>15.0</v>
      </c>
      <c r="F1655" s="692">
        <v>5.0</v>
      </c>
      <c r="G1655" s="692">
        <v>2.0</v>
      </c>
      <c r="H1655" s="692">
        <v>35.0</v>
      </c>
      <c r="I1655" s="692">
        <v>37.0</v>
      </c>
      <c r="J1655" s="693">
        <v>0.05</v>
      </c>
      <c r="K1655" s="21" t="s">
        <v>867</v>
      </c>
      <c r="L1655" s="21">
        <v>5.444252009E9</v>
      </c>
      <c r="M1655" s="21" t="s">
        <v>47</v>
      </c>
      <c r="N1655" s="21" t="s">
        <v>81</v>
      </c>
      <c r="O1655" s="21" t="s">
        <v>1999</v>
      </c>
      <c r="P1655" s="21" t="s">
        <v>12490</v>
      </c>
      <c r="Q1655" s="61">
        <f>COUNTIF('Hedef Liste'!$A:$A,A1655)</f>
        <v>1</v>
      </c>
    </row>
    <row r="1656" hidden="1">
      <c r="A1656" s="21" t="s">
        <v>13435</v>
      </c>
      <c r="B1656" s="21" t="s">
        <v>9015</v>
      </c>
      <c r="C1656" s="691" t="s">
        <v>12489</v>
      </c>
      <c r="D1656" s="21" t="s">
        <v>110</v>
      </c>
      <c r="E1656" s="692">
        <v>197.0</v>
      </c>
      <c r="F1656" s="692">
        <v>110.0</v>
      </c>
      <c r="G1656" s="692">
        <v>14.0</v>
      </c>
      <c r="H1656" s="692">
        <v>30.0</v>
      </c>
      <c r="I1656" s="692">
        <v>44.0</v>
      </c>
      <c r="J1656" s="693">
        <v>0.32</v>
      </c>
      <c r="K1656" s="21" t="s">
        <v>867</v>
      </c>
      <c r="L1656" s="21">
        <v>2.422422574E9</v>
      </c>
      <c r="M1656" s="21" t="s">
        <v>47</v>
      </c>
      <c r="N1656" s="21" t="s">
        <v>81</v>
      </c>
      <c r="O1656" s="21" t="s">
        <v>868</v>
      </c>
      <c r="P1656" s="21" t="s">
        <v>12490</v>
      </c>
      <c r="Q1656" s="61">
        <f>COUNTIF('Hedef Liste'!$A:$A,A1656)</f>
        <v>0</v>
      </c>
    </row>
    <row r="1657" hidden="1">
      <c r="A1657" s="21" t="s">
        <v>7811</v>
      </c>
      <c r="B1657" s="21" t="s">
        <v>7812</v>
      </c>
      <c r="C1657" s="691" t="s">
        <v>12489</v>
      </c>
      <c r="D1657" s="21" t="s">
        <v>74</v>
      </c>
      <c r="E1657" s="692">
        <v>158.0</v>
      </c>
      <c r="F1657" s="692">
        <v>46.0</v>
      </c>
      <c r="G1657" s="692">
        <v>4.0</v>
      </c>
      <c r="H1657" s="692">
        <v>10.0</v>
      </c>
      <c r="I1657" s="692">
        <v>14.0</v>
      </c>
      <c r="J1657" s="693">
        <v>0.29</v>
      </c>
      <c r="K1657" s="21" t="s">
        <v>7813</v>
      </c>
      <c r="L1657" s="21">
        <v>5.52152005E9</v>
      </c>
      <c r="M1657" s="21" t="s">
        <v>65</v>
      </c>
      <c r="N1657" s="21" t="s">
        <v>1065</v>
      </c>
      <c r="O1657" s="21" t="s">
        <v>7814</v>
      </c>
      <c r="P1657" s="21" t="s">
        <v>12490</v>
      </c>
      <c r="Q1657" s="61">
        <f>COUNTIF('Hedef Liste'!$A:$A,A1657)</f>
        <v>1</v>
      </c>
    </row>
    <row r="1658" hidden="1">
      <c r="A1658" s="21" t="s">
        <v>3131</v>
      </c>
      <c r="B1658" s="21" t="s">
        <v>3132</v>
      </c>
      <c r="C1658" s="691" t="s">
        <v>12489</v>
      </c>
      <c r="D1658" s="21" t="s">
        <v>45</v>
      </c>
      <c r="E1658" s="694"/>
      <c r="F1658" s="694"/>
      <c r="G1658" s="692">
        <v>0.0</v>
      </c>
      <c r="H1658" s="692">
        <v>10.0</v>
      </c>
      <c r="I1658" s="692">
        <v>10.0</v>
      </c>
      <c r="J1658" s="693">
        <v>0.0</v>
      </c>
      <c r="K1658" s="21" t="s">
        <v>3133</v>
      </c>
      <c r="L1658" s="21">
        <v>5.550070123E9</v>
      </c>
      <c r="M1658" s="21" t="s">
        <v>58</v>
      </c>
      <c r="N1658" s="21" t="s">
        <v>1501</v>
      </c>
      <c r="O1658" s="21" t="s">
        <v>3134</v>
      </c>
      <c r="P1658" s="21" t="s">
        <v>12490</v>
      </c>
      <c r="Q1658" s="61">
        <f>COUNTIF('Hedef Liste'!$A:$A,A1658)</f>
        <v>1</v>
      </c>
    </row>
    <row r="1659" hidden="1">
      <c r="A1659" s="21" t="s">
        <v>3006</v>
      </c>
      <c r="B1659" s="21" t="s">
        <v>3007</v>
      </c>
      <c r="C1659" s="691" t="s">
        <v>12489</v>
      </c>
      <c r="D1659" s="21" t="s">
        <v>200</v>
      </c>
      <c r="E1659" s="692">
        <v>104.0</v>
      </c>
      <c r="F1659" s="692">
        <v>19.0</v>
      </c>
      <c r="G1659" s="692">
        <v>0.0</v>
      </c>
      <c r="H1659" s="692">
        <v>30.0</v>
      </c>
      <c r="I1659" s="692">
        <v>30.0</v>
      </c>
      <c r="J1659" s="693">
        <v>0.0</v>
      </c>
      <c r="K1659" s="21" t="s">
        <v>3008</v>
      </c>
      <c r="L1659" s="21">
        <v>2.425138586E9</v>
      </c>
      <c r="M1659" s="21" t="s">
        <v>368</v>
      </c>
      <c r="N1659" s="21" t="s">
        <v>813</v>
      </c>
      <c r="O1659" s="21" t="s">
        <v>3009</v>
      </c>
      <c r="P1659" s="21" t="s">
        <v>12490</v>
      </c>
      <c r="Q1659" s="61">
        <f>COUNTIF('Hedef Liste'!$A:$A,A1659)</f>
        <v>1</v>
      </c>
    </row>
    <row r="1660" hidden="1">
      <c r="A1660" s="21" t="s">
        <v>424</v>
      </c>
      <c r="B1660" s="21" t="s">
        <v>425</v>
      </c>
      <c r="C1660" s="691" t="s">
        <v>12489</v>
      </c>
      <c r="D1660" s="21" t="s">
        <v>45</v>
      </c>
      <c r="E1660" s="692">
        <v>19.0</v>
      </c>
      <c r="F1660" s="692">
        <v>4.0</v>
      </c>
      <c r="G1660" s="692">
        <v>13.0</v>
      </c>
      <c r="H1660" s="692">
        <v>0.0</v>
      </c>
      <c r="I1660" s="692">
        <v>13.0</v>
      </c>
      <c r="J1660" s="693">
        <v>1.0</v>
      </c>
      <c r="K1660" s="21" t="s">
        <v>426</v>
      </c>
      <c r="L1660" s="21">
        <v>2.4222137E9</v>
      </c>
      <c r="M1660" s="21" t="s">
        <v>65</v>
      </c>
      <c r="N1660" s="21" t="s">
        <v>2065</v>
      </c>
      <c r="O1660" s="21" t="s">
        <v>12290</v>
      </c>
      <c r="P1660" s="21" t="s">
        <v>12490</v>
      </c>
      <c r="Q1660" s="61">
        <f>COUNTIF('Hedef Liste'!$A:$A,A1660)</f>
        <v>1</v>
      </c>
    </row>
    <row r="1661" hidden="1">
      <c r="A1661" s="21" t="s">
        <v>1870</v>
      </c>
      <c r="B1661" s="21" t="s">
        <v>1866</v>
      </c>
      <c r="C1661" s="691" t="s">
        <v>12489</v>
      </c>
      <c r="D1661" s="21" t="s">
        <v>818</v>
      </c>
      <c r="E1661" s="692">
        <v>164.0</v>
      </c>
      <c r="F1661" s="692">
        <v>77.0</v>
      </c>
      <c r="G1661" s="692">
        <v>0.0</v>
      </c>
      <c r="H1661" s="692">
        <v>33.0</v>
      </c>
      <c r="I1661" s="692">
        <v>33.0</v>
      </c>
      <c r="J1661" s="693">
        <v>0.0</v>
      </c>
      <c r="K1661" s="21" t="s">
        <v>1871</v>
      </c>
      <c r="L1661" s="21">
        <v>5.349853597E9</v>
      </c>
      <c r="M1661" s="21" t="s">
        <v>47</v>
      </c>
      <c r="N1661" s="21" t="s">
        <v>94</v>
      </c>
      <c r="O1661" s="21" t="s">
        <v>1868</v>
      </c>
      <c r="P1661" s="21" t="s">
        <v>12490</v>
      </c>
      <c r="Q1661" s="61">
        <f>COUNTIF('Hedef Liste'!$A:$A,A1661)</f>
        <v>1</v>
      </c>
    </row>
    <row r="1662" hidden="1">
      <c r="A1662" s="21" t="s">
        <v>2552</v>
      </c>
      <c r="B1662" s="21" t="s">
        <v>2553</v>
      </c>
      <c r="C1662" s="691" t="s">
        <v>12489</v>
      </c>
      <c r="D1662" s="21" t="s">
        <v>143</v>
      </c>
      <c r="E1662" s="692">
        <v>1.0</v>
      </c>
      <c r="F1662" s="694"/>
      <c r="G1662" s="692">
        <v>0.0</v>
      </c>
      <c r="H1662" s="692">
        <v>18.0</v>
      </c>
      <c r="I1662" s="692">
        <v>18.0</v>
      </c>
      <c r="J1662" s="693">
        <v>0.0</v>
      </c>
      <c r="K1662" s="21" t="s">
        <v>2554</v>
      </c>
      <c r="L1662" s="21">
        <v>5.45445604E9</v>
      </c>
      <c r="M1662" s="21" t="s">
        <v>47</v>
      </c>
      <c r="N1662" s="21" t="s">
        <v>47</v>
      </c>
      <c r="O1662" s="21" t="s">
        <v>2555</v>
      </c>
      <c r="P1662" s="21" t="s">
        <v>12490</v>
      </c>
      <c r="Q1662" s="61">
        <f>COUNTIF('Hedef Liste'!$A:$A,A1662)</f>
        <v>1</v>
      </c>
    </row>
    <row r="1663" hidden="1">
      <c r="A1663" s="21" t="s">
        <v>3390</v>
      </c>
      <c r="B1663" s="21" t="s">
        <v>3391</v>
      </c>
      <c r="C1663" s="691" t="s">
        <v>12489</v>
      </c>
      <c r="D1663" s="21" t="s">
        <v>818</v>
      </c>
      <c r="E1663" s="695">
        <v>2.0</v>
      </c>
      <c r="F1663" s="692">
        <v>1.0</v>
      </c>
      <c r="G1663" s="692">
        <v>0.0</v>
      </c>
      <c r="H1663" s="692">
        <v>20.0</v>
      </c>
      <c r="I1663" s="692">
        <v>20.0</v>
      </c>
      <c r="J1663" s="693">
        <v>0.0</v>
      </c>
      <c r="K1663" s="21" t="s">
        <v>3392</v>
      </c>
      <c r="L1663" s="21">
        <v>5.417416342E9</v>
      </c>
      <c r="M1663" s="21" t="s">
        <v>65</v>
      </c>
      <c r="N1663" s="21" t="s">
        <v>3393</v>
      </c>
      <c r="O1663" s="21" t="s">
        <v>3394</v>
      </c>
      <c r="P1663" s="21" t="s">
        <v>12490</v>
      </c>
      <c r="Q1663" s="61">
        <f>COUNTIF('Hedef Liste'!$A:$A,A1663)</f>
        <v>1</v>
      </c>
    </row>
    <row r="1664" hidden="1">
      <c r="A1664" s="21" t="s">
        <v>8162</v>
      </c>
      <c r="B1664" s="21" t="s">
        <v>8163</v>
      </c>
      <c r="C1664" s="691" t="s">
        <v>12489</v>
      </c>
      <c r="D1664" s="21" t="s">
        <v>110</v>
      </c>
      <c r="E1664" s="692">
        <v>375.0</v>
      </c>
      <c r="F1664" s="692">
        <v>83.0</v>
      </c>
      <c r="G1664" s="692">
        <v>0.0</v>
      </c>
      <c r="H1664" s="692">
        <v>120.0</v>
      </c>
      <c r="I1664" s="692">
        <v>120.0</v>
      </c>
      <c r="J1664" s="693">
        <v>0.0</v>
      </c>
      <c r="K1664" s="21" t="s">
        <v>8164</v>
      </c>
      <c r="L1664" s="21">
        <v>2.42855444E9</v>
      </c>
      <c r="M1664" s="21" t="s">
        <v>1147</v>
      </c>
      <c r="N1664" s="21" t="s">
        <v>483</v>
      </c>
      <c r="O1664" s="21" t="s">
        <v>8165</v>
      </c>
      <c r="P1664" s="21" t="s">
        <v>12490</v>
      </c>
      <c r="Q1664" s="61">
        <f>COUNTIF('Hedef Liste'!$A:$A,A1664)</f>
        <v>1</v>
      </c>
    </row>
    <row r="1665" hidden="1">
      <c r="A1665" s="21" t="s">
        <v>7392</v>
      </c>
      <c r="B1665" s="21" t="s">
        <v>7393</v>
      </c>
      <c r="C1665" s="691" t="s">
        <v>12489</v>
      </c>
      <c r="D1665" s="21" t="s">
        <v>45</v>
      </c>
      <c r="E1665" s="692">
        <v>4.0</v>
      </c>
      <c r="F1665" s="694"/>
      <c r="G1665" s="692">
        <v>0.0</v>
      </c>
      <c r="H1665" s="692">
        <v>10.0</v>
      </c>
      <c r="I1665" s="692">
        <v>10.0</v>
      </c>
      <c r="J1665" s="693">
        <v>0.0</v>
      </c>
      <c r="K1665" s="21" t="s">
        <v>7394</v>
      </c>
      <c r="L1665" s="21">
        <v>5.336635081E9</v>
      </c>
      <c r="M1665" s="21" t="s">
        <v>388</v>
      </c>
      <c r="N1665" s="21" t="s">
        <v>389</v>
      </c>
      <c r="O1665" s="21" t="s">
        <v>7395</v>
      </c>
      <c r="P1665" s="21" t="s">
        <v>12490</v>
      </c>
      <c r="Q1665" s="61">
        <f>COUNTIF('Hedef Liste'!$A:$A,A1665)</f>
        <v>1</v>
      </c>
    </row>
    <row r="1666" hidden="1">
      <c r="A1666" s="21" t="s">
        <v>8166</v>
      </c>
      <c r="B1666" s="21" t="s">
        <v>8167</v>
      </c>
      <c r="C1666" s="691" t="s">
        <v>12489</v>
      </c>
      <c r="D1666" s="21" t="s">
        <v>110</v>
      </c>
      <c r="E1666" s="692">
        <v>149.0</v>
      </c>
      <c r="F1666" s="692">
        <v>52.0</v>
      </c>
      <c r="G1666" s="692">
        <v>0.0</v>
      </c>
      <c r="H1666" s="692">
        <v>122.0</v>
      </c>
      <c r="I1666" s="692">
        <v>122.0</v>
      </c>
      <c r="J1666" s="693">
        <v>0.0</v>
      </c>
      <c r="K1666" s="21" t="s">
        <v>8164</v>
      </c>
      <c r="L1666" s="21">
        <v>2.428878888E9</v>
      </c>
      <c r="M1666" s="21" t="s">
        <v>327</v>
      </c>
      <c r="N1666" s="21" t="s">
        <v>1246</v>
      </c>
      <c r="O1666" s="21" t="s">
        <v>8168</v>
      </c>
      <c r="P1666" s="21" t="s">
        <v>12490</v>
      </c>
      <c r="Q1666" s="61">
        <f>COUNTIF('Hedef Liste'!$A:$A,A1666)</f>
        <v>1</v>
      </c>
    </row>
    <row r="1667" hidden="1">
      <c r="A1667" s="21" t="s">
        <v>6605</v>
      </c>
      <c r="B1667" s="21" t="s">
        <v>6606</v>
      </c>
      <c r="C1667" s="691" t="s">
        <v>12489</v>
      </c>
      <c r="D1667" s="21" t="s">
        <v>63</v>
      </c>
      <c r="E1667" s="692">
        <v>17.0</v>
      </c>
      <c r="F1667" s="692">
        <v>6.0</v>
      </c>
      <c r="G1667" s="692">
        <v>16.0</v>
      </c>
      <c r="H1667" s="692">
        <v>2.0</v>
      </c>
      <c r="I1667" s="692">
        <v>18.0</v>
      </c>
      <c r="J1667" s="693">
        <v>0.89</v>
      </c>
      <c r="K1667" s="21" t="s">
        <v>6607</v>
      </c>
      <c r="L1667" s="21">
        <v>2.422473969E9</v>
      </c>
      <c r="M1667" s="21" t="s">
        <v>47</v>
      </c>
      <c r="N1667" s="21" t="s">
        <v>81</v>
      </c>
      <c r="O1667" s="21" t="s">
        <v>6608</v>
      </c>
      <c r="P1667" s="21" t="s">
        <v>12490</v>
      </c>
      <c r="Q1667" s="61">
        <f>COUNTIF('Hedef Liste'!$A:$A,A1667)</f>
        <v>1</v>
      </c>
    </row>
    <row r="1668" hidden="1">
      <c r="A1668" s="21" t="s">
        <v>5708</v>
      </c>
      <c r="B1668" s="21" t="s">
        <v>5709</v>
      </c>
      <c r="C1668" s="691" t="s">
        <v>12489</v>
      </c>
      <c r="D1668" s="21" t="s">
        <v>325</v>
      </c>
      <c r="E1668" s="692">
        <v>50.0</v>
      </c>
      <c r="F1668" s="692">
        <v>22.0</v>
      </c>
      <c r="G1668" s="692">
        <v>0.0</v>
      </c>
      <c r="H1668" s="692">
        <v>18.0</v>
      </c>
      <c r="I1668" s="692">
        <v>18.0</v>
      </c>
      <c r="J1668" s="693">
        <v>0.0</v>
      </c>
      <c r="K1668" s="21" t="s">
        <v>5710</v>
      </c>
      <c r="L1668" s="21">
        <v>5.524974207E9</v>
      </c>
      <c r="M1668" s="21" t="s">
        <v>58</v>
      </c>
      <c r="N1668" s="21" t="s">
        <v>59</v>
      </c>
      <c r="O1668" s="21" t="s">
        <v>5711</v>
      </c>
      <c r="P1668" s="21" t="s">
        <v>12490</v>
      </c>
      <c r="Q1668" s="61">
        <f>COUNTIF('Hedef Liste'!$A:$A,A1668)</f>
        <v>1</v>
      </c>
    </row>
    <row r="1669" hidden="1">
      <c r="A1669" s="21" t="s">
        <v>13436</v>
      </c>
      <c r="B1669" s="21" t="s">
        <v>13437</v>
      </c>
      <c r="C1669" s="691" t="s">
        <v>12489</v>
      </c>
      <c r="D1669" s="21" t="s">
        <v>818</v>
      </c>
      <c r="E1669" s="692">
        <v>152.0</v>
      </c>
      <c r="F1669" s="692">
        <v>68.0</v>
      </c>
      <c r="G1669" s="692">
        <v>29.0</v>
      </c>
      <c r="H1669" s="692">
        <v>63.0</v>
      </c>
      <c r="I1669" s="692">
        <v>92.0</v>
      </c>
      <c r="J1669" s="693">
        <v>0.32</v>
      </c>
      <c r="K1669" s="21" t="s">
        <v>13438</v>
      </c>
      <c r="L1669" s="21">
        <v>2.423114336E9</v>
      </c>
      <c r="M1669" s="21" t="s">
        <v>47</v>
      </c>
      <c r="N1669" s="21" t="s">
        <v>81</v>
      </c>
      <c r="O1669" s="21" t="s">
        <v>13439</v>
      </c>
      <c r="P1669" s="21" t="s">
        <v>12490</v>
      </c>
      <c r="Q1669" s="61">
        <f>COUNTIF('Hedef Liste'!$A:$A,A1669)</f>
        <v>0</v>
      </c>
    </row>
    <row r="1670" hidden="1">
      <c r="A1670" s="21" t="s">
        <v>4948</v>
      </c>
      <c r="B1670" s="21" t="s">
        <v>4949</v>
      </c>
      <c r="C1670" s="691" t="s">
        <v>12510</v>
      </c>
      <c r="D1670" s="21" t="s">
        <v>126</v>
      </c>
      <c r="E1670" s="692">
        <v>35.0</v>
      </c>
      <c r="F1670" s="694"/>
      <c r="G1670" s="692">
        <v>0.0</v>
      </c>
      <c r="H1670" s="692">
        <v>24.0</v>
      </c>
      <c r="I1670" s="692">
        <v>24.0</v>
      </c>
      <c r="J1670" s="693">
        <v>0.0</v>
      </c>
      <c r="K1670" s="21" t="s">
        <v>4950</v>
      </c>
      <c r="L1670" s="21">
        <v>5.461820707E9</v>
      </c>
      <c r="M1670" s="21" t="s">
        <v>65</v>
      </c>
      <c r="N1670" s="21" t="s">
        <v>112</v>
      </c>
      <c r="O1670" s="21" t="s">
        <v>4951</v>
      </c>
      <c r="P1670" s="21" t="s">
        <v>12490</v>
      </c>
      <c r="Q1670" s="61">
        <f>COUNTIF('Hedef Liste'!$A:$A,A1670)</f>
        <v>1</v>
      </c>
    </row>
    <row r="1671" hidden="1">
      <c r="A1671" s="21" t="s">
        <v>6660</v>
      </c>
      <c r="B1671" s="21" t="s">
        <v>6661</v>
      </c>
      <c r="C1671" s="691" t="s">
        <v>12489</v>
      </c>
      <c r="D1671" s="21" t="s">
        <v>818</v>
      </c>
      <c r="E1671" s="692">
        <v>8.0</v>
      </c>
      <c r="F1671" s="692">
        <v>4.0</v>
      </c>
      <c r="G1671" s="692">
        <v>0.0</v>
      </c>
      <c r="H1671" s="692">
        <v>36.0</v>
      </c>
      <c r="I1671" s="692">
        <v>36.0</v>
      </c>
      <c r="J1671" s="693">
        <v>0.0</v>
      </c>
      <c r="K1671" s="21" t="s">
        <v>6662</v>
      </c>
      <c r="L1671" s="21">
        <v>5.417163166E9</v>
      </c>
      <c r="M1671" s="21" t="s">
        <v>138</v>
      </c>
      <c r="N1671" s="21" t="s">
        <v>333</v>
      </c>
      <c r="O1671" s="21" t="s">
        <v>6663</v>
      </c>
      <c r="P1671" s="21" t="s">
        <v>12490</v>
      </c>
      <c r="Q1671" s="61">
        <f>COUNTIF('Hedef Liste'!$A:$A,A1671)</f>
        <v>1</v>
      </c>
    </row>
    <row r="1672" hidden="1">
      <c r="A1672" s="21" t="s">
        <v>6576</v>
      </c>
      <c r="B1672" s="21" t="s">
        <v>6577</v>
      </c>
      <c r="C1672" s="691" t="s">
        <v>12489</v>
      </c>
      <c r="D1672" s="21" t="s">
        <v>233</v>
      </c>
      <c r="E1672" s="692">
        <v>156.0</v>
      </c>
      <c r="F1672" s="692">
        <v>76.0</v>
      </c>
      <c r="G1672" s="692">
        <v>0.0</v>
      </c>
      <c r="H1672" s="692">
        <v>24.0</v>
      </c>
      <c r="I1672" s="692">
        <v>24.0</v>
      </c>
      <c r="J1672" s="693">
        <v>0.0</v>
      </c>
      <c r="K1672" s="21" t="s">
        <v>6578</v>
      </c>
      <c r="L1672" s="21">
        <v>2.425110604E9</v>
      </c>
      <c r="M1672" s="21" t="s">
        <v>368</v>
      </c>
      <c r="N1672" s="21" t="s">
        <v>813</v>
      </c>
      <c r="O1672" s="21" t="s">
        <v>6579</v>
      </c>
      <c r="P1672" s="21" t="s">
        <v>12490</v>
      </c>
      <c r="Q1672" s="61">
        <f>COUNTIF('Hedef Liste'!$A:$A,A1672)</f>
        <v>1</v>
      </c>
    </row>
    <row r="1673" hidden="1">
      <c r="A1673" s="21" t="s">
        <v>2768</v>
      </c>
      <c r="B1673" s="21" t="s">
        <v>2769</v>
      </c>
      <c r="C1673" s="691" t="s">
        <v>12489</v>
      </c>
      <c r="D1673" s="21" t="s">
        <v>74</v>
      </c>
      <c r="E1673" s="692">
        <v>139.0</v>
      </c>
      <c r="F1673" s="692">
        <v>110.0</v>
      </c>
      <c r="G1673" s="692">
        <v>0.0</v>
      </c>
      <c r="H1673" s="692">
        <v>43.0</v>
      </c>
      <c r="I1673" s="692">
        <v>43.0</v>
      </c>
      <c r="J1673" s="693">
        <v>0.0</v>
      </c>
      <c r="K1673" s="21" t="s">
        <v>2770</v>
      </c>
      <c r="L1673" s="21">
        <v>5.302219006E9</v>
      </c>
      <c r="M1673" s="21" t="s">
        <v>327</v>
      </c>
      <c r="N1673" s="21" t="s">
        <v>328</v>
      </c>
      <c r="O1673" s="21" t="s">
        <v>2771</v>
      </c>
      <c r="P1673" s="21" t="s">
        <v>12490</v>
      </c>
      <c r="Q1673" s="61">
        <f>COUNTIF('Hedef Liste'!$A:$A,A1673)</f>
        <v>1</v>
      </c>
    </row>
    <row r="1674" hidden="1">
      <c r="A1674" s="21" t="s">
        <v>7838</v>
      </c>
      <c r="B1674" s="21" t="s">
        <v>7839</v>
      </c>
      <c r="C1674" s="691" t="s">
        <v>12489</v>
      </c>
      <c r="D1674" s="21" t="s">
        <v>74</v>
      </c>
      <c r="E1674" s="692">
        <v>15.0</v>
      </c>
      <c r="F1674" s="692">
        <v>8.0</v>
      </c>
      <c r="G1674" s="692">
        <v>0.0</v>
      </c>
      <c r="H1674" s="692">
        <v>83.0</v>
      </c>
      <c r="I1674" s="692">
        <v>83.0</v>
      </c>
      <c r="J1674" s="693">
        <v>0.0</v>
      </c>
      <c r="K1674" s="21" t="s">
        <v>7840</v>
      </c>
      <c r="L1674" s="21">
        <v>2.422379237E9</v>
      </c>
      <c r="M1674" s="21" t="s">
        <v>47</v>
      </c>
      <c r="N1674" s="21" t="s">
        <v>270</v>
      </c>
      <c r="O1674" s="21" t="s">
        <v>7841</v>
      </c>
      <c r="P1674" s="21" t="s">
        <v>12490</v>
      </c>
      <c r="Q1674" s="61">
        <f>COUNTIF('Hedef Liste'!$A:$A,A1674)</f>
        <v>1</v>
      </c>
    </row>
    <row r="1675" hidden="1">
      <c r="A1675" s="21" t="s">
        <v>4010</v>
      </c>
      <c r="B1675" s="21" t="s">
        <v>4011</v>
      </c>
      <c r="C1675" s="691" t="s">
        <v>12489</v>
      </c>
      <c r="D1675" s="21" t="s">
        <v>102</v>
      </c>
      <c r="E1675" s="692">
        <v>61.0</v>
      </c>
      <c r="F1675" s="692">
        <v>28.0</v>
      </c>
      <c r="G1675" s="692">
        <v>0.0</v>
      </c>
      <c r="H1675" s="692">
        <v>24.0</v>
      </c>
      <c r="I1675" s="692">
        <v>24.0</v>
      </c>
      <c r="J1675" s="693">
        <v>0.0</v>
      </c>
      <c r="K1675" s="21" t="s">
        <v>4012</v>
      </c>
      <c r="L1675" s="21">
        <v>5.418870745E9</v>
      </c>
      <c r="M1675" s="21" t="s">
        <v>327</v>
      </c>
      <c r="N1675" s="21" t="s">
        <v>1398</v>
      </c>
      <c r="O1675" s="21" t="s">
        <v>4013</v>
      </c>
      <c r="P1675" s="21" t="s">
        <v>12490</v>
      </c>
      <c r="Q1675" s="61">
        <f>COUNTIF('Hedef Liste'!$A:$A,A1675)</f>
        <v>1</v>
      </c>
    </row>
    <row r="1676" hidden="1">
      <c r="A1676" s="21" t="s">
        <v>721</v>
      </c>
      <c r="B1676" s="21" t="s">
        <v>722</v>
      </c>
      <c r="C1676" s="691" t="s">
        <v>12489</v>
      </c>
      <c r="D1676" s="21" t="s">
        <v>45</v>
      </c>
      <c r="E1676" s="692">
        <v>68.0</v>
      </c>
      <c r="F1676" s="692">
        <v>35.0</v>
      </c>
      <c r="G1676" s="692">
        <v>0.0</v>
      </c>
      <c r="H1676" s="692">
        <v>21.0</v>
      </c>
      <c r="I1676" s="692">
        <v>21.0</v>
      </c>
      <c r="J1676" s="693">
        <v>0.0</v>
      </c>
      <c r="K1676" s="21" t="s">
        <v>723</v>
      </c>
      <c r="L1676" s="21">
        <v>2.423450731E9</v>
      </c>
      <c r="M1676" s="21" t="s">
        <v>47</v>
      </c>
      <c r="N1676" s="21" t="s">
        <v>47</v>
      </c>
      <c r="O1676" s="21" t="s">
        <v>724</v>
      </c>
      <c r="P1676" s="21" t="s">
        <v>12490</v>
      </c>
      <c r="Q1676" s="61">
        <f>COUNTIF('Hedef Liste'!$A:$A,A1676)</f>
        <v>1</v>
      </c>
    </row>
    <row r="1677" hidden="1">
      <c r="A1677" s="21" t="s">
        <v>3559</v>
      </c>
      <c r="B1677" s="21" t="s">
        <v>3560</v>
      </c>
      <c r="C1677" s="691" t="s">
        <v>12489</v>
      </c>
      <c r="D1677" s="21" t="s">
        <v>126</v>
      </c>
      <c r="E1677" s="692">
        <v>300.0</v>
      </c>
      <c r="F1677" s="692">
        <v>246.0</v>
      </c>
      <c r="G1677" s="692">
        <v>0.0</v>
      </c>
      <c r="H1677" s="692">
        <v>51.0</v>
      </c>
      <c r="I1677" s="692">
        <v>51.0</v>
      </c>
      <c r="J1677" s="693">
        <v>0.0</v>
      </c>
      <c r="K1677" s="21" t="s">
        <v>3561</v>
      </c>
      <c r="L1677" s="21">
        <v>5.46676772E9</v>
      </c>
      <c r="M1677" s="21" t="s">
        <v>65</v>
      </c>
      <c r="N1677" s="21" t="s">
        <v>112</v>
      </c>
      <c r="O1677" s="21" t="s">
        <v>3562</v>
      </c>
      <c r="P1677" s="21" t="s">
        <v>12490</v>
      </c>
      <c r="Q1677" s="61">
        <f>COUNTIF('Hedef Liste'!$A:$A,A1677)</f>
        <v>1</v>
      </c>
    </row>
    <row r="1678" hidden="1">
      <c r="A1678" s="21" t="s">
        <v>3431</v>
      </c>
      <c r="B1678" s="21" t="s">
        <v>3432</v>
      </c>
      <c r="C1678" s="691" t="s">
        <v>12489</v>
      </c>
      <c r="D1678" s="21" t="s">
        <v>45</v>
      </c>
      <c r="E1678" s="692">
        <v>6.0</v>
      </c>
      <c r="F1678" s="692">
        <v>3.0</v>
      </c>
      <c r="G1678" s="692">
        <v>12.0</v>
      </c>
      <c r="H1678" s="692">
        <v>14.0</v>
      </c>
      <c r="I1678" s="692">
        <v>26.0</v>
      </c>
      <c r="J1678" s="693">
        <v>0.46</v>
      </c>
      <c r="K1678" s="21" t="s">
        <v>3433</v>
      </c>
      <c r="L1678" s="21">
        <v>5.318215407E9</v>
      </c>
      <c r="M1678" s="21" t="s">
        <v>65</v>
      </c>
      <c r="N1678" s="21" t="s">
        <v>1065</v>
      </c>
      <c r="O1678" s="21" t="s">
        <v>3434</v>
      </c>
      <c r="P1678" s="21" t="s">
        <v>12490</v>
      </c>
      <c r="Q1678" s="61">
        <f>COUNTIF('Hedef Liste'!$A:$A,A1678)</f>
        <v>1</v>
      </c>
    </row>
    <row r="1679" hidden="1">
      <c r="A1679" s="21" t="s">
        <v>5984</v>
      </c>
      <c r="B1679" s="21" t="s">
        <v>5985</v>
      </c>
      <c r="C1679" s="691" t="s">
        <v>12489</v>
      </c>
      <c r="D1679" s="21" t="s">
        <v>818</v>
      </c>
      <c r="E1679" s="692">
        <v>110.0</v>
      </c>
      <c r="F1679" s="692">
        <v>30.0</v>
      </c>
      <c r="G1679" s="692">
        <v>44.0</v>
      </c>
      <c r="H1679" s="692">
        <v>25.0</v>
      </c>
      <c r="I1679" s="692">
        <v>69.0</v>
      </c>
      <c r="J1679" s="693">
        <v>0.64</v>
      </c>
      <c r="K1679" s="21" t="s">
        <v>5986</v>
      </c>
      <c r="L1679" s="21">
        <v>2.422271494E9</v>
      </c>
      <c r="M1679" s="21" t="s">
        <v>65</v>
      </c>
      <c r="N1679" s="21" t="s">
        <v>112</v>
      </c>
      <c r="O1679" s="21" t="s">
        <v>5987</v>
      </c>
      <c r="P1679" s="21" t="s">
        <v>12490</v>
      </c>
      <c r="Q1679" s="61">
        <f>COUNTIF('Hedef Liste'!$A:$A,A1679)</f>
        <v>1</v>
      </c>
    </row>
    <row r="1680" hidden="1">
      <c r="A1680" s="21" t="s">
        <v>8198</v>
      </c>
      <c r="B1680" s="21" t="s">
        <v>8199</v>
      </c>
      <c r="C1680" s="691" t="s">
        <v>12489</v>
      </c>
      <c r="D1680" s="21" t="s">
        <v>152</v>
      </c>
      <c r="E1680" s="692">
        <v>4.0</v>
      </c>
      <c r="F1680" s="692">
        <v>3.0</v>
      </c>
      <c r="G1680" s="692">
        <v>0.0</v>
      </c>
      <c r="H1680" s="692">
        <v>19.0</v>
      </c>
      <c r="I1680" s="692">
        <v>19.0</v>
      </c>
      <c r="J1680" s="693">
        <v>0.0</v>
      </c>
      <c r="K1680" s="21" t="s">
        <v>8200</v>
      </c>
      <c r="L1680" s="21">
        <v>2.423397313E9</v>
      </c>
      <c r="M1680" s="21" t="s">
        <v>65</v>
      </c>
      <c r="N1680" s="21" t="s">
        <v>778</v>
      </c>
      <c r="O1680" s="21" t="s">
        <v>8201</v>
      </c>
      <c r="P1680" s="21" t="s">
        <v>12490</v>
      </c>
      <c r="Q1680" s="61">
        <f>COUNTIF('Hedef Liste'!$A:$A,A1680)</f>
        <v>1</v>
      </c>
    </row>
    <row r="1681" hidden="1">
      <c r="A1681" s="21" t="s">
        <v>2625</v>
      </c>
      <c r="B1681" s="21" t="s">
        <v>2626</v>
      </c>
      <c r="C1681" s="691" t="s">
        <v>12489</v>
      </c>
      <c r="D1681" s="21" t="s">
        <v>325</v>
      </c>
      <c r="E1681" s="692">
        <v>32.0</v>
      </c>
      <c r="F1681" s="692">
        <v>15.0</v>
      </c>
      <c r="G1681" s="692">
        <v>7.0</v>
      </c>
      <c r="H1681" s="692">
        <v>19.0</v>
      </c>
      <c r="I1681" s="692">
        <v>26.0</v>
      </c>
      <c r="J1681" s="693">
        <v>0.27</v>
      </c>
      <c r="K1681" s="21" t="s">
        <v>2627</v>
      </c>
      <c r="L1681" s="21">
        <v>5.078633535E9</v>
      </c>
      <c r="M1681" s="21" t="s">
        <v>368</v>
      </c>
      <c r="N1681" s="21" t="s">
        <v>2628</v>
      </c>
      <c r="O1681" s="21" t="s">
        <v>2629</v>
      </c>
      <c r="P1681" s="21" t="s">
        <v>12490</v>
      </c>
      <c r="Q1681" s="61">
        <f>COUNTIF('Hedef Liste'!$A:$A,A1681)</f>
        <v>1</v>
      </c>
    </row>
    <row r="1682" hidden="1">
      <c r="A1682" s="21" t="s">
        <v>7172</v>
      </c>
      <c r="B1682" s="21" t="s">
        <v>7173</v>
      </c>
      <c r="C1682" s="691" t="s">
        <v>12489</v>
      </c>
      <c r="D1682" s="21" t="s">
        <v>233</v>
      </c>
      <c r="E1682" s="692">
        <v>21.0</v>
      </c>
      <c r="F1682" s="692">
        <v>15.0</v>
      </c>
      <c r="G1682" s="692">
        <v>0.0</v>
      </c>
      <c r="H1682" s="692">
        <v>69.0</v>
      </c>
      <c r="I1682" s="692">
        <v>69.0</v>
      </c>
      <c r="J1682" s="693">
        <v>0.0</v>
      </c>
      <c r="K1682" s="21" t="s">
        <v>6662</v>
      </c>
      <c r="L1682" s="21">
        <v>2.425116676E9</v>
      </c>
      <c r="M1682" s="21" t="s">
        <v>368</v>
      </c>
      <c r="N1682" s="21" t="s">
        <v>784</v>
      </c>
      <c r="O1682" s="21" t="s">
        <v>7174</v>
      </c>
      <c r="P1682" s="21" t="s">
        <v>12490</v>
      </c>
      <c r="Q1682" s="61">
        <f>COUNTIF('Hedef Liste'!$A:$A,A1682)</f>
        <v>1</v>
      </c>
    </row>
    <row r="1683" hidden="1">
      <c r="A1683" s="21" t="s">
        <v>2227</v>
      </c>
      <c r="B1683" s="21" t="s">
        <v>2228</v>
      </c>
      <c r="C1683" s="691" t="s">
        <v>12489</v>
      </c>
      <c r="D1683" s="21" t="s">
        <v>102</v>
      </c>
      <c r="E1683" s="692">
        <v>13.0</v>
      </c>
      <c r="F1683" s="692">
        <v>12.0</v>
      </c>
      <c r="G1683" s="692">
        <v>14.0</v>
      </c>
      <c r="H1683" s="692">
        <v>22.0</v>
      </c>
      <c r="I1683" s="692">
        <v>36.0</v>
      </c>
      <c r="J1683" s="693">
        <v>0.39</v>
      </c>
      <c r="K1683" s="21" t="s">
        <v>2229</v>
      </c>
      <c r="L1683" s="21">
        <v>5.462280033E9</v>
      </c>
      <c r="M1683" s="21" t="s">
        <v>138</v>
      </c>
      <c r="N1683" s="21" t="s">
        <v>1256</v>
      </c>
      <c r="O1683" s="21" t="s">
        <v>2230</v>
      </c>
      <c r="P1683" s="21" t="s">
        <v>12490</v>
      </c>
      <c r="Q1683" s="61">
        <f>COUNTIF('Hedef Liste'!$A:$A,A1683)</f>
        <v>1</v>
      </c>
    </row>
    <row r="1684" hidden="1">
      <c r="A1684" s="21" t="s">
        <v>6397</v>
      </c>
      <c r="B1684" s="21" t="s">
        <v>13440</v>
      </c>
      <c r="C1684" s="691" t="s">
        <v>12489</v>
      </c>
      <c r="D1684" s="21" t="s">
        <v>152</v>
      </c>
      <c r="E1684" s="692">
        <v>494.0</v>
      </c>
      <c r="F1684" s="692">
        <v>66.0</v>
      </c>
      <c r="G1684" s="692">
        <v>0.0</v>
      </c>
      <c r="H1684" s="692">
        <v>42.0</v>
      </c>
      <c r="I1684" s="692">
        <v>42.0</v>
      </c>
      <c r="J1684" s="693">
        <v>0.0</v>
      </c>
      <c r="K1684" s="21" t="s">
        <v>3368</v>
      </c>
      <c r="L1684" s="21">
        <v>2.422423212E9</v>
      </c>
      <c r="M1684" s="21" t="s">
        <v>47</v>
      </c>
      <c r="N1684" s="21" t="s">
        <v>719</v>
      </c>
      <c r="O1684" s="21" t="s">
        <v>6399</v>
      </c>
      <c r="P1684" s="21" t="s">
        <v>12490</v>
      </c>
      <c r="Q1684" s="61">
        <f>COUNTIF('Hedef Liste'!$A:$A,A1684)</f>
        <v>1</v>
      </c>
    </row>
    <row r="1685" hidden="1">
      <c r="A1685" s="21" t="s">
        <v>520</v>
      </c>
      <c r="B1685" s="21" t="s">
        <v>521</v>
      </c>
      <c r="C1685" s="691" t="s">
        <v>12489</v>
      </c>
      <c r="D1685" s="21" t="s">
        <v>325</v>
      </c>
      <c r="E1685" s="692">
        <v>2.0</v>
      </c>
      <c r="F1685" s="694"/>
      <c r="G1685" s="692">
        <v>0.0</v>
      </c>
      <c r="H1685" s="692">
        <v>14.0</v>
      </c>
      <c r="I1685" s="692">
        <v>14.0</v>
      </c>
      <c r="J1685" s="696">
        <v>0.0</v>
      </c>
      <c r="K1685" s="21" t="s">
        <v>522</v>
      </c>
      <c r="L1685" s="21">
        <v>5.526377915E9</v>
      </c>
      <c r="M1685" s="21" t="s">
        <v>65</v>
      </c>
      <c r="N1685" s="21" t="s">
        <v>483</v>
      </c>
      <c r="O1685" s="21" t="s">
        <v>523</v>
      </c>
      <c r="P1685" s="21" t="s">
        <v>12490</v>
      </c>
      <c r="Q1685" s="61">
        <f>COUNTIF('Hedef Liste'!$A:$A,A1685)</f>
        <v>1</v>
      </c>
    </row>
    <row r="1686" hidden="1">
      <c r="A1686" s="21" t="s">
        <v>5654</v>
      </c>
      <c r="B1686" s="21" t="s">
        <v>5655</v>
      </c>
      <c r="C1686" s="691" t="s">
        <v>12489</v>
      </c>
      <c r="D1686" s="21" t="s">
        <v>325</v>
      </c>
      <c r="E1686" s="692">
        <v>4.0</v>
      </c>
      <c r="F1686" s="692">
        <v>2.0</v>
      </c>
      <c r="G1686" s="692">
        <v>9.0</v>
      </c>
      <c r="H1686" s="692">
        <v>33.0</v>
      </c>
      <c r="I1686" s="692">
        <v>42.0</v>
      </c>
      <c r="J1686" s="693">
        <v>0.21</v>
      </c>
      <c r="K1686" s="21" t="s">
        <v>5656</v>
      </c>
      <c r="L1686" s="21">
        <v>5.415325626E9</v>
      </c>
      <c r="M1686" s="21" t="s">
        <v>65</v>
      </c>
      <c r="N1686" s="21" t="s">
        <v>778</v>
      </c>
      <c r="O1686" s="21" t="s">
        <v>5657</v>
      </c>
      <c r="P1686" s="21" t="s">
        <v>12490</v>
      </c>
      <c r="Q1686" s="61">
        <f>COUNTIF('Hedef Liste'!$A:$A,A1686)</f>
        <v>1</v>
      </c>
    </row>
    <row r="1687" hidden="1">
      <c r="A1687" s="21" t="s">
        <v>13441</v>
      </c>
      <c r="B1687" s="21" t="s">
        <v>6278</v>
      </c>
      <c r="C1687" s="691" t="s">
        <v>12489</v>
      </c>
      <c r="D1687" s="21" t="s">
        <v>74</v>
      </c>
      <c r="E1687" s="692">
        <v>245.0</v>
      </c>
      <c r="F1687" s="692">
        <v>72.0</v>
      </c>
      <c r="G1687" s="692">
        <v>15.0</v>
      </c>
      <c r="H1687" s="692">
        <v>11.0</v>
      </c>
      <c r="I1687" s="692">
        <v>26.0</v>
      </c>
      <c r="J1687" s="693">
        <v>0.58</v>
      </c>
      <c r="K1687" s="21" t="s">
        <v>13442</v>
      </c>
      <c r="L1687" s="21">
        <v>5.455290007E9</v>
      </c>
      <c r="M1687" s="21" t="s">
        <v>65</v>
      </c>
      <c r="N1687" s="21" t="s">
        <v>66</v>
      </c>
      <c r="O1687" s="21" t="s">
        <v>6280</v>
      </c>
      <c r="P1687" s="21" t="s">
        <v>12490</v>
      </c>
      <c r="Q1687" s="61">
        <f>COUNTIF('Hedef Liste'!$A:$A,A1687)</f>
        <v>0</v>
      </c>
    </row>
    <row r="1688" hidden="1">
      <c r="A1688" s="21" t="s">
        <v>4990</v>
      </c>
      <c r="B1688" s="21" t="s">
        <v>13443</v>
      </c>
      <c r="C1688" s="691" t="s">
        <v>12489</v>
      </c>
      <c r="D1688" s="21" t="s">
        <v>200</v>
      </c>
      <c r="E1688" s="692">
        <v>9.0</v>
      </c>
      <c r="F1688" s="692">
        <v>2.0</v>
      </c>
      <c r="G1688" s="692">
        <v>0.0</v>
      </c>
      <c r="H1688" s="692">
        <v>59.0</v>
      </c>
      <c r="I1688" s="692">
        <v>59.0</v>
      </c>
      <c r="J1688" s="693">
        <v>0.0</v>
      </c>
      <c r="K1688" s="21" t="s">
        <v>4992</v>
      </c>
      <c r="L1688" s="21">
        <v>5.300775007E9</v>
      </c>
      <c r="M1688" s="21" t="s">
        <v>368</v>
      </c>
      <c r="N1688" s="21" t="s">
        <v>682</v>
      </c>
      <c r="O1688" s="21" t="s">
        <v>4993</v>
      </c>
      <c r="P1688" s="21" t="s">
        <v>12490</v>
      </c>
      <c r="Q1688" s="61">
        <f>COUNTIF('Hedef Liste'!$A:$A,A1688)</f>
        <v>1</v>
      </c>
    </row>
    <row r="1689" hidden="1">
      <c r="A1689" s="21" t="s">
        <v>2116</v>
      </c>
      <c r="B1689" s="21" t="s">
        <v>2117</v>
      </c>
      <c r="C1689" s="691" t="s">
        <v>12489</v>
      </c>
      <c r="D1689" s="21" t="s">
        <v>143</v>
      </c>
      <c r="E1689" s="692">
        <v>5.0</v>
      </c>
      <c r="F1689" s="694"/>
      <c r="G1689" s="692">
        <v>0.0</v>
      </c>
      <c r="H1689" s="692">
        <v>16.0</v>
      </c>
      <c r="I1689" s="692">
        <v>16.0</v>
      </c>
      <c r="J1689" s="693">
        <v>0.0</v>
      </c>
      <c r="K1689" s="21" t="s">
        <v>2118</v>
      </c>
      <c r="L1689" s="21">
        <v>5.539311207E9</v>
      </c>
      <c r="M1689" s="21" t="s">
        <v>368</v>
      </c>
      <c r="N1689" s="21" t="s">
        <v>682</v>
      </c>
      <c r="O1689" s="21" t="s">
        <v>2119</v>
      </c>
      <c r="P1689" s="21" t="s">
        <v>12490</v>
      </c>
      <c r="Q1689" s="61">
        <f>COUNTIF('Hedef Liste'!$A:$A,A1689)</f>
        <v>1</v>
      </c>
    </row>
    <row r="1690" hidden="1">
      <c r="A1690" s="21" t="s">
        <v>6997</v>
      </c>
      <c r="B1690" s="21" t="s">
        <v>13444</v>
      </c>
      <c r="C1690" s="691" t="s">
        <v>12489</v>
      </c>
      <c r="D1690" s="21" t="s">
        <v>74</v>
      </c>
      <c r="E1690" s="692">
        <v>34.0</v>
      </c>
      <c r="F1690" s="692">
        <v>19.0</v>
      </c>
      <c r="G1690" s="692">
        <v>0.0</v>
      </c>
      <c r="H1690" s="692">
        <v>43.0</v>
      </c>
      <c r="I1690" s="692">
        <v>43.0</v>
      </c>
      <c r="J1690" s="693">
        <v>0.0</v>
      </c>
      <c r="K1690" s="21" t="s">
        <v>6999</v>
      </c>
      <c r="L1690" s="21">
        <v>5.358807258E9</v>
      </c>
      <c r="M1690" s="21" t="s">
        <v>47</v>
      </c>
      <c r="N1690" s="21" t="s">
        <v>94</v>
      </c>
      <c r="O1690" s="21" t="s">
        <v>7000</v>
      </c>
      <c r="P1690" s="21" t="s">
        <v>12490</v>
      </c>
      <c r="Q1690" s="61">
        <f>COUNTIF('Hedef Liste'!$A:$A,A1690)</f>
        <v>1</v>
      </c>
    </row>
    <row r="1691" hidden="1">
      <c r="A1691" s="21" t="s">
        <v>5361</v>
      </c>
      <c r="B1691" s="21" t="s">
        <v>5362</v>
      </c>
      <c r="C1691" s="691" t="s">
        <v>12489</v>
      </c>
      <c r="D1691" s="21" t="s">
        <v>126</v>
      </c>
      <c r="E1691" s="692">
        <v>7.0</v>
      </c>
      <c r="F1691" s="694"/>
      <c r="G1691" s="692">
        <v>0.0</v>
      </c>
      <c r="H1691" s="692">
        <v>5.0</v>
      </c>
      <c r="I1691" s="692">
        <v>5.0</v>
      </c>
      <c r="J1691" s="693">
        <v>0.0</v>
      </c>
      <c r="K1691" s="21" t="s">
        <v>5363</v>
      </c>
      <c r="L1691" s="21">
        <v>5.347343837E9</v>
      </c>
      <c r="M1691" s="21" t="s">
        <v>58</v>
      </c>
      <c r="N1691" s="21" t="s">
        <v>59</v>
      </c>
      <c r="O1691" s="21" t="s">
        <v>5364</v>
      </c>
      <c r="P1691" s="21" t="s">
        <v>12490</v>
      </c>
      <c r="Q1691" s="61">
        <f>COUNTIF('Hedef Liste'!$A:$A,A1691)</f>
        <v>1</v>
      </c>
    </row>
    <row r="1692" hidden="1">
      <c r="A1692" s="21" t="s">
        <v>3316</v>
      </c>
      <c r="B1692" s="21" t="s">
        <v>3317</v>
      </c>
      <c r="C1692" s="691" t="s">
        <v>12489</v>
      </c>
      <c r="D1692" s="21" t="s">
        <v>45</v>
      </c>
      <c r="E1692" s="692">
        <v>229.0</v>
      </c>
      <c r="F1692" s="692">
        <v>200.0</v>
      </c>
      <c r="G1692" s="692">
        <v>0.0</v>
      </c>
      <c r="H1692" s="692">
        <v>20.0</v>
      </c>
      <c r="I1692" s="692">
        <v>20.0</v>
      </c>
      <c r="J1692" s="693">
        <v>0.0</v>
      </c>
      <c r="K1692" s="21" t="s">
        <v>3318</v>
      </c>
      <c r="L1692" s="21">
        <v>5.376130963E9</v>
      </c>
      <c r="M1692" s="21" t="s">
        <v>65</v>
      </c>
      <c r="N1692" s="21" t="s">
        <v>169</v>
      </c>
      <c r="O1692" s="21" t="s">
        <v>3319</v>
      </c>
      <c r="P1692" s="21" t="s">
        <v>12490</v>
      </c>
      <c r="Q1692" s="61">
        <f>COUNTIF('Hedef Liste'!$A:$A,A1692)</f>
        <v>1</v>
      </c>
    </row>
    <row r="1693" hidden="1">
      <c r="A1693" s="21" t="s">
        <v>2312</v>
      </c>
      <c r="B1693" s="21" t="s">
        <v>2313</v>
      </c>
      <c r="C1693" s="691" t="s">
        <v>12489</v>
      </c>
      <c r="D1693" s="21" t="s">
        <v>200</v>
      </c>
      <c r="E1693" s="692">
        <v>177.0</v>
      </c>
      <c r="F1693" s="692">
        <v>44.0</v>
      </c>
      <c r="G1693" s="692">
        <v>0.0</v>
      </c>
      <c r="H1693" s="692">
        <v>23.0</v>
      </c>
      <c r="I1693" s="692">
        <v>23.0</v>
      </c>
      <c r="J1693" s="693">
        <v>0.0</v>
      </c>
      <c r="K1693" s="21" t="s">
        <v>2314</v>
      </c>
      <c r="L1693" s="21">
        <v>5.37995111E9</v>
      </c>
      <c r="M1693" s="21" t="s">
        <v>388</v>
      </c>
      <c r="N1693" s="21" t="s">
        <v>2315</v>
      </c>
      <c r="O1693" s="21" t="s">
        <v>2316</v>
      </c>
      <c r="P1693" s="21" t="s">
        <v>12490</v>
      </c>
      <c r="Q1693" s="61">
        <f>COUNTIF('Hedef Liste'!$A:$A,A1693)</f>
        <v>1</v>
      </c>
    </row>
    <row r="1694" hidden="1">
      <c r="A1694" s="21" t="s">
        <v>5741</v>
      </c>
      <c r="B1694" s="21" t="s">
        <v>5742</v>
      </c>
      <c r="C1694" s="691" t="s">
        <v>12489</v>
      </c>
      <c r="D1694" s="21" t="s">
        <v>200</v>
      </c>
      <c r="E1694" s="692">
        <v>197.0</v>
      </c>
      <c r="F1694" s="692">
        <v>62.0</v>
      </c>
      <c r="G1694" s="692">
        <v>0.0</v>
      </c>
      <c r="H1694" s="692">
        <v>44.0</v>
      </c>
      <c r="I1694" s="692">
        <v>44.0</v>
      </c>
      <c r="J1694" s="693">
        <v>0.0</v>
      </c>
      <c r="K1694" s="21" t="s">
        <v>5743</v>
      </c>
      <c r="L1694" s="21">
        <v>5.536168679E9</v>
      </c>
      <c r="M1694" s="21" t="s">
        <v>368</v>
      </c>
      <c r="N1694" s="21" t="s">
        <v>848</v>
      </c>
      <c r="O1694" s="21" t="s">
        <v>5744</v>
      </c>
      <c r="P1694" s="21" t="s">
        <v>12490</v>
      </c>
      <c r="Q1694" s="61">
        <f>COUNTIF('Hedef Liste'!$A:$A,A1694)</f>
        <v>1</v>
      </c>
    </row>
    <row r="1695" hidden="1">
      <c r="A1695" s="21" t="s">
        <v>4160</v>
      </c>
      <c r="B1695" s="21" t="s">
        <v>4161</v>
      </c>
      <c r="C1695" s="691" t="s">
        <v>12489</v>
      </c>
      <c r="D1695" s="21" t="s">
        <v>45</v>
      </c>
      <c r="E1695" s="692">
        <v>6.0</v>
      </c>
      <c r="F1695" s="692">
        <v>6.0</v>
      </c>
      <c r="G1695" s="692">
        <v>0.0</v>
      </c>
      <c r="H1695" s="692">
        <v>53.0</v>
      </c>
      <c r="I1695" s="692">
        <v>53.0</v>
      </c>
      <c r="J1695" s="693">
        <v>0.0</v>
      </c>
      <c r="K1695" s="21" t="s">
        <v>4162</v>
      </c>
      <c r="L1695" s="21">
        <v>2.427561169E9</v>
      </c>
      <c r="M1695" s="21" t="s">
        <v>58</v>
      </c>
      <c r="N1695" s="21" t="s">
        <v>1886</v>
      </c>
      <c r="O1695" s="21" t="s">
        <v>4163</v>
      </c>
      <c r="P1695" s="21" t="s">
        <v>12490</v>
      </c>
      <c r="Q1695" s="61">
        <f>COUNTIF('Hedef Liste'!$A:$A,A1695)</f>
        <v>1</v>
      </c>
    </row>
    <row r="1696" hidden="1">
      <c r="A1696" s="21" t="s">
        <v>4848</v>
      </c>
      <c r="B1696" s="21" t="s">
        <v>4849</v>
      </c>
      <c r="C1696" s="691" t="s">
        <v>12489</v>
      </c>
      <c r="D1696" s="21" t="s">
        <v>63</v>
      </c>
      <c r="E1696" s="692">
        <v>1.0</v>
      </c>
      <c r="F1696" s="694"/>
      <c r="G1696" s="692">
        <v>0.0</v>
      </c>
      <c r="H1696" s="692">
        <v>8.0</v>
      </c>
      <c r="I1696" s="692">
        <v>8.0</v>
      </c>
      <c r="J1696" s="693">
        <v>0.0</v>
      </c>
      <c r="K1696" s="21" t="s">
        <v>4850</v>
      </c>
      <c r="L1696" s="21">
        <v>5.465001887E9</v>
      </c>
      <c r="M1696" s="21" t="s">
        <v>65</v>
      </c>
      <c r="N1696" s="21" t="s">
        <v>1002</v>
      </c>
      <c r="O1696" s="21" t="s">
        <v>4851</v>
      </c>
      <c r="P1696" s="21" t="s">
        <v>12490</v>
      </c>
      <c r="Q1696" s="61">
        <f>COUNTIF('Hedef Liste'!$A:$A,A1696)</f>
        <v>1</v>
      </c>
    </row>
    <row r="1697" hidden="1">
      <c r="A1697" s="21" t="s">
        <v>4728</v>
      </c>
      <c r="B1697" s="21" t="s">
        <v>4729</v>
      </c>
      <c r="C1697" s="691" t="s">
        <v>12489</v>
      </c>
      <c r="D1697" s="21" t="s">
        <v>74</v>
      </c>
      <c r="E1697" s="692">
        <v>126.0</v>
      </c>
      <c r="F1697" s="692">
        <v>72.0</v>
      </c>
      <c r="G1697" s="692">
        <v>0.0</v>
      </c>
      <c r="H1697" s="692">
        <v>34.0</v>
      </c>
      <c r="I1697" s="692">
        <v>34.0</v>
      </c>
      <c r="J1697" s="693">
        <v>0.0</v>
      </c>
      <c r="K1697" s="21" t="s">
        <v>4730</v>
      </c>
      <c r="L1697" s="21">
        <v>2.42325784E9</v>
      </c>
      <c r="M1697" s="21" t="s">
        <v>65</v>
      </c>
      <c r="N1697" s="21" t="s">
        <v>483</v>
      </c>
      <c r="O1697" s="21" t="s">
        <v>4731</v>
      </c>
      <c r="P1697" s="21" t="s">
        <v>12490</v>
      </c>
      <c r="Q1697" s="61">
        <f>COUNTIF('Hedef Liste'!$A:$A,A1697)</f>
        <v>1</v>
      </c>
    </row>
    <row r="1698" hidden="1">
      <c r="A1698" s="21" t="s">
        <v>7375</v>
      </c>
      <c r="B1698" s="21" t="s">
        <v>7376</v>
      </c>
      <c r="C1698" s="691" t="s">
        <v>12489</v>
      </c>
      <c r="D1698" s="21" t="s">
        <v>7377</v>
      </c>
      <c r="E1698" s="692">
        <v>2.0</v>
      </c>
      <c r="F1698" s="692">
        <v>1.0</v>
      </c>
      <c r="G1698" s="692">
        <v>0.0</v>
      </c>
      <c r="H1698" s="692">
        <v>81.0</v>
      </c>
      <c r="I1698" s="692">
        <v>81.0</v>
      </c>
      <c r="J1698" s="693">
        <v>0.0</v>
      </c>
      <c r="K1698" s="21" t="s">
        <v>7378</v>
      </c>
      <c r="L1698" s="21">
        <v>5.013325441E9</v>
      </c>
      <c r="M1698" s="21" t="s">
        <v>368</v>
      </c>
      <c r="N1698" s="21" t="s">
        <v>1803</v>
      </c>
      <c r="O1698" s="21" t="s">
        <v>7379</v>
      </c>
      <c r="P1698" s="21" t="s">
        <v>12490</v>
      </c>
      <c r="Q1698" s="61">
        <f>COUNTIF('Hedef Liste'!$A:$A,A1698)</f>
        <v>1</v>
      </c>
    </row>
    <row r="1699" hidden="1">
      <c r="A1699" s="21" t="s">
        <v>4079</v>
      </c>
      <c r="B1699" s="21" t="s">
        <v>4080</v>
      </c>
      <c r="C1699" s="691" t="s">
        <v>12489</v>
      </c>
      <c r="D1699" s="21" t="s">
        <v>45</v>
      </c>
      <c r="E1699" s="692">
        <v>204.0</v>
      </c>
      <c r="F1699" s="692">
        <v>66.0</v>
      </c>
      <c r="G1699" s="692">
        <v>0.0</v>
      </c>
      <c r="H1699" s="692">
        <v>19.0</v>
      </c>
      <c r="I1699" s="692">
        <v>19.0</v>
      </c>
      <c r="J1699" s="693">
        <v>0.0</v>
      </c>
      <c r="K1699" s="21" t="s">
        <v>4081</v>
      </c>
      <c r="L1699" s="21">
        <v>5.309490731E9</v>
      </c>
      <c r="M1699" s="21" t="s">
        <v>368</v>
      </c>
      <c r="N1699" s="21" t="s">
        <v>3448</v>
      </c>
      <c r="O1699" s="21" t="s">
        <v>4082</v>
      </c>
      <c r="P1699" s="21" t="s">
        <v>12490</v>
      </c>
      <c r="Q1699" s="61">
        <f>COUNTIF('Hedef Liste'!$A:$A,A1699)</f>
        <v>1</v>
      </c>
    </row>
    <row r="1700" hidden="1">
      <c r="A1700" s="21" t="s">
        <v>4486</v>
      </c>
      <c r="B1700" s="21" t="s">
        <v>4482</v>
      </c>
      <c r="C1700" s="691" t="s">
        <v>12489</v>
      </c>
      <c r="D1700" s="21" t="s">
        <v>102</v>
      </c>
      <c r="E1700" s="692">
        <v>35.0</v>
      </c>
      <c r="F1700" s="692">
        <v>16.0</v>
      </c>
      <c r="G1700" s="692">
        <v>0.0</v>
      </c>
      <c r="H1700" s="692">
        <v>32.0</v>
      </c>
      <c r="I1700" s="692">
        <v>32.0</v>
      </c>
      <c r="J1700" s="693">
        <v>0.0</v>
      </c>
      <c r="K1700" s="21" t="s">
        <v>4487</v>
      </c>
      <c r="L1700" s="21">
        <v>5.532361273E9</v>
      </c>
      <c r="M1700" s="21" t="s">
        <v>368</v>
      </c>
      <c r="N1700" s="21" t="s">
        <v>813</v>
      </c>
      <c r="O1700" s="21" t="s">
        <v>4488</v>
      </c>
      <c r="P1700" s="21" t="s">
        <v>12490</v>
      </c>
      <c r="Q1700" s="61">
        <f>COUNTIF('Hedef Liste'!$A:$A,A1700)</f>
        <v>1</v>
      </c>
    </row>
    <row r="1701" hidden="1">
      <c r="A1701" s="21" t="s">
        <v>13445</v>
      </c>
      <c r="B1701" s="21" t="s">
        <v>13446</v>
      </c>
      <c r="C1701" s="691" t="s">
        <v>12489</v>
      </c>
      <c r="D1701" s="21" t="s">
        <v>110</v>
      </c>
      <c r="E1701" s="692">
        <v>4716.0</v>
      </c>
      <c r="F1701" s="692">
        <v>64.0</v>
      </c>
      <c r="G1701" s="692">
        <v>66.0</v>
      </c>
      <c r="H1701" s="692">
        <v>3.0</v>
      </c>
      <c r="I1701" s="692">
        <v>69.0</v>
      </c>
      <c r="J1701" s="693">
        <v>0.96</v>
      </c>
      <c r="K1701" s="21" t="s">
        <v>13356</v>
      </c>
      <c r="L1701" s="21">
        <v>2.423462313E9</v>
      </c>
      <c r="M1701" s="21" t="s">
        <v>47</v>
      </c>
      <c r="N1701" s="21" t="s">
        <v>1053</v>
      </c>
      <c r="O1701" s="21" t="s">
        <v>13447</v>
      </c>
      <c r="P1701" s="21" t="s">
        <v>12505</v>
      </c>
      <c r="Q1701" s="61">
        <f>COUNTIF('Hedef Liste'!$A:$A,A1701)</f>
        <v>0</v>
      </c>
    </row>
    <row r="1702" hidden="1">
      <c r="A1702" s="21" t="s">
        <v>5526</v>
      </c>
      <c r="B1702" s="21" t="s">
        <v>5527</v>
      </c>
      <c r="C1702" s="691" t="s">
        <v>12489</v>
      </c>
      <c r="D1702" s="21" t="s">
        <v>325</v>
      </c>
      <c r="E1702" s="692">
        <v>344.0</v>
      </c>
      <c r="F1702" s="692">
        <v>5.0</v>
      </c>
      <c r="G1702" s="692">
        <v>7.0</v>
      </c>
      <c r="H1702" s="692">
        <v>41.0</v>
      </c>
      <c r="I1702" s="692">
        <v>48.0</v>
      </c>
      <c r="J1702" s="693">
        <v>0.15</v>
      </c>
      <c r="K1702" s="21" t="s">
        <v>5528</v>
      </c>
      <c r="L1702" s="21">
        <v>5.443292545E9</v>
      </c>
      <c r="M1702" s="21" t="s">
        <v>47</v>
      </c>
      <c r="N1702" s="21" t="s">
        <v>2216</v>
      </c>
      <c r="O1702" s="21" t="s">
        <v>5529</v>
      </c>
      <c r="P1702" s="21" t="s">
        <v>12490</v>
      </c>
      <c r="Q1702" s="61">
        <f>COUNTIF('Hedef Liste'!$A:$A,A1702)</f>
        <v>1</v>
      </c>
    </row>
    <row r="1703" hidden="1">
      <c r="A1703" s="21" t="s">
        <v>13448</v>
      </c>
      <c r="B1703" s="21" t="s">
        <v>13449</v>
      </c>
      <c r="C1703" s="691" t="s">
        <v>12489</v>
      </c>
      <c r="D1703" s="21" t="s">
        <v>110</v>
      </c>
      <c r="E1703" s="692">
        <v>1365.0</v>
      </c>
      <c r="F1703" s="692">
        <v>67.0</v>
      </c>
      <c r="G1703" s="692">
        <v>29.0</v>
      </c>
      <c r="H1703" s="692">
        <v>3.0</v>
      </c>
      <c r="I1703" s="692">
        <v>32.0</v>
      </c>
      <c r="J1703" s="693">
        <v>0.91</v>
      </c>
      <c r="K1703" s="21" t="s">
        <v>12760</v>
      </c>
      <c r="L1703" s="21">
        <v>2.425020862E9</v>
      </c>
      <c r="M1703" s="21" t="s">
        <v>58</v>
      </c>
      <c r="N1703" s="21" t="s">
        <v>2915</v>
      </c>
      <c r="O1703" s="21" t="s">
        <v>13450</v>
      </c>
      <c r="P1703" s="21" t="s">
        <v>12505</v>
      </c>
      <c r="Q1703" s="61">
        <f>COUNTIF('Hedef Liste'!$A:$A,A1703)</f>
        <v>0</v>
      </c>
    </row>
    <row r="1704" hidden="1">
      <c r="A1704" s="698" t="s">
        <v>5785</v>
      </c>
      <c r="B1704" s="21" t="s">
        <v>13451</v>
      </c>
      <c r="C1704" s="691" t="s">
        <v>12489</v>
      </c>
      <c r="D1704" s="21" t="s">
        <v>1694</v>
      </c>
      <c r="E1704" s="692">
        <v>19.0</v>
      </c>
      <c r="F1704" s="692">
        <v>15.0</v>
      </c>
      <c r="G1704" s="692">
        <v>20.0</v>
      </c>
      <c r="H1704" s="692">
        <v>8.0</v>
      </c>
      <c r="I1704" s="692">
        <v>28.0</v>
      </c>
      <c r="J1704" s="693">
        <v>0.71</v>
      </c>
      <c r="K1704" s="21" t="s">
        <v>5787</v>
      </c>
      <c r="L1704" s="21">
        <v>5.416436498E9</v>
      </c>
      <c r="M1704" s="21" t="s">
        <v>47</v>
      </c>
      <c r="N1704" s="21" t="s">
        <v>657</v>
      </c>
      <c r="O1704" s="21" t="s">
        <v>5788</v>
      </c>
      <c r="P1704" s="21" t="s">
        <v>12490</v>
      </c>
      <c r="Q1704" s="61">
        <f>COUNTIF('Hedef Liste'!$A:$A,A1704)</f>
        <v>1</v>
      </c>
    </row>
    <row r="1705" hidden="1">
      <c r="A1705" s="21" t="s">
        <v>5071</v>
      </c>
      <c r="B1705" s="21" t="s">
        <v>5072</v>
      </c>
      <c r="C1705" s="691" t="s">
        <v>12489</v>
      </c>
      <c r="D1705" s="21" t="s">
        <v>233</v>
      </c>
      <c r="E1705" s="692">
        <v>122.0</v>
      </c>
      <c r="F1705" s="692">
        <v>84.0</v>
      </c>
      <c r="G1705" s="692">
        <v>0.0</v>
      </c>
      <c r="H1705" s="692">
        <v>16.0</v>
      </c>
      <c r="I1705" s="692">
        <v>16.0</v>
      </c>
      <c r="J1705" s="693">
        <v>0.0</v>
      </c>
      <c r="K1705" s="21" t="s">
        <v>5073</v>
      </c>
      <c r="L1705" s="21">
        <v>5.428962014E9</v>
      </c>
      <c r="M1705" s="21" t="s">
        <v>65</v>
      </c>
      <c r="N1705" s="21" t="s">
        <v>112</v>
      </c>
      <c r="O1705" s="21" t="s">
        <v>5074</v>
      </c>
      <c r="P1705" s="21" t="s">
        <v>12490</v>
      </c>
      <c r="Q1705" s="61">
        <f>COUNTIF('Hedef Liste'!$A:$A,A1705)</f>
        <v>1</v>
      </c>
    </row>
    <row r="1706" hidden="1">
      <c r="A1706" s="21" t="s">
        <v>6526</v>
      </c>
      <c r="B1706" s="21" t="s">
        <v>6527</v>
      </c>
      <c r="C1706" s="691" t="s">
        <v>12489</v>
      </c>
      <c r="D1706" s="21" t="s">
        <v>63</v>
      </c>
      <c r="E1706" s="692">
        <v>26.0</v>
      </c>
      <c r="F1706" s="692">
        <v>24.0</v>
      </c>
      <c r="G1706" s="692">
        <v>0.0</v>
      </c>
      <c r="H1706" s="692">
        <v>78.0</v>
      </c>
      <c r="I1706" s="692">
        <v>78.0</v>
      </c>
      <c r="J1706" s="693">
        <v>0.0</v>
      </c>
      <c r="K1706" s="21" t="s">
        <v>6528</v>
      </c>
      <c r="L1706" s="21">
        <v>2.423255555E9</v>
      </c>
      <c r="M1706" s="21" t="s">
        <v>47</v>
      </c>
      <c r="N1706" s="21" t="s">
        <v>227</v>
      </c>
      <c r="O1706" s="21" t="s">
        <v>6529</v>
      </c>
      <c r="P1706" s="21" t="s">
        <v>12490</v>
      </c>
      <c r="Q1706" s="61">
        <f>COUNTIF('Hedef Liste'!$A:$A,A1706)</f>
        <v>1</v>
      </c>
    </row>
    <row r="1707" hidden="1">
      <c r="A1707" s="21" t="s">
        <v>4700</v>
      </c>
      <c r="B1707" s="21" t="s">
        <v>4701</v>
      </c>
      <c r="C1707" s="691" t="s">
        <v>12489</v>
      </c>
      <c r="D1707" s="21" t="s">
        <v>200</v>
      </c>
      <c r="E1707" s="692">
        <v>64.0</v>
      </c>
      <c r="F1707" s="692">
        <v>64.0</v>
      </c>
      <c r="G1707" s="692">
        <v>0.0</v>
      </c>
      <c r="H1707" s="692">
        <v>24.0</v>
      </c>
      <c r="I1707" s="692">
        <v>24.0</v>
      </c>
      <c r="J1707" s="693">
        <v>0.0</v>
      </c>
      <c r="K1707" s="21" t="s">
        <v>4702</v>
      </c>
      <c r="L1707" s="21">
        <v>2.4231701E9</v>
      </c>
      <c r="M1707" s="21" t="s">
        <v>47</v>
      </c>
      <c r="N1707" s="21" t="s">
        <v>145</v>
      </c>
      <c r="O1707" s="21" t="s">
        <v>4703</v>
      </c>
      <c r="P1707" s="21" t="s">
        <v>12490</v>
      </c>
      <c r="Q1707" s="61">
        <f>COUNTIF('Hedef Liste'!$A:$A,A1707)</f>
        <v>1</v>
      </c>
    </row>
    <row r="1708" hidden="1">
      <c r="A1708" s="21" t="s">
        <v>2019</v>
      </c>
      <c r="B1708" s="21" t="s">
        <v>2020</v>
      </c>
      <c r="C1708" s="691" t="s">
        <v>12489</v>
      </c>
      <c r="D1708" s="21" t="s">
        <v>74</v>
      </c>
      <c r="E1708" s="692">
        <v>75.0</v>
      </c>
      <c r="F1708" s="692">
        <v>6.0</v>
      </c>
      <c r="G1708" s="692">
        <v>0.0</v>
      </c>
      <c r="H1708" s="692">
        <v>23.0</v>
      </c>
      <c r="I1708" s="692">
        <v>23.0</v>
      </c>
      <c r="J1708" s="693">
        <v>0.0</v>
      </c>
      <c r="K1708" s="21" t="s">
        <v>2021</v>
      </c>
      <c r="L1708" s="21">
        <v>2.423129798E9</v>
      </c>
      <c r="M1708" s="21" t="s">
        <v>47</v>
      </c>
      <c r="N1708" s="21" t="s">
        <v>81</v>
      </c>
      <c r="O1708" s="21" t="s">
        <v>2022</v>
      </c>
      <c r="P1708" s="21" t="s">
        <v>12490</v>
      </c>
      <c r="Q1708" s="61">
        <f>COUNTIF('Hedef Liste'!$A:$A,A1708)</f>
        <v>1</v>
      </c>
    </row>
    <row r="1709" hidden="1">
      <c r="A1709" s="21" t="s">
        <v>13452</v>
      </c>
      <c r="B1709" s="21" t="s">
        <v>13453</v>
      </c>
      <c r="C1709" s="691" t="s">
        <v>12489</v>
      </c>
      <c r="D1709" s="21" t="s">
        <v>110</v>
      </c>
      <c r="E1709" s="692">
        <v>135.0</v>
      </c>
      <c r="F1709" s="692">
        <v>16.0</v>
      </c>
      <c r="G1709" s="692">
        <v>18.0</v>
      </c>
      <c r="H1709" s="692">
        <v>44.0</v>
      </c>
      <c r="I1709" s="692">
        <v>62.0</v>
      </c>
      <c r="J1709" s="693">
        <v>0.29</v>
      </c>
      <c r="K1709" s="21" t="s">
        <v>2158</v>
      </c>
      <c r="L1709" s="21">
        <v>5.52481444E9</v>
      </c>
      <c r="M1709" s="21" t="s">
        <v>47</v>
      </c>
      <c r="N1709" s="21" t="s">
        <v>227</v>
      </c>
      <c r="O1709" s="21" t="s">
        <v>2159</v>
      </c>
      <c r="P1709" s="21" t="s">
        <v>12490</v>
      </c>
      <c r="Q1709" s="61">
        <f>COUNTIF('Hedef Liste'!$A:$A,A1709)</f>
        <v>0</v>
      </c>
    </row>
    <row r="1710" hidden="1">
      <c r="A1710" s="21" t="s">
        <v>13454</v>
      </c>
      <c r="B1710" s="21" t="s">
        <v>13455</v>
      </c>
      <c r="C1710" s="691" t="s">
        <v>12489</v>
      </c>
      <c r="D1710" s="21" t="s">
        <v>1449</v>
      </c>
      <c r="E1710" s="692">
        <v>28.0</v>
      </c>
      <c r="F1710" s="692">
        <v>8.0</v>
      </c>
      <c r="G1710" s="692">
        <v>63.0</v>
      </c>
      <c r="H1710" s="692">
        <v>7.0</v>
      </c>
      <c r="I1710" s="692">
        <v>70.0</v>
      </c>
      <c r="J1710" s="693">
        <v>0.9</v>
      </c>
      <c r="K1710" s="21" t="s">
        <v>5810</v>
      </c>
      <c r="L1710" s="21">
        <v>5.539472217E9</v>
      </c>
      <c r="M1710" s="21" t="s">
        <v>47</v>
      </c>
      <c r="N1710" s="21" t="s">
        <v>187</v>
      </c>
      <c r="O1710" s="21" t="s">
        <v>13456</v>
      </c>
      <c r="P1710" s="21" t="s">
        <v>12490</v>
      </c>
      <c r="Q1710" s="61">
        <f>COUNTIF('Hedef Liste'!$A:$A,A1710)</f>
        <v>0</v>
      </c>
    </row>
    <row r="1711" hidden="1">
      <c r="A1711" s="21" t="s">
        <v>2131</v>
      </c>
      <c r="B1711" s="21" t="s">
        <v>2132</v>
      </c>
      <c r="C1711" s="691" t="s">
        <v>12489</v>
      </c>
      <c r="D1711" s="21" t="s">
        <v>344</v>
      </c>
      <c r="E1711" s="692">
        <v>36167.0</v>
      </c>
      <c r="F1711" s="692">
        <v>1110.0</v>
      </c>
      <c r="G1711" s="692">
        <v>18.0</v>
      </c>
      <c r="H1711" s="692">
        <v>8.0</v>
      </c>
      <c r="I1711" s="692">
        <v>26.0</v>
      </c>
      <c r="J1711" s="696">
        <v>0.69</v>
      </c>
      <c r="K1711" s="21" t="s">
        <v>2133</v>
      </c>
      <c r="L1711" s="21">
        <v>5.411040707E9</v>
      </c>
      <c r="M1711" s="21" t="s">
        <v>65</v>
      </c>
      <c r="N1711" s="21" t="s">
        <v>112</v>
      </c>
      <c r="O1711" s="21" t="s">
        <v>2134</v>
      </c>
      <c r="P1711" s="21" t="s">
        <v>12490</v>
      </c>
      <c r="Q1711" s="61">
        <f>COUNTIF('Hedef Liste'!$A:$A,A1711)</f>
        <v>1</v>
      </c>
    </row>
    <row r="1712" hidden="1">
      <c r="A1712" s="21" t="s">
        <v>3418</v>
      </c>
      <c r="B1712" s="21" t="s">
        <v>3419</v>
      </c>
      <c r="C1712" s="691" t="s">
        <v>12489</v>
      </c>
      <c r="D1712" s="21" t="s">
        <v>74</v>
      </c>
      <c r="E1712" s="692">
        <v>16.0</v>
      </c>
      <c r="F1712" s="694"/>
      <c r="G1712" s="692">
        <v>0.0</v>
      </c>
      <c r="H1712" s="692">
        <v>49.0</v>
      </c>
      <c r="I1712" s="692">
        <v>49.0</v>
      </c>
      <c r="J1712" s="693">
        <v>0.0</v>
      </c>
      <c r="K1712" s="21" t="s">
        <v>3420</v>
      </c>
      <c r="L1712" s="21">
        <v>5.510223341E9</v>
      </c>
      <c r="M1712" s="21" t="s">
        <v>368</v>
      </c>
      <c r="N1712" s="21" t="s">
        <v>369</v>
      </c>
      <c r="O1712" s="21" t="s">
        <v>3421</v>
      </c>
      <c r="P1712" s="21" t="s">
        <v>12490</v>
      </c>
      <c r="Q1712" s="61">
        <f>COUNTIF('Hedef Liste'!$A:$A,A1712)</f>
        <v>1</v>
      </c>
    </row>
    <row r="1713" hidden="1">
      <c r="A1713" s="21" t="s">
        <v>1130</v>
      </c>
      <c r="B1713" s="21" t="s">
        <v>1131</v>
      </c>
      <c r="C1713" s="691" t="s">
        <v>12489</v>
      </c>
      <c r="D1713" s="21" t="s">
        <v>818</v>
      </c>
      <c r="E1713" s="692">
        <v>56.0</v>
      </c>
      <c r="F1713" s="692">
        <v>22.0</v>
      </c>
      <c r="G1713" s="692">
        <v>24.0</v>
      </c>
      <c r="H1713" s="692">
        <v>71.0</v>
      </c>
      <c r="I1713" s="692">
        <v>95.0</v>
      </c>
      <c r="J1713" s="693">
        <v>0.25</v>
      </c>
      <c r="K1713" s="21" t="s">
        <v>1132</v>
      </c>
      <c r="L1713" s="21">
        <v>2.4222927E9</v>
      </c>
      <c r="M1713" s="21" t="s">
        <v>138</v>
      </c>
      <c r="N1713" s="21" t="s">
        <v>382</v>
      </c>
      <c r="O1713" s="21" t="s">
        <v>1133</v>
      </c>
      <c r="P1713" s="21" t="s">
        <v>12490</v>
      </c>
      <c r="Q1713" s="61">
        <f>COUNTIF('Hedef Liste'!$A:$A,A1713)</f>
        <v>1</v>
      </c>
    </row>
    <row r="1714" hidden="1">
      <c r="A1714" s="21" t="s">
        <v>385</v>
      </c>
      <c r="B1714" s="21" t="s">
        <v>386</v>
      </c>
      <c r="C1714" s="691" t="s">
        <v>12489</v>
      </c>
      <c r="D1714" s="21" t="s">
        <v>200</v>
      </c>
      <c r="E1714" s="692">
        <v>123.0</v>
      </c>
      <c r="F1714" s="692">
        <v>64.0</v>
      </c>
      <c r="G1714" s="692">
        <v>0.0</v>
      </c>
      <c r="H1714" s="692">
        <v>54.0</v>
      </c>
      <c r="I1714" s="692">
        <v>54.0</v>
      </c>
      <c r="J1714" s="693">
        <v>0.0</v>
      </c>
      <c r="K1714" s="21" t="s">
        <v>387</v>
      </c>
      <c r="L1714" s="21">
        <v>5.4621451E9</v>
      </c>
      <c r="M1714" s="21" t="s">
        <v>388</v>
      </c>
      <c r="N1714" s="21" t="s">
        <v>389</v>
      </c>
      <c r="O1714" s="21" t="s">
        <v>390</v>
      </c>
      <c r="P1714" s="21" t="s">
        <v>12490</v>
      </c>
      <c r="Q1714" s="61">
        <f>COUNTIF('Hedef Liste'!$A:$A,A1714)</f>
        <v>1</v>
      </c>
    </row>
    <row r="1715" hidden="1">
      <c r="A1715" s="21" t="s">
        <v>865</v>
      </c>
      <c r="B1715" s="21" t="s">
        <v>866</v>
      </c>
      <c r="C1715" s="691" t="s">
        <v>12489</v>
      </c>
      <c r="D1715" s="21" t="s">
        <v>110</v>
      </c>
      <c r="E1715" s="692">
        <v>32.0</v>
      </c>
      <c r="F1715" s="692">
        <v>16.0</v>
      </c>
      <c r="G1715" s="692">
        <v>9.0</v>
      </c>
      <c r="H1715" s="692">
        <v>51.0</v>
      </c>
      <c r="I1715" s="692">
        <v>60.0</v>
      </c>
      <c r="J1715" s="693">
        <v>0.15</v>
      </c>
      <c r="K1715" s="21" t="s">
        <v>867</v>
      </c>
      <c r="L1715" s="21">
        <v>5.444252009E9</v>
      </c>
      <c r="M1715" s="21" t="s">
        <v>47</v>
      </c>
      <c r="N1715" s="21" t="s">
        <v>81</v>
      </c>
      <c r="O1715" s="21" t="s">
        <v>868</v>
      </c>
      <c r="P1715" s="21" t="s">
        <v>12490</v>
      </c>
      <c r="Q1715" s="61">
        <f>COUNTIF('Hedef Liste'!$A:$A,A1715)</f>
        <v>1</v>
      </c>
    </row>
    <row r="1716" hidden="1">
      <c r="A1716" s="21" t="s">
        <v>6900</v>
      </c>
      <c r="B1716" s="21" t="s">
        <v>6897</v>
      </c>
      <c r="C1716" s="691" t="s">
        <v>12489</v>
      </c>
      <c r="D1716" s="21" t="s">
        <v>233</v>
      </c>
      <c r="E1716" s="692">
        <v>71.0</v>
      </c>
      <c r="F1716" s="692">
        <v>32.0</v>
      </c>
      <c r="G1716" s="692">
        <v>9.0</v>
      </c>
      <c r="H1716" s="692">
        <v>94.0</v>
      </c>
      <c r="I1716" s="692">
        <v>103.0</v>
      </c>
      <c r="J1716" s="693">
        <v>0.09</v>
      </c>
      <c r="K1716" s="21" t="s">
        <v>6901</v>
      </c>
      <c r="L1716" s="21">
        <v>2.4223816E9</v>
      </c>
      <c r="M1716" s="21" t="s">
        <v>47</v>
      </c>
      <c r="N1716" s="21" t="s">
        <v>1037</v>
      </c>
      <c r="O1716" s="21" t="s">
        <v>6902</v>
      </c>
      <c r="P1716" s="21" t="s">
        <v>12490</v>
      </c>
      <c r="Q1716" s="61">
        <f>COUNTIF('Hedef Liste'!$A:$A,A1716)</f>
        <v>1</v>
      </c>
    </row>
    <row r="1717" hidden="1">
      <c r="A1717" s="21" t="s">
        <v>13457</v>
      </c>
      <c r="B1717" s="21" t="s">
        <v>10688</v>
      </c>
      <c r="C1717" s="691" t="s">
        <v>12489</v>
      </c>
      <c r="D1717" s="21" t="s">
        <v>63</v>
      </c>
      <c r="E1717" s="692">
        <v>12.0</v>
      </c>
      <c r="F1717" s="694"/>
      <c r="G1717" s="692">
        <v>10.0</v>
      </c>
      <c r="H1717" s="692">
        <v>13.0</v>
      </c>
      <c r="I1717" s="692">
        <v>23.0</v>
      </c>
      <c r="J1717" s="693">
        <v>0.43</v>
      </c>
      <c r="K1717" s="21" t="s">
        <v>867</v>
      </c>
      <c r="L1717" s="21">
        <v>5.444252009E9</v>
      </c>
      <c r="M1717" s="21" t="s">
        <v>47</v>
      </c>
      <c r="N1717" s="21" t="s">
        <v>81</v>
      </c>
      <c r="O1717" s="21" t="s">
        <v>1999</v>
      </c>
      <c r="P1717" s="21" t="s">
        <v>12490</v>
      </c>
      <c r="Q1717" s="61">
        <f>COUNTIF('Hedef Liste'!$A:$A,A1717)</f>
        <v>0</v>
      </c>
    </row>
    <row r="1718" hidden="1">
      <c r="A1718" s="21" t="s">
        <v>2137</v>
      </c>
      <c r="B1718" s="21" t="s">
        <v>2138</v>
      </c>
      <c r="C1718" s="691" t="s">
        <v>12489</v>
      </c>
      <c r="D1718" s="21" t="s">
        <v>200</v>
      </c>
      <c r="E1718" s="692">
        <v>1.0</v>
      </c>
      <c r="F1718" s="694"/>
      <c r="G1718" s="692">
        <v>0.0</v>
      </c>
      <c r="H1718" s="692">
        <v>39.0</v>
      </c>
      <c r="I1718" s="692">
        <v>39.0</v>
      </c>
      <c r="J1718" s="693">
        <v>0.0</v>
      </c>
      <c r="K1718" s="21" t="s">
        <v>2139</v>
      </c>
      <c r="L1718" s="21">
        <v>5.526565675E9</v>
      </c>
      <c r="M1718" s="21" t="s">
        <v>47</v>
      </c>
      <c r="N1718" s="21" t="s">
        <v>81</v>
      </c>
      <c r="O1718" s="21" t="s">
        <v>2140</v>
      </c>
      <c r="P1718" s="21" t="s">
        <v>12490</v>
      </c>
      <c r="Q1718" s="61">
        <f>COUNTIF('Hedef Liste'!$A:$A,A1718)</f>
        <v>1</v>
      </c>
    </row>
    <row r="1719" hidden="1">
      <c r="A1719" s="21" t="s">
        <v>3072</v>
      </c>
      <c r="B1719" s="21" t="s">
        <v>3073</v>
      </c>
      <c r="C1719" s="691" t="s">
        <v>12489</v>
      </c>
      <c r="D1719" s="21" t="s">
        <v>152</v>
      </c>
      <c r="E1719" s="692">
        <v>18.0</v>
      </c>
      <c r="F1719" s="692">
        <v>10.0</v>
      </c>
      <c r="G1719" s="692">
        <v>5.0</v>
      </c>
      <c r="H1719" s="692">
        <v>47.0</v>
      </c>
      <c r="I1719" s="692">
        <v>52.0</v>
      </c>
      <c r="J1719" s="693">
        <v>0.1</v>
      </c>
      <c r="K1719" s="21" t="s">
        <v>3074</v>
      </c>
      <c r="L1719" s="21">
        <v>2.423493335E9</v>
      </c>
      <c r="M1719" s="21" t="s">
        <v>47</v>
      </c>
      <c r="N1719" s="21" t="s">
        <v>187</v>
      </c>
      <c r="O1719" s="21" t="s">
        <v>3075</v>
      </c>
      <c r="P1719" s="21" t="s">
        <v>12490</v>
      </c>
      <c r="Q1719" s="61">
        <f>COUNTIF('Hedef Liste'!$A:$A,A1719)</f>
        <v>1</v>
      </c>
    </row>
    <row r="1720" hidden="1">
      <c r="A1720" s="698" t="s">
        <v>1809</v>
      </c>
      <c r="B1720" s="21" t="s">
        <v>1810</v>
      </c>
      <c r="C1720" s="691" t="s">
        <v>12489</v>
      </c>
      <c r="D1720" s="21" t="s">
        <v>143</v>
      </c>
      <c r="E1720" s="692">
        <v>11.0</v>
      </c>
      <c r="F1720" s="692">
        <v>6.0</v>
      </c>
      <c r="G1720" s="692">
        <v>3.0</v>
      </c>
      <c r="H1720" s="692">
        <v>5.0</v>
      </c>
      <c r="I1720" s="692">
        <v>8.0</v>
      </c>
      <c r="J1720" s="693">
        <v>0.38</v>
      </c>
      <c r="K1720" s="21" t="s">
        <v>1811</v>
      </c>
      <c r="L1720" s="21">
        <v>5.551811651E9</v>
      </c>
      <c r="M1720" s="21" t="s">
        <v>47</v>
      </c>
      <c r="N1720" s="21" t="s">
        <v>719</v>
      </c>
      <c r="O1720" s="21" t="s">
        <v>1812</v>
      </c>
      <c r="P1720" s="21" t="s">
        <v>12490</v>
      </c>
      <c r="Q1720" s="61">
        <f>COUNTIF('Hedef Liste'!$A:$A,A1720)</f>
        <v>1</v>
      </c>
    </row>
    <row r="1721" hidden="1">
      <c r="A1721" s="21" t="s">
        <v>1559</v>
      </c>
      <c r="B1721" s="21" t="s">
        <v>1560</v>
      </c>
      <c r="C1721" s="691" t="s">
        <v>12489</v>
      </c>
      <c r="D1721" s="21" t="s">
        <v>1449</v>
      </c>
      <c r="E1721" s="692">
        <v>144.0</v>
      </c>
      <c r="F1721" s="692">
        <v>33.0</v>
      </c>
      <c r="G1721" s="692">
        <v>0.0</v>
      </c>
      <c r="H1721" s="692">
        <v>15.0</v>
      </c>
      <c r="I1721" s="692">
        <v>15.0</v>
      </c>
      <c r="J1721" s="693">
        <v>0.0</v>
      </c>
      <c r="K1721" s="21" t="s">
        <v>1561</v>
      </c>
      <c r="L1721" s="21">
        <v>5.395726301E9</v>
      </c>
      <c r="M1721" s="21" t="s">
        <v>65</v>
      </c>
      <c r="N1721" s="21" t="s">
        <v>433</v>
      </c>
      <c r="O1721" s="21" t="s">
        <v>1562</v>
      </c>
      <c r="P1721" s="21" t="s">
        <v>12490</v>
      </c>
      <c r="Q1721" s="61">
        <f>COUNTIF('Hedef Liste'!$A:$A,A1721)</f>
        <v>1</v>
      </c>
    </row>
    <row r="1722" hidden="1">
      <c r="A1722" s="21" t="s">
        <v>6641</v>
      </c>
      <c r="B1722" s="21" t="s">
        <v>6642</v>
      </c>
      <c r="C1722" s="691" t="s">
        <v>12489</v>
      </c>
      <c r="D1722" s="21" t="s">
        <v>152</v>
      </c>
      <c r="E1722" s="692">
        <v>105.0</v>
      </c>
      <c r="F1722" s="692">
        <v>23.0</v>
      </c>
      <c r="G1722" s="692">
        <v>0.0</v>
      </c>
      <c r="H1722" s="692">
        <v>16.0</v>
      </c>
      <c r="I1722" s="692">
        <v>16.0</v>
      </c>
      <c r="J1722" s="693">
        <v>0.0</v>
      </c>
      <c r="K1722" s="21" t="s">
        <v>6643</v>
      </c>
      <c r="L1722" s="21">
        <v>2.42226262E9</v>
      </c>
      <c r="M1722" s="21" t="s">
        <v>138</v>
      </c>
      <c r="N1722" s="21" t="s">
        <v>4879</v>
      </c>
      <c r="O1722" s="21" t="s">
        <v>6644</v>
      </c>
      <c r="P1722" s="21" t="s">
        <v>12490</v>
      </c>
      <c r="Q1722" s="61">
        <f>COUNTIF('Hedef Liste'!$A:$A,A1722)</f>
        <v>1</v>
      </c>
    </row>
    <row r="1723" hidden="1">
      <c r="A1723" s="21" t="s">
        <v>7456</v>
      </c>
      <c r="B1723" s="21" t="s">
        <v>7457</v>
      </c>
      <c r="C1723" s="691" t="s">
        <v>12489</v>
      </c>
      <c r="D1723" s="21" t="s">
        <v>74</v>
      </c>
      <c r="E1723" s="692">
        <v>19.0</v>
      </c>
      <c r="F1723" s="692">
        <v>8.0</v>
      </c>
      <c r="G1723" s="692">
        <v>0.0</v>
      </c>
      <c r="H1723" s="692">
        <v>36.0</v>
      </c>
      <c r="I1723" s="692">
        <v>36.0</v>
      </c>
      <c r="J1723" s="693">
        <v>0.0</v>
      </c>
      <c r="K1723" s="21" t="s">
        <v>7458</v>
      </c>
      <c r="L1723" s="21">
        <v>5.349100218E9</v>
      </c>
      <c r="M1723" s="21" t="s">
        <v>47</v>
      </c>
      <c r="N1723" s="21" t="s">
        <v>187</v>
      </c>
      <c r="O1723" s="21" t="s">
        <v>7459</v>
      </c>
      <c r="P1723" s="21" t="s">
        <v>12490</v>
      </c>
      <c r="Q1723" s="61">
        <f>COUNTIF('Hedef Liste'!$A:$A,A1723)</f>
        <v>1</v>
      </c>
    </row>
    <row r="1724" hidden="1">
      <c r="A1724" s="21" t="s">
        <v>4173</v>
      </c>
      <c r="B1724" s="21" t="s">
        <v>13458</v>
      </c>
      <c r="C1724" s="691" t="s">
        <v>12489</v>
      </c>
      <c r="D1724" s="21" t="s">
        <v>200</v>
      </c>
      <c r="E1724" s="692">
        <v>5.0</v>
      </c>
      <c r="F1724" s="692">
        <v>3.0</v>
      </c>
      <c r="G1724" s="692">
        <v>0.0</v>
      </c>
      <c r="H1724" s="692">
        <v>31.0</v>
      </c>
      <c r="I1724" s="692">
        <v>31.0</v>
      </c>
      <c r="J1724" s="693">
        <v>0.0</v>
      </c>
      <c r="K1724" s="21" t="s">
        <v>4175</v>
      </c>
      <c r="L1724" s="21">
        <v>2.422475979E9</v>
      </c>
      <c r="M1724" s="21" t="s">
        <v>47</v>
      </c>
      <c r="N1724" s="21" t="s">
        <v>410</v>
      </c>
      <c r="O1724" s="21" t="s">
        <v>4176</v>
      </c>
      <c r="P1724" s="21" t="s">
        <v>12490</v>
      </c>
      <c r="Q1724" s="61">
        <f>COUNTIF('Hedef Liste'!$A:$A,A1724)</f>
        <v>1</v>
      </c>
    </row>
    <row r="1725" hidden="1">
      <c r="A1725" s="21" t="s">
        <v>5835</v>
      </c>
      <c r="B1725" s="21" t="s">
        <v>5836</v>
      </c>
      <c r="C1725" s="691" t="s">
        <v>12489</v>
      </c>
      <c r="D1725" s="21" t="s">
        <v>45</v>
      </c>
      <c r="E1725" s="692">
        <v>4.0</v>
      </c>
      <c r="F1725" s="692">
        <v>1.0</v>
      </c>
      <c r="G1725" s="692">
        <v>0.0</v>
      </c>
      <c r="H1725" s="692">
        <v>24.0</v>
      </c>
      <c r="I1725" s="692">
        <v>24.0</v>
      </c>
      <c r="J1725" s="696">
        <v>0.0</v>
      </c>
      <c r="K1725" s="21" t="s">
        <v>5837</v>
      </c>
      <c r="L1725" s="21">
        <v>5.012807117E9</v>
      </c>
      <c r="M1725" s="21" t="s">
        <v>47</v>
      </c>
      <c r="N1725" s="21" t="s">
        <v>47</v>
      </c>
      <c r="O1725" s="21" t="s">
        <v>5838</v>
      </c>
      <c r="P1725" s="21" t="s">
        <v>12490</v>
      </c>
      <c r="Q1725" s="61">
        <f>COUNTIF('Hedef Liste'!$A:$A,A1725)</f>
        <v>1</v>
      </c>
    </row>
    <row r="1726" hidden="1">
      <c r="A1726" s="21" t="s">
        <v>13459</v>
      </c>
      <c r="B1726" s="21" t="s">
        <v>13460</v>
      </c>
      <c r="C1726" s="691" t="s">
        <v>12489</v>
      </c>
      <c r="D1726" s="21" t="s">
        <v>200</v>
      </c>
      <c r="E1726" s="692">
        <v>44.0</v>
      </c>
      <c r="F1726" s="692">
        <v>13.0</v>
      </c>
      <c r="G1726" s="692">
        <v>13.0</v>
      </c>
      <c r="H1726" s="692">
        <v>0.0</v>
      </c>
      <c r="I1726" s="692">
        <v>13.0</v>
      </c>
      <c r="J1726" s="696">
        <v>1.0</v>
      </c>
      <c r="K1726" s="21" t="s">
        <v>13461</v>
      </c>
      <c r="L1726" s="21">
        <v>5.364019807E9</v>
      </c>
      <c r="M1726" s="21" t="s">
        <v>368</v>
      </c>
      <c r="N1726" s="21" t="s">
        <v>719</v>
      </c>
      <c r="O1726" s="21" t="s">
        <v>13462</v>
      </c>
      <c r="P1726" s="21" t="s">
        <v>12505</v>
      </c>
      <c r="Q1726" s="61">
        <f>COUNTIF('Hedef Liste'!$A:$A,A1726)</f>
        <v>0</v>
      </c>
    </row>
    <row r="1727" hidden="1">
      <c r="A1727" s="21" t="s">
        <v>5869</v>
      </c>
      <c r="B1727" s="21" t="s">
        <v>5870</v>
      </c>
      <c r="C1727" s="691" t="s">
        <v>12489</v>
      </c>
      <c r="D1727" s="21" t="s">
        <v>1828</v>
      </c>
      <c r="E1727" s="692">
        <v>16.0</v>
      </c>
      <c r="F1727" s="692">
        <v>2.0</v>
      </c>
      <c r="G1727" s="692">
        <v>0.0</v>
      </c>
      <c r="H1727" s="692">
        <v>5.0</v>
      </c>
      <c r="I1727" s="692">
        <v>5.0</v>
      </c>
      <c r="J1727" s="693">
        <v>0.0</v>
      </c>
      <c r="K1727" s="21" t="s">
        <v>5871</v>
      </c>
      <c r="L1727" s="21">
        <v>2.423169606E9</v>
      </c>
      <c r="M1727" s="21" t="s">
        <v>47</v>
      </c>
      <c r="N1727" s="21" t="s">
        <v>145</v>
      </c>
      <c r="O1727" s="21" t="s">
        <v>5872</v>
      </c>
      <c r="P1727" s="21" t="s">
        <v>12490</v>
      </c>
      <c r="Q1727" s="61">
        <f>COUNTIF('Hedef Liste'!$A:$A,A1727)</f>
        <v>1</v>
      </c>
    </row>
    <row r="1728" hidden="1">
      <c r="A1728" s="21" t="s">
        <v>947</v>
      </c>
      <c r="B1728" s="21" t="s">
        <v>948</v>
      </c>
      <c r="C1728" s="691" t="s">
        <v>12489</v>
      </c>
      <c r="D1728" s="21" t="s">
        <v>200</v>
      </c>
      <c r="E1728" s="692">
        <v>39.0</v>
      </c>
      <c r="F1728" s="692">
        <v>4.0</v>
      </c>
      <c r="G1728" s="692">
        <v>0.0</v>
      </c>
      <c r="H1728" s="692">
        <v>18.0</v>
      </c>
      <c r="I1728" s="692">
        <v>18.0</v>
      </c>
      <c r="J1728" s="693">
        <v>0.0</v>
      </c>
      <c r="K1728" s="21" t="s">
        <v>949</v>
      </c>
      <c r="L1728" s="21">
        <v>2.429992889E9</v>
      </c>
      <c r="M1728" s="21" t="s">
        <v>47</v>
      </c>
      <c r="N1728" s="21" t="s">
        <v>458</v>
      </c>
      <c r="O1728" s="21" t="s">
        <v>950</v>
      </c>
      <c r="P1728" s="21" t="s">
        <v>12490</v>
      </c>
      <c r="Q1728" s="61">
        <f>COUNTIF('Hedef Liste'!$A:$A,A1728)</f>
        <v>1</v>
      </c>
    </row>
    <row r="1729" hidden="1">
      <c r="A1729" s="21" t="s">
        <v>13463</v>
      </c>
      <c r="B1729" s="21" t="s">
        <v>10607</v>
      </c>
      <c r="C1729" s="691" t="s">
        <v>12489</v>
      </c>
      <c r="D1729" s="21" t="s">
        <v>818</v>
      </c>
      <c r="E1729" s="692">
        <v>182.0</v>
      </c>
      <c r="F1729" s="692">
        <v>58.0</v>
      </c>
      <c r="G1729" s="692">
        <v>9.0</v>
      </c>
      <c r="H1729" s="692">
        <v>10.0</v>
      </c>
      <c r="I1729" s="692">
        <v>19.0</v>
      </c>
      <c r="J1729" s="693">
        <v>0.47</v>
      </c>
      <c r="K1729" s="21" t="s">
        <v>13464</v>
      </c>
      <c r="L1729" s="21">
        <v>5.497690412E9</v>
      </c>
      <c r="M1729" s="21" t="s">
        <v>47</v>
      </c>
      <c r="N1729" s="21" t="s">
        <v>500</v>
      </c>
      <c r="O1729" s="21" t="s">
        <v>10610</v>
      </c>
      <c r="P1729" s="21" t="s">
        <v>12490</v>
      </c>
      <c r="Q1729" s="61">
        <f>COUNTIF('Hedef Liste'!$A:$A,A1729)</f>
        <v>0</v>
      </c>
    </row>
    <row r="1730" hidden="1">
      <c r="A1730" s="21" t="s">
        <v>6495</v>
      </c>
      <c r="B1730" s="21" t="s">
        <v>6496</v>
      </c>
      <c r="C1730" s="691" t="s">
        <v>12489</v>
      </c>
      <c r="D1730" s="21" t="s">
        <v>126</v>
      </c>
      <c r="E1730" s="692">
        <v>44.0</v>
      </c>
      <c r="F1730" s="692">
        <v>12.0</v>
      </c>
      <c r="G1730" s="692">
        <v>2.0</v>
      </c>
      <c r="H1730" s="692">
        <v>17.0</v>
      </c>
      <c r="I1730" s="692">
        <v>19.0</v>
      </c>
      <c r="J1730" s="693">
        <v>0.11</v>
      </c>
      <c r="K1730" s="21" t="s">
        <v>6497</v>
      </c>
      <c r="L1730" s="21">
        <v>5.494944941E9</v>
      </c>
      <c r="M1730" s="21" t="s">
        <v>47</v>
      </c>
      <c r="N1730" s="21" t="s">
        <v>451</v>
      </c>
      <c r="O1730" s="21" t="s">
        <v>6498</v>
      </c>
      <c r="P1730" s="21" t="s">
        <v>12490</v>
      </c>
      <c r="Q1730" s="61">
        <f>COUNTIF('Hedef Liste'!$A:$A,A1730)</f>
        <v>1</v>
      </c>
    </row>
    <row r="1731" hidden="1">
      <c r="A1731" s="21" t="s">
        <v>7474</v>
      </c>
      <c r="B1731" s="21" t="s">
        <v>7475</v>
      </c>
      <c r="C1731" s="691" t="s">
        <v>12489</v>
      </c>
      <c r="D1731" s="21" t="s">
        <v>200</v>
      </c>
      <c r="E1731" s="692">
        <v>89.0</v>
      </c>
      <c r="F1731" s="692">
        <v>3.0</v>
      </c>
      <c r="G1731" s="692">
        <v>6.0</v>
      </c>
      <c r="H1731" s="692">
        <v>22.0</v>
      </c>
      <c r="I1731" s="692">
        <v>28.0</v>
      </c>
      <c r="J1731" s="693">
        <v>0.21</v>
      </c>
      <c r="K1731" s="21" t="s">
        <v>7476</v>
      </c>
      <c r="L1731" s="21">
        <v>5.465220339E9</v>
      </c>
      <c r="M1731" s="21" t="s">
        <v>65</v>
      </c>
      <c r="N1731" s="21" t="s">
        <v>550</v>
      </c>
      <c r="O1731" s="21" t="s">
        <v>7477</v>
      </c>
      <c r="P1731" s="21" t="s">
        <v>12490</v>
      </c>
      <c r="Q1731" s="61">
        <f>COUNTIF('Hedef Liste'!$A:$A,A1731)</f>
        <v>1</v>
      </c>
    </row>
    <row r="1732" hidden="1">
      <c r="A1732" s="21" t="s">
        <v>7159</v>
      </c>
      <c r="B1732" s="21" t="s">
        <v>7160</v>
      </c>
      <c r="C1732" s="691" t="s">
        <v>12489</v>
      </c>
      <c r="D1732" s="21" t="s">
        <v>74</v>
      </c>
      <c r="E1732" s="692">
        <v>1.0</v>
      </c>
      <c r="F1732" s="692">
        <v>1.0</v>
      </c>
      <c r="G1732" s="692">
        <v>19.0</v>
      </c>
      <c r="H1732" s="692">
        <v>22.0</v>
      </c>
      <c r="I1732" s="692">
        <v>41.0</v>
      </c>
      <c r="J1732" s="693">
        <v>0.46</v>
      </c>
      <c r="K1732" s="21" t="s">
        <v>7161</v>
      </c>
      <c r="L1732" s="21">
        <v>5.543150776E9</v>
      </c>
      <c r="M1732" s="21" t="s">
        <v>65</v>
      </c>
      <c r="N1732" s="21" t="s">
        <v>112</v>
      </c>
      <c r="O1732" s="21" t="s">
        <v>7162</v>
      </c>
      <c r="P1732" s="21" t="s">
        <v>12490</v>
      </c>
      <c r="Q1732" s="61">
        <f>COUNTIF('Hedef Liste'!$A:$A,A1732)</f>
        <v>1</v>
      </c>
    </row>
    <row r="1733" hidden="1">
      <c r="A1733" s="21" t="s">
        <v>4553</v>
      </c>
      <c r="B1733" s="21" t="s">
        <v>4554</v>
      </c>
      <c r="C1733" s="691" t="s">
        <v>12489</v>
      </c>
      <c r="D1733" s="21" t="s">
        <v>74</v>
      </c>
      <c r="F1733" s="694"/>
      <c r="G1733" s="692">
        <v>11.0</v>
      </c>
      <c r="H1733" s="692">
        <v>3.0</v>
      </c>
      <c r="I1733" s="692">
        <v>14.0</v>
      </c>
      <c r="J1733" s="693">
        <v>0.79</v>
      </c>
      <c r="K1733" s="21" t="s">
        <v>4555</v>
      </c>
      <c r="L1733" s="21">
        <v>2.422420777E9</v>
      </c>
      <c r="M1733" s="21" t="s">
        <v>47</v>
      </c>
      <c r="N1733" s="21" t="s">
        <v>81</v>
      </c>
      <c r="O1733" s="21" t="s">
        <v>4556</v>
      </c>
      <c r="P1733" s="21" t="s">
        <v>12490</v>
      </c>
      <c r="Q1733" s="61">
        <f>COUNTIF('Hedef Liste'!$A:$A,A1733)</f>
        <v>1</v>
      </c>
    </row>
    <row r="1734" hidden="1">
      <c r="A1734" s="21" t="s">
        <v>1253</v>
      </c>
      <c r="B1734" s="21" t="s">
        <v>1254</v>
      </c>
      <c r="C1734" s="691" t="s">
        <v>12489</v>
      </c>
      <c r="D1734" s="21" t="s">
        <v>818</v>
      </c>
      <c r="E1734" s="692">
        <v>10.0</v>
      </c>
      <c r="F1734" s="692">
        <v>4.0</v>
      </c>
      <c r="G1734" s="692">
        <v>0.0</v>
      </c>
      <c r="H1734" s="692">
        <v>55.0</v>
      </c>
      <c r="I1734" s="692">
        <v>55.0</v>
      </c>
      <c r="J1734" s="693">
        <v>0.0</v>
      </c>
      <c r="K1734" s="21" t="s">
        <v>1255</v>
      </c>
      <c r="L1734" s="21">
        <v>5.326744927E9</v>
      </c>
      <c r="M1734" s="21" t="s">
        <v>138</v>
      </c>
      <c r="N1734" s="21" t="s">
        <v>1256</v>
      </c>
      <c r="O1734" s="21" t="s">
        <v>1257</v>
      </c>
      <c r="P1734" s="21" t="s">
        <v>12490</v>
      </c>
      <c r="Q1734" s="61">
        <f>COUNTIF('Hedef Liste'!$A:$A,A1734)</f>
        <v>1</v>
      </c>
    </row>
    <row r="1735" hidden="1">
      <c r="A1735" s="21" t="s">
        <v>13465</v>
      </c>
      <c r="B1735" s="21" t="s">
        <v>3003</v>
      </c>
      <c r="C1735" s="691" t="s">
        <v>12489</v>
      </c>
      <c r="D1735" s="21" t="s">
        <v>152</v>
      </c>
      <c r="E1735" s="692">
        <v>48.0</v>
      </c>
      <c r="F1735" s="692">
        <v>31.0</v>
      </c>
      <c r="G1735" s="692">
        <v>9.0</v>
      </c>
      <c r="H1735" s="692">
        <v>33.0</v>
      </c>
      <c r="I1735" s="692">
        <v>42.0</v>
      </c>
      <c r="J1735" s="693">
        <v>0.21</v>
      </c>
      <c r="K1735" s="21" t="s">
        <v>13466</v>
      </c>
      <c r="L1735" s="21">
        <v>2.422294701E9</v>
      </c>
      <c r="M1735" s="21" t="s">
        <v>138</v>
      </c>
      <c r="N1735" s="21" t="s">
        <v>1756</v>
      </c>
      <c r="O1735" s="21" t="s">
        <v>3005</v>
      </c>
      <c r="P1735" s="21" t="s">
        <v>12490</v>
      </c>
      <c r="Q1735" s="61">
        <f>COUNTIF('Hedef Liste'!$A:$A,A1735)</f>
        <v>0</v>
      </c>
    </row>
    <row r="1736" hidden="1">
      <c r="A1736" s="21" t="s">
        <v>7146</v>
      </c>
      <c r="B1736" s="21" t="s">
        <v>7147</v>
      </c>
      <c r="C1736" s="691" t="s">
        <v>12489</v>
      </c>
      <c r="D1736" s="21" t="s">
        <v>818</v>
      </c>
      <c r="E1736" s="692">
        <v>8.0</v>
      </c>
      <c r="F1736" s="692">
        <v>4.0</v>
      </c>
      <c r="G1736" s="692">
        <v>0.0</v>
      </c>
      <c r="H1736" s="692">
        <v>18.0</v>
      </c>
      <c r="I1736" s="692">
        <v>18.0</v>
      </c>
      <c r="J1736" s="693">
        <v>0.0</v>
      </c>
      <c r="K1736" s="21" t="s">
        <v>7148</v>
      </c>
      <c r="L1736" s="21">
        <v>5.448667956E9</v>
      </c>
      <c r="M1736" s="21" t="s">
        <v>65</v>
      </c>
      <c r="N1736" s="21" t="s">
        <v>1002</v>
      </c>
      <c r="O1736" s="21" t="s">
        <v>7149</v>
      </c>
      <c r="P1736" s="21" t="s">
        <v>12490</v>
      </c>
      <c r="Q1736" s="61">
        <f>COUNTIF('Hedef Liste'!$A:$A,A1736)</f>
        <v>1</v>
      </c>
    </row>
    <row r="1737" hidden="1">
      <c r="A1737" s="21" t="s">
        <v>7403</v>
      </c>
      <c r="B1737" s="21" t="s">
        <v>7404</v>
      </c>
      <c r="C1737" s="691" t="s">
        <v>12489</v>
      </c>
      <c r="D1737" s="21" t="s">
        <v>74</v>
      </c>
      <c r="E1737" s="692">
        <v>50.0</v>
      </c>
      <c r="F1737" s="692">
        <v>46.0</v>
      </c>
      <c r="G1737" s="692">
        <v>18.0</v>
      </c>
      <c r="H1737" s="692">
        <v>23.0</v>
      </c>
      <c r="I1737" s="692">
        <v>41.0</v>
      </c>
      <c r="J1737" s="693">
        <v>0.44</v>
      </c>
      <c r="K1737" s="21" t="s">
        <v>3236</v>
      </c>
      <c r="L1737" s="21">
        <v>2.422277727E9</v>
      </c>
      <c r="M1737" s="21" t="s">
        <v>65</v>
      </c>
      <c r="N1737" s="21" t="s">
        <v>66</v>
      </c>
      <c r="O1737" s="21" t="s">
        <v>7405</v>
      </c>
      <c r="P1737" s="21" t="s">
        <v>12490</v>
      </c>
      <c r="Q1737" s="61">
        <f>COUNTIF('Hedef Liste'!$A:$A,A1737)</f>
        <v>1</v>
      </c>
    </row>
    <row r="1738" hidden="1">
      <c r="A1738" s="21" t="s">
        <v>8367</v>
      </c>
      <c r="B1738" s="21" t="s">
        <v>8368</v>
      </c>
      <c r="C1738" s="691" t="s">
        <v>12489</v>
      </c>
      <c r="D1738" s="21" t="s">
        <v>325</v>
      </c>
      <c r="E1738" s="692">
        <v>84.0</v>
      </c>
      <c r="F1738" s="692">
        <v>43.0</v>
      </c>
      <c r="G1738" s="692">
        <v>8.0</v>
      </c>
      <c r="H1738" s="692">
        <v>15.0</v>
      </c>
      <c r="I1738" s="692">
        <v>23.0</v>
      </c>
      <c r="J1738" s="696">
        <v>0.35</v>
      </c>
      <c r="K1738" s="21" t="s">
        <v>8369</v>
      </c>
      <c r="L1738" s="21">
        <v>5.550960954E9</v>
      </c>
      <c r="M1738" s="21" t="s">
        <v>65</v>
      </c>
      <c r="N1738" s="21" t="s">
        <v>112</v>
      </c>
      <c r="O1738" s="21" t="s">
        <v>8370</v>
      </c>
      <c r="P1738" s="21" t="s">
        <v>12490</v>
      </c>
      <c r="Q1738" s="61">
        <f>COUNTIF('Hedef Liste'!$A:$A,A1738)</f>
        <v>1</v>
      </c>
    </row>
    <row r="1739" hidden="1">
      <c r="A1739" s="21" t="s">
        <v>3600</v>
      </c>
      <c r="B1739" s="21" t="s">
        <v>3601</v>
      </c>
      <c r="C1739" s="691" t="s">
        <v>12489</v>
      </c>
      <c r="D1739" s="21" t="s">
        <v>102</v>
      </c>
      <c r="E1739" s="692">
        <v>77.0</v>
      </c>
      <c r="F1739" s="692">
        <v>53.0</v>
      </c>
      <c r="G1739" s="692">
        <v>0.0</v>
      </c>
      <c r="H1739" s="692">
        <v>36.0</v>
      </c>
      <c r="I1739" s="692">
        <v>36.0</v>
      </c>
      <c r="J1739" s="693">
        <v>0.0</v>
      </c>
      <c r="K1739" s="21" t="s">
        <v>3602</v>
      </c>
      <c r="L1739" s="21">
        <v>2.428552211E9</v>
      </c>
      <c r="M1739" s="21" t="s">
        <v>1147</v>
      </c>
      <c r="N1739" s="21" t="s">
        <v>483</v>
      </c>
      <c r="O1739" s="21" t="s">
        <v>3603</v>
      </c>
      <c r="P1739" s="21" t="s">
        <v>12490</v>
      </c>
      <c r="Q1739" s="61">
        <f>COUNTIF('Hedef Liste'!$A:$A,A1739)</f>
        <v>1</v>
      </c>
    </row>
    <row r="1740" hidden="1">
      <c r="A1740" s="21" t="s">
        <v>8379</v>
      </c>
      <c r="B1740" s="21" t="s">
        <v>8380</v>
      </c>
      <c r="C1740" s="691" t="s">
        <v>12489</v>
      </c>
      <c r="D1740" s="21" t="s">
        <v>325</v>
      </c>
      <c r="E1740" s="692">
        <v>40.0</v>
      </c>
      <c r="F1740" s="692">
        <v>30.0</v>
      </c>
      <c r="G1740" s="692">
        <v>7.0</v>
      </c>
      <c r="H1740" s="692">
        <v>16.0</v>
      </c>
      <c r="I1740" s="692">
        <v>23.0</v>
      </c>
      <c r="J1740" s="693">
        <v>0.3</v>
      </c>
      <c r="K1740" s="21" t="s">
        <v>8381</v>
      </c>
      <c r="L1740" s="21">
        <v>5.304727108E9</v>
      </c>
      <c r="M1740" s="21" t="s">
        <v>47</v>
      </c>
      <c r="N1740" s="21" t="s">
        <v>458</v>
      </c>
      <c r="O1740" s="21" t="s">
        <v>8382</v>
      </c>
      <c r="P1740" s="21" t="s">
        <v>12490</v>
      </c>
      <c r="Q1740" s="61">
        <f>COUNTIF('Hedef Liste'!$A:$A,A1740)</f>
        <v>1</v>
      </c>
    </row>
    <row r="1741" hidden="1">
      <c r="A1741" s="21" t="s">
        <v>4115</v>
      </c>
      <c r="B1741" s="21" t="s">
        <v>4116</v>
      </c>
      <c r="C1741" s="691" t="s">
        <v>12489</v>
      </c>
      <c r="D1741" s="21" t="s">
        <v>45</v>
      </c>
      <c r="E1741" s="692">
        <v>5.0</v>
      </c>
      <c r="F1741" s="694"/>
      <c r="G1741" s="692">
        <v>0.0</v>
      </c>
      <c r="H1741" s="692">
        <v>33.0</v>
      </c>
      <c r="I1741" s="692">
        <v>33.0</v>
      </c>
      <c r="J1741" s="693">
        <v>0.0</v>
      </c>
      <c r="K1741" s="21" t="s">
        <v>4117</v>
      </c>
      <c r="L1741" s="21">
        <v>2.4283613E9</v>
      </c>
      <c r="M1741" s="21" t="s">
        <v>304</v>
      </c>
      <c r="N1741" s="21" t="s">
        <v>4118</v>
      </c>
      <c r="O1741" s="21" t="s">
        <v>4119</v>
      </c>
      <c r="P1741" s="21" t="s">
        <v>12490</v>
      </c>
      <c r="Q1741" s="61">
        <f>COUNTIF('Hedef Liste'!$A:$A,A1741)</f>
        <v>1</v>
      </c>
    </row>
    <row r="1742" hidden="1">
      <c r="A1742" s="21" t="s">
        <v>13467</v>
      </c>
      <c r="B1742" s="21" t="s">
        <v>13468</v>
      </c>
      <c r="C1742" s="691" t="s">
        <v>12489</v>
      </c>
      <c r="D1742" s="21" t="s">
        <v>325</v>
      </c>
      <c r="E1742" s="692">
        <v>259.0</v>
      </c>
      <c r="F1742" s="692">
        <v>116.0</v>
      </c>
      <c r="G1742" s="692">
        <v>64.0</v>
      </c>
      <c r="H1742" s="692">
        <v>0.0</v>
      </c>
      <c r="I1742" s="692">
        <v>64.0</v>
      </c>
      <c r="J1742" s="693">
        <v>1.0</v>
      </c>
      <c r="K1742" s="21" t="s">
        <v>13469</v>
      </c>
      <c r="L1742" s="21">
        <v>5.411737293E9</v>
      </c>
      <c r="M1742" s="21" t="s">
        <v>65</v>
      </c>
      <c r="N1742" s="21" t="s">
        <v>169</v>
      </c>
      <c r="O1742" s="21" t="s">
        <v>13470</v>
      </c>
      <c r="P1742" s="21" t="s">
        <v>12505</v>
      </c>
      <c r="Q1742" s="61">
        <f>COUNTIF('Hedef Liste'!$A:$A,A1742)</f>
        <v>0</v>
      </c>
    </row>
    <row r="1743" hidden="1">
      <c r="A1743" s="21" t="s">
        <v>1826</v>
      </c>
      <c r="B1743" s="21" t="s">
        <v>1827</v>
      </c>
      <c r="C1743" s="691" t="s">
        <v>12489</v>
      </c>
      <c r="D1743" s="21" t="s">
        <v>1828</v>
      </c>
      <c r="E1743" s="692">
        <v>19.0</v>
      </c>
      <c r="F1743" s="692">
        <v>1.0</v>
      </c>
      <c r="G1743" s="692">
        <v>0.0</v>
      </c>
      <c r="H1743" s="692">
        <v>78.0</v>
      </c>
      <c r="I1743" s="692">
        <v>78.0</v>
      </c>
      <c r="J1743" s="693">
        <v>0.0</v>
      </c>
      <c r="K1743" s="21" t="s">
        <v>1829</v>
      </c>
      <c r="L1743" s="21">
        <v>5.466066108E9</v>
      </c>
      <c r="M1743" s="21" t="s">
        <v>47</v>
      </c>
      <c r="N1743" s="21" t="s">
        <v>566</v>
      </c>
      <c r="O1743" s="21" t="s">
        <v>1830</v>
      </c>
      <c r="P1743" s="21" t="s">
        <v>12490</v>
      </c>
      <c r="Q1743" s="61">
        <f>COUNTIF('Hedef Liste'!$A:$A,A1743)</f>
        <v>1</v>
      </c>
    </row>
    <row r="1744" hidden="1">
      <c r="A1744" s="21" t="s">
        <v>13471</v>
      </c>
      <c r="B1744" s="21" t="s">
        <v>13472</v>
      </c>
      <c r="C1744" s="691" t="s">
        <v>12489</v>
      </c>
      <c r="D1744" s="21" t="s">
        <v>152</v>
      </c>
      <c r="E1744" s="692">
        <v>1395.0</v>
      </c>
      <c r="F1744" s="692">
        <v>127.0</v>
      </c>
      <c r="G1744" s="692">
        <v>23.0</v>
      </c>
      <c r="H1744" s="692">
        <v>0.0</v>
      </c>
      <c r="I1744" s="692">
        <v>23.0</v>
      </c>
      <c r="J1744" s="693">
        <v>1.0</v>
      </c>
      <c r="K1744" s="21" t="s">
        <v>13473</v>
      </c>
      <c r="L1744" s="21">
        <v>2.422301161E9</v>
      </c>
      <c r="M1744" s="21" t="s">
        <v>138</v>
      </c>
      <c r="N1744" s="21" t="s">
        <v>382</v>
      </c>
      <c r="O1744" s="21" t="s">
        <v>13474</v>
      </c>
      <c r="P1744" s="21" t="s">
        <v>12505</v>
      </c>
      <c r="Q1744" s="61">
        <f>COUNTIF('Hedef Liste'!$A:$A,A1744)</f>
        <v>0</v>
      </c>
    </row>
    <row r="1745" hidden="1">
      <c r="A1745" s="21" t="s">
        <v>2101</v>
      </c>
      <c r="B1745" s="21" t="s">
        <v>2102</v>
      </c>
      <c r="C1745" s="691" t="s">
        <v>12489</v>
      </c>
      <c r="D1745" s="21" t="s">
        <v>74</v>
      </c>
      <c r="E1745" s="692">
        <v>146.0</v>
      </c>
      <c r="F1745" s="692">
        <v>7.0</v>
      </c>
      <c r="G1745" s="692">
        <v>35.0</v>
      </c>
      <c r="H1745" s="692">
        <v>7.0</v>
      </c>
      <c r="I1745" s="692">
        <v>42.0</v>
      </c>
      <c r="J1745" s="693">
        <v>0.83</v>
      </c>
      <c r="K1745" s="21" t="s">
        <v>2103</v>
      </c>
      <c r="L1745" s="21">
        <v>5.366231548E9</v>
      </c>
      <c r="M1745" s="21" t="s">
        <v>47</v>
      </c>
      <c r="N1745" s="21" t="s">
        <v>227</v>
      </c>
      <c r="O1745" s="21" t="s">
        <v>2104</v>
      </c>
      <c r="P1745" s="21" t="s">
        <v>12490</v>
      </c>
      <c r="Q1745" s="61">
        <f>COUNTIF('Hedef Liste'!$A:$A,A1745)</f>
        <v>1</v>
      </c>
    </row>
    <row r="1746" hidden="1">
      <c r="A1746" s="21" t="s">
        <v>4804</v>
      </c>
      <c r="B1746" s="21" t="s">
        <v>4805</v>
      </c>
      <c r="C1746" s="691" t="s">
        <v>12489</v>
      </c>
      <c r="D1746" s="21" t="s">
        <v>200</v>
      </c>
      <c r="E1746" s="692">
        <v>4.0</v>
      </c>
      <c r="F1746" s="692">
        <v>1.0</v>
      </c>
      <c r="G1746" s="692">
        <v>0.0</v>
      </c>
      <c r="H1746" s="692">
        <v>28.0</v>
      </c>
      <c r="I1746" s="692">
        <v>28.0</v>
      </c>
      <c r="J1746" s="696">
        <v>0.0</v>
      </c>
      <c r="K1746" s="21" t="s">
        <v>4806</v>
      </c>
      <c r="L1746" s="21">
        <v>2.42311072E9</v>
      </c>
      <c r="M1746" s="21" t="s">
        <v>47</v>
      </c>
      <c r="N1746" s="21" t="s">
        <v>445</v>
      </c>
      <c r="O1746" s="21" t="s">
        <v>4807</v>
      </c>
      <c r="P1746" s="21" t="s">
        <v>12490</v>
      </c>
      <c r="Q1746" s="61">
        <f>COUNTIF('Hedef Liste'!$A:$A,A1746)</f>
        <v>1</v>
      </c>
    </row>
    <row r="1747">
      <c r="A1747" s="21" t="s">
        <v>8434</v>
      </c>
      <c r="B1747" s="21" t="s">
        <v>8435</v>
      </c>
      <c r="C1747" s="691" t="s">
        <v>12489</v>
      </c>
      <c r="D1747" s="21" t="s">
        <v>818</v>
      </c>
      <c r="E1747" s="692">
        <v>2.0</v>
      </c>
      <c r="F1747" s="692">
        <v>2.0</v>
      </c>
      <c r="G1747" s="692">
        <v>0.0</v>
      </c>
      <c r="H1747" s="692">
        <v>17.0</v>
      </c>
      <c r="I1747" s="692">
        <v>17.0</v>
      </c>
      <c r="J1747" s="696">
        <v>0.0</v>
      </c>
      <c r="K1747" s="21" t="s">
        <v>8436</v>
      </c>
      <c r="L1747" s="21">
        <v>5.392565708E9</v>
      </c>
      <c r="M1747" s="21" t="s">
        <v>138</v>
      </c>
      <c r="N1747" s="21" t="s">
        <v>382</v>
      </c>
      <c r="O1747" s="21" t="s">
        <v>8437</v>
      </c>
      <c r="P1747" s="21" t="s">
        <v>12490</v>
      </c>
      <c r="Q1747" s="61">
        <f>COUNTIF('Hedef Liste'!$A:$A,A1747)</f>
        <v>1</v>
      </c>
    </row>
    <row r="1748" hidden="1">
      <c r="A1748" s="21" t="s">
        <v>2294</v>
      </c>
      <c r="B1748" s="21" t="s">
        <v>13475</v>
      </c>
      <c r="C1748" s="691" t="s">
        <v>12489</v>
      </c>
      <c r="D1748" s="21" t="s">
        <v>45</v>
      </c>
      <c r="E1748" s="692">
        <v>24792.0</v>
      </c>
      <c r="F1748" s="692">
        <v>1784.0</v>
      </c>
      <c r="G1748" s="692">
        <v>5.0</v>
      </c>
      <c r="H1748" s="692">
        <v>17.0</v>
      </c>
      <c r="I1748" s="692">
        <v>22.0</v>
      </c>
      <c r="J1748" s="696">
        <v>0.23</v>
      </c>
      <c r="K1748" s="21" t="s">
        <v>2296</v>
      </c>
      <c r="L1748" s="21">
        <v>2.422262929E9</v>
      </c>
      <c r="M1748" s="21" t="s">
        <v>65</v>
      </c>
      <c r="N1748" s="21" t="s">
        <v>285</v>
      </c>
      <c r="O1748" s="21" t="s">
        <v>2297</v>
      </c>
      <c r="P1748" s="21" t="s">
        <v>12490</v>
      </c>
      <c r="Q1748" s="61">
        <f>COUNTIF('Hedef Liste'!$A:$A,A1748)</f>
        <v>1</v>
      </c>
    </row>
    <row r="1749">
      <c r="A1749" s="21" t="s">
        <v>8438</v>
      </c>
      <c r="B1749" s="21" t="s">
        <v>8439</v>
      </c>
      <c r="C1749" s="691" t="s">
        <v>12489</v>
      </c>
      <c r="D1749" s="21" t="s">
        <v>325</v>
      </c>
      <c r="E1749" s="694"/>
      <c r="F1749" s="694"/>
      <c r="G1749" s="692">
        <v>0.0</v>
      </c>
      <c r="H1749" s="692">
        <v>18.0</v>
      </c>
      <c r="I1749" s="692">
        <v>18.0</v>
      </c>
      <c r="J1749" s="693">
        <v>0.0</v>
      </c>
      <c r="K1749" s="21" t="s">
        <v>8440</v>
      </c>
      <c r="L1749" s="21">
        <v>5.434247221E9</v>
      </c>
      <c r="M1749" s="21" t="s">
        <v>1285</v>
      </c>
      <c r="N1749" s="21" t="s">
        <v>1286</v>
      </c>
      <c r="O1749" s="21" t="s">
        <v>8441</v>
      </c>
      <c r="P1749" s="21" t="s">
        <v>12490</v>
      </c>
      <c r="Q1749" s="61">
        <f>COUNTIF('Hedef Liste'!$A:$A,A1749)</f>
        <v>1</v>
      </c>
    </row>
    <row r="1750" hidden="1">
      <c r="A1750" s="21" t="s">
        <v>6269</v>
      </c>
      <c r="B1750" s="21" t="s">
        <v>6270</v>
      </c>
      <c r="C1750" s="691" t="s">
        <v>12489</v>
      </c>
      <c r="D1750" s="21" t="s">
        <v>110</v>
      </c>
      <c r="E1750" s="692">
        <v>465.0</v>
      </c>
      <c r="F1750" s="692">
        <v>5.0</v>
      </c>
      <c r="G1750" s="692">
        <v>21.0</v>
      </c>
      <c r="H1750" s="692">
        <v>14.0</v>
      </c>
      <c r="I1750" s="692">
        <v>35.0</v>
      </c>
      <c r="J1750" s="693">
        <v>0.6</v>
      </c>
      <c r="K1750" s="21" t="s">
        <v>2875</v>
      </c>
      <c r="L1750" s="21">
        <v>2.423441818E9</v>
      </c>
      <c r="M1750" s="21" t="s">
        <v>47</v>
      </c>
      <c r="N1750" s="21" t="s">
        <v>227</v>
      </c>
      <c r="O1750" s="21" t="s">
        <v>2876</v>
      </c>
      <c r="P1750" s="21" t="s">
        <v>12490</v>
      </c>
      <c r="Q1750" s="61">
        <f>COUNTIF('Hedef Liste'!$A:$A,A1750)</f>
        <v>1</v>
      </c>
    </row>
    <row r="1751" hidden="1">
      <c r="A1751" s="21" t="s">
        <v>5389</v>
      </c>
      <c r="B1751" s="21" t="s">
        <v>5390</v>
      </c>
      <c r="C1751" s="691" t="s">
        <v>12489</v>
      </c>
      <c r="D1751" s="21" t="s">
        <v>74</v>
      </c>
      <c r="E1751" s="692">
        <v>2185.0</v>
      </c>
      <c r="F1751" s="692">
        <v>55.0</v>
      </c>
      <c r="G1751" s="692">
        <v>0.0</v>
      </c>
      <c r="H1751" s="692">
        <v>30.0</v>
      </c>
      <c r="I1751" s="692">
        <v>30.0</v>
      </c>
      <c r="J1751" s="696">
        <v>0.0</v>
      </c>
      <c r="K1751" s="21" t="s">
        <v>4196</v>
      </c>
      <c r="L1751" s="21">
        <v>5.345170305E9</v>
      </c>
      <c r="M1751" s="21" t="s">
        <v>47</v>
      </c>
      <c r="N1751" s="21" t="s">
        <v>2360</v>
      </c>
      <c r="O1751" s="21" t="s">
        <v>4197</v>
      </c>
      <c r="P1751" s="21" t="s">
        <v>12490</v>
      </c>
      <c r="Q1751" s="61">
        <f>COUNTIF('Hedef Liste'!$A:$A,A1751)</f>
        <v>1</v>
      </c>
    </row>
    <row r="1752" hidden="1">
      <c r="A1752" s="21" t="s">
        <v>1679</v>
      </c>
      <c r="B1752" s="21" t="s">
        <v>1680</v>
      </c>
      <c r="C1752" s="691" t="s">
        <v>12489</v>
      </c>
      <c r="D1752" s="21" t="s">
        <v>45</v>
      </c>
      <c r="E1752" s="692">
        <v>2300.0</v>
      </c>
      <c r="F1752" s="692">
        <v>61.0</v>
      </c>
      <c r="G1752" s="692">
        <v>12.0</v>
      </c>
      <c r="H1752" s="692">
        <v>3.0</v>
      </c>
      <c r="I1752" s="692">
        <v>15.0</v>
      </c>
      <c r="J1752" s="696">
        <v>0.8</v>
      </c>
      <c r="K1752" s="21" t="s">
        <v>1676</v>
      </c>
      <c r="L1752" s="21">
        <v>5.523009191E9</v>
      </c>
      <c r="M1752" s="21" t="s">
        <v>47</v>
      </c>
      <c r="N1752" s="21" t="s">
        <v>145</v>
      </c>
      <c r="O1752" s="21" t="s">
        <v>1681</v>
      </c>
      <c r="P1752" s="21" t="s">
        <v>12490</v>
      </c>
      <c r="Q1752" s="61">
        <f>COUNTIF('Hedef Liste'!$A:$A,A1752)</f>
        <v>1</v>
      </c>
    </row>
    <row r="1753" hidden="1">
      <c r="A1753" s="21" t="s">
        <v>13476</v>
      </c>
      <c r="B1753" s="21" t="s">
        <v>13477</v>
      </c>
      <c r="C1753" s="691" t="s">
        <v>12489</v>
      </c>
      <c r="D1753" s="21" t="s">
        <v>325</v>
      </c>
      <c r="E1753" s="692">
        <v>241.0</v>
      </c>
      <c r="F1753" s="692">
        <v>44.0</v>
      </c>
      <c r="G1753" s="692">
        <v>5.0</v>
      </c>
      <c r="H1753" s="692">
        <v>19.0</v>
      </c>
      <c r="I1753" s="692">
        <v>24.0</v>
      </c>
      <c r="J1753" s="693">
        <v>0.21</v>
      </c>
      <c r="K1753" s="21" t="s">
        <v>13478</v>
      </c>
      <c r="L1753" s="21">
        <v>5.366669955E9</v>
      </c>
      <c r="M1753" s="21" t="s">
        <v>368</v>
      </c>
      <c r="N1753" s="21" t="s">
        <v>421</v>
      </c>
      <c r="O1753" s="21" t="s">
        <v>13479</v>
      </c>
      <c r="P1753" s="21" t="s">
        <v>12490</v>
      </c>
      <c r="Q1753" s="61">
        <f>COUNTIF('Hedef Liste'!$A:$A,A1753)</f>
        <v>0</v>
      </c>
    </row>
    <row r="1754" hidden="1">
      <c r="A1754" s="21" t="s">
        <v>7584</v>
      </c>
      <c r="B1754" s="21" t="s">
        <v>7585</v>
      </c>
      <c r="C1754" s="691" t="s">
        <v>12489</v>
      </c>
      <c r="D1754" s="21" t="s">
        <v>344</v>
      </c>
      <c r="E1754" s="692">
        <v>5.0</v>
      </c>
      <c r="F1754" s="692">
        <v>5.0</v>
      </c>
      <c r="G1754" s="692">
        <v>0.0</v>
      </c>
      <c r="H1754" s="692">
        <v>11.0</v>
      </c>
      <c r="I1754" s="692">
        <v>11.0</v>
      </c>
      <c r="J1754" s="693">
        <v>0.0</v>
      </c>
      <c r="K1754" s="21" t="s">
        <v>3231</v>
      </c>
      <c r="L1754" s="21">
        <v>5.372551627E9</v>
      </c>
      <c r="M1754" s="21" t="s">
        <v>47</v>
      </c>
      <c r="N1754" s="21" t="s">
        <v>633</v>
      </c>
      <c r="O1754" s="21" t="s">
        <v>3232</v>
      </c>
      <c r="P1754" s="21" t="s">
        <v>12490</v>
      </c>
      <c r="Q1754" s="61">
        <f>COUNTIF('Hedef Liste'!$A:$A,A1754)</f>
        <v>1</v>
      </c>
    </row>
    <row r="1755" hidden="1">
      <c r="A1755" s="21" t="s">
        <v>13480</v>
      </c>
      <c r="B1755" s="21" t="s">
        <v>13481</v>
      </c>
      <c r="C1755" s="691" t="s">
        <v>12510</v>
      </c>
      <c r="D1755" s="21" t="s">
        <v>152</v>
      </c>
      <c r="E1755" s="694"/>
      <c r="F1755" s="694"/>
      <c r="G1755" s="692">
        <v>0.0</v>
      </c>
      <c r="H1755" s="692">
        <v>25.0</v>
      </c>
      <c r="I1755" s="692">
        <v>25.0</v>
      </c>
      <c r="J1755" s="693">
        <v>0.0</v>
      </c>
      <c r="K1755" s="21" t="s">
        <v>13482</v>
      </c>
      <c r="L1755" s="21">
        <v>5.423056704E9</v>
      </c>
      <c r="M1755" s="21" t="s">
        <v>65</v>
      </c>
      <c r="N1755" s="21" t="s">
        <v>1090</v>
      </c>
      <c r="O1755" s="21" t="s">
        <v>13483</v>
      </c>
      <c r="P1755" s="21" t="s">
        <v>12490</v>
      </c>
      <c r="Q1755" s="61">
        <f>COUNTIF('Hedef Liste'!$A:$A,A1755)</f>
        <v>0</v>
      </c>
    </row>
    <row r="1756" hidden="1">
      <c r="A1756" s="21" t="s">
        <v>4846</v>
      </c>
      <c r="B1756" s="21" t="s">
        <v>4847</v>
      </c>
      <c r="C1756" s="691" t="s">
        <v>12489</v>
      </c>
      <c r="D1756" s="21" t="s">
        <v>126</v>
      </c>
      <c r="E1756" s="692">
        <v>2266.0</v>
      </c>
      <c r="F1756" s="692">
        <v>195.0</v>
      </c>
      <c r="G1756" s="692">
        <v>29.0</v>
      </c>
      <c r="H1756" s="692">
        <v>24.0</v>
      </c>
      <c r="I1756" s="692">
        <v>53.0</v>
      </c>
      <c r="J1756" s="693">
        <v>0.55</v>
      </c>
      <c r="K1756" s="21" t="s">
        <v>3552</v>
      </c>
      <c r="L1756" s="21">
        <v>2.42503509E9</v>
      </c>
      <c r="M1756" s="21" t="s">
        <v>65</v>
      </c>
      <c r="N1756" s="21" t="s">
        <v>112</v>
      </c>
      <c r="O1756" s="21" t="s">
        <v>3553</v>
      </c>
      <c r="P1756" s="21" t="s">
        <v>12490</v>
      </c>
      <c r="Q1756" s="61">
        <f>COUNTIF('Hedef Liste'!$A:$A,A1756)</f>
        <v>1</v>
      </c>
    </row>
    <row r="1757" hidden="1">
      <c r="A1757" s="21" t="s">
        <v>8149</v>
      </c>
      <c r="B1757" s="21" t="s">
        <v>8150</v>
      </c>
      <c r="C1757" s="691" t="s">
        <v>12489</v>
      </c>
      <c r="D1757" s="21" t="s">
        <v>63</v>
      </c>
      <c r="E1757" s="692">
        <v>2166.0</v>
      </c>
      <c r="F1757" s="692">
        <v>67.0</v>
      </c>
      <c r="G1757" s="692">
        <v>0.0</v>
      </c>
      <c r="H1757" s="692">
        <v>7.0</v>
      </c>
      <c r="I1757" s="692">
        <v>7.0</v>
      </c>
      <c r="J1757" s="693">
        <v>0.0</v>
      </c>
      <c r="K1757" s="21" t="s">
        <v>12671</v>
      </c>
      <c r="L1757" s="21">
        <v>5.541267439E9</v>
      </c>
      <c r="M1757" s="21" t="s">
        <v>65</v>
      </c>
      <c r="N1757" s="21" t="s">
        <v>112</v>
      </c>
      <c r="O1757" s="21" t="s">
        <v>8151</v>
      </c>
      <c r="P1757" s="21" t="s">
        <v>12490</v>
      </c>
      <c r="Q1757" s="61">
        <f>COUNTIF('Hedef Liste'!$A:$A,A1757)</f>
        <v>1</v>
      </c>
    </row>
    <row r="1758" hidden="1">
      <c r="A1758" s="21" t="s">
        <v>13484</v>
      </c>
      <c r="B1758" s="21" t="s">
        <v>13485</v>
      </c>
      <c r="C1758" s="691" t="s">
        <v>12489</v>
      </c>
      <c r="D1758" s="21" t="s">
        <v>110</v>
      </c>
      <c r="E1758" s="692">
        <v>5627.0</v>
      </c>
      <c r="F1758" s="692">
        <v>142.0</v>
      </c>
      <c r="G1758" s="692">
        <v>101.0</v>
      </c>
      <c r="H1758" s="692">
        <v>8.0</v>
      </c>
      <c r="I1758" s="692">
        <v>109.0</v>
      </c>
      <c r="J1758" s="693">
        <v>0.93</v>
      </c>
      <c r="K1758" s="21" t="s">
        <v>13356</v>
      </c>
      <c r="L1758" s="21">
        <v>2.422479933E9</v>
      </c>
      <c r="M1758" s="21" t="s">
        <v>47</v>
      </c>
      <c r="N1758" s="21" t="s">
        <v>2360</v>
      </c>
      <c r="O1758" s="21" t="s">
        <v>13486</v>
      </c>
      <c r="P1758" s="21" t="s">
        <v>12505</v>
      </c>
      <c r="Q1758" s="61">
        <f>COUNTIF('Hedef Liste'!$A:$A,A1758)</f>
        <v>0</v>
      </c>
    </row>
    <row r="1759" hidden="1">
      <c r="A1759" s="21" t="s">
        <v>6734</v>
      </c>
      <c r="B1759" s="21" t="s">
        <v>13487</v>
      </c>
      <c r="C1759" s="691" t="s">
        <v>12489</v>
      </c>
      <c r="D1759" s="21" t="s">
        <v>110</v>
      </c>
      <c r="E1759" s="692">
        <v>73.0</v>
      </c>
      <c r="F1759" s="692">
        <v>17.0</v>
      </c>
      <c r="G1759" s="692">
        <v>0.0</v>
      </c>
      <c r="H1759" s="692">
        <v>67.0</v>
      </c>
      <c r="I1759" s="692">
        <v>67.0</v>
      </c>
      <c r="J1759" s="693">
        <v>0.0</v>
      </c>
      <c r="K1759" s="21" t="s">
        <v>6736</v>
      </c>
      <c r="L1759" s="21">
        <v>2.422590607E9</v>
      </c>
      <c r="M1759" s="21" t="s">
        <v>138</v>
      </c>
      <c r="N1759" s="21" t="s">
        <v>955</v>
      </c>
      <c r="O1759" s="21" t="s">
        <v>6737</v>
      </c>
      <c r="P1759" s="21" t="s">
        <v>12490</v>
      </c>
      <c r="Q1759" s="61">
        <f>COUNTIF('Hedef Liste'!$A:$A,A1759)</f>
        <v>1</v>
      </c>
    </row>
    <row r="1760" hidden="1">
      <c r="A1760" s="21" t="s">
        <v>7327</v>
      </c>
      <c r="B1760" s="21" t="s">
        <v>7328</v>
      </c>
      <c r="C1760" s="691" t="s">
        <v>12489</v>
      </c>
      <c r="D1760" s="21" t="s">
        <v>200</v>
      </c>
      <c r="E1760" s="692">
        <v>86.0</v>
      </c>
      <c r="F1760" s="692">
        <v>66.0</v>
      </c>
      <c r="G1760" s="692">
        <v>0.0</v>
      </c>
      <c r="H1760" s="692">
        <v>34.0</v>
      </c>
      <c r="I1760" s="692">
        <v>34.0</v>
      </c>
      <c r="J1760" s="693">
        <v>0.0</v>
      </c>
      <c r="K1760" s="21" t="s">
        <v>7329</v>
      </c>
      <c r="L1760" s="21">
        <v>2.428141064E9</v>
      </c>
      <c r="M1760" s="21" t="s">
        <v>544</v>
      </c>
      <c r="N1760" s="21" t="s">
        <v>545</v>
      </c>
      <c r="O1760" s="21" t="s">
        <v>7330</v>
      </c>
      <c r="P1760" s="21" t="s">
        <v>12490</v>
      </c>
      <c r="Q1760" s="61">
        <f>COUNTIF('Hedef Liste'!$A:$A,A1760)</f>
        <v>1</v>
      </c>
    </row>
    <row r="1761" hidden="1">
      <c r="A1761" s="698" t="s">
        <v>5326</v>
      </c>
      <c r="B1761" s="21" t="s">
        <v>5327</v>
      </c>
      <c r="C1761" s="691" t="s">
        <v>12489</v>
      </c>
      <c r="D1761" s="21" t="s">
        <v>45</v>
      </c>
      <c r="E1761" s="692">
        <v>564.0</v>
      </c>
      <c r="F1761" s="692">
        <v>285.0</v>
      </c>
      <c r="G1761" s="692">
        <v>0.0</v>
      </c>
      <c r="H1761" s="692">
        <v>42.0</v>
      </c>
      <c r="I1761" s="692">
        <v>42.0</v>
      </c>
      <c r="J1761" s="693">
        <v>0.0</v>
      </c>
      <c r="K1761" s="21" t="s">
        <v>5328</v>
      </c>
      <c r="L1761" s="21">
        <v>2.422289099E9</v>
      </c>
      <c r="M1761" s="21" t="s">
        <v>138</v>
      </c>
      <c r="N1761" s="21" t="s">
        <v>1756</v>
      </c>
      <c r="O1761" s="21" t="s">
        <v>5329</v>
      </c>
      <c r="P1761" s="21" t="s">
        <v>12490</v>
      </c>
      <c r="Q1761" s="61">
        <f>COUNTIF('Hedef Liste'!$A:$A,A1761)</f>
        <v>1</v>
      </c>
    </row>
    <row r="1762" hidden="1">
      <c r="A1762" s="21" t="s">
        <v>3320</v>
      </c>
      <c r="B1762" s="21" t="s">
        <v>3321</v>
      </c>
      <c r="C1762" s="691" t="s">
        <v>12489</v>
      </c>
      <c r="D1762" s="21" t="s">
        <v>1007</v>
      </c>
      <c r="E1762" s="692">
        <v>4.0</v>
      </c>
      <c r="F1762" s="692">
        <v>4.0</v>
      </c>
      <c r="G1762" s="692">
        <v>0.0</v>
      </c>
      <c r="H1762" s="692">
        <v>26.0</v>
      </c>
      <c r="I1762" s="692">
        <v>26.0</v>
      </c>
      <c r="J1762" s="693">
        <v>0.0</v>
      </c>
      <c r="K1762" s="21" t="s">
        <v>3322</v>
      </c>
      <c r="L1762" s="21">
        <v>2.424708696E9</v>
      </c>
      <c r="M1762" s="21" t="s">
        <v>65</v>
      </c>
      <c r="N1762" s="21" t="s">
        <v>3323</v>
      </c>
      <c r="O1762" s="21" t="s">
        <v>3324</v>
      </c>
      <c r="P1762" s="21" t="s">
        <v>12490</v>
      </c>
      <c r="Q1762" s="61">
        <f>COUNTIF('Hedef Liste'!$A:$A,A1762)</f>
        <v>1</v>
      </c>
    </row>
    <row r="1763" hidden="1">
      <c r="A1763" s="21" t="s">
        <v>55</v>
      </c>
      <c r="B1763" s="21" t="s">
        <v>56</v>
      </c>
      <c r="C1763" s="691" t="s">
        <v>12489</v>
      </c>
      <c r="D1763" s="21" t="s">
        <v>45</v>
      </c>
      <c r="E1763" s="692">
        <v>17.0</v>
      </c>
      <c r="F1763" s="692">
        <v>11.0</v>
      </c>
      <c r="G1763" s="692">
        <v>0.0</v>
      </c>
      <c r="H1763" s="692">
        <v>13.0</v>
      </c>
      <c r="I1763" s="692">
        <v>13.0</v>
      </c>
      <c r="J1763" s="693">
        <v>0.0</v>
      </c>
      <c r="K1763" s="21" t="s">
        <v>57</v>
      </c>
      <c r="L1763" s="21">
        <v>5.013583038E9</v>
      </c>
      <c r="M1763" s="21" t="s">
        <v>58</v>
      </c>
      <c r="N1763" s="21" t="s">
        <v>59</v>
      </c>
      <c r="O1763" s="21" t="s">
        <v>60</v>
      </c>
      <c r="P1763" s="21" t="s">
        <v>12490</v>
      </c>
      <c r="Q1763" s="61">
        <f>COUNTIF('Hedef Liste'!$A:$A,A1763)</f>
        <v>1</v>
      </c>
    </row>
    <row r="1764" hidden="1">
      <c r="A1764" s="21" t="s">
        <v>6170</v>
      </c>
      <c r="B1764" s="21" t="s">
        <v>6171</v>
      </c>
      <c r="C1764" s="691" t="s">
        <v>12489</v>
      </c>
      <c r="D1764" s="21" t="s">
        <v>818</v>
      </c>
      <c r="E1764" s="692">
        <v>1.0</v>
      </c>
      <c r="F1764" s="692">
        <v>1.0</v>
      </c>
      <c r="G1764" s="692">
        <v>0.0</v>
      </c>
      <c r="H1764" s="692">
        <v>46.0</v>
      </c>
      <c r="I1764" s="692">
        <v>46.0</v>
      </c>
      <c r="J1764" s="693">
        <v>0.0</v>
      </c>
      <c r="K1764" s="21" t="s">
        <v>6172</v>
      </c>
      <c r="L1764" s="21">
        <v>2.424177061E9</v>
      </c>
      <c r="M1764" s="21" t="s">
        <v>65</v>
      </c>
      <c r="N1764" s="21" t="s">
        <v>550</v>
      </c>
      <c r="O1764" s="21" t="s">
        <v>6173</v>
      </c>
      <c r="P1764" s="21" t="s">
        <v>12490</v>
      </c>
      <c r="Q1764" s="61">
        <f>COUNTIF('Hedef Liste'!$A:$A,A1764)</f>
        <v>1</v>
      </c>
    </row>
    <row r="1765" hidden="1">
      <c r="A1765" s="21" t="s">
        <v>7209</v>
      </c>
      <c r="B1765" s="21" t="s">
        <v>7210</v>
      </c>
      <c r="C1765" s="691" t="s">
        <v>12489</v>
      </c>
      <c r="D1765" s="21" t="s">
        <v>102</v>
      </c>
      <c r="E1765" s="692">
        <v>842.0</v>
      </c>
      <c r="F1765" s="692">
        <v>85.0</v>
      </c>
      <c r="G1765" s="692">
        <v>0.0</v>
      </c>
      <c r="H1765" s="692">
        <v>35.0</v>
      </c>
      <c r="I1765" s="692">
        <v>35.0</v>
      </c>
      <c r="J1765" s="696">
        <v>0.0</v>
      </c>
      <c r="K1765" s="21" t="s">
        <v>7211</v>
      </c>
      <c r="L1765" s="21">
        <v>5.374887273E9</v>
      </c>
      <c r="M1765" s="21" t="s">
        <v>47</v>
      </c>
      <c r="N1765" s="21" t="s">
        <v>451</v>
      </c>
      <c r="O1765" s="21" t="s">
        <v>7212</v>
      </c>
      <c r="P1765" s="21" t="s">
        <v>12490</v>
      </c>
      <c r="Q1765" s="61">
        <f>COUNTIF('Hedef Liste'!$A:$A,A1765)</f>
        <v>1</v>
      </c>
    </row>
    <row r="1766" hidden="1">
      <c r="A1766" s="21" t="s">
        <v>7760</v>
      </c>
      <c r="B1766" s="21" t="s">
        <v>7761</v>
      </c>
      <c r="C1766" s="691" t="s">
        <v>12489</v>
      </c>
      <c r="D1766" s="21" t="s">
        <v>74</v>
      </c>
      <c r="E1766" s="692">
        <v>4.0</v>
      </c>
      <c r="F1766" s="692">
        <v>4.0</v>
      </c>
      <c r="G1766" s="692">
        <v>0.0</v>
      </c>
      <c r="H1766" s="692">
        <v>36.0</v>
      </c>
      <c r="I1766" s="692">
        <v>36.0</v>
      </c>
      <c r="J1766" s="693">
        <v>0.0</v>
      </c>
      <c r="K1766" s="21" t="s">
        <v>7762</v>
      </c>
      <c r="L1766" s="21">
        <v>5.303095429E9</v>
      </c>
      <c r="M1766" s="21" t="s">
        <v>47</v>
      </c>
      <c r="N1766" s="21" t="s">
        <v>766</v>
      </c>
      <c r="O1766" s="21" t="s">
        <v>7763</v>
      </c>
      <c r="P1766" s="21" t="s">
        <v>12490</v>
      </c>
      <c r="Q1766" s="61">
        <f>COUNTIF('Hedef Liste'!$A:$A,A1766)</f>
        <v>1</v>
      </c>
    </row>
    <row r="1767" hidden="1">
      <c r="A1767" s="21" t="s">
        <v>2376</v>
      </c>
      <c r="B1767" s="21" t="s">
        <v>2377</v>
      </c>
      <c r="C1767" s="691" t="s">
        <v>12489</v>
      </c>
      <c r="D1767" s="21" t="s">
        <v>200</v>
      </c>
      <c r="E1767" s="694"/>
      <c r="F1767" s="694"/>
      <c r="G1767" s="692">
        <v>0.0</v>
      </c>
      <c r="H1767" s="692">
        <v>20.0</v>
      </c>
      <c r="I1767" s="692">
        <v>20.0</v>
      </c>
      <c r="J1767" s="693">
        <v>0.0</v>
      </c>
      <c r="K1767" s="21" t="s">
        <v>2378</v>
      </c>
      <c r="L1767" s="21">
        <v>2.42339072E9</v>
      </c>
      <c r="M1767" s="21" t="s">
        <v>65</v>
      </c>
      <c r="N1767" s="21" t="s">
        <v>433</v>
      </c>
      <c r="O1767" s="21" t="s">
        <v>2379</v>
      </c>
      <c r="P1767" s="21" t="s">
        <v>12490</v>
      </c>
      <c r="Q1767" s="61">
        <f>COUNTIF('Hedef Liste'!$A:$A,A1767)</f>
        <v>1</v>
      </c>
    </row>
    <row r="1768" hidden="1">
      <c r="A1768" s="21" t="s">
        <v>13488</v>
      </c>
      <c r="B1768" s="21" t="s">
        <v>13489</v>
      </c>
      <c r="C1768" s="691" t="s">
        <v>12489</v>
      </c>
      <c r="D1768" s="21" t="s">
        <v>325</v>
      </c>
      <c r="E1768" s="694"/>
      <c r="F1768" s="694"/>
      <c r="G1768" s="692">
        <v>159.0</v>
      </c>
      <c r="H1768" s="692">
        <v>13.0</v>
      </c>
      <c r="I1768" s="692">
        <v>172.0</v>
      </c>
      <c r="J1768" s="693">
        <v>0.92</v>
      </c>
      <c r="K1768" s="21" t="s">
        <v>12519</v>
      </c>
      <c r="L1768" s="21">
        <v>5.516487787E9</v>
      </c>
      <c r="M1768" s="21" t="s">
        <v>47</v>
      </c>
      <c r="N1768" s="21" t="s">
        <v>1202</v>
      </c>
      <c r="O1768" s="21" t="s">
        <v>13490</v>
      </c>
      <c r="P1768" s="21" t="s">
        <v>12505</v>
      </c>
      <c r="Q1768" s="61">
        <f>COUNTIF('Hedef Liste'!$A:$A,A1768)</f>
        <v>0</v>
      </c>
    </row>
    <row r="1769" hidden="1">
      <c r="A1769" s="21" t="s">
        <v>8059</v>
      </c>
      <c r="B1769" s="21" t="s">
        <v>8060</v>
      </c>
      <c r="C1769" s="691" t="s">
        <v>12489</v>
      </c>
      <c r="D1769" s="21" t="s">
        <v>344</v>
      </c>
      <c r="E1769" s="692">
        <v>15.0</v>
      </c>
      <c r="F1769" s="692">
        <v>15.0</v>
      </c>
      <c r="G1769" s="692">
        <v>0.0</v>
      </c>
      <c r="H1769" s="692">
        <v>20.0</v>
      </c>
      <c r="I1769" s="692">
        <v>20.0</v>
      </c>
      <c r="J1769" s="693">
        <v>0.0</v>
      </c>
      <c r="K1769" s="21" t="s">
        <v>8061</v>
      </c>
      <c r="L1769" s="21">
        <v>5.323202025E9</v>
      </c>
      <c r="M1769" s="21" t="s">
        <v>327</v>
      </c>
      <c r="N1769" s="21" t="s">
        <v>2320</v>
      </c>
      <c r="O1769" s="21" t="s">
        <v>8062</v>
      </c>
      <c r="P1769" s="21" t="s">
        <v>12490</v>
      </c>
      <c r="Q1769" s="61">
        <f>COUNTIF('Hedef Liste'!$A:$A,A1769)</f>
        <v>1</v>
      </c>
    </row>
    <row r="1770" hidden="1">
      <c r="A1770" s="21" t="s">
        <v>13491</v>
      </c>
      <c r="B1770" s="21" t="s">
        <v>13492</v>
      </c>
      <c r="C1770" s="691" t="s">
        <v>12489</v>
      </c>
      <c r="D1770" s="21" t="s">
        <v>344</v>
      </c>
      <c r="E1770" s="692">
        <v>5036.0</v>
      </c>
      <c r="F1770" s="692">
        <v>130.0</v>
      </c>
      <c r="G1770" s="692">
        <v>38.0</v>
      </c>
      <c r="H1770" s="692">
        <v>0.0</v>
      </c>
      <c r="I1770" s="692">
        <v>38.0</v>
      </c>
      <c r="J1770" s="693">
        <v>1.0</v>
      </c>
      <c r="K1770" s="21" t="s">
        <v>13493</v>
      </c>
      <c r="L1770" s="21">
        <v>5.42201078E9</v>
      </c>
      <c r="M1770" s="21" t="s">
        <v>47</v>
      </c>
      <c r="N1770" s="21" t="s">
        <v>145</v>
      </c>
      <c r="O1770" s="21" t="s">
        <v>13494</v>
      </c>
      <c r="P1770" s="21" t="s">
        <v>12505</v>
      </c>
      <c r="Q1770" s="61">
        <f>COUNTIF('Hedef Liste'!$A:$A,A1770)</f>
        <v>0</v>
      </c>
    </row>
    <row r="1771" hidden="1">
      <c r="A1771" s="21" t="s">
        <v>6638</v>
      </c>
      <c r="B1771" s="21" t="s">
        <v>6639</v>
      </c>
      <c r="C1771" s="691" t="s">
        <v>12489</v>
      </c>
      <c r="D1771" s="21" t="s">
        <v>152</v>
      </c>
      <c r="E1771" s="694"/>
      <c r="F1771" s="694"/>
      <c r="G1771" s="692">
        <v>0.0</v>
      </c>
      <c r="H1771" s="692">
        <v>12.0</v>
      </c>
      <c r="I1771" s="692">
        <v>12.0</v>
      </c>
      <c r="J1771" s="693">
        <v>0.0</v>
      </c>
      <c r="K1771" s="21" t="s">
        <v>745</v>
      </c>
      <c r="L1771" s="21">
        <v>5.388748475E9</v>
      </c>
      <c r="M1771" s="21" t="s">
        <v>47</v>
      </c>
      <c r="N1771" s="21" t="s">
        <v>657</v>
      </c>
      <c r="O1771" s="21" t="s">
        <v>746</v>
      </c>
      <c r="P1771" s="21" t="s">
        <v>12490</v>
      </c>
      <c r="Q1771" s="61">
        <f>COUNTIF('Hedef Liste'!$A:$A,A1771)</f>
        <v>1</v>
      </c>
    </row>
    <row r="1772" hidden="1">
      <c r="A1772" s="21" t="s">
        <v>6187</v>
      </c>
      <c r="B1772" s="21" t="s">
        <v>6188</v>
      </c>
      <c r="C1772" s="691" t="s">
        <v>12489</v>
      </c>
      <c r="D1772" s="21" t="s">
        <v>818</v>
      </c>
      <c r="E1772" s="692">
        <v>7.0</v>
      </c>
      <c r="F1772" s="692">
        <v>7.0</v>
      </c>
      <c r="G1772" s="692">
        <v>0.0</v>
      </c>
      <c r="H1772" s="692">
        <v>67.0</v>
      </c>
      <c r="I1772" s="692">
        <v>67.0</v>
      </c>
      <c r="J1772" s="693">
        <v>0.0</v>
      </c>
      <c r="K1772" s="21" t="s">
        <v>6189</v>
      </c>
      <c r="L1772" s="21">
        <v>2.423391432E9</v>
      </c>
      <c r="M1772" s="21" t="s">
        <v>65</v>
      </c>
      <c r="N1772" s="21" t="s">
        <v>772</v>
      </c>
      <c r="O1772" s="21" t="s">
        <v>6190</v>
      </c>
      <c r="P1772" s="21" t="s">
        <v>12490</v>
      </c>
      <c r="Q1772" s="61">
        <f>COUNTIF('Hedef Liste'!$A:$A,A1772)</f>
        <v>1</v>
      </c>
    </row>
    <row r="1773">
      <c r="A1773" s="21" t="s">
        <v>8442</v>
      </c>
      <c r="B1773" s="21" t="s">
        <v>8443</v>
      </c>
      <c r="C1773" s="691" t="s">
        <v>12489</v>
      </c>
      <c r="D1773" s="21" t="s">
        <v>325</v>
      </c>
      <c r="E1773" s="692">
        <v>25.0</v>
      </c>
      <c r="F1773" s="692">
        <v>25.0</v>
      </c>
      <c r="G1773" s="692">
        <v>0.0</v>
      </c>
      <c r="H1773" s="692">
        <v>14.0</v>
      </c>
      <c r="I1773" s="692">
        <v>14.0</v>
      </c>
      <c r="J1773" s="693">
        <v>0.0</v>
      </c>
      <c r="K1773" s="21" t="s">
        <v>8444</v>
      </c>
      <c r="L1773" s="21">
        <v>5.394846315E9</v>
      </c>
      <c r="M1773" s="21" t="s">
        <v>388</v>
      </c>
      <c r="N1773" s="21" t="s">
        <v>663</v>
      </c>
      <c r="O1773" s="21" t="s">
        <v>8445</v>
      </c>
      <c r="P1773" s="21" t="s">
        <v>12490</v>
      </c>
      <c r="Q1773" s="61">
        <f>COUNTIF('Hedef Liste'!$A:$A,A1773)</f>
        <v>1</v>
      </c>
    </row>
    <row r="1774">
      <c r="A1774" s="21" t="s">
        <v>8446</v>
      </c>
      <c r="B1774" s="21" t="s">
        <v>8447</v>
      </c>
      <c r="C1774" s="691" t="s">
        <v>12489</v>
      </c>
      <c r="D1774" s="21" t="s">
        <v>818</v>
      </c>
      <c r="E1774" s="692">
        <v>3.0</v>
      </c>
      <c r="F1774" s="692">
        <v>3.0</v>
      </c>
      <c r="G1774" s="692">
        <v>0.0</v>
      </c>
      <c r="H1774" s="692">
        <v>15.0</v>
      </c>
      <c r="I1774" s="692">
        <v>15.0</v>
      </c>
      <c r="J1774" s="693">
        <v>0.0</v>
      </c>
      <c r="K1774" s="21" t="s">
        <v>8448</v>
      </c>
      <c r="L1774" s="21">
        <v>2.425021913E9</v>
      </c>
      <c r="M1774" s="21" t="s">
        <v>65</v>
      </c>
      <c r="N1774" s="21" t="s">
        <v>474</v>
      </c>
      <c r="O1774" s="21" t="s">
        <v>8449</v>
      </c>
      <c r="P1774" s="21" t="s">
        <v>12490</v>
      </c>
      <c r="Q1774" s="61">
        <f>COUNTIF('Hedef Liste'!$A:$A,A1774)</f>
        <v>1</v>
      </c>
    </row>
    <row r="1775" hidden="1">
      <c r="A1775" s="21" t="s">
        <v>6804</v>
      </c>
      <c r="B1775" s="21" t="s">
        <v>6805</v>
      </c>
      <c r="C1775" s="691" t="s">
        <v>12489</v>
      </c>
      <c r="D1775" s="21" t="s">
        <v>74</v>
      </c>
      <c r="F1775" s="694"/>
      <c r="G1775" s="692">
        <v>0.0</v>
      </c>
      <c r="H1775" s="692">
        <v>72.0</v>
      </c>
      <c r="I1775" s="692">
        <v>72.0</v>
      </c>
      <c r="J1775" s="693">
        <v>0.0</v>
      </c>
      <c r="K1775" s="21" t="s">
        <v>6806</v>
      </c>
      <c r="L1775" s="21">
        <v>2.425020006E9</v>
      </c>
      <c r="M1775" s="21" t="s">
        <v>65</v>
      </c>
      <c r="N1775" s="21" t="s">
        <v>772</v>
      </c>
      <c r="O1775" s="21" t="s">
        <v>6807</v>
      </c>
      <c r="P1775" s="21" t="s">
        <v>12490</v>
      </c>
      <c r="Q1775" s="61">
        <f>COUNTIF('Hedef Liste'!$A:$A,A1775)</f>
        <v>1</v>
      </c>
    </row>
    <row r="1776" hidden="1">
      <c r="A1776" s="21" t="s">
        <v>7888</v>
      </c>
      <c r="B1776" s="21" t="s">
        <v>7889</v>
      </c>
      <c r="C1776" s="691" t="s">
        <v>12489</v>
      </c>
      <c r="D1776" s="21" t="s">
        <v>233</v>
      </c>
      <c r="E1776" s="692">
        <v>5.0</v>
      </c>
      <c r="F1776" s="692">
        <v>5.0</v>
      </c>
      <c r="G1776" s="692">
        <v>0.0</v>
      </c>
      <c r="H1776" s="692">
        <v>31.0</v>
      </c>
      <c r="I1776" s="692">
        <v>31.0</v>
      </c>
      <c r="J1776" s="693">
        <v>0.0</v>
      </c>
      <c r="K1776" s="21" t="s">
        <v>7890</v>
      </c>
      <c r="L1776" s="21">
        <v>5.448769544E9</v>
      </c>
      <c r="M1776" s="21" t="s">
        <v>368</v>
      </c>
      <c r="N1776" s="21" t="s">
        <v>421</v>
      </c>
      <c r="O1776" s="21" t="s">
        <v>7891</v>
      </c>
      <c r="P1776" s="21" t="s">
        <v>12490</v>
      </c>
      <c r="Q1776" s="61">
        <f>COUNTIF('Hedef Liste'!$A:$A,A1776)</f>
        <v>1</v>
      </c>
    </row>
    <row r="1777">
      <c r="A1777" s="21" t="s">
        <v>8450</v>
      </c>
      <c r="B1777" s="21" t="s">
        <v>8451</v>
      </c>
      <c r="C1777" s="691" t="s">
        <v>12489</v>
      </c>
      <c r="D1777" s="21" t="s">
        <v>152</v>
      </c>
      <c r="E1777" s="694"/>
      <c r="F1777" s="694"/>
      <c r="G1777" s="692">
        <v>0.0</v>
      </c>
      <c r="H1777" s="692">
        <v>30.0</v>
      </c>
      <c r="I1777" s="692">
        <v>30.0</v>
      </c>
      <c r="J1777" s="693">
        <v>0.0</v>
      </c>
      <c r="K1777" s="21" t="s">
        <v>8452</v>
      </c>
      <c r="L1777" s="21">
        <v>5.453395781E9</v>
      </c>
      <c r="M1777" s="21" t="s">
        <v>65</v>
      </c>
      <c r="N1777" s="21" t="s">
        <v>66</v>
      </c>
      <c r="O1777" s="21" t="s">
        <v>8453</v>
      </c>
      <c r="P1777" s="21" t="s">
        <v>12490</v>
      </c>
      <c r="Q1777" s="61">
        <f>COUNTIF('Hedef Liste'!$A:$A,A1777)</f>
        <v>1</v>
      </c>
    </row>
    <row r="1778">
      <c r="A1778" s="21" t="s">
        <v>8454</v>
      </c>
      <c r="B1778" s="21" t="s">
        <v>8455</v>
      </c>
      <c r="C1778" s="691" t="s">
        <v>12489</v>
      </c>
      <c r="D1778" s="21" t="s">
        <v>45</v>
      </c>
      <c r="E1778" s="694"/>
      <c r="F1778" s="694"/>
      <c r="G1778" s="692">
        <v>0.0</v>
      </c>
      <c r="H1778" s="692">
        <v>13.0</v>
      </c>
      <c r="I1778" s="692">
        <v>13.0</v>
      </c>
      <c r="J1778" s="693">
        <v>0.0</v>
      </c>
      <c r="K1778" s="21" t="s">
        <v>2270</v>
      </c>
      <c r="L1778" s="21">
        <v>5.013210105E9</v>
      </c>
      <c r="M1778" s="21" t="s">
        <v>65</v>
      </c>
      <c r="N1778" s="21" t="s">
        <v>614</v>
      </c>
      <c r="O1778" s="21" t="s">
        <v>2271</v>
      </c>
      <c r="P1778" s="21" t="s">
        <v>12490</v>
      </c>
      <c r="Q1778" s="61">
        <f>COUNTIF('Hedef Liste'!$A:$A,A1778)</f>
        <v>1</v>
      </c>
    </row>
    <row r="1779">
      <c r="A1779" s="21" t="s">
        <v>8456</v>
      </c>
      <c r="B1779" s="21" t="s">
        <v>8457</v>
      </c>
      <c r="C1779" s="691" t="s">
        <v>12489</v>
      </c>
      <c r="D1779" s="21" t="s">
        <v>818</v>
      </c>
      <c r="E1779" s="692">
        <v>2.0</v>
      </c>
      <c r="F1779" s="692">
        <v>2.0</v>
      </c>
      <c r="G1779" s="692">
        <v>0.0</v>
      </c>
      <c r="H1779" s="692">
        <v>27.0</v>
      </c>
      <c r="I1779" s="692">
        <v>27.0</v>
      </c>
      <c r="J1779" s="693">
        <v>0.0</v>
      </c>
      <c r="K1779" s="21" t="s">
        <v>8458</v>
      </c>
      <c r="L1779" s="21">
        <v>2.425388501E9</v>
      </c>
      <c r="M1779" s="21" t="s">
        <v>368</v>
      </c>
      <c r="N1779" s="21" t="s">
        <v>848</v>
      </c>
      <c r="O1779" s="21" t="s">
        <v>8459</v>
      </c>
      <c r="P1779" s="21" t="s">
        <v>12490</v>
      </c>
      <c r="Q1779" s="61">
        <f>COUNTIF('Hedef Liste'!$A:$A,A1779)</f>
        <v>1</v>
      </c>
    </row>
    <row r="1780" hidden="1">
      <c r="A1780" s="21" t="s">
        <v>13495</v>
      </c>
      <c r="B1780" s="21" t="s">
        <v>13496</v>
      </c>
      <c r="C1780" s="691" t="s">
        <v>12489</v>
      </c>
      <c r="D1780" s="21" t="s">
        <v>818</v>
      </c>
      <c r="E1780" s="692">
        <v>2.0</v>
      </c>
      <c r="F1780" s="692">
        <v>2.0</v>
      </c>
      <c r="G1780" s="692">
        <v>4.0</v>
      </c>
      <c r="H1780" s="692">
        <v>20.0</v>
      </c>
      <c r="I1780" s="692">
        <v>24.0</v>
      </c>
      <c r="J1780" s="693">
        <v>0.17</v>
      </c>
      <c r="K1780" s="21" t="s">
        <v>13497</v>
      </c>
      <c r="L1780" s="21">
        <v>5.421890772E9</v>
      </c>
      <c r="M1780" s="21" t="s">
        <v>47</v>
      </c>
      <c r="N1780" s="21" t="s">
        <v>1059</v>
      </c>
      <c r="O1780" s="21" t="s">
        <v>13498</v>
      </c>
      <c r="P1780" s="21" t="s">
        <v>12490</v>
      </c>
      <c r="Q1780" s="61">
        <f>COUNTIF('Hedef Liste'!$A:$A,A1780)</f>
        <v>0</v>
      </c>
    </row>
    <row r="1781" hidden="1">
      <c r="A1781" s="21" t="s">
        <v>2401</v>
      </c>
      <c r="B1781" s="21" t="s">
        <v>2402</v>
      </c>
      <c r="C1781" s="691" t="s">
        <v>12489</v>
      </c>
      <c r="D1781" s="21" t="s">
        <v>1694</v>
      </c>
      <c r="E1781" s="694"/>
      <c r="F1781" s="694"/>
      <c r="G1781" s="692">
        <v>0.0</v>
      </c>
      <c r="H1781" s="692">
        <v>37.0</v>
      </c>
      <c r="I1781" s="692">
        <v>37.0</v>
      </c>
      <c r="J1781" s="696">
        <v>0.0</v>
      </c>
      <c r="K1781" s="21" t="s">
        <v>2403</v>
      </c>
      <c r="L1781" s="21">
        <v>5.342948886E9</v>
      </c>
      <c r="M1781" s="21" t="s">
        <v>138</v>
      </c>
      <c r="N1781" s="21" t="s">
        <v>1037</v>
      </c>
      <c r="O1781" s="21" t="s">
        <v>2404</v>
      </c>
      <c r="P1781" s="21" t="s">
        <v>12490</v>
      </c>
      <c r="Q1781" s="61">
        <f>COUNTIF('Hedef Liste'!$A:$A,A1781)</f>
        <v>1</v>
      </c>
    </row>
    <row r="1782">
      <c r="A1782" s="21" t="s">
        <v>8460</v>
      </c>
      <c r="B1782" s="21" t="s">
        <v>8461</v>
      </c>
      <c r="C1782" s="691" t="s">
        <v>12489</v>
      </c>
      <c r="D1782" s="21" t="s">
        <v>152</v>
      </c>
      <c r="E1782" s="692">
        <v>1.0</v>
      </c>
      <c r="F1782" s="692">
        <v>1.0</v>
      </c>
      <c r="G1782" s="692">
        <v>0.0</v>
      </c>
      <c r="H1782" s="692">
        <v>30.0</v>
      </c>
      <c r="I1782" s="692">
        <v>30.0</v>
      </c>
      <c r="J1782" s="693">
        <v>0.0</v>
      </c>
      <c r="K1782" s="21" t="s">
        <v>8462</v>
      </c>
      <c r="L1782" s="21">
        <v>5.526525507E9</v>
      </c>
      <c r="M1782" s="21" t="s">
        <v>368</v>
      </c>
      <c r="N1782" s="21" t="s">
        <v>8463</v>
      </c>
      <c r="O1782" s="21" t="s">
        <v>8464</v>
      </c>
      <c r="P1782" s="21" t="s">
        <v>12490</v>
      </c>
      <c r="Q1782" s="61">
        <f>COUNTIF('Hedef Liste'!$A:$A,A1782)</f>
        <v>1</v>
      </c>
    </row>
    <row r="1783">
      <c r="A1783" s="21" t="s">
        <v>8465</v>
      </c>
      <c r="B1783" s="21" t="s">
        <v>8466</v>
      </c>
      <c r="C1783" s="691" t="s">
        <v>12489</v>
      </c>
      <c r="D1783" s="21" t="s">
        <v>325</v>
      </c>
      <c r="E1783" s="692">
        <v>1.0</v>
      </c>
      <c r="F1783" s="692">
        <v>1.0</v>
      </c>
      <c r="G1783" s="692">
        <v>0.0</v>
      </c>
      <c r="H1783" s="692">
        <v>15.0</v>
      </c>
      <c r="I1783" s="692">
        <v>15.0</v>
      </c>
      <c r="J1783" s="693">
        <v>0.0</v>
      </c>
      <c r="K1783" s="21" t="s">
        <v>8467</v>
      </c>
      <c r="L1783" s="21">
        <v>5.013550405E9</v>
      </c>
      <c r="M1783" s="21" t="s">
        <v>47</v>
      </c>
      <c r="N1783" s="21" t="s">
        <v>6884</v>
      </c>
      <c r="O1783" s="21" t="s">
        <v>8468</v>
      </c>
      <c r="P1783" s="21" t="s">
        <v>12490</v>
      </c>
      <c r="Q1783" s="61">
        <f>COUNTIF('Hedef Liste'!$A:$A,A1783)</f>
        <v>1</v>
      </c>
    </row>
    <row r="1784">
      <c r="A1784" s="21" t="s">
        <v>8469</v>
      </c>
      <c r="B1784" s="21" t="s">
        <v>8470</v>
      </c>
      <c r="C1784" s="691" t="s">
        <v>12489</v>
      </c>
      <c r="D1784" s="21" t="s">
        <v>63</v>
      </c>
      <c r="F1784" s="694"/>
      <c r="G1784" s="692">
        <v>0.0</v>
      </c>
      <c r="H1784" s="692">
        <v>33.0</v>
      </c>
      <c r="I1784" s="692">
        <v>33.0</v>
      </c>
      <c r="J1784" s="693">
        <v>0.0</v>
      </c>
      <c r="K1784" s="21" t="s">
        <v>8471</v>
      </c>
      <c r="L1784" s="21">
        <v>2.428872022E9</v>
      </c>
      <c r="M1784" s="21" t="s">
        <v>327</v>
      </c>
      <c r="N1784" s="21" t="s">
        <v>483</v>
      </c>
      <c r="O1784" s="21" t="s">
        <v>8472</v>
      </c>
      <c r="P1784" s="21" t="s">
        <v>12490</v>
      </c>
      <c r="Q1784" s="61">
        <f>COUNTIF('Hedef Liste'!$A:$A,A1784)</f>
        <v>1</v>
      </c>
    </row>
    <row r="1785">
      <c r="A1785" s="21" t="s">
        <v>8473</v>
      </c>
      <c r="B1785" s="21" t="s">
        <v>8474</v>
      </c>
      <c r="C1785" s="691" t="s">
        <v>12489</v>
      </c>
      <c r="D1785" s="21" t="s">
        <v>200</v>
      </c>
      <c r="E1785" s="694"/>
      <c r="F1785" s="694"/>
      <c r="G1785" s="692">
        <v>0.0</v>
      </c>
      <c r="H1785" s="692">
        <v>23.0</v>
      </c>
      <c r="I1785" s="692">
        <v>23.0</v>
      </c>
      <c r="J1785" s="693">
        <v>0.0</v>
      </c>
      <c r="K1785" s="21" t="s">
        <v>8475</v>
      </c>
      <c r="L1785" s="21">
        <v>5.322580718E9</v>
      </c>
      <c r="M1785" s="21" t="s">
        <v>368</v>
      </c>
      <c r="N1785" s="21" t="s">
        <v>8476</v>
      </c>
      <c r="O1785" s="21" t="s">
        <v>8477</v>
      </c>
      <c r="P1785" s="21" t="s">
        <v>12490</v>
      </c>
      <c r="Q1785" s="61">
        <f>COUNTIF('Hedef Liste'!$A:$A,A1785)</f>
        <v>1</v>
      </c>
    </row>
    <row r="1786">
      <c r="A1786" s="21" t="s">
        <v>8478</v>
      </c>
      <c r="B1786" s="21" t="s">
        <v>8479</v>
      </c>
      <c r="C1786" s="691" t="s">
        <v>12489</v>
      </c>
      <c r="D1786" s="21" t="s">
        <v>200</v>
      </c>
      <c r="E1786" s="692">
        <v>3.0</v>
      </c>
      <c r="F1786" s="692">
        <v>3.0</v>
      </c>
      <c r="G1786" s="692">
        <v>0.0</v>
      </c>
      <c r="H1786" s="692">
        <v>11.0</v>
      </c>
      <c r="I1786" s="692">
        <v>11.0</v>
      </c>
      <c r="J1786" s="693">
        <v>0.0</v>
      </c>
      <c r="K1786" s="21" t="s">
        <v>8480</v>
      </c>
      <c r="L1786" s="21">
        <v>2.424212114E9</v>
      </c>
      <c r="M1786" s="21" t="s">
        <v>1285</v>
      </c>
      <c r="N1786" s="21" t="s">
        <v>5216</v>
      </c>
      <c r="O1786" s="21" t="s">
        <v>8481</v>
      </c>
      <c r="P1786" s="21" t="s">
        <v>12490</v>
      </c>
      <c r="Q1786" s="61">
        <f>COUNTIF('Hedef Liste'!$A:$A,A1786)</f>
        <v>1</v>
      </c>
    </row>
    <row r="1787">
      <c r="A1787" s="21" t="s">
        <v>8482</v>
      </c>
      <c r="B1787" s="21" t="s">
        <v>8483</v>
      </c>
      <c r="C1787" s="691" t="s">
        <v>12489</v>
      </c>
      <c r="D1787" s="21" t="s">
        <v>45</v>
      </c>
      <c r="E1787" s="694"/>
      <c r="F1787" s="694"/>
      <c r="G1787" s="692">
        <v>0.0</v>
      </c>
      <c r="H1787" s="692">
        <v>25.0</v>
      </c>
      <c r="I1787" s="692">
        <v>25.0</v>
      </c>
      <c r="J1787" s="693">
        <v>0.0</v>
      </c>
      <c r="K1787" s="21" t="s">
        <v>8484</v>
      </c>
      <c r="L1787" s="21">
        <v>5.362071495E9</v>
      </c>
      <c r="M1787" s="21" t="s">
        <v>1285</v>
      </c>
      <c r="N1787" s="21" t="s">
        <v>1710</v>
      </c>
      <c r="O1787" s="21" t="s">
        <v>8485</v>
      </c>
      <c r="P1787" s="21" t="s">
        <v>12490</v>
      </c>
      <c r="Q1787" s="61">
        <f>COUNTIF('Hedef Liste'!$A:$A,A1787)</f>
        <v>1</v>
      </c>
    </row>
    <row r="1788">
      <c r="A1788" s="21" t="s">
        <v>8486</v>
      </c>
      <c r="B1788" s="21" t="s">
        <v>8487</v>
      </c>
      <c r="C1788" s="691" t="s">
        <v>12489</v>
      </c>
      <c r="D1788" s="21" t="s">
        <v>1007</v>
      </c>
      <c r="E1788" s="694"/>
      <c r="F1788" s="694"/>
      <c r="G1788" s="692">
        <v>0.0</v>
      </c>
      <c r="H1788" s="692">
        <v>21.0</v>
      </c>
      <c r="I1788" s="692">
        <v>21.0</v>
      </c>
      <c r="J1788" s="696">
        <v>0.0</v>
      </c>
      <c r="K1788" s="21" t="s">
        <v>8488</v>
      </c>
      <c r="L1788" s="21">
        <v>5.530925872E9</v>
      </c>
      <c r="M1788" s="21" t="s">
        <v>65</v>
      </c>
      <c r="N1788" s="21" t="s">
        <v>483</v>
      </c>
      <c r="O1788" s="21" t="s">
        <v>8489</v>
      </c>
      <c r="P1788" s="21" t="s">
        <v>12490</v>
      </c>
      <c r="Q1788" s="61">
        <f>COUNTIF('Hedef Liste'!$A:$A,A1788)</f>
        <v>1</v>
      </c>
    </row>
    <row r="1789" hidden="1">
      <c r="A1789" s="21" t="s">
        <v>4138</v>
      </c>
      <c r="B1789" s="21" t="s">
        <v>4139</v>
      </c>
      <c r="C1789" s="691" t="s">
        <v>12489</v>
      </c>
      <c r="D1789" s="21" t="s">
        <v>63</v>
      </c>
      <c r="E1789" s="692">
        <v>805.0</v>
      </c>
      <c r="F1789" s="692">
        <v>44.0</v>
      </c>
      <c r="G1789" s="692">
        <v>0.0</v>
      </c>
      <c r="H1789" s="692">
        <v>44.0</v>
      </c>
      <c r="I1789" s="692">
        <v>44.0</v>
      </c>
      <c r="J1789" s="693">
        <v>0.0</v>
      </c>
      <c r="K1789" s="21" t="s">
        <v>4140</v>
      </c>
      <c r="L1789" s="21">
        <v>2.422260777E9</v>
      </c>
      <c r="M1789" s="21" t="s">
        <v>65</v>
      </c>
      <c r="N1789" s="21" t="s">
        <v>112</v>
      </c>
      <c r="O1789" s="21" t="s">
        <v>4141</v>
      </c>
      <c r="P1789" s="21" t="s">
        <v>12490</v>
      </c>
      <c r="Q1789" s="61">
        <f>COUNTIF('Hedef Liste'!$A:$A,A1789)</f>
        <v>1</v>
      </c>
    </row>
    <row r="1790" hidden="1">
      <c r="A1790" s="21" t="s">
        <v>2645</v>
      </c>
      <c r="B1790" s="21" t="s">
        <v>2646</v>
      </c>
      <c r="C1790" s="691" t="s">
        <v>12489</v>
      </c>
      <c r="D1790" s="21" t="s">
        <v>325</v>
      </c>
      <c r="E1790" s="692">
        <v>36.0</v>
      </c>
      <c r="F1790" s="692">
        <v>2.0</v>
      </c>
      <c r="G1790" s="692">
        <v>0.0</v>
      </c>
      <c r="H1790" s="692">
        <v>25.0</v>
      </c>
      <c r="I1790" s="692">
        <v>25.0</v>
      </c>
      <c r="J1790" s="696">
        <v>0.0</v>
      </c>
      <c r="K1790" s="21" t="s">
        <v>2647</v>
      </c>
      <c r="L1790" s="21">
        <v>5.3216351E9</v>
      </c>
      <c r="M1790" s="21" t="s">
        <v>1285</v>
      </c>
      <c r="N1790" s="21" t="s">
        <v>1710</v>
      </c>
      <c r="O1790" s="21" t="s">
        <v>2648</v>
      </c>
      <c r="P1790" s="21" t="s">
        <v>12490</v>
      </c>
      <c r="Q1790" s="61">
        <f>COUNTIF('Hedef Liste'!$A:$A,A1790)</f>
        <v>1</v>
      </c>
    </row>
    <row r="1791" hidden="1">
      <c r="A1791" s="21" t="s">
        <v>1993</v>
      </c>
      <c r="B1791" s="21" t="s">
        <v>1994</v>
      </c>
      <c r="C1791" s="691" t="s">
        <v>12489</v>
      </c>
      <c r="D1791" s="21" t="s">
        <v>233</v>
      </c>
      <c r="E1791" s="692">
        <v>287.0</v>
      </c>
      <c r="F1791" s="692">
        <v>78.0</v>
      </c>
      <c r="G1791" s="692">
        <v>5.0</v>
      </c>
      <c r="H1791" s="692">
        <v>55.0</v>
      </c>
      <c r="I1791" s="692">
        <v>60.0</v>
      </c>
      <c r="J1791" s="693">
        <v>0.08</v>
      </c>
      <c r="K1791" s="21" t="s">
        <v>1995</v>
      </c>
      <c r="L1791" s="21">
        <v>5.013633283E9</v>
      </c>
      <c r="M1791" s="21" t="s">
        <v>58</v>
      </c>
      <c r="N1791" s="21" t="s">
        <v>1101</v>
      </c>
      <c r="O1791" s="21" t="s">
        <v>1996</v>
      </c>
      <c r="P1791" s="21" t="s">
        <v>12490</v>
      </c>
      <c r="Q1791" s="61">
        <f>COUNTIF('Hedef Liste'!$A:$A,A1791)</f>
        <v>1</v>
      </c>
    </row>
    <row r="1792" hidden="1">
      <c r="A1792" s="21" t="s">
        <v>1248</v>
      </c>
      <c r="B1792" s="21" t="s">
        <v>1249</v>
      </c>
      <c r="C1792" s="691" t="s">
        <v>12489</v>
      </c>
      <c r="D1792" s="21" t="s">
        <v>419</v>
      </c>
      <c r="E1792" s="692">
        <v>2.0</v>
      </c>
      <c r="F1792" s="692">
        <v>2.0</v>
      </c>
      <c r="G1792" s="692">
        <v>0.0</v>
      </c>
      <c r="H1792" s="692">
        <v>26.0</v>
      </c>
      <c r="I1792" s="692">
        <v>26.0</v>
      </c>
      <c r="J1792" s="693">
        <v>0.0</v>
      </c>
      <c r="K1792" s="21" t="s">
        <v>1250</v>
      </c>
      <c r="L1792" s="21">
        <v>2.423260006E9</v>
      </c>
      <c r="M1792" s="21" t="s">
        <v>47</v>
      </c>
      <c r="N1792" s="21" t="s">
        <v>907</v>
      </c>
      <c r="O1792" s="21" t="s">
        <v>1251</v>
      </c>
      <c r="P1792" s="21" t="s">
        <v>12490</v>
      </c>
      <c r="Q1792" s="61">
        <f>COUNTIF('Hedef Liste'!$A:$A,A1792)</f>
        <v>1</v>
      </c>
    </row>
    <row r="1793" hidden="1">
      <c r="A1793" s="21" t="s">
        <v>874</v>
      </c>
      <c r="B1793" s="21" t="s">
        <v>875</v>
      </c>
      <c r="C1793" s="691" t="s">
        <v>12489</v>
      </c>
      <c r="D1793" s="21" t="s">
        <v>45</v>
      </c>
      <c r="E1793" s="694"/>
      <c r="F1793" s="694"/>
      <c r="G1793" s="692">
        <v>0.0</v>
      </c>
      <c r="H1793" s="692">
        <v>37.0</v>
      </c>
      <c r="I1793" s="692">
        <v>37.0</v>
      </c>
      <c r="J1793" s="693">
        <v>0.0</v>
      </c>
      <c r="K1793" s="21" t="s">
        <v>876</v>
      </c>
      <c r="L1793" s="21">
        <v>2.422440753E9</v>
      </c>
      <c r="M1793" s="21" t="s">
        <v>47</v>
      </c>
      <c r="N1793" s="21" t="s">
        <v>48</v>
      </c>
      <c r="O1793" s="21" t="s">
        <v>877</v>
      </c>
      <c r="P1793" s="21" t="s">
        <v>12490</v>
      </c>
      <c r="Q1793" s="61">
        <f>COUNTIF('Hedef Liste'!$A:$A,A1793)</f>
        <v>1</v>
      </c>
    </row>
    <row r="1794" hidden="1">
      <c r="A1794" s="21" t="s">
        <v>2820</v>
      </c>
      <c r="B1794" s="21" t="s">
        <v>2821</v>
      </c>
      <c r="C1794" s="691" t="s">
        <v>12489</v>
      </c>
      <c r="D1794" s="21" t="s">
        <v>1694</v>
      </c>
      <c r="E1794" s="692">
        <v>6.0</v>
      </c>
      <c r="F1794" s="692">
        <v>6.0</v>
      </c>
      <c r="G1794" s="692">
        <v>0.0</v>
      </c>
      <c r="H1794" s="692">
        <v>43.0</v>
      </c>
      <c r="I1794" s="692">
        <v>43.0</v>
      </c>
      <c r="J1794" s="693">
        <v>0.0</v>
      </c>
      <c r="K1794" s="21" t="s">
        <v>2822</v>
      </c>
      <c r="L1794" s="21">
        <v>5.334928707E9</v>
      </c>
      <c r="M1794" s="21" t="s">
        <v>47</v>
      </c>
      <c r="N1794" s="21" t="s">
        <v>187</v>
      </c>
      <c r="O1794" s="21" t="s">
        <v>2823</v>
      </c>
      <c r="P1794" s="21" t="s">
        <v>12490</v>
      </c>
      <c r="Q1794" s="61">
        <f>COUNTIF('Hedef Liste'!$A:$A,A1794)</f>
        <v>1</v>
      </c>
    </row>
    <row r="1795" hidden="1">
      <c r="A1795" s="21" t="s">
        <v>1974</v>
      </c>
      <c r="B1795" s="21" t="s">
        <v>1975</v>
      </c>
      <c r="C1795" s="691" t="s">
        <v>12489</v>
      </c>
      <c r="D1795" s="21" t="s">
        <v>74</v>
      </c>
      <c r="F1795" s="694"/>
      <c r="G1795" s="692">
        <v>0.0</v>
      </c>
      <c r="H1795" s="692">
        <v>37.0</v>
      </c>
      <c r="I1795" s="692">
        <v>37.0</v>
      </c>
      <c r="J1795" s="693">
        <v>0.0</v>
      </c>
      <c r="K1795" s="21" t="s">
        <v>1976</v>
      </c>
      <c r="L1795" s="21">
        <v>2.429993393E9</v>
      </c>
      <c r="M1795" s="21" t="s">
        <v>138</v>
      </c>
      <c r="N1795" s="21" t="s">
        <v>955</v>
      </c>
      <c r="O1795" s="21" t="s">
        <v>1977</v>
      </c>
      <c r="P1795" s="21" t="s">
        <v>12490</v>
      </c>
      <c r="Q1795" s="61">
        <f>COUNTIF('Hedef Liste'!$A:$A,A1795)</f>
        <v>1</v>
      </c>
    </row>
    <row r="1796" hidden="1">
      <c r="A1796" s="21" t="s">
        <v>2461</v>
      </c>
      <c r="B1796" s="21" t="s">
        <v>2462</v>
      </c>
      <c r="C1796" s="691" t="s">
        <v>12489</v>
      </c>
      <c r="D1796" s="21" t="s">
        <v>152</v>
      </c>
      <c r="E1796" s="692">
        <v>4.0</v>
      </c>
      <c r="F1796" s="692">
        <v>4.0</v>
      </c>
      <c r="G1796" s="692">
        <v>0.0</v>
      </c>
      <c r="H1796" s="692">
        <v>12.0</v>
      </c>
      <c r="I1796" s="692">
        <v>12.0</v>
      </c>
      <c r="J1796" s="693">
        <v>0.0</v>
      </c>
      <c r="K1796" s="21" t="s">
        <v>2463</v>
      </c>
      <c r="L1796" s="21">
        <v>2.423342972E9</v>
      </c>
      <c r="M1796" s="21" t="s">
        <v>47</v>
      </c>
      <c r="N1796" s="21" t="s">
        <v>500</v>
      </c>
      <c r="O1796" s="21" t="s">
        <v>2464</v>
      </c>
      <c r="P1796" s="21" t="s">
        <v>12490</v>
      </c>
      <c r="Q1796" s="61">
        <f>COUNTIF('Hedef Liste'!$A:$A,A1796)</f>
        <v>1</v>
      </c>
    </row>
    <row r="1797" hidden="1">
      <c r="A1797" s="21" t="s">
        <v>6881</v>
      </c>
      <c r="B1797" s="21" t="s">
        <v>6882</v>
      </c>
      <c r="C1797" s="691" t="s">
        <v>12489</v>
      </c>
      <c r="D1797" s="21" t="s">
        <v>45</v>
      </c>
      <c r="E1797" s="692">
        <v>110.0</v>
      </c>
      <c r="F1797" s="692">
        <v>110.0</v>
      </c>
      <c r="G1797" s="692">
        <v>0.0</v>
      </c>
      <c r="H1797" s="692">
        <v>32.0</v>
      </c>
      <c r="I1797" s="692">
        <v>32.0</v>
      </c>
      <c r="J1797" s="693">
        <v>0.0</v>
      </c>
      <c r="K1797" s="21" t="s">
        <v>6883</v>
      </c>
      <c r="L1797" s="21">
        <v>2.423346969E9</v>
      </c>
      <c r="M1797" s="21" t="s">
        <v>47</v>
      </c>
      <c r="N1797" s="21" t="s">
        <v>6884</v>
      </c>
      <c r="O1797" s="21" t="s">
        <v>6885</v>
      </c>
      <c r="P1797" s="21" t="s">
        <v>12490</v>
      </c>
      <c r="Q1797" s="61">
        <f>COUNTIF('Hedef Liste'!$A:$A,A1797)</f>
        <v>1</v>
      </c>
    </row>
    <row r="1798" hidden="1">
      <c r="A1798" s="21" t="s">
        <v>4464</v>
      </c>
      <c r="B1798" s="21" t="s">
        <v>4465</v>
      </c>
      <c r="C1798" s="691" t="s">
        <v>12489</v>
      </c>
      <c r="D1798" s="21" t="s">
        <v>200</v>
      </c>
      <c r="E1798" s="692">
        <v>3.0</v>
      </c>
      <c r="F1798" s="692">
        <v>3.0</v>
      </c>
      <c r="G1798" s="692">
        <v>0.0</v>
      </c>
      <c r="H1798" s="692">
        <v>12.0</v>
      </c>
      <c r="I1798" s="692">
        <v>12.0</v>
      </c>
      <c r="J1798" s="693">
        <v>0.0</v>
      </c>
      <c r="K1798" s="21" t="s">
        <v>4466</v>
      </c>
      <c r="L1798" s="21">
        <v>5.52025016E9</v>
      </c>
      <c r="M1798" s="21" t="s">
        <v>65</v>
      </c>
      <c r="N1798" s="21" t="s">
        <v>1852</v>
      </c>
      <c r="O1798" s="21" t="s">
        <v>4467</v>
      </c>
      <c r="P1798" s="21" t="s">
        <v>12490</v>
      </c>
      <c r="Q1798" s="61">
        <f>COUNTIF('Hedef Liste'!$A:$A,A1798)</f>
        <v>1</v>
      </c>
    </row>
    <row r="1799" hidden="1">
      <c r="A1799" s="21" t="s">
        <v>13499</v>
      </c>
      <c r="B1799" s="21" t="s">
        <v>11849</v>
      </c>
      <c r="C1799" s="691" t="s">
        <v>12489</v>
      </c>
      <c r="D1799" s="21" t="s">
        <v>45</v>
      </c>
      <c r="E1799" s="692">
        <v>59.0</v>
      </c>
      <c r="F1799" s="692">
        <v>59.0</v>
      </c>
      <c r="G1799" s="692">
        <v>17.0</v>
      </c>
      <c r="H1799" s="692">
        <v>0.0</v>
      </c>
      <c r="I1799" s="692">
        <v>17.0</v>
      </c>
      <c r="J1799" s="693">
        <v>1.0</v>
      </c>
      <c r="K1799" s="21" t="s">
        <v>13500</v>
      </c>
      <c r="L1799" s="21">
        <v>2.423370843E9</v>
      </c>
      <c r="M1799" s="21" t="s">
        <v>65</v>
      </c>
      <c r="N1799" s="21" t="s">
        <v>778</v>
      </c>
      <c r="O1799" s="21" t="s">
        <v>11851</v>
      </c>
      <c r="P1799" s="21" t="s">
        <v>12490</v>
      </c>
      <c r="Q1799" s="61">
        <f>COUNTIF('Hedef Liste'!$A:$A,A1799)</f>
        <v>0</v>
      </c>
    </row>
    <row r="1800" hidden="1">
      <c r="A1800" s="21" t="s">
        <v>822</v>
      </c>
      <c r="B1800" s="21" t="s">
        <v>823</v>
      </c>
      <c r="C1800" s="691" t="s">
        <v>12489</v>
      </c>
      <c r="D1800" s="21" t="s">
        <v>325</v>
      </c>
      <c r="E1800" s="692">
        <v>8.0</v>
      </c>
      <c r="F1800" s="692">
        <v>8.0</v>
      </c>
      <c r="G1800" s="692">
        <v>0.0</v>
      </c>
      <c r="H1800" s="692">
        <v>40.0</v>
      </c>
      <c r="I1800" s="692">
        <v>40.0</v>
      </c>
      <c r="J1800" s="693">
        <v>0.0</v>
      </c>
      <c r="K1800" s="21" t="s">
        <v>824</v>
      </c>
      <c r="L1800" s="21">
        <v>5.551004576E9</v>
      </c>
      <c r="M1800" s="21" t="s">
        <v>368</v>
      </c>
      <c r="N1800" s="21" t="s">
        <v>825</v>
      </c>
      <c r="O1800" s="21" t="s">
        <v>826</v>
      </c>
      <c r="P1800" s="21" t="s">
        <v>12490</v>
      </c>
      <c r="Q1800" s="61">
        <f>COUNTIF('Hedef Liste'!$A:$A,A1800)</f>
        <v>1</v>
      </c>
    </row>
    <row r="1801" hidden="1">
      <c r="A1801" s="21" t="s">
        <v>13501</v>
      </c>
      <c r="B1801" s="21" t="s">
        <v>13502</v>
      </c>
      <c r="C1801" s="691" t="s">
        <v>12510</v>
      </c>
      <c r="D1801" s="21" t="s">
        <v>1694</v>
      </c>
      <c r="E1801" s="694"/>
      <c r="F1801" s="694"/>
      <c r="G1801" s="692">
        <v>95.0</v>
      </c>
      <c r="H1801" s="692">
        <v>8.0</v>
      </c>
      <c r="I1801" s="692">
        <v>103.0</v>
      </c>
      <c r="J1801" s="693">
        <v>0.92</v>
      </c>
      <c r="K1801" s="21" t="s">
        <v>13364</v>
      </c>
      <c r="L1801" s="21">
        <v>2.422280209E9</v>
      </c>
      <c r="M1801" s="21" t="s">
        <v>138</v>
      </c>
      <c r="N1801" s="21" t="s">
        <v>333</v>
      </c>
      <c r="O1801" s="21" t="s">
        <v>13503</v>
      </c>
      <c r="P1801" s="21" t="s">
        <v>12490</v>
      </c>
      <c r="Q1801" s="61">
        <f>COUNTIF('Hedef Liste'!$A:$A,A1801)</f>
        <v>0</v>
      </c>
    </row>
    <row r="1802" hidden="1">
      <c r="A1802" s="21" t="s">
        <v>13504</v>
      </c>
      <c r="B1802" s="21" t="s">
        <v>13505</v>
      </c>
      <c r="C1802" s="691" t="s">
        <v>12489</v>
      </c>
      <c r="D1802" s="21" t="s">
        <v>325</v>
      </c>
      <c r="E1802" s="692">
        <v>6.0</v>
      </c>
      <c r="F1802" s="692">
        <v>6.0</v>
      </c>
      <c r="G1802" s="692">
        <v>7.0</v>
      </c>
      <c r="H1802" s="692">
        <v>7.0</v>
      </c>
      <c r="I1802" s="692">
        <v>14.0</v>
      </c>
      <c r="J1802" s="693">
        <v>0.5</v>
      </c>
      <c r="K1802" s="21" t="s">
        <v>13506</v>
      </c>
      <c r="L1802" s="21">
        <v>5.426877007E9</v>
      </c>
      <c r="M1802" s="21" t="s">
        <v>58</v>
      </c>
      <c r="N1802" s="21" t="s">
        <v>3054</v>
      </c>
      <c r="O1802" s="21" t="s">
        <v>3055</v>
      </c>
      <c r="P1802" s="21" t="s">
        <v>12490</v>
      </c>
      <c r="Q1802" s="61">
        <f>COUNTIF('Hedef Liste'!$A:$A,A1802)</f>
        <v>0</v>
      </c>
    </row>
    <row r="1803" hidden="1">
      <c r="A1803" s="21" t="s">
        <v>3798</v>
      </c>
      <c r="B1803" s="21" t="s">
        <v>3799</v>
      </c>
      <c r="C1803" s="691" t="s">
        <v>12489</v>
      </c>
      <c r="D1803" s="21" t="s">
        <v>45</v>
      </c>
      <c r="E1803" s="692">
        <v>174.0</v>
      </c>
      <c r="F1803" s="692">
        <v>32.0</v>
      </c>
      <c r="G1803" s="692">
        <v>11.0</v>
      </c>
      <c r="H1803" s="692">
        <v>14.0</v>
      </c>
      <c r="I1803" s="692">
        <v>25.0</v>
      </c>
      <c r="J1803" s="693">
        <v>0.44</v>
      </c>
      <c r="K1803" s="21" t="s">
        <v>3800</v>
      </c>
      <c r="L1803" s="21">
        <v>5.013770101E9</v>
      </c>
      <c r="M1803" s="21" t="s">
        <v>47</v>
      </c>
      <c r="N1803" s="21" t="s">
        <v>1923</v>
      </c>
      <c r="O1803" s="21" t="s">
        <v>3801</v>
      </c>
      <c r="P1803" s="21" t="s">
        <v>12490</v>
      </c>
      <c r="Q1803" s="61">
        <f>COUNTIF('Hedef Liste'!$A:$A,A1803)</f>
        <v>1</v>
      </c>
    </row>
    <row r="1804" hidden="1">
      <c r="A1804" s="21" t="s">
        <v>13507</v>
      </c>
      <c r="B1804" s="21" t="s">
        <v>13508</v>
      </c>
      <c r="C1804" s="691" t="s">
        <v>12489</v>
      </c>
      <c r="D1804" s="21" t="s">
        <v>344</v>
      </c>
      <c r="E1804" s="692">
        <v>808.0</v>
      </c>
      <c r="F1804" s="692">
        <v>24.0</v>
      </c>
      <c r="G1804" s="692">
        <v>38.0</v>
      </c>
      <c r="H1804" s="692">
        <v>0.0</v>
      </c>
      <c r="I1804" s="692">
        <v>38.0</v>
      </c>
      <c r="J1804" s="693">
        <v>1.0</v>
      </c>
      <c r="K1804" s="21" t="s">
        <v>13509</v>
      </c>
      <c r="L1804" s="21">
        <v>5.52829096E9</v>
      </c>
      <c r="M1804" s="21" t="s">
        <v>368</v>
      </c>
      <c r="N1804" s="21" t="s">
        <v>719</v>
      </c>
      <c r="O1804" s="21" t="s">
        <v>13510</v>
      </c>
      <c r="P1804" s="21" t="s">
        <v>12505</v>
      </c>
      <c r="Q1804" s="61">
        <f>COUNTIF('Hedef Liste'!$A:$A,A1804)</f>
        <v>0</v>
      </c>
    </row>
    <row r="1805" hidden="1">
      <c r="A1805" s="21" t="s">
        <v>13511</v>
      </c>
      <c r="B1805" s="21" t="s">
        <v>13512</v>
      </c>
      <c r="C1805" s="691" t="s">
        <v>12489</v>
      </c>
      <c r="D1805" s="21" t="s">
        <v>344</v>
      </c>
      <c r="E1805" s="692">
        <v>579.0</v>
      </c>
      <c r="F1805" s="692">
        <v>42.0</v>
      </c>
      <c r="G1805" s="692">
        <v>38.0</v>
      </c>
      <c r="H1805" s="692">
        <v>0.0</v>
      </c>
      <c r="I1805" s="692">
        <v>38.0</v>
      </c>
      <c r="J1805" s="693">
        <v>1.0</v>
      </c>
      <c r="K1805" s="21" t="s">
        <v>13513</v>
      </c>
      <c r="L1805" s="21">
        <v>2.422277711E9</v>
      </c>
      <c r="M1805" s="21" t="s">
        <v>65</v>
      </c>
      <c r="N1805" s="21" t="s">
        <v>112</v>
      </c>
      <c r="O1805" s="21" t="s">
        <v>13514</v>
      </c>
      <c r="P1805" s="21" t="s">
        <v>12505</v>
      </c>
      <c r="Q1805" s="61">
        <f>COUNTIF('Hedef Liste'!$A:$A,A1805)</f>
        <v>0</v>
      </c>
    </row>
    <row r="1806" hidden="1">
      <c r="A1806" s="21" t="s">
        <v>13515</v>
      </c>
      <c r="B1806" s="21" t="s">
        <v>13516</v>
      </c>
      <c r="C1806" s="691" t="s">
        <v>12489</v>
      </c>
      <c r="D1806" s="21" t="s">
        <v>344</v>
      </c>
      <c r="E1806" s="692">
        <v>4584.0</v>
      </c>
      <c r="F1806" s="692">
        <v>131.0</v>
      </c>
      <c r="G1806" s="692">
        <v>38.0</v>
      </c>
      <c r="H1806" s="692">
        <v>0.0</v>
      </c>
      <c r="I1806" s="692">
        <v>38.0</v>
      </c>
      <c r="J1806" s="693">
        <v>1.0</v>
      </c>
      <c r="K1806" s="21" t="s">
        <v>13517</v>
      </c>
      <c r="L1806" s="21">
        <v>5.522916807E9</v>
      </c>
      <c r="M1806" s="21" t="s">
        <v>138</v>
      </c>
      <c r="N1806" s="21" t="s">
        <v>333</v>
      </c>
      <c r="O1806" s="21" t="s">
        <v>13518</v>
      </c>
      <c r="P1806" s="21" t="s">
        <v>12505</v>
      </c>
      <c r="Q1806" s="61">
        <f>COUNTIF('Hedef Liste'!$A:$A,A1806)</f>
        <v>0</v>
      </c>
    </row>
    <row r="1807" hidden="1">
      <c r="A1807" s="21" t="s">
        <v>13519</v>
      </c>
      <c r="B1807" s="21" t="s">
        <v>13520</v>
      </c>
      <c r="C1807" s="691" t="s">
        <v>12489</v>
      </c>
      <c r="D1807" s="21" t="s">
        <v>344</v>
      </c>
      <c r="E1807" s="692">
        <v>1475.0</v>
      </c>
      <c r="F1807" s="692">
        <v>49.0</v>
      </c>
      <c r="G1807" s="692">
        <v>52.0</v>
      </c>
      <c r="H1807" s="692">
        <v>0.0</v>
      </c>
      <c r="I1807" s="692">
        <v>52.0</v>
      </c>
      <c r="J1807" s="693">
        <v>1.0</v>
      </c>
      <c r="K1807" s="21" t="s">
        <v>13493</v>
      </c>
      <c r="L1807" s="21">
        <v>5.42201075E9</v>
      </c>
      <c r="M1807" s="21" t="s">
        <v>65</v>
      </c>
      <c r="N1807" s="21" t="s">
        <v>609</v>
      </c>
      <c r="O1807" s="21" t="s">
        <v>13521</v>
      </c>
      <c r="P1807" s="21" t="s">
        <v>12505</v>
      </c>
      <c r="Q1807" s="61">
        <f>COUNTIF('Hedef Liste'!$A:$A,A1807)</f>
        <v>0</v>
      </c>
    </row>
    <row r="1808" hidden="1">
      <c r="A1808" s="21" t="s">
        <v>1019</v>
      </c>
      <c r="B1808" s="21" t="s">
        <v>1020</v>
      </c>
      <c r="C1808" s="691" t="s">
        <v>12489</v>
      </c>
      <c r="D1808" s="21" t="s">
        <v>45</v>
      </c>
      <c r="E1808" s="692">
        <v>26.0</v>
      </c>
      <c r="F1808" s="692">
        <v>26.0</v>
      </c>
      <c r="G1808" s="692">
        <v>0.0</v>
      </c>
      <c r="H1808" s="692">
        <v>30.0</v>
      </c>
      <c r="I1808" s="692">
        <v>30.0</v>
      </c>
      <c r="J1808" s="693">
        <v>0.0</v>
      </c>
      <c r="K1808" s="21" t="s">
        <v>1021</v>
      </c>
      <c r="L1808" s="21">
        <v>5.465426687E9</v>
      </c>
      <c r="M1808" s="21" t="s">
        <v>47</v>
      </c>
      <c r="N1808" s="21" t="s">
        <v>76</v>
      </c>
      <c r="O1808" s="21" t="s">
        <v>1022</v>
      </c>
      <c r="P1808" s="21" t="s">
        <v>12490</v>
      </c>
      <c r="Q1808" s="61">
        <f>COUNTIF('Hedef Liste'!$A:$A,A1808)</f>
        <v>1</v>
      </c>
    </row>
    <row r="1809">
      <c r="A1809" s="21" t="s">
        <v>8491</v>
      </c>
      <c r="B1809" s="21" t="s">
        <v>8492</v>
      </c>
      <c r="C1809" s="691" t="s">
        <v>12489</v>
      </c>
      <c r="D1809" s="21" t="s">
        <v>110</v>
      </c>
      <c r="E1809" s="692">
        <v>4.0</v>
      </c>
      <c r="F1809" s="692">
        <v>4.0</v>
      </c>
      <c r="G1809" s="692">
        <v>0.0</v>
      </c>
      <c r="H1809" s="692">
        <v>70.0</v>
      </c>
      <c r="I1809" s="692">
        <v>70.0</v>
      </c>
      <c r="J1809" s="693">
        <v>0.0</v>
      </c>
      <c r="K1809" s="21" t="s">
        <v>8493</v>
      </c>
      <c r="L1809" s="21">
        <v>2.428146222E9</v>
      </c>
      <c r="M1809" s="21" t="s">
        <v>544</v>
      </c>
      <c r="N1809" s="21" t="s">
        <v>663</v>
      </c>
      <c r="O1809" s="21" t="s">
        <v>8494</v>
      </c>
      <c r="P1809" s="21" t="s">
        <v>12490</v>
      </c>
      <c r="Q1809" s="61">
        <f>COUNTIF('Hedef Liste'!$A:$A,A1809)</f>
        <v>1</v>
      </c>
    </row>
    <row r="1810" hidden="1">
      <c r="A1810" s="21" t="s">
        <v>8099</v>
      </c>
      <c r="B1810" s="21" t="s">
        <v>8100</v>
      </c>
      <c r="C1810" s="691" t="s">
        <v>12489</v>
      </c>
      <c r="D1810" s="21" t="s">
        <v>200</v>
      </c>
      <c r="E1810" s="692">
        <v>1.0</v>
      </c>
      <c r="F1810" s="692">
        <v>1.0</v>
      </c>
      <c r="G1810" s="692">
        <v>0.0</v>
      </c>
      <c r="H1810" s="692">
        <v>30.0</v>
      </c>
      <c r="I1810" s="692">
        <v>30.0</v>
      </c>
      <c r="J1810" s="693">
        <v>0.0</v>
      </c>
      <c r="K1810" s="21" t="s">
        <v>8101</v>
      </c>
      <c r="L1810" s="21">
        <v>5.425294008E9</v>
      </c>
      <c r="M1810" s="21" t="s">
        <v>47</v>
      </c>
      <c r="N1810" s="21" t="s">
        <v>76</v>
      </c>
      <c r="O1810" s="21" t="s">
        <v>8102</v>
      </c>
      <c r="P1810" s="21" t="s">
        <v>12490</v>
      </c>
      <c r="Q1810" s="61">
        <f>COUNTIF('Hedef Liste'!$A:$A,A1810)</f>
        <v>1</v>
      </c>
    </row>
    <row r="1811">
      <c r="A1811" s="21" t="s">
        <v>8495</v>
      </c>
      <c r="B1811" s="21" t="s">
        <v>8496</v>
      </c>
      <c r="C1811" s="691" t="s">
        <v>12489</v>
      </c>
      <c r="D1811" s="21" t="s">
        <v>233</v>
      </c>
      <c r="E1811" s="692">
        <v>9.0</v>
      </c>
      <c r="F1811" s="692">
        <v>9.0</v>
      </c>
      <c r="G1811" s="692">
        <v>0.0</v>
      </c>
      <c r="H1811" s="692">
        <v>36.0</v>
      </c>
      <c r="I1811" s="692">
        <v>36.0</v>
      </c>
      <c r="J1811" s="693">
        <v>0.0</v>
      </c>
      <c r="K1811" s="21" t="s">
        <v>8497</v>
      </c>
      <c r="L1811" s="21">
        <v>5.384700749E9</v>
      </c>
      <c r="M1811" s="21" t="s">
        <v>47</v>
      </c>
      <c r="N1811" s="21" t="s">
        <v>227</v>
      </c>
      <c r="O1811" s="21" t="s">
        <v>8498</v>
      </c>
      <c r="P1811" s="21" t="s">
        <v>12490</v>
      </c>
      <c r="Q1811" s="61">
        <f>COUNTIF('Hedef Liste'!$A:$A,A1811)</f>
        <v>1</v>
      </c>
    </row>
    <row r="1812">
      <c r="A1812" s="21" t="s">
        <v>8500</v>
      </c>
      <c r="B1812" s="21" t="s">
        <v>8501</v>
      </c>
      <c r="C1812" s="691" t="s">
        <v>12489</v>
      </c>
      <c r="D1812" s="21" t="s">
        <v>344</v>
      </c>
      <c r="E1812" s="694"/>
      <c r="F1812" s="694"/>
      <c r="G1812" s="692">
        <v>0.0</v>
      </c>
      <c r="H1812" s="692">
        <v>18.0</v>
      </c>
      <c r="I1812" s="692">
        <v>18.0</v>
      </c>
      <c r="J1812" s="693">
        <v>0.0</v>
      </c>
      <c r="K1812" s="21" t="s">
        <v>8502</v>
      </c>
      <c r="L1812" s="21">
        <v>5.30150677E9</v>
      </c>
      <c r="M1812" s="21" t="s">
        <v>368</v>
      </c>
      <c r="N1812" s="21" t="s">
        <v>652</v>
      </c>
      <c r="O1812" s="21" t="s">
        <v>8503</v>
      </c>
      <c r="P1812" s="21" t="s">
        <v>12490</v>
      </c>
      <c r="Q1812" s="61">
        <f>COUNTIF('Hedef Liste'!$A:$A,A1812)</f>
        <v>1</v>
      </c>
    </row>
    <row r="1813" hidden="1">
      <c r="A1813" s="21" t="s">
        <v>13522</v>
      </c>
      <c r="B1813" s="21" t="s">
        <v>13523</v>
      </c>
      <c r="C1813" s="691" t="s">
        <v>12489</v>
      </c>
      <c r="D1813" s="21" t="s">
        <v>325</v>
      </c>
      <c r="E1813" s="694"/>
      <c r="F1813" s="694"/>
      <c r="G1813" s="692">
        <v>95.0</v>
      </c>
      <c r="H1813" s="692">
        <v>8.0</v>
      </c>
      <c r="I1813" s="692">
        <v>103.0</v>
      </c>
      <c r="J1813" s="693">
        <v>0.92</v>
      </c>
      <c r="K1813" s="21" t="s">
        <v>12519</v>
      </c>
      <c r="L1813" s="21">
        <v>5.44101056E9</v>
      </c>
      <c r="M1813" s="21" t="s">
        <v>47</v>
      </c>
      <c r="N1813" s="21" t="s">
        <v>639</v>
      </c>
      <c r="O1813" s="21" t="s">
        <v>13524</v>
      </c>
      <c r="P1813" s="21" t="s">
        <v>12505</v>
      </c>
      <c r="Q1813" s="61">
        <f>COUNTIF('Hedef Liste'!$A:$A,A1813)</f>
        <v>0</v>
      </c>
    </row>
    <row r="1814">
      <c r="A1814" s="21" t="s">
        <v>8504</v>
      </c>
      <c r="B1814" s="21" t="s">
        <v>8505</v>
      </c>
      <c r="C1814" s="691" t="s">
        <v>12489</v>
      </c>
      <c r="D1814" s="21" t="s">
        <v>110</v>
      </c>
      <c r="E1814" s="694"/>
      <c r="F1814" s="694"/>
      <c r="G1814" s="692">
        <v>0.0</v>
      </c>
      <c r="H1814" s="692">
        <v>112.0</v>
      </c>
      <c r="I1814" s="692">
        <v>112.0</v>
      </c>
      <c r="J1814" s="693">
        <v>0.0</v>
      </c>
      <c r="K1814" s="21" t="s">
        <v>8506</v>
      </c>
      <c r="L1814" s="21">
        <v>2.4232677E9</v>
      </c>
      <c r="M1814" s="21" t="s">
        <v>65</v>
      </c>
      <c r="N1814" s="21" t="s">
        <v>1501</v>
      </c>
      <c r="O1814" s="21" t="s">
        <v>8507</v>
      </c>
      <c r="P1814" s="21" t="s">
        <v>12490</v>
      </c>
      <c r="Q1814" s="61">
        <f>COUNTIF('Hedef Liste'!$A:$A,A1814)</f>
        <v>1</v>
      </c>
    </row>
    <row r="1815">
      <c r="A1815" s="21" t="s">
        <v>8508</v>
      </c>
      <c r="B1815" s="21" t="s">
        <v>8509</v>
      </c>
      <c r="C1815" s="691" t="s">
        <v>12489</v>
      </c>
      <c r="D1815" s="21" t="s">
        <v>233</v>
      </c>
      <c r="E1815" s="694"/>
      <c r="F1815" s="694"/>
      <c r="G1815" s="692">
        <v>0.0</v>
      </c>
      <c r="H1815" s="692">
        <v>35.0</v>
      </c>
      <c r="I1815" s="692">
        <v>35.0</v>
      </c>
      <c r="J1815" s="693">
        <v>0.0</v>
      </c>
      <c r="K1815" s="21" t="s">
        <v>8510</v>
      </c>
      <c r="L1815" s="21">
        <v>2.42230395E9</v>
      </c>
      <c r="M1815" s="21" t="s">
        <v>138</v>
      </c>
      <c r="N1815" s="21" t="s">
        <v>1037</v>
      </c>
      <c r="O1815" s="21" t="s">
        <v>8511</v>
      </c>
      <c r="P1815" s="21" t="s">
        <v>12490</v>
      </c>
      <c r="Q1815" s="61">
        <f>COUNTIF('Hedef Liste'!$A:$A,A1815)</f>
        <v>1</v>
      </c>
    </row>
    <row r="1816">
      <c r="A1816" s="21" t="s">
        <v>8513</v>
      </c>
      <c r="B1816" s="21" t="s">
        <v>8514</v>
      </c>
      <c r="C1816" s="691" t="s">
        <v>12489</v>
      </c>
      <c r="D1816" s="21" t="s">
        <v>1007</v>
      </c>
      <c r="E1816" s="694"/>
      <c r="F1816" s="694"/>
      <c r="G1816" s="692">
        <v>0.0</v>
      </c>
      <c r="H1816" s="692">
        <v>35.0</v>
      </c>
      <c r="I1816" s="692">
        <v>35.0</v>
      </c>
      <c r="J1816" s="693">
        <v>0.0</v>
      </c>
      <c r="K1816" s="21" t="s">
        <v>8515</v>
      </c>
      <c r="L1816" s="21">
        <v>5.354176621E9</v>
      </c>
      <c r="M1816" s="21" t="s">
        <v>1285</v>
      </c>
      <c r="N1816" s="21" t="s">
        <v>1710</v>
      </c>
      <c r="O1816" s="21" t="s">
        <v>8516</v>
      </c>
      <c r="P1816" s="21" t="s">
        <v>12490</v>
      </c>
      <c r="Q1816" s="61">
        <f>COUNTIF('Hedef Liste'!$A:$A,A1816)</f>
        <v>1</v>
      </c>
    </row>
    <row r="1817">
      <c r="A1817" s="21" t="s">
        <v>8517</v>
      </c>
      <c r="B1817" s="21" t="s">
        <v>8518</v>
      </c>
      <c r="C1817" s="691" t="s">
        <v>12489</v>
      </c>
      <c r="D1817" s="21" t="s">
        <v>45</v>
      </c>
      <c r="E1817" s="692">
        <v>21.0</v>
      </c>
      <c r="F1817" s="692">
        <v>21.0</v>
      </c>
      <c r="G1817" s="692">
        <v>0.0</v>
      </c>
      <c r="H1817" s="692">
        <v>15.0</v>
      </c>
      <c r="I1817" s="692">
        <v>15.0</v>
      </c>
      <c r="J1817" s="696">
        <v>0.0</v>
      </c>
      <c r="K1817" s="21" t="s">
        <v>8519</v>
      </c>
      <c r="L1817" s="21">
        <v>2.422273004E9</v>
      </c>
      <c r="M1817" s="21" t="s">
        <v>65</v>
      </c>
      <c r="N1817" s="21" t="s">
        <v>285</v>
      </c>
      <c r="O1817" s="21" t="s">
        <v>8520</v>
      </c>
      <c r="P1817" s="21" t="s">
        <v>12490</v>
      </c>
      <c r="Q1817" s="61">
        <f>COUNTIF('Hedef Liste'!$A:$A,A1817)</f>
        <v>1</v>
      </c>
    </row>
    <row r="1818">
      <c r="A1818" s="21" t="s">
        <v>8521</v>
      </c>
      <c r="B1818" s="21" t="s">
        <v>8522</v>
      </c>
      <c r="C1818" s="691" t="s">
        <v>12489</v>
      </c>
      <c r="D1818" s="21" t="s">
        <v>143</v>
      </c>
      <c r="F1818" s="694"/>
      <c r="G1818" s="692">
        <v>0.0</v>
      </c>
      <c r="H1818" s="692">
        <v>19.0</v>
      </c>
      <c r="I1818" s="692">
        <v>19.0</v>
      </c>
      <c r="J1818" s="693">
        <v>0.0</v>
      </c>
      <c r="K1818" s="21" t="s">
        <v>8523</v>
      </c>
      <c r="L1818" s="21">
        <v>2.422277755E9</v>
      </c>
      <c r="M1818" s="21" t="s">
        <v>65</v>
      </c>
      <c r="N1818" s="21" t="s">
        <v>112</v>
      </c>
      <c r="O1818" s="21" t="s">
        <v>8524</v>
      </c>
      <c r="P1818" s="21" t="s">
        <v>12490</v>
      </c>
      <c r="Q1818" s="61">
        <f>COUNTIF('Hedef Liste'!$A:$A,A1818)</f>
        <v>1</v>
      </c>
    </row>
    <row r="1819" hidden="1">
      <c r="A1819" s="21" t="s">
        <v>7031</v>
      </c>
      <c r="B1819" s="21" t="s">
        <v>7032</v>
      </c>
      <c r="C1819" s="691" t="s">
        <v>12489</v>
      </c>
      <c r="D1819" s="21" t="s">
        <v>233</v>
      </c>
      <c r="E1819" s="692">
        <v>1.0</v>
      </c>
      <c r="F1819" s="692">
        <v>1.0</v>
      </c>
      <c r="G1819" s="692">
        <v>0.0</v>
      </c>
      <c r="H1819" s="692">
        <v>71.0</v>
      </c>
      <c r="I1819" s="692">
        <v>71.0</v>
      </c>
      <c r="J1819" s="693">
        <v>0.0</v>
      </c>
      <c r="K1819" s="21" t="s">
        <v>2914</v>
      </c>
      <c r="L1819" s="21">
        <v>5.436461007E9</v>
      </c>
      <c r="M1819" s="21" t="s">
        <v>58</v>
      </c>
      <c r="N1819" s="21" t="s">
        <v>2915</v>
      </c>
      <c r="O1819" s="21" t="s">
        <v>2916</v>
      </c>
      <c r="P1819" s="21" t="s">
        <v>12490</v>
      </c>
      <c r="Q1819" s="61">
        <f>COUNTIF('Hedef Liste'!$A:$A,A1819)</f>
        <v>1</v>
      </c>
    </row>
    <row r="1820" hidden="1">
      <c r="A1820" s="21" t="s">
        <v>4882</v>
      </c>
      <c r="B1820" s="21" t="s">
        <v>4883</v>
      </c>
      <c r="C1820" s="691" t="s">
        <v>12489</v>
      </c>
      <c r="D1820" s="21" t="s">
        <v>45</v>
      </c>
      <c r="E1820" s="692">
        <v>363.0</v>
      </c>
      <c r="F1820" s="692">
        <v>17.0</v>
      </c>
      <c r="G1820" s="692">
        <v>12.0</v>
      </c>
      <c r="H1820" s="692">
        <v>27.0</v>
      </c>
      <c r="I1820" s="692">
        <v>39.0</v>
      </c>
      <c r="J1820" s="693">
        <v>0.31</v>
      </c>
      <c r="K1820" s="21" t="s">
        <v>4884</v>
      </c>
      <c r="L1820" s="21">
        <v>2.427464246E9</v>
      </c>
      <c r="M1820" s="21" t="s">
        <v>58</v>
      </c>
      <c r="N1820" s="21" t="s">
        <v>2488</v>
      </c>
      <c r="O1820" s="21" t="s">
        <v>4885</v>
      </c>
      <c r="P1820" s="21" t="s">
        <v>12490</v>
      </c>
      <c r="Q1820" s="61">
        <f>COUNTIF('Hedef Liste'!$A:$A,A1820)</f>
        <v>1</v>
      </c>
    </row>
    <row r="1821" hidden="1">
      <c r="A1821" s="21" t="s">
        <v>13525</v>
      </c>
      <c r="B1821" s="21" t="s">
        <v>13526</v>
      </c>
      <c r="C1821" s="691" t="s">
        <v>12489</v>
      </c>
      <c r="D1821" s="21" t="s">
        <v>1694</v>
      </c>
      <c r="E1821" s="692">
        <v>2897.0</v>
      </c>
      <c r="F1821" s="692">
        <v>211.0</v>
      </c>
      <c r="G1821" s="692">
        <v>72.0</v>
      </c>
      <c r="H1821" s="692">
        <v>1.0</v>
      </c>
      <c r="I1821" s="692">
        <v>73.0</v>
      </c>
      <c r="J1821" s="693">
        <v>0.99</v>
      </c>
      <c r="K1821" s="21" t="s">
        <v>12792</v>
      </c>
      <c r="L1821" s="21">
        <v>8.509551246E9</v>
      </c>
      <c r="M1821" s="21" t="s">
        <v>47</v>
      </c>
      <c r="N1821" s="21" t="s">
        <v>227</v>
      </c>
      <c r="O1821" s="21" t="s">
        <v>13527</v>
      </c>
      <c r="P1821" s="21" t="s">
        <v>12505</v>
      </c>
      <c r="Q1821" s="61">
        <f>COUNTIF('Hedef Liste'!$A:$A,A1821)</f>
        <v>0</v>
      </c>
    </row>
    <row r="1822" hidden="1">
      <c r="A1822" s="21" t="s">
        <v>13528</v>
      </c>
      <c r="B1822" s="21" t="s">
        <v>13529</v>
      </c>
      <c r="C1822" s="691" t="s">
        <v>12489</v>
      </c>
      <c r="D1822" s="21" t="s">
        <v>1694</v>
      </c>
      <c r="E1822" s="692">
        <v>1281.0</v>
      </c>
      <c r="F1822" s="692">
        <v>35.0</v>
      </c>
      <c r="G1822" s="692">
        <v>102.0</v>
      </c>
      <c r="H1822" s="692">
        <v>2.0</v>
      </c>
      <c r="I1822" s="692">
        <v>104.0</v>
      </c>
      <c r="J1822" s="696">
        <v>0.98</v>
      </c>
      <c r="K1822" s="21" t="s">
        <v>12792</v>
      </c>
      <c r="L1822" s="21">
        <v>2.423246904E9</v>
      </c>
      <c r="M1822" s="21" t="s">
        <v>47</v>
      </c>
      <c r="N1822" s="21" t="s">
        <v>227</v>
      </c>
      <c r="O1822" s="21" t="s">
        <v>13530</v>
      </c>
      <c r="P1822" s="21" t="s">
        <v>12505</v>
      </c>
      <c r="Q1822" s="61">
        <f>COUNTIF('Hedef Liste'!$A:$A,A1822)</f>
        <v>0</v>
      </c>
    </row>
    <row r="1823" hidden="1">
      <c r="A1823" s="21" t="s">
        <v>13531</v>
      </c>
      <c r="B1823" s="21" t="s">
        <v>13532</v>
      </c>
      <c r="C1823" s="691" t="s">
        <v>12489</v>
      </c>
      <c r="D1823" s="21" t="s">
        <v>1694</v>
      </c>
      <c r="E1823" s="692">
        <v>2812.0</v>
      </c>
      <c r="F1823" s="692">
        <v>73.0</v>
      </c>
      <c r="G1823" s="692">
        <v>87.0</v>
      </c>
      <c r="H1823" s="692">
        <v>2.0</v>
      </c>
      <c r="I1823" s="692">
        <v>89.0</v>
      </c>
      <c r="J1823" s="696">
        <v>0.98</v>
      </c>
      <c r="K1823" s="21" t="s">
        <v>12792</v>
      </c>
      <c r="L1823" s="21">
        <v>8.50955132E9</v>
      </c>
      <c r="M1823" s="21" t="s">
        <v>58</v>
      </c>
      <c r="N1823" s="21" t="s">
        <v>2915</v>
      </c>
      <c r="O1823" s="21" t="s">
        <v>13533</v>
      </c>
      <c r="P1823" s="21" t="s">
        <v>12505</v>
      </c>
      <c r="Q1823" s="61">
        <f>COUNTIF('Hedef Liste'!$A:$A,A1823)</f>
        <v>0</v>
      </c>
    </row>
    <row r="1824" hidden="1">
      <c r="A1824" s="21" t="s">
        <v>13534</v>
      </c>
      <c r="B1824" s="21" t="s">
        <v>13535</v>
      </c>
      <c r="C1824" s="691" t="s">
        <v>12489</v>
      </c>
      <c r="D1824" s="21" t="s">
        <v>233</v>
      </c>
      <c r="E1824" s="692">
        <v>3647.0</v>
      </c>
      <c r="F1824" s="692">
        <v>169.0</v>
      </c>
      <c r="G1824" s="692">
        <v>166.0</v>
      </c>
      <c r="H1824" s="692">
        <v>0.0</v>
      </c>
      <c r="I1824" s="692">
        <v>166.0</v>
      </c>
      <c r="J1824" s="693">
        <v>1.0</v>
      </c>
      <c r="K1824" s="21" t="s">
        <v>12816</v>
      </c>
      <c r="L1824" s="21">
        <v>9.999999999E9</v>
      </c>
      <c r="M1824" s="21" t="s">
        <v>368</v>
      </c>
      <c r="N1824" s="21" t="s">
        <v>682</v>
      </c>
      <c r="O1824" s="21" t="s">
        <v>13536</v>
      </c>
      <c r="P1824" s="21" t="s">
        <v>12505</v>
      </c>
      <c r="Q1824" s="61">
        <f>COUNTIF('Hedef Liste'!$A:$A,A1824)</f>
        <v>0</v>
      </c>
    </row>
    <row r="1825" hidden="1">
      <c r="A1825" s="21" t="s">
        <v>13537</v>
      </c>
      <c r="B1825" s="21" t="s">
        <v>13538</v>
      </c>
      <c r="C1825" s="691" t="s">
        <v>12489</v>
      </c>
      <c r="D1825" s="21" t="s">
        <v>233</v>
      </c>
      <c r="E1825" s="692">
        <v>15064.0</v>
      </c>
      <c r="F1825" s="692">
        <v>523.0</v>
      </c>
      <c r="G1825" s="692">
        <v>152.0</v>
      </c>
      <c r="H1825" s="692">
        <v>0.0</v>
      </c>
      <c r="I1825" s="692">
        <v>152.0</v>
      </c>
      <c r="J1825" s="693">
        <v>1.0</v>
      </c>
      <c r="K1825" s="21" t="s">
        <v>12816</v>
      </c>
      <c r="L1825" s="21">
        <v>9.999999999E9</v>
      </c>
      <c r="M1825" s="21" t="s">
        <v>47</v>
      </c>
      <c r="N1825" s="21" t="s">
        <v>1923</v>
      </c>
      <c r="O1825" s="21" t="s">
        <v>13539</v>
      </c>
      <c r="P1825" s="21" t="s">
        <v>12505</v>
      </c>
      <c r="Q1825" s="61">
        <f>COUNTIF('Hedef Liste'!$A:$A,A1825)</f>
        <v>0</v>
      </c>
    </row>
    <row r="1826" hidden="1">
      <c r="A1826" s="21" t="s">
        <v>1790</v>
      </c>
      <c r="B1826" s="21" t="s">
        <v>1791</v>
      </c>
      <c r="C1826" s="691" t="s">
        <v>12489</v>
      </c>
      <c r="D1826" s="21" t="s">
        <v>233</v>
      </c>
      <c r="E1826" s="694"/>
      <c r="F1826" s="694"/>
      <c r="G1826" s="692">
        <v>0.0</v>
      </c>
      <c r="H1826" s="692">
        <v>38.0</v>
      </c>
      <c r="I1826" s="692">
        <v>38.0</v>
      </c>
      <c r="J1826" s="693">
        <v>0.0</v>
      </c>
      <c r="K1826" s="21" t="s">
        <v>1792</v>
      </c>
      <c r="L1826" s="21">
        <v>2.422445424E9</v>
      </c>
      <c r="M1826" s="21" t="s">
        <v>47</v>
      </c>
      <c r="N1826" s="21" t="s">
        <v>278</v>
      </c>
      <c r="O1826" s="21" t="s">
        <v>1793</v>
      </c>
      <c r="P1826" s="21" t="s">
        <v>12490</v>
      </c>
      <c r="Q1826" s="61">
        <f>COUNTIF('Hedef Liste'!$A:$A,A1826)</f>
        <v>1</v>
      </c>
    </row>
    <row r="1827" hidden="1">
      <c r="A1827" s="21" t="s">
        <v>5247</v>
      </c>
      <c r="B1827" s="21" t="s">
        <v>5248</v>
      </c>
      <c r="C1827" s="691" t="s">
        <v>12489</v>
      </c>
      <c r="D1827" s="21" t="s">
        <v>74</v>
      </c>
      <c r="E1827" s="692">
        <v>38.0</v>
      </c>
      <c r="F1827" s="692">
        <v>17.0</v>
      </c>
      <c r="G1827" s="692">
        <v>4.0</v>
      </c>
      <c r="H1827" s="692">
        <v>80.0</v>
      </c>
      <c r="I1827" s="692">
        <v>84.0</v>
      </c>
      <c r="J1827" s="693">
        <v>0.05</v>
      </c>
      <c r="K1827" s="21" t="s">
        <v>5249</v>
      </c>
      <c r="L1827" s="21">
        <v>5.531524495E9</v>
      </c>
      <c r="M1827" s="21" t="s">
        <v>47</v>
      </c>
      <c r="N1827" s="21" t="s">
        <v>270</v>
      </c>
      <c r="O1827" s="21" t="s">
        <v>5250</v>
      </c>
      <c r="P1827" s="21" t="s">
        <v>12490</v>
      </c>
      <c r="Q1827" s="61">
        <f>COUNTIF('Hedef Liste'!$A:$A,A1827)</f>
        <v>1</v>
      </c>
    </row>
    <row r="1828" hidden="1">
      <c r="A1828" s="21" t="s">
        <v>6421</v>
      </c>
      <c r="B1828" s="21" t="s">
        <v>6422</v>
      </c>
      <c r="C1828" s="691" t="s">
        <v>12489</v>
      </c>
      <c r="D1828" s="21" t="s">
        <v>102</v>
      </c>
      <c r="E1828" s="692">
        <v>1675.0</v>
      </c>
      <c r="F1828" s="692">
        <v>410.0</v>
      </c>
      <c r="G1828" s="692">
        <v>47.0</v>
      </c>
      <c r="H1828" s="692">
        <v>36.0</v>
      </c>
      <c r="I1828" s="692">
        <v>83.0</v>
      </c>
      <c r="J1828" s="693">
        <v>0.57</v>
      </c>
      <c r="K1828" s="21" t="s">
        <v>6423</v>
      </c>
      <c r="L1828" s="21">
        <v>2.4222707E9</v>
      </c>
      <c r="M1828" s="21" t="s">
        <v>65</v>
      </c>
      <c r="N1828" s="21" t="s">
        <v>112</v>
      </c>
      <c r="O1828" s="21" t="s">
        <v>6424</v>
      </c>
      <c r="P1828" s="21" t="s">
        <v>12490</v>
      </c>
      <c r="Q1828" s="61">
        <f>COUNTIF('Hedef Liste'!$A:$A,A1828)</f>
        <v>1</v>
      </c>
    </row>
    <row r="1829" hidden="1">
      <c r="A1829" s="21" t="s">
        <v>7380</v>
      </c>
      <c r="B1829" s="21" t="s">
        <v>7381</v>
      </c>
      <c r="C1829" s="691" t="s">
        <v>12489</v>
      </c>
      <c r="D1829" s="21" t="s">
        <v>7377</v>
      </c>
      <c r="E1829" s="692">
        <v>1.0</v>
      </c>
      <c r="F1829" s="692">
        <v>1.0</v>
      </c>
      <c r="G1829" s="692">
        <v>0.0</v>
      </c>
      <c r="H1829" s="692">
        <v>80.0</v>
      </c>
      <c r="I1829" s="692">
        <v>80.0</v>
      </c>
      <c r="J1829" s="693">
        <v>0.0</v>
      </c>
      <c r="K1829" s="21" t="s">
        <v>7378</v>
      </c>
      <c r="L1829" s="21">
        <v>5.013325441E9</v>
      </c>
      <c r="M1829" s="21" t="s">
        <v>138</v>
      </c>
      <c r="N1829" s="21" t="s">
        <v>955</v>
      </c>
      <c r="O1829" s="21" t="s">
        <v>7382</v>
      </c>
      <c r="P1829" s="21" t="s">
        <v>12490</v>
      </c>
      <c r="Q1829" s="61">
        <f>COUNTIF('Hedef Liste'!$A:$A,A1829)</f>
        <v>1</v>
      </c>
    </row>
    <row r="1830" hidden="1">
      <c r="A1830" s="21" t="s">
        <v>7042</v>
      </c>
      <c r="B1830" s="21" t="s">
        <v>7043</v>
      </c>
      <c r="C1830" s="691" t="s">
        <v>12489</v>
      </c>
      <c r="D1830" s="21" t="s">
        <v>419</v>
      </c>
      <c r="E1830" s="692">
        <v>55.0</v>
      </c>
      <c r="F1830" s="692">
        <v>31.0</v>
      </c>
      <c r="G1830" s="692">
        <v>0.0</v>
      </c>
      <c r="H1830" s="692">
        <v>67.0</v>
      </c>
      <c r="I1830" s="692">
        <v>67.0</v>
      </c>
      <c r="J1830" s="693">
        <v>0.0</v>
      </c>
      <c r="K1830" s="21" t="s">
        <v>7044</v>
      </c>
      <c r="L1830" s="21">
        <v>2.423235393E9</v>
      </c>
      <c r="M1830" s="21" t="s">
        <v>47</v>
      </c>
      <c r="N1830" s="21" t="s">
        <v>145</v>
      </c>
      <c r="O1830" s="21" t="s">
        <v>7045</v>
      </c>
      <c r="P1830" s="21" t="s">
        <v>12490</v>
      </c>
      <c r="Q1830" s="61">
        <f>COUNTIF('Hedef Liste'!$A:$A,A1830)</f>
        <v>1</v>
      </c>
    </row>
    <row r="1831" hidden="1">
      <c r="A1831" s="21" t="s">
        <v>5213</v>
      </c>
      <c r="B1831" s="21" t="s">
        <v>5214</v>
      </c>
      <c r="C1831" s="691" t="s">
        <v>12489</v>
      </c>
      <c r="D1831" s="21" t="s">
        <v>233</v>
      </c>
      <c r="E1831" s="692">
        <v>31.0</v>
      </c>
      <c r="F1831" s="692">
        <v>13.0</v>
      </c>
      <c r="G1831" s="692">
        <v>0.0</v>
      </c>
      <c r="H1831" s="692">
        <v>30.0</v>
      </c>
      <c r="I1831" s="692">
        <v>30.0</v>
      </c>
      <c r="J1831" s="693">
        <v>0.0</v>
      </c>
      <c r="K1831" s="21" t="s">
        <v>5215</v>
      </c>
      <c r="L1831" s="21">
        <v>5.441143277E9</v>
      </c>
      <c r="M1831" s="21" t="s">
        <v>1285</v>
      </c>
      <c r="N1831" s="21" t="s">
        <v>5216</v>
      </c>
      <c r="O1831" s="21" t="s">
        <v>5217</v>
      </c>
      <c r="P1831" s="21" t="s">
        <v>12490</v>
      </c>
      <c r="Q1831" s="61">
        <f>COUNTIF('Hedef Liste'!$A:$A,A1831)</f>
        <v>1</v>
      </c>
    </row>
    <row r="1832" hidden="1">
      <c r="A1832" s="21" t="s">
        <v>8111</v>
      </c>
      <c r="B1832" s="21" t="s">
        <v>8112</v>
      </c>
      <c r="C1832" s="691" t="s">
        <v>12489</v>
      </c>
      <c r="D1832" s="21" t="s">
        <v>110</v>
      </c>
      <c r="E1832" s="692">
        <v>69.0</v>
      </c>
      <c r="F1832" s="692">
        <v>15.0</v>
      </c>
      <c r="G1832" s="692">
        <v>0.0</v>
      </c>
      <c r="H1832" s="692">
        <v>70.0</v>
      </c>
      <c r="I1832" s="692">
        <v>70.0</v>
      </c>
      <c r="J1832" s="693">
        <v>0.0</v>
      </c>
      <c r="K1832" s="21" t="s">
        <v>8113</v>
      </c>
      <c r="L1832" s="21">
        <v>5.358319777E9</v>
      </c>
      <c r="M1832" s="21" t="s">
        <v>388</v>
      </c>
      <c r="N1832" s="21" t="s">
        <v>647</v>
      </c>
      <c r="O1832" s="21" t="s">
        <v>8114</v>
      </c>
      <c r="P1832" s="21" t="s">
        <v>12490</v>
      </c>
      <c r="Q1832" s="61">
        <f>COUNTIF('Hedef Liste'!$A:$A,A1832)</f>
        <v>1</v>
      </c>
    </row>
    <row r="1833" hidden="1">
      <c r="A1833" s="21" t="s">
        <v>7522</v>
      </c>
      <c r="B1833" s="21" t="s">
        <v>7523</v>
      </c>
      <c r="C1833" s="691" t="s">
        <v>12489</v>
      </c>
      <c r="D1833" s="21" t="s">
        <v>818</v>
      </c>
      <c r="E1833" s="692">
        <v>13.0</v>
      </c>
      <c r="F1833" s="692">
        <v>9.0</v>
      </c>
      <c r="G1833" s="692">
        <v>0.0</v>
      </c>
      <c r="H1833" s="692">
        <v>41.0</v>
      </c>
      <c r="I1833" s="692">
        <v>41.0</v>
      </c>
      <c r="J1833" s="693">
        <v>0.0</v>
      </c>
      <c r="K1833" s="21" t="s">
        <v>7524</v>
      </c>
      <c r="L1833" s="21">
        <v>5.370227375E9</v>
      </c>
      <c r="M1833" s="21" t="s">
        <v>368</v>
      </c>
      <c r="N1833" s="21" t="s">
        <v>719</v>
      </c>
      <c r="O1833" s="21" t="s">
        <v>7525</v>
      </c>
      <c r="P1833" s="21" t="s">
        <v>12490</v>
      </c>
      <c r="Q1833" s="61">
        <f>COUNTIF('Hedef Liste'!$A:$A,A1833)</f>
        <v>1</v>
      </c>
    </row>
    <row r="1834" hidden="1">
      <c r="A1834" s="21" t="s">
        <v>4245</v>
      </c>
      <c r="B1834" s="21" t="s">
        <v>4246</v>
      </c>
      <c r="C1834" s="691" t="s">
        <v>12489</v>
      </c>
      <c r="D1834" s="21" t="s">
        <v>1449</v>
      </c>
      <c r="E1834" s="692">
        <v>10.0</v>
      </c>
      <c r="F1834" s="692">
        <v>6.0</v>
      </c>
      <c r="G1834" s="692">
        <v>0.0</v>
      </c>
      <c r="H1834" s="692">
        <v>12.0</v>
      </c>
      <c r="I1834" s="692">
        <v>12.0</v>
      </c>
      <c r="J1834" s="693">
        <v>0.0</v>
      </c>
      <c r="K1834" s="21" t="s">
        <v>4247</v>
      </c>
      <c r="L1834" s="21">
        <v>5.539526165E9</v>
      </c>
      <c r="M1834" s="21" t="s">
        <v>138</v>
      </c>
      <c r="N1834" s="21" t="s">
        <v>955</v>
      </c>
      <c r="O1834" s="21" t="s">
        <v>4248</v>
      </c>
      <c r="P1834" s="21" t="s">
        <v>12490</v>
      </c>
      <c r="Q1834" s="61">
        <f>COUNTIF('Hedef Liste'!$A:$A,A1834)</f>
        <v>1</v>
      </c>
    </row>
    <row r="1835" hidden="1">
      <c r="A1835" s="21" t="s">
        <v>4573</v>
      </c>
      <c r="B1835" s="21" t="s">
        <v>4574</v>
      </c>
      <c r="C1835" s="691" t="s">
        <v>12489</v>
      </c>
      <c r="D1835" s="21" t="s">
        <v>233</v>
      </c>
      <c r="E1835" s="692">
        <v>106.0</v>
      </c>
      <c r="F1835" s="692">
        <v>76.0</v>
      </c>
      <c r="G1835" s="692">
        <v>2.0</v>
      </c>
      <c r="H1835" s="692">
        <v>102.0</v>
      </c>
      <c r="I1835" s="692">
        <v>104.0</v>
      </c>
      <c r="J1835" s="693">
        <v>0.02</v>
      </c>
      <c r="K1835" s="21" t="s">
        <v>4575</v>
      </c>
      <c r="L1835" s="21">
        <v>2.428551516E9</v>
      </c>
      <c r="M1835" s="21" t="s">
        <v>1147</v>
      </c>
      <c r="N1835" s="21" t="s">
        <v>483</v>
      </c>
      <c r="O1835" s="21" t="s">
        <v>4576</v>
      </c>
      <c r="P1835" s="21" t="s">
        <v>12490</v>
      </c>
      <c r="Q1835" s="61">
        <f>COUNTIF('Hedef Liste'!$A:$A,A1835)</f>
        <v>1</v>
      </c>
    </row>
    <row r="1836" hidden="1">
      <c r="A1836" s="21" t="s">
        <v>13540</v>
      </c>
      <c r="B1836" s="21" t="s">
        <v>13541</v>
      </c>
      <c r="C1836" s="691" t="s">
        <v>12489</v>
      </c>
      <c r="D1836" s="21" t="s">
        <v>110</v>
      </c>
      <c r="E1836" s="692">
        <v>706.0</v>
      </c>
      <c r="F1836" s="692">
        <v>38.0</v>
      </c>
      <c r="G1836" s="692">
        <v>137.0</v>
      </c>
      <c r="H1836" s="692">
        <v>16.0</v>
      </c>
      <c r="I1836" s="692">
        <v>153.0</v>
      </c>
      <c r="J1836" s="693">
        <v>0.9</v>
      </c>
      <c r="K1836" s="21" t="s">
        <v>13356</v>
      </c>
      <c r="L1836" s="21">
        <v>2.422220022E9</v>
      </c>
      <c r="M1836" s="21" t="s">
        <v>138</v>
      </c>
      <c r="N1836" s="21" t="s">
        <v>1037</v>
      </c>
      <c r="O1836" s="21" t="s">
        <v>13542</v>
      </c>
      <c r="P1836" s="21" t="s">
        <v>12505</v>
      </c>
      <c r="Q1836" s="61">
        <f>COUNTIF('Hedef Liste'!$A:$A,A1836)</f>
        <v>0</v>
      </c>
    </row>
    <row r="1837" hidden="1">
      <c r="A1837" s="21" t="s">
        <v>6281</v>
      </c>
      <c r="B1837" s="21" t="s">
        <v>6282</v>
      </c>
      <c r="C1837" s="691" t="s">
        <v>12489</v>
      </c>
      <c r="D1837" s="21" t="s">
        <v>45</v>
      </c>
      <c r="E1837" s="694"/>
      <c r="F1837" s="694"/>
      <c r="G1837" s="692">
        <v>0.0</v>
      </c>
      <c r="H1837" s="692">
        <v>28.0</v>
      </c>
      <c r="I1837" s="692">
        <v>28.0</v>
      </c>
      <c r="J1837" s="693">
        <v>0.0</v>
      </c>
      <c r="K1837" s="21" t="s">
        <v>6283</v>
      </c>
      <c r="L1837" s="21">
        <v>2.425140555E9</v>
      </c>
      <c r="M1837" s="21" t="s">
        <v>368</v>
      </c>
      <c r="N1837" s="21" t="s">
        <v>5404</v>
      </c>
      <c r="O1837" s="21" t="s">
        <v>6284</v>
      </c>
      <c r="P1837" s="21" t="s">
        <v>12490</v>
      </c>
      <c r="Q1837" s="61">
        <f>COUNTIF('Hedef Liste'!$A:$A,A1837)</f>
        <v>1</v>
      </c>
    </row>
    <row r="1838" hidden="1">
      <c r="A1838" s="21" t="s">
        <v>6585</v>
      </c>
      <c r="B1838" s="21" t="s">
        <v>6586</v>
      </c>
      <c r="C1838" s="691" t="s">
        <v>12489</v>
      </c>
      <c r="D1838" s="21" t="s">
        <v>325</v>
      </c>
      <c r="E1838" s="692">
        <v>1.0</v>
      </c>
      <c r="F1838" s="692">
        <v>1.0</v>
      </c>
      <c r="G1838" s="692">
        <v>0.0</v>
      </c>
      <c r="H1838" s="692">
        <v>20.0</v>
      </c>
      <c r="I1838" s="692">
        <v>20.0</v>
      </c>
      <c r="J1838" s="693">
        <v>0.0</v>
      </c>
      <c r="K1838" s="21" t="s">
        <v>6587</v>
      </c>
      <c r="L1838" s="21">
        <v>5.343520959E9</v>
      </c>
      <c r="M1838" s="21" t="s">
        <v>368</v>
      </c>
      <c r="N1838" s="21" t="s">
        <v>6588</v>
      </c>
      <c r="O1838" s="21" t="s">
        <v>6589</v>
      </c>
      <c r="P1838" s="21" t="s">
        <v>12490</v>
      </c>
      <c r="Q1838" s="61">
        <f>COUNTIF('Hedef Liste'!$A:$A,A1838)</f>
        <v>1</v>
      </c>
    </row>
    <row r="1839" hidden="1">
      <c r="A1839" s="21" t="s">
        <v>7892</v>
      </c>
      <c r="B1839" s="21" t="s">
        <v>7893</v>
      </c>
      <c r="C1839" s="691" t="s">
        <v>12489</v>
      </c>
      <c r="D1839" s="21" t="s">
        <v>200</v>
      </c>
      <c r="E1839" s="692">
        <v>12.0</v>
      </c>
      <c r="F1839" s="692">
        <v>9.0</v>
      </c>
      <c r="G1839" s="692">
        <v>0.0</v>
      </c>
      <c r="H1839" s="692">
        <v>27.0</v>
      </c>
      <c r="I1839" s="692">
        <v>27.0</v>
      </c>
      <c r="J1839" s="696">
        <v>0.0</v>
      </c>
      <c r="K1839" s="21" t="s">
        <v>7894</v>
      </c>
      <c r="L1839" s="21">
        <v>2.427468585E9</v>
      </c>
      <c r="M1839" s="21" t="s">
        <v>58</v>
      </c>
      <c r="N1839" s="21" t="s">
        <v>1823</v>
      </c>
      <c r="O1839" s="21" t="s">
        <v>7895</v>
      </c>
      <c r="P1839" s="21" t="s">
        <v>12490</v>
      </c>
      <c r="Q1839" s="61">
        <f>COUNTIF('Hedef Liste'!$A:$A,A1839)</f>
        <v>1</v>
      </c>
    </row>
    <row r="1840" hidden="1">
      <c r="A1840" s="21" t="s">
        <v>7175</v>
      </c>
      <c r="B1840" s="21" t="s">
        <v>7176</v>
      </c>
      <c r="C1840" s="691" t="s">
        <v>12489</v>
      </c>
      <c r="D1840" s="21" t="s">
        <v>92</v>
      </c>
      <c r="E1840" s="692">
        <v>24.0</v>
      </c>
      <c r="F1840" s="692">
        <v>16.0</v>
      </c>
      <c r="G1840" s="692">
        <v>0.0</v>
      </c>
      <c r="H1840" s="692">
        <v>61.0</v>
      </c>
      <c r="I1840" s="692">
        <v>61.0</v>
      </c>
      <c r="J1840" s="693">
        <v>0.0</v>
      </c>
      <c r="K1840" s="21" t="s">
        <v>6662</v>
      </c>
      <c r="L1840" s="21">
        <v>2.42340584E9</v>
      </c>
      <c r="M1840" s="21" t="s">
        <v>65</v>
      </c>
      <c r="N1840" s="21" t="s">
        <v>609</v>
      </c>
      <c r="O1840" s="21" t="s">
        <v>7177</v>
      </c>
      <c r="P1840" s="21" t="s">
        <v>12490</v>
      </c>
      <c r="Q1840" s="61">
        <f>COUNTIF('Hedef Liste'!$A:$A,A1840)</f>
        <v>1</v>
      </c>
    </row>
    <row r="1841" hidden="1">
      <c r="A1841" s="21" t="s">
        <v>3838</v>
      </c>
      <c r="B1841" s="21" t="s">
        <v>3839</v>
      </c>
      <c r="C1841" s="691" t="s">
        <v>12489</v>
      </c>
      <c r="D1841" s="21" t="s">
        <v>818</v>
      </c>
      <c r="E1841" s="692">
        <v>5.0</v>
      </c>
      <c r="F1841" s="692">
        <v>4.0</v>
      </c>
      <c r="G1841" s="692">
        <v>0.0</v>
      </c>
      <c r="H1841" s="692">
        <v>22.0</v>
      </c>
      <c r="I1841" s="692">
        <v>22.0</v>
      </c>
      <c r="J1841" s="693">
        <v>0.0</v>
      </c>
      <c r="K1841" s="21" t="s">
        <v>3840</v>
      </c>
      <c r="L1841" s="21">
        <v>5.300387288E9</v>
      </c>
      <c r="M1841" s="21" t="s">
        <v>47</v>
      </c>
      <c r="N1841" s="21" t="s">
        <v>639</v>
      </c>
      <c r="O1841" s="21" t="s">
        <v>3841</v>
      </c>
      <c r="P1841" s="21" t="s">
        <v>12490</v>
      </c>
      <c r="Q1841" s="61">
        <f>COUNTIF('Hedef Liste'!$A:$A,A1841)</f>
        <v>1</v>
      </c>
    </row>
    <row r="1842" hidden="1">
      <c r="A1842" s="21" t="s">
        <v>1893</v>
      </c>
      <c r="B1842" s="21" t="s">
        <v>1894</v>
      </c>
      <c r="C1842" s="691" t="s">
        <v>12489</v>
      </c>
      <c r="D1842" s="21" t="s">
        <v>233</v>
      </c>
      <c r="E1842" s="692">
        <v>1.0</v>
      </c>
      <c r="F1842" s="692">
        <v>1.0</v>
      </c>
      <c r="G1842" s="692">
        <v>0.0</v>
      </c>
      <c r="H1842" s="692">
        <v>11.0</v>
      </c>
      <c r="I1842" s="692">
        <v>11.0</v>
      </c>
      <c r="J1842" s="693">
        <v>0.0</v>
      </c>
      <c r="K1842" s="21" t="s">
        <v>1895</v>
      </c>
      <c r="L1842" s="21">
        <v>5.339545827E9</v>
      </c>
      <c r="M1842" s="21" t="s">
        <v>368</v>
      </c>
      <c r="N1842" s="21" t="s">
        <v>848</v>
      </c>
      <c r="O1842" s="21" t="s">
        <v>1896</v>
      </c>
      <c r="P1842" s="21" t="s">
        <v>12490</v>
      </c>
      <c r="Q1842" s="61">
        <f>COUNTIF('Hedef Liste'!$A:$A,A1842)</f>
        <v>1</v>
      </c>
    </row>
    <row r="1843" hidden="1">
      <c r="A1843" s="21" t="s">
        <v>6857</v>
      </c>
      <c r="B1843" s="21" t="s">
        <v>6858</v>
      </c>
      <c r="C1843" s="691" t="s">
        <v>12489</v>
      </c>
      <c r="D1843" s="21" t="s">
        <v>233</v>
      </c>
      <c r="E1843" s="692">
        <v>11.0</v>
      </c>
      <c r="F1843" s="692">
        <v>11.0</v>
      </c>
      <c r="G1843" s="692">
        <v>0.0</v>
      </c>
      <c r="H1843" s="692">
        <v>30.0</v>
      </c>
      <c r="I1843" s="692">
        <v>30.0</v>
      </c>
      <c r="J1843" s="696">
        <v>0.0</v>
      </c>
      <c r="K1843" s="21" t="s">
        <v>6859</v>
      </c>
      <c r="L1843" s="21">
        <v>2.42259404E9</v>
      </c>
      <c r="M1843" s="21" t="s">
        <v>138</v>
      </c>
      <c r="N1843" s="21" t="s">
        <v>181</v>
      </c>
      <c r="O1843" s="21" t="s">
        <v>6860</v>
      </c>
      <c r="P1843" s="21" t="s">
        <v>12490</v>
      </c>
      <c r="Q1843" s="61">
        <f>COUNTIF('Hedef Liste'!$A:$A,A1843)</f>
        <v>1</v>
      </c>
    </row>
    <row r="1844" hidden="1">
      <c r="A1844" s="21" t="s">
        <v>5392</v>
      </c>
      <c r="B1844" s="21" t="s">
        <v>5393</v>
      </c>
      <c r="C1844" s="691" t="s">
        <v>12489</v>
      </c>
      <c r="D1844" s="21" t="s">
        <v>74</v>
      </c>
      <c r="E1844" s="692">
        <v>3.0</v>
      </c>
      <c r="F1844" s="692">
        <v>3.0</v>
      </c>
      <c r="G1844" s="692">
        <v>0.0</v>
      </c>
      <c r="H1844" s="692">
        <v>22.0</v>
      </c>
      <c r="I1844" s="692">
        <v>22.0</v>
      </c>
      <c r="J1844" s="693">
        <v>0.0</v>
      </c>
      <c r="K1844" s="21" t="s">
        <v>5394</v>
      </c>
      <c r="L1844" s="21">
        <v>5.541846325E9</v>
      </c>
      <c r="M1844" s="21" t="s">
        <v>47</v>
      </c>
      <c r="N1844" s="21" t="s">
        <v>5395</v>
      </c>
      <c r="O1844" s="21" t="s">
        <v>5396</v>
      </c>
      <c r="P1844" s="21" t="s">
        <v>12490</v>
      </c>
      <c r="Q1844" s="61">
        <f>COUNTIF('Hedef Liste'!$A:$A,A1844)</f>
        <v>1</v>
      </c>
    </row>
    <row r="1845" hidden="1">
      <c r="A1845" s="21" t="s">
        <v>7508</v>
      </c>
      <c r="B1845" s="21" t="s">
        <v>7509</v>
      </c>
      <c r="C1845" s="691" t="s">
        <v>12489</v>
      </c>
      <c r="D1845" s="21" t="s">
        <v>419</v>
      </c>
      <c r="E1845" s="692">
        <v>51.0</v>
      </c>
      <c r="F1845" s="692">
        <v>51.0</v>
      </c>
      <c r="G1845" s="692">
        <v>0.0</v>
      </c>
      <c r="H1845" s="692">
        <v>33.0</v>
      </c>
      <c r="I1845" s="692">
        <v>33.0</v>
      </c>
      <c r="J1845" s="693">
        <v>0.0</v>
      </c>
      <c r="K1845" s="21" t="s">
        <v>7510</v>
      </c>
      <c r="L1845" s="21">
        <v>2.424175257E9</v>
      </c>
      <c r="M1845" s="21" t="s">
        <v>65</v>
      </c>
      <c r="N1845" s="21" t="s">
        <v>1852</v>
      </c>
      <c r="O1845" s="21" t="s">
        <v>7511</v>
      </c>
      <c r="P1845" s="21" t="s">
        <v>12490</v>
      </c>
      <c r="Q1845" s="61">
        <f>COUNTIF('Hedef Liste'!$A:$A,A1845)</f>
        <v>1</v>
      </c>
    </row>
    <row r="1846" hidden="1">
      <c r="A1846" s="21" t="s">
        <v>5606</v>
      </c>
      <c r="B1846" s="21" t="s">
        <v>5607</v>
      </c>
      <c r="C1846" s="691" t="s">
        <v>12489</v>
      </c>
      <c r="D1846" s="21" t="s">
        <v>325</v>
      </c>
      <c r="E1846" s="692">
        <v>13.0</v>
      </c>
      <c r="F1846" s="692">
        <v>13.0</v>
      </c>
      <c r="G1846" s="692">
        <v>8.0</v>
      </c>
      <c r="H1846" s="692">
        <v>20.0</v>
      </c>
      <c r="I1846" s="692">
        <v>28.0</v>
      </c>
      <c r="J1846" s="693">
        <v>0.29</v>
      </c>
      <c r="K1846" s="21" t="s">
        <v>5608</v>
      </c>
      <c r="L1846" s="21">
        <v>5.436485771E9</v>
      </c>
      <c r="M1846" s="21" t="s">
        <v>47</v>
      </c>
      <c r="N1846" s="21" t="s">
        <v>740</v>
      </c>
      <c r="O1846" s="21" t="s">
        <v>5609</v>
      </c>
      <c r="P1846" s="21" t="s">
        <v>12490</v>
      </c>
      <c r="Q1846" s="61">
        <f>COUNTIF('Hedef Liste'!$A:$A,A1846)</f>
        <v>1</v>
      </c>
    </row>
    <row r="1847" hidden="1">
      <c r="A1847" s="21" t="s">
        <v>13543</v>
      </c>
      <c r="B1847" s="21" t="s">
        <v>13544</v>
      </c>
      <c r="C1847" s="691" t="s">
        <v>12489</v>
      </c>
      <c r="D1847" s="21" t="s">
        <v>152</v>
      </c>
      <c r="E1847" s="692">
        <v>6.0</v>
      </c>
      <c r="F1847" s="692">
        <v>6.0</v>
      </c>
      <c r="G1847" s="692">
        <v>2.0</v>
      </c>
      <c r="H1847" s="692">
        <v>19.0</v>
      </c>
      <c r="I1847" s="692">
        <v>21.0</v>
      </c>
      <c r="J1847" s="693">
        <v>0.1</v>
      </c>
      <c r="K1847" s="21" t="s">
        <v>13545</v>
      </c>
      <c r="L1847" s="21">
        <v>5.078828163E9</v>
      </c>
      <c r="M1847" s="21" t="s">
        <v>47</v>
      </c>
      <c r="N1847" s="21" t="s">
        <v>1207</v>
      </c>
      <c r="O1847" s="21" t="s">
        <v>13546</v>
      </c>
      <c r="P1847" s="21" t="s">
        <v>12490</v>
      </c>
      <c r="Q1847" s="61">
        <f>COUNTIF('Hedef Liste'!$A:$A,A1847)</f>
        <v>0</v>
      </c>
    </row>
    <row r="1848" hidden="1">
      <c r="A1848" s="21" t="s">
        <v>7343</v>
      </c>
      <c r="B1848" s="21" t="s">
        <v>7344</v>
      </c>
      <c r="C1848" s="691" t="s">
        <v>12489</v>
      </c>
      <c r="D1848" s="21" t="s">
        <v>143</v>
      </c>
      <c r="E1848" s="692">
        <v>4.0</v>
      </c>
      <c r="F1848" s="692">
        <v>4.0</v>
      </c>
      <c r="G1848" s="692">
        <v>0.0</v>
      </c>
      <c r="H1848" s="692">
        <v>17.0</v>
      </c>
      <c r="I1848" s="692">
        <v>17.0</v>
      </c>
      <c r="J1848" s="693">
        <v>0.0</v>
      </c>
      <c r="K1848" s="21" t="s">
        <v>7345</v>
      </c>
      <c r="L1848" s="21">
        <v>5.452550766E9</v>
      </c>
      <c r="M1848" s="21" t="s">
        <v>47</v>
      </c>
      <c r="N1848" s="21" t="s">
        <v>145</v>
      </c>
      <c r="O1848" s="21" t="s">
        <v>7346</v>
      </c>
      <c r="P1848" s="21" t="s">
        <v>12490</v>
      </c>
      <c r="Q1848" s="61">
        <f>COUNTIF('Hedef Liste'!$A:$A,A1848)</f>
        <v>1</v>
      </c>
    </row>
    <row r="1849" hidden="1">
      <c r="A1849" s="21" t="s">
        <v>13547</v>
      </c>
      <c r="B1849" s="21" t="s">
        <v>13548</v>
      </c>
      <c r="C1849" s="691" t="s">
        <v>12489</v>
      </c>
      <c r="D1849" s="21" t="s">
        <v>110</v>
      </c>
      <c r="E1849" s="692">
        <v>6.0</v>
      </c>
      <c r="F1849" s="692">
        <v>6.0</v>
      </c>
      <c r="G1849" s="692">
        <v>84.0</v>
      </c>
      <c r="H1849" s="692">
        <v>47.0</v>
      </c>
      <c r="I1849" s="692">
        <v>131.0</v>
      </c>
      <c r="J1849" s="693">
        <v>0.64</v>
      </c>
      <c r="K1849" s="21" t="s">
        <v>13549</v>
      </c>
      <c r="L1849" s="21">
        <v>2.423221595E9</v>
      </c>
      <c r="M1849" s="21" t="s">
        <v>47</v>
      </c>
      <c r="N1849" s="21" t="s">
        <v>195</v>
      </c>
      <c r="O1849" s="21" t="s">
        <v>13550</v>
      </c>
      <c r="P1849" s="21" t="s">
        <v>12505</v>
      </c>
      <c r="Q1849" s="61">
        <f>COUNTIF('Hedef Liste'!$A:$A,A1849)</f>
        <v>0</v>
      </c>
    </row>
    <row r="1850" hidden="1">
      <c r="A1850" s="21" t="s">
        <v>6617</v>
      </c>
      <c r="B1850" s="21" t="s">
        <v>6618</v>
      </c>
      <c r="C1850" s="691" t="s">
        <v>12489</v>
      </c>
      <c r="D1850" s="21" t="s">
        <v>818</v>
      </c>
      <c r="E1850" s="692">
        <v>6.0</v>
      </c>
      <c r="F1850" s="692">
        <v>6.0</v>
      </c>
      <c r="G1850" s="692">
        <v>0.0</v>
      </c>
      <c r="H1850" s="692">
        <v>19.0</v>
      </c>
      <c r="I1850" s="692">
        <v>19.0</v>
      </c>
      <c r="J1850" s="693">
        <v>0.0</v>
      </c>
      <c r="K1850" s="21" t="s">
        <v>6611</v>
      </c>
      <c r="L1850" s="21">
        <v>5.536670598E9</v>
      </c>
      <c r="M1850" s="21" t="s">
        <v>65</v>
      </c>
      <c r="N1850" s="21" t="s">
        <v>588</v>
      </c>
      <c r="O1850" s="21" t="s">
        <v>6612</v>
      </c>
      <c r="P1850" s="21" t="s">
        <v>12490</v>
      </c>
      <c r="Q1850" s="61">
        <f>COUNTIF('Hedef Liste'!$A:$A,A1850)</f>
        <v>1</v>
      </c>
    </row>
    <row r="1851" hidden="1">
      <c r="A1851" s="21" t="s">
        <v>704</v>
      </c>
      <c r="B1851" s="21" t="s">
        <v>705</v>
      </c>
      <c r="C1851" s="691" t="s">
        <v>12489</v>
      </c>
      <c r="D1851" s="21" t="s">
        <v>74</v>
      </c>
      <c r="E1851" s="692">
        <v>1.0</v>
      </c>
      <c r="F1851" s="692">
        <v>1.0</v>
      </c>
      <c r="G1851" s="692">
        <v>0.0</v>
      </c>
      <c r="H1851" s="692">
        <v>11.0</v>
      </c>
      <c r="I1851" s="692">
        <v>11.0</v>
      </c>
      <c r="J1851" s="693">
        <v>0.0</v>
      </c>
      <c r="K1851" s="21" t="s">
        <v>706</v>
      </c>
      <c r="L1851" s="21">
        <v>5.362114668E9</v>
      </c>
      <c r="M1851" s="21" t="s">
        <v>65</v>
      </c>
      <c r="N1851" s="21" t="s">
        <v>707</v>
      </c>
      <c r="O1851" s="21" t="s">
        <v>708</v>
      </c>
      <c r="P1851" s="21" t="s">
        <v>12490</v>
      </c>
      <c r="Q1851" s="61">
        <f>COUNTIF('Hedef Liste'!$A:$A,A1851)</f>
        <v>1</v>
      </c>
    </row>
    <row r="1852" hidden="1">
      <c r="A1852" s="21" t="s">
        <v>7504</v>
      </c>
      <c r="B1852" s="21" t="s">
        <v>7505</v>
      </c>
      <c r="C1852" s="691" t="s">
        <v>12489</v>
      </c>
      <c r="D1852" s="21" t="s">
        <v>102</v>
      </c>
      <c r="E1852" s="692">
        <v>4.0</v>
      </c>
      <c r="F1852" s="692">
        <v>4.0</v>
      </c>
      <c r="G1852" s="692">
        <v>0.0</v>
      </c>
      <c r="H1852" s="692">
        <v>23.0</v>
      </c>
      <c r="I1852" s="692">
        <v>23.0</v>
      </c>
      <c r="J1852" s="693">
        <v>0.0</v>
      </c>
      <c r="K1852" s="21" t="s">
        <v>7506</v>
      </c>
      <c r="L1852" s="21">
        <v>5.412414875E9</v>
      </c>
      <c r="M1852" s="21" t="s">
        <v>58</v>
      </c>
      <c r="N1852" s="21" t="s">
        <v>2488</v>
      </c>
      <c r="O1852" s="21" t="s">
        <v>7507</v>
      </c>
      <c r="P1852" s="21" t="s">
        <v>12490</v>
      </c>
      <c r="Q1852" s="61">
        <f>COUNTIF('Hedef Liste'!$A:$A,A1852)</f>
        <v>1</v>
      </c>
    </row>
    <row r="1853" hidden="1">
      <c r="A1853" s="21" t="s">
        <v>13551</v>
      </c>
      <c r="B1853" s="21" t="s">
        <v>13552</v>
      </c>
      <c r="C1853" s="691" t="s">
        <v>12510</v>
      </c>
      <c r="D1853" s="21" t="s">
        <v>325</v>
      </c>
      <c r="E1853" s="694"/>
      <c r="F1853" s="694"/>
      <c r="G1853" s="692">
        <v>66.0</v>
      </c>
      <c r="H1853" s="692">
        <v>26.0</v>
      </c>
      <c r="I1853" s="692">
        <v>92.0</v>
      </c>
      <c r="J1853" s="693">
        <v>0.72</v>
      </c>
      <c r="K1853" s="21" t="s">
        <v>13553</v>
      </c>
      <c r="L1853" s="21">
        <v>5.421886807E9</v>
      </c>
      <c r="M1853" s="21" t="s">
        <v>47</v>
      </c>
      <c r="N1853" s="21" t="s">
        <v>270</v>
      </c>
      <c r="O1853" s="21" t="s">
        <v>13554</v>
      </c>
      <c r="P1853" s="21" t="s">
        <v>12505</v>
      </c>
      <c r="Q1853" s="61">
        <f>COUNTIF('Hedef Liste'!$A:$A,A1853)</f>
        <v>0</v>
      </c>
    </row>
    <row r="1854" hidden="1">
      <c r="A1854" s="21" t="s">
        <v>13555</v>
      </c>
      <c r="B1854" s="21" t="s">
        <v>13556</v>
      </c>
      <c r="C1854" s="691" t="s">
        <v>12489</v>
      </c>
      <c r="D1854" s="21" t="s">
        <v>344</v>
      </c>
      <c r="E1854" s="692">
        <v>1266.0</v>
      </c>
      <c r="F1854" s="692">
        <v>64.0</v>
      </c>
      <c r="G1854" s="692">
        <v>38.0</v>
      </c>
      <c r="H1854" s="692">
        <v>0.0</v>
      </c>
      <c r="I1854" s="692">
        <v>38.0</v>
      </c>
      <c r="J1854" s="693">
        <v>1.0</v>
      </c>
      <c r="K1854" s="21" t="s">
        <v>13557</v>
      </c>
      <c r="L1854" s="21">
        <v>5.46528522E9</v>
      </c>
      <c r="M1854" s="21" t="s">
        <v>368</v>
      </c>
      <c r="N1854" s="21" t="s">
        <v>369</v>
      </c>
      <c r="O1854" s="21" t="s">
        <v>13558</v>
      </c>
      <c r="P1854" s="21" t="s">
        <v>12505</v>
      </c>
      <c r="Q1854" s="61">
        <f>COUNTIF('Hedef Liste'!$A:$A,A1854)</f>
        <v>0</v>
      </c>
    </row>
    <row r="1855" hidden="1">
      <c r="A1855" s="21" t="s">
        <v>13559</v>
      </c>
      <c r="B1855" s="21" t="s">
        <v>13560</v>
      </c>
      <c r="C1855" s="691" t="s">
        <v>12489</v>
      </c>
      <c r="D1855" s="21" t="s">
        <v>344</v>
      </c>
      <c r="E1855" s="692">
        <v>922.0</v>
      </c>
      <c r="F1855" s="692">
        <v>31.0</v>
      </c>
      <c r="G1855" s="692">
        <v>38.0</v>
      </c>
      <c r="H1855" s="692">
        <v>0.0</v>
      </c>
      <c r="I1855" s="692">
        <v>38.0</v>
      </c>
      <c r="J1855" s="693">
        <v>1.0</v>
      </c>
      <c r="K1855" s="21" t="s">
        <v>13509</v>
      </c>
      <c r="L1855" s="21">
        <v>5.52612106E9</v>
      </c>
      <c r="M1855" s="21" t="s">
        <v>368</v>
      </c>
      <c r="N1855" s="21" t="s">
        <v>652</v>
      </c>
      <c r="O1855" s="21" t="s">
        <v>13561</v>
      </c>
      <c r="P1855" s="21" t="s">
        <v>12505</v>
      </c>
      <c r="Q1855" s="61">
        <f>COUNTIF('Hedef Liste'!$A:$A,A1855)</f>
        <v>0</v>
      </c>
    </row>
    <row r="1856" hidden="1">
      <c r="A1856" s="21" t="s">
        <v>13562</v>
      </c>
      <c r="B1856" s="21" t="s">
        <v>13563</v>
      </c>
      <c r="C1856" s="691" t="s">
        <v>12489</v>
      </c>
      <c r="D1856" s="21" t="s">
        <v>344</v>
      </c>
      <c r="E1856" s="692">
        <v>1253.0</v>
      </c>
      <c r="F1856" s="692">
        <v>23.0</v>
      </c>
      <c r="G1856" s="692">
        <v>38.0</v>
      </c>
      <c r="H1856" s="692">
        <v>0.0</v>
      </c>
      <c r="I1856" s="692">
        <v>38.0</v>
      </c>
      <c r="J1856" s="693">
        <v>1.0</v>
      </c>
      <c r="K1856" s="21" t="s">
        <v>13564</v>
      </c>
      <c r="L1856" s="21">
        <v>5.45814644E9</v>
      </c>
      <c r="M1856" s="21" t="s">
        <v>544</v>
      </c>
      <c r="N1856" s="21" t="s">
        <v>663</v>
      </c>
      <c r="O1856" s="21" t="s">
        <v>13565</v>
      </c>
      <c r="P1856" s="21" t="s">
        <v>12505</v>
      </c>
      <c r="Q1856" s="61">
        <f>COUNTIF('Hedef Liste'!$A:$A,A1856)</f>
        <v>0</v>
      </c>
    </row>
    <row r="1857" hidden="1">
      <c r="A1857" s="21" t="s">
        <v>13566</v>
      </c>
      <c r="B1857" s="21" t="s">
        <v>13567</v>
      </c>
      <c r="C1857" s="691" t="s">
        <v>12489</v>
      </c>
      <c r="D1857" s="21" t="s">
        <v>344</v>
      </c>
      <c r="E1857" s="692">
        <v>1118.0</v>
      </c>
      <c r="F1857" s="692">
        <v>170.0</v>
      </c>
      <c r="G1857" s="692">
        <v>51.0</v>
      </c>
      <c r="H1857" s="692">
        <v>0.0</v>
      </c>
      <c r="I1857" s="692">
        <v>51.0</v>
      </c>
      <c r="J1857" s="693">
        <v>1.0</v>
      </c>
      <c r="K1857" s="21" t="s">
        <v>13493</v>
      </c>
      <c r="L1857" s="21">
        <v>5.49641077E9</v>
      </c>
      <c r="M1857" s="21" t="s">
        <v>47</v>
      </c>
      <c r="N1857" s="21" t="s">
        <v>4973</v>
      </c>
      <c r="O1857" s="21" t="s">
        <v>13568</v>
      </c>
      <c r="P1857" s="21" t="s">
        <v>12505</v>
      </c>
      <c r="Q1857" s="61">
        <f>COUNTIF('Hedef Liste'!$A:$A,A1857)</f>
        <v>0</v>
      </c>
    </row>
    <row r="1858" hidden="1">
      <c r="A1858" s="21" t="s">
        <v>13569</v>
      </c>
      <c r="B1858" s="21" t="s">
        <v>13570</v>
      </c>
      <c r="C1858" s="691" t="s">
        <v>12489</v>
      </c>
      <c r="D1858" s="21" t="s">
        <v>344</v>
      </c>
      <c r="E1858" s="692">
        <v>466.0</v>
      </c>
      <c r="F1858" s="692">
        <v>63.0</v>
      </c>
      <c r="G1858" s="692">
        <v>38.0</v>
      </c>
      <c r="H1858" s="692">
        <v>0.0</v>
      </c>
      <c r="I1858" s="692">
        <v>38.0</v>
      </c>
      <c r="J1858" s="693">
        <v>1.0</v>
      </c>
      <c r="K1858" s="21" t="s">
        <v>13571</v>
      </c>
      <c r="L1858" s="21">
        <v>5.35011364E9</v>
      </c>
      <c r="M1858" s="21" t="s">
        <v>47</v>
      </c>
      <c r="N1858" s="21" t="s">
        <v>227</v>
      </c>
      <c r="O1858" s="21" t="s">
        <v>13572</v>
      </c>
      <c r="P1858" s="21" t="s">
        <v>12505</v>
      </c>
      <c r="Q1858" s="61">
        <f>COUNTIF('Hedef Liste'!$A:$A,A1858)</f>
        <v>0</v>
      </c>
    </row>
    <row r="1859" hidden="1">
      <c r="A1859" s="21" t="s">
        <v>13573</v>
      </c>
      <c r="B1859" s="21" t="s">
        <v>13574</v>
      </c>
      <c r="C1859" s="691" t="s">
        <v>12489</v>
      </c>
      <c r="D1859" s="21" t="s">
        <v>344</v>
      </c>
      <c r="E1859" s="692">
        <v>39.0</v>
      </c>
      <c r="F1859" s="692">
        <v>3.0</v>
      </c>
      <c r="G1859" s="692">
        <v>38.0</v>
      </c>
      <c r="H1859" s="692">
        <v>0.0</v>
      </c>
      <c r="I1859" s="692">
        <v>38.0</v>
      </c>
      <c r="J1859" s="693">
        <v>1.0</v>
      </c>
      <c r="K1859" s="21" t="s">
        <v>13575</v>
      </c>
      <c r="L1859" s="21">
        <v>5.013277802E9</v>
      </c>
      <c r="M1859" s="21" t="s">
        <v>47</v>
      </c>
      <c r="N1859" s="21" t="s">
        <v>603</v>
      </c>
      <c r="O1859" s="21" t="s">
        <v>13576</v>
      </c>
      <c r="P1859" s="21" t="s">
        <v>12505</v>
      </c>
      <c r="Q1859" s="61">
        <f>COUNTIF('Hedef Liste'!$A:$A,A1859)</f>
        <v>0</v>
      </c>
    </row>
    <row r="1860">
      <c r="A1860" s="21" t="s">
        <v>8525</v>
      </c>
      <c r="B1860" s="21" t="s">
        <v>8526</v>
      </c>
      <c r="C1860" s="691" t="s">
        <v>12489</v>
      </c>
      <c r="D1860" s="21" t="s">
        <v>233</v>
      </c>
      <c r="E1860" s="692">
        <v>5.0</v>
      </c>
      <c r="F1860" s="692">
        <v>5.0</v>
      </c>
      <c r="G1860" s="692">
        <v>0.0</v>
      </c>
      <c r="H1860" s="692">
        <v>20.0</v>
      </c>
      <c r="I1860" s="692">
        <v>20.0</v>
      </c>
      <c r="J1860" s="693">
        <v>0.0</v>
      </c>
      <c r="K1860" s="21" t="s">
        <v>8527</v>
      </c>
      <c r="L1860" s="21">
        <v>5.303130056E9</v>
      </c>
      <c r="M1860" s="21" t="s">
        <v>65</v>
      </c>
      <c r="N1860" s="21" t="s">
        <v>112</v>
      </c>
      <c r="O1860" s="21" t="s">
        <v>8528</v>
      </c>
      <c r="P1860" s="21" t="s">
        <v>12490</v>
      </c>
      <c r="Q1860" s="61">
        <f>COUNTIF('Hedef Liste'!$A:$A,A1860)</f>
        <v>1</v>
      </c>
    </row>
    <row r="1861">
      <c r="A1861" s="21" t="s">
        <v>8530</v>
      </c>
      <c r="B1861" s="21" t="s">
        <v>8531</v>
      </c>
      <c r="C1861" s="691" t="s">
        <v>12489</v>
      </c>
      <c r="D1861" s="21" t="s">
        <v>63</v>
      </c>
      <c r="E1861" s="692">
        <v>16.0</v>
      </c>
      <c r="F1861" s="692">
        <v>16.0</v>
      </c>
      <c r="G1861" s="692">
        <v>0.0</v>
      </c>
      <c r="H1861" s="692">
        <v>23.0</v>
      </c>
      <c r="I1861" s="692">
        <v>23.0</v>
      </c>
      <c r="J1861" s="693">
        <v>0.0</v>
      </c>
      <c r="K1861" s="21" t="s">
        <v>8532</v>
      </c>
      <c r="L1861" s="21">
        <v>5.530083628E9</v>
      </c>
      <c r="M1861" s="21" t="s">
        <v>47</v>
      </c>
      <c r="N1861" s="21" t="s">
        <v>740</v>
      </c>
      <c r="O1861" s="21" t="s">
        <v>8533</v>
      </c>
      <c r="P1861" s="21" t="s">
        <v>12490</v>
      </c>
      <c r="Q1861" s="61">
        <f>COUNTIF('Hedef Liste'!$A:$A,A1861)</f>
        <v>1</v>
      </c>
    </row>
    <row r="1862" hidden="1">
      <c r="A1862" s="21" t="s">
        <v>13577</v>
      </c>
      <c r="B1862" s="21" t="s">
        <v>13578</v>
      </c>
      <c r="C1862" s="691" t="s">
        <v>12489</v>
      </c>
      <c r="D1862" s="21" t="s">
        <v>45</v>
      </c>
      <c r="E1862" s="692">
        <v>109.0</v>
      </c>
      <c r="F1862" s="692">
        <v>7.0</v>
      </c>
      <c r="G1862" s="692">
        <v>7.0</v>
      </c>
      <c r="H1862" s="692">
        <v>9.0</v>
      </c>
      <c r="I1862" s="692">
        <v>16.0</v>
      </c>
      <c r="J1862" s="693">
        <v>0.44</v>
      </c>
      <c r="K1862" s="21" t="s">
        <v>13579</v>
      </c>
      <c r="L1862" s="21">
        <v>5.352301258E9</v>
      </c>
      <c r="M1862" s="21" t="s">
        <v>138</v>
      </c>
      <c r="N1862" s="21" t="s">
        <v>382</v>
      </c>
      <c r="O1862" s="21" t="s">
        <v>13580</v>
      </c>
      <c r="P1862" s="21" t="s">
        <v>12505</v>
      </c>
      <c r="Q1862" s="61">
        <f>COUNTIF('Hedef Liste'!$A:$A,A1862)</f>
        <v>0</v>
      </c>
    </row>
    <row r="1863" hidden="1">
      <c r="A1863" s="21" t="s">
        <v>7133</v>
      </c>
      <c r="B1863" s="21" t="s">
        <v>7134</v>
      </c>
      <c r="C1863" s="691" t="s">
        <v>12489</v>
      </c>
      <c r="D1863" s="21" t="s">
        <v>74</v>
      </c>
      <c r="E1863" s="692">
        <v>652.0</v>
      </c>
      <c r="F1863" s="692">
        <v>18.0</v>
      </c>
      <c r="G1863" s="692">
        <v>0.0</v>
      </c>
      <c r="H1863" s="692">
        <v>19.0</v>
      </c>
      <c r="I1863" s="692">
        <v>19.0</v>
      </c>
      <c r="J1863" s="693">
        <v>0.0</v>
      </c>
      <c r="K1863" s="21" t="s">
        <v>5409</v>
      </c>
      <c r="L1863" s="21">
        <v>2.422434738E9</v>
      </c>
      <c r="M1863" s="21" t="s">
        <v>47</v>
      </c>
      <c r="N1863" s="21" t="s">
        <v>270</v>
      </c>
      <c r="O1863" s="21" t="s">
        <v>5410</v>
      </c>
      <c r="P1863" s="21" t="s">
        <v>12490</v>
      </c>
      <c r="Q1863" s="61">
        <f>COUNTIF('Hedef Liste'!$A:$A,A1863)</f>
        <v>1</v>
      </c>
    </row>
    <row r="1864" hidden="1">
      <c r="A1864" s="21" t="s">
        <v>1836</v>
      </c>
      <c r="B1864" s="21" t="s">
        <v>1837</v>
      </c>
      <c r="C1864" s="691" t="s">
        <v>12489</v>
      </c>
      <c r="D1864" s="21" t="s">
        <v>63</v>
      </c>
      <c r="E1864" s="692">
        <v>269.0</v>
      </c>
      <c r="F1864" s="692">
        <v>16.0</v>
      </c>
      <c r="G1864" s="692">
        <v>6.0</v>
      </c>
      <c r="H1864" s="692">
        <v>2.0</v>
      </c>
      <c r="I1864" s="692">
        <v>8.0</v>
      </c>
      <c r="J1864" s="693">
        <v>0.75</v>
      </c>
      <c r="K1864" s="21" t="s">
        <v>1838</v>
      </c>
      <c r="L1864" s="21">
        <v>5.496072107E9</v>
      </c>
      <c r="M1864" s="21" t="s">
        <v>47</v>
      </c>
      <c r="N1864" s="21" t="s">
        <v>227</v>
      </c>
      <c r="O1864" s="21" t="s">
        <v>1839</v>
      </c>
      <c r="P1864" s="21" t="s">
        <v>12490</v>
      </c>
      <c r="Q1864" s="61">
        <f>COUNTIF('Hedef Liste'!$A:$A,A1864)</f>
        <v>1</v>
      </c>
    </row>
    <row r="1865" hidden="1">
      <c r="A1865" s="21" t="s">
        <v>5948</v>
      </c>
      <c r="B1865" s="21" t="s">
        <v>5949</v>
      </c>
      <c r="C1865" s="691" t="s">
        <v>12489</v>
      </c>
      <c r="D1865" s="21" t="s">
        <v>4025</v>
      </c>
      <c r="E1865" s="692">
        <v>192.0</v>
      </c>
      <c r="F1865" s="692">
        <v>8.0</v>
      </c>
      <c r="G1865" s="692">
        <v>0.0</v>
      </c>
      <c r="H1865" s="692">
        <v>10.0</v>
      </c>
      <c r="I1865" s="692">
        <v>10.0</v>
      </c>
      <c r="J1865" s="693">
        <v>0.0</v>
      </c>
      <c r="K1865" s="21" t="s">
        <v>5950</v>
      </c>
      <c r="L1865" s="21">
        <v>5.366642664E9</v>
      </c>
      <c r="M1865" s="21" t="s">
        <v>47</v>
      </c>
      <c r="N1865" s="21" t="s">
        <v>566</v>
      </c>
      <c r="O1865" s="21" t="s">
        <v>5951</v>
      </c>
      <c r="P1865" s="21" t="s">
        <v>12490</v>
      </c>
      <c r="Q1865" s="61">
        <f>COUNTIF('Hedef Liste'!$A:$A,A1865)</f>
        <v>1</v>
      </c>
    </row>
    <row r="1866" hidden="1">
      <c r="A1866" s="21" t="s">
        <v>792</v>
      </c>
      <c r="B1866" s="21" t="s">
        <v>793</v>
      </c>
      <c r="C1866" s="691" t="s">
        <v>12489</v>
      </c>
      <c r="D1866" s="21" t="s">
        <v>152</v>
      </c>
      <c r="E1866" s="692">
        <v>650.0</v>
      </c>
      <c r="F1866" s="692">
        <v>35.0</v>
      </c>
      <c r="G1866" s="692">
        <v>9.0</v>
      </c>
      <c r="H1866" s="692">
        <v>11.0</v>
      </c>
      <c r="I1866" s="692">
        <v>20.0</v>
      </c>
      <c r="J1866" s="693">
        <v>0.45</v>
      </c>
      <c r="K1866" s="21" t="s">
        <v>794</v>
      </c>
      <c r="L1866" s="21">
        <v>5.336736342E9</v>
      </c>
      <c r="M1866" s="21" t="s">
        <v>47</v>
      </c>
      <c r="N1866" s="21" t="s">
        <v>47</v>
      </c>
      <c r="O1866" s="21" t="s">
        <v>795</v>
      </c>
      <c r="P1866" s="21" t="s">
        <v>12490</v>
      </c>
      <c r="Q1866" s="61">
        <f>COUNTIF('Hedef Liste'!$A:$A,A1866)</f>
        <v>1</v>
      </c>
    </row>
    <row r="1867">
      <c r="A1867" s="21" t="s">
        <v>8534</v>
      </c>
      <c r="B1867" s="21" t="s">
        <v>8535</v>
      </c>
      <c r="C1867" s="691" t="s">
        <v>12489</v>
      </c>
      <c r="D1867" s="21" t="s">
        <v>325</v>
      </c>
      <c r="E1867" s="692">
        <v>3.0</v>
      </c>
      <c r="F1867" s="692">
        <v>3.0</v>
      </c>
      <c r="G1867" s="692">
        <v>0.0</v>
      </c>
      <c r="H1867" s="692">
        <v>22.0</v>
      </c>
      <c r="I1867" s="692">
        <v>22.0</v>
      </c>
      <c r="J1867" s="696">
        <v>0.0</v>
      </c>
      <c r="K1867" s="21" t="s">
        <v>8536</v>
      </c>
      <c r="L1867" s="21">
        <v>5.45307098E9</v>
      </c>
      <c r="M1867" s="21" t="s">
        <v>47</v>
      </c>
      <c r="N1867" s="21" t="s">
        <v>187</v>
      </c>
      <c r="O1867" s="21" t="s">
        <v>8537</v>
      </c>
      <c r="P1867" s="21" t="s">
        <v>12490</v>
      </c>
      <c r="Q1867" s="61">
        <f>COUNTIF('Hedef Liste'!$A:$A,A1867)</f>
        <v>1</v>
      </c>
    </row>
    <row r="1868" hidden="1">
      <c r="A1868" s="21" t="s">
        <v>7315</v>
      </c>
      <c r="B1868" s="21" t="s">
        <v>7316</v>
      </c>
      <c r="C1868" s="691" t="s">
        <v>12489</v>
      </c>
      <c r="D1868" s="21" t="s">
        <v>1449</v>
      </c>
      <c r="E1868" s="692">
        <v>26.0</v>
      </c>
      <c r="F1868" s="692">
        <v>9.0</v>
      </c>
      <c r="G1868" s="692">
        <v>60.0</v>
      </c>
      <c r="H1868" s="692">
        <v>41.0</v>
      </c>
      <c r="I1868" s="692">
        <v>101.0</v>
      </c>
      <c r="J1868" s="693">
        <v>0.59</v>
      </c>
      <c r="K1868" s="21" t="s">
        <v>7317</v>
      </c>
      <c r="L1868" s="21">
        <v>5.32263508E9</v>
      </c>
      <c r="M1868" s="21" t="s">
        <v>138</v>
      </c>
      <c r="N1868" s="21" t="s">
        <v>139</v>
      </c>
      <c r="O1868" s="21" t="s">
        <v>7318</v>
      </c>
      <c r="P1868" s="21" t="s">
        <v>12490</v>
      </c>
      <c r="Q1868" s="61">
        <f>COUNTIF('Hedef Liste'!$A:$A,A1868)</f>
        <v>1</v>
      </c>
    </row>
    <row r="1869" hidden="1">
      <c r="A1869" s="21" t="s">
        <v>13581</v>
      </c>
      <c r="B1869" s="21" t="s">
        <v>13582</v>
      </c>
      <c r="C1869" s="691" t="s">
        <v>12489</v>
      </c>
      <c r="D1869" s="21" t="s">
        <v>1694</v>
      </c>
      <c r="E1869" s="692">
        <v>2682.0</v>
      </c>
      <c r="F1869" s="692">
        <v>104.0</v>
      </c>
      <c r="G1869" s="692">
        <v>40.0</v>
      </c>
      <c r="H1869" s="692">
        <v>0.0</v>
      </c>
      <c r="I1869" s="692">
        <v>40.0</v>
      </c>
      <c r="J1869" s="693">
        <v>1.0</v>
      </c>
      <c r="K1869" s="21" t="s">
        <v>12792</v>
      </c>
      <c r="L1869" s="21">
        <v>8.509696279E9</v>
      </c>
      <c r="M1869" s="21" t="s">
        <v>138</v>
      </c>
      <c r="N1869" s="21" t="s">
        <v>320</v>
      </c>
      <c r="O1869" s="21" t="s">
        <v>13583</v>
      </c>
      <c r="P1869" s="21" t="s">
        <v>12505</v>
      </c>
      <c r="Q1869" s="61">
        <f>COUNTIF('Hedef Liste'!$A:$A,A1869)</f>
        <v>0</v>
      </c>
    </row>
    <row r="1870" hidden="1">
      <c r="A1870" s="21" t="s">
        <v>13584</v>
      </c>
      <c r="B1870" s="21" t="s">
        <v>13585</v>
      </c>
      <c r="C1870" s="691" t="s">
        <v>12489</v>
      </c>
      <c r="D1870" s="21" t="s">
        <v>1694</v>
      </c>
      <c r="E1870" s="692">
        <v>3110.0</v>
      </c>
      <c r="F1870" s="692">
        <v>218.0</v>
      </c>
      <c r="G1870" s="692">
        <v>83.0</v>
      </c>
      <c r="H1870" s="692">
        <v>2.0</v>
      </c>
      <c r="I1870" s="692">
        <v>85.0</v>
      </c>
      <c r="J1870" s="693">
        <v>0.98</v>
      </c>
      <c r="K1870" s="21" t="s">
        <v>12792</v>
      </c>
      <c r="L1870" s="21">
        <v>2.423162535E9</v>
      </c>
      <c r="M1870" s="21" t="s">
        <v>47</v>
      </c>
      <c r="N1870" s="21" t="s">
        <v>145</v>
      </c>
      <c r="O1870" s="21" t="s">
        <v>13586</v>
      </c>
      <c r="P1870" s="21" t="s">
        <v>12505</v>
      </c>
      <c r="Q1870" s="61">
        <f>COUNTIF('Hedef Liste'!$A:$A,A1870)</f>
        <v>0</v>
      </c>
    </row>
    <row r="1871" hidden="1">
      <c r="A1871" s="21" t="s">
        <v>13587</v>
      </c>
      <c r="B1871" s="21" t="s">
        <v>13588</v>
      </c>
      <c r="C1871" s="691" t="s">
        <v>12489</v>
      </c>
      <c r="D1871" s="21" t="s">
        <v>1694</v>
      </c>
      <c r="E1871" s="692">
        <v>3463.0</v>
      </c>
      <c r="F1871" s="692">
        <v>64.0</v>
      </c>
      <c r="G1871" s="692">
        <v>70.0</v>
      </c>
      <c r="H1871" s="692">
        <v>0.0</v>
      </c>
      <c r="I1871" s="692">
        <v>70.0</v>
      </c>
      <c r="J1871" s="693">
        <v>1.0</v>
      </c>
      <c r="K1871" s="21" t="s">
        <v>12792</v>
      </c>
      <c r="L1871" s="21">
        <v>2.423355239E9</v>
      </c>
      <c r="M1871" s="21" t="s">
        <v>65</v>
      </c>
      <c r="N1871" s="21" t="s">
        <v>3323</v>
      </c>
      <c r="O1871" s="21" t="s">
        <v>13589</v>
      </c>
      <c r="P1871" s="21" t="s">
        <v>12505</v>
      </c>
      <c r="Q1871" s="61">
        <f>COUNTIF('Hedef Liste'!$A:$A,A1871)</f>
        <v>0</v>
      </c>
    </row>
    <row r="1872" hidden="1">
      <c r="A1872" s="21" t="s">
        <v>13590</v>
      </c>
      <c r="B1872" s="21" t="s">
        <v>13591</v>
      </c>
      <c r="C1872" s="691" t="s">
        <v>12489</v>
      </c>
      <c r="D1872" s="21" t="s">
        <v>233</v>
      </c>
      <c r="E1872" s="692">
        <v>7762.0</v>
      </c>
      <c r="F1872" s="692">
        <v>625.0</v>
      </c>
      <c r="G1872" s="692">
        <v>101.0</v>
      </c>
      <c r="H1872" s="692">
        <v>0.0</v>
      </c>
      <c r="I1872" s="692">
        <v>101.0</v>
      </c>
      <c r="J1872" s="693">
        <v>1.0</v>
      </c>
      <c r="K1872" s="21" t="s">
        <v>12816</v>
      </c>
      <c r="L1872" s="21">
        <v>9.999999999E9</v>
      </c>
      <c r="M1872" s="21" t="s">
        <v>138</v>
      </c>
      <c r="N1872" s="21" t="s">
        <v>382</v>
      </c>
      <c r="O1872" s="21" t="s">
        <v>13592</v>
      </c>
      <c r="P1872" s="21" t="s">
        <v>12505</v>
      </c>
      <c r="Q1872" s="61">
        <f>COUNTIF('Hedef Liste'!$A:$A,A1872)</f>
        <v>0</v>
      </c>
    </row>
    <row r="1873" hidden="1">
      <c r="A1873" s="21" t="s">
        <v>13593</v>
      </c>
      <c r="B1873" s="21" t="s">
        <v>13594</v>
      </c>
      <c r="C1873" s="691" t="s">
        <v>12489</v>
      </c>
      <c r="D1873" s="21" t="s">
        <v>233</v>
      </c>
      <c r="E1873" s="692">
        <v>6242.0</v>
      </c>
      <c r="F1873" s="692">
        <v>261.0</v>
      </c>
      <c r="G1873" s="692">
        <v>165.0</v>
      </c>
      <c r="H1873" s="692">
        <v>0.0</v>
      </c>
      <c r="I1873" s="692">
        <v>165.0</v>
      </c>
      <c r="J1873" s="693">
        <v>1.0</v>
      </c>
      <c r="K1873" s="21" t="s">
        <v>12816</v>
      </c>
      <c r="L1873" s="21">
        <v>9.999999999E9</v>
      </c>
      <c r="M1873" s="21" t="s">
        <v>65</v>
      </c>
      <c r="N1873" s="21" t="s">
        <v>609</v>
      </c>
      <c r="O1873" s="21" t="s">
        <v>13595</v>
      </c>
      <c r="P1873" s="21" t="s">
        <v>12505</v>
      </c>
      <c r="Q1873" s="61">
        <f>COUNTIF('Hedef Liste'!$A:$A,A1873)</f>
        <v>0</v>
      </c>
    </row>
    <row r="1874" hidden="1">
      <c r="A1874" s="21" t="s">
        <v>267</v>
      </c>
      <c r="B1874" s="21" t="s">
        <v>268</v>
      </c>
      <c r="C1874" s="691" t="s">
        <v>12489</v>
      </c>
      <c r="D1874" s="21" t="s">
        <v>74</v>
      </c>
      <c r="E1874" s="692">
        <v>1236.0</v>
      </c>
      <c r="F1874" s="692">
        <v>87.0</v>
      </c>
      <c r="G1874" s="692">
        <v>13.0</v>
      </c>
      <c r="H1874" s="692">
        <v>27.0</v>
      </c>
      <c r="I1874" s="692">
        <v>40.0</v>
      </c>
      <c r="J1874" s="693">
        <v>0.33</v>
      </c>
      <c r="K1874" s="21" t="s">
        <v>269</v>
      </c>
      <c r="L1874" s="21">
        <v>5.340364442E9</v>
      </c>
      <c r="M1874" s="21" t="s">
        <v>47</v>
      </c>
      <c r="N1874" s="21" t="s">
        <v>270</v>
      </c>
      <c r="O1874" s="21" t="s">
        <v>13596</v>
      </c>
      <c r="P1874" s="21" t="s">
        <v>12490</v>
      </c>
      <c r="Q1874" s="61">
        <f>COUNTIF('Hedef Liste'!$A:$A,A1874)</f>
        <v>1</v>
      </c>
    </row>
    <row r="1875" hidden="1">
      <c r="A1875" s="21" t="s">
        <v>13597</v>
      </c>
      <c r="B1875" s="21" t="s">
        <v>13598</v>
      </c>
      <c r="C1875" s="691" t="s">
        <v>12489</v>
      </c>
      <c r="D1875" s="21" t="s">
        <v>233</v>
      </c>
      <c r="E1875" s="692">
        <v>2587.0</v>
      </c>
      <c r="F1875" s="692">
        <v>91.0</v>
      </c>
      <c r="G1875" s="692">
        <v>153.0</v>
      </c>
      <c r="H1875" s="692">
        <v>0.0</v>
      </c>
      <c r="I1875" s="692">
        <v>153.0</v>
      </c>
      <c r="J1875" s="693">
        <v>1.0</v>
      </c>
      <c r="K1875" s="21" t="s">
        <v>12816</v>
      </c>
      <c r="L1875" s="21">
        <v>9.999999999E9</v>
      </c>
      <c r="M1875" s="21" t="s">
        <v>58</v>
      </c>
      <c r="N1875" s="21" t="s">
        <v>2851</v>
      </c>
      <c r="O1875" s="21" t="s">
        <v>13599</v>
      </c>
      <c r="P1875" s="21" t="s">
        <v>12505</v>
      </c>
      <c r="Q1875" s="61">
        <f>COUNTIF('Hedef Liste'!$A:$A,A1875)</f>
        <v>0</v>
      </c>
    </row>
    <row r="1876" hidden="1">
      <c r="A1876" s="21" t="s">
        <v>748</v>
      </c>
      <c r="B1876" s="21" t="s">
        <v>749</v>
      </c>
      <c r="C1876" s="691" t="s">
        <v>12489</v>
      </c>
      <c r="D1876" s="21" t="s">
        <v>152</v>
      </c>
      <c r="E1876" s="692">
        <v>2515.0</v>
      </c>
      <c r="F1876" s="692">
        <v>136.0</v>
      </c>
      <c r="G1876" s="692">
        <v>0.0</v>
      </c>
      <c r="H1876" s="692">
        <v>6.0</v>
      </c>
      <c r="I1876" s="692">
        <v>6.0</v>
      </c>
      <c r="J1876" s="693">
        <v>0.0</v>
      </c>
      <c r="K1876" s="21" t="s">
        <v>745</v>
      </c>
      <c r="L1876" s="21">
        <v>5.388748475E9</v>
      </c>
      <c r="M1876" s="21" t="s">
        <v>47</v>
      </c>
      <c r="N1876" s="21" t="s">
        <v>657</v>
      </c>
      <c r="O1876" s="21" t="s">
        <v>750</v>
      </c>
      <c r="P1876" s="21" t="s">
        <v>12490</v>
      </c>
      <c r="Q1876" s="61">
        <f>COUNTIF('Hedef Liste'!$A:$A,A1876)</f>
        <v>1</v>
      </c>
    </row>
    <row r="1877" hidden="1">
      <c r="A1877" s="21" t="s">
        <v>5857</v>
      </c>
      <c r="B1877" s="21" t="s">
        <v>5858</v>
      </c>
      <c r="C1877" s="691" t="s">
        <v>12489</v>
      </c>
      <c r="D1877" s="21" t="s">
        <v>5859</v>
      </c>
      <c r="E1877" s="692">
        <v>1009.0</v>
      </c>
      <c r="F1877" s="692">
        <v>77.0</v>
      </c>
      <c r="G1877" s="692">
        <v>8.0</v>
      </c>
      <c r="H1877" s="692">
        <v>13.0</v>
      </c>
      <c r="I1877" s="692">
        <v>21.0</v>
      </c>
      <c r="J1877" s="693">
        <v>0.38</v>
      </c>
      <c r="K1877" s="21" t="s">
        <v>5860</v>
      </c>
      <c r="L1877" s="21">
        <v>5.32202886E9</v>
      </c>
      <c r="M1877" s="21" t="s">
        <v>47</v>
      </c>
      <c r="N1877" s="21" t="s">
        <v>2360</v>
      </c>
      <c r="O1877" s="21" t="s">
        <v>5861</v>
      </c>
      <c r="P1877" s="21" t="s">
        <v>12490</v>
      </c>
      <c r="Q1877" s="61">
        <f>COUNTIF('Hedef Liste'!$A:$A,A1877)</f>
        <v>1</v>
      </c>
    </row>
    <row r="1878" hidden="1">
      <c r="A1878" s="21" t="s">
        <v>13600</v>
      </c>
      <c r="B1878" s="21" t="s">
        <v>13601</v>
      </c>
      <c r="C1878" s="691" t="s">
        <v>12489</v>
      </c>
      <c r="D1878" s="21" t="s">
        <v>45</v>
      </c>
      <c r="E1878" s="692">
        <v>1251.0</v>
      </c>
      <c r="F1878" s="692">
        <v>86.0</v>
      </c>
      <c r="G1878" s="692">
        <v>75.0</v>
      </c>
      <c r="H1878" s="692">
        <v>0.0</v>
      </c>
      <c r="I1878" s="692">
        <v>75.0</v>
      </c>
      <c r="J1878" s="693">
        <v>1.0</v>
      </c>
      <c r="K1878" s="21" t="s">
        <v>12816</v>
      </c>
      <c r="L1878" s="21">
        <v>9.999999999E9</v>
      </c>
      <c r="M1878" s="21" t="s">
        <v>65</v>
      </c>
      <c r="N1878" s="21" t="s">
        <v>609</v>
      </c>
      <c r="O1878" s="21" t="s">
        <v>13602</v>
      </c>
      <c r="P1878" s="21" t="s">
        <v>12505</v>
      </c>
      <c r="Q1878" s="61">
        <f>COUNTIF('Hedef Liste'!$A:$A,A1878)</f>
        <v>0</v>
      </c>
    </row>
    <row r="1879" hidden="1">
      <c r="A1879" s="21" t="s">
        <v>13603</v>
      </c>
      <c r="B1879" s="21" t="s">
        <v>13604</v>
      </c>
      <c r="C1879" s="691" t="s">
        <v>12489</v>
      </c>
      <c r="D1879" s="21" t="s">
        <v>233</v>
      </c>
      <c r="E1879" s="692">
        <v>1449.0</v>
      </c>
      <c r="F1879" s="692">
        <v>119.0</v>
      </c>
      <c r="G1879" s="692">
        <v>106.0</v>
      </c>
      <c r="H1879" s="692">
        <v>0.0</v>
      </c>
      <c r="I1879" s="692">
        <v>106.0</v>
      </c>
      <c r="J1879" s="693">
        <v>1.0</v>
      </c>
      <c r="K1879" s="21" t="s">
        <v>12816</v>
      </c>
      <c r="L1879" s="21">
        <v>9.999999999E9</v>
      </c>
      <c r="M1879" s="21" t="s">
        <v>65</v>
      </c>
      <c r="N1879" s="21" t="s">
        <v>609</v>
      </c>
      <c r="O1879" s="21" t="s">
        <v>13605</v>
      </c>
      <c r="P1879" s="21" t="s">
        <v>12505</v>
      </c>
      <c r="Q1879" s="61">
        <f>COUNTIF('Hedef Liste'!$A:$A,A1879)</f>
        <v>0</v>
      </c>
    </row>
    <row r="1880" hidden="1">
      <c r="A1880" s="21" t="s">
        <v>2649</v>
      </c>
      <c r="B1880" s="21" t="s">
        <v>2650</v>
      </c>
      <c r="C1880" s="691" t="s">
        <v>12489</v>
      </c>
      <c r="D1880" s="21" t="s">
        <v>325</v>
      </c>
      <c r="E1880" s="692">
        <v>580.0</v>
      </c>
      <c r="F1880" s="692">
        <v>14.0</v>
      </c>
      <c r="G1880" s="692">
        <v>14.0</v>
      </c>
      <c r="H1880" s="692">
        <v>7.0</v>
      </c>
      <c r="I1880" s="692">
        <v>21.0</v>
      </c>
      <c r="J1880" s="693">
        <v>0.67</v>
      </c>
      <c r="K1880" s="21" t="s">
        <v>2651</v>
      </c>
      <c r="L1880" s="21">
        <v>5.532811636E9</v>
      </c>
      <c r="M1880" s="21" t="s">
        <v>65</v>
      </c>
      <c r="N1880" s="21" t="s">
        <v>2652</v>
      </c>
      <c r="O1880" s="21" t="s">
        <v>2653</v>
      </c>
      <c r="P1880" s="21" t="s">
        <v>12490</v>
      </c>
      <c r="Q1880" s="61">
        <f>COUNTIF('Hedef Liste'!$A:$A,A1880)</f>
        <v>1</v>
      </c>
    </row>
    <row r="1881" hidden="1">
      <c r="A1881" s="21" t="s">
        <v>13606</v>
      </c>
      <c r="B1881" s="21" t="s">
        <v>13607</v>
      </c>
      <c r="C1881" s="691" t="s">
        <v>12489</v>
      </c>
      <c r="D1881" s="21" t="s">
        <v>325</v>
      </c>
      <c r="E1881" s="692">
        <v>937.0</v>
      </c>
      <c r="F1881" s="692">
        <v>39.0</v>
      </c>
      <c r="G1881" s="692">
        <v>25.0</v>
      </c>
      <c r="H1881" s="692">
        <v>0.0</v>
      </c>
      <c r="I1881" s="692">
        <v>25.0</v>
      </c>
      <c r="J1881" s="693">
        <v>1.0</v>
      </c>
      <c r="K1881" s="21" t="s">
        <v>13608</v>
      </c>
      <c r="L1881" s="21">
        <v>5.412840707E9</v>
      </c>
      <c r="M1881" s="21" t="s">
        <v>65</v>
      </c>
      <c r="N1881" s="21" t="s">
        <v>778</v>
      </c>
      <c r="O1881" s="21" t="s">
        <v>13609</v>
      </c>
      <c r="P1881" s="21" t="s">
        <v>12505</v>
      </c>
      <c r="Q1881" s="61">
        <f>COUNTIF('Hedef Liste'!$A:$A,A1881)</f>
        <v>0</v>
      </c>
    </row>
    <row r="1882" hidden="1">
      <c r="A1882" s="21" t="s">
        <v>5618</v>
      </c>
      <c r="B1882" s="21" t="s">
        <v>5619</v>
      </c>
      <c r="C1882" s="691" t="s">
        <v>12489</v>
      </c>
      <c r="D1882" s="21" t="s">
        <v>325</v>
      </c>
      <c r="E1882" s="692">
        <v>256.0</v>
      </c>
      <c r="F1882" s="692">
        <v>23.0</v>
      </c>
      <c r="G1882" s="692">
        <v>9.0</v>
      </c>
      <c r="H1882" s="692">
        <v>10.0</v>
      </c>
      <c r="I1882" s="692">
        <v>19.0</v>
      </c>
      <c r="J1882" s="693">
        <v>0.47</v>
      </c>
      <c r="K1882" s="21" t="s">
        <v>5620</v>
      </c>
      <c r="L1882" s="21">
        <v>5.386876157E9</v>
      </c>
      <c r="M1882" s="21" t="s">
        <v>47</v>
      </c>
      <c r="N1882" s="21" t="s">
        <v>633</v>
      </c>
      <c r="O1882" s="21" t="s">
        <v>5621</v>
      </c>
      <c r="P1882" s="21" t="s">
        <v>12490</v>
      </c>
      <c r="Q1882" s="61">
        <f>COUNTIF('Hedef Liste'!$A:$A,A1882)</f>
        <v>1</v>
      </c>
    </row>
    <row r="1883" hidden="1">
      <c r="A1883" s="21" t="s">
        <v>3366</v>
      </c>
      <c r="B1883" s="21" t="s">
        <v>3367</v>
      </c>
      <c r="C1883" s="691" t="s">
        <v>12489</v>
      </c>
      <c r="D1883" s="21" t="s">
        <v>200</v>
      </c>
      <c r="E1883" s="692">
        <v>1090.0</v>
      </c>
      <c r="F1883" s="692">
        <v>282.0</v>
      </c>
      <c r="G1883" s="692">
        <v>11.0</v>
      </c>
      <c r="H1883" s="692">
        <v>16.0</v>
      </c>
      <c r="I1883" s="692">
        <v>27.0</v>
      </c>
      <c r="J1883" s="693">
        <v>0.41</v>
      </c>
      <c r="K1883" s="21" t="s">
        <v>3368</v>
      </c>
      <c r="L1883" s="21">
        <v>2.422423212E9</v>
      </c>
      <c r="M1883" s="21" t="s">
        <v>47</v>
      </c>
      <c r="N1883" s="21" t="s">
        <v>1923</v>
      </c>
      <c r="O1883" s="21" t="s">
        <v>3369</v>
      </c>
      <c r="P1883" s="21" t="s">
        <v>12490</v>
      </c>
      <c r="Q1883" s="61">
        <f>COUNTIF('Hedef Liste'!$A:$A,A1883)</f>
        <v>1</v>
      </c>
    </row>
    <row r="1884" hidden="1">
      <c r="A1884" s="21" t="s">
        <v>1508</v>
      </c>
      <c r="B1884" s="21" t="s">
        <v>1509</v>
      </c>
      <c r="C1884" s="691" t="s">
        <v>12489</v>
      </c>
      <c r="D1884" s="21" t="s">
        <v>325</v>
      </c>
      <c r="E1884" s="692">
        <v>101.0</v>
      </c>
      <c r="F1884" s="692">
        <v>16.0</v>
      </c>
      <c r="G1884" s="692">
        <v>6.0</v>
      </c>
      <c r="H1884" s="692">
        <v>2.0</v>
      </c>
      <c r="I1884" s="692">
        <v>8.0</v>
      </c>
      <c r="J1884" s="693">
        <v>0.75</v>
      </c>
      <c r="K1884" s="21" t="s">
        <v>1510</v>
      </c>
      <c r="L1884" s="21">
        <v>2.42321203E9</v>
      </c>
      <c r="M1884" s="21" t="s">
        <v>47</v>
      </c>
      <c r="N1884" s="21" t="s">
        <v>81</v>
      </c>
      <c r="O1884" s="21" t="s">
        <v>13610</v>
      </c>
      <c r="P1884" s="21" t="s">
        <v>12490</v>
      </c>
      <c r="Q1884" s="61">
        <f>COUNTIF('Hedef Liste'!$A:$A,A1884)</f>
        <v>1</v>
      </c>
    </row>
    <row r="1885" hidden="1">
      <c r="A1885" s="21" t="s">
        <v>3280</v>
      </c>
      <c r="B1885" s="21" t="s">
        <v>3281</v>
      </c>
      <c r="C1885" s="691" t="s">
        <v>12489</v>
      </c>
      <c r="D1885" s="21" t="s">
        <v>63</v>
      </c>
      <c r="E1885" s="692">
        <v>66.0</v>
      </c>
      <c r="F1885" s="692">
        <v>25.0</v>
      </c>
      <c r="G1885" s="692">
        <v>0.0</v>
      </c>
      <c r="H1885" s="692">
        <v>35.0</v>
      </c>
      <c r="I1885" s="692">
        <v>35.0</v>
      </c>
      <c r="J1885" s="696">
        <v>0.0</v>
      </c>
      <c r="K1885" s="21" t="s">
        <v>127</v>
      </c>
      <c r="L1885" s="21">
        <v>5.384844336E9</v>
      </c>
      <c r="M1885" s="21" t="s">
        <v>138</v>
      </c>
      <c r="N1885" s="21" t="s">
        <v>139</v>
      </c>
      <c r="O1885" s="21" t="s">
        <v>140</v>
      </c>
      <c r="P1885" s="21" t="s">
        <v>12490</v>
      </c>
      <c r="Q1885" s="61">
        <f>COUNTIF('Hedef Liste'!$A:$A,A1885)</f>
        <v>1</v>
      </c>
    </row>
    <row r="1886" hidden="1">
      <c r="A1886" s="21" t="s">
        <v>670</v>
      </c>
      <c r="B1886" s="21" t="s">
        <v>671</v>
      </c>
      <c r="C1886" s="691" t="s">
        <v>12489</v>
      </c>
      <c r="D1886" s="21" t="s">
        <v>325</v>
      </c>
      <c r="E1886" s="692">
        <v>6.0</v>
      </c>
      <c r="F1886" s="692">
        <v>3.0</v>
      </c>
      <c r="G1886" s="692">
        <v>6.0</v>
      </c>
      <c r="H1886" s="692">
        <v>5.0</v>
      </c>
      <c r="I1886" s="692">
        <v>11.0</v>
      </c>
      <c r="J1886" s="696">
        <v>0.55</v>
      </c>
      <c r="K1886" s="21" t="s">
        <v>672</v>
      </c>
      <c r="L1886" s="21">
        <v>5.070663807E9</v>
      </c>
      <c r="M1886" s="21" t="s">
        <v>65</v>
      </c>
      <c r="N1886" s="21" t="s">
        <v>483</v>
      </c>
      <c r="O1886" s="21" t="s">
        <v>673</v>
      </c>
      <c r="P1886" s="21" t="s">
        <v>12490</v>
      </c>
      <c r="Q1886" s="61">
        <f>COUNTIF('Hedef Liste'!$A:$A,A1886)</f>
        <v>1</v>
      </c>
    </row>
    <row r="1887" hidden="1">
      <c r="A1887" s="21" t="s">
        <v>2480</v>
      </c>
      <c r="B1887" s="21" t="s">
        <v>2481</v>
      </c>
      <c r="C1887" s="691" t="s">
        <v>12489</v>
      </c>
      <c r="D1887" s="21" t="s">
        <v>200</v>
      </c>
      <c r="E1887" s="694"/>
      <c r="F1887" s="694"/>
      <c r="G1887" s="692">
        <v>0.0</v>
      </c>
      <c r="H1887" s="692">
        <v>51.0</v>
      </c>
      <c r="I1887" s="692">
        <v>51.0</v>
      </c>
      <c r="J1887" s="696">
        <v>0.0</v>
      </c>
      <c r="K1887" s="21" t="s">
        <v>2482</v>
      </c>
      <c r="L1887" s="21">
        <v>5.449120799E9</v>
      </c>
      <c r="M1887" s="21" t="s">
        <v>65</v>
      </c>
      <c r="N1887" s="21" t="s">
        <v>755</v>
      </c>
      <c r="O1887" s="21" t="s">
        <v>2483</v>
      </c>
      <c r="P1887" s="21" t="s">
        <v>12490</v>
      </c>
      <c r="Q1887" s="61">
        <f>COUNTIF('Hedef Liste'!$A:$A,A1887)</f>
        <v>1</v>
      </c>
    </row>
    <row r="1888" hidden="1">
      <c r="A1888" s="21" t="s">
        <v>4294</v>
      </c>
      <c r="B1888" s="21" t="s">
        <v>4295</v>
      </c>
      <c r="C1888" s="691" t="s">
        <v>12489</v>
      </c>
      <c r="D1888" s="21" t="s">
        <v>818</v>
      </c>
      <c r="E1888" s="692">
        <v>32.0</v>
      </c>
      <c r="F1888" s="692">
        <v>4.0</v>
      </c>
      <c r="G1888" s="692">
        <v>0.0</v>
      </c>
      <c r="H1888" s="692">
        <v>56.0</v>
      </c>
      <c r="I1888" s="692">
        <v>56.0</v>
      </c>
      <c r="J1888" s="696">
        <v>0.0</v>
      </c>
      <c r="K1888" s="21" t="s">
        <v>4296</v>
      </c>
      <c r="L1888" s="21">
        <v>2.425030341E9</v>
      </c>
      <c r="M1888" s="21" t="s">
        <v>138</v>
      </c>
      <c r="N1888" s="21" t="s">
        <v>1096</v>
      </c>
      <c r="O1888" s="21" t="s">
        <v>4297</v>
      </c>
      <c r="P1888" s="21" t="s">
        <v>12490</v>
      </c>
      <c r="Q1888" s="61">
        <f>COUNTIF('Hedef Liste'!$A:$A,A1888)</f>
        <v>1</v>
      </c>
    </row>
    <row r="1889" hidden="1">
      <c r="A1889" s="21" t="s">
        <v>7201</v>
      </c>
      <c r="B1889" s="21" t="s">
        <v>7202</v>
      </c>
      <c r="C1889" s="691" t="s">
        <v>12489</v>
      </c>
      <c r="D1889" s="21" t="s">
        <v>45</v>
      </c>
      <c r="E1889" s="692">
        <v>14.0</v>
      </c>
      <c r="F1889" s="692">
        <v>14.0</v>
      </c>
      <c r="G1889" s="692">
        <v>0.0</v>
      </c>
      <c r="H1889" s="692">
        <v>3.0</v>
      </c>
      <c r="I1889" s="692">
        <v>3.0</v>
      </c>
      <c r="J1889" s="693">
        <v>0.0</v>
      </c>
      <c r="K1889" s="21" t="s">
        <v>7203</v>
      </c>
      <c r="L1889" s="21">
        <v>2.4251724E9</v>
      </c>
      <c r="M1889" s="21" t="s">
        <v>368</v>
      </c>
      <c r="N1889" s="21" t="s">
        <v>3448</v>
      </c>
      <c r="O1889" s="21" t="s">
        <v>7204</v>
      </c>
      <c r="P1889" s="21" t="s">
        <v>12490</v>
      </c>
      <c r="Q1889" s="61">
        <f>COUNTIF('Hedef Liste'!$A:$A,A1889)</f>
        <v>1</v>
      </c>
    </row>
    <row r="1890" hidden="1">
      <c r="A1890" s="21" t="s">
        <v>13611</v>
      </c>
      <c r="B1890" s="21" t="s">
        <v>13612</v>
      </c>
      <c r="C1890" s="691" t="s">
        <v>12489</v>
      </c>
      <c r="D1890" s="21" t="s">
        <v>152</v>
      </c>
      <c r="E1890" s="692">
        <v>61.0</v>
      </c>
      <c r="F1890" s="692">
        <v>24.0</v>
      </c>
      <c r="G1890" s="692">
        <v>23.0</v>
      </c>
      <c r="H1890" s="692">
        <v>0.0</v>
      </c>
      <c r="I1890" s="692">
        <v>23.0</v>
      </c>
      <c r="J1890" s="696">
        <v>1.0</v>
      </c>
      <c r="K1890" s="21" t="s">
        <v>13473</v>
      </c>
      <c r="L1890" s="21">
        <v>2.423231448E9</v>
      </c>
      <c r="M1890" s="21" t="s">
        <v>47</v>
      </c>
      <c r="N1890" s="21" t="s">
        <v>227</v>
      </c>
      <c r="O1890" s="21" t="s">
        <v>13613</v>
      </c>
      <c r="P1890" s="21" t="s">
        <v>12505</v>
      </c>
      <c r="Q1890" s="61">
        <f>COUNTIF('Hedef Liste'!$A:$A,A1890)</f>
        <v>0</v>
      </c>
    </row>
    <row r="1891" hidden="1">
      <c r="A1891" s="21" t="s">
        <v>1299</v>
      </c>
      <c r="B1891" s="21" t="s">
        <v>1300</v>
      </c>
      <c r="C1891" s="691" t="s">
        <v>12489</v>
      </c>
      <c r="D1891" s="21" t="s">
        <v>110</v>
      </c>
      <c r="E1891" s="692">
        <v>139.0</v>
      </c>
      <c r="F1891" s="692">
        <v>39.0</v>
      </c>
      <c r="G1891" s="692">
        <v>0.0</v>
      </c>
      <c r="H1891" s="692">
        <v>39.0</v>
      </c>
      <c r="I1891" s="692">
        <v>39.0</v>
      </c>
      <c r="J1891" s="696">
        <v>0.0</v>
      </c>
      <c r="K1891" s="21" t="s">
        <v>1301</v>
      </c>
      <c r="L1891" s="21">
        <v>2.429992757E9</v>
      </c>
      <c r="M1891" s="21" t="s">
        <v>47</v>
      </c>
      <c r="N1891" s="21" t="s">
        <v>94</v>
      </c>
      <c r="O1891" s="21" t="s">
        <v>1302</v>
      </c>
      <c r="P1891" s="21" t="s">
        <v>12490</v>
      </c>
      <c r="Q1891" s="61">
        <f>COUNTIF('Hedef Liste'!$A:$A,A1891)</f>
        <v>1</v>
      </c>
    </row>
    <row r="1892" hidden="1">
      <c r="A1892" s="21" t="s">
        <v>1873</v>
      </c>
      <c r="B1892" s="21" t="s">
        <v>1874</v>
      </c>
      <c r="C1892" s="691" t="s">
        <v>12489</v>
      </c>
      <c r="D1892" s="21" t="s">
        <v>233</v>
      </c>
      <c r="E1892" s="692">
        <v>1174.0</v>
      </c>
      <c r="F1892" s="692">
        <v>316.0</v>
      </c>
      <c r="G1892" s="692">
        <v>0.0</v>
      </c>
      <c r="H1892" s="692">
        <v>19.0</v>
      </c>
      <c r="I1892" s="692">
        <v>19.0</v>
      </c>
      <c r="J1892" s="693">
        <v>0.0</v>
      </c>
      <c r="K1892" s="21" t="s">
        <v>1875</v>
      </c>
      <c r="L1892" s="21">
        <v>2.422275558E9</v>
      </c>
      <c r="M1892" s="21" t="s">
        <v>65</v>
      </c>
      <c r="N1892" s="21" t="s">
        <v>285</v>
      </c>
      <c r="O1892" s="21" t="s">
        <v>1876</v>
      </c>
      <c r="P1892" s="21" t="s">
        <v>12490</v>
      </c>
      <c r="Q1892" s="61">
        <f>COUNTIF('Hedef Liste'!$A:$A,A1892)</f>
        <v>1</v>
      </c>
    </row>
    <row r="1893" hidden="1">
      <c r="A1893" s="21" t="s">
        <v>4226</v>
      </c>
      <c r="B1893" s="21" t="s">
        <v>4227</v>
      </c>
      <c r="C1893" s="691" t="s">
        <v>12489</v>
      </c>
      <c r="D1893" s="21" t="s">
        <v>233</v>
      </c>
      <c r="E1893" s="692">
        <v>73.0</v>
      </c>
      <c r="F1893" s="692">
        <v>16.0</v>
      </c>
      <c r="G1893" s="692">
        <v>15.0</v>
      </c>
      <c r="H1893" s="692">
        <v>32.0</v>
      </c>
      <c r="I1893" s="692">
        <v>47.0</v>
      </c>
      <c r="J1893" s="693">
        <v>0.32</v>
      </c>
      <c r="K1893" s="21" t="s">
        <v>4228</v>
      </c>
      <c r="L1893" s="21">
        <v>5.066801714E9</v>
      </c>
      <c r="M1893" s="21" t="s">
        <v>138</v>
      </c>
      <c r="N1893" s="21" t="s">
        <v>320</v>
      </c>
      <c r="O1893" s="21" t="s">
        <v>4229</v>
      </c>
      <c r="P1893" s="21" t="s">
        <v>12490</v>
      </c>
      <c r="Q1893" s="61">
        <f>COUNTIF('Hedef Liste'!$A:$A,A1893)</f>
        <v>1</v>
      </c>
    </row>
    <row r="1894" hidden="1">
      <c r="A1894" s="21" t="s">
        <v>2953</v>
      </c>
      <c r="B1894" s="21" t="s">
        <v>2954</v>
      </c>
      <c r="C1894" s="691" t="s">
        <v>12489</v>
      </c>
      <c r="D1894" s="21" t="s">
        <v>1828</v>
      </c>
      <c r="E1894" s="692">
        <v>217.0</v>
      </c>
      <c r="F1894" s="692">
        <v>16.0</v>
      </c>
      <c r="G1894" s="692">
        <v>5.0</v>
      </c>
      <c r="H1894" s="692">
        <v>11.0</v>
      </c>
      <c r="I1894" s="692">
        <v>16.0</v>
      </c>
      <c r="J1894" s="693">
        <v>0.31</v>
      </c>
      <c r="K1894" s="21" t="s">
        <v>2947</v>
      </c>
      <c r="L1894" s="21">
        <v>2.423230303E9</v>
      </c>
      <c r="M1894" s="21" t="s">
        <v>47</v>
      </c>
      <c r="N1894" s="21" t="s">
        <v>227</v>
      </c>
      <c r="O1894" s="21" t="s">
        <v>2955</v>
      </c>
      <c r="P1894" s="21" t="s">
        <v>12490</v>
      </c>
      <c r="Q1894" s="61">
        <f>COUNTIF('Hedef Liste'!$A:$A,A1894)</f>
        <v>1</v>
      </c>
    </row>
    <row r="1895" hidden="1">
      <c r="A1895" s="21" t="s">
        <v>13614</v>
      </c>
      <c r="B1895" s="21" t="s">
        <v>13615</v>
      </c>
      <c r="C1895" s="691" t="s">
        <v>12489</v>
      </c>
      <c r="D1895" s="21" t="s">
        <v>233</v>
      </c>
      <c r="E1895" s="692">
        <v>19913.0</v>
      </c>
      <c r="F1895" s="692">
        <v>766.0</v>
      </c>
      <c r="G1895" s="692">
        <v>159.0</v>
      </c>
      <c r="H1895" s="692">
        <v>0.0</v>
      </c>
      <c r="I1895" s="692">
        <v>159.0</v>
      </c>
      <c r="J1895" s="693">
        <v>1.0</v>
      </c>
      <c r="K1895" s="21" t="s">
        <v>12816</v>
      </c>
      <c r="L1895" s="21">
        <v>9.999999999E9</v>
      </c>
      <c r="M1895" s="21" t="s">
        <v>47</v>
      </c>
      <c r="N1895" s="21" t="s">
        <v>278</v>
      </c>
      <c r="O1895" s="21" t="s">
        <v>13616</v>
      </c>
      <c r="P1895" s="21" t="s">
        <v>12505</v>
      </c>
      <c r="Q1895" s="61">
        <f>COUNTIF('Hedef Liste'!$A:$A,A1895)</f>
        <v>0</v>
      </c>
    </row>
    <row r="1896" hidden="1">
      <c r="A1896" s="21" t="s">
        <v>13617</v>
      </c>
      <c r="B1896" s="21" t="s">
        <v>13618</v>
      </c>
      <c r="C1896" s="691" t="s">
        <v>12489</v>
      </c>
      <c r="D1896" s="21" t="s">
        <v>233</v>
      </c>
      <c r="E1896" s="692">
        <v>14305.0</v>
      </c>
      <c r="F1896" s="692">
        <v>733.0</v>
      </c>
      <c r="G1896" s="692">
        <v>153.0</v>
      </c>
      <c r="H1896" s="692">
        <v>0.0</v>
      </c>
      <c r="I1896" s="692">
        <v>153.0</v>
      </c>
      <c r="J1896" s="693">
        <v>1.0</v>
      </c>
      <c r="K1896" s="21" t="s">
        <v>12816</v>
      </c>
      <c r="L1896" s="21">
        <v>9.999999999E9</v>
      </c>
      <c r="M1896" s="21" t="s">
        <v>138</v>
      </c>
      <c r="N1896" s="21" t="s">
        <v>333</v>
      </c>
      <c r="O1896" s="21" t="s">
        <v>13619</v>
      </c>
      <c r="P1896" s="21" t="s">
        <v>12505</v>
      </c>
      <c r="Q1896" s="61">
        <f>COUNTIF('Hedef Liste'!$A:$A,A1896)</f>
        <v>0</v>
      </c>
    </row>
    <row r="1897" hidden="1">
      <c r="A1897" s="21" t="s">
        <v>13620</v>
      </c>
      <c r="B1897" s="21" t="s">
        <v>13621</v>
      </c>
      <c r="C1897" s="691" t="s">
        <v>12489</v>
      </c>
      <c r="D1897" s="21" t="s">
        <v>233</v>
      </c>
      <c r="E1897" s="692">
        <v>10302.0</v>
      </c>
      <c r="F1897" s="692">
        <v>628.0</v>
      </c>
      <c r="G1897" s="692">
        <v>167.0</v>
      </c>
      <c r="H1897" s="692">
        <v>0.0</v>
      </c>
      <c r="I1897" s="692">
        <v>167.0</v>
      </c>
      <c r="J1897" s="693">
        <v>1.0</v>
      </c>
      <c r="K1897" s="21" t="s">
        <v>12816</v>
      </c>
      <c r="L1897" s="21">
        <v>9.999999999E9</v>
      </c>
      <c r="M1897" s="21" t="s">
        <v>47</v>
      </c>
      <c r="N1897" s="21" t="s">
        <v>227</v>
      </c>
      <c r="O1897" s="21" t="s">
        <v>13622</v>
      </c>
      <c r="P1897" s="21" t="s">
        <v>12505</v>
      </c>
      <c r="Q1897" s="61">
        <f>COUNTIF('Hedef Liste'!$A:$A,A1897)</f>
        <v>0</v>
      </c>
    </row>
    <row r="1898" hidden="1">
      <c r="A1898" s="21" t="s">
        <v>13623</v>
      </c>
      <c r="B1898" s="21" t="s">
        <v>13624</v>
      </c>
      <c r="C1898" s="691" t="s">
        <v>12489</v>
      </c>
      <c r="D1898" s="21" t="s">
        <v>233</v>
      </c>
      <c r="E1898" s="692">
        <v>15312.0</v>
      </c>
      <c r="F1898" s="692">
        <v>423.0</v>
      </c>
      <c r="G1898" s="692">
        <v>165.0</v>
      </c>
      <c r="H1898" s="692">
        <v>0.0</v>
      </c>
      <c r="I1898" s="692">
        <v>165.0</v>
      </c>
      <c r="J1898" s="693">
        <v>1.0</v>
      </c>
      <c r="K1898" s="21" t="s">
        <v>12816</v>
      </c>
      <c r="L1898" s="21">
        <v>9.999999999E9</v>
      </c>
      <c r="M1898" s="21" t="s">
        <v>138</v>
      </c>
      <c r="N1898" s="21" t="s">
        <v>382</v>
      </c>
      <c r="O1898" s="21" t="s">
        <v>13625</v>
      </c>
      <c r="P1898" s="21" t="s">
        <v>12505</v>
      </c>
      <c r="Q1898" s="61">
        <f>COUNTIF('Hedef Liste'!$A:$A,A1898)</f>
        <v>0</v>
      </c>
    </row>
    <row r="1899" hidden="1">
      <c r="A1899" s="21" t="s">
        <v>13626</v>
      </c>
      <c r="B1899" s="21" t="s">
        <v>13627</v>
      </c>
      <c r="C1899" s="691" t="s">
        <v>12489</v>
      </c>
      <c r="D1899" s="21" t="s">
        <v>152</v>
      </c>
      <c r="E1899" s="692">
        <v>631.0</v>
      </c>
      <c r="F1899" s="692">
        <v>29.0</v>
      </c>
      <c r="G1899" s="692">
        <v>52.0</v>
      </c>
      <c r="H1899" s="692">
        <v>1.0</v>
      </c>
      <c r="I1899" s="692">
        <v>53.0</v>
      </c>
      <c r="J1899" s="693">
        <v>0.98</v>
      </c>
      <c r="K1899" s="21" t="s">
        <v>12816</v>
      </c>
      <c r="L1899" s="21">
        <v>9.999999999E9</v>
      </c>
      <c r="M1899" s="21" t="s">
        <v>65</v>
      </c>
      <c r="N1899" s="21" t="s">
        <v>3323</v>
      </c>
      <c r="O1899" s="21" t="s">
        <v>12972</v>
      </c>
      <c r="P1899" s="21" t="s">
        <v>12505</v>
      </c>
      <c r="Q1899" s="61">
        <f>COUNTIF('Hedef Liste'!$A:$A,A1899)</f>
        <v>0</v>
      </c>
    </row>
    <row r="1900" hidden="1">
      <c r="A1900" s="21" t="s">
        <v>2426</v>
      </c>
      <c r="B1900" s="21" t="s">
        <v>2427</v>
      </c>
      <c r="C1900" s="691" t="s">
        <v>12489</v>
      </c>
      <c r="D1900" s="21" t="s">
        <v>102</v>
      </c>
      <c r="E1900" s="692">
        <v>876.0</v>
      </c>
      <c r="F1900" s="692">
        <v>39.0</v>
      </c>
      <c r="G1900" s="692">
        <v>20.0</v>
      </c>
      <c r="H1900" s="692">
        <v>25.0</v>
      </c>
      <c r="I1900" s="692">
        <v>45.0</v>
      </c>
      <c r="J1900" s="693">
        <v>0.44</v>
      </c>
      <c r="K1900" s="21" t="s">
        <v>2428</v>
      </c>
      <c r="L1900" s="21">
        <v>5.304277117E9</v>
      </c>
      <c r="M1900" s="21" t="s">
        <v>138</v>
      </c>
      <c r="N1900" s="21" t="s">
        <v>181</v>
      </c>
      <c r="O1900" s="21" t="s">
        <v>2429</v>
      </c>
      <c r="P1900" s="21" t="s">
        <v>12490</v>
      </c>
      <c r="Q1900" s="61">
        <f>COUNTIF('Hedef Liste'!$A:$A,A1900)</f>
        <v>1</v>
      </c>
    </row>
    <row r="1901" hidden="1">
      <c r="A1901" s="21" t="s">
        <v>2957</v>
      </c>
      <c r="B1901" s="21" t="s">
        <v>2958</v>
      </c>
      <c r="C1901" s="691" t="s">
        <v>12489</v>
      </c>
      <c r="D1901" s="21" t="s">
        <v>1828</v>
      </c>
      <c r="E1901" s="692">
        <v>242.0</v>
      </c>
      <c r="F1901" s="692">
        <v>4.0</v>
      </c>
      <c r="G1901" s="692">
        <v>4.0</v>
      </c>
      <c r="H1901" s="692">
        <v>10.0</v>
      </c>
      <c r="I1901" s="692">
        <v>14.0</v>
      </c>
      <c r="J1901" s="693">
        <v>0.29</v>
      </c>
      <c r="K1901" s="21" t="s">
        <v>2947</v>
      </c>
      <c r="L1901" s="21">
        <v>2.422375454E9</v>
      </c>
      <c r="M1901" s="21" t="s">
        <v>47</v>
      </c>
      <c r="N1901" s="21" t="s">
        <v>603</v>
      </c>
      <c r="O1901" s="21" t="s">
        <v>2959</v>
      </c>
      <c r="P1901" s="21" t="s">
        <v>12490</v>
      </c>
      <c r="Q1901" s="61">
        <f>COUNTIF('Hedef Liste'!$A:$A,A1901)</f>
        <v>1</v>
      </c>
    </row>
    <row r="1902" hidden="1">
      <c r="A1902" s="21" t="s">
        <v>8237</v>
      </c>
      <c r="B1902" s="21" t="s">
        <v>8238</v>
      </c>
      <c r="C1902" s="691" t="s">
        <v>12489</v>
      </c>
      <c r="D1902" s="21" t="s">
        <v>92</v>
      </c>
      <c r="E1902" s="692">
        <v>121.0</v>
      </c>
      <c r="F1902" s="692">
        <v>15.0</v>
      </c>
      <c r="G1902" s="692">
        <v>0.0</v>
      </c>
      <c r="H1902" s="692">
        <v>23.0</v>
      </c>
      <c r="I1902" s="692">
        <v>23.0</v>
      </c>
      <c r="J1902" s="693">
        <v>0.0</v>
      </c>
      <c r="K1902" s="21" t="s">
        <v>8239</v>
      </c>
      <c r="L1902" s="21">
        <v>5.364907631E9</v>
      </c>
      <c r="M1902" s="21" t="s">
        <v>47</v>
      </c>
      <c r="N1902" s="21" t="s">
        <v>1053</v>
      </c>
      <c r="O1902" s="21" t="s">
        <v>8240</v>
      </c>
      <c r="P1902" s="21" t="s">
        <v>12490</v>
      </c>
      <c r="Q1902" s="61">
        <f>COUNTIF('Hedef Liste'!$A:$A,A1902)</f>
        <v>1</v>
      </c>
    </row>
    <row r="1903" hidden="1">
      <c r="A1903" s="21" t="s">
        <v>2201</v>
      </c>
      <c r="B1903" s="21" t="s">
        <v>2202</v>
      </c>
      <c r="C1903" s="691" t="s">
        <v>12489</v>
      </c>
      <c r="D1903" s="21" t="s">
        <v>45</v>
      </c>
      <c r="E1903" s="692">
        <v>240.0</v>
      </c>
      <c r="F1903" s="692">
        <v>24.0</v>
      </c>
      <c r="G1903" s="692">
        <v>2.0</v>
      </c>
      <c r="H1903" s="692">
        <v>5.0</v>
      </c>
      <c r="I1903" s="692">
        <v>7.0</v>
      </c>
      <c r="J1903" s="693">
        <v>0.29</v>
      </c>
      <c r="K1903" s="21" t="s">
        <v>2203</v>
      </c>
      <c r="L1903" s="21">
        <v>2.422476779E9</v>
      </c>
      <c r="M1903" s="21" t="s">
        <v>47</v>
      </c>
      <c r="N1903" s="21" t="s">
        <v>766</v>
      </c>
      <c r="O1903" s="21" t="s">
        <v>2204</v>
      </c>
      <c r="P1903" s="21" t="s">
        <v>12490</v>
      </c>
      <c r="Q1903" s="61">
        <f>COUNTIF('Hedef Liste'!$A:$A,A1903)</f>
        <v>1</v>
      </c>
    </row>
    <row r="1904" hidden="1">
      <c r="A1904" s="21" t="s">
        <v>700</v>
      </c>
      <c r="B1904" s="21" t="s">
        <v>701</v>
      </c>
      <c r="C1904" s="691" t="s">
        <v>12489</v>
      </c>
      <c r="D1904" s="21" t="s">
        <v>74</v>
      </c>
      <c r="E1904" s="692">
        <v>279.0</v>
      </c>
      <c r="F1904" s="692">
        <v>3.0</v>
      </c>
      <c r="G1904" s="692">
        <v>0.0</v>
      </c>
      <c r="H1904" s="692">
        <v>16.0</v>
      </c>
      <c r="I1904" s="692">
        <v>16.0</v>
      </c>
      <c r="J1904" s="693">
        <v>0.0</v>
      </c>
      <c r="K1904" s="21" t="s">
        <v>697</v>
      </c>
      <c r="L1904" s="21">
        <v>5.459737707E9</v>
      </c>
      <c r="M1904" s="21" t="s">
        <v>47</v>
      </c>
      <c r="N1904" s="21" t="s">
        <v>270</v>
      </c>
      <c r="O1904" s="21" t="s">
        <v>702</v>
      </c>
      <c r="P1904" s="21" t="s">
        <v>12490</v>
      </c>
      <c r="Q1904" s="61">
        <f>COUNTIF('Hedef Liste'!$A:$A,A1904)</f>
        <v>1</v>
      </c>
    </row>
    <row r="1905" hidden="1">
      <c r="A1905" s="21" t="s">
        <v>7779</v>
      </c>
      <c r="B1905" s="21" t="s">
        <v>7780</v>
      </c>
      <c r="C1905" s="691" t="s">
        <v>12489</v>
      </c>
      <c r="D1905" s="21" t="s">
        <v>74</v>
      </c>
      <c r="E1905" s="692">
        <v>896.0</v>
      </c>
      <c r="F1905" s="692">
        <v>173.0</v>
      </c>
      <c r="G1905" s="692">
        <v>24.0</v>
      </c>
      <c r="H1905" s="692">
        <v>10.0</v>
      </c>
      <c r="I1905" s="692">
        <v>34.0</v>
      </c>
      <c r="J1905" s="693">
        <v>0.71</v>
      </c>
      <c r="K1905" s="21" t="s">
        <v>7781</v>
      </c>
      <c r="L1905" s="21">
        <v>5.514024657E9</v>
      </c>
      <c r="M1905" s="21" t="s">
        <v>47</v>
      </c>
      <c r="N1905" s="21" t="s">
        <v>1059</v>
      </c>
      <c r="O1905" s="21" t="s">
        <v>7782</v>
      </c>
      <c r="P1905" s="21" t="s">
        <v>12490</v>
      </c>
      <c r="Q1905" s="61">
        <f>COUNTIF('Hedef Liste'!$A:$A,A1905)</f>
        <v>1</v>
      </c>
    </row>
    <row r="1906" hidden="1">
      <c r="A1906" s="21" t="s">
        <v>6628</v>
      </c>
      <c r="B1906" s="21" t="s">
        <v>6629</v>
      </c>
      <c r="C1906" s="691" t="s">
        <v>12489</v>
      </c>
      <c r="D1906" s="21" t="s">
        <v>74</v>
      </c>
      <c r="E1906" s="692">
        <v>9.0</v>
      </c>
      <c r="F1906" s="692">
        <v>5.0</v>
      </c>
      <c r="G1906" s="692">
        <v>0.0</v>
      </c>
      <c r="H1906" s="692">
        <v>11.0</v>
      </c>
      <c r="I1906" s="692">
        <v>11.0</v>
      </c>
      <c r="J1906" s="696">
        <v>0.0</v>
      </c>
      <c r="K1906" s="21" t="s">
        <v>6630</v>
      </c>
      <c r="L1906" s="21">
        <v>5.078312477E9</v>
      </c>
      <c r="M1906" s="21" t="s">
        <v>47</v>
      </c>
      <c r="N1906" s="21" t="s">
        <v>500</v>
      </c>
      <c r="O1906" s="21" t="s">
        <v>6631</v>
      </c>
      <c r="P1906" s="21" t="s">
        <v>12490</v>
      </c>
      <c r="Q1906" s="61">
        <f>COUNTIF('Hedef Liste'!$A:$A,A1906)</f>
        <v>1</v>
      </c>
    </row>
    <row r="1907" hidden="1">
      <c r="A1907" s="21" t="s">
        <v>13628</v>
      </c>
      <c r="B1907" s="21" t="s">
        <v>13629</v>
      </c>
      <c r="C1907" s="691" t="s">
        <v>12489</v>
      </c>
      <c r="D1907" s="21" t="s">
        <v>1007</v>
      </c>
      <c r="E1907" s="692">
        <v>548.0</v>
      </c>
      <c r="F1907" s="692">
        <v>39.0</v>
      </c>
      <c r="G1907" s="692">
        <v>7.0</v>
      </c>
      <c r="H1907" s="692">
        <v>11.0</v>
      </c>
      <c r="I1907" s="692">
        <v>18.0</v>
      </c>
      <c r="J1907" s="693">
        <v>0.39</v>
      </c>
      <c r="K1907" s="21" t="s">
        <v>13630</v>
      </c>
      <c r="L1907" s="21">
        <v>2.422385704E9</v>
      </c>
      <c r="M1907" s="21" t="s">
        <v>47</v>
      </c>
      <c r="N1907" s="21" t="s">
        <v>1053</v>
      </c>
      <c r="O1907" s="21" t="s">
        <v>13631</v>
      </c>
      <c r="P1907" s="21" t="s">
        <v>12490</v>
      </c>
      <c r="Q1907" s="61">
        <f>COUNTIF('Hedef Liste'!$A:$A,A1907)</f>
        <v>0</v>
      </c>
    </row>
    <row r="1908" hidden="1">
      <c r="A1908" s="698" t="s">
        <v>3335</v>
      </c>
      <c r="B1908" s="21" t="s">
        <v>3336</v>
      </c>
      <c r="C1908" s="691" t="s">
        <v>12489</v>
      </c>
      <c r="D1908" s="21" t="s">
        <v>818</v>
      </c>
      <c r="E1908" s="692">
        <v>244.0</v>
      </c>
      <c r="F1908" s="692">
        <v>43.0</v>
      </c>
      <c r="G1908" s="692">
        <v>8.0</v>
      </c>
      <c r="H1908" s="692">
        <v>10.0</v>
      </c>
      <c r="I1908" s="692">
        <v>18.0</v>
      </c>
      <c r="J1908" s="693">
        <v>0.44</v>
      </c>
      <c r="K1908" s="21" t="s">
        <v>3337</v>
      </c>
      <c r="L1908" s="21">
        <v>5.467310311E9</v>
      </c>
      <c r="M1908" s="21" t="s">
        <v>47</v>
      </c>
      <c r="N1908" s="21" t="s">
        <v>81</v>
      </c>
      <c r="O1908" s="21" t="s">
        <v>3338</v>
      </c>
      <c r="P1908" s="21" t="s">
        <v>12490</v>
      </c>
      <c r="Q1908" s="61">
        <f>COUNTIF('Hedef Liste'!$A:$A,A1908)</f>
        <v>1</v>
      </c>
    </row>
    <row r="1909" hidden="1">
      <c r="A1909" s="21" t="s">
        <v>5370</v>
      </c>
      <c r="B1909" s="21" t="s">
        <v>5371</v>
      </c>
      <c r="C1909" s="691" t="s">
        <v>12489</v>
      </c>
      <c r="D1909" s="21" t="s">
        <v>419</v>
      </c>
      <c r="E1909" s="692">
        <v>53.0</v>
      </c>
      <c r="F1909" s="692">
        <v>12.0</v>
      </c>
      <c r="G1909" s="692">
        <v>0.0</v>
      </c>
      <c r="H1909" s="692">
        <v>29.0</v>
      </c>
      <c r="I1909" s="692">
        <v>29.0</v>
      </c>
      <c r="J1909" s="693">
        <v>0.0</v>
      </c>
      <c r="K1909" s="21" t="s">
        <v>5372</v>
      </c>
      <c r="L1909" s="21">
        <v>5.447873107E9</v>
      </c>
      <c r="M1909" s="21" t="s">
        <v>1600</v>
      </c>
      <c r="N1909" s="21" t="s">
        <v>5373</v>
      </c>
      <c r="O1909" s="21" t="s">
        <v>5374</v>
      </c>
      <c r="P1909" s="21" t="s">
        <v>12490</v>
      </c>
      <c r="Q1909" s="61">
        <f>COUNTIF('Hedef Liste'!$A:$A,A1909)</f>
        <v>1</v>
      </c>
    </row>
    <row r="1910" hidden="1">
      <c r="A1910" s="21" t="s">
        <v>3014</v>
      </c>
      <c r="B1910" s="21" t="s">
        <v>3015</v>
      </c>
      <c r="C1910" s="691" t="s">
        <v>12489</v>
      </c>
      <c r="D1910" s="21" t="s">
        <v>45</v>
      </c>
      <c r="E1910" s="692">
        <v>6.0</v>
      </c>
      <c r="F1910" s="692">
        <v>1.0</v>
      </c>
      <c r="G1910" s="692">
        <v>8.0</v>
      </c>
      <c r="H1910" s="692">
        <v>6.0</v>
      </c>
      <c r="I1910" s="692">
        <v>14.0</v>
      </c>
      <c r="J1910" s="696">
        <v>0.57</v>
      </c>
      <c r="K1910" s="21" t="s">
        <v>3016</v>
      </c>
      <c r="L1910" s="21">
        <v>5.439753691E9</v>
      </c>
      <c r="M1910" s="21" t="s">
        <v>65</v>
      </c>
      <c r="N1910" s="21" t="s">
        <v>707</v>
      </c>
      <c r="O1910" s="21" t="s">
        <v>3017</v>
      </c>
      <c r="P1910" s="21" t="s">
        <v>12490</v>
      </c>
      <c r="Q1910" s="61">
        <f>COUNTIF('Hedef Liste'!$A:$A,A1910)</f>
        <v>1</v>
      </c>
    </row>
    <row r="1911" hidden="1">
      <c r="A1911" s="21" t="s">
        <v>6018</v>
      </c>
      <c r="B1911" s="21" t="s">
        <v>6019</v>
      </c>
      <c r="C1911" s="691" t="s">
        <v>12489</v>
      </c>
      <c r="D1911" s="21" t="s">
        <v>74</v>
      </c>
      <c r="E1911" s="692">
        <v>60.0</v>
      </c>
      <c r="F1911" s="694"/>
      <c r="G1911" s="692">
        <v>6.0</v>
      </c>
      <c r="H1911" s="692">
        <v>14.0</v>
      </c>
      <c r="I1911" s="692">
        <v>20.0</v>
      </c>
      <c r="J1911" s="696">
        <v>0.3</v>
      </c>
      <c r="K1911" s="21" t="s">
        <v>12786</v>
      </c>
      <c r="L1911" s="21">
        <v>5.304276755E9</v>
      </c>
      <c r="M1911" s="21" t="s">
        <v>65</v>
      </c>
      <c r="N1911" s="21" t="s">
        <v>1037</v>
      </c>
      <c r="O1911" s="21" t="s">
        <v>6021</v>
      </c>
      <c r="P1911" s="21" t="s">
        <v>12490</v>
      </c>
      <c r="Q1911" s="61">
        <f>COUNTIF('Hedef Liste'!$A:$A,A1911)</f>
        <v>1</v>
      </c>
    </row>
    <row r="1912" hidden="1">
      <c r="A1912" s="21" t="s">
        <v>13632</v>
      </c>
      <c r="B1912" s="21" t="s">
        <v>13633</v>
      </c>
      <c r="C1912" s="691" t="s">
        <v>12489</v>
      </c>
      <c r="D1912" s="21" t="s">
        <v>818</v>
      </c>
      <c r="E1912" s="692">
        <v>6.0</v>
      </c>
      <c r="F1912" s="692">
        <v>2.0</v>
      </c>
      <c r="G1912" s="692">
        <v>47.0</v>
      </c>
      <c r="H1912" s="692">
        <v>10.0</v>
      </c>
      <c r="I1912" s="692">
        <v>57.0</v>
      </c>
      <c r="J1912" s="696">
        <v>0.82</v>
      </c>
      <c r="K1912" s="21" t="s">
        <v>5187</v>
      </c>
      <c r="L1912" s="21">
        <v>5.380752707E9</v>
      </c>
      <c r="M1912" s="21" t="s">
        <v>65</v>
      </c>
      <c r="N1912" s="21" t="s">
        <v>772</v>
      </c>
      <c r="O1912" s="21" t="s">
        <v>13634</v>
      </c>
      <c r="P1912" s="21" t="s">
        <v>12490</v>
      </c>
      <c r="Q1912" s="61">
        <f>COUNTIF('Hedef Liste'!$A:$A,A1912)</f>
        <v>0</v>
      </c>
    </row>
    <row r="1913" hidden="1">
      <c r="A1913" s="21" t="s">
        <v>13635</v>
      </c>
      <c r="B1913" s="21" t="s">
        <v>13636</v>
      </c>
      <c r="C1913" s="691" t="s">
        <v>12489</v>
      </c>
      <c r="D1913" s="21" t="s">
        <v>152</v>
      </c>
      <c r="E1913" s="692">
        <v>11578.0</v>
      </c>
      <c r="F1913" s="692">
        <v>1976.0</v>
      </c>
      <c r="G1913" s="692">
        <v>22.0</v>
      </c>
      <c r="H1913" s="692">
        <v>0.0</v>
      </c>
      <c r="I1913" s="692">
        <v>22.0</v>
      </c>
      <c r="J1913" s="693">
        <v>1.0</v>
      </c>
      <c r="K1913" s="21" t="s">
        <v>13513</v>
      </c>
      <c r="L1913" s="21">
        <v>2.422277756E9</v>
      </c>
      <c r="M1913" s="21" t="s">
        <v>65</v>
      </c>
      <c r="N1913" s="21" t="s">
        <v>112</v>
      </c>
      <c r="O1913" s="21" t="s">
        <v>13637</v>
      </c>
      <c r="P1913" s="21" t="s">
        <v>12505</v>
      </c>
      <c r="Q1913" s="61">
        <f>COUNTIF('Hedef Liste'!$A:$A,A1913)</f>
        <v>0</v>
      </c>
    </row>
    <row r="1914" hidden="1">
      <c r="A1914" s="21" t="s">
        <v>4799</v>
      </c>
      <c r="B1914" s="21" t="s">
        <v>4800</v>
      </c>
      <c r="C1914" s="691" t="s">
        <v>12489</v>
      </c>
      <c r="D1914" s="21" t="s">
        <v>200</v>
      </c>
      <c r="E1914" s="692">
        <v>29.0</v>
      </c>
      <c r="F1914" s="692">
        <v>18.0</v>
      </c>
      <c r="G1914" s="692">
        <v>0.0</v>
      </c>
      <c r="H1914" s="692">
        <v>27.0</v>
      </c>
      <c r="I1914" s="692">
        <v>27.0</v>
      </c>
      <c r="J1914" s="696">
        <v>0.0</v>
      </c>
      <c r="K1914" s="21" t="s">
        <v>4801</v>
      </c>
      <c r="L1914" s="21">
        <v>5.5398229E9</v>
      </c>
      <c r="M1914" s="21" t="s">
        <v>65</v>
      </c>
      <c r="N1914" s="21" t="s">
        <v>356</v>
      </c>
      <c r="O1914" s="21" t="s">
        <v>4802</v>
      </c>
      <c r="P1914" s="21" t="s">
        <v>12490</v>
      </c>
      <c r="Q1914" s="61">
        <f>COUNTIF('Hedef Liste'!$A:$A,A1914)</f>
        <v>1</v>
      </c>
    </row>
    <row r="1915">
      <c r="A1915" s="21" t="s">
        <v>8538</v>
      </c>
      <c r="B1915" s="21" t="s">
        <v>8539</v>
      </c>
      <c r="C1915" s="691" t="s">
        <v>12489</v>
      </c>
      <c r="D1915" s="21" t="s">
        <v>325</v>
      </c>
      <c r="E1915" s="694"/>
      <c r="F1915" s="694"/>
      <c r="G1915" s="692">
        <v>0.0</v>
      </c>
      <c r="H1915" s="692">
        <v>11.0</v>
      </c>
      <c r="I1915" s="692">
        <v>11.0</v>
      </c>
      <c r="J1915" s="693">
        <v>0.0</v>
      </c>
      <c r="K1915" s="21" t="s">
        <v>8540</v>
      </c>
      <c r="L1915" s="21">
        <v>5.52834707E9</v>
      </c>
      <c r="M1915" s="21" t="s">
        <v>368</v>
      </c>
      <c r="N1915" s="21" t="s">
        <v>682</v>
      </c>
      <c r="O1915" s="21" t="s">
        <v>8541</v>
      </c>
      <c r="P1915" s="21" t="s">
        <v>12490</v>
      </c>
      <c r="Q1915" s="61">
        <f>COUNTIF('Hedef Liste'!$A:$A,A1915)</f>
        <v>1</v>
      </c>
    </row>
    <row r="1916" hidden="1">
      <c r="A1916" s="21" t="s">
        <v>5638</v>
      </c>
      <c r="B1916" s="21" t="s">
        <v>5531</v>
      </c>
      <c r="C1916" s="691" t="s">
        <v>12489</v>
      </c>
      <c r="D1916" s="21" t="s">
        <v>325</v>
      </c>
      <c r="E1916" s="692">
        <v>110.0</v>
      </c>
      <c r="F1916" s="692">
        <v>13.0</v>
      </c>
      <c r="G1916" s="692">
        <v>8.0</v>
      </c>
      <c r="H1916" s="692">
        <v>2.0</v>
      </c>
      <c r="I1916" s="692">
        <v>10.0</v>
      </c>
      <c r="J1916" s="696">
        <v>0.8</v>
      </c>
      <c r="K1916" s="21" t="s">
        <v>5585</v>
      </c>
      <c r="L1916" s="21">
        <v>2.423493222E9</v>
      </c>
      <c r="M1916" s="21" t="s">
        <v>47</v>
      </c>
      <c r="N1916" s="21" t="s">
        <v>187</v>
      </c>
      <c r="O1916" s="21" t="s">
        <v>5640</v>
      </c>
      <c r="P1916" s="21" t="s">
        <v>12490</v>
      </c>
      <c r="Q1916" s="61">
        <f>COUNTIF('Hedef Liste'!$A:$A,A1916)</f>
        <v>1</v>
      </c>
    </row>
    <row r="1917" hidden="1">
      <c r="A1917" s="21" t="s">
        <v>1926</v>
      </c>
      <c r="B1917" s="21" t="s">
        <v>1927</v>
      </c>
      <c r="C1917" s="691" t="s">
        <v>12489</v>
      </c>
      <c r="D1917" s="21" t="s">
        <v>818</v>
      </c>
      <c r="E1917" s="692">
        <v>52.0</v>
      </c>
      <c r="F1917" s="692">
        <v>42.0</v>
      </c>
      <c r="G1917" s="692">
        <v>3.0</v>
      </c>
      <c r="H1917" s="692">
        <v>11.0</v>
      </c>
      <c r="I1917" s="692">
        <v>14.0</v>
      </c>
      <c r="J1917" s="696">
        <v>0.21</v>
      </c>
      <c r="K1917" s="21" t="s">
        <v>1928</v>
      </c>
      <c r="L1917" s="21">
        <v>5.058305039E9</v>
      </c>
      <c r="M1917" s="21" t="s">
        <v>47</v>
      </c>
      <c r="N1917" s="21" t="s">
        <v>227</v>
      </c>
      <c r="O1917" s="21" t="s">
        <v>1929</v>
      </c>
      <c r="P1917" s="21" t="s">
        <v>12490</v>
      </c>
      <c r="Q1917" s="61">
        <f>COUNTIF('Hedef Liste'!$A:$A,A1917)</f>
        <v>1</v>
      </c>
    </row>
    <row r="1918" hidden="1">
      <c r="A1918" s="21" t="s">
        <v>6285</v>
      </c>
      <c r="B1918" s="21" t="s">
        <v>6286</v>
      </c>
      <c r="C1918" s="691" t="s">
        <v>12489</v>
      </c>
      <c r="D1918" s="21" t="s">
        <v>152</v>
      </c>
      <c r="E1918" s="692">
        <v>278.0</v>
      </c>
      <c r="F1918" s="692">
        <v>38.0</v>
      </c>
      <c r="G1918" s="692">
        <v>0.0</v>
      </c>
      <c r="H1918" s="692">
        <v>41.0</v>
      </c>
      <c r="I1918" s="692">
        <v>41.0</v>
      </c>
      <c r="J1918" s="696">
        <v>0.0</v>
      </c>
      <c r="K1918" s="21" t="s">
        <v>6287</v>
      </c>
      <c r="L1918" s="21">
        <v>2.427428088E9</v>
      </c>
      <c r="M1918" s="21" t="s">
        <v>58</v>
      </c>
      <c r="N1918" s="21" t="s">
        <v>59</v>
      </c>
      <c r="O1918" s="21" t="s">
        <v>6289</v>
      </c>
      <c r="P1918" s="21" t="s">
        <v>12490</v>
      </c>
      <c r="Q1918" s="61">
        <f>COUNTIF('Hedef Liste'!$A:$A,A1918)</f>
        <v>1</v>
      </c>
    </row>
    <row r="1919" hidden="1">
      <c r="A1919" s="21" t="s">
        <v>2618</v>
      </c>
      <c r="B1919" s="21" t="s">
        <v>2619</v>
      </c>
      <c r="C1919" s="691" t="s">
        <v>12489</v>
      </c>
      <c r="D1919" s="21" t="s">
        <v>325</v>
      </c>
      <c r="E1919" s="692">
        <v>169.0</v>
      </c>
      <c r="F1919" s="692">
        <v>108.0</v>
      </c>
      <c r="G1919" s="692">
        <v>5.0</v>
      </c>
      <c r="H1919" s="692">
        <v>20.0</v>
      </c>
      <c r="I1919" s="692">
        <v>25.0</v>
      </c>
      <c r="J1919" s="693">
        <v>0.2</v>
      </c>
      <c r="K1919" s="21" t="s">
        <v>2607</v>
      </c>
      <c r="L1919" s="21">
        <v>2.4251292E9</v>
      </c>
      <c r="M1919" s="21" t="s">
        <v>368</v>
      </c>
      <c r="N1919" s="21" t="s">
        <v>784</v>
      </c>
      <c r="O1919" s="21" t="s">
        <v>2620</v>
      </c>
      <c r="P1919" s="21" t="s">
        <v>12490</v>
      </c>
      <c r="Q1919" s="61">
        <f>COUNTIF('Hedef Liste'!$A:$A,A1919)</f>
        <v>1</v>
      </c>
    </row>
    <row r="1920" hidden="1">
      <c r="A1920" s="21" t="s">
        <v>7544</v>
      </c>
      <c r="B1920" s="21" t="s">
        <v>13638</v>
      </c>
      <c r="C1920" s="691" t="s">
        <v>12489</v>
      </c>
      <c r="D1920" s="21" t="s">
        <v>818</v>
      </c>
      <c r="E1920" s="692">
        <v>3749.0</v>
      </c>
      <c r="F1920" s="692">
        <v>88.0</v>
      </c>
      <c r="G1920" s="692">
        <v>0.0</v>
      </c>
      <c r="H1920" s="692">
        <v>42.0</v>
      </c>
      <c r="I1920" s="692">
        <v>42.0</v>
      </c>
      <c r="J1920" s="693">
        <v>0.0</v>
      </c>
      <c r="K1920" s="21" t="s">
        <v>7546</v>
      </c>
      <c r="L1920" s="21">
        <v>2.424708583E9</v>
      </c>
      <c r="M1920" s="21" t="s">
        <v>47</v>
      </c>
      <c r="N1920" s="21" t="s">
        <v>410</v>
      </c>
      <c r="O1920" s="21" t="s">
        <v>13639</v>
      </c>
      <c r="P1920" s="21" t="s">
        <v>12490</v>
      </c>
      <c r="Q1920" s="61">
        <f>COUNTIF('Hedef Liste'!$A:$A,A1920)</f>
        <v>1</v>
      </c>
    </row>
    <row r="1921" hidden="1">
      <c r="A1921" s="21" t="s">
        <v>7563</v>
      </c>
      <c r="B1921" s="21" t="s">
        <v>7564</v>
      </c>
      <c r="C1921" s="691" t="s">
        <v>12489</v>
      </c>
      <c r="D1921" s="21" t="s">
        <v>818</v>
      </c>
      <c r="E1921" s="692">
        <v>3842.0</v>
      </c>
      <c r="F1921" s="692">
        <v>168.0</v>
      </c>
      <c r="G1921" s="692">
        <v>0.0</v>
      </c>
      <c r="H1921" s="692">
        <v>10.0</v>
      </c>
      <c r="I1921" s="692">
        <v>10.0</v>
      </c>
      <c r="J1921" s="693">
        <v>0.0</v>
      </c>
      <c r="K1921" s="21" t="s">
        <v>7565</v>
      </c>
      <c r="L1921" s="21">
        <v>5.0705108E9</v>
      </c>
      <c r="M1921" s="21" t="s">
        <v>65</v>
      </c>
      <c r="N1921" s="21" t="s">
        <v>112</v>
      </c>
      <c r="O1921" s="21" t="s">
        <v>7566</v>
      </c>
      <c r="P1921" s="21" t="s">
        <v>12490</v>
      </c>
      <c r="Q1921" s="61">
        <f>COUNTIF('Hedef Liste'!$A:$A,A1921)</f>
        <v>1</v>
      </c>
    </row>
    <row r="1922" hidden="1">
      <c r="A1922" s="21" t="s">
        <v>3734</v>
      </c>
      <c r="B1922" s="21" t="s">
        <v>3730</v>
      </c>
      <c r="C1922" s="691" t="s">
        <v>12489</v>
      </c>
      <c r="D1922" s="21" t="s">
        <v>200</v>
      </c>
      <c r="E1922" s="692">
        <v>61.0</v>
      </c>
      <c r="F1922" s="692">
        <v>56.0</v>
      </c>
      <c r="G1922" s="692">
        <v>0.0</v>
      </c>
      <c r="H1922" s="692">
        <v>35.0</v>
      </c>
      <c r="I1922" s="692">
        <v>35.0</v>
      </c>
      <c r="J1922" s="693">
        <v>0.0</v>
      </c>
      <c r="K1922" s="21" t="s">
        <v>3735</v>
      </c>
      <c r="L1922" s="21">
        <v>5.374803234E9</v>
      </c>
      <c r="M1922" s="21" t="s">
        <v>47</v>
      </c>
      <c r="N1922" s="21" t="s">
        <v>1053</v>
      </c>
      <c r="O1922" s="21" t="s">
        <v>3736</v>
      </c>
      <c r="P1922" s="21" t="s">
        <v>12490</v>
      </c>
      <c r="Q1922" s="61">
        <f>COUNTIF('Hedef Liste'!$A:$A,A1922)</f>
        <v>1</v>
      </c>
    </row>
    <row r="1923" hidden="1">
      <c r="A1923" s="21" t="s">
        <v>4814</v>
      </c>
      <c r="B1923" s="21" t="s">
        <v>4815</v>
      </c>
      <c r="C1923" s="691" t="s">
        <v>12489</v>
      </c>
      <c r="D1923" s="21" t="s">
        <v>63</v>
      </c>
      <c r="E1923" s="692">
        <v>170.0</v>
      </c>
      <c r="F1923" s="692">
        <v>71.0</v>
      </c>
      <c r="G1923" s="692">
        <v>0.0</v>
      </c>
      <c r="H1923" s="692">
        <v>17.0</v>
      </c>
      <c r="I1923" s="692">
        <v>17.0</v>
      </c>
      <c r="J1923" s="693">
        <v>0.0</v>
      </c>
      <c r="K1923" s="21" t="s">
        <v>4816</v>
      </c>
      <c r="L1923" s="21">
        <v>2.423353507E9</v>
      </c>
      <c r="M1923" s="21" t="s">
        <v>47</v>
      </c>
      <c r="N1923" s="21" t="s">
        <v>1154</v>
      </c>
      <c r="O1923" s="21" t="s">
        <v>4817</v>
      </c>
      <c r="P1923" s="21" t="s">
        <v>12490</v>
      </c>
      <c r="Q1923" s="61">
        <f>COUNTIF('Hedef Liste'!$A:$A,A1923)</f>
        <v>1</v>
      </c>
    </row>
    <row r="1924">
      <c r="A1924" s="21" t="s">
        <v>8542</v>
      </c>
      <c r="B1924" s="21" t="s">
        <v>8543</v>
      </c>
      <c r="C1924" s="691" t="s">
        <v>12489</v>
      </c>
      <c r="D1924" s="21" t="s">
        <v>233</v>
      </c>
      <c r="E1924" s="694"/>
      <c r="F1924" s="694"/>
      <c r="G1924" s="692">
        <v>0.0</v>
      </c>
      <c r="H1924" s="692">
        <v>6.0</v>
      </c>
      <c r="I1924" s="692">
        <v>6.0</v>
      </c>
      <c r="J1924" s="693">
        <v>0.0</v>
      </c>
      <c r="K1924" s="21" t="s">
        <v>8502</v>
      </c>
      <c r="L1924" s="21">
        <v>5.30150677E9</v>
      </c>
      <c r="M1924" s="21" t="s">
        <v>368</v>
      </c>
      <c r="N1924" s="21" t="s">
        <v>652</v>
      </c>
      <c r="O1924" s="21" t="s">
        <v>8503</v>
      </c>
      <c r="P1924" s="21" t="s">
        <v>12490</v>
      </c>
      <c r="Q1924" s="61">
        <f>COUNTIF('Hedef Liste'!$A:$A,A1924)</f>
        <v>1</v>
      </c>
    </row>
    <row r="1925" hidden="1">
      <c r="A1925" s="21" t="s">
        <v>7572</v>
      </c>
      <c r="B1925" s="21" t="s">
        <v>7573</v>
      </c>
      <c r="C1925" s="691" t="s">
        <v>12489</v>
      </c>
      <c r="D1925" s="21" t="s">
        <v>344</v>
      </c>
      <c r="E1925" s="692">
        <v>1038.0</v>
      </c>
      <c r="F1925" s="692">
        <v>121.0</v>
      </c>
      <c r="G1925" s="692">
        <v>0.0</v>
      </c>
      <c r="H1925" s="692">
        <v>51.0</v>
      </c>
      <c r="I1925" s="692">
        <v>51.0</v>
      </c>
      <c r="J1925" s="696">
        <v>0.0</v>
      </c>
      <c r="K1925" s="21" t="s">
        <v>7574</v>
      </c>
      <c r="L1925" s="21">
        <v>2.422297878E9</v>
      </c>
      <c r="M1925" s="21" t="s">
        <v>138</v>
      </c>
      <c r="N1925" s="21" t="s">
        <v>320</v>
      </c>
      <c r="O1925" s="21" t="s">
        <v>7575</v>
      </c>
      <c r="P1925" s="21" t="s">
        <v>12490</v>
      </c>
      <c r="Q1925" s="61">
        <f>COUNTIF('Hedef Liste'!$A:$A,A1925)</f>
        <v>1</v>
      </c>
    </row>
    <row r="1926">
      <c r="A1926" s="21" t="s">
        <v>8544</v>
      </c>
      <c r="B1926" s="21" t="s">
        <v>8545</v>
      </c>
      <c r="C1926" s="691" t="s">
        <v>12489</v>
      </c>
      <c r="D1926" s="21" t="s">
        <v>200</v>
      </c>
      <c r="E1926" s="692">
        <v>2.0</v>
      </c>
      <c r="F1926" s="692">
        <v>2.0</v>
      </c>
      <c r="G1926" s="692">
        <v>0.0</v>
      </c>
      <c r="H1926" s="692">
        <v>9.0</v>
      </c>
      <c r="I1926" s="692">
        <v>9.0</v>
      </c>
      <c r="J1926" s="693">
        <v>0.0</v>
      </c>
      <c r="K1926" s="21" t="s">
        <v>8546</v>
      </c>
      <c r="L1926" s="21">
        <v>5.366133208E9</v>
      </c>
      <c r="M1926" s="21" t="s">
        <v>65</v>
      </c>
      <c r="N1926" s="21" t="s">
        <v>1536</v>
      </c>
      <c r="O1926" s="21" t="s">
        <v>8547</v>
      </c>
      <c r="P1926" s="21" t="s">
        <v>12490</v>
      </c>
      <c r="Q1926" s="61">
        <f>COUNTIF('Hedef Liste'!$A:$A,A1926)</f>
        <v>1</v>
      </c>
    </row>
    <row r="1927">
      <c r="A1927" s="21" t="s">
        <v>8548</v>
      </c>
      <c r="B1927" s="21" t="s">
        <v>8549</v>
      </c>
      <c r="C1927" s="691" t="s">
        <v>12489</v>
      </c>
      <c r="D1927" s="21" t="s">
        <v>143</v>
      </c>
      <c r="E1927" s="692">
        <v>2.0</v>
      </c>
      <c r="F1927" s="692">
        <v>2.0</v>
      </c>
      <c r="G1927" s="692">
        <v>0.0</v>
      </c>
      <c r="H1927" s="692">
        <v>42.0</v>
      </c>
      <c r="I1927" s="692">
        <v>42.0</v>
      </c>
      <c r="J1927" s="696">
        <v>0.0</v>
      </c>
      <c r="K1927" s="21" t="s">
        <v>8550</v>
      </c>
      <c r="L1927" s="21">
        <v>5.466968233E9</v>
      </c>
      <c r="M1927" s="21" t="s">
        <v>47</v>
      </c>
      <c r="N1927" s="21" t="s">
        <v>195</v>
      </c>
      <c r="O1927" s="21" t="s">
        <v>8551</v>
      </c>
      <c r="P1927" s="21" t="s">
        <v>12490</v>
      </c>
      <c r="Q1927" s="61">
        <f>COUNTIF('Hedef Liste'!$A:$A,A1927)</f>
        <v>1</v>
      </c>
    </row>
    <row r="1928">
      <c r="A1928" s="21" t="s">
        <v>8553</v>
      </c>
      <c r="B1928" s="21" t="s">
        <v>8554</v>
      </c>
      <c r="C1928" s="691" t="s">
        <v>12489</v>
      </c>
      <c r="D1928" s="21" t="s">
        <v>152</v>
      </c>
      <c r="E1928" s="692">
        <v>3.0</v>
      </c>
      <c r="F1928" s="692">
        <v>3.0</v>
      </c>
      <c r="G1928" s="692">
        <v>0.0</v>
      </c>
      <c r="H1928" s="692">
        <v>20.0</v>
      </c>
      <c r="I1928" s="692">
        <v>20.0</v>
      </c>
      <c r="J1928" s="693">
        <v>0.0</v>
      </c>
      <c r="K1928" s="21" t="s">
        <v>8555</v>
      </c>
      <c r="L1928" s="21">
        <v>5.317793833E9</v>
      </c>
      <c r="M1928" s="21" t="s">
        <v>1285</v>
      </c>
      <c r="N1928" s="21" t="s">
        <v>1710</v>
      </c>
      <c r="O1928" s="21" t="s">
        <v>8556</v>
      </c>
      <c r="P1928" s="21" t="s">
        <v>12490</v>
      </c>
      <c r="Q1928" s="61">
        <f>COUNTIF('Hedef Liste'!$A:$A,A1928)</f>
        <v>1</v>
      </c>
    </row>
    <row r="1929">
      <c r="A1929" s="21" t="s">
        <v>8557</v>
      </c>
      <c r="B1929" s="21" t="s">
        <v>8558</v>
      </c>
      <c r="C1929" s="691" t="s">
        <v>12489</v>
      </c>
      <c r="D1929" s="21" t="s">
        <v>818</v>
      </c>
      <c r="E1929" s="692">
        <v>1.0</v>
      </c>
      <c r="F1929" s="692">
        <v>1.0</v>
      </c>
      <c r="G1929" s="692">
        <v>0.0</v>
      </c>
      <c r="H1929" s="692">
        <v>52.0</v>
      </c>
      <c r="I1929" s="692">
        <v>52.0</v>
      </c>
      <c r="J1929" s="693">
        <v>0.0</v>
      </c>
      <c r="K1929" s="21" t="s">
        <v>8559</v>
      </c>
      <c r="L1929" s="21">
        <v>5.336574907E9</v>
      </c>
      <c r="M1929" s="21" t="s">
        <v>65</v>
      </c>
      <c r="N1929" s="21" t="s">
        <v>778</v>
      </c>
      <c r="O1929" s="21" t="s">
        <v>8560</v>
      </c>
      <c r="P1929" s="21" t="s">
        <v>12490</v>
      </c>
      <c r="Q1929" s="61">
        <f>COUNTIF('Hedef Liste'!$A:$A,A1929)</f>
        <v>1</v>
      </c>
    </row>
    <row r="1930" hidden="1">
      <c r="A1930" s="21" t="s">
        <v>43</v>
      </c>
      <c r="B1930" s="21" t="s">
        <v>44</v>
      </c>
      <c r="C1930" s="691" t="s">
        <v>12489</v>
      </c>
      <c r="D1930" s="21" t="s">
        <v>45</v>
      </c>
      <c r="E1930" s="692">
        <v>1316.0</v>
      </c>
      <c r="F1930" s="692">
        <v>111.0</v>
      </c>
      <c r="G1930" s="692">
        <v>16.0</v>
      </c>
      <c r="H1930" s="692">
        <v>2.0</v>
      </c>
      <c r="I1930" s="692">
        <v>18.0</v>
      </c>
      <c r="J1930" s="693">
        <v>0.89</v>
      </c>
      <c r="K1930" s="21" t="s">
        <v>46</v>
      </c>
      <c r="L1930" s="21">
        <v>2.42244058E9</v>
      </c>
      <c r="M1930" s="21" t="s">
        <v>47</v>
      </c>
      <c r="N1930" s="21" t="s">
        <v>48</v>
      </c>
      <c r="O1930" s="21" t="s">
        <v>49</v>
      </c>
      <c r="P1930" s="21" t="s">
        <v>12490</v>
      </c>
      <c r="Q1930" s="61">
        <f>COUNTIF('Hedef Liste'!$A:$A,A1930)</f>
        <v>1</v>
      </c>
    </row>
    <row r="1931" hidden="1">
      <c r="A1931" s="21" t="s">
        <v>136</v>
      </c>
      <c r="B1931" s="21" t="s">
        <v>137</v>
      </c>
      <c r="C1931" s="691" t="s">
        <v>12489</v>
      </c>
      <c r="D1931" s="21" t="s">
        <v>126</v>
      </c>
      <c r="E1931" s="692">
        <v>5.0</v>
      </c>
      <c r="F1931" s="692">
        <v>2.0</v>
      </c>
      <c r="G1931" s="692">
        <v>0.0</v>
      </c>
      <c r="H1931" s="692">
        <v>19.0</v>
      </c>
      <c r="I1931" s="692">
        <v>19.0</v>
      </c>
      <c r="J1931" s="696">
        <v>0.0</v>
      </c>
      <c r="K1931" s="21" t="s">
        <v>127</v>
      </c>
      <c r="L1931" s="21">
        <v>5.384844336E9</v>
      </c>
      <c r="M1931" s="21" t="s">
        <v>138</v>
      </c>
      <c r="N1931" s="21" t="s">
        <v>139</v>
      </c>
      <c r="O1931" s="21" t="s">
        <v>140</v>
      </c>
      <c r="P1931" s="21" t="s">
        <v>12490</v>
      </c>
      <c r="Q1931" s="61">
        <f>COUNTIF('Hedef Liste'!$A:$A,A1931)</f>
        <v>1</v>
      </c>
    </row>
    <row r="1932" hidden="1">
      <c r="A1932" s="21" t="s">
        <v>1645</v>
      </c>
      <c r="B1932" s="21" t="s">
        <v>1646</v>
      </c>
      <c r="C1932" s="691" t="s">
        <v>12489</v>
      </c>
      <c r="D1932" s="21" t="s">
        <v>1007</v>
      </c>
      <c r="E1932" s="692">
        <v>55.0</v>
      </c>
      <c r="F1932" s="692">
        <v>25.0</v>
      </c>
      <c r="G1932" s="692">
        <v>0.0</v>
      </c>
      <c r="H1932" s="692">
        <v>12.0</v>
      </c>
      <c r="I1932" s="692">
        <v>12.0</v>
      </c>
      <c r="J1932" s="693">
        <v>0.0</v>
      </c>
      <c r="K1932" s="21" t="s">
        <v>1647</v>
      </c>
      <c r="L1932" s="21">
        <v>5.433837498E9</v>
      </c>
      <c r="M1932" s="21" t="s">
        <v>65</v>
      </c>
      <c r="N1932" s="21" t="s">
        <v>112</v>
      </c>
      <c r="O1932" s="21" t="s">
        <v>1648</v>
      </c>
      <c r="P1932" s="21" t="s">
        <v>12490</v>
      </c>
      <c r="Q1932" s="61">
        <f>COUNTIF('Hedef Liste'!$A:$A,A1932)</f>
        <v>1</v>
      </c>
    </row>
    <row r="1933" hidden="1">
      <c r="A1933" s="21" t="s">
        <v>6009</v>
      </c>
      <c r="B1933" s="21" t="s">
        <v>6010</v>
      </c>
      <c r="C1933" s="691" t="s">
        <v>12489</v>
      </c>
      <c r="D1933" s="21" t="s">
        <v>818</v>
      </c>
      <c r="E1933" s="692">
        <v>24.0</v>
      </c>
      <c r="F1933" s="692">
        <v>18.0</v>
      </c>
      <c r="G1933" s="692">
        <v>12.0</v>
      </c>
      <c r="H1933" s="692">
        <v>5.0</v>
      </c>
      <c r="I1933" s="692">
        <v>17.0</v>
      </c>
      <c r="J1933" s="696">
        <v>0.71</v>
      </c>
      <c r="K1933" s="21" t="s">
        <v>6011</v>
      </c>
      <c r="L1933" s="21">
        <v>5.303800177E9</v>
      </c>
      <c r="M1933" s="21" t="s">
        <v>47</v>
      </c>
      <c r="N1933" s="21" t="s">
        <v>410</v>
      </c>
      <c r="O1933" s="21" t="s">
        <v>6012</v>
      </c>
      <c r="P1933" s="21" t="s">
        <v>12490</v>
      </c>
      <c r="Q1933" s="61">
        <f>COUNTIF('Hedef Liste'!$A:$A,A1933)</f>
        <v>1</v>
      </c>
    </row>
    <row r="1934" hidden="1">
      <c r="A1934" s="21" t="s">
        <v>2934</v>
      </c>
      <c r="B1934" s="21" t="s">
        <v>2935</v>
      </c>
      <c r="C1934" s="691" t="s">
        <v>12489</v>
      </c>
      <c r="D1934" s="697" t="s">
        <v>45</v>
      </c>
      <c r="E1934" s="692">
        <v>918.0</v>
      </c>
      <c r="F1934" s="692">
        <v>198.0</v>
      </c>
      <c r="G1934" s="692">
        <v>0.0</v>
      </c>
      <c r="H1934" s="692">
        <v>18.0</v>
      </c>
      <c r="I1934" s="692">
        <v>18.0</v>
      </c>
      <c r="J1934" s="696">
        <v>0.0</v>
      </c>
      <c r="K1934" s="21" t="s">
        <v>2936</v>
      </c>
      <c r="L1934" s="21">
        <v>2.425154042E9</v>
      </c>
      <c r="M1934" s="21" t="s">
        <v>368</v>
      </c>
      <c r="N1934" s="21" t="s">
        <v>719</v>
      </c>
      <c r="O1934" s="21" t="s">
        <v>1580</v>
      </c>
      <c r="P1934" s="21" t="s">
        <v>12490</v>
      </c>
      <c r="Q1934" s="61">
        <f>COUNTIF('Hedef Liste'!$A:$A,A1934)</f>
        <v>1</v>
      </c>
    </row>
    <row r="1935" hidden="1">
      <c r="A1935" s="21" t="s">
        <v>5745</v>
      </c>
      <c r="B1935" s="21" t="s">
        <v>13640</v>
      </c>
      <c r="C1935" s="691" t="s">
        <v>12489</v>
      </c>
      <c r="D1935" s="21" t="s">
        <v>74</v>
      </c>
      <c r="E1935" s="692">
        <v>1024.0</v>
      </c>
      <c r="F1935" s="692">
        <v>83.0</v>
      </c>
      <c r="G1935" s="692">
        <v>0.0</v>
      </c>
      <c r="H1935" s="692">
        <v>22.0</v>
      </c>
      <c r="I1935" s="692">
        <v>22.0</v>
      </c>
      <c r="J1935" s="696">
        <v>0.0</v>
      </c>
      <c r="K1935" s="21" t="s">
        <v>5747</v>
      </c>
      <c r="L1935" s="21">
        <v>2.422280715E9</v>
      </c>
      <c r="M1935" s="21" t="s">
        <v>138</v>
      </c>
      <c r="N1935" s="21" t="s">
        <v>320</v>
      </c>
      <c r="O1935" s="21" t="s">
        <v>5748</v>
      </c>
      <c r="P1935" s="21" t="s">
        <v>12490</v>
      </c>
      <c r="Q1935" s="61">
        <f>COUNTIF('Hedef Liste'!$A:$A,A1935)</f>
        <v>1</v>
      </c>
    </row>
    <row r="1936" hidden="1">
      <c r="A1936" s="21" t="s">
        <v>13641</v>
      </c>
      <c r="B1936" s="21" t="s">
        <v>13642</v>
      </c>
      <c r="C1936" s="691" t="s">
        <v>12489</v>
      </c>
      <c r="D1936" s="21" t="s">
        <v>1694</v>
      </c>
      <c r="E1936" s="692">
        <v>1590.0</v>
      </c>
      <c r="F1936" s="692">
        <v>46.0</v>
      </c>
      <c r="G1936" s="692">
        <v>109.0</v>
      </c>
      <c r="H1936" s="692">
        <v>2.0</v>
      </c>
      <c r="I1936" s="692">
        <v>111.0</v>
      </c>
      <c r="J1936" s="696">
        <v>0.98</v>
      </c>
      <c r="K1936" s="21" t="s">
        <v>12792</v>
      </c>
      <c r="L1936" s="21">
        <v>2.425114842E9</v>
      </c>
      <c r="M1936" s="21" t="s">
        <v>368</v>
      </c>
      <c r="N1936" s="21" t="s">
        <v>813</v>
      </c>
      <c r="O1936" s="21" t="s">
        <v>13643</v>
      </c>
      <c r="P1936" s="21" t="s">
        <v>12505</v>
      </c>
      <c r="Q1936" s="61">
        <f>COUNTIF('Hedef Liste'!$A:$A,A1936)</f>
        <v>0</v>
      </c>
    </row>
    <row r="1937" hidden="1">
      <c r="A1937" s="21" t="s">
        <v>13644</v>
      </c>
      <c r="B1937" s="21" t="s">
        <v>13645</v>
      </c>
      <c r="C1937" s="691" t="s">
        <v>12489</v>
      </c>
      <c r="D1937" s="21" t="s">
        <v>1694</v>
      </c>
      <c r="E1937" s="692">
        <v>815.0</v>
      </c>
      <c r="F1937" s="692">
        <v>23.0</v>
      </c>
      <c r="G1937" s="692">
        <v>96.0</v>
      </c>
      <c r="H1937" s="692">
        <v>2.0</v>
      </c>
      <c r="I1937" s="692">
        <v>98.0</v>
      </c>
      <c r="J1937" s="693">
        <v>0.98</v>
      </c>
      <c r="K1937" s="21" t="s">
        <v>12792</v>
      </c>
      <c r="L1937" s="21">
        <v>2.42511309E9</v>
      </c>
      <c r="M1937" s="21" t="s">
        <v>368</v>
      </c>
      <c r="N1937" s="21" t="s">
        <v>682</v>
      </c>
      <c r="O1937" s="21" t="s">
        <v>13646</v>
      </c>
      <c r="P1937" s="21" t="s">
        <v>12505</v>
      </c>
      <c r="Q1937" s="61">
        <f>COUNTIF('Hedef Liste'!$A:$A,A1937)</f>
        <v>0</v>
      </c>
    </row>
    <row r="1938" hidden="1">
      <c r="A1938" s="21" t="s">
        <v>13647</v>
      </c>
      <c r="B1938" s="21" t="s">
        <v>13648</v>
      </c>
      <c r="C1938" s="691" t="s">
        <v>12489</v>
      </c>
      <c r="D1938" s="21" t="s">
        <v>1694</v>
      </c>
      <c r="E1938" s="692">
        <v>1416.0</v>
      </c>
      <c r="F1938" s="692">
        <v>138.0</v>
      </c>
      <c r="G1938" s="692">
        <v>73.0</v>
      </c>
      <c r="H1938" s="692">
        <v>2.0</v>
      </c>
      <c r="I1938" s="692">
        <v>75.0</v>
      </c>
      <c r="J1938" s="696">
        <v>0.97</v>
      </c>
      <c r="K1938" s="21" t="s">
        <v>12792</v>
      </c>
      <c r="L1938" s="21">
        <v>2.422301623E9</v>
      </c>
      <c r="M1938" s="21" t="s">
        <v>138</v>
      </c>
      <c r="N1938" s="21" t="s">
        <v>382</v>
      </c>
      <c r="O1938" s="21" t="s">
        <v>13649</v>
      </c>
      <c r="P1938" s="21" t="s">
        <v>12505</v>
      </c>
      <c r="Q1938" s="61">
        <f>COUNTIF('Hedef Liste'!$A:$A,A1938)</f>
        <v>0</v>
      </c>
    </row>
    <row r="1939" hidden="1">
      <c r="A1939" s="21" t="s">
        <v>13650</v>
      </c>
      <c r="B1939" s="21" t="s">
        <v>13651</v>
      </c>
      <c r="C1939" s="691" t="s">
        <v>12489</v>
      </c>
      <c r="D1939" s="21" t="s">
        <v>1694</v>
      </c>
      <c r="E1939" s="692">
        <v>1472.0</v>
      </c>
      <c r="F1939" s="692">
        <v>46.0</v>
      </c>
      <c r="G1939" s="692">
        <v>63.0</v>
      </c>
      <c r="H1939" s="692">
        <v>0.0</v>
      </c>
      <c r="I1939" s="692">
        <v>63.0</v>
      </c>
      <c r="J1939" s="696">
        <v>1.0</v>
      </c>
      <c r="K1939" s="21" t="s">
        <v>12792</v>
      </c>
      <c r="L1939" s="21">
        <v>2.423247754E9</v>
      </c>
      <c r="M1939" s="21" t="s">
        <v>47</v>
      </c>
      <c r="N1939" s="21" t="s">
        <v>227</v>
      </c>
      <c r="O1939" s="21" t="s">
        <v>13652</v>
      </c>
      <c r="P1939" s="21" t="s">
        <v>12505</v>
      </c>
      <c r="Q1939" s="61">
        <f>COUNTIF('Hedef Liste'!$A:$A,A1939)</f>
        <v>0</v>
      </c>
    </row>
    <row r="1940" hidden="1">
      <c r="A1940" s="21" t="s">
        <v>13653</v>
      </c>
      <c r="B1940" s="21" t="s">
        <v>13654</v>
      </c>
      <c r="C1940" s="691" t="s">
        <v>12489</v>
      </c>
      <c r="D1940" s="21" t="s">
        <v>233</v>
      </c>
      <c r="E1940" s="692">
        <v>10674.0</v>
      </c>
      <c r="F1940" s="692">
        <v>570.0</v>
      </c>
      <c r="G1940" s="692">
        <v>105.0</v>
      </c>
      <c r="H1940" s="692">
        <v>0.0</v>
      </c>
      <c r="I1940" s="692">
        <v>105.0</v>
      </c>
      <c r="J1940" s="696">
        <v>1.0</v>
      </c>
      <c r="K1940" s="21" t="s">
        <v>12816</v>
      </c>
      <c r="L1940" s="21">
        <v>9.999999999E9</v>
      </c>
      <c r="M1940" s="21" t="s">
        <v>47</v>
      </c>
      <c r="N1940" s="21" t="s">
        <v>766</v>
      </c>
      <c r="O1940" s="21" t="s">
        <v>13655</v>
      </c>
      <c r="P1940" s="21" t="s">
        <v>12505</v>
      </c>
      <c r="Q1940" s="61">
        <f>COUNTIF('Hedef Liste'!$A:$A,A1940)</f>
        <v>0</v>
      </c>
    </row>
    <row r="1941" hidden="1">
      <c r="A1941" s="21" t="s">
        <v>13656</v>
      </c>
      <c r="B1941" s="21" t="s">
        <v>13657</v>
      </c>
      <c r="C1941" s="691" t="s">
        <v>12489</v>
      </c>
      <c r="D1941" s="21" t="s">
        <v>233</v>
      </c>
      <c r="E1941" s="692">
        <v>6608.0</v>
      </c>
      <c r="F1941" s="692">
        <v>218.0</v>
      </c>
      <c r="G1941" s="692">
        <v>155.0</v>
      </c>
      <c r="H1941" s="692">
        <v>0.0</v>
      </c>
      <c r="I1941" s="692">
        <v>155.0</v>
      </c>
      <c r="J1941" s="693">
        <v>1.0</v>
      </c>
      <c r="K1941" s="21" t="s">
        <v>12816</v>
      </c>
      <c r="L1941" s="21">
        <v>9.999999999E9</v>
      </c>
      <c r="M1941" s="21" t="s">
        <v>58</v>
      </c>
      <c r="N1941" s="21" t="s">
        <v>1823</v>
      </c>
      <c r="O1941" s="21" t="s">
        <v>13658</v>
      </c>
      <c r="P1941" s="21" t="s">
        <v>12505</v>
      </c>
      <c r="Q1941" s="61">
        <f>COUNTIF('Hedef Liste'!$A:$A,A1941)</f>
        <v>0</v>
      </c>
    </row>
    <row r="1942" hidden="1">
      <c r="A1942" s="21" t="s">
        <v>13659</v>
      </c>
      <c r="B1942" s="21" t="s">
        <v>13660</v>
      </c>
      <c r="C1942" s="691" t="s">
        <v>12489</v>
      </c>
      <c r="D1942" s="21" t="s">
        <v>45</v>
      </c>
      <c r="E1942" s="692">
        <v>3074.0</v>
      </c>
      <c r="F1942" s="692">
        <v>241.0</v>
      </c>
      <c r="G1942" s="692">
        <v>72.0</v>
      </c>
      <c r="H1942" s="692">
        <v>0.0</v>
      </c>
      <c r="I1942" s="692">
        <v>72.0</v>
      </c>
      <c r="J1942" s="693">
        <v>1.0</v>
      </c>
      <c r="K1942" s="21" t="s">
        <v>12816</v>
      </c>
      <c r="L1942" s="21">
        <v>9.999999999E9</v>
      </c>
      <c r="M1942" s="21" t="s">
        <v>138</v>
      </c>
      <c r="N1942" s="21" t="s">
        <v>382</v>
      </c>
      <c r="O1942" s="21" t="s">
        <v>13661</v>
      </c>
      <c r="P1942" s="21" t="s">
        <v>12505</v>
      </c>
      <c r="Q1942" s="61">
        <f>COUNTIF('Hedef Liste'!$A:$A,A1942)</f>
        <v>0</v>
      </c>
    </row>
    <row r="1943" hidden="1">
      <c r="A1943" s="21" t="s">
        <v>13662</v>
      </c>
      <c r="B1943" s="21" t="s">
        <v>13663</v>
      </c>
      <c r="C1943" s="691" t="s">
        <v>12489</v>
      </c>
      <c r="D1943" s="21" t="s">
        <v>45</v>
      </c>
      <c r="E1943" s="692">
        <v>3507.0</v>
      </c>
      <c r="F1943" s="692">
        <v>240.0</v>
      </c>
      <c r="G1943" s="692">
        <v>82.0</v>
      </c>
      <c r="H1943" s="692">
        <v>0.0</v>
      </c>
      <c r="I1943" s="692">
        <v>82.0</v>
      </c>
      <c r="J1943" s="693">
        <v>1.0</v>
      </c>
      <c r="K1943" s="21" t="s">
        <v>12816</v>
      </c>
      <c r="L1943" s="21">
        <v>9.999999999E9</v>
      </c>
      <c r="M1943" s="21" t="s">
        <v>47</v>
      </c>
      <c r="N1943" s="21" t="s">
        <v>766</v>
      </c>
      <c r="O1943" s="21" t="s">
        <v>13664</v>
      </c>
      <c r="P1943" s="21" t="s">
        <v>12505</v>
      </c>
      <c r="Q1943" s="61">
        <f>COUNTIF('Hedef Liste'!$A:$A,A1943)</f>
        <v>0</v>
      </c>
    </row>
    <row r="1944" hidden="1">
      <c r="A1944" s="21" t="s">
        <v>6459</v>
      </c>
      <c r="B1944" s="21" t="s">
        <v>6460</v>
      </c>
      <c r="C1944" s="691" t="s">
        <v>12489</v>
      </c>
      <c r="D1944" s="21" t="s">
        <v>152</v>
      </c>
      <c r="E1944" s="692">
        <v>1019.0</v>
      </c>
      <c r="F1944" s="692">
        <v>46.0</v>
      </c>
      <c r="G1944" s="692">
        <v>10.0</v>
      </c>
      <c r="H1944" s="692">
        <v>4.0</v>
      </c>
      <c r="I1944" s="692">
        <v>14.0</v>
      </c>
      <c r="J1944" s="693">
        <v>0.71</v>
      </c>
      <c r="K1944" s="21" t="s">
        <v>6461</v>
      </c>
      <c r="L1944" s="21">
        <v>5.550480763E9</v>
      </c>
      <c r="M1944" s="21" t="s">
        <v>65</v>
      </c>
      <c r="N1944" s="21" t="s">
        <v>614</v>
      </c>
      <c r="O1944" s="21" t="s">
        <v>6462</v>
      </c>
      <c r="P1944" s="21" t="s">
        <v>12490</v>
      </c>
      <c r="Q1944" s="61">
        <f>COUNTIF('Hedef Liste'!$A:$A,A1944)</f>
        <v>1</v>
      </c>
    </row>
    <row r="1945" hidden="1">
      <c r="A1945" s="21" t="s">
        <v>13665</v>
      </c>
      <c r="B1945" s="21" t="s">
        <v>13666</v>
      </c>
      <c r="C1945" s="691" t="s">
        <v>12489</v>
      </c>
      <c r="D1945" s="21" t="s">
        <v>200</v>
      </c>
      <c r="E1945" s="692">
        <v>908.0</v>
      </c>
      <c r="F1945" s="692">
        <v>47.0</v>
      </c>
      <c r="G1945" s="692">
        <v>12.0</v>
      </c>
      <c r="H1945" s="692">
        <v>0.0</v>
      </c>
      <c r="I1945" s="692">
        <v>12.0</v>
      </c>
      <c r="J1945" s="693">
        <v>1.0</v>
      </c>
      <c r="K1945" s="21" t="s">
        <v>13461</v>
      </c>
      <c r="L1945" s="21">
        <v>2.422408808E9</v>
      </c>
      <c r="M1945" s="21" t="s">
        <v>47</v>
      </c>
      <c r="N1945" s="21" t="s">
        <v>1923</v>
      </c>
      <c r="O1945" s="21" t="s">
        <v>13667</v>
      </c>
      <c r="P1945" s="21" t="s">
        <v>12505</v>
      </c>
      <c r="Q1945" s="61">
        <f>COUNTIF('Hedef Liste'!$A:$A,A1945)</f>
        <v>0</v>
      </c>
    </row>
    <row r="1946" hidden="1">
      <c r="A1946" s="21" t="s">
        <v>5993</v>
      </c>
      <c r="B1946" s="21" t="s">
        <v>5994</v>
      </c>
      <c r="C1946" s="691" t="s">
        <v>12489</v>
      </c>
      <c r="D1946" s="21" t="s">
        <v>63</v>
      </c>
      <c r="E1946" s="692">
        <v>632.0</v>
      </c>
      <c r="F1946" s="692">
        <v>33.0</v>
      </c>
      <c r="G1946" s="692">
        <v>13.0</v>
      </c>
      <c r="H1946" s="692">
        <v>7.0</v>
      </c>
      <c r="I1946" s="692">
        <v>20.0</v>
      </c>
      <c r="J1946" s="693">
        <v>0.65</v>
      </c>
      <c r="K1946" s="21" t="s">
        <v>5995</v>
      </c>
      <c r="L1946" s="21">
        <v>2.423181666E9</v>
      </c>
      <c r="M1946" s="21" t="s">
        <v>47</v>
      </c>
      <c r="N1946" s="21" t="s">
        <v>227</v>
      </c>
      <c r="O1946" s="21" t="s">
        <v>5996</v>
      </c>
      <c r="P1946" s="21" t="s">
        <v>12490</v>
      </c>
      <c r="Q1946" s="61">
        <f>COUNTIF('Hedef Liste'!$A:$A,A1946)</f>
        <v>1</v>
      </c>
    </row>
    <row r="1947" hidden="1">
      <c r="A1947" s="21" t="s">
        <v>5322</v>
      </c>
      <c r="B1947" s="21" t="s">
        <v>5323</v>
      </c>
      <c r="C1947" s="691" t="s">
        <v>12489</v>
      </c>
      <c r="D1947" s="21" t="s">
        <v>4025</v>
      </c>
      <c r="E1947" s="692">
        <v>104.0</v>
      </c>
      <c r="F1947" s="692">
        <v>13.0</v>
      </c>
      <c r="G1947" s="692">
        <v>9.0</v>
      </c>
      <c r="H1947" s="692">
        <v>1.0</v>
      </c>
      <c r="I1947" s="692">
        <v>10.0</v>
      </c>
      <c r="J1947" s="693">
        <v>0.9</v>
      </c>
      <c r="K1947" s="21" t="s">
        <v>5324</v>
      </c>
      <c r="L1947" s="21">
        <v>5.524210669E9</v>
      </c>
      <c r="M1947" s="21" t="s">
        <v>47</v>
      </c>
      <c r="N1947" s="21" t="s">
        <v>349</v>
      </c>
      <c r="O1947" s="21" t="s">
        <v>5325</v>
      </c>
      <c r="P1947" s="21" t="s">
        <v>12490</v>
      </c>
      <c r="Q1947" s="61">
        <f>COUNTIF('Hedef Liste'!$A:$A,A1947)</f>
        <v>1</v>
      </c>
    </row>
    <row r="1948" hidden="1">
      <c r="A1948" s="21" t="s">
        <v>4298</v>
      </c>
      <c r="B1948" s="21" t="s">
        <v>13668</v>
      </c>
      <c r="C1948" s="691" t="s">
        <v>12489</v>
      </c>
      <c r="D1948" s="21" t="s">
        <v>818</v>
      </c>
      <c r="E1948" s="692">
        <v>340.0</v>
      </c>
      <c r="F1948" s="692">
        <v>37.0</v>
      </c>
      <c r="G1948" s="692">
        <v>0.0</v>
      </c>
      <c r="H1948" s="692">
        <v>7.0</v>
      </c>
      <c r="I1948" s="692">
        <v>7.0</v>
      </c>
      <c r="J1948" s="693">
        <v>0.0</v>
      </c>
      <c r="K1948" s="21" t="s">
        <v>4300</v>
      </c>
      <c r="L1948" s="21">
        <v>5.543492541E9</v>
      </c>
      <c r="M1948" s="21" t="s">
        <v>138</v>
      </c>
      <c r="N1948" s="21" t="s">
        <v>3636</v>
      </c>
      <c r="O1948" s="21" t="s">
        <v>13669</v>
      </c>
      <c r="P1948" s="21" t="s">
        <v>12490</v>
      </c>
      <c r="Q1948" s="61">
        <f>COUNTIF('Hedef Liste'!$A:$A,A1948)</f>
        <v>1</v>
      </c>
    </row>
    <row r="1949" hidden="1">
      <c r="A1949" s="21" t="s">
        <v>3127</v>
      </c>
      <c r="B1949" s="21" t="s">
        <v>3128</v>
      </c>
      <c r="C1949" s="691" t="s">
        <v>12489</v>
      </c>
      <c r="D1949" s="21" t="s">
        <v>45</v>
      </c>
      <c r="E1949" s="692">
        <v>147.0</v>
      </c>
      <c r="F1949" s="692">
        <v>47.0</v>
      </c>
      <c r="G1949" s="692">
        <v>0.0</v>
      </c>
      <c r="H1949" s="692">
        <v>16.0</v>
      </c>
      <c r="I1949" s="692">
        <v>16.0</v>
      </c>
      <c r="J1949" s="693">
        <v>0.0</v>
      </c>
      <c r="K1949" s="21" t="s">
        <v>3129</v>
      </c>
      <c r="L1949" s="21">
        <v>5.433461314E9</v>
      </c>
      <c r="M1949" s="21" t="s">
        <v>47</v>
      </c>
      <c r="N1949" s="21" t="s">
        <v>1923</v>
      </c>
      <c r="O1949" s="21" t="s">
        <v>3130</v>
      </c>
      <c r="P1949" s="21" t="s">
        <v>12490</v>
      </c>
      <c r="Q1949" s="61">
        <f>COUNTIF('Hedef Liste'!$A:$A,A1949)</f>
        <v>1</v>
      </c>
    </row>
    <row r="1950" hidden="1">
      <c r="A1950" s="21" t="s">
        <v>72</v>
      </c>
      <c r="B1950" s="21" t="s">
        <v>73</v>
      </c>
      <c r="C1950" s="691" t="s">
        <v>12489</v>
      </c>
      <c r="D1950" s="21" t="s">
        <v>74</v>
      </c>
      <c r="E1950" s="692">
        <v>37.0</v>
      </c>
      <c r="F1950" s="692">
        <v>24.0</v>
      </c>
      <c r="G1950" s="692">
        <v>10.0</v>
      </c>
      <c r="H1950" s="692">
        <v>5.0</v>
      </c>
      <c r="I1950" s="692">
        <v>15.0</v>
      </c>
      <c r="J1950" s="693">
        <v>0.67</v>
      </c>
      <c r="K1950" s="21" t="s">
        <v>75</v>
      </c>
      <c r="L1950" s="21">
        <v>5.076681213E9</v>
      </c>
      <c r="M1950" s="21" t="s">
        <v>47</v>
      </c>
      <c r="N1950" s="21" t="s">
        <v>76</v>
      </c>
      <c r="O1950" s="21" t="s">
        <v>77</v>
      </c>
      <c r="P1950" s="21" t="s">
        <v>12490</v>
      </c>
      <c r="Q1950" s="61">
        <f>COUNTIF('Hedef Liste'!$A:$A,A1950)</f>
        <v>1</v>
      </c>
    </row>
    <row r="1951" hidden="1">
      <c r="A1951" s="21" t="s">
        <v>2610</v>
      </c>
      <c r="B1951" s="21" t="s">
        <v>2611</v>
      </c>
      <c r="C1951" s="691" t="s">
        <v>12489</v>
      </c>
      <c r="D1951" s="21" t="s">
        <v>63</v>
      </c>
      <c r="F1951" s="694"/>
      <c r="G1951" s="692">
        <v>13.0</v>
      </c>
      <c r="H1951" s="692">
        <v>1.0</v>
      </c>
      <c r="I1951" s="692">
        <v>14.0</v>
      </c>
      <c r="J1951" s="693">
        <v>0.93</v>
      </c>
      <c r="K1951" s="21" t="s">
        <v>2612</v>
      </c>
      <c r="L1951" s="21">
        <v>5.54151429E9</v>
      </c>
      <c r="M1951" s="21" t="s">
        <v>65</v>
      </c>
      <c r="N1951" s="21" t="s">
        <v>707</v>
      </c>
      <c r="O1951" s="21" t="s">
        <v>2613</v>
      </c>
      <c r="P1951" s="21" t="s">
        <v>12490</v>
      </c>
      <c r="Q1951" s="61">
        <f>COUNTIF('Hedef Liste'!$A:$A,A1951)</f>
        <v>1</v>
      </c>
    </row>
    <row r="1952" hidden="1">
      <c r="A1952" s="21" t="s">
        <v>1010</v>
      </c>
      <c r="B1952" s="21" t="s">
        <v>1011</v>
      </c>
      <c r="C1952" s="691" t="s">
        <v>12489</v>
      </c>
      <c r="D1952" s="21" t="s">
        <v>152</v>
      </c>
      <c r="E1952" s="692">
        <v>53.0</v>
      </c>
      <c r="F1952" s="692">
        <v>33.0</v>
      </c>
      <c r="G1952" s="692">
        <v>0.0</v>
      </c>
      <c r="H1952" s="692">
        <v>24.0</v>
      </c>
      <c r="I1952" s="692">
        <v>24.0</v>
      </c>
      <c r="J1952" s="693">
        <v>0.0</v>
      </c>
      <c r="K1952" s="21" t="s">
        <v>1012</v>
      </c>
      <c r="L1952" s="21">
        <v>2.429997739E9</v>
      </c>
      <c r="M1952" s="21" t="s">
        <v>65</v>
      </c>
      <c r="N1952" s="21" t="s">
        <v>427</v>
      </c>
      <c r="O1952" s="21" t="s">
        <v>1013</v>
      </c>
      <c r="P1952" s="21" t="s">
        <v>12490</v>
      </c>
      <c r="Q1952" s="61">
        <f>COUNTIF('Hedef Liste'!$A:$A,A1952)</f>
        <v>1</v>
      </c>
    </row>
    <row r="1953" hidden="1">
      <c r="A1953" s="21" t="s">
        <v>7274</v>
      </c>
      <c r="B1953" s="21" t="s">
        <v>7275</v>
      </c>
      <c r="C1953" s="691" t="s">
        <v>12489</v>
      </c>
      <c r="D1953" s="21" t="s">
        <v>110</v>
      </c>
      <c r="E1953" s="692">
        <v>78.0</v>
      </c>
      <c r="F1953" s="692">
        <v>23.0</v>
      </c>
      <c r="G1953" s="692">
        <v>0.0</v>
      </c>
      <c r="H1953" s="692">
        <v>57.0</v>
      </c>
      <c r="I1953" s="692">
        <v>57.0</v>
      </c>
      <c r="J1953" s="696">
        <v>0.0</v>
      </c>
      <c r="K1953" s="21" t="s">
        <v>1012</v>
      </c>
      <c r="L1953" s="21">
        <v>2.429997739E9</v>
      </c>
      <c r="M1953" s="21" t="s">
        <v>65</v>
      </c>
      <c r="N1953" s="21" t="s">
        <v>427</v>
      </c>
      <c r="O1953" s="21" t="s">
        <v>1013</v>
      </c>
      <c r="P1953" s="21" t="s">
        <v>12490</v>
      </c>
      <c r="Q1953" s="61">
        <f>COUNTIF('Hedef Liste'!$A:$A,A1953)</f>
        <v>1</v>
      </c>
    </row>
    <row r="1954" hidden="1">
      <c r="A1954" s="21" t="s">
        <v>6862</v>
      </c>
      <c r="B1954" s="21" t="s">
        <v>6863</v>
      </c>
      <c r="C1954" s="691" t="s">
        <v>12489</v>
      </c>
      <c r="D1954" s="21" t="s">
        <v>233</v>
      </c>
      <c r="E1954" s="694"/>
      <c r="F1954" s="694"/>
      <c r="G1954" s="692">
        <v>0.0</v>
      </c>
      <c r="H1954" s="692">
        <v>124.0</v>
      </c>
      <c r="I1954" s="692">
        <v>124.0</v>
      </c>
      <c r="J1954" s="696">
        <v>0.0</v>
      </c>
      <c r="K1954" s="21" t="s">
        <v>6864</v>
      </c>
      <c r="L1954" s="21">
        <v>5.550653595E9</v>
      </c>
      <c r="M1954" s="21" t="s">
        <v>138</v>
      </c>
      <c r="N1954" s="21" t="s">
        <v>333</v>
      </c>
      <c r="O1954" s="21" t="s">
        <v>6865</v>
      </c>
      <c r="P1954" s="21" t="s">
        <v>12490</v>
      </c>
      <c r="Q1954" s="61">
        <f>COUNTIF('Hedef Liste'!$A:$A,A1954)</f>
        <v>1</v>
      </c>
    </row>
    <row r="1955" hidden="1">
      <c r="A1955" s="21" t="s">
        <v>7396</v>
      </c>
      <c r="B1955" s="21" t="s">
        <v>13670</v>
      </c>
      <c r="C1955" s="691" t="s">
        <v>12489</v>
      </c>
      <c r="D1955" s="21" t="s">
        <v>818</v>
      </c>
      <c r="E1955" s="692">
        <v>15.0</v>
      </c>
      <c r="F1955" s="692">
        <v>9.0</v>
      </c>
      <c r="G1955" s="692">
        <v>27.0</v>
      </c>
      <c r="H1955" s="692">
        <v>14.0</v>
      </c>
      <c r="I1955" s="692">
        <v>41.0</v>
      </c>
      <c r="J1955" s="693">
        <v>0.66</v>
      </c>
      <c r="K1955" s="21" t="s">
        <v>5800</v>
      </c>
      <c r="L1955" s="21">
        <v>5.322754182E9</v>
      </c>
      <c r="M1955" s="21" t="s">
        <v>47</v>
      </c>
      <c r="N1955" s="21" t="s">
        <v>145</v>
      </c>
      <c r="O1955" s="21" t="s">
        <v>5801</v>
      </c>
      <c r="P1955" s="21" t="s">
        <v>12490</v>
      </c>
      <c r="Q1955" s="61">
        <f>COUNTIF('Hedef Liste'!$A:$A,A1955)</f>
        <v>1</v>
      </c>
    </row>
    <row r="1956" hidden="1">
      <c r="A1956" s="21" t="s">
        <v>3513</v>
      </c>
      <c r="B1956" s="21" t="s">
        <v>3514</v>
      </c>
      <c r="C1956" s="691" t="s">
        <v>12489</v>
      </c>
      <c r="D1956" s="21" t="s">
        <v>200</v>
      </c>
      <c r="E1956" s="692">
        <v>357.0</v>
      </c>
      <c r="F1956" s="692">
        <v>331.0</v>
      </c>
      <c r="G1956" s="692">
        <v>0.0</v>
      </c>
      <c r="H1956" s="692">
        <v>18.0</v>
      </c>
      <c r="I1956" s="692">
        <v>18.0</v>
      </c>
      <c r="J1956" s="693">
        <v>0.0</v>
      </c>
      <c r="K1956" s="21" t="s">
        <v>3515</v>
      </c>
      <c r="L1956" s="21">
        <v>2.425049336E9</v>
      </c>
      <c r="M1956" s="21" t="s">
        <v>65</v>
      </c>
      <c r="N1956" s="21" t="s">
        <v>112</v>
      </c>
      <c r="O1956" s="21" t="s">
        <v>3516</v>
      </c>
      <c r="P1956" s="21" t="s">
        <v>12490</v>
      </c>
      <c r="Q1956" s="61">
        <f>COUNTIF('Hedef Liste'!$A:$A,A1956)</f>
        <v>1</v>
      </c>
    </row>
    <row r="1957" hidden="1">
      <c r="A1957" s="21" t="s">
        <v>6597</v>
      </c>
      <c r="B1957" s="21" t="s">
        <v>6598</v>
      </c>
      <c r="C1957" s="691" t="s">
        <v>12489</v>
      </c>
      <c r="D1957" s="21" t="s">
        <v>63</v>
      </c>
      <c r="E1957" s="692">
        <v>427.0</v>
      </c>
      <c r="F1957" s="692">
        <v>12.0</v>
      </c>
      <c r="G1957" s="692">
        <v>0.0</v>
      </c>
      <c r="H1957" s="692">
        <v>11.0</v>
      </c>
      <c r="I1957" s="692">
        <v>11.0</v>
      </c>
      <c r="J1957" s="693">
        <v>0.0</v>
      </c>
      <c r="K1957" s="21" t="s">
        <v>6599</v>
      </c>
      <c r="L1957" s="21">
        <v>5.393550302E9</v>
      </c>
      <c r="M1957" s="21" t="s">
        <v>65</v>
      </c>
      <c r="N1957" s="21" t="s">
        <v>550</v>
      </c>
      <c r="O1957" s="21" t="s">
        <v>6600</v>
      </c>
      <c r="P1957" s="21" t="s">
        <v>12490</v>
      </c>
      <c r="Q1957" s="61">
        <f>COUNTIF('Hedef Liste'!$A:$A,A1957)</f>
        <v>1</v>
      </c>
    </row>
    <row r="1958" hidden="1">
      <c r="A1958" s="21" t="s">
        <v>7993</v>
      </c>
      <c r="B1958" s="21" t="s">
        <v>7994</v>
      </c>
      <c r="C1958" s="691" t="s">
        <v>12489</v>
      </c>
      <c r="D1958" s="21" t="s">
        <v>419</v>
      </c>
      <c r="E1958" s="692">
        <v>202.0</v>
      </c>
      <c r="F1958" s="692">
        <v>16.0</v>
      </c>
      <c r="G1958" s="692">
        <v>9.0</v>
      </c>
      <c r="H1958" s="692">
        <v>11.0</v>
      </c>
      <c r="I1958" s="692">
        <v>20.0</v>
      </c>
      <c r="J1958" s="693">
        <v>0.45</v>
      </c>
      <c r="K1958" s="21" t="s">
        <v>7995</v>
      </c>
      <c r="L1958" s="21">
        <v>2.423256307E9</v>
      </c>
      <c r="M1958" s="21" t="s">
        <v>65</v>
      </c>
      <c r="N1958" s="21" t="s">
        <v>1501</v>
      </c>
      <c r="O1958" s="21" t="s">
        <v>7996</v>
      </c>
      <c r="P1958" s="21" t="s">
        <v>12490</v>
      </c>
      <c r="Q1958" s="61">
        <f>COUNTIF('Hedef Liste'!$A:$A,A1958)</f>
        <v>1</v>
      </c>
    </row>
    <row r="1959" hidden="1">
      <c r="A1959" s="21" t="s">
        <v>752</v>
      </c>
      <c r="B1959" s="21" t="s">
        <v>753</v>
      </c>
      <c r="C1959" s="691" t="s">
        <v>12489</v>
      </c>
      <c r="D1959" s="21" t="s">
        <v>152</v>
      </c>
      <c r="E1959" s="692">
        <v>350.0</v>
      </c>
      <c r="F1959" s="692">
        <v>18.0</v>
      </c>
      <c r="G1959" s="692">
        <v>0.0</v>
      </c>
      <c r="H1959" s="692">
        <v>15.0</v>
      </c>
      <c r="I1959" s="692">
        <v>15.0</v>
      </c>
      <c r="J1959" s="696">
        <v>0.0</v>
      </c>
      <c r="K1959" s="21" t="s">
        <v>754</v>
      </c>
      <c r="L1959" s="21">
        <v>2.422277476E9</v>
      </c>
      <c r="M1959" s="21" t="s">
        <v>65</v>
      </c>
      <c r="N1959" s="21" t="s">
        <v>755</v>
      </c>
      <c r="O1959" s="21" t="s">
        <v>756</v>
      </c>
      <c r="P1959" s="21" t="s">
        <v>12490</v>
      </c>
      <c r="Q1959" s="61">
        <f>COUNTIF('Hedef Liste'!$A:$A,A1959)</f>
        <v>1</v>
      </c>
    </row>
    <row r="1960" hidden="1">
      <c r="A1960" s="21" t="s">
        <v>2873</v>
      </c>
      <c r="B1960" s="21" t="s">
        <v>2874</v>
      </c>
      <c r="C1960" s="691" t="s">
        <v>12489</v>
      </c>
      <c r="D1960" s="21" t="s">
        <v>344</v>
      </c>
      <c r="E1960" s="692">
        <v>704.0</v>
      </c>
      <c r="F1960" s="692">
        <v>66.0</v>
      </c>
      <c r="G1960" s="692">
        <v>0.0</v>
      </c>
      <c r="H1960" s="692">
        <v>14.0</v>
      </c>
      <c r="I1960" s="692">
        <v>14.0</v>
      </c>
      <c r="J1960" s="693">
        <v>0.0</v>
      </c>
      <c r="K1960" s="21" t="s">
        <v>2875</v>
      </c>
      <c r="L1960" s="21">
        <v>2.423441818E9</v>
      </c>
      <c r="M1960" s="21" t="s">
        <v>47</v>
      </c>
      <c r="N1960" s="21" t="s">
        <v>227</v>
      </c>
      <c r="O1960" s="21" t="s">
        <v>2876</v>
      </c>
      <c r="P1960" s="21" t="s">
        <v>12490</v>
      </c>
      <c r="Q1960" s="61">
        <f>COUNTIF('Hedef Liste'!$A:$A,A1960)</f>
        <v>1</v>
      </c>
    </row>
    <row r="1961" hidden="1">
      <c r="A1961" s="21" t="s">
        <v>13671</v>
      </c>
      <c r="B1961" s="21" t="s">
        <v>13672</v>
      </c>
      <c r="C1961" s="691" t="s">
        <v>12489</v>
      </c>
      <c r="D1961" s="21" t="s">
        <v>152</v>
      </c>
      <c r="E1961" s="692">
        <v>5519.0</v>
      </c>
      <c r="F1961" s="692">
        <v>292.0</v>
      </c>
      <c r="G1961" s="692">
        <v>29.0</v>
      </c>
      <c r="H1961" s="692">
        <v>4.0</v>
      </c>
      <c r="I1961" s="692">
        <v>33.0</v>
      </c>
      <c r="J1961" s="693">
        <v>0.88</v>
      </c>
      <c r="K1961" s="21" t="s">
        <v>13673</v>
      </c>
      <c r="L1961" s="21">
        <v>2.422300505E9</v>
      </c>
      <c r="M1961" s="21" t="s">
        <v>138</v>
      </c>
      <c r="N1961" s="21" t="s">
        <v>3636</v>
      </c>
      <c r="O1961" s="21" t="s">
        <v>13674</v>
      </c>
      <c r="P1961" s="21" t="s">
        <v>12505</v>
      </c>
      <c r="Q1961" s="61">
        <f>COUNTIF('Hedef Liste'!$A:$A,A1961)</f>
        <v>0</v>
      </c>
    </row>
    <row r="1962" hidden="1">
      <c r="A1962" s="21" t="s">
        <v>7187</v>
      </c>
      <c r="B1962" s="21" t="s">
        <v>7188</v>
      </c>
      <c r="C1962" s="691" t="s">
        <v>12489</v>
      </c>
      <c r="D1962" s="21" t="s">
        <v>5859</v>
      </c>
      <c r="E1962" s="692">
        <v>138.0</v>
      </c>
      <c r="F1962" s="692">
        <v>28.0</v>
      </c>
      <c r="G1962" s="692">
        <v>0.0</v>
      </c>
      <c r="H1962" s="692">
        <v>18.0</v>
      </c>
      <c r="I1962" s="692">
        <v>18.0</v>
      </c>
      <c r="J1962" s="693">
        <v>0.0</v>
      </c>
      <c r="K1962" s="21" t="s">
        <v>7189</v>
      </c>
      <c r="L1962" s="21">
        <v>2.425046667E9</v>
      </c>
      <c r="M1962" s="21" t="s">
        <v>138</v>
      </c>
      <c r="N1962" s="21" t="s">
        <v>320</v>
      </c>
      <c r="O1962" s="21" t="s">
        <v>2766</v>
      </c>
      <c r="P1962" s="21" t="s">
        <v>12490</v>
      </c>
      <c r="Q1962" s="61">
        <f>COUNTIF('Hedef Liste'!$A:$A,A1962)</f>
        <v>1</v>
      </c>
    </row>
    <row r="1963" hidden="1">
      <c r="A1963" s="21" t="s">
        <v>2278</v>
      </c>
      <c r="B1963" s="21" t="s">
        <v>13675</v>
      </c>
      <c r="C1963" s="691" t="s">
        <v>12489</v>
      </c>
      <c r="D1963" s="21" t="s">
        <v>344</v>
      </c>
      <c r="E1963" s="692">
        <v>771.0</v>
      </c>
      <c r="F1963" s="692">
        <v>95.0</v>
      </c>
      <c r="G1963" s="692">
        <v>0.0</v>
      </c>
      <c r="H1963" s="692">
        <v>46.0</v>
      </c>
      <c r="I1963" s="692">
        <v>46.0</v>
      </c>
      <c r="J1963" s="693">
        <v>0.0</v>
      </c>
      <c r="K1963" s="21" t="s">
        <v>2280</v>
      </c>
      <c r="L1963" s="21">
        <v>2.425029606E9</v>
      </c>
      <c r="M1963" s="21" t="s">
        <v>47</v>
      </c>
      <c r="N1963" s="21" t="s">
        <v>187</v>
      </c>
      <c r="O1963" s="21" t="s">
        <v>2281</v>
      </c>
      <c r="P1963" s="21" t="s">
        <v>12490</v>
      </c>
      <c r="Q1963" s="61">
        <f>COUNTIF('Hedef Liste'!$A:$A,A1963)</f>
        <v>1</v>
      </c>
    </row>
    <row r="1964" hidden="1">
      <c r="A1964" s="21" t="s">
        <v>5446</v>
      </c>
      <c r="B1964" s="21" t="s">
        <v>5447</v>
      </c>
      <c r="C1964" s="691" t="s">
        <v>12489</v>
      </c>
      <c r="D1964" s="21" t="s">
        <v>152</v>
      </c>
      <c r="E1964" s="692">
        <v>1432.0</v>
      </c>
      <c r="F1964" s="692">
        <v>126.0</v>
      </c>
      <c r="G1964" s="692">
        <v>0.0</v>
      </c>
      <c r="H1964" s="692">
        <v>34.0</v>
      </c>
      <c r="I1964" s="692">
        <v>34.0</v>
      </c>
      <c r="J1964" s="693">
        <v>0.0</v>
      </c>
      <c r="K1964" s="21" t="s">
        <v>5448</v>
      </c>
      <c r="L1964" s="21">
        <v>2.428891181E9</v>
      </c>
      <c r="M1964" s="21" t="s">
        <v>327</v>
      </c>
      <c r="N1964" s="21" t="s">
        <v>1398</v>
      </c>
      <c r="O1964" s="21" t="s">
        <v>5449</v>
      </c>
      <c r="P1964" s="21" t="s">
        <v>12490</v>
      </c>
      <c r="Q1964" s="61">
        <f>COUNTIF('Hedef Liste'!$A:$A,A1964)</f>
        <v>1</v>
      </c>
    </row>
    <row r="1965" hidden="1">
      <c r="A1965" s="21" t="s">
        <v>4444</v>
      </c>
      <c r="B1965" s="21" t="s">
        <v>4445</v>
      </c>
      <c r="C1965" s="691" t="s">
        <v>12489</v>
      </c>
      <c r="D1965" s="21" t="s">
        <v>63</v>
      </c>
      <c r="E1965" s="692">
        <v>321.0</v>
      </c>
      <c r="F1965" s="694"/>
      <c r="G1965" s="692">
        <v>0.0</v>
      </c>
      <c r="H1965" s="692">
        <v>8.0</v>
      </c>
      <c r="I1965" s="692">
        <v>8.0</v>
      </c>
      <c r="J1965" s="696">
        <v>0.0</v>
      </c>
      <c r="K1965" s="21" t="s">
        <v>4446</v>
      </c>
      <c r="L1965" s="21">
        <v>5.070665241E9</v>
      </c>
      <c r="M1965" s="21" t="s">
        <v>58</v>
      </c>
      <c r="N1965" s="21" t="s">
        <v>4447</v>
      </c>
      <c r="O1965" s="21" t="s">
        <v>4448</v>
      </c>
      <c r="P1965" s="21" t="s">
        <v>12490</v>
      </c>
      <c r="Q1965" s="61">
        <f>COUNTIF('Hedef Liste'!$A:$A,A1965)</f>
        <v>1</v>
      </c>
    </row>
    <row r="1966" hidden="1">
      <c r="A1966" s="21" t="s">
        <v>7769</v>
      </c>
      <c r="B1966" s="21" t="s">
        <v>7770</v>
      </c>
      <c r="C1966" s="691" t="s">
        <v>12489</v>
      </c>
      <c r="D1966" s="21" t="s">
        <v>74</v>
      </c>
      <c r="E1966" s="692">
        <v>67.0</v>
      </c>
      <c r="F1966" s="692">
        <v>3.0</v>
      </c>
      <c r="G1966" s="692">
        <v>0.0</v>
      </c>
      <c r="H1966" s="692">
        <v>19.0</v>
      </c>
      <c r="I1966" s="692">
        <v>19.0</v>
      </c>
      <c r="J1966" s="696">
        <v>0.0</v>
      </c>
      <c r="K1966" s="21" t="s">
        <v>7771</v>
      </c>
      <c r="L1966" s="21">
        <v>5.422020007E9</v>
      </c>
      <c r="M1966" s="21" t="s">
        <v>47</v>
      </c>
      <c r="N1966" s="21" t="s">
        <v>719</v>
      </c>
      <c r="O1966" s="21" t="s">
        <v>7772</v>
      </c>
      <c r="P1966" s="21" t="s">
        <v>12490</v>
      </c>
      <c r="Q1966" s="61">
        <f>COUNTIF('Hedef Liste'!$A:$A,A1966)</f>
        <v>1</v>
      </c>
    </row>
    <row r="1967" hidden="1">
      <c r="A1967" s="21" t="s">
        <v>4425</v>
      </c>
      <c r="B1967" s="21" t="s">
        <v>4426</v>
      </c>
      <c r="C1967" s="691" t="s">
        <v>12489</v>
      </c>
      <c r="D1967" s="21" t="s">
        <v>45</v>
      </c>
      <c r="E1967" s="692">
        <v>249.0</v>
      </c>
      <c r="F1967" s="692">
        <v>9.0</v>
      </c>
      <c r="G1967" s="692">
        <v>0.0</v>
      </c>
      <c r="H1967" s="692">
        <v>21.0</v>
      </c>
      <c r="I1967" s="692">
        <v>21.0</v>
      </c>
      <c r="J1967" s="693">
        <v>0.0</v>
      </c>
      <c r="K1967" s="21" t="s">
        <v>57</v>
      </c>
      <c r="L1967" s="21">
        <v>5.013583038E9</v>
      </c>
      <c r="M1967" s="21" t="s">
        <v>58</v>
      </c>
      <c r="N1967" s="21" t="s">
        <v>59</v>
      </c>
      <c r="O1967" s="21" t="s">
        <v>60</v>
      </c>
      <c r="P1967" s="21" t="s">
        <v>12490</v>
      </c>
      <c r="Q1967" s="61">
        <f>COUNTIF('Hedef Liste'!$A:$A,A1967)</f>
        <v>1</v>
      </c>
    </row>
    <row r="1968" hidden="1">
      <c r="A1968" s="21" t="s">
        <v>2237</v>
      </c>
      <c r="B1968" s="21" t="s">
        <v>2238</v>
      </c>
      <c r="C1968" s="691" t="s">
        <v>12510</v>
      </c>
      <c r="D1968" s="21" t="s">
        <v>233</v>
      </c>
      <c r="E1968" s="692">
        <v>10.0</v>
      </c>
      <c r="F1968" s="694"/>
      <c r="G1968" s="692">
        <v>0.0</v>
      </c>
      <c r="H1968" s="692">
        <v>20.0</v>
      </c>
      <c r="I1968" s="692">
        <v>20.0</v>
      </c>
      <c r="J1968" s="693">
        <v>0.0</v>
      </c>
      <c r="K1968" s="21" t="s">
        <v>2239</v>
      </c>
      <c r="L1968" s="21">
        <v>5.061253916E9</v>
      </c>
      <c r="M1968" s="21" t="s">
        <v>47</v>
      </c>
      <c r="N1968" s="21" t="s">
        <v>495</v>
      </c>
      <c r="O1968" s="21" t="s">
        <v>2240</v>
      </c>
      <c r="P1968" s="21" t="s">
        <v>12490</v>
      </c>
      <c r="Q1968" s="61">
        <f>COUNTIF('Hedef Liste'!$A:$A,A1968)</f>
        <v>1</v>
      </c>
    </row>
    <row r="1969" hidden="1">
      <c r="A1969" s="21" t="s">
        <v>806</v>
      </c>
      <c r="B1969" s="21" t="s">
        <v>807</v>
      </c>
      <c r="C1969" s="691" t="s">
        <v>12489</v>
      </c>
      <c r="D1969" s="21" t="s">
        <v>200</v>
      </c>
      <c r="E1969" s="692">
        <v>2.0</v>
      </c>
      <c r="F1969" s="694"/>
      <c r="G1969" s="692">
        <v>0.0</v>
      </c>
      <c r="H1969" s="692">
        <v>40.0</v>
      </c>
      <c r="I1969" s="692">
        <v>40.0</v>
      </c>
      <c r="J1969" s="693">
        <v>0.0</v>
      </c>
      <c r="K1969" s="21" t="s">
        <v>808</v>
      </c>
      <c r="L1969" s="21">
        <v>5.516444465E9</v>
      </c>
      <c r="M1969" s="21" t="s">
        <v>368</v>
      </c>
      <c r="N1969" s="21" t="s">
        <v>369</v>
      </c>
      <c r="O1969" s="21" t="s">
        <v>809</v>
      </c>
      <c r="P1969" s="21" t="s">
        <v>12490</v>
      </c>
      <c r="Q1969" s="61">
        <f>COUNTIF('Hedef Liste'!$A:$A,A1969)</f>
        <v>1</v>
      </c>
    </row>
    <row r="1970" hidden="1">
      <c r="A1970" s="21" t="s">
        <v>241</v>
      </c>
      <c r="B1970" s="21" t="s">
        <v>242</v>
      </c>
      <c r="C1970" s="691" t="s">
        <v>12489</v>
      </c>
      <c r="D1970" s="21" t="s">
        <v>92</v>
      </c>
      <c r="E1970" s="692">
        <v>23.0</v>
      </c>
      <c r="F1970" s="694"/>
      <c r="G1970" s="692">
        <v>0.0</v>
      </c>
      <c r="H1970" s="692">
        <v>18.0</v>
      </c>
      <c r="I1970" s="692">
        <v>18.0</v>
      </c>
      <c r="J1970" s="693">
        <v>0.0</v>
      </c>
      <c r="K1970" s="21" t="s">
        <v>243</v>
      </c>
      <c r="L1970" s="21">
        <v>5.332478286E9</v>
      </c>
      <c r="M1970" s="21" t="s">
        <v>47</v>
      </c>
      <c r="N1970" s="21" t="s">
        <v>227</v>
      </c>
      <c r="O1970" s="21" t="s">
        <v>244</v>
      </c>
      <c r="P1970" s="21" t="s">
        <v>12490</v>
      </c>
      <c r="Q1970" s="61">
        <f>COUNTIF('Hedef Liste'!$A:$A,A1970)</f>
        <v>1</v>
      </c>
    </row>
    <row r="1971" hidden="1">
      <c r="A1971" s="21" t="s">
        <v>2659</v>
      </c>
      <c r="B1971" s="21" t="s">
        <v>2660</v>
      </c>
      <c r="C1971" s="691" t="s">
        <v>12489</v>
      </c>
      <c r="D1971" s="21" t="s">
        <v>325</v>
      </c>
      <c r="E1971" s="692">
        <v>8.0</v>
      </c>
      <c r="F1971" s="694"/>
      <c r="G1971" s="692">
        <v>7.0</v>
      </c>
      <c r="H1971" s="692">
        <v>6.0</v>
      </c>
      <c r="I1971" s="692">
        <v>13.0</v>
      </c>
      <c r="J1971" s="696">
        <v>0.54</v>
      </c>
      <c r="K1971" s="21" t="s">
        <v>2661</v>
      </c>
      <c r="L1971" s="21">
        <v>5.441002107E9</v>
      </c>
      <c r="M1971" s="21" t="s">
        <v>65</v>
      </c>
      <c r="N1971" s="21" t="s">
        <v>1246</v>
      </c>
      <c r="O1971" s="21" t="s">
        <v>2662</v>
      </c>
      <c r="P1971" s="21" t="s">
        <v>12490</v>
      </c>
      <c r="Q1971" s="61">
        <f>COUNTIF('Hedef Liste'!$A:$A,A1971)</f>
        <v>1</v>
      </c>
    </row>
    <row r="1972" hidden="1">
      <c r="A1972" s="21" t="s">
        <v>7406</v>
      </c>
      <c r="B1972" s="21" t="s">
        <v>13676</v>
      </c>
      <c r="C1972" s="691" t="s">
        <v>12489</v>
      </c>
      <c r="D1972" s="21" t="s">
        <v>45</v>
      </c>
      <c r="E1972" s="692">
        <v>1.0</v>
      </c>
      <c r="F1972" s="694"/>
      <c r="G1972" s="692">
        <v>0.0</v>
      </c>
      <c r="H1972" s="692">
        <v>12.0</v>
      </c>
      <c r="I1972" s="692">
        <v>12.0</v>
      </c>
      <c r="J1972" s="693">
        <v>0.0</v>
      </c>
      <c r="K1972" s="21" t="s">
        <v>7408</v>
      </c>
      <c r="L1972" s="21">
        <v>5.061767472E9</v>
      </c>
      <c r="M1972" s="21" t="s">
        <v>47</v>
      </c>
      <c r="N1972" s="21" t="s">
        <v>81</v>
      </c>
      <c r="O1972" s="21" t="s">
        <v>7409</v>
      </c>
      <c r="P1972" s="21" t="s">
        <v>12490</v>
      </c>
      <c r="Q1972" s="61">
        <f>COUNTIF('Hedef Liste'!$A:$A,A1972)</f>
        <v>1</v>
      </c>
    </row>
    <row r="1973" hidden="1">
      <c r="A1973" s="21" t="s">
        <v>7470</v>
      </c>
      <c r="B1973" s="21" t="s">
        <v>7471</v>
      </c>
      <c r="C1973" s="691" t="s">
        <v>12489</v>
      </c>
      <c r="D1973" s="21" t="s">
        <v>200</v>
      </c>
      <c r="E1973" s="692">
        <v>170.0</v>
      </c>
      <c r="F1973" s="692">
        <v>44.0</v>
      </c>
      <c r="G1973" s="692">
        <v>10.0</v>
      </c>
      <c r="H1973" s="692">
        <v>0.0</v>
      </c>
      <c r="I1973" s="692">
        <v>10.0</v>
      </c>
      <c r="J1973" s="693">
        <v>1.0</v>
      </c>
      <c r="K1973" s="21" t="s">
        <v>7472</v>
      </c>
      <c r="L1973" s="21">
        <v>5.346138707E9</v>
      </c>
      <c r="M1973" s="21" t="s">
        <v>65</v>
      </c>
      <c r="N1973" s="21" t="s">
        <v>66</v>
      </c>
      <c r="O1973" s="21" t="s">
        <v>7473</v>
      </c>
      <c r="P1973" s="21" t="s">
        <v>12490</v>
      </c>
      <c r="Q1973" s="61">
        <f>COUNTIF('Hedef Liste'!$A:$A,A1973)</f>
        <v>1</v>
      </c>
    </row>
    <row r="1974" hidden="1">
      <c r="A1974" s="21" t="s">
        <v>1538</v>
      </c>
      <c r="B1974" s="21" t="s">
        <v>1539</v>
      </c>
      <c r="C1974" s="691" t="s">
        <v>12489</v>
      </c>
      <c r="D1974" s="21" t="s">
        <v>818</v>
      </c>
      <c r="E1974" s="692">
        <v>6.0</v>
      </c>
      <c r="F1974" s="694"/>
      <c r="G1974" s="692">
        <v>8.0</v>
      </c>
      <c r="H1974" s="692">
        <v>0.0</v>
      </c>
      <c r="I1974" s="692">
        <v>8.0</v>
      </c>
      <c r="J1974" s="693">
        <v>1.0</v>
      </c>
      <c r="K1974" s="21" t="s">
        <v>1535</v>
      </c>
      <c r="L1974" s="21">
        <v>5.358887437E9</v>
      </c>
      <c r="M1974" s="21" t="s">
        <v>65</v>
      </c>
      <c r="N1974" s="21" t="s">
        <v>356</v>
      </c>
      <c r="O1974" s="21" t="s">
        <v>1540</v>
      </c>
      <c r="P1974" s="21" t="s">
        <v>12490</v>
      </c>
      <c r="Q1974" s="61">
        <f>COUNTIF('Hedef Liste'!$A:$A,A1974)</f>
        <v>1</v>
      </c>
    </row>
    <row r="1975" hidden="1">
      <c r="A1975" s="21" t="s">
        <v>2192</v>
      </c>
      <c r="B1975" s="21" t="s">
        <v>2193</v>
      </c>
      <c r="C1975" s="691" t="s">
        <v>12489</v>
      </c>
      <c r="D1975" s="21" t="s">
        <v>200</v>
      </c>
      <c r="E1975" s="692">
        <v>535.0</v>
      </c>
      <c r="F1975" s="692">
        <v>108.0</v>
      </c>
      <c r="G1975" s="692">
        <v>0.0</v>
      </c>
      <c r="H1975" s="692">
        <v>17.0</v>
      </c>
      <c r="I1975" s="692">
        <v>17.0</v>
      </c>
      <c r="J1975" s="693">
        <v>0.0</v>
      </c>
      <c r="K1975" s="21" t="s">
        <v>2194</v>
      </c>
      <c r="L1975" s="21">
        <v>5.427407901E9</v>
      </c>
      <c r="M1975" s="21" t="s">
        <v>65</v>
      </c>
      <c r="N1975" s="21" t="s">
        <v>427</v>
      </c>
      <c r="O1975" s="21" t="s">
        <v>2195</v>
      </c>
      <c r="P1975" s="21" t="s">
        <v>12490</v>
      </c>
      <c r="Q1975" s="61">
        <f>COUNTIF('Hedef Liste'!$A:$A,A1975)</f>
        <v>1</v>
      </c>
    </row>
    <row r="1976" hidden="1">
      <c r="A1976" s="21" t="s">
        <v>3613</v>
      </c>
      <c r="B1976" s="21" t="s">
        <v>3614</v>
      </c>
      <c r="C1976" s="691" t="s">
        <v>12489</v>
      </c>
      <c r="D1976" s="21" t="s">
        <v>233</v>
      </c>
      <c r="E1976" s="694"/>
      <c r="F1976" s="694"/>
      <c r="G1976" s="692">
        <v>0.0</v>
      </c>
      <c r="H1976" s="692">
        <v>11.0</v>
      </c>
      <c r="I1976" s="692">
        <v>11.0</v>
      </c>
      <c r="J1976" s="693">
        <v>0.0</v>
      </c>
      <c r="K1976" s="21" t="s">
        <v>3615</v>
      </c>
      <c r="L1976" s="21">
        <v>2.422443791E9</v>
      </c>
      <c r="M1976" s="21" t="s">
        <v>47</v>
      </c>
      <c r="N1976" s="21" t="s">
        <v>3616</v>
      </c>
      <c r="O1976" s="21" t="s">
        <v>3617</v>
      </c>
      <c r="P1976" s="21" t="s">
        <v>12490</v>
      </c>
      <c r="Q1976" s="61">
        <f>COUNTIF('Hedef Liste'!$A:$A,A1976)</f>
        <v>1</v>
      </c>
    </row>
    <row r="1977" hidden="1">
      <c r="A1977" s="21" t="s">
        <v>5574</v>
      </c>
      <c r="B1977" s="21" t="s">
        <v>5575</v>
      </c>
      <c r="C1977" s="691" t="s">
        <v>12489</v>
      </c>
      <c r="D1977" s="21" t="s">
        <v>325</v>
      </c>
      <c r="E1977" s="692">
        <v>61.0</v>
      </c>
      <c r="F1977" s="692">
        <v>21.0</v>
      </c>
      <c r="G1977" s="692">
        <v>6.0</v>
      </c>
      <c r="H1977" s="692">
        <v>17.0</v>
      </c>
      <c r="I1977" s="692">
        <v>23.0</v>
      </c>
      <c r="J1977" s="693">
        <v>0.26</v>
      </c>
      <c r="K1977" s="21" t="s">
        <v>5576</v>
      </c>
      <c r="L1977" s="21">
        <v>2.427430106E9</v>
      </c>
      <c r="M1977" s="21" t="s">
        <v>58</v>
      </c>
      <c r="N1977" s="21" t="s">
        <v>5577</v>
      </c>
      <c r="O1977" s="21" t="s">
        <v>5578</v>
      </c>
      <c r="P1977" s="21" t="s">
        <v>12490</v>
      </c>
      <c r="Q1977" s="61">
        <f>COUNTIF('Hedef Liste'!$A:$A,A1977)</f>
        <v>1</v>
      </c>
    </row>
    <row r="1978" hidden="1">
      <c r="A1978" s="21" t="s">
        <v>13677</v>
      </c>
      <c r="B1978" s="21" t="s">
        <v>13678</v>
      </c>
      <c r="C1978" s="691" t="s">
        <v>12510</v>
      </c>
      <c r="D1978" s="21" t="s">
        <v>152</v>
      </c>
      <c r="E1978" s="694"/>
      <c r="F1978" s="694"/>
      <c r="G1978" s="692">
        <v>0.0</v>
      </c>
      <c r="H1978" s="692">
        <v>37.0</v>
      </c>
      <c r="I1978" s="692">
        <v>37.0</v>
      </c>
      <c r="J1978" s="693">
        <v>0.0</v>
      </c>
      <c r="K1978" s="21" t="s">
        <v>13679</v>
      </c>
      <c r="L1978" s="21">
        <v>5.373937815E9</v>
      </c>
      <c r="M1978" s="21" t="s">
        <v>327</v>
      </c>
      <c r="N1978" s="21" t="s">
        <v>663</v>
      </c>
      <c r="O1978" s="21" t="s">
        <v>13680</v>
      </c>
      <c r="P1978" s="21" t="s">
        <v>12490</v>
      </c>
      <c r="Q1978" s="61">
        <f>COUNTIF('Hedef Liste'!$A:$A,A1978)</f>
        <v>0</v>
      </c>
    </row>
    <row r="1979" hidden="1">
      <c r="A1979" s="21" t="s">
        <v>4468</v>
      </c>
      <c r="B1979" s="21" t="s">
        <v>4469</v>
      </c>
      <c r="C1979" s="691" t="s">
        <v>12489</v>
      </c>
      <c r="D1979" s="21" t="s">
        <v>63</v>
      </c>
      <c r="E1979" s="692">
        <v>91.0</v>
      </c>
      <c r="F1979" s="692">
        <v>19.0</v>
      </c>
      <c r="G1979" s="692">
        <v>0.0</v>
      </c>
      <c r="H1979" s="692">
        <v>29.0</v>
      </c>
      <c r="I1979" s="692">
        <v>29.0</v>
      </c>
      <c r="J1979" s="693">
        <v>0.0</v>
      </c>
      <c r="K1979" s="21" t="s">
        <v>4470</v>
      </c>
      <c r="L1979" s="21">
        <v>2.42228808E9</v>
      </c>
      <c r="M1979" s="21" t="s">
        <v>138</v>
      </c>
      <c r="N1979" s="21" t="s">
        <v>333</v>
      </c>
      <c r="O1979" s="21" t="s">
        <v>4471</v>
      </c>
      <c r="P1979" s="21" t="s">
        <v>12490</v>
      </c>
      <c r="Q1979" s="61">
        <f>COUNTIF('Hedef Liste'!$A:$A,A1979)</f>
        <v>1</v>
      </c>
    </row>
    <row r="1980" hidden="1">
      <c r="A1980" s="21" t="s">
        <v>7280</v>
      </c>
      <c r="B1980" s="21" t="s">
        <v>7281</v>
      </c>
      <c r="C1980" s="691" t="s">
        <v>12489</v>
      </c>
      <c r="D1980" s="21" t="s">
        <v>325</v>
      </c>
      <c r="E1980" s="694"/>
      <c r="F1980" s="694"/>
      <c r="G1980" s="692">
        <v>0.0</v>
      </c>
      <c r="H1980" s="692">
        <v>16.0</v>
      </c>
      <c r="I1980" s="692">
        <v>16.0</v>
      </c>
      <c r="J1980" s="693">
        <v>0.0</v>
      </c>
      <c r="K1980" s="21" t="s">
        <v>7282</v>
      </c>
      <c r="L1980" s="21">
        <v>5.419376234E9</v>
      </c>
      <c r="M1980" s="21" t="s">
        <v>368</v>
      </c>
      <c r="N1980" s="21" t="s">
        <v>719</v>
      </c>
      <c r="O1980" s="21" t="s">
        <v>7279</v>
      </c>
      <c r="P1980" s="21" t="s">
        <v>12490</v>
      </c>
      <c r="Q1980" s="61">
        <f>COUNTIF('Hedef Liste'!$A:$A,A1980)</f>
        <v>1</v>
      </c>
    </row>
    <row r="1981" hidden="1">
      <c r="A1981" s="21" t="s">
        <v>503</v>
      </c>
      <c r="B1981" s="21" t="s">
        <v>504</v>
      </c>
      <c r="C1981" s="691" t="s">
        <v>12489</v>
      </c>
      <c r="D1981" s="21" t="s">
        <v>325</v>
      </c>
      <c r="E1981" s="695">
        <v>40.0</v>
      </c>
      <c r="F1981" s="692">
        <v>2.0</v>
      </c>
      <c r="G1981" s="692">
        <v>2.0</v>
      </c>
      <c r="H1981" s="692">
        <v>17.0</v>
      </c>
      <c r="I1981" s="692">
        <v>19.0</v>
      </c>
      <c r="J1981" s="693">
        <v>0.11</v>
      </c>
      <c r="K1981" s="21" t="s">
        <v>505</v>
      </c>
      <c r="L1981" s="21">
        <v>2.423120535E9</v>
      </c>
      <c r="M1981" s="21" t="s">
        <v>47</v>
      </c>
      <c r="N1981" s="21" t="s">
        <v>445</v>
      </c>
      <c r="O1981" s="21" t="s">
        <v>506</v>
      </c>
      <c r="P1981" s="21" t="s">
        <v>12490</v>
      </c>
      <c r="Q1981" s="61">
        <f>COUNTIF('Hedef Liste'!$A:$A,A1981)</f>
        <v>1</v>
      </c>
    </row>
    <row r="1982" hidden="1">
      <c r="A1982" s="21" t="s">
        <v>2186</v>
      </c>
      <c r="B1982" s="21" t="s">
        <v>2187</v>
      </c>
      <c r="C1982" s="691" t="s">
        <v>12489</v>
      </c>
      <c r="D1982" s="21" t="s">
        <v>45</v>
      </c>
      <c r="E1982" s="692">
        <v>900.0</v>
      </c>
      <c r="F1982" s="692">
        <v>73.0</v>
      </c>
      <c r="G1982" s="692">
        <v>9.0</v>
      </c>
      <c r="H1982" s="692">
        <v>29.0</v>
      </c>
      <c r="I1982" s="692">
        <v>38.0</v>
      </c>
      <c r="J1982" s="693">
        <v>0.24</v>
      </c>
      <c r="K1982" s="21" t="s">
        <v>2188</v>
      </c>
      <c r="L1982" s="21">
        <v>2.429660076E9</v>
      </c>
      <c r="M1982" s="21" t="s">
        <v>65</v>
      </c>
      <c r="N1982" s="21" t="s">
        <v>1002</v>
      </c>
      <c r="O1982" s="21" t="s">
        <v>2190</v>
      </c>
      <c r="P1982" s="21" t="s">
        <v>12490</v>
      </c>
      <c r="Q1982" s="61">
        <f>COUNTIF('Hedef Liste'!$A:$A,A1982)</f>
        <v>1</v>
      </c>
    </row>
    <row r="1983" hidden="1">
      <c r="A1983" s="21" t="s">
        <v>238</v>
      </c>
      <c r="B1983" s="21" t="s">
        <v>13681</v>
      </c>
      <c r="C1983" s="691" t="s">
        <v>12489</v>
      </c>
      <c r="D1983" s="21" t="s">
        <v>110</v>
      </c>
      <c r="E1983" s="692">
        <v>336.0</v>
      </c>
      <c r="F1983" s="692">
        <v>24.0</v>
      </c>
      <c r="G1983" s="692">
        <v>0.0</v>
      </c>
      <c r="H1983" s="692">
        <v>37.0</v>
      </c>
      <c r="I1983" s="692">
        <v>37.0</v>
      </c>
      <c r="J1983" s="693">
        <v>0.0</v>
      </c>
      <c r="K1983" s="21" t="s">
        <v>234</v>
      </c>
      <c r="L1983" s="21">
        <v>5.45324555E9</v>
      </c>
      <c r="M1983" s="21" t="s">
        <v>47</v>
      </c>
      <c r="N1983" s="21" t="s">
        <v>94</v>
      </c>
      <c r="O1983" s="21" t="s">
        <v>235</v>
      </c>
      <c r="P1983" s="21" t="s">
        <v>12490</v>
      </c>
      <c r="Q1983" s="61">
        <f>COUNTIF('Hedef Liste'!$A:$A,A1983)</f>
        <v>1</v>
      </c>
    </row>
    <row r="1984" hidden="1">
      <c r="A1984" s="21" t="s">
        <v>8362</v>
      </c>
      <c r="B1984" s="21" t="s">
        <v>8363</v>
      </c>
      <c r="C1984" s="691" t="s">
        <v>12489</v>
      </c>
      <c r="D1984" s="21" t="s">
        <v>63</v>
      </c>
      <c r="E1984" s="692">
        <v>4071.0</v>
      </c>
      <c r="F1984" s="692">
        <v>111.0</v>
      </c>
      <c r="G1984" s="692">
        <v>11.0</v>
      </c>
      <c r="H1984" s="692">
        <v>11.0</v>
      </c>
      <c r="I1984" s="692">
        <v>22.0</v>
      </c>
      <c r="J1984" s="693">
        <v>0.5</v>
      </c>
      <c r="K1984" s="21" t="s">
        <v>8364</v>
      </c>
      <c r="L1984" s="21">
        <v>5.31992331E9</v>
      </c>
      <c r="M1984" s="21" t="s">
        <v>47</v>
      </c>
      <c r="N1984" s="21" t="s">
        <v>740</v>
      </c>
      <c r="O1984" s="21" t="s">
        <v>8365</v>
      </c>
      <c r="P1984" s="21" t="s">
        <v>12490</v>
      </c>
      <c r="Q1984" s="61">
        <f>COUNTIF('Hedef Liste'!$A:$A,A1984)</f>
        <v>1</v>
      </c>
    </row>
    <row r="1985" hidden="1">
      <c r="A1985" s="21" t="s">
        <v>3215</v>
      </c>
      <c r="B1985" s="21" t="s">
        <v>3216</v>
      </c>
      <c r="C1985" s="691" t="s">
        <v>12489</v>
      </c>
      <c r="D1985" s="21" t="s">
        <v>200</v>
      </c>
      <c r="E1985" s="692">
        <v>1961.0</v>
      </c>
      <c r="F1985" s="692">
        <v>69.0</v>
      </c>
      <c r="G1985" s="692">
        <v>7.0</v>
      </c>
      <c r="H1985" s="692">
        <v>5.0</v>
      </c>
      <c r="I1985" s="692">
        <v>12.0</v>
      </c>
      <c r="J1985" s="696">
        <v>0.58</v>
      </c>
      <c r="K1985" s="21" t="s">
        <v>3217</v>
      </c>
      <c r="L1985" s="21">
        <v>2.42349349E9</v>
      </c>
      <c r="M1985" s="21" t="s">
        <v>47</v>
      </c>
      <c r="N1985" s="21" t="s">
        <v>187</v>
      </c>
      <c r="O1985" s="21" t="s">
        <v>3218</v>
      </c>
      <c r="P1985" s="21" t="s">
        <v>12490</v>
      </c>
      <c r="Q1985" s="61">
        <f>COUNTIF('Hedef Liste'!$A:$A,A1985)</f>
        <v>1</v>
      </c>
    </row>
    <row r="1986" hidden="1">
      <c r="A1986" s="21" t="s">
        <v>547</v>
      </c>
      <c r="B1986" s="21" t="s">
        <v>548</v>
      </c>
      <c r="C1986" s="691" t="s">
        <v>12489</v>
      </c>
      <c r="D1986" s="21" t="s">
        <v>325</v>
      </c>
      <c r="E1986" s="692">
        <v>122.0</v>
      </c>
      <c r="F1986" s="692">
        <v>2.0</v>
      </c>
      <c r="G1986" s="692">
        <v>4.0</v>
      </c>
      <c r="H1986" s="692">
        <v>5.0</v>
      </c>
      <c r="I1986" s="692">
        <v>9.0</v>
      </c>
      <c r="J1986" s="693">
        <v>0.44</v>
      </c>
      <c r="K1986" s="21" t="s">
        <v>549</v>
      </c>
      <c r="L1986" s="21">
        <v>5.469415668E9</v>
      </c>
      <c r="M1986" s="21" t="s">
        <v>65</v>
      </c>
      <c r="N1986" s="21" t="s">
        <v>4043</v>
      </c>
      <c r="O1986" s="21" t="s">
        <v>551</v>
      </c>
      <c r="P1986" s="21" t="s">
        <v>12490</v>
      </c>
      <c r="Q1986" s="61">
        <f>COUNTIF('Hedef Liste'!$A:$A,A1986)</f>
        <v>1</v>
      </c>
    </row>
    <row r="1987" hidden="1">
      <c r="A1987" s="21" t="s">
        <v>1005</v>
      </c>
      <c r="B1987" s="21" t="s">
        <v>13682</v>
      </c>
      <c r="C1987" s="691" t="s">
        <v>12489</v>
      </c>
      <c r="D1987" s="21" t="s">
        <v>1007</v>
      </c>
      <c r="E1987" s="692">
        <v>4726.0</v>
      </c>
      <c r="F1987" s="692">
        <v>377.0</v>
      </c>
      <c r="G1987" s="692">
        <v>9.0</v>
      </c>
      <c r="H1987" s="692">
        <v>12.0</v>
      </c>
      <c r="I1987" s="692">
        <v>21.0</v>
      </c>
      <c r="J1987" s="693">
        <v>0.43</v>
      </c>
      <c r="K1987" s="21" t="s">
        <v>1008</v>
      </c>
      <c r="L1987" s="21">
        <v>5.411001115E9</v>
      </c>
      <c r="M1987" s="21" t="s">
        <v>65</v>
      </c>
      <c r="N1987" s="21" t="s">
        <v>285</v>
      </c>
      <c r="O1987" s="21" t="s">
        <v>1009</v>
      </c>
      <c r="P1987" s="21" t="s">
        <v>12490</v>
      </c>
      <c r="Q1987" s="61">
        <f>COUNTIF('Hedef Liste'!$A:$A,A1987)</f>
        <v>1</v>
      </c>
    </row>
    <row r="1988" hidden="1">
      <c r="A1988" s="21" t="s">
        <v>6671</v>
      </c>
      <c r="B1988" s="21" t="s">
        <v>6672</v>
      </c>
      <c r="C1988" s="691" t="s">
        <v>12489</v>
      </c>
      <c r="D1988" s="21" t="s">
        <v>102</v>
      </c>
      <c r="E1988" s="692">
        <v>130.0</v>
      </c>
      <c r="F1988" s="692">
        <v>12.0</v>
      </c>
      <c r="G1988" s="692">
        <v>7.0</v>
      </c>
      <c r="H1988" s="692">
        <v>4.0</v>
      </c>
      <c r="I1988" s="692">
        <v>11.0</v>
      </c>
      <c r="J1988" s="693">
        <v>0.64</v>
      </c>
      <c r="K1988" s="21" t="s">
        <v>6673</v>
      </c>
      <c r="L1988" s="21">
        <v>5.414715838E9</v>
      </c>
      <c r="M1988" s="21" t="s">
        <v>138</v>
      </c>
      <c r="N1988" s="21" t="s">
        <v>382</v>
      </c>
      <c r="O1988" s="21" t="s">
        <v>6674</v>
      </c>
      <c r="P1988" s="21" t="s">
        <v>12490</v>
      </c>
      <c r="Q1988" s="61">
        <f>COUNTIF('Hedef Liste'!$A:$A,A1988)</f>
        <v>1</v>
      </c>
    </row>
    <row r="1989" hidden="1">
      <c r="A1989" s="21" t="s">
        <v>6958</v>
      </c>
      <c r="B1989" s="21" t="s">
        <v>6959</v>
      </c>
      <c r="C1989" s="691" t="s">
        <v>12489</v>
      </c>
      <c r="D1989" s="21" t="s">
        <v>818</v>
      </c>
      <c r="E1989" s="692">
        <v>693.0</v>
      </c>
      <c r="F1989" s="692">
        <v>63.0</v>
      </c>
      <c r="G1989" s="692">
        <v>0.0</v>
      </c>
      <c r="H1989" s="692">
        <v>20.0</v>
      </c>
      <c r="I1989" s="692">
        <v>20.0</v>
      </c>
      <c r="J1989" s="693">
        <v>0.0</v>
      </c>
      <c r="K1989" s="21" t="s">
        <v>6960</v>
      </c>
      <c r="L1989" s="21">
        <v>5.528963026E9</v>
      </c>
      <c r="M1989" s="21" t="s">
        <v>47</v>
      </c>
      <c r="N1989" s="21" t="s">
        <v>1202</v>
      </c>
      <c r="O1989" s="21" t="s">
        <v>6961</v>
      </c>
      <c r="P1989" s="21" t="s">
        <v>12490</v>
      </c>
      <c r="Q1989" s="61">
        <f>COUNTIF('Hedef Liste'!$A:$A,A1989)</f>
        <v>1</v>
      </c>
    </row>
    <row r="1990" hidden="1">
      <c r="A1990" s="21" t="s">
        <v>3916</v>
      </c>
      <c r="B1990" s="21" t="s">
        <v>3917</v>
      </c>
      <c r="C1990" s="691" t="s">
        <v>12489</v>
      </c>
      <c r="D1990" s="21" t="s">
        <v>110</v>
      </c>
      <c r="E1990" s="692">
        <v>248.0</v>
      </c>
      <c r="F1990" s="694"/>
      <c r="G1990" s="692">
        <v>0.0</v>
      </c>
      <c r="H1990" s="692">
        <v>27.0</v>
      </c>
      <c r="I1990" s="692">
        <v>27.0</v>
      </c>
      <c r="J1990" s="693">
        <v>0.0</v>
      </c>
      <c r="K1990" s="21" t="s">
        <v>234</v>
      </c>
      <c r="L1990" s="21">
        <v>5.337795243E9</v>
      </c>
      <c r="M1990" s="21" t="s">
        <v>47</v>
      </c>
      <c r="N1990" s="21" t="s">
        <v>94</v>
      </c>
      <c r="O1990" s="21" t="s">
        <v>235</v>
      </c>
      <c r="P1990" s="21" t="s">
        <v>12490</v>
      </c>
      <c r="Q1990" s="61">
        <f>COUNTIF('Hedef Liste'!$A:$A,A1990)</f>
        <v>1</v>
      </c>
    </row>
    <row r="1991" hidden="1">
      <c r="A1991" s="21" t="s">
        <v>1463</v>
      </c>
      <c r="B1991" s="21" t="s">
        <v>13683</v>
      </c>
      <c r="C1991" s="691" t="s">
        <v>12489</v>
      </c>
      <c r="D1991" s="21" t="s">
        <v>45</v>
      </c>
      <c r="E1991" s="692">
        <v>844.0</v>
      </c>
      <c r="F1991" s="692">
        <v>26.0</v>
      </c>
      <c r="G1991" s="692">
        <v>0.0</v>
      </c>
      <c r="H1991" s="692">
        <v>44.0</v>
      </c>
      <c r="I1991" s="692">
        <v>44.0</v>
      </c>
      <c r="J1991" s="693">
        <v>0.0</v>
      </c>
      <c r="K1991" s="21" t="s">
        <v>1460</v>
      </c>
      <c r="L1991" s="21">
        <v>2.422272535E9</v>
      </c>
      <c r="M1991" s="21" t="s">
        <v>65</v>
      </c>
      <c r="N1991" s="21" t="s">
        <v>256</v>
      </c>
      <c r="O1991" s="21" t="s">
        <v>1461</v>
      </c>
      <c r="P1991" s="21" t="s">
        <v>12490</v>
      </c>
      <c r="Q1991" s="61">
        <f>COUNTIF('Hedef Liste'!$A:$A,A1991)</f>
        <v>1</v>
      </c>
    </row>
    <row r="1992" hidden="1">
      <c r="A1992" s="21" t="s">
        <v>4349</v>
      </c>
      <c r="B1992" s="21" t="s">
        <v>4350</v>
      </c>
      <c r="C1992" s="691" t="s">
        <v>12489</v>
      </c>
      <c r="D1992" s="21" t="s">
        <v>818</v>
      </c>
      <c r="E1992" s="692">
        <v>418.0</v>
      </c>
      <c r="F1992" s="692">
        <v>95.0</v>
      </c>
      <c r="G1992" s="692">
        <v>9.0</v>
      </c>
      <c r="H1992" s="692">
        <v>8.0</v>
      </c>
      <c r="I1992" s="692">
        <v>17.0</v>
      </c>
      <c r="J1992" s="696">
        <v>0.53</v>
      </c>
      <c r="K1992" s="21" t="s">
        <v>4351</v>
      </c>
      <c r="L1992" s="21">
        <v>5.462325548E9</v>
      </c>
      <c r="M1992" s="21" t="s">
        <v>65</v>
      </c>
      <c r="N1992" s="21" t="s">
        <v>112</v>
      </c>
      <c r="O1992" s="21" t="s">
        <v>4352</v>
      </c>
      <c r="P1992" s="21" t="s">
        <v>12490</v>
      </c>
      <c r="Q1992" s="61">
        <f>COUNTIF('Hedef Liste'!$A:$A,A1992)</f>
        <v>1</v>
      </c>
    </row>
    <row r="1993">
      <c r="A1993" s="21" t="s">
        <v>8562</v>
      </c>
      <c r="B1993" s="21" t="s">
        <v>8563</v>
      </c>
      <c r="C1993" s="691" t="s">
        <v>12489</v>
      </c>
      <c r="D1993" s="21" t="s">
        <v>233</v>
      </c>
      <c r="E1993" s="694"/>
      <c r="F1993" s="694"/>
      <c r="G1993" s="692">
        <v>0.0</v>
      </c>
      <c r="H1993" s="692">
        <v>21.0</v>
      </c>
      <c r="I1993" s="692">
        <v>21.0</v>
      </c>
      <c r="J1993" s="693">
        <v>0.0</v>
      </c>
      <c r="K1993" s="21" t="s">
        <v>8564</v>
      </c>
      <c r="L1993" s="21">
        <v>5.424401314E9</v>
      </c>
      <c r="M1993" s="21" t="s">
        <v>138</v>
      </c>
      <c r="N1993" s="21" t="s">
        <v>382</v>
      </c>
      <c r="O1993" s="21" t="s">
        <v>8565</v>
      </c>
      <c r="P1993" s="21" t="s">
        <v>12490</v>
      </c>
      <c r="Q1993" s="61">
        <f>COUNTIF('Hedef Liste'!$A:$A,A1993)</f>
        <v>1</v>
      </c>
    </row>
    <row r="1994">
      <c r="A1994" s="21" t="s">
        <v>8566</v>
      </c>
      <c r="B1994" s="21" t="s">
        <v>8567</v>
      </c>
      <c r="C1994" s="691" t="s">
        <v>12489</v>
      </c>
      <c r="D1994" s="21" t="s">
        <v>1007</v>
      </c>
      <c r="E1994" s="694"/>
      <c r="F1994" s="694"/>
      <c r="G1994" s="692">
        <v>0.0</v>
      </c>
      <c r="H1994" s="692">
        <v>58.0</v>
      </c>
      <c r="I1994" s="692">
        <v>58.0</v>
      </c>
      <c r="J1994" s="693">
        <v>0.0</v>
      </c>
      <c r="K1994" s="21" t="s">
        <v>8568</v>
      </c>
      <c r="L1994" s="21">
        <v>2.423211444E9</v>
      </c>
      <c r="M1994" s="21" t="s">
        <v>47</v>
      </c>
      <c r="N1994" s="21" t="s">
        <v>458</v>
      </c>
      <c r="O1994" s="21" t="s">
        <v>8569</v>
      </c>
      <c r="P1994" s="21" t="s">
        <v>12490</v>
      </c>
      <c r="Q1994" s="61">
        <f>COUNTIF('Hedef Liste'!$A:$A,A1994)</f>
        <v>1</v>
      </c>
    </row>
    <row r="1995" hidden="1">
      <c r="A1995" s="21" t="s">
        <v>6946</v>
      </c>
      <c r="B1995" s="21" t="s">
        <v>6947</v>
      </c>
      <c r="C1995" s="691" t="s">
        <v>12489</v>
      </c>
      <c r="D1995" s="21" t="s">
        <v>45</v>
      </c>
      <c r="E1995" s="692">
        <v>79.0</v>
      </c>
      <c r="F1995" s="692">
        <v>79.0</v>
      </c>
      <c r="G1995" s="692">
        <v>0.0</v>
      </c>
      <c r="H1995" s="692">
        <v>20.0</v>
      </c>
      <c r="I1995" s="692">
        <v>20.0</v>
      </c>
      <c r="J1995" s="693">
        <v>0.0</v>
      </c>
      <c r="K1995" s="21" t="s">
        <v>6948</v>
      </c>
      <c r="L1995" s="21">
        <v>2.425721001E9</v>
      </c>
      <c r="M1995" s="21" t="s">
        <v>2128</v>
      </c>
      <c r="N1995" s="21" t="s">
        <v>2129</v>
      </c>
      <c r="O1995" s="21" t="s">
        <v>6949</v>
      </c>
      <c r="P1995" s="21" t="s">
        <v>12490</v>
      </c>
      <c r="Q1995" s="61">
        <f>COUNTIF('Hedef Liste'!$A:$A,A1995)</f>
        <v>1</v>
      </c>
    </row>
    <row r="1996" hidden="1">
      <c r="A1996" s="21" t="s">
        <v>7276</v>
      </c>
      <c r="B1996" s="21" t="s">
        <v>7277</v>
      </c>
      <c r="C1996" s="691" t="s">
        <v>12489</v>
      </c>
      <c r="D1996" s="21" t="s">
        <v>325</v>
      </c>
      <c r="E1996" s="692">
        <v>1050.0</v>
      </c>
      <c r="F1996" s="692">
        <v>99.0</v>
      </c>
      <c r="G1996" s="692">
        <v>10.0</v>
      </c>
      <c r="H1996" s="692">
        <v>11.0</v>
      </c>
      <c r="I1996" s="692">
        <v>21.0</v>
      </c>
      <c r="J1996" s="693">
        <v>0.48</v>
      </c>
      <c r="K1996" s="21" t="s">
        <v>7278</v>
      </c>
      <c r="L1996" s="21">
        <v>5.419376234E9</v>
      </c>
      <c r="M1996" s="21" t="s">
        <v>368</v>
      </c>
      <c r="N1996" s="21" t="s">
        <v>719</v>
      </c>
      <c r="O1996" s="21" t="s">
        <v>7279</v>
      </c>
      <c r="P1996" s="21" t="s">
        <v>12490</v>
      </c>
      <c r="Q1996" s="61">
        <f>COUNTIF('Hedef Liste'!$A:$A,A1996)</f>
        <v>1</v>
      </c>
    </row>
    <row r="1997" hidden="1">
      <c r="A1997" s="21" t="s">
        <v>7589</v>
      </c>
      <c r="B1997" s="21" t="s">
        <v>7590</v>
      </c>
      <c r="C1997" s="691" t="s">
        <v>12489</v>
      </c>
      <c r="D1997" s="21" t="s">
        <v>344</v>
      </c>
      <c r="E1997" s="692">
        <v>921.0</v>
      </c>
      <c r="F1997" s="692">
        <v>25.0</v>
      </c>
      <c r="G1997" s="692">
        <v>0.0</v>
      </c>
      <c r="H1997" s="692">
        <v>10.0</v>
      </c>
      <c r="I1997" s="692">
        <v>10.0</v>
      </c>
      <c r="J1997" s="693">
        <v>0.0</v>
      </c>
      <c r="K1997" s="21" t="s">
        <v>3963</v>
      </c>
      <c r="L1997" s="21">
        <v>2.423169393E9</v>
      </c>
      <c r="M1997" s="21" t="s">
        <v>138</v>
      </c>
      <c r="N1997" s="21" t="s">
        <v>320</v>
      </c>
      <c r="O1997" s="21" t="s">
        <v>7591</v>
      </c>
      <c r="P1997" s="21" t="s">
        <v>12490</v>
      </c>
      <c r="Q1997" s="61">
        <f>COUNTIF('Hedef Liste'!$A:$A,A1997)</f>
        <v>1</v>
      </c>
    </row>
    <row r="1998" hidden="1">
      <c r="A1998" s="21" t="s">
        <v>5957</v>
      </c>
      <c r="B1998" s="21" t="s">
        <v>5958</v>
      </c>
      <c r="C1998" s="691" t="s">
        <v>12489</v>
      </c>
      <c r="D1998" s="21" t="s">
        <v>143</v>
      </c>
      <c r="E1998" s="692">
        <v>14.0</v>
      </c>
      <c r="F1998" s="692">
        <v>1.0</v>
      </c>
      <c r="G1998" s="692">
        <v>0.0</v>
      </c>
      <c r="H1998" s="692">
        <v>10.0</v>
      </c>
      <c r="I1998" s="692">
        <v>10.0</v>
      </c>
      <c r="J1998" s="693">
        <v>0.0</v>
      </c>
      <c r="K1998" s="21" t="s">
        <v>5959</v>
      </c>
      <c r="L1998" s="21">
        <v>5.363363586E9</v>
      </c>
      <c r="M1998" s="21" t="s">
        <v>327</v>
      </c>
      <c r="N1998" s="21" t="s">
        <v>2320</v>
      </c>
      <c r="O1998" s="21" t="s">
        <v>5960</v>
      </c>
      <c r="P1998" s="21" t="s">
        <v>12490</v>
      </c>
      <c r="Q1998" s="61">
        <f>COUNTIF('Hedef Liste'!$A:$A,A1998)</f>
        <v>1</v>
      </c>
    </row>
    <row r="1999" hidden="1">
      <c r="A1999" s="21" t="s">
        <v>7447</v>
      </c>
      <c r="B1999" s="21" t="s">
        <v>7448</v>
      </c>
      <c r="C1999" s="691" t="s">
        <v>12489</v>
      </c>
      <c r="D1999" s="21" t="s">
        <v>818</v>
      </c>
      <c r="E1999" s="692">
        <v>1.0</v>
      </c>
      <c r="F1999" s="692">
        <v>1.0</v>
      </c>
      <c r="G1999" s="692">
        <v>0.0</v>
      </c>
      <c r="H1999" s="692">
        <v>23.0</v>
      </c>
      <c r="I1999" s="692">
        <v>23.0</v>
      </c>
      <c r="J1999" s="693">
        <v>0.0</v>
      </c>
      <c r="K1999" s="21" t="s">
        <v>7449</v>
      </c>
      <c r="L1999" s="21">
        <v>5.161665696E9</v>
      </c>
      <c r="M1999" s="21" t="s">
        <v>58</v>
      </c>
      <c r="N1999" s="21" t="s">
        <v>1501</v>
      </c>
      <c r="O1999" s="21" t="s">
        <v>7450</v>
      </c>
      <c r="P1999" s="21" t="s">
        <v>12490</v>
      </c>
      <c r="Q1999" s="61">
        <f>COUNTIF('Hedef Liste'!$A:$A,A1999)</f>
        <v>1</v>
      </c>
    </row>
    <row r="2000" hidden="1">
      <c r="A2000" s="21" t="s">
        <v>3521</v>
      </c>
      <c r="B2000" s="21" t="s">
        <v>3522</v>
      </c>
      <c r="C2000" s="691" t="s">
        <v>12489</v>
      </c>
      <c r="D2000" s="21" t="s">
        <v>200</v>
      </c>
      <c r="E2000" s="692">
        <v>126.0</v>
      </c>
      <c r="F2000" s="692">
        <v>96.0</v>
      </c>
      <c r="G2000" s="692">
        <v>0.0</v>
      </c>
      <c r="H2000" s="692">
        <v>10.0</v>
      </c>
      <c r="I2000" s="692">
        <v>10.0</v>
      </c>
      <c r="J2000" s="693">
        <v>0.0</v>
      </c>
      <c r="K2000" s="21" t="s">
        <v>3523</v>
      </c>
      <c r="L2000" s="21">
        <v>2.422270306E9</v>
      </c>
      <c r="M2000" s="21" t="s">
        <v>65</v>
      </c>
      <c r="N2000" s="21" t="s">
        <v>112</v>
      </c>
      <c r="O2000" s="21" t="s">
        <v>3524</v>
      </c>
      <c r="P2000" s="21" t="s">
        <v>12490</v>
      </c>
      <c r="Q2000" s="61">
        <f>COUNTIF('Hedef Liste'!$A:$A,A2000)</f>
        <v>1</v>
      </c>
    </row>
    <row r="2001" hidden="1">
      <c r="A2001" s="21" t="s">
        <v>585</v>
      </c>
      <c r="B2001" s="21" t="s">
        <v>586</v>
      </c>
      <c r="C2001" s="691" t="s">
        <v>12489</v>
      </c>
      <c r="D2001" s="21" t="s">
        <v>325</v>
      </c>
      <c r="E2001" s="692">
        <v>5.0</v>
      </c>
      <c r="F2001" s="692">
        <v>5.0</v>
      </c>
      <c r="G2001" s="692">
        <v>0.0</v>
      </c>
      <c r="H2001" s="692">
        <v>33.0</v>
      </c>
      <c r="I2001" s="692">
        <v>33.0</v>
      </c>
      <c r="J2001" s="693">
        <v>0.0</v>
      </c>
      <c r="K2001" s="21" t="s">
        <v>587</v>
      </c>
      <c r="L2001" s="21">
        <v>5.495250032E9</v>
      </c>
      <c r="M2001" s="21" t="s">
        <v>65</v>
      </c>
      <c r="N2001" s="21" t="s">
        <v>588</v>
      </c>
      <c r="O2001" s="21" t="s">
        <v>589</v>
      </c>
      <c r="P2001" s="21" t="s">
        <v>12490</v>
      </c>
      <c r="Q2001" s="61">
        <f>COUNTIF('Hedef Liste'!$A:$A,A2001)</f>
        <v>1</v>
      </c>
    </row>
    <row r="2002" hidden="1">
      <c r="A2002" s="21" t="s">
        <v>3051</v>
      </c>
      <c r="B2002" s="21" t="s">
        <v>3052</v>
      </c>
      <c r="C2002" s="691" t="s">
        <v>12489</v>
      </c>
      <c r="D2002" s="21" t="s">
        <v>45</v>
      </c>
      <c r="E2002" s="694"/>
      <c r="F2002" s="694"/>
      <c r="G2002" s="692">
        <v>0.0</v>
      </c>
      <c r="H2002" s="692">
        <v>7.0</v>
      </c>
      <c r="I2002" s="692">
        <v>7.0</v>
      </c>
      <c r="J2002" s="693">
        <v>0.0</v>
      </c>
      <c r="K2002" s="21" t="s">
        <v>3053</v>
      </c>
      <c r="L2002" s="21">
        <v>5.426877007E9</v>
      </c>
      <c r="M2002" s="21" t="s">
        <v>58</v>
      </c>
      <c r="N2002" s="21" t="s">
        <v>3054</v>
      </c>
      <c r="O2002" s="21" t="s">
        <v>3055</v>
      </c>
      <c r="P2002" s="21" t="s">
        <v>12490</v>
      </c>
      <c r="Q2002" s="61">
        <f>COUNTIF('Hedef Liste'!$A:$A,A2002)</f>
        <v>1</v>
      </c>
    </row>
    <row r="2003" hidden="1">
      <c r="A2003" s="21" t="s">
        <v>2964</v>
      </c>
      <c r="B2003" s="21" t="s">
        <v>2965</v>
      </c>
      <c r="C2003" s="691" t="s">
        <v>12489</v>
      </c>
      <c r="D2003" s="21" t="s">
        <v>1828</v>
      </c>
      <c r="E2003" s="692">
        <v>312.0</v>
      </c>
      <c r="F2003" s="692">
        <v>13.0</v>
      </c>
      <c r="G2003" s="692">
        <v>4.0</v>
      </c>
      <c r="H2003" s="692">
        <v>12.0</v>
      </c>
      <c r="I2003" s="692">
        <v>16.0</v>
      </c>
      <c r="J2003" s="693">
        <v>0.25</v>
      </c>
      <c r="K2003" s="21" t="s">
        <v>2947</v>
      </c>
      <c r="L2003" s="21">
        <v>2.422473366E9</v>
      </c>
      <c r="M2003" s="21" t="s">
        <v>47</v>
      </c>
      <c r="N2003" s="21" t="s">
        <v>278</v>
      </c>
      <c r="O2003" s="21" t="s">
        <v>2966</v>
      </c>
      <c r="P2003" s="21" t="s">
        <v>12490</v>
      </c>
      <c r="Q2003" s="61">
        <f>COUNTIF('Hedef Liste'!$A:$A,A2003)</f>
        <v>1</v>
      </c>
    </row>
    <row r="2004" hidden="1">
      <c r="A2004" s="21" t="s">
        <v>743</v>
      </c>
      <c r="B2004" s="21" t="s">
        <v>744</v>
      </c>
      <c r="C2004" s="691" t="s">
        <v>12489</v>
      </c>
      <c r="D2004" s="21" t="s">
        <v>152</v>
      </c>
      <c r="E2004" s="692">
        <v>2017.0</v>
      </c>
      <c r="F2004" s="692">
        <v>161.0</v>
      </c>
      <c r="G2004" s="692">
        <v>0.0</v>
      </c>
      <c r="H2004" s="692">
        <v>6.0</v>
      </c>
      <c r="I2004" s="692">
        <v>6.0</v>
      </c>
      <c r="J2004" s="693">
        <v>0.0</v>
      </c>
      <c r="K2004" s="21" t="s">
        <v>745</v>
      </c>
      <c r="L2004" s="21">
        <v>5.388748475E9</v>
      </c>
      <c r="M2004" s="21" t="s">
        <v>47</v>
      </c>
      <c r="N2004" s="21" t="s">
        <v>657</v>
      </c>
      <c r="O2004" s="21" t="s">
        <v>746</v>
      </c>
      <c r="P2004" s="21" t="s">
        <v>12490</v>
      </c>
      <c r="Q2004" s="61">
        <f>COUNTIF('Hedef Liste'!$A:$A,A2004)</f>
        <v>1</v>
      </c>
    </row>
    <row r="2005" hidden="1">
      <c r="A2005" s="21" t="s">
        <v>4611</v>
      </c>
      <c r="B2005" s="21" t="s">
        <v>4612</v>
      </c>
      <c r="C2005" s="691" t="s">
        <v>12489</v>
      </c>
      <c r="D2005" s="21" t="s">
        <v>4613</v>
      </c>
      <c r="E2005" s="692">
        <v>179.0</v>
      </c>
      <c r="F2005" s="692">
        <v>12.0</v>
      </c>
      <c r="G2005" s="692">
        <v>0.0</v>
      </c>
      <c r="H2005" s="692">
        <v>26.0</v>
      </c>
      <c r="I2005" s="692">
        <v>26.0</v>
      </c>
      <c r="J2005" s="693">
        <v>0.0</v>
      </c>
      <c r="K2005" s="21" t="s">
        <v>4614</v>
      </c>
      <c r="L2005" s="21">
        <v>2.423363636E9</v>
      </c>
      <c r="M2005" s="21" t="s">
        <v>138</v>
      </c>
      <c r="N2005" s="21" t="s">
        <v>1096</v>
      </c>
      <c r="O2005" s="21" t="s">
        <v>4615</v>
      </c>
      <c r="P2005" s="21" t="s">
        <v>12490</v>
      </c>
      <c r="Q2005" s="61">
        <f>COUNTIF('Hedef Liste'!$A:$A,A2005)</f>
        <v>1</v>
      </c>
    </row>
    <row r="2006" hidden="1">
      <c r="A2006" s="21" t="s">
        <v>1518</v>
      </c>
      <c r="B2006" s="21" t="s">
        <v>13684</v>
      </c>
      <c r="C2006" s="691" t="s">
        <v>12489</v>
      </c>
      <c r="D2006" s="21" t="s">
        <v>818</v>
      </c>
      <c r="E2006" s="692">
        <v>62.0</v>
      </c>
      <c r="F2006" s="692">
        <v>16.0</v>
      </c>
      <c r="G2006" s="692">
        <v>0.0</v>
      </c>
      <c r="H2006" s="692">
        <v>21.0</v>
      </c>
      <c r="I2006" s="692">
        <v>21.0</v>
      </c>
      <c r="J2006" s="693">
        <v>0.0</v>
      </c>
      <c r="K2006" s="21" t="s">
        <v>1520</v>
      </c>
      <c r="L2006" s="21">
        <v>5.383680744E9</v>
      </c>
      <c r="M2006" s="21" t="s">
        <v>47</v>
      </c>
      <c r="N2006" s="21" t="s">
        <v>187</v>
      </c>
      <c r="O2006" s="21" t="s">
        <v>1521</v>
      </c>
      <c r="P2006" s="21" t="s">
        <v>12490</v>
      </c>
      <c r="Q2006" s="61">
        <f>COUNTIF('Hedef Liste'!$A:$A,A2006)</f>
        <v>1</v>
      </c>
    </row>
    <row r="2007" hidden="1">
      <c r="A2007" s="21" t="s">
        <v>3604</v>
      </c>
      <c r="B2007" s="21" t="s">
        <v>3605</v>
      </c>
      <c r="C2007" s="691" t="s">
        <v>12489</v>
      </c>
      <c r="D2007" s="21" t="s">
        <v>1007</v>
      </c>
      <c r="E2007" s="692">
        <v>90.0</v>
      </c>
      <c r="F2007" s="692">
        <v>29.0</v>
      </c>
      <c r="G2007" s="692">
        <v>14.0</v>
      </c>
      <c r="H2007" s="692">
        <v>5.0</v>
      </c>
      <c r="I2007" s="692">
        <v>19.0</v>
      </c>
      <c r="J2007" s="693">
        <v>0.74</v>
      </c>
      <c r="K2007" s="21" t="s">
        <v>3606</v>
      </c>
      <c r="L2007" s="21">
        <v>5.419384225E9</v>
      </c>
      <c r="M2007" s="21" t="s">
        <v>47</v>
      </c>
      <c r="N2007" s="21" t="s">
        <v>495</v>
      </c>
      <c r="O2007" s="21" t="s">
        <v>3607</v>
      </c>
      <c r="P2007" s="21" t="s">
        <v>12490</v>
      </c>
      <c r="Q2007" s="61">
        <f>COUNTIF('Hedef Liste'!$A:$A,A2007)</f>
        <v>1</v>
      </c>
    </row>
    <row r="2008" hidden="1">
      <c r="A2008" s="21" t="s">
        <v>3259</v>
      </c>
      <c r="B2008" s="21" t="s">
        <v>3260</v>
      </c>
      <c r="C2008" s="691" t="s">
        <v>12489</v>
      </c>
      <c r="D2008" s="21" t="s">
        <v>63</v>
      </c>
      <c r="E2008" s="692">
        <v>460.0</v>
      </c>
      <c r="F2008" s="692">
        <v>2.0</v>
      </c>
      <c r="G2008" s="692">
        <v>9.0</v>
      </c>
      <c r="H2008" s="692">
        <v>2.0</v>
      </c>
      <c r="I2008" s="692">
        <v>11.0</v>
      </c>
      <c r="J2008" s="693">
        <v>0.82</v>
      </c>
      <c r="K2008" s="21" t="s">
        <v>3261</v>
      </c>
      <c r="L2008" s="21">
        <v>5.367760776E9</v>
      </c>
      <c r="M2008" s="21" t="s">
        <v>58</v>
      </c>
      <c r="N2008" s="21" t="s">
        <v>59</v>
      </c>
      <c r="O2008" s="21" t="s">
        <v>3262</v>
      </c>
      <c r="P2008" s="21" t="s">
        <v>12490</v>
      </c>
      <c r="Q2008" s="61">
        <f>COUNTIF('Hedef Liste'!$A:$A,A2008)</f>
        <v>1</v>
      </c>
    </row>
    <row r="2009" hidden="1">
      <c r="A2009" s="21" t="s">
        <v>2949</v>
      </c>
      <c r="B2009" s="21" t="s">
        <v>2950</v>
      </c>
      <c r="C2009" s="691" t="s">
        <v>12489</v>
      </c>
      <c r="D2009" s="21" t="s">
        <v>1828</v>
      </c>
      <c r="E2009" s="692">
        <v>286.0</v>
      </c>
      <c r="F2009" s="692">
        <v>13.0</v>
      </c>
      <c r="G2009" s="692">
        <v>4.0</v>
      </c>
      <c r="H2009" s="692">
        <v>11.0</v>
      </c>
      <c r="I2009" s="692">
        <v>15.0</v>
      </c>
      <c r="J2009" s="693">
        <v>0.27</v>
      </c>
      <c r="K2009" s="21" t="s">
        <v>2947</v>
      </c>
      <c r="L2009" s="21">
        <v>2.422286061E9</v>
      </c>
      <c r="M2009" s="21" t="s">
        <v>138</v>
      </c>
      <c r="N2009" s="21" t="s">
        <v>181</v>
      </c>
      <c r="O2009" s="21" t="s">
        <v>2951</v>
      </c>
      <c r="P2009" s="21" t="s">
        <v>12490</v>
      </c>
      <c r="Q2009" s="61">
        <f>COUNTIF('Hedef Liste'!$A:$A,A2009)</f>
        <v>1</v>
      </c>
    </row>
    <row r="2010" hidden="1">
      <c r="A2010" s="21" t="s">
        <v>1234</v>
      </c>
      <c r="B2010" s="21" t="s">
        <v>1235</v>
      </c>
      <c r="C2010" s="691" t="s">
        <v>12510</v>
      </c>
      <c r="D2010" s="21" t="s">
        <v>152</v>
      </c>
      <c r="E2010" s="692">
        <v>45.0</v>
      </c>
      <c r="F2010" s="694"/>
      <c r="G2010" s="692">
        <v>7.0</v>
      </c>
      <c r="H2010" s="692">
        <v>2.0</v>
      </c>
      <c r="I2010" s="692">
        <v>9.0</v>
      </c>
      <c r="J2010" s="693">
        <v>0.78</v>
      </c>
      <c r="K2010" s="21" t="s">
        <v>1236</v>
      </c>
      <c r="L2010" s="21">
        <v>5.469480746E9</v>
      </c>
      <c r="M2010" s="21" t="s">
        <v>47</v>
      </c>
      <c r="N2010" s="21" t="s">
        <v>719</v>
      </c>
      <c r="O2010" s="21" t="s">
        <v>1237</v>
      </c>
      <c r="P2010" s="21" t="s">
        <v>12490</v>
      </c>
      <c r="Q2010" s="61">
        <f>COUNTIF('Hedef Liste'!$A:$A,A2010)</f>
        <v>1</v>
      </c>
    </row>
    <row r="2011" hidden="1">
      <c r="A2011" s="21" t="s">
        <v>3207</v>
      </c>
      <c r="B2011" s="21" t="s">
        <v>3208</v>
      </c>
      <c r="C2011" s="691" t="s">
        <v>12489</v>
      </c>
      <c r="D2011" s="21" t="s">
        <v>45</v>
      </c>
      <c r="E2011" s="692">
        <v>2726.0</v>
      </c>
      <c r="F2011" s="692">
        <v>247.0</v>
      </c>
      <c r="G2011" s="692">
        <v>7.0</v>
      </c>
      <c r="H2011" s="692">
        <v>16.0</v>
      </c>
      <c r="I2011" s="692">
        <v>23.0</v>
      </c>
      <c r="J2011" s="693">
        <v>0.3</v>
      </c>
      <c r="K2011" s="21" t="s">
        <v>3209</v>
      </c>
      <c r="L2011" s="21">
        <v>2.422299903E9</v>
      </c>
      <c r="M2011" s="21" t="s">
        <v>138</v>
      </c>
      <c r="N2011" s="21" t="s">
        <v>382</v>
      </c>
      <c r="O2011" s="21" t="s">
        <v>3210</v>
      </c>
      <c r="P2011" s="21" t="s">
        <v>12490</v>
      </c>
      <c r="Q2011" s="61">
        <f>COUNTIF('Hedef Liste'!$A:$A,A2011)</f>
        <v>1</v>
      </c>
    </row>
    <row r="2012" hidden="1">
      <c r="A2012" s="21" t="s">
        <v>7605</v>
      </c>
      <c r="B2012" s="21" t="s">
        <v>7606</v>
      </c>
      <c r="C2012" s="691" t="s">
        <v>12489</v>
      </c>
      <c r="D2012" s="21" t="s">
        <v>200</v>
      </c>
      <c r="E2012" s="692">
        <v>3.0</v>
      </c>
      <c r="F2012" s="694"/>
      <c r="G2012" s="692">
        <v>6.0</v>
      </c>
      <c r="H2012" s="692">
        <v>2.0</v>
      </c>
      <c r="I2012" s="692">
        <v>8.0</v>
      </c>
      <c r="J2012" s="693">
        <v>0.75</v>
      </c>
      <c r="K2012" s="21" t="s">
        <v>7607</v>
      </c>
      <c r="L2012" s="21">
        <v>5.360616507E9</v>
      </c>
      <c r="M2012" s="21" t="s">
        <v>47</v>
      </c>
      <c r="N2012" s="21" t="s">
        <v>1923</v>
      </c>
      <c r="O2012" s="21" t="s">
        <v>7608</v>
      </c>
      <c r="P2012" s="21" t="s">
        <v>12490</v>
      </c>
      <c r="Q2012" s="61">
        <f>COUNTIF('Hedef Liste'!$A:$A,A2012)</f>
        <v>1</v>
      </c>
    </row>
    <row r="2013" hidden="1">
      <c r="A2013" s="21" t="s">
        <v>6823</v>
      </c>
      <c r="B2013" s="21" t="s">
        <v>6824</v>
      </c>
      <c r="C2013" s="691" t="s">
        <v>12489</v>
      </c>
      <c r="D2013" s="697" t="s">
        <v>818</v>
      </c>
      <c r="F2013" s="694"/>
      <c r="G2013" s="692">
        <v>7.0</v>
      </c>
      <c r="H2013" s="692">
        <v>9.0</v>
      </c>
      <c r="I2013" s="692">
        <v>16.0</v>
      </c>
      <c r="J2013" s="693">
        <v>0.44</v>
      </c>
      <c r="K2013" s="21" t="s">
        <v>6825</v>
      </c>
      <c r="L2013" s="21">
        <v>5.320574696E9</v>
      </c>
      <c r="M2013" s="21" t="s">
        <v>138</v>
      </c>
      <c r="N2013" s="21" t="s">
        <v>1256</v>
      </c>
      <c r="O2013" s="21" t="s">
        <v>6826</v>
      </c>
      <c r="P2013" s="21" t="s">
        <v>12490</v>
      </c>
      <c r="Q2013" s="61">
        <f>COUNTIF('Hedef Liste'!$A:$A,A2013)</f>
        <v>1</v>
      </c>
    </row>
    <row r="2014" hidden="1">
      <c r="A2014" s="21" t="s">
        <v>1554</v>
      </c>
      <c r="B2014" s="21" t="s">
        <v>1555</v>
      </c>
      <c r="C2014" s="691" t="s">
        <v>12489</v>
      </c>
      <c r="D2014" s="21" t="s">
        <v>45</v>
      </c>
      <c r="E2014" s="692">
        <v>4.0</v>
      </c>
      <c r="F2014" s="694"/>
      <c r="G2014" s="692">
        <v>0.0</v>
      </c>
      <c r="H2014" s="692">
        <v>12.0</v>
      </c>
      <c r="I2014" s="692">
        <v>12.0</v>
      </c>
      <c r="J2014" s="693">
        <v>0.0</v>
      </c>
      <c r="K2014" s="21" t="s">
        <v>1556</v>
      </c>
      <c r="L2014" s="21">
        <v>5.380769888E9</v>
      </c>
      <c r="M2014" s="21" t="s">
        <v>47</v>
      </c>
      <c r="N2014" s="21" t="s">
        <v>1059</v>
      </c>
      <c r="O2014" s="21" t="s">
        <v>1557</v>
      </c>
      <c r="P2014" s="21" t="s">
        <v>12490</v>
      </c>
      <c r="Q2014" s="61">
        <f>COUNTIF('Hedef Liste'!$A:$A,A2014)</f>
        <v>1</v>
      </c>
    </row>
    <row r="2015" hidden="1">
      <c r="A2015" s="21" t="s">
        <v>7965</v>
      </c>
      <c r="B2015" s="21" t="s">
        <v>7966</v>
      </c>
      <c r="C2015" s="691" t="s">
        <v>12489</v>
      </c>
      <c r="D2015" s="21" t="s">
        <v>74</v>
      </c>
      <c r="E2015" s="692">
        <v>40.0</v>
      </c>
      <c r="F2015" s="692">
        <v>2.0</v>
      </c>
      <c r="G2015" s="692">
        <v>0.0</v>
      </c>
      <c r="H2015" s="692">
        <v>11.0</v>
      </c>
      <c r="I2015" s="692">
        <v>11.0</v>
      </c>
      <c r="J2015" s="693">
        <v>0.0</v>
      </c>
      <c r="K2015" s="21" t="s">
        <v>7967</v>
      </c>
      <c r="L2015" s="21">
        <v>5.444425856E9</v>
      </c>
      <c r="M2015" s="21" t="s">
        <v>1600</v>
      </c>
      <c r="N2015" s="21" t="s">
        <v>1601</v>
      </c>
      <c r="O2015" s="21" t="s">
        <v>7968</v>
      </c>
      <c r="P2015" s="21" t="s">
        <v>12490</v>
      </c>
      <c r="Q2015" s="61">
        <f>COUNTIF('Hedef Liste'!$A:$A,A2015)</f>
        <v>1</v>
      </c>
    </row>
    <row r="2016" hidden="1">
      <c r="A2016" s="21" t="s">
        <v>5271</v>
      </c>
      <c r="B2016" s="21" t="s">
        <v>5272</v>
      </c>
      <c r="C2016" s="691" t="s">
        <v>12489</v>
      </c>
      <c r="D2016" s="21" t="s">
        <v>92</v>
      </c>
      <c r="E2016" s="692">
        <v>607.0</v>
      </c>
      <c r="F2016" s="692">
        <v>98.0</v>
      </c>
      <c r="G2016" s="692">
        <v>8.0</v>
      </c>
      <c r="H2016" s="692">
        <v>0.0</v>
      </c>
      <c r="I2016" s="692">
        <v>8.0</v>
      </c>
      <c r="J2016" s="693">
        <v>1.0</v>
      </c>
      <c r="K2016" s="21" t="s">
        <v>5273</v>
      </c>
      <c r="L2016" s="21">
        <v>2.422278585E9</v>
      </c>
      <c r="M2016" s="21" t="s">
        <v>65</v>
      </c>
      <c r="N2016" s="21" t="s">
        <v>112</v>
      </c>
      <c r="O2016" s="21" t="s">
        <v>5274</v>
      </c>
      <c r="P2016" s="21" t="s">
        <v>12490</v>
      </c>
      <c r="Q2016" s="61">
        <f>COUNTIF('Hedef Liste'!$A:$A,A2016)</f>
        <v>1</v>
      </c>
    </row>
    <row r="2017" hidden="1">
      <c r="A2017" s="21" t="s">
        <v>2156</v>
      </c>
      <c r="B2017" s="21" t="s">
        <v>2157</v>
      </c>
      <c r="C2017" s="691" t="s">
        <v>12489</v>
      </c>
      <c r="D2017" s="21" t="s">
        <v>143</v>
      </c>
      <c r="E2017" s="692">
        <v>42.0</v>
      </c>
      <c r="F2017" s="692">
        <v>9.0</v>
      </c>
      <c r="G2017" s="692">
        <v>7.0</v>
      </c>
      <c r="H2017" s="692">
        <v>0.0</v>
      </c>
      <c r="I2017" s="692">
        <v>7.0</v>
      </c>
      <c r="J2017" s="693">
        <v>1.0</v>
      </c>
      <c r="K2017" s="21" t="s">
        <v>2158</v>
      </c>
      <c r="L2017" s="21">
        <v>5.52481444E9</v>
      </c>
      <c r="M2017" s="21" t="s">
        <v>47</v>
      </c>
      <c r="N2017" s="21" t="s">
        <v>227</v>
      </c>
      <c r="O2017" s="21" t="s">
        <v>2159</v>
      </c>
      <c r="P2017" s="21" t="s">
        <v>12490</v>
      </c>
      <c r="Q2017" s="61">
        <f>COUNTIF('Hedef Liste'!$A:$A,A2017)</f>
        <v>1</v>
      </c>
    </row>
    <row r="2018" hidden="1">
      <c r="A2018" s="21" t="s">
        <v>4824</v>
      </c>
      <c r="B2018" s="21" t="s">
        <v>4825</v>
      </c>
      <c r="C2018" s="691" t="s">
        <v>12489</v>
      </c>
      <c r="D2018" s="21" t="s">
        <v>74</v>
      </c>
      <c r="E2018" s="692">
        <v>15.0</v>
      </c>
      <c r="F2018" s="692">
        <v>1.0</v>
      </c>
      <c r="G2018" s="692">
        <v>0.0</v>
      </c>
      <c r="H2018" s="692">
        <v>17.0</v>
      </c>
      <c r="I2018" s="692">
        <v>17.0</v>
      </c>
      <c r="J2018" s="693">
        <v>0.0</v>
      </c>
      <c r="K2018" s="21" t="s">
        <v>4826</v>
      </c>
      <c r="L2018" s="21">
        <v>2.428870119E9</v>
      </c>
      <c r="M2018" s="21" t="s">
        <v>327</v>
      </c>
      <c r="N2018" s="21" t="s">
        <v>483</v>
      </c>
      <c r="O2018" s="21" t="s">
        <v>4827</v>
      </c>
      <c r="P2018" s="21" t="s">
        <v>12490</v>
      </c>
      <c r="Q2018" s="61">
        <f>COUNTIF('Hedef Liste'!$A:$A,A2018)</f>
        <v>1</v>
      </c>
    </row>
    <row r="2019" hidden="1">
      <c r="A2019" s="21" t="s">
        <v>7642</v>
      </c>
      <c r="B2019" s="21" t="s">
        <v>7643</v>
      </c>
      <c r="C2019" s="691" t="s">
        <v>12489</v>
      </c>
      <c r="D2019" s="21" t="s">
        <v>233</v>
      </c>
      <c r="E2019" s="692">
        <v>49.0</v>
      </c>
      <c r="F2019" s="692">
        <v>7.0</v>
      </c>
      <c r="G2019" s="692">
        <v>0.0</v>
      </c>
      <c r="H2019" s="692">
        <v>18.0</v>
      </c>
      <c r="I2019" s="692">
        <v>18.0</v>
      </c>
      <c r="J2019" s="693">
        <v>0.0</v>
      </c>
      <c r="K2019" s="21" t="s">
        <v>7644</v>
      </c>
      <c r="L2019" s="21">
        <v>2.423230323E9</v>
      </c>
      <c r="M2019" s="21" t="s">
        <v>138</v>
      </c>
      <c r="N2019" s="21" t="s">
        <v>333</v>
      </c>
      <c r="O2019" s="21" t="s">
        <v>7645</v>
      </c>
      <c r="P2019" s="21" t="s">
        <v>12490</v>
      </c>
      <c r="Q2019" s="61">
        <f>COUNTIF('Hedef Liste'!$A:$A,A2019)</f>
        <v>1</v>
      </c>
    </row>
    <row r="2020" hidden="1">
      <c r="A2020" s="21" t="s">
        <v>2386</v>
      </c>
      <c r="B2020" s="21" t="s">
        <v>2387</v>
      </c>
      <c r="C2020" s="691" t="s">
        <v>12489</v>
      </c>
      <c r="D2020" s="21" t="s">
        <v>143</v>
      </c>
      <c r="E2020" s="692">
        <v>1544.0</v>
      </c>
      <c r="F2020" s="692">
        <v>88.0</v>
      </c>
      <c r="G2020" s="692">
        <v>0.0</v>
      </c>
      <c r="H2020" s="692">
        <v>13.0</v>
      </c>
      <c r="I2020" s="692">
        <v>13.0</v>
      </c>
      <c r="J2020" s="693">
        <v>0.0</v>
      </c>
      <c r="K2020" s="21" t="s">
        <v>2388</v>
      </c>
      <c r="L2020" s="21">
        <v>5.545364696E9</v>
      </c>
      <c r="M2020" s="21" t="s">
        <v>65</v>
      </c>
      <c r="N2020" s="21" t="s">
        <v>1002</v>
      </c>
      <c r="O2020" s="21" t="s">
        <v>2389</v>
      </c>
      <c r="P2020" s="21" t="s">
        <v>12490</v>
      </c>
      <c r="Q2020" s="61">
        <f>COUNTIF('Hedef Liste'!$A:$A,A2020)</f>
        <v>1</v>
      </c>
    </row>
    <row r="2021" hidden="1">
      <c r="A2021" s="21" t="s">
        <v>4695</v>
      </c>
      <c r="B2021" s="21" t="s">
        <v>4696</v>
      </c>
      <c r="C2021" s="691" t="s">
        <v>12489</v>
      </c>
      <c r="D2021" s="21" t="s">
        <v>200</v>
      </c>
      <c r="E2021" s="692">
        <v>706.0</v>
      </c>
      <c r="F2021" s="692">
        <v>14.0</v>
      </c>
      <c r="G2021" s="692">
        <v>0.0</v>
      </c>
      <c r="H2021" s="692">
        <v>44.0</v>
      </c>
      <c r="I2021" s="692">
        <v>44.0</v>
      </c>
      <c r="J2021" s="693">
        <v>0.0</v>
      </c>
      <c r="K2021" s="21" t="s">
        <v>4697</v>
      </c>
      <c r="L2021" s="21">
        <v>2.425047007E9</v>
      </c>
      <c r="M2021" s="21" t="s">
        <v>47</v>
      </c>
      <c r="N2021" s="21" t="s">
        <v>1154</v>
      </c>
      <c r="O2021" s="21" t="s">
        <v>4698</v>
      </c>
      <c r="P2021" s="21" t="s">
        <v>12490</v>
      </c>
      <c r="Q2021" s="61">
        <f>COUNTIF('Hedef Liste'!$A:$A,A2021)</f>
        <v>1</v>
      </c>
    </row>
    <row r="2022" hidden="1">
      <c r="A2022" s="21" t="s">
        <v>6205</v>
      </c>
      <c r="B2022" s="21" t="s">
        <v>6206</v>
      </c>
      <c r="C2022" s="691" t="s">
        <v>12489</v>
      </c>
      <c r="D2022" s="21" t="s">
        <v>818</v>
      </c>
      <c r="E2022" s="692">
        <v>138.0</v>
      </c>
      <c r="F2022" s="692">
        <v>10.0</v>
      </c>
      <c r="G2022" s="692">
        <v>0.0</v>
      </c>
      <c r="H2022" s="692">
        <v>35.0</v>
      </c>
      <c r="I2022" s="692">
        <v>35.0</v>
      </c>
      <c r="J2022" s="693">
        <v>0.0</v>
      </c>
      <c r="K2022" s="21" t="s">
        <v>6207</v>
      </c>
      <c r="L2022" s="21">
        <v>2.428877711E9</v>
      </c>
      <c r="M2022" s="21" t="s">
        <v>327</v>
      </c>
      <c r="N2022" s="21" t="s">
        <v>328</v>
      </c>
      <c r="O2022" s="21" t="s">
        <v>6208</v>
      </c>
      <c r="P2022" s="21" t="s">
        <v>12490</v>
      </c>
      <c r="Q2022" s="61">
        <f>COUNTIF('Hedef Liste'!$A:$A,A2022)</f>
        <v>1</v>
      </c>
    </row>
    <row r="2023" hidden="1">
      <c r="A2023" s="21" t="s">
        <v>7297</v>
      </c>
      <c r="B2023" s="21" t="s">
        <v>7298</v>
      </c>
      <c r="C2023" s="691" t="s">
        <v>12489</v>
      </c>
      <c r="D2023" s="21" t="s">
        <v>152</v>
      </c>
      <c r="E2023" s="694"/>
      <c r="F2023" s="694"/>
      <c r="G2023" s="692">
        <v>0.0</v>
      </c>
      <c r="H2023" s="692">
        <v>14.0</v>
      </c>
      <c r="I2023" s="692">
        <v>14.0</v>
      </c>
      <c r="J2023" s="693">
        <v>0.0</v>
      </c>
      <c r="K2023" s="21" t="s">
        <v>7299</v>
      </c>
      <c r="L2023" s="21">
        <v>5.362234903E9</v>
      </c>
      <c r="M2023" s="21" t="s">
        <v>368</v>
      </c>
      <c r="N2023" s="21" t="s">
        <v>7300</v>
      </c>
      <c r="O2023" s="21" t="s">
        <v>7301</v>
      </c>
      <c r="P2023" s="21" t="s">
        <v>12490</v>
      </c>
      <c r="Q2023" s="61">
        <f>COUNTIF('Hedef Liste'!$A:$A,A2023)</f>
        <v>1</v>
      </c>
    </row>
    <row r="2024" hidden="1">
      <c r="A2024" s="21" t="s">
        <v>7577</v>
      </c>
      <c r="B2024" s="21" t="s">
        <v>7578</v>
      </c>
      <c r="C2024" s="691" t="s">
        <v>12489</v>
      </c>
      <c r="D2024" s="21" t="s">
        <v>344</v>
      </c>
      <c r="E2024" s="694"/>
      <c r="F2024" s="694"/>
      <c r="G2024" s="692">
        <v>0.0</v>
      </c>
      <c r="H2024" s="692">
        <v>8.0</v>
      </c>
      <c r="I2024" s="692">
        <v>8.0</v>
      </c>
      <c r="J2024" s="696">
        <v>0.0</v>
      </c>
      <c r="K2024" s="21" t="s">
        <v>319</v>
      </c>
      <c r="L2024" s="21">
        <v>2.422291234E9</v>
      </c>
      <c r="M2024" s="21" t="s">
        <v>138</v>
      </c>
      <c r="N2024" s="21" t="s">
        <v>320</v>
      </c>
      <c r="O2024" s="21" t="s">
        <v>321</v>
      </c>
      <c r="P2024" s="21" t="s">
        <v>12490</v>
      </c>
      <c r="Q2024" s="61">
        <f>COUNTIF('Hedef Liste'!$A:$A,A2024)</f>
        <v>1</v>
      </c>
    </row>
    <row r="2025" hidden="1">
      <c r="A2025" s="21" t="s">
        <v>401</v>
      </c>
      <c r="B2025" s="21" t="s">
        <v>402</v>
      </c>
      <c r="C2025" s="691" t="s">
        <v>12489</v>
      </c>
      <c r="D2025" s="21" t="s">
        <v>200</v>
      </c>
      <c r="E2025" s="692">
        <v>46.0</v>
      </c>
      <c r="F2025" s="692">
        <v>15.0</v>
      </c>
      <c r="G2025" s="692">
        <v>0.0</v>
      </c>
      <c r="H2025" s="692">
        <v>20.0</v>
      </c>
      <c r="I2025" s="692">
        <v>20.0</v>
      </c>
      <c r="J2025" s="693">
        <v>0.0</v>
      </c>
      <c r="K2025" s="21" t="s">
        <v>403</v>
      </c>
      <c r="L2025" s="21">
        <v>5.319107109E9</v>
      </c>
      <c r="M2025" s="21" t="s">
        <v>65</v>
      </c>
      <c r="N2025" s="21" t="s">
        <v>404</v>
      </c>
      <c r="O2025" s="21" t="s">
        <v>405</v>
      </c>
      <c r="P2025" s="21" t="s">
        <v>12490</v>
      </c>
      <c r="Q2025" s="61">
        <f>COUNTIF('Hedef Liste'!$A:$A,A2025)</f>
        <v>1</v>
      </c>
    </row>
    <row r="2026" hidden="1">
      <c r="A2026" s="21" t="s">
        <v>6332</v>
      </c>
      <c r="B2026" s="21" t="s">
        <v>6333</v>
      </c>
      <c r="C2026" s="691" t="s">
        <v>12489</v>
      </c>
      <c r="D2026" s="21" t="s">
        <v>74</v>
      </c>
      <c r="E2026" s="692">
        <v>1.0</v>
      </c>
      <c r="F2026" s="694"/>
      <c r="G2026" s="692">
        <v>6.0</v>
      </c>
      <c r="H2026" s="692">
        <v>3.0</v>
      </c>
      <c r="I2026" s="692">
        <v>9.0</v>
      </c>
      <c r="J2026" s="693">
        <v>0.67</v>
      </c>
      <c r="K2026" s="21" t="s">
        <v>6334</v>
      </c>
      <c r="L2026" s="21">
        <v>2.422476554E9</v>
      </c>
      <c r="M2026" s="21" t="s">
        <v>47</v>
      </c>
      <c r="N2026" s="21" t="s">
        <v>1047</v>
      </c>
      <c r="O2026" s="21" t="s">
        <v>6335</v>
      </c>
      <c r="P2026" s="21" t="s">
        <v>12490</v>
      </c>
      <c r="Q2026" s="61">
        <f>COUNTIF('Hedef Liste'!$A:$A,A2026)</f>
        <v>1</v>
      </c>
    </row>
    <row r="2027" hidden="1">
      <c r="A2027" s="21" t="s">
        <v>6572</v>
      </c>
      <c r="B2027" s="21" t="s">
        <v>6573</v>
      </c>
      <c r="C2027" s="691" t="s">
        <v>12489</v>
      </c>
      <c r="D2027" s="21" t="s">
        <v>200</v>
      </c>
      <c r="E2027" s="692">
        <v>9.0</v>
      </c>
      <c r="F2027" s="692">
        <v>1.0</v>
      </c>
      <c r="G2027" s="692">
        <v>0.0</v>
      </c>
      <c r="H2027" s="692">
        <v>11.0</v>
      </c>
      <c r="I2027" s="692">
        <v>11.0</v>
      </c>
      <c r="J2027" s="696">
        <v>0.0</v>
      </c>
      <c r="K2027" s="21" t="s">
        <v>6574</v>
      </c>
      <c r="L2027" s="21">
        <v>5.313732984E9</v>
      </c>
      <c r="M2027" s="21" t="s">
        <v>544</v>
      </c>
      <c r="N2027" s="21" t="s">
        <v>545</v>
      </c>
      <c r="O2027" s="21" t="s">
        <v>6575</v>
      </c>
      <c r="P2027" s="21" t="s">
        <v>12490</v>
      </c>
      <c r="Q2027" s="61">
        <f>COUNTIF('Hedef Liste'!$A:$A,A2027)</f>
        <v>1</v>
      </c>
    </row>
    <row r="2028" hidden="1">
      <c r="A2028" s="21" t="s">
        <v>8169</v>
      </c>
      <c r="B2028" s="21" t="s">
        <v>8170</v>
      </c>
      <c r="C2028" s="691" t="s">
        <v>12489</v>
      </c>
      <c r="D2028" s="21" t="s">
        <v>92</v>
      </c>
      <c r="E2028" s="692">
        <v>2.0</v>
      </c>
      <c r="F2028" s="692">
        <v>1.0</v>
      </c>
      <c r="G2028" s="692">
        <v>0.0</v>
      </c>
      <c r="H2028" s="692">
        <v>8.0</v>
      </c>
      <c r="I2028" s="692">
        <v>8.0</v>
      </c>
      <c r="J2028" s="693">
        <v>0.0</v>
      </c>
      <c r="K2028" s="21" t="s">
        <v>8171</v>
      </c>
      <c r="L2028" s="21">
        <v>5.06195208E9</v>
      </c>
      <c r="M2028" s="21" t="s">
        <v>138</v>
      </c>
      <c r="N2028" s="21" t="s">
        <v>320</v>
      </c>
      <c r="O2028" s="21" t="s">
        <v>8172</v>
      </c>
      <c r="P2028" s="21" t="s">
        <v>12490</v>
      </c>
      <c r="Q2028" s="61">
        <f>COUNTIF('Hedef Liste'!$A:$A,A2028)</f>
        <v>1</v>
      </c>
    </row>
    <row r="2029" hidden="1">
      <c r="A2029" s="21" t="s">
        <v>7628</v>
      </c>
      <c r="B2029" s="21" t="s">
        <v>7629</v>
      </c>
      <c r="C2029" s="691" t="s">
        <v>12489</v>
      </c>
      <c r="D2029" s="21" t="s">
        <v>74</v>
      </c>
      <c r="E2029" s="692">
        <v>3.0</v>
      </c>
      <c r="F2029" s="694"/>
      <c r="G2029" s="692">
        <v>0.0</v>
      </c>
      <c r="H2029" s="692">
        <v>25.0</v>
      </c>
      <c r="I2029" s="692">
        <v>25.0</v>
      </c>
      <c r="J2029" s="693">
        <v>0.0</v>
      </c>
      <c r="K2029" s="21" t="s">
        <v>7630</v>
      </c>
      <c r="L2029" s="21">
        <v>5.327083004E9</v>
      </c>
      <c r="M2029" s="21" t="s">
        <v>368</v>
      </c>
      <c r="N2029" s="21" t="s">
        <v>369</v>
      </c>
      <c r="O2029" s="21" t="s">
        <v>7631</v>
      </c>
      <c r="P2029" s="21" t="s">
        <v>12490</v>
      </c>
      <c r="Q2029" s="61">
        <f>COUNTIF('Hedef Liste'!$A:$A,A2029)</f>
        <v>1</v>
      </c>
    </row>
    <row r="2030" hidden="1">
      <c r="A2030" s="21" t="s">
        <v>13685</v>
      </c>
      <c r="B2030" s="21" t="s">
        <v>13686</v>
      </c>
      <c r="C2030" s="691" t="s">
        <v>12489</v>
      </c>
      <c r="D2030" s="21" t="s">
        <v>200</v>
      </c>
      <c r="E2030" s="692">
        <v>46.0</v>
      </c>
      <c r="F2030" s="692">
        <v>15.0</v>
      </c>
      <c r="G2030" s="692">
        <v>15.0</v>
      </c>
      <c r="H2030" s="692">
        <v>0.0</v>
      </c>
      <c r="I2030" s="692">
        <v>15.0</v>
      </c>
      <c r="J2030" s="693">
        <v>1.0</v>
      </c>
      <c r="K2030" s="21" t="s">
        <v>13461</v>
      </c>
      <c r="L2030" s="21">
        <v>5.525520417E9</v>
      </c>
      <c r="M2030" s="21" t="s">
        <v>58</v>
      </c>
      <c r="N2030" s="21" t="s">
        <v>2915</v>
      </c>
      <c r="O2030" s="21" t="s">
        <v>13687</v>
      </c>
      <c r="P2030" s="21" t="s">
        <v>12505</v>
      </c>
      <c r="Q2030" s="61">
        <f>COUNTIF('Hedef Liste'!$A:$A,A2030)</f>
        <v>0</v>
      </c>
    </row>
    <row r="2031" hidden="1">
      <c r="A2031" s="21" t="s">
        <v>1277</v>
      </c>
      <c r="B2031" s="21" t="s">
        <v>1278</v>
      </c>
      <c r="C2031" s="691" t="s">
        <v>12489</v>
      </c>
      <c r="D2031" s="21" t="s">
        <v>45</v>
      </c>
      <c r="E2031" s="692">
        <v>236.0</v>
      </c>
      <c r="F2031" s="692">
        <v>94.0</v>
      </c>
      <c r="G2031" s="692">
        <v>0.0</v>
      </c>
      <c r="H2031" s="692">
        <v>30.0</v>
      </c>
      <c r="I2031" s="692">
        <v>30.0</v>
      </c>
      <c r="J2031" s="693">
        <v>0.0</v>
      </c>
      <c r="K2031" s="21" t="s">
        <v>1279</v>
      </c>
      <c r="L2031" s="21">
        <v>5.54184745E9</v>
      </c>
      <c r="M2031" s="21" t="s">
        <v>47</v>
      </c>
      <c r="N2031" s="21" t="s">
        <v>187</v>
      </c>
      <c r="O2031" s="21" t="s">
        <v>1280</v>
      </c>
      <c r="P2031" s="21" t="s">
        <v>12490</v>
      </c>
      <c r="Q2031" s="61">
        <f>COUNTIF('Hedef Liste'!$A:$A,A2031)</f>
        <v>1</v>
      </c>
    </row>
    <row r="2032" hidden="1">
      <c r="A2032" s="21" t="s">
        <v>2673</v>
      </c>
      <c r="B2032" s="21" t="s">
        <v>2674</v>
      </c>
      <c r="C2032" s="691" t="s">
        <v>12489</v>
      </c>
      <c r="D2032" s="21" t="s">
        <v>325</v>
      </c>
      <c r="E2032" s="692">
        <v>67.0</v>
      </c>
      <c r="F2032" s="692">
        <v>30.0</v>
      </c>
      <c r="G2032" s="692">
        <v>9.0</v>
      </c>
      <c r="H2032" s="692">
        <v>5.0</v>
      </c>
      <c r="I2032" s="692">
        <v>14.0</v>
      </c>
      <c r="J2032" s="696">
        <v>0.64</v>
      </c>
      <c r="K2032" s="21" t="s">
        <v>2675</v>
      </c>
      <c r="L2032" s="21">
        <v>5.524819905E9</v>
      </c>
      <c r="M2032" s="21" t="s">
        <v>138</v>
      </c>
      <c r="N2032" s="21" t="s">
        <v>382</v>
      </c>
      <c r="O2032" s="21" t="s">
        <v>2676</v>
      </c>
      <c r="P2032" s="21" t="s">
        <v>12490</v>
      </c>
      <c r="Q2032" s="61">
        <f>COUNTIF('Hedef Liste'!$A:$A,A2032)</f>
        <v>1</v>
      </c>
    </row>
    <row r="2033" hidden="1">
      <c r="A2033" s="21" t="s">
        <v>3084</v>
      </c>
      <c r="B2033" s="21" t="s">
        <v>3085</v>
      </c>
      <c r="C2033" s="691" t="s">
        <v>12489</v>
      </c>
      <c r="D2033" s="21" t="s">
        <v>152</v>
      </c>
      <c r="E2033" s="692">
        <v>24.0</v>
      </c>
      <c r="F2033" s="692">
        <v>15.0</v>
      </c>
      <c r="G2033" s="692">
        <v>0.0</v>
      </c>
      <c r="H2033" s="692">
        <v>13.0</v>
      </c>
      <c r="I2033" s="692">
        <v>13.0</v>
      </c>
      <c r="J2033" s="696">
        <v>0.0</v>
      </c>
      <c r="K2033" s="21" t="s">
        <v>3012</v>
      </c>
      <c r="L2033" s="21">
        <v>5.527208707E9</v>
      </c>
      <c r="M2033" s="21" t="s">
        <v>47</v>
      </c>
      <c r="N2033" s="21" t="s">
        <v>458</v>
      </c>
      <c r="O2033" s="21" t="s">
        <v>3013</v>
      </c>
      <c r="P2033" s="21" t="s">
        <v>12490</v>
      </c>
      <c r="Q2033" s="61">
        <f>COUNTIF('Hedef Liste'!$A:$A,A2033)</f>
        <v>1</v>
      </c>
    </row>
    <row r="2034" hidden="1">
      <c r="A2034" s="21" t="s">
        <v>1034</v>
      </c>
      <c r="B2034" s="21" t="s">
        <v>1035</v>
      </c>
      <c r="C2034" s="691" t="s">
        <v>12489</v>
      </c>
      <c r="D2034" s="21" t="s">
        <v>200</v>
      </c>
      <c r="E2034" s="692">
        <v>95.0</v>
      </c>
      <c r="F2034" s="692">
        <v>34.0</v>
      </c>
      <c r="G2034" s="692">
        <v>0.0</v>
      </c>
      <c r="H2034" s="692">
        <v>5.0</v>
      </c>
      <c r="I2034" s="692">
        <v>5.0</v>
      </c>
      <c r="J2034" s="693">
        <v>0.0</v>
      </c>
      <c r="K2034" s="21" t="s">
        <v>1036</v>
      </c>
      <c r="L2034" s="21">
        <v>5.372449183E9</v>
      </c>
      <c r="M2034" s="21" t="s">
        <v>138</v>
      </c>
      <c r="N2034" s="21" t="s">
        <v>1037</v>
      </c>
      <c r="O2034" s="21" t="s">
        <v>1038</v>
      </c>
      <c r="P2034" s="21" t="s">
        <v>12490</v>
      </c>
      <c r="Q2034" s="61">
        <f>COUNTIF('Hedef Liste'!$A:$A,A2034)</f>
        <v>1</v>
      </c>
    </row>
    <row r="2035" hidden="1">
      <c r="A2035" s="21" t="s">
        <v>6468</v>
      </c>
      <c r="B2035" s="21" t="s">
        <v>6469</v>
      </c>
      <c r="C2035" s="691" t="s">
        <v>12489</v>
      </c>
      <c r="D2035" s="21" t="s">
        <v>45</v>
      </c>
      <c r="E2035" s="692">
        <v>34.0</v>
      </c>
      <c r="F2035" s="692">
        <v>20.0</v>
      </c>
      <c r="G2035" s="692">
        <v>0.0</v>
      </c>
      <c r="H2035" s="692">
        <v>30.0</v>
      </c>
      <c r="I2035" s="692">
        <v>30.0</v>
      </c>
      <c r="J2035" s="693">
        <v>0.0</v>
      </c>
      <c r="K2035" s="21" t="s">
        <v>6470</v>
      </c>
      <c r="L2035" s="21">
        <v>2.422276166E9</v>
      </c>
      <c r="M2035" s="21" t="s">
        <v>138</v>
      </c>
      <c r="N2035" s="21" t="s">
        <v>4879</v>
      </c>
      <c r="O2035" s="21" t="s">
        <v>6471</v>
      </c>
      <c r="P2035" s="21" t="s">
        <v>12490</v>
      </c>
      <c r="Q2035" s="61">
        <f>COUNTIF('Hedef Liste'!$A:$A,A2035)</f>
        <v>1</v>
      </c>
    </row>
    <row r="2036" hidden="1">
      <c r="A2036" s="21" t="s">
        <v>2341</v>
      </c>
      <c r="B2036" s="21" t="s">
        <v>11589</v>
      </c>
      <c r="C2036" s="691" t="s">
        <v>12489</v>
      </c>
      <c r="D2036" s="21" t="s">
        <v>200</v>
      </c>
      <c r="E2036" s="692">
        <v>107.0</v>
      </c>
      <c r="F2036" s="692">
        <v>12.0</v>
      </c>
      <c r="G2036" s="692">
        <v>5.0</v>
      </c>
      <c r="H2036" s="692">
        <v>11.0</v>
      </c>
      <c r="I2036" s="692">
        <v>16.0</v>
      </c>
      <c r="J2036" s="693">
        <v>0.31</v>
      </c>
      <c r="K2036" s="21" t="s">
        <v>2343</v>
      </c>
      <c r="L2036" s="21">
        <v>5.437707014E9</v>
      </c>
      <c r="M2036" s="21" t="s">
        <v>58</v>
      </c>
      <c r="N2036" s="21" t="s">
        <v>2344</v>
      </c>
      <c r="O2036" s="21" t="s">
        <v>2345</v>
      </c>
      <c r="P2036" s="21" t="s">
        <v>12490</v>
      </c>
      <c r="Q2036" s="61">
        <f>COUNTIF('Hedef Liste'!$A:$A,A2036)</f>
        <v>1</v>
      </c>
    </row>
    <row r="2037" hidden="1">
      <c r="A2037" s="21" t="s">
        <v>1772</v>
      </c>
      <c r="B2037" s="21" t="s">
        <v>1773</v>
      </c>
      <c r="C2037" s="691" t="s">
        <v>12489</v>
      </c>
      <c r="D2037" s="21" t="s">
        <v>63</v>
      </c>
      <c r="E2037" s="692">
        <v>139.0</v>
      </c>
      <c r="F2037" s="692">
        <v>7.0</v>
      </c>
      <c r="G2037" s="692">
        <v>12.0</v>
      </c>
      <c r="H2037" s="692">
        <v>9.0</v>
      </c>
      <c r="I2037" s="692">
        <v>21.0</v>
      </c>
      <c r="J2037" s="693">
        <v>0.57</v>
      </c>
      <c r="K2037" s="21" t="s">
        <v>1774</v>
      </c>
      <c r="L2037" s="21">
        <v>5.436905243E9</v>
      </c>
      <c r="M2037" s="21" t="s">
        <v>368</v>
      </c>
      <c r="N2037" s="21" t="s">
        <v>784</v>
      </c>
      <c r="O2037" s="21" t="s">
        <v>1775</v>
      </c>
      <c r="P2037" s="21" t="s">
        <v>12490</v>
      </c>
      <c r="Q2037" s="61">
        <f>COUNTIF('Hedef Liste'!$A:$A,A2037)</f>
        <v>1</v>
      </c>
    </row>
    <row r="2038" hidden="1">
      <c r="A2038" s="21" t="s">
        <v>6675</v>
      </c>
      <c r="B2038" s="21" t="s">
        <v>6676</v>
      </c>
      <c r="C2038" s="691" t="s">
        <v>12489</v>
      </c>
      <c r="D2038" s="21" t="s">
        <v>1007</v>
      </c>
      <c r="E2038" s="692">
        <v>287.0</v>
      </c>
      <c r="F2038" s="692">
        <v>12.0</v>
      </c>
      <c r="G2038" s="692">
        <v>5.0</v>
      </c>
      <c r="H2038" s="692">
        <v>3.0</v>
      </c>
      <c r="I2038" s="692">
        <v>8.0</v>
      </c>
      <c r="J2038" s="693">
        <v>0.63</v>
      </c>
      <c r="K2038" s="21" t="s">
        <v>6677</v>
      </c>
      <c r="L2038" s="21">
        <v>5.419870806E9</v>
      </c>
      <c r="M2038" s="21" t="s">
        <v>58</v>
      </c>
      <c r="N2038" s="21" t="s">
        <v>1101</v>
      </c>
      <c r="O2038" s="21" t="s">
        <v>6678</v>
      </c>
      <c r="P2038" s="21" t="s">
        <v>12490</v>
      </c>
      <c r="Q2038" s="61">
        <f>COUNTIF('Hedef Liste'!$A:$A,A2038)</f>
        <v>1</v>
      </c>
    </row>
    <row r="2039" hidden="1">
      <c r="A2039" s="21" t="s">
        <v>5548</v>
      </c>
      <c r="B2039" s="21" t="s">
        <v>5549</v>
      </c>
      <c r="C2039" s="691" t="s">
        <v>12489</v>
      </c>
      <c r="D2039" s="21" t="s">
        <v>325</v>
      </c>
      <c r="E2039" s="692">
        <v>60.0</v>
      </c>
      <c r="F2039" s="692">
        <v>2.0</v>
      </c>
      <c r="G2039" s="692">
        <v>5.0</v>
      </c>
      <c r="H2039" s="692">
        <v>1.0</v>
      </c>
      <c r="I2039" s="692">
        <v>6.0</v>
      </c>
      <c r="J2039" s="693">
        <v>0.83</v>
      </c>
      <c r="K2039" s="21" t="s">
        <v>5550</v>
      </c>
      <c r="L2039" s="21">
        <v>5.436702107E9</v>
      </c>
      <c r="M2039" s="21" t="s">
        <v>1600</v>
      </c>
      <c r="N2039" s="21" t="s">
        <v>1601</v>
      </c>
      <c r="O2039" s="21" t="s">
        <v>5551</v>
      </c>
      <c r="P2039" s="21" t="s">
        <v>12490</v>
      </c>
      <c r="Q2039" s="61">
        <f>COUNTIF('Hedef Liste'!$A:$A,A2039)</f>
        <v>1</v>
      </c>
    </row>
    <row r="2040" hidden="1">
      <c r="A2040" s="21" t="s">
        <v>3028</v>
      </c>
      <c r="B2040" s="21" t="s">
        <v>3029</v>
      </c>
      <c r="C2040" s="691" t="s">
        <v>12489</v>
      </c>
      <c r="D2040" s="21" t="s">
        <v>200</v>
      </c>
      <c r="E2040" s="692">
        <v>1574.0</v>
      </c>
      <c r="F2040" s="692">
        <v>87.0</v>
      </c>
      <c r="G2040" s="692">
        <v>12.0</v>
      </c>
      <c r="H2040" s="692">
        <v>2.0</v>
      </c>
      <c r="I2040" s="692">
        <v>14.0</v>
      </c>
      <c r="J2040" s="693">
        <v>0.86</v>
      </c>
      <c r="K2040" s="21" t="s">
        <v>3030</v>
      </c>
      <c r="L2040" s="21">
        <v>2.422260305E9</v>
      </c>
      <c r="M2040" s="21" t="s">
        <v>65</v>
      </c>
      <c r="N2040" s="21" t="s">
        <v>112</v>
      </c>
      <c r="O2040" s="21" t="s">
        <v>3031</v>
      </c>
      <c r="P2040" s="21" t="s">
        <v>12490</v>
      </c>
      <c r="Q2040" s="61">
        <f>COUNTIF('Hedef Liste'!$A:$A,A2040)</f>
        <v>1</v>
      </c>
    </row>
    <row r="2041" hidden="1">
      <c r="A2041" s="21" t="s">
        <v>3585</v>
      </c>
      <c r="B2041" s="21" t="s">
        <v>3586</v>
      </c>
      <c r="C2041" s="691" t="s">
        <v>12489</v>
      </c>
      <c r="D2041" s="21" t="s">
        <v>152</v>
      </c>
      <c r="E2041" s="692">
        <v>207.0</v>
      </c>
      <c r="F2041" s="692">
        <v>2.0</v>
      </c>
      <c r="G2041" s="692">
        <v>0.0</v>
      </c>
      <c r="H2041" s="692">
        <v>9.0</v>
      </c>
      <c r="I2041" s="692">
        <v>9.0</v>
      </c>
      <c r="J2041" s="693">
        <v>0.0</v>
      </c>
      <c r="K2041" s="21" t="s">
        <v>3587</v>
      </c>
      <c r="L2041" s="21">
        <v>5.448144055E9</v>
      </c>
      <c r="M2041" s="21" t="s">
        <v>544</v>
      </c>
      <c r="N2041" s="21" t="s">
        <v>3588</v>
      </c>
      <c r="O2041" s="21" t="s">
        <v>3589</v>
      </c>
      <c r="P2041" s="21" t="s">
        <v>12490</v>
      </c>
      <c r="Q2041" s="61">
        <f>COUNTIF('Hedef Liste'!$A:$A,A2041)</f>
        <v>1</v>
      </c>
    </row>
    <row r="2042" hidden="1">
      <c r="A2042" s="21" t="s">
        <v>13688</v>
      </c>
      <c r="B2042" s="21" t="s">
        <v>13689</v>
      </c>
      <c r="C2042" s="691" t="s">
        <v>12489</v>
      </c>
      <c r="D2042" s="21" t="s">
        <v>152</v>
      </c>
      <c r="E2042" s="692">
        <v>260.0</v>
      </c>
      <c r="F2042" s="692">
        <v>24.0</v>
      </c>
      <c r="G2042" s="692">
        <v>33.0</v>
      </c>
      <c r="H2042" s="692">
        <v>6.0</v>
      </c>
      <c r="I2042" s="692">
        <v>39.0</v>
      </c>
      <c r="J2042" s="693">
        <v>0.85</v>
      </c>
      <c r="K2042" s="21" t="s">
        <v>13673</v>
      </c>
      <c r="L2042" s="21">
        <v>2.42321202E9</v>
      </c>
      <c r="M2042" s="21" t="s">
        <v>47</v>
      </c>
      <c r="N2042" s="21" t="s">
        <v>1202</v>
      </c>
      <c r="O2042" s="21" t="s">
        <v>13690</v>
      </c>
      <c r="P2042" s="21" t="s">
        <v>12505</v>
      </c>
      <c r="Q2042" s="61">
        <f>COUNTIF('Hedef Liste'!$A:$A,A2042)</f>
        <v>0</v>
      </c>
    </row>
    <row r="2043" hidden="1">
      <c r="A2043" s="21" t="s">
        <v>78</v>
      </c>
      <c r="B2043" s="21" t="s">
        <v>79</v>
      </c>
      <c r="C2043" s="691" t="s">
        <v>12510</v>
      </c>
      <c r="D2043" s="21" t="s">
        <v>63</v>
      </c>
      <c r="E2043" s="692">
        <v>3.0</v>
      </c>
      <c r="F2043" s="694"/>
      <c r="G2043" s="692">
        <v>0.0</v>
      </c>
      <c r="H2043" s="692">
        <v>10.0</v>
      </c>
      <c r="I2043" s="692">
        <v>10.0</v>
      </c>
      <c r="J2043" s="693">
        <v>0.0</v>
      </c>
      <c r="K2043" s="21" t="s">
        <v>80</v>
      </c>
      <c r="L2043" s="21">
        <v>5.303281402E9</v>
      </c>
      <c r="M2043" s="21" t="s">
        <v>47</v>
      </c>
      <c r="N2043" s="21" t="s">
        <v>81</v>
      </c>
      <c r="O2043" s="21" t="s">
        <v>82</v>
      </c>
      <c r="P2043" s="21" t="s">
        <v>12490</v>
      </c>
      <c r="Q2043" s="61">
        <f>COUNTIF('Hedef Liste'!$A:$A,A2043)</f>
        <v>1</v>
      </c>
    </row>
    <row r="2044" hidden="1">
      <c r="A2044" s="21" t="s">
        <v>2671</v>
      </c>
      <c r="B2044" s="21" t="s">
        <v>2672</v>
      </c>
      <c r="C2044" s="691" t="s">
        <v>12489</v>
      </c>
      <c r="D2044" s="21" t="s">
        <v>325</v>
      </c>
      <c r="E2044" s="692">
        <v>85.0</v>
      </c>
      <c r="F2044" s="692">
        <v>43.0</v>
      </c>
      <c r="G2044" s="692">
        <v>7.0</v>
      </c>
      <c r="H2044" s="692">
        <v>5.0</v>
      </c>
      <c r="I2044" s="692">
        <v>12.0</v>
      </c>
      <c r="J2044" s="693">
        <v>0.58</v>
      </c>
      <c r="K2044" s="21" t="s">
        <v>64</v>
      </c>
      <c r="L2044" s="21">
        <v>5.510848751E9</v>
      </c>
      <c r="M2044" s="21" t="s">
        <v>65</v>
      </c>
      <c r="N2044" s="21" t="s">
        <v>66</v>
      </c>
      <c r="O2044" s="21" t="s">
        <v>67</v>
      </c>
      <c r="P2044" s="21" t="s">
        <v>12490</v>
      </c>
      <c r="Q2044" s="61">
        <f>COUNTIF('Hedef Liste'!$A:$A,A2044)</f>
        <v>1</v>
      </c>
    </row>
    <row r="2045" hidden="1">
      <c r="A2045" s="21" t="s">
        <v>4957</v>
      </c>
      <c r="B2045" s="21" t="s">
        <v>4958</v>
      </c>
      <c r="C2045" s="691" t="s">
        <v>12510</v>
      </c>
      <c r="D2045" s="21" t="s">
        <v>126</v>
      </c>
      <c r="E2045" s="692">
        <v>11.0</v>
      </c>
      <c r="F2045" s="694"/>
      <c r="G2045" s="692">
        <v>0.0</v>
      </c>
      <c r="H2045" s="692">
        <v>4.0</v>
      </c>
      <c r="I2045" s="692">
        <v>4.0</v>
      </c>
      <c r="J2045" s="693">
        <v>0.0</v>
      </c>
      <c r="K2045" s="21" t="s">
        <v>4959</v>
      </c>
      <c r="L2045" s="21">
        <v>5.464654989E9</v>
      </c>
      <c r="M2045" s="21" t="s">
        <v>368</v>
      </c>
      <c r="N2045" s="21" t="s">
        <v>369</v>
      </c>
      <c r="O2045" s="21" t="s">
        <v>4960</v>
      </c>
      <c r="P2045" s="21" t="s">
        <v>12490</v>
      </c>
      <c r="Q2045" s="61">
        <f>COUNTIF('Hedef Liste'!$A:$A,A2045)</f>
        <v>1</v>
      </c>
    </row>
    <row r="2046" hidden="1">
      <c r="A2046" s="21" t="s">
        <v>2509</v>
      </c>
      <c r="B2046" s="21" t="s">
        <v>2510</v>
      </c>
      <c r="C2046" s="691" t="s">
        <v>12489</v>
      </c>
      <c r="D2046" s="21" t="s">
        <v>152</v>
      </c>
      <c r="E2046" s="692">
        <v>44.0</v>
      </c>
      <c r="F2046" s="692">
        <v>3.0</v>
      </c>
      <c r="G2046" s="692">
        <v>8.0</v>
      </c>
      <c r="H2046" s="692">
        <v>8.0</v>
      </c>
      <c r="I2046" s="692">
        <v>16.0</v>
      </c>
      <c r="J2046" s="693">
        <v>0.5</v>
      </c>
      <c r="K2046" s="21" t="s">
        <v>2511</v>
      </c>
      <c r="L2046" s="21">
        <v>2.423402099E9</v>
      </c>
      <c r="M2046" s="21" t="s">
        <v>65</v>
      </c>
      <c r="N2046" s="21" t="s">
        <v>609</v>
      </c>
      <c r="O2046" s="21" t="s">
        <v>2512</v>
      </c>
      <c r="P2046" s="21" t="s">
        <v>12490</v>
      </c>
      <c r="Q2046" s="61">
        <f>COUNTIF('Hedef Liste'!$A:$A,A2046)</f>
        <v>1</v>
      </c>
    </row>
    <row r="2047" hidden="1">
      <c r="A2047" s="21" t="s">
        <v>4164</v>
      </c>
      <c r="B2047" s="21" t="s">
        <v>4165</v>
      </c>
      <c r="C2047" s="691" t="s">
        <v>12489</v>
      </c>
      <c r="D2047" s="21" t="s">
        <v>74</v>
      </c>
      <c r="E2047" s="692">
        <v>335.0</v>
      </c>
      <c r="F2047" s="692">
        <v>22.0</v>
      </c>
      <c r="G2047" s="692">
        <v>21.0</v>
      </c>
      <c r="H2047" s="692">
        <v>4.0</v>
      </c>
      <c r="I2047" s="692">
        <v>25.0</v>
      </c>
      <c r="J2047" s="693">
        <v>0.84</v>
      </c>
      <c r="K2047" s="21" t="s">
        <v>4166</v>
      </c>
      <c r="L2047" s="21">
        <v>2.423128007E9</v>
      </c>
      <c r="M2047" s="21" t="s">
        <v>47</v>
      </c>
      <c r="N2047" s="21" t="s">
        <v>458</v>
      </c>
      <c r="O2047" s="21" t="s">
        <v>4167</v>
      </c>
      <c r="P2047" s="21" t="s">
        <v>12490</v>
      </c>
      <c r="Q2047" s="61">
        <f>COUNTIF('Hedef Liste'!$A:$A,A2047)</f>
        <v>1</v>
      </c>
    </row>
    <row r="2048" hidden="1">
      <c r="A2048" s="21" t="s">
        <v>1504</v>
      </c>
      <c r="B2048" s="21" t="s">
        <v>1505</v>
      </c>
      <c r="C2048" s="691" t="s">
        <v>12489</v>
      </c>
      <c r="D2048" s="21" t="s">
        <v>63</v>
      </c>
      <c r="E2048" s="692">
        <v>3.0</v>
      </c>
      <c r="F2048" s="692">
        <v>1.0</v>
      </c>
      <c r="G2048" s="692">
        <v>0.0</v>
      </c>
      <c r="H2048" s="692">
        <v>14.0</v>
      </c>
      <c r="I2048" s="692">
        <v>14.0</v>
      </c>
      <c r="J2048" s="696">
        <v>0.0</v>
      </c>
      <c r="K2048" s="21" t="s">
        <v>1500</v>
      </c>
      <c r="L2048" s="21">
        <v>5.455747248E9</v>
      </c>
      <c r="M2048" s="21" t="s">
        <v>65</v>
      </c>
      <c r="N2048" s="21" t="s">
        <v>772</v>
      </c>
      <c r="O2048" s="21" t="s">
        <v>1506</v>
      </c>
      <c r="P2048" s="21" t="s">
        <v>12490</v>
      </c>
      <c r="Q2048" s="61">
        <f>COUNTIF('Hedef Liste'!$A:$A,A2048)</f>
        <v>1</v>
      </c>
    </row>
    <row r="2049" hidden="1">
      <c r="A2049" s="21" t="s">
        <v>1026</v>
      </c>
      <c r="B2049" s="21" t="s">
        <v>1027</v>
      </c>
      <c r="C2049" s="691" t="s">
        <v>12489</v>
      </c>
      <c r="D2049" s="21" t="s">
        <v>143</v>
      </c>
      <c r="E2049" s="692">
        <v>294.0</v>
      </c>
      <c r="F2049" s="692">
        <v>1.0</v>
      </c>
      <c r="G2049" s="692">
        <v>0.0</v>
      </c>
      <c r="H2049" s="692">
        <v>3.0</v>
      </c>
      <c r="I2049" s="692">
        <v>3.0</v>
      </c>
      <c r="J2049" s="693">
        <v>0.0</v>
      </c>
      <c r="K2049" s="21" t="s">
        <v>697</v>
      </c>
      <c r="L2049" s="21">
        <v>5.459737707E9</v>
      </c>
      <c r="M2049" s="21" t="s">
        <v>47</v>
      </c>
      <c r="N2049" s="21" t="s">
        <v>270</v>
      </c>
      <c r="O2049" s="21" t="s">
        <v>698</v>
      </c>
      <c r="P2049" s="21" t="s">
        <v>12490</v>
      </c>
      <c r="Q2049" s="61">
        <f>COUNTIF('Hedef Liste'!$A:$A,A2049)</f>
        <v>1</v>
      </c>
    </row>
    <row r="2050">
      <c r="A2050" s="21" t="s">
        <v>8571</v>
      </c>
      <c r="B2050" s="21" t="s">
        <v>8572</v>
      </c>
      <c r="C2050" s="691" t="s">
        <v>12489</v>
      </c>
      <c r="D2050" s="21" t="s">
        <v>818</v>
      </c>
      <c r="E2050" s="692">
        <v>19.0</v>
      </c>
      <c r="F2050" s="692">
        <v>19.0</v>
      </c>
      <c r="G2050" s="692">
        <v>0.0</v>
      </c>
      <c r="H2050" s="692">
        <v>15.0</v>
      </c>
      <c r="I2050" s="692">
        <v>15.0</v>
      </c>
      <c r="J2050" s="696">
        <v>0.0</v>
      </c>
      <c r="K2050" s="21" t="s">
        <v>450</v>
      </c>
      <c r="L2050" s="21">
        <v>5.432100999E9</v>
      </c>
      <c r="M2050" s="21" t="s">
        <v>47</v>
      </c>
      <c r="N2050" s="21" t="s">
        <v>451</v>
      </c>
      <c r="O2050" s="21" t="s">
        <v>452</v>
      </c>
      <c r="P2050" s="21" t="s">
        <v>12490</v>
      </c>
      <c r="Q2050" s="61">
        <f>COUNTIF('Hedef Liste'!$A:$A,A2050)</f>
        <v>1</v>
      </c>
    </row>
    <row r="2051">
      <c r="A2051" s="21" t="s">
        <v>8574</v>
      </c>
      <c r="B2051" s="21" t="s">
        <v>8575</v>
      </c>
      <c r="C2051" s="691" t="s">
        <v>12489</v>
      </c>
      <c r="D2051" s="21" t="s">
        <v>143</v>
      </c>
      <c r="F2051" s="694"/>
      <c r="G2051" s="692">
        <v>0.0</v>
      </c>
      <c r="H2051" s="692">
        <v>8.0</v>
      </c>
      <c r="I2051" s="692">
        <v>8.0</v>
      </c>
      <c r="J2051" s="693">
        <v>0.0</v>
      </c>
      <c r="K2051" s="21" t="s">
        <v>8576</v>
      </c>
      <c r="L2051" s="21">
        <v>2.428145111E9</v>
      </c>
      <c r="M2051" s="21" t="s">
        <v>544</v>
      </c>
      <c r="N2051" s="21" t="s">
        <v>483</v>
      </c>
      <c r="O2051" s="21" t="s">
        <v>8577</v>
      </c>
      <c r="P2051" s="21" t="s">
        <v>12490</v>
      </c>
      <c r="Q2051" s="61">
        <f>COUNTIF('Hedef Liste'!$A:$A,A2051)</f>
        <v>1</v>
      </c>
    </row>
    <row r="2052" hidden="1">
      <c r="A2052" s="21" t="s">
        <v>2715</v>
      </c>
      <c r="B2052" s="21" t="s">
        <v>2716</v>
      </c>
      <c r="C2052" s="691" t="s">
        <v>12489</v>
      </c>
      <c r="D2052" s="21" t="s">
        <v>818</v>
      </c>
      <c r="E2052" s="692">
        <v>288.0</v>
      </c>
      <c r="F2052" s="692">
        <v>36.0</v>
      </c>
      <c r="G2052" s="692">
        <v>0.0</v>
      </c>
      <c r="H2052" s="692">
        <v>16.0</v>
      </c>
      <c r="I2052" s="692">
        <v>16.0</v>
      </c>
      <c r="J2052" s="693">
        <v>0.0</v>
      </c>
      <c r="K2052" s="21" t="s">
        <v>2717</v>
      </c>
      <c r="L2052" s="21">
        <v>5.421050561E9</v>
      </c>
      <c r="M2052" s="21" t="s">
        <v>368</v>
      </c>
      <c r="N2052" s="21" t="s">
        <v>682</v>
      </c>
      <c r="O2052" s="21" t="s">
        <v>2718</v>
      </c>
      <c r="P2052" s="21" t="s">
        <v>12490</v>
      </c>
      <c r="Q2052" s="61">
        <f>COUNTIF('Hedef Liste'!$A:$A,A2052)</f>
        <v>1</v>
      </c>
    </row>
    <row r="2053" hidden="1">
      <c r="A2053" s="21" t="s">
        <v>1243</v>
      </c>
      <c r="B2053" s="21" t="s">
        <v>1244</v>
      </c>
      <c r="C2053" s="691" t="s">
        <v>12489</v>
      </c>
      <c r="D2053" s="21" t="s">
        <v>200</v>
      </c>
      <c r="E2053" s="692">
        <v>633.0</v>
      </c>
      <c r="F2053" s="692">
        <v>25.0</v>
      </c>
      <c r="G2053" s="692">
        <v>0.0</v>
      </c>
      <c r="H2053" s="692">
        <v>5.0</v>
      </c>
      <c r="I2053" s="692">
        <v>5.0</v>
      </c>
      <c r="J2053" s="693">
        <v>0.0</v>
      </c>
      <c r="K2053" s="21" t="s">
        <v>1245</v>
      </c>
      <c r="L2053" s="21">
        <v>2.428870608E9</v>
      </c>
      <c r="M2053" s="21" t="s">
        <v>327</v>
      </c>
      <c r="N2053" s="21" t="s">
        <v>1246</v>
      </c>
      <c r="O2053" s="21" t="s">
        <v>1247</v>
      </c>
      <c r="P2053" s="21" t="s">
        <v>12490</v>
      </c>
      <c r="Q2053" s="61">
        <f>COUNTIF('Hedef Liste'!$A:$A,A2053)</f>
        <v>1</v>
      </c>
    </row>
    <row r="2054" hidden="1">
      <c r="A2054" s="21" t="s">
        <v>5630</v>
      </c>
      <c r="B2054" s="21" t="s">
        <v>5631</v>
      </c>
      <c r="C2054" s="691" t="s">
        <v>12489</v>
      </c>
      <c r="D2054" s="21" t="s">
        <v>325</v>
      </c>
      <c r="E2054" s="692">
        <v>14.0</v>
      </c>
      <c r="F2054" s="692">
        <v>2.0</v>
      </c>
      <c r="G2054" s="692">
        <v>10.0</v>
      </c>
      <c r="H2054" s="692">
        <v>13.0</v>
      </c>
      <c r="I2054" s="692">
        <v>23.0</v>
      </c>
      <c r="J2054" s="693">
        <v>0.43</v>
      </c>
      <c r="K2054" s="21" t="s">
        <v>5632</v>
      </c>
      <c r="L2054" s="21">
        <v>5.38549805E9</v>
      </c>
      <c r="M2054" s="21" t="s">
        <v>368</v>
      </c>
      <c r="N2054" s="21" t="s">
        <v>682</v>
      </c>
      <c r="O2054" s="21" t="s">
        <v>5633</v>
      </c>
      <c r="P2054" s="21" t="s">
        <v>12490</v>
      </c>
      <c r="Q2054" s="61">
        <f>COUNTIF('Hedef Liste'!$A:$A,A2054)</f>
        <v>1</v>
      </c>
    </row>
    <row r="2055" hidden="1">
      <c r="A2055" s="21" t="s">
        <v>8078</v>
      </c>
      <c r="B2055" s="21" t="s">
        <v>8079</v>
      </c>
      <c r="C2055" s="691" t="s">
        <v>12489</v>
      </c>
      <c r="D2055" s="21" t="s">
        <v>74</v>
      </c>
      <c r="E2055" s="692">
        <v>7.0</v>
      </c>
      <c r="F2055" s="692">
        <v>2.0</v>
      </c>
      <c r="G2055" s="692">
        <v>0.0</v>
      </c>
      <c r="H2055" s="692">
        <v>17.0</v>
      </c>
      <c r="I2055" s="692">
        <v>17.0</v>
      </c>
      <c r="J2055" s="693">
        <v>0.0</v>
      </c>
      <c r="K2055" s="21" t="s">
        <v>8080</v>
      </c>
      <c r="L2055" s="21">
        <v>5.434143807E9</v>
      </c>
      <c r="M2055" s="21" t="s">
        <v>47</v>
      </c>
      <c r="N2055" s="21" t="s">
        <v>1474</v>
      </c>
      <c r="O2055" s="21" t="s">
        <v>8081</v>
      </c>
      <c r="P2055" s="21" t="s">
        <v>12490</v>
      </c>
      <c r="Q2055" s="61">
        <f>COUNTIF('Hedef Liste'!$A:$A,A2055)</f>
        <v>1</v>
      </c>
    </row>
    <row r="2056" hidden="1">
      <c r="A2056" s="21" t="s">
        <v>2499</v>
      </c>
      <c r="B2056" s="21" t="s">
        <v>2500</v>
      </c>
      <c r="C2056" s="691" t="s">
        <v>12489</v>
      </c>
      <c r="D2056" s="21" t="s">
        <v>74</v>
      </c>
      <c r="E2056" s="692">
        <v>39.0</v>
      </c>
      <c r="F2056" s="692">
        <v>21.0</v>
      </c>
      <c r="G2056" s="692">
        <v>0.0</v>
      </c>
      <c r="H2056" s="692">
        <v>17.0</v>
      </c>
      <c r="I2056" s="692">
        <v>17.0</v>
      </c>
      <c r="J2056" s="693">
        <v>0.0</v>
      </c>
      <c r="K2056" s="21" t="s">
        <v>2501</v>
      </c>
      <c r="L2056" s="21">
        <v>5.380145659E9</v>
      </c>
      <c r="M2056" s="21" t="s">
        <v>47</v>
      </c>
      <c r="N2056" s="21" t="s">
        <v>719</v>
      </c>
      <c r="O2056" s="21" t="s">
        <v>2502</v>
      </c>
      <c r="P2056" s="21" t="s">
        <v>12490</v>
      </c>
      <c r="Q2056" s="61">
        <f>COUNTIF('Hedef Liste'!$A:$A,A2056)</f>
        <v>1</v>
      </c>
    </row>
    <row r="2057" hidden="1">
      <c r="A2057" s="21" t="s">
        <v>1878</v>
      </c>
      <c r="B2057" s="21" t="s">
        <v>1879</v>
      </c>
      <c r="C2057" s="691" t="s">
        <v>12489</v>
      </c>
      <c r="D2057" s="21" t="s">
        <v>45</v>
      </c>
      <c r="E2057" s="692">
        <v>374.0</v>
      </c>
      <c r="F2057" s="692">
        <v>75.0</v>
      </c>
      <c r="G2057" s="692">
        <v>0.0</v>
      </c>
      <c r="H2057" s="692">
        <v>30.0</v>
      </c>
      <c r="I2057" s="692">
        <v>30.0</v>
      </c>
      <c r="J2057" s="693">
        <v>0.0</v>
      </c>
      <c r="K2057" s="21" t="s">
        <v>1880</v>
      </c>
      <c r="L2057" s="21">
        <v>2.422277722E9</v>
      </c>
      <c r="M2057" s="21" t="s">
        <v>65</v>
      </c>
      <c r="N2057" s="21" t="s">
        <v>285</v>
      </c>
      <c r="O2057" s="21" t="s">
        <v>1881</v>
      </c>
      <c r="P2057" s="21" t="s">
        <v>12490</v>
      </c>
      <c r="Q2057" s="61">
        <f>COUNTIF('Hedef Liste'!$A:$A,A2057)</f>
        <v>1</v>
      </c>
    </row>
    <row r="2058" hidden="1">
      <c r="A2058" s="698" t="s">
        <v>2476</v>
      </c>
      <c r="B2058" s="21" t="s">
        <v>2477</v>
      </c>
      <c r="C2058" s="691" t="s">
        <v>12489</v>
      </c>
      <c r="D2058" s="21" t="s">
        <v>152</v>
      </c>
      <c r="E2058" s="692">
        <v>164.0</v>
      </c>
      <c r="F2058" s="692">
        <v>42.0</v>
      </c>
      <c r="G2058" s="692">
        <v>0.0</v>
      </c>
      <c r="H2058" s="692">
        <v>31.0</v>
      </c>
      <c r="I2058" s="692">
        <v>31.0</v>
      </c>
      <c r="J2058" s="693">
        <v>0.0</v>
      </c>
      <c r="K2058" s="21" t="s">
        <v>2478</v>
      </c>
      <c r="L2058" s="21">
        <v>5.356227714E9</v>
      </c>
      <c r="M2058" s="21" t="s">
        <v>327</v>
      </c>
      <c r="N2058" s="21" t="s">
        <v>1398</v>
      </c>
      <c r="O2058" s="21" t="s">
        <v>2479</v>
      </c>
      <c r="P2058" s="21" t="s">
        <v>12490</v>
      </c>
      <c r="Q2058" s="61">
        <f>COUNTIF('Hedef Liste'!$A:$A,A2058)</f>
        <v>1</v>
      </c>
    </row>
    <row r="2059" hidden="1">
      <c r="A2059" s="21" t="s">
        <v>5767</v>
      </c>
      <c r="B2059" s="21" t="s">
        <v>5768</v>
      </c>
      <c r="C2059" s="691" t="s">
        <v>12489</v>
      </c>
      <c r="D2059" s="21" t="s">
        <v>143</v>
      </c>
      <c r="E2059" s="692">
        <v>10.0</v>
      </c>
      <c r="F2059" s="692">
        <v>7.0</v>
      </c>
      <c r="G2059" s="692">
        <v>0.0</v>
      </c>
      <c r="H2059" s="692">
        <v>5.0</v>
      </c>
      <c r="I2059" s="692">
        <v>5.0</v>
      </c>
      <c r="J2059" s="693">
        <v>0.0</v>
      </c>
      <c r="K2059" s="21" t="s">
        <v>5769</v>
      </c>
      <c r="L2059" s="21">
        <v>5.349828909E9</v>
      </c>
      <c r="M2059" s="21" t="s">
        <v>47</v>
      </c>
      <c r="N2059" s="21" t="s">
        <v>1059</v>
      </c>
      <c r="O2059" s="21" t="s">
        <v>5770</v>
      </c>
      <c r="P2059" s="21" t="s">
        <v>12490</v>
      </c>
      <c r="Q2059" s="61">
        <f>COUNTIF('Hedef Liste'!$A:$A,A2059)</f>
        <v>1</v>
      </c>
    </row>
    <row r="2060" hidden="1">
      <c r="A2060" s="21" t="s">
        <v>4868</v>
      </c>
      <c r="B2060" s="21" t="s">
        <v>4869</v>
      </c>
      <c r="C2060" s="691" t="s">
        <v>12489</v>
      </c>
      <c r="D2060" s="21" t="s">
        <v>152</v>
      </c>
      <c r="E2060" s="692">
        <v>40.0</v>
      </c>
      <c r="F2060" s="692">
        <v>25.0</v>
      </c>
      <c r="G2060" s="692">
        <v>0.0</v>
      </c>
      <c r="H2060" s="692">
        <v>8.0</v>
      </c>
      <c r="I2060" s="692">
        <v>8.0</v>
      </c>
      <c r="J2060" s="693">
        <v>0.0</v>
      </c>
      <c r="K2060" s="21" t="s">
        <v>4870</v>
      </c>
      <c r="L2060" s="21">
        <v>5.354803093E9</v>
      </c>
      <c r="M2060" s="21" t="s">
        <v>65</v>
      </c>
      <c r="N2060" s="21" t="s">
        <v>1090</v>
      </c>
      <c r="O2060" s="21" t="s">
        <v>4871</v>
      </c>
      <c r="P2060" s="21" t="s">
        <v>12490</v>
      </c>
      <c r="Q2060" s="61">
        <f>COUNTIF('Hedef Liste'!$A:$A,A2060)</f>
        <v>1</v>
      </c>
    </row>
    <row r="2061" hidden="1">
      <c r="A2061" s="21" t="s">
        <v>6513</v>
      </c>
      <c r="B2061" s="21" t="s">
        <v>6514</v>
      </c>
      <c r="C2061" s="691" t="s">
        <v>12489</v>
      </c>
      <c r="D2061" s="21" t="s">
        <v>818</v>
      </c>
      <c r="E2061" s="692">
        <v>67.0</v>
      </c>
      <c r="F2061" s="692">
        <v>67.0</v>
      </c>
      <c r="G2061" s="692">
        <v>1.0</v>
      </c>
      <c r="H2061" s="692">
        <v>86.0</v>
      </c>
      <c r="I2061" s="692">
        <v>87.0</v>
      </c>
      <c r="J2061" s="693">
        <v>0.01</v>
      </c>
      <c r="K2061" s="21" t="s">
        <v>6515</v>
      </c>
      <c r="L2061" s="21">
        <v>5.321532133E9</v>
      </c>
      <c r="M2061" s="21" t="s">
        <v>47</v>
      </c>
      <c r="N2061" s="21" t="s">
        <v>1202</v>
      </c>
      <c r="O2061" s="21" t="s">
        <v>6516</v>
      </c>
      <c r="P2061" s="21" t="s">
        <v>12490</v>
      </c>
      <c r="Q2061" s="61">
        <f>COUNTIF('Hedef Liste'!$A:$A,A2061)</f>
        <v>1</v>
      </c>
    </row>
    <row r="2062" hidden="1">
      <c r="A2062" s="21" t="s">
        <v>1523</v>
      </c>
      <c r="B2062" s="21" t="s">
        <v>1524</v>
      </c>
      <c r="C2062" s="691" t="s">
        <v>12489</v>
      </c>
      <c r="D2062" s="21" t="s">
        <v>74</v>
      </c>
      <c r="E2062" s="692">
        <v>1.0</v>
      </c>
      <c r="F2062" s="692">
        <v>1.0</v>
      </c>
      <c r="G2062" s="692">
        <v>0.0</v>
      </c>
      <c r="H2062" s="692">
        <v>9.0</v>
      </c>
      <c r="I2062" s="692">
        <v>9.0</v>
      </c>
      <c r="J2062" s="693">
        <v>0.0</v>
      </c>
      <c r="K2062" s="21" t="s">
        <v>1525</v>
      </c>
      <c r="L2062" s="21">
        <v>5.30644206E9</v>
      </c>
      <c r="M2062" s="21" t="s">
        <v>47</v>
      </c>
      <c r="N2062" s="21" t="s">
        <v>566</v>
      </c>
      <c r="O2062" s="21" t="s">
        <v>1526</v>
      </c>
      <c r="P2062" s="21" t="s">
        <v>12490</v>
      </c>
      <c r="Q2062" s="61">
        <f>COUNTIF('Hedef Liste'!$A:$A,A2062)</f>
        <v>1</v>
      </c>
    </row>
    <row r="2063" hidden="1">
      <c r="A2063" s="21" t="s">
        <v>1637</v>
      </c>
      <c r="B2063" s="21" t="s">
        <v>1638</v>
      </c>
      <c r="C2063" s="691" t="s">
        <v>12489</v>
      </c>
      <c r="D2063" s="21" t="s">
        <v>74</v>
      </c>
      <c r="F2063" s="694"/>
      <c r="G2063" s="692">
        <v>19.0</v>
      </c>
      <c r="H2063" s="692">
        <v>5.0</v>
      </c>
      <c r="I2063" s="692">
        <v>24.0</v>
      </c>
      <c r="J2063" s="693">
        <v>0.79</v>
      </c>
      <c r="K2063" s="21" t="s">
        <v>1639</v>
      </c>
      <c r="L2063" s="21">
        <v>5.343958284E9</v>
      </c>
      <c r="M2063" s="21" t="s">
        <v>138</v>
      </c>
      <c r="N2063" s="21" t="s">
        <v>1037</v>
      </c>
      <c r="O2063" s="21" t="s">
        <v>1640</v>
      </c>
      <c r="P2063" s="21" t="s">
        <v>12490</v>
      </c>
      <c r="Q2063" s="61">
        <f>COUNTIF('Hedef Liste'!$A:$A,A2063)</f>
        <v>1</v>
      </c>
    </row>
    <row r="2064">
      <c r="A2064" s="21" t="s">
        <v>8578</v>
      </c>
      <c r="B2064" s="21" t="s">
        <v>8579</v>
      </c>
      <c r="C2064" s="691" t="s">
        <v>12489</v>
      </c>
      <c r="D2064" s="21" t="s">
        <v>152</v>
      </c>
      <c r="E2064" s="694"/>
      <c r="F2064" s="694"/>
      <c r="G2064" s="692">
        <v>0.0</v>
      </c>
      <c r="H2064" s="692">
        <v>12.0</v>
      </c>
      <c r="I2064" s="692">
        <v>12.0</v>
      </c>
      <c r="J2064" s="693">
        <v>0.0</v>
      </c>
      <c r="K2064" s="21" t="s">
        <v>8580</v>
      </c>
      <c r="L2064" s="21">
        <v>5.523030768E9</v>
      </c>
      <c r="M2064" s="21" t="s">
        <v>65</v>
      </c>
      <c r="N2064" s="21" t="s">
        <v>468</v>
      </c>
      <c r="O2064" s="21" t="s">
        <v>8581</v>
      </c>
      <c r="P2064" s="21" t="s">
        <v>12490</v>
      </c>
      <c r="Q2064" s="61">
        <f>COUNTIF('Hedef Liste'!$A:$A,A2064)</f>
        <v>1</v>
      </c>
    </row>
    <row r="2065">
      <c r="A2065" s="21" t="s">
        <v>8583</v>
      </c>
      <c r="B2065" s="21" t="s">
        <v>8584</v>
      </c>
      <c r="C2065" s="691" t="s">
        <v>12489</v>
      </c>
      <c r="D2065" s="21" t="s">
        <v>45</v>
      </c>
      <c r="E2065" s="694"/>
      <c r="F2065" s="694"/>
      <c r="G2065" s="692">
        <v>0.0</v>
      </c>
      <c r="H2065" s="692">
        <v>13.0</v>
      </c>
      <c r="I2065" s="692">
        <v>13.0</v>
      </c>
      <c r="J2065" s="693">
        <v>0.0</v>
      </c>
      <c r="K2065" s="21" t="s">
        <v>8092</v>
      </c>
      <c r="L2065" s="21">
        <v>2.423341707E9</v>
      </c>
      <c r="M2065" s="21" t="s">
        <v>47</v>
      </c>
      <c r="N2065" s="21" t="s">
        <v>719</v>
      </c>
      <c r="O2065" s="21" t="s">
        <v>8585</v>
      </c>
      <c r="P2065" s="21" t="s">
        <v>12490</v>
      </c>
      <c r="Q2065" s="61">
        <f>COUNTIF('Hedef Liste'!$A:$A,A2065)</f>
        <v>1</v>
      </c>
    </row>
    <row r="2066">
      <c r="A2066" s="21" t="s">
        <v>8586</v>
      </c>
      <c r="B2066" s="21" t="s">
        <v>8587</v>
      </c>
      <c r="C2066" s="691" t="s">
        <v>12489</v>
      </c>
      <c r="D2066" s="21" t="s">
        <v>818</v>
      </c>
      <c r="F2066" s="694"/>
      <c r="G2066" s="692">
        <v>0.0</v>
      </c>
      <c r="H2066" s="692">
        <v>35.0</v>
      </c>
      <c r="I2066" s="692">
        <v>35.0</v>
      </c>
      <c r="J2066" s="693">
        <v>0.0</v>
      </c>
      <c r="K2066" s="21" t="s">
        <v>8588</v>
      </c>
      <c r="L2066" s="21">
        <v>5.372686568E9</v>
      </c>
      <c r="M2066" s="21" t="s">
        <v>65</v>
      </c>
      <c r="N2066" s="21" t="s">
        <v>285</v>
      </c>
      <c r="O2066" s="21" t="s">
        <v>8589</v>
      </c>
      <c r="P2066" s="21" t="s">
        <v>12490</v>
      </c>
      <c r="Q2066" s="61">
        <f>COUNTIF('Hedef Liste'!$A:$A,A2066)</f>
        <v>1</v>
      </c>
    </row>
    <row r="2067">
      <c r="A2067" s="21" t="s">
        <v>8590</v>
      </c>
      <c r="B2067" s="21" t="s">
        <v>8591</v>
      </c>
      <c r="C2067" s="691" t="s">
        <v>12489</v>
      </c>
      <c r="D2067" s="21" t="s">
        <v>143</v>
      </c>
      <c r="F2067" s="694"/>
      <c r="G2067" s="692">
        <v>0.0</v>
      </c>
      <c r="H2067" s="692">
        <v>9.0</v>
      </c>
      <c r="I2067" s="692">
        <v>9.0</v>
      </c>
      <c r="J2067" s="693">
        <v>0.0</v>
      </c>
      <c r="K2067" s="21" t="s">
        <v>8592</v>
      </c>
      <c r="L2067" s="21">
        <v>5.318643964E9</v>
      </c>
      <c r="M2067" s="21" t="s">
        <v>47</v>
      </c>
      <c r="N2067" s="21" t="s">
        <v>145</v>
      </c>
      <c r="O2067" s="21" t="s">
        <v>8593</v>
      </c>
      <c r="P2067" s="21" t="s">
        <v>12490</v>
      </c>
      <c r="Q2067" s="61">
        <f>COUNTIF('Hedef Liste'!$A:$A,A2067)</f>
        <v>1</v>
      </c>
    </row>
    <row r="2068" hidden="1">
      <c r="A2068" s="21" t="s">
        <v>7831</v>
      </c>
      <c r="B2068" s="21" t="s">
        <v>7832</v>
      </c>
      <c r="C2068" s="691" t="s">
        <v>12489</v>
      </c>
      <c r="D2068" s="21" t="s">
        <v>74</v>
      </c>
      <c r="E2068" s="692">
        <v>15.0</v>
      </c>
      <c r="F2068" s="692">
        <v>8.0</v>
      </c>
      <c r="G2068" s="692">
        <v>0.0</v>
      </c>
      <c r="H2068" s="692">
        <v>9.0</v>
      </c>
      <c r="I2068" s="692">
        <v>9.0</v>
      </c>
      <c r="J2068" s="693">
        <v>0.0</v>
      </c>
      <c r="K2068" s="21" t="s">
        <v>127</v>
      </c>
      <c r="L2068" s="21">
        <v>5.384844336E9</v>
      </c>
      <c r="M2068" s="21" t="s">
        <v>138</v>
      </c>
      <c r="N2068" s="21" t="s">
        <v>139</v>
      </c>
      <c r="O2068" s="21" t="s">
        <v>140</v>
      </c>
      <c r="P2068" s="21" t="s">
        <v>12490</v>
      </c>
      <c r="Q2068" s="61">
        <f>COUNTIF('Hedef Liste'!$A:$A,A2068)</f>
        <v>1</v>
      </c>
    </row>
    <row r="2069" hidden="1">
      <c r="A2069" s="21" t="s">
        <v>13691</v>
      </c>
      <c r="B2069" s="21" t="s">
        <v>13692</v>
      </c>
      <c r="C2069" s="691" t="s">
        <v>12489</v>
      </c>
      <c r="D2069" s="21" t="s">
        <v>1694</v>
      </c>
      <c r="E2069" s="692">
        <v>3573.0</v>
      </c>
      <c r="F2069" s="692">
        <v>188.0</v>
      </c>
      <c r="G2069" s="692">
        <v>86.0</v>
      </c>
      <c r="H2069" s="692">
        <v>0.0</v>
      </c>
      <c r="I2069" s="692">
        <v>86.0</v>
      </c>
      <c r="J2069" s="693">
        <v>1.0</v>
      </c>
      <c r="K2069" s="21" t="s">
        <v>12792</v>
      </c>
      <c r="L2069" s="21">
        <v>2.425024348E9</v>
      </c>
      <c r="M2069" s="21" t="s">
        <v>65</v>
      </c>
      <c r="N2069" s="21" t="s">
        <v>112</v>
      </c>
      <c r="O2069" s="21" t="s">
        <v>13693</v>
      </c>
      <c r="P2069" s="21" t="s">
        <v>12505</v>
      </c>
      <c r="Q2069" s="61">
        <f>COUNTIF('Hedef Liste'!$A:$A,A2069)</f>
        <v>0</v>
      </c>
    </row>
    <row r="2070" hidden="1">
      <c r="A2070" s="21" t="s">
        <v>4693</v>
      </c>
      <c r="B2070" s="21" t="s">
        <v>4694</v>
      </c>
      <c r="C2070" s="691" t="s">
        <v>12489</v>
      </c>
      <c r="D2070" s="21" t="s">
        <v>200</v>
      </c>
      <c r="E2070" s="692">
        <v>91.0</v>
      </c>
      <c r="F2070" s="692">
        <v>29.0</v>
      </c>
      <c r="G2070" s="692">
        <v>0.0</v>
      </c>
      <c r="H2070" s="692">
        <v>18.0</v>
      </c>
      <c r="I2070" s="692">
        <v>18.0</v>
      </c>
      <c r="J2070" s="693">
        <v>0.0</v>
      </c>
      <c r="K2070" s="21" t="s">
        <v>1561</v>
      </c>
      <c r="L2070" s="21">
        <v>5.395726301E9</v>
      </c>
      <c r="M2070" s="21" t="s">
        <v>65</v>
      </c>
      <c r="N2070" s="21" t="s">
        <v>433</v>
      </c>
      <c r="O2070" s="21" t="s">
        <v>1562</v>
      </c>
      <c r="P2070" s="21" t="s">
        <v>12490</v>
      </c>
      <c r="Q2070" s="61">
        <f>COUNTIF('Hedef Liste'!$A:$A,A2070)</f>
        <v>1</v>
      </c>
    </row>
    <row r="2071" hidden="1">
      <c r="A2071" s="21" t="s">
        <v>1655</v>
      </c>
      <c r="B2071" s="21" t="s">
        <v>1656</v>
      </c>
      <c r="C2071" s="691" t="s">
        <v>12489</v>
      </c>
      <c r="D2071" s="21" t="s">
        <v>74</v>
      </c>
      <c r="E2071" s="692">
        <v>178.0</v>
      </c>
      <c r="F2071" s="692">
        <v>40.0</v>
      </c>
      <c r="G2071" s="692">
        <v>0.0</v>
      </c>
      <c r="H2071" s="692">
        <v>21.0</v>
      </c>
      <c r="I2071" s="692">
        <v>21.0</v>
      </c>
      <c r="J2071" s="696">
        <v>0.0</v>
      </c>
      <c r="K2071" s="21" t="s">
        <v>1657</v>
      </c>
      <c r="L2071" s="21">
        <v>5.345210713E9</v>
      </c>
      <c r="M2071" s="21" t="s">
        <v>47</v>
      </c>
      <c r="N2071" s="21" t="s">
        <v>47</v>
      </c>
      <c r="O2071" s="21" t="s">
        <v>1658</v>
      </c>
      <c r="P2071" s="21" t="s">
        <v>12490</v>
      </c>
      <c r="Q2071" s="61">
        <f>COUNTIF('Hedef Liste'!$A:$A,A2071)</f>
        <v>1</v>
      </c>
    </row>
    <row r="2072">
      <c r="A2072" s="21" t="s">
        <v>8594</v>
      </c>
      <c r="B2072" s="21" t="s">
        <v>8595</v>
      </c>
      <c r="C2072" s="691" t="s">
        <v>12489</v>
      </c>
      <c r="D2072" s="21" t="s">
        <v>45</v>
      </c>
      <c r="E2072" s="694"/>
      <c r="F2072" s="694"/>
      <c r="G2072" s="692">
        <v>0.0</v>
      </c>
      <c r="H2072" s="692">
        <v>26.0</v>
      </c>
      <c r="I2072" s="692">
        <v>26.0</v>
      </c>
      <c r="J2072" s="693">
        <v>0.0</v>
      </c>
      <c r="K2072" s="21" t="s">
        <v>8596</v>
      </c>
      <c r="L2072" s="21">
        <v>2.422440016E9</v>
      </c>
      <c r="M2072" s="21" t="s">
        <v>47</v>
      </c>
      <c r="N2072" s="21" t="s">
        <v>1923</v>
      </c>
      <c r="O2072" s="21" t="s">
        <v>8597</v>
      </c>
      <c r="P2072" s="21" t="s">
        <v>12490</v>
      </c>
      <c r="Q2072" s="61">
        <f>COUNTIF('Hedef Liste'!$A:$A,A2072)</f>
        <v>1</v>
      </c>
    </row>
    <row r="2073">
      <c r="A2073" s="21" t="s">
        <v>8598</v>
      </c>
      <c r="B2073" s="21" t="s">
        <v>8599</v>
      </c>
      <c r="C2073" s="691" t="s">
        <v>12489</v>
      </c>
      <c r="D2073" s="21" t="s">
        <v>63</v>
      </c>
      <c r="F2073" s="694"/>
      <c r="G2073" s="692">
        <v>0.0</v>
      </c>
      <c r="H2073" s="692">
        <v>9.0</v>
      </c>
      <c r="I2073" s="692">
        <v>9.0</v>
      </c>
      <c r="J2073" s="693">
        <v>0.0</v>
      </c>
      <c r="K2073" s="21" t="s">
        <v>8600</v>
      </c>
      <c r="L2073" s="21">
        <v>5.32401124E9</v>
      </c>
      <c r="M2073" s="21" t="s">
        <v>388</v>
      </c>
      <c r="N2073" s="21" t="s">
        <v>693</v>
      </c>
      <c r="O2073" s="21" t="s">
        <v>8601</v>
      </c>
      <c r="P2073" s="21" t="s">
        <v>12490</v>
      </c>
      <c r="Q2073" s="61">
        <f>COUNTIF('Hedef Liste'!$A:$A,A2073)</f>
        <v>1</v>
      </c>
    </row>
    <row r="2074" hidden="1">
      <c r="A2074" s="21" t="s">
        <v>6380</v>
      </c>
      <c r="B2074" s="21" t="s">
        <v>6381</v>
      </c>
      <c r="C2074" s="691" t="s">
        <v>12489</v>
      </c>
      <c r="D2074" s="21" t="s">
        <v>200</v>
      </c>
      <c r="E2074" s="692">
        <v>28.0</v>
      </c>
      <c r="F2074" s="692">
        <v>12.0</v>
      </c>
      <c r="G2074" s="692">
        <v>0.0</v>
      </c>
      <c r="H2074" s="692">
        <v>24.0</v>
      </c>
      <c r="I2074" s="692">
        <v>24.0</v>
      </c>
      <c r="J2074" s="693">
        <v>0.0</v>
      </c>
      <c r="K2074" s="21" t="s">
        <v>6382</v>
      </c>
      <c r="L2074" s="21">
        <v>5.350650074E9</v>
      </c>
      <c r="M2074" s="21" t="s">
        <v>368</v>
      </c>
      <c r="N2074" s="21" t="s">
        <v>682</v>
      </c>
      <c r="O2074" s="21" t="s">
        <v>6383</v>
      </c>
      <c r="P2074" s="21" t="s">
        <v>12490</v>
      </c>
      <c r="Q2074" s="61">
        <f>COUNTIF('Hedef Liste'!$A:$A,A2074)</f>
        <v>1</v>
      </c>
    </row>
    <row r="2075" hidden="1">
      <c r="A2075" s="21" t="s">
        <v>1312</v>
      </c>
      <c r="B2075" s="21" t="s">
        <v>1313</v>
      </c>
      <c r="C2075" s="691" t="s">
        <v>12489</v>
      </c>
      <c r="D2075" s="21" t="s">
        <v>102</v>
      </c>
      <c r="E2075" s="692">
        <v>54.0</v>
      </c>
      <c r="F2075" s="692">
        <v>54.0</v>
      </c>
      <c r="G2075" s="692">
        <v>0.0</v>
      </c>
      <c r="H2075" s="692">
        <v>20.0</v>
      </c>
      <c r="I2075" s="692">
        <v>20.0</v>
      </c>
      <c r="J2075" s="693">
        <v>0.0</v>
      </c>
      <c r="K2075" s="21" t="s">
        <v>1314</v>
      </c>
      <c r="L2075" s="21">
        <v>2.423220222E9</v>
      </c>
      <c r="M2075" s="21" t="s">
        <v>47</v>
      </c>
      <c r="N2075" s="21" t="s">
        <v>458</v>
      </c>
      <c r="O2075" s="21" t="s">
        <v>1315</v>
      </c>
      <c r="P2075" s="21" t="s">
        <v>12490</v>
      </c>
      <c r="Q2075" s="61">
        <f>COUNTIF('Hedef Liste'!$A:$A,A2075)</f>
        <v>1</v>
      </c>
    </row>
    <row r="2076">
      <c r="A2076" s="21" t="s">
        <v>8602</v>
      </c>
      <c r="B2076" s="21" t="s">
        <v>8603</v>
      </c>
      <c r="C2076" s="691" t="s">
        <v>12489</v>
      </c>
      <c r="D2076" s="21" t="s">
        <v>143</v>
      </c>
      <c r="F2076" s="694"/>
      <c r="G2076" s="692">
        <v>0.0</v>
      </c>
      <c r="H2076" s="692">
        <v>8.0</v>
      </c>
      <c r="I2076" s="692">
        <v>8.0</v>
      </c>
      <c r="J2076" s="693">
        <v>0.0</v>
      </c>
      <c r="K2076" s="21" t="s">
        <v>8604</v>
      </c>
      <c r="L2076" s="21">
        <v>5.394296141E9</v>
      </c>
      <c r="M2076" s="21" t="s">
        <v>58</v>
      </c>
      <c r="N2076" s="21" t="s">
        <v>2041</v>
      </c>
      <c r="O2076" s="21" t="s">
        <v>8605</v>
      </c>
      <c r="P2076" s="21" t="s">
        <v>12490</v>
      </c>
      <c r="Q2076" s="61">
        <f>COUNTIF('Hedef Liste'!$A:$A,A2076)</f>
        <v>1</v>
      </c>
    </row>
    <row r="2077">
      <c r="A2077" s="21" t="s">
        <v>8606</v>
      </c>
      <c r="B2077" s="21" t="s">
        <v>8607</v>
      </c>
      <c r="C2077" s="691" t="s">
        <v>12489</v>
      </c>
      <c r="D2077" s="21" t="s">
        <v>200</v>
      </c>
      <c r="E2077" s="692">
        <v>1.0</v>
      </c>
      <c r="F2077" s="692">
        <v>1.0</v>
      </c>
      <c r="G2077" s="692">
        <v>0.0</v>
      </c>
      <c r="H2077" s="692">
        <v>10.0</v>
      </c>
      <c r="I2077" s="692">
        <v>10.0</v>
      </c>
      <c r="J2077" s="693">
        <v>0.0</v>
      </c>
      <c r="K2077" s="21" t="s">
        <v>8608</v>
      </c>
      <c r="L2077" s="21">
        <v>5.360304289E9</v>
      </c>
      <c r="M2077" s="21" t="s">
        <v>1285</v>
      </c>
      <c r="N2077" s="21" t="s">
        <v>1286</v>
      </c>
      <c r="O2077" s="21" t="s">
        <v>8609</v>
      </c>
      <c r="P2077" s="21" t="s">
        <v>12490</v>
      </c>
      <c r="Q2077" s="61">
        <f>COUNTIF('Hedef Liste'!$A:$A,A2077)</f>
        <v>1</v>
      </c>
    </row>
    <row r="2078">
      <c r="A2078" s="21" t="s">
        <v>8610</v>
      </c>
      <c r="B2078" s="21" t="s">
        <v>8611</v>
      </c>
      <c r="C2078" s="691" t="s">
        <v>12489</v>
      </c>
      <c r="D2078" s="21" t="s">
        <v>45</v>
      </c>
      <c r="E2078" s="694"/>
      <c r="F2078" s="694"/>
      <c r="G2078" s="692">
        <v>0.0</v>
      </c>
      <c r="H2078" s="692">
        <v>26.0</v>
      </c>
      <c r="I2078" s="692">
        <v>26.0</v>
      </c>
      <c r="J2078" s="693">
        <v>0.0</v>
      </c>
      <c r="K2078" s="21" t="s">
        <v>8612</v>
      </c>
      <c r="L2078" s="21">
        <v>5.444213007E9</v>
      </c>
      <c r="M2078" s="21" t="s">
        <v>65</v>
      </c>
      <c r="N2078" s="21" t="s">
        <v>66</v>
      </c>
      <c r="O2078" s="21" t="s">
        <v>3059</v>
      </c>
      <c r="P2078" s="21" t="s">
        <v>12490</v>
      </c>
      <c r="Q2078" s="61">
        <f>COUNTIF('Hedef Liste'!$A:$A,A2078)</f>
        <v>1</v>
      </c>
    </row>
    <row r="2079">
      <c r="A2079" s="21" t="s">
        <v>8614</v>
      </c>
      <c r="B2079" s="21" t="s">
        <v>8615</v>
      </c>
      <c r="C2079" s="691" t="s">
        <v>12489</v>
      </c>
      <c r="D2079" s="21" t="s">
        <v>74</v>
      </c>
      <c r="F2079" s="694"/>
      <c r="G2079" s="692">
        <v>0.0</v>
      </c>
      <c r="H2079" s="692">
        <v>17.0</v>
      </c>
      <c r="I2079" s="692">
        <v>17.0</v>
      </c>
      <c r="J2079" s="693">
        <v>0.0</v>
      </c>
      <c r="K2079" s="21" t="s">
        <v>8616</v>
      </c>
      <c r="L2079" s="21">
        <v>5.438058214E9</v>
      </c>
      <c r="M2079" s="21" t="s">
        <v>47</v>
      </c>
      <c r="N2079" s="21" t="s">
        <v>6884</v>
      </c>
      <c r="O2079" s="21" t="s">
        <v>8617</v>
      </c>
      <c r="P2079" s="21" t="s">
        <v>12490</v>
      </c>
      <c r="Q2079" s="61">
        <f>COUNTIF('Hedef Liste'!$A:$A,A2079)</f>
        <v>1</v>
      </c>
    </row>
    <row r="2080" hidden="1">
      <c r="A2080" s="21" t="s">
        <v>7787</v>
      </c>
      <c r="B2080" s="21" t="s">
        <v>7788</v>
      </c>
      <c r="C2080" s="691" t="s">
        <v>12489</v>
      </c>
      <c r="D2080" s="21" t="s">
        <v>74</v>
      </c>
      <c r="E2080" s="692">
        <v>436.0</v>
      </c>
      <c r="F2080" s="692">
        <v>35.0</v>
      </c>
      <c r="G2080" s="692">
        <v>0.0</v>
      </c>
      <c r="H2080" s="692">
        <v>28.0</v>
      </c>
      <c r="I2080" s="692">
        <v>28.0</v>
      </c>
      <c r="J2080" s="693">
        <v>0.0</v>
      </c>
      <c r="K2080" s="21" t="s">
        <v>7789</v>
      </c>
      <c r="L2080" s="21">
        <v>5.353453311E9</v>
      </c>
      <c r="M2080" s="21" t="s">
        <v>47</v>
      </c>
      <c r="N2080" s="21" t="s">
        <v>639</v>
      </c>
      <c r="O2080" s="21" t="s">
        <v>7790</v>
      </c>
      <c r="P2080" s="21" t="s">
        <v>12490</v>
      </c>
      <c r="Q2080" s="61">
        <f>COUNTIF('Hedef Liste'!$A:$A,A2080)</f>
        <v>1</v>
      </c>
    </row>
    <row r="2081" hidden="1">
      <c r="A2081" s="21" t="s">
        <v>7554</v>
      </c>
      <c r="B2081" s="21" t="s">
        <v>7555</v>
      </c>
      <c r="C2081" s="691" t="s">
        <v>12489</v>
      </c>
      <c r="D2081" s="21" t="s">
        <v>818</v>
      </c>
      <c r="E2081" s="692">
        <v>119.0</v>
      </c>
      <c r="F2081" s="692">
        <v>59.0</v>
      </c>
      <c r="G2081" s="692">
        <v>0.0</v>
      </c>
      <c r="H2081" s="692">
        <v>30.0</v>
      </c>
      <c r="I2081" s="692">
        <v>30.0</v>
      </c>
      <c r="J2081" s="693">
        <v>0.0</v>
      </c>
      <c r="K2081" s="21" t="s">
        <v>7556</v>
      </c>
      <c r="L2081" s="21">
        <v>2.422442807E9</v>
      </c>
      <c r="M2081" s="21" t="s">
        <v>47</v>
      </c>
      <c r="N2081" s="21" t="s">
        <v>1059</v>
      </c>
      <c r="O2081" s="21" t="s">
        <v>7557</v>
      </c>
      <c r="P2081" s="21" t="s">
        <v>12490</v>
      </c>
      <c r="Q2081" s="61">
        <f>COUNTIF('Hedef Liste'!$A:$A,A2081)</f>
        <v>1</v>
      </c>
    </row>
    <row r="2082" hidden="1">
      <c r="A2082" s="21" t="s">
        <v>3684</v>
      </c>
      <c r="B2082" s="21" t="s">
        <v>3685</v>
      </c>
      <c r="C2082" s="691" t="s">
        <v>12489</v>
      </c>
      <c r="D2082" s="21" t="s">
        <v>818</v>
      </c>
      <c r="E2082" s="692">
        <v>8.0</v>
      </c>
      <c r="F2082" s="692">
        <v>8.0</v>
      </c>
      <c r="G2082" s="692">
        <v>0.0</v>
      </c>
      <c r="H2082" s="692">
        <v>7.0</v>
      </c>
      <c r="I2082" s="692">
        <v>7.0</v>
      </c>
      <c r="J2082" s="693">
        <v>0.0</v>
      </c>
      <c r="K2082" s="21" t="s">
        <v>3686</v>
      </c>
      <c r="L2082" s="21">
        <v>5.336407125E9</v>
      </c>
      <c r="M2082" s="21" t="s">
        <v>58</v>
      </c>
      <c r="N2082" s="21" t="s">
        <v>1823</v>
      </c>
      <c r="O2082" s="21" t="s">
        <v>2164</v>
      </c>
      <c r="P2082" s="21" t="s">
        <v>12490</v>
      </c>
      <c r="Q2082" s="61">
        <f>COUNTIF('Hedef Liste'!$A:$A,A2082)</f>
        <v>1</v>
      </c>
    </row>
    <row r="2083" hidden="1">
      <c r="A2083" s="21" t="s">
        <v>2396</v>
      </c>
      <c r="B2083" s="21" t="s">
        <v>2397</v>
      </c>
      <c r="C2083" s="691" t="s">
        <v>12489</v>
      </c>
      <c r="D2083" s="21" t="s">
        <v>818</v>
      </c>
      <c r="F2083" s="694"/>
      <c r="G2083" s="692">
        <v>0.0</v>
      </c>
      <c r="H2083" s="692">
        <v>16.0</v>
      </c>
      <c r="I2083" s="692">
        <v>16.0</v>
      </c>
      <c r="J2083" s="693">
        <v>0.0</v>
      </c>
      <c r="K2083" s="21" t="s">
        <v>2398</v>
      </c>
      <c r="L2083" s="21">
        <v>5.53945223E9</v>
      </c>
      <c r="M2083" s="21" t="s">
        <v>47</v>
      </c>
      <c r="N2083" s="21" t="s">
        <v>187</v>
      </c>
      <c r="O2083" s="21" t="s">
        <v>2399</v>
      </c>
      <c r="P2083" s="21" t="s">
        <v>12490</v>
      </c>
      <c r="Q2083" s="61">
        <f>COUNTIF('Hedef Liste'!$A:$A,A2083)</f>
        <v>1</v>
      </c>
    </row>
    <row r="2084" hidden="1">
      <c r="A2084" s="21" t="s">
        <v>1764</v>
      </c>
      <c r="B2084" s="21" t="s">
        <v>1765</v>
      </c>
      <c r="C2084" s="691" t="s">
        <v>12489</v>
      </c>
      <c r="D2084" s="21" t="s">
        <v>818</v>
      </c>
      <c r="E2084" s="692">
        <v>87.0</v>
      </c>
      <c r="F2084" s="692">
        <v>10.0</v>
      </c>
      <c r="G2084" s="692">
        <v>0.0</v>
      </c>
      <c r="H2084" s="692">
        <v>22.0</v>
      </c>
      <c r="I2084" s="692">
        <v>22.0</v>
      </c>
      <c r="J2084" s="693">
        <v>0.0</v>
      </c>
      <c r="K2084" s="21" t="s">
        <v>1766</v>
      </c>
      <c r="L2084" s="21">
        <v>2.4250599E9</v>
      </c>
      <c r="M2084" s="21" t="s">
        <v>65</v>
      </c>
      <c r="N2084" s="21" t="s">
        <v>468</v>
      </c>
      <c r="O2084" s="21" t="s">
        <v>1767</v>
      </c>
      <c r="P2084" s="21" t="s">
        <v>12490</v>
      </c>
      <c r="Q2084" s="61">
        <f>COUNTIF('Hedef Liste'!$A:$A,A2084)</f>
        <v>1</v>
      </c>
    </row>
    <row r="2085" hidden="1">
      <c r="A2085" s="21" t="s">
        <v>1581</v>
      </c>
      <c r="B2085" s="21" t="s">
        <v>1582</v>
      </c>
      <c r="C2085" s="691" t="s">
        <v>12489</v>
      </c>
      <c r="D2085" s="21" t="s">
        <v>45</v>
      </c>
      <c r="E2085" s="692">
        <v>3.0</v>
      </c>
      <c r="F2085" s="692">
        <v>3.0</v>
      </c>
      <c r="G2085" s="692">
        <v>0.0</v>
      </c>
      <c r="H2085" s="692">
        <v>12.0</v>
      </c>
      <c r="I2085" s="692">
        <v>12.0</v>
      </c>
      <c r="J2085" s="693">
        <v>0.0</v>
      </c>
      <c r="K2085" s="21" t="s">
        <v>728</v>
      </c>
      <c r="L2085" s="21">
        <v>5.469637466E9</v>
      </c>
      <c r="M2085" s="21" t="s">
        <v>58</v>
      </c>
      <c r="N2085" s="21" t="s">
        <v>59</v>
      </c>
      <c r="O2085" s="21" t="s">
        <v>729</v>
      </c>
      <c r="P2085" s="21" t="s">
        <v>12490</v>
      </c>
      <c r="Q2085" s="61">
        <f>COUNTIF('Hedef Liste'!$A:$A,A2085)</f>
        <v>1</v>
      </c>
    </row>
    <row r="2086" hidden="1">
      <c r="A2086" s="21" t="s">
        <v>13694</v>
      </c>
      <c r="B2086" s="21" t="s">
        <v>13695</v>
      </c>
      <c r="C2086" s="691" t="s">
        <v>12489</v>
      </c>
      <c r="D2086" s="21" t="s">
        <v>152</v>
      </c>
      <c r="E2086" s="692">
        <v>85.0</v>
      </c>
      <c r="F2086" s="692">
        <v>45.0</v>
      </c>
      <c r="G2086" s="692">
        <v>23.0</v>
      </c>
      <c r="H2086" s="692">
        <v>0.0</v>
      </c>
      <c r="I2086" s="692">
        <v>23.0</v>
      </c>
      <c r="J2086" s="693">
        <v>1.0</v>
      </c>
      <c r="K2086" s="21" t="s">
        <v>13473</v>
      </c>
      <c r="L2086" s="21">
        <v>2.423448027E9</v>
      </c>
      <c r="M2086" s="21" t="s">
        <v>65</v>
      </c>
      <c r="N2086" s="21" t="s">
        <v>3323</v>
      </c>
      <c r="O2086" s="21" t="s">
        <v>13696</v>
      </c>
      <c r="P2086" s="21" t="s">
        <v>12505</v>
      </c>
      <c r="Q2086" s="61">
        <f>COUNTIF('Hedef Liste'!$A:$A,A2086)</f>
        <v>0</v>
      </c>
    </row>
    <row r="2087">
      <c r="A2087" s="21" t="s">
        <v>8618</v>
      </c>
      <c r="B2087" s="21" t="s">
        <v>8619</v>
      </c>
      <c r="C2087" s="691" t="s">
        <v>12489</v>
      </c>
      <c r="D2087" s="21" t="s">
        <v>45</v>
      </c>
      <c r="E2087" s="694"/>
      <c r="F2087" s="694"/>
      <c r="G2087" s="692">
        <v>0.0</v>
      </c>
      <c r="H2087" s="692">
        <v>16.0</v>
      </c>
      <c r="I2087" s="692">
        <v>16.0</v>
      </c>
      <c r="J2087" s="693">
        <v>0.0</v>
      </c>
      <c r="K2087" s="21" t="s">
        <v>8620</v>
      </c>
      <c r="L2087" s="21">
        <v>5.467658523E9</v>
      </c>
      <c r="M2087" s="21" t="s">
        <v>47</v>
      </c>
      <c r="N2087" s="21" t="s">
        <v>410</v>
      </c>
      <c r="O2087" s="21" t="s">
        <v>8621</v>
      </c>
      <c r="P2087" s="21" t="s">
        <v>12490</v>
      </c>
      <c r="Q2087" s="61">
        <f>COUNTIF('Hedef Liste'!$A:$A,A2087)</f>
        <v>1</v>
      </c>
    </row>
    <row r="2088" hidden="1">
      <c r="A2088" s="21" t="s">
        <v>13697</v>
      </c>
      <c r="B2088" s="21" t="s">
        <v>13698</v>
      </c>
      <c r="C2088" s="691" t="s">
        <v>12510</v>
      </c>
      <c r="D2088" s="21" t="s">
        <v>200</v>
      </c>
      <c r="E2088" s="694"/>
      <c r="F2088" s="694"/>
      <c r="G2088" s="692">
        <v>0.0</v>
      </c>
      <c r="H2088" s="692">
        <v>11.0</v>
      </c>
      <c r="I2088" s="692">
        <v>11.0</v>
      </c>
      <c r="J2088" s="693">
        <v>0.0</v>
      </c>
      <c r="K2088" s="694"/>
      <c r="L2088" s="21">
        <v>5.539438054E9</v>
      </c>
      <c r="M2088" s="21" t="s">
        <v>47</v>
      </c>
      <c r="N2088" s="21" t="s">
        <v>4210</v>
      </c>
      <c r="O2088" s="21" t="s">
        <v>13699</v>
      </c>
      <c r="P2088" s="21" t="s">
        <v>12490</v>
      </c>
      <c r="Q2088" s="61">
        <f>COUNTIF('Hedef Liste'!$A:$A,A2088)</f>
        <v>0</v>
      </c>
    </row>
    <row r="2089" hidden="1">
      <c r="A2089" s="21" t="s">
        <v>7323</v>
      </c>
      <c r="B2089" s="21" t="s">
        <v>7324</v>
      </c>
      <c r="C2089" s="691" t="s">
        <v>12489</v>
      </c>
      <c r="D2089" s="21" t="s">
        <v>1449</v>
      </c>
      <c r="E2089" s="692">
        <v>124.0</v>
      </c>
      <c r="F2089" s="692">
        <v>32.0</v>
      </c>
      <c r="G2089" s="692">
        <v>7.0</v>
      </c>
      <c r="H2089" s="692">
        <v>14.0</v>
      </c>
      <c r="I2089" s="692">
        <v>21.0</v>
      </c>
      <c r="J2089" s="693">
        <v>0.33</v>
      </c>
      <c r="K2089" s="21" t="s">
        <v>7325</v>
      </c>
      <c r="L2089" s="21">
        <v>5.365969223E9</v>
      </c>
      <c r="M2089" s="21" t="s">
        <v>47</v>
      </c>
      <c r="N2089" s="21" t="s">
        <v>187</v>
      </c>
      <c r="O2089" s="21" t="s">
        <v>7326</v>
      </c>
      <c r="P2089" s="21" t="s">
        <v>12490</v>
      </c>
      <c r="Q2089" s="61">
        <f>COUNTIF('Hedef Liste'!$A:$A,A2089)</f>
        <v>1</v>
      </c>
    </row>
    <row r="2090" hidden="1">
      <c r="A2090" s="21" t="s">
        <v>6941</v>
      </c>
      <c r="B2090" s="21" t="s">
        <v>6942</v>
      </c>
      <c r="C2090" s="691" t="s">
        <v>12489</v>
      </c>
      <c r="D2090" s="21" t="s">
        <v>143</v>
      </c>
      <c r="E2090" s="692">
        <v>312.0</v>
      </c>
      <c r="F2090" s="692">
        <v>151.0</v>
      </c>
      <c r="G2090" s="692">
        <v>1.0</v>
      </c>
      <c r="H2090" s="692">
        <v>24.0</v>
      </c>
      <c r="I2090" s="692">
        <v>25.0</v>
      </c>
      <c r="J2090" s="693">
        <v>0.04</v>
      </c>
      <c r="K2090" s="21" t="s">
        <v>6943</v>
      </c>
      <c r="L2090" s="21">
        <v>2.425030108E9</v>
      </c>
      <c r="M2090" s="21" t="s">
        <v>47</v>
      </c>
      <c r="N2090" s="21" t="s">
        <v>603</v>
      </c>
      <c r="O2090" s="21" t="s">
        <v>6944</v>
      </c>
      <c r="P2090" s="21" t="s">
        <v>12490</v>
      </c>
      <c r="Q2090" s="61">
        <f>COUNTIF('Hedef Liste'!$A:$A,A2090)</f>
        <v>1</v>
      </c>
    </row>
    <row r="2091" hidden="1">
      <c r="A2091" s="21" t="s">
        <v>2258</v>
      </c>
      <c r="B2091" s="21" t="s">
        <v>2259</v>
      </c>
      <c r="C2091" s="691" t="s">
        <v>12489</v>
      </c>
      <c r="D2091" s="21" t="s">
        <v>45</v>
      </c>
      <c r="E2091" s="692">
        <v>3202.0</v>
      </c>
      <c r="F2091" s="692">
        <v>163.0</v>
      </c>
      <c r="G2091" s="692">
        <v>0.0</v>
      </c>
      <c r="H2091" s="692">
        <v>40.0</v>
      </c>
      <c r="I2091" s="692">
        <v>40.0</v>
      </c>
      <c r="J2091" s="693">
        <v>0.0</v>
      </c>
      <c r="K2091" s="21" t="s">
        <v>2260</v>
      </c>
      <c r="L2091" s="21">
        <v>2.422474242E9</v>
      </c>
      <c r="M2091" s="21" t="s">
        <v>47</v>
      </c>
      <c r="N2091" s="21" t="s">
        <v>639</v>
      </c>
      <c r="O2091" s="21" t="s">
        <v>2261</v>
      </c>
      <c r="P2091" s="21" t="s">
        <v>12490</v>
      </c>
      <c r="Q2091" s="61">
        <f>COUNTIF('Hedef Liste'!$A:$A,A2091)</f>
        <v>1</v>
      </c>
    </row>
    <row r="2092" hidden="1">
      <c r="A2092" s="21" t="s">
        <v>6909</v>
      </c>
      <c r="B2092" s="21" t="s">
        <v>6910</v>
      </c>
      <c r="C2092" s="691" t="s">
        <v>12489</v>
      </c>
      <c r="D2092" s="21" t="s">
        <v>344</v>
      </c>
      <c r="E2092" s="692">
        <v>5.0</v>
      </c>
      <c r="F2092" s="694"/>
      <c r="G2092" s="692">
        <v>0.0</v>
      </c>
      <c r="H2092" s="692">
        <v>7.0</v>
      </c>
      <c r="I2092" s="692">
        <v>7.0</v>
      </c>
      <c r="J2092" s="693">
        <v>0.0</v>
      </c>
      <c r="K2092" s="21" t="s">
        <v>6911</v>
      </c>
      <c r="L2092" s="21">
        <v>5.546608723E9</v>
      </c>
      <c r="M2092" s="21" t="s">
        <v>58</v>
      </c>
      <c r="N2092" s="21" t="s">
        <v>1823</v>
      </c>
      <c r="O2092" s="21" t="s">
        <v>6912</v>
      </c>
      <c r="P2092" s="21" t="s">
        <v>12490</v>
      </c>
      <c r="Q2092" s="61">
        <f>COUNTIF('Hedef Liste'!$A:$A,A2092)</f>
        <v>1</v>
      </c>
    </row>
    <row r="2093" hidden="1">
      <c r="A2093" s="21" t="s">
        <v>1447</v>
      </c>
      <c r="B2093" s="21" t="s">
        <v>1448</v>
      </c>
      <c r="C2093" s="691" t="s">
        <v>12489</v>
      </c>
      <c r="D2093" s="21" t="s">
        <v>1449</v>
      </c>
      <c r="E2093" s="692">
        <v>2.0</v>
      </c>
      <c r="F2093" s="692">
        <v>1.0</v>
      </c>
      <c r="G2093" s="692">
        <v>6.0</v>
      </c>
      <c r="H2093" s="692">
        <v>5.0</v>
      </c>
      <c r="I2093" s="692">
        <v>11.0</v>
      </c>
      <c r="J2093" s="693">
        <v>0.55</v>
      </c>
      <c r="K2093" s="21" t="s">
        <v>1450</v>
      </c>
      <c r="L2093" s="21">
        <v>5.36448602E9</v>
      </c>
      <c r="M2093" s="21" t="s">
        <v>65</v>
      </c>
      <c r="N2093" s="21" t="s">
        <v>1037</v>
      </c>
      <c r="O2093" s="21" t="s">
        <v>1451</v>
      </c>
      <c r="P2093" s="21" t="s">
        <v>12490</v>
      </c>
      <c r="Q2093" s="61">
        <f>COUNTIF('Hedef Liste'!$A:$A,A2093)</f>
        <v>1</v>
      </c>
    </row>
    <row r="2094" hidden="1">
      <c r="A2094" s="21" t="s">
        <v>13700</v>
      </c>
      <c r="B2094" s="21" t="s">
        <v>13701</v>
      </c>
      <c r="C2094" s="691" t="s">
        <v>12489</v>
      </c>
      <c r="D2094" s="21" t="s">
        <v>325</v>
      </c>
      <c r="E2094" s="692">
        <v>19.0</v>
      </c>
      <c r="F2094" s="692">
        <v>19.0</v>
      </c>
      <c r="G2094" s="692">
        <v>9.0</v>
      </c>
      <c r="H2094" s="692">
        <v>11.0</v>
      </c>
      <c r="I2094" s="692">
        <v>20.0</v>
      </c>
      <c r="J2094" s="693">
        <v>0.45</v>
      </c>
      <c r="K2094" s="21" t="s">
        <v>13702</v>
      </c>
      <c r="L2094" s="21">
        <v>2.428151002E9</v>
      </c>
      <c r="M2094" s="21" t="s">
        <v>138</v>
      </c>
      <c r="N2094" s="21" t="s">
        <v>320</v>
      </c>
      <c r="O2094" s="21" t="s">
        <v>13703</v>
      </c>
      <c r="P2094" s="21" t="s">
        <v>12490</v>
      </c>
      <c r="Q2094" s="61">
        <f>COUNTIF('Hedef Liste'!$A:$A,A2094)</f>
        <v>0</v>
      </c>
    </row>
    <row r="2095" hidden="1">
      <c r="A2095" s="21" t="s">
        <v>6950</v>
      </c>
      <c r="B2095" s="21" t="s">
        <v>6951</v>
      </c>
      <c r="C2095" s="691" t="s">
        <v>12489</v>
      </c>
      <c r="D2095" s="21" t="s">
        <v>74</v>
      </c>
      <c r="E2095" s="692">
        <v>12.0</v>
      </c>
      <c r="F2095" s="692">
        <v>12.0</v>
      </c>
      <c r="G2095" s="692">
        <v>0.0</v>
      </c>
      <c r="H2095" s="692">
        <v>30.0</v>
      </c>
      <c r="I2095" s="692">
        <v>30.0</v>
      </c>
      <c r="J2095" s="693">
        <v>0.0</v>
      </c>
      <c r="K2095" s="21" t="s">
        <v>6952</v>
      </c>
      <c r="L2095" s="21">
        <v>5.434084743E9</v>
      </c>
      <c r="M2095" s="21" t="s">
        <v>47</v>
      </c>
      <c r="N2095" s="21" t="s">
        <v>657</v>
      </c>
      <c r="O2095" s="21" t="s">
        <v>6953</v>
      </c>
      <c r="P2095" s="21" t="s">
        <v>12490</v>
      </c>
      <c r="Q2095" s="61">
        <f>COUNTIF('Hedef Liste'!$A:$A,A2095)</f>
        <v>1</v>
      </c>
    </row>
    <row r="2096">
      <c r="A2096" s="21" t="s">
        <v>8623</v>
      </c>
      <c r="B2096" s="21" t="s">
        <v>8624</v>
      </c>
      <c r="C2096" s="691" t="s">
        <v>12489</v>
      </c>
      <c r="D2096" s="21" t="s">
        <v>344</v>
      </c>
      <c r="E2096" s="694"/>
      <c r="F2096" s="694"/>
      <c r="G2096" s="692">
        <v>0.0</v>
      </c>
      <c r="H2096" s="692">
        <v>4.0</v>
      </c>
      <c r="I2096" s="692">
        <v>4.0</v>
      </c>
      <c r="J2096" s="696">
        <v>0.0</v>
      </c>
      <c r="K2096" s="21" t="s">
        <v>8625</v>
      </c>
      <c r="L2096" s="21">
        <v>5.337078543E9</v>
      </c>
      <c r="M2096" s="21" t="s">
        <v>47</v>
      </c>
      <c r="N2096" s="21" t="s">
        <v>76</v>
      </c>
      <c r="O2096" s="21" t="s">
        <v>8626</v>
      </c>
      <c r="P2096" s="21" t="s">
        <v>12490</v>
      </c>
      <c r="Q2096" s="61">
        <f>COUNTIF('Hedef Liste'!$A:$A,A2096)</f>
        <v>1</v>
      </c>
    </row>
    <row r="2097">
      <c r="A2097" s="21" t="s">
        <v>8628</v>
      </c>
      <c r="B2097" s="21" t="s">
        <v>8629</v>
      </c>
      <c r="C2097" s="691" t="s">
        <v>12489</v>
      </c>
      <c r="D2097" s="21" t="s">
        <v>344</v>
      </c>
      <c r="E2097" s="692">
        <v>3.0</v>
      </c>
      <c r="F2097" s="692">
        <v>3.0</v>
      </c>
      <c r="G2097" s="692">
        <v>0.0</v>
      </c>
      <c r="H2097" s="692">
        <v>21.0</v>
      </c>
      <c r="I2097" s="692">
        <v>21.0</v>
      </c>
      <c r="J2097" s="693">
        <v>0.0</v>
      </c>
      <c r="K2097" s="21" t="s">
        <v>8630</v>
      </c>
      <c r="L2097" s="21">
        <v>2.423127272E9</v>
      </c>
      <c r="M2097" s="21" t="s">
        <v>47</v>
      </c>
      <c r="N2097" s="21" t="s">
        <v>2153</v>
      </c>
      <c r="O2097" s="21" t="s">
        <v>8631</v>
      </c>
      <c r="P2097" s="21" t="s">
        <v>12490</v>
      </c>
      <c r="Q2097" s="61">
        <f>COUNTIF('Hedef Liste'!$A:$A,A2097)</f>
        <v>1</v>
      </c>
    </row>
    <row r="2098">
      <c r="A2098" s="21" t="s">
        <v>8632</v>
      </c>
      <c r="B2098" s="21" t="s">
        <v>8633</v>
      </c>
      <c r="C2098" s="691" t="s">
        <v>12489</v>
      </c>
      <c r="D2098" s="21" t="s">
        <v>74</v>
      </c>
      <c r="F2098" s="694"/>
      <c r="G2098" s="692">
        <v>0.0</v>
      </c>
      <c r="H2098" s="692">
        <v>14.0</v>
      </c>
      <c r="I2098" s="692">
        <v>14.0</v>
      </c>
      <c r="J2098" s="693">
        <v>0.0</v>
      </c>
      <c r="K2098" s="21" t="s">
        <v>8467</v>
      </c>
      <c r="L2098" s="21">
        <v>5.013550405E9</v>
      </c>
      <c r="M2098" s="21" t="s">
        <v>47</v>
      </c>
      <c r="N2098" s="21" t="s">
        <v>6884</v>
      </c>
      <c r="O2098" s="21" t="s">
        <v>8468</v>
      </c>
      <c r="P2098" s="21" t="s">
        <v>12490</v>
      </c>
      <c r="Q2098" s="61">
        <f>COUNTIF('Hedef Liste'!$A:$A,A2098)</f>
        <v>1</v>
      </c>
    </row>
    <row r="2099">
      <c r="A2099" s="21" t="s">
        <v>8634</v>
      </c>
      <c r="B2099" s="21" t="s">
        <v>8635</v>
      </c>
      <c r="C2099" s="691" t="s">
        <v>12489</v>
      </c>
      <c r="D2099" s="21" t="s">
        <v>325</v>
      </c>
      <c r="E2099" s="692">
        <v>1.0</v>
      </c>
      <c r="F2099" s="692">
        <v>1.0</v>
      </c>
      <c r="G2099" s="692">
        <v>0.0</v>
      </c>
      <c r="H2099" s="692">
        <v>12.0</v>
      </c>
      <c r="I2099" s="692">
        <v>12.0</v>
      </c>
      <c r="J2099" s="693">
        <v>0.0</v>
      </c>
      <c r="K2099" s="21" t="s">
        <v>8636</v>
      </c>
      <c r="L2099" s="21">
        <v>5.31614509E9</v>
      </c>
      <c r="M2099" s="21" t="s">
        <v>47</v>
      </c>
      <c r="N2099" s="21" t="s">
        <v>187</v>
      </c>
      <c r="O2099" s="21" t="s">
        <v>8637</v>
      </c>
      <c r="P2099" s="21" t="s">
        <v>12490</v>
      </c>
      <c r="Q2099" s="61">
        <f>COUNTIF('Hedef Liste'!$A:$A,A2099)</f>
        <v>1</v>
      </c>
    </row>
    <row r="2100" hidden="1">
      <c r="A2100" s="21" t="s">
        <v>1849</v>
      </c>
      <c r="B2100" s="21" t="s">
        <v>1850</v>
      </c>
      <c r="C2100" s="691" t="s">
        <v>12489</v>
      </c>
      <c r="D2100" s="21" t="s">
        <v>63</v>
      </c>
      <c r="E2100" s="692">
        <v>38.0</v>
      </c>
      <c r="F2100" s="692">
        <v>2.0</v>
      </c>
      <c r="G2100" s="692">
        <v>7.0</v>
      </c>
      <c r="H2100" s="692">
        <v>5.0</v>
      </c>
      <c r="I2100" s="692">
        <v>12.0</v>
      </c>
      <c r="J2100" s="693">
        <v>0.58</v>
      </c>
      <c r="K2100" s="21" t="s">
        <v>1851</v>
      </c>
      <c r="L2100" s="21">
        <v>5.356625618E9</v>
      </c>
      <c r="M2100" s="21" t="s">
        <v>65</v>
      </c>
      <c r="N2100" s="21" t="s">
        <v>1852</v>
      </c>
      <c r="O2100" s="21" t="s">
        <v>1853</v>
      </c>
      <c r="P2100" s="21" t="s">
        <v>12490</v>
      </c>
      <c r="Q2100" s="61">
        <f>COUNTIF('Hedef Liste'!$A:$A,A2100)</f>
        <v>1</v>
      </c>
    </row>
    <row r="2101" hidden="1">
      <c r="A2101" s="21" t="s">
        <v>8358</v>
      </c>
      <c r="B2101" s="21" t="s">
        <v>8359</v>
      </c>
      <c r="C2101" s="691" t="s">
        <v>12489</v>
      </c>
      <c r="D2101" s="21" t="s">
        <v>74</v>
      </c>
      <c r="E2101" s="692">
        <v>15.0</v>
      </c>
      <c r="F2101" s="692">
        <v>14.0</v>
      </c>
      <c r="G2101" s="692">
        <v>0.0</v>
      </c>
      <c r="H2101" s="692">
        <v>8.0</v>
      </c>
      <c r="I2101" s="692">
        <v>8.0</v>
      </c>
      <c r="J2101" s="693">
        <v>0.0</v>
      </c>
      <c r="K2101" s="21" t="s">
        <v>8360</v>
      </c>
      <c r="L2101" s="21">
        <v>2.425038616E9</v>
      </c>
      <c r="M2101" s="21" t="s">
        <v>65</v>
      </c>
      <c r="N2101" s="21" t="s">
        <v>112</v>
      </c>
      <c r="O2101" s="21" t="s">
        <v>8361</v>
      </c>
      <c r="P2101" s="21" t="s">
        <v>12490</v>
      </c>
      <c r="Q2101" s="61">
        <f>COUNTIF('Hedef Liste'!$A:$A,A2101)</f>
        <v>1</v>
      </c>
    </row>
    <row r="2102" hidden="1">
      <c r="A2102" s="21" t="s">
        <v>4087</v>
      </c>
      <c r="B2102" s="21" t="s">
        <v>13704</v>
      </c>
      <c r="C2102" s="691" t="s">
        <v>12489</v>
      </c>
      <c r="D2102" s="21" t="s">
        <v>45</v>
      </c>
      <c r="E2102" s="692">
        <v>1613.0</v>
      </c>
      <c r="F2102" s="692">
        <v>129.0</v>
      </c>
      <c r="G2102" s="692">
        <v>0.0</v>
      </c>
      <c r="H2102" s="692">
        <v>13.0</v>
      </c>
      <c r="I2102" s="692">
        <v>13.0</v>
      </c>
      <c r="J2102" s="693">
        <v>0.0</v>
      </c>
      <c r="K2102" s="21" t="s">
        <v>4089</v>
      </c>
      <c r="L2102" s="21">
        <v>2.422437894E9</v>
      </c>
      <c r="M2102" s="21" t="s">
        <v>47</v>
      </c>
      <c r="N2102" s="21" t="s">
        <v>278</v>
      </c>
      <c r="O2102" s="21" t="s">
        <v>4090</v>
      </c>
      <c r="P2102" s="21" t="s">
        <v>12490</v>
      </c>
      <c r="Q2102" s="61">
        <f>COUNTIF('Hedef Liste'!$A:$A,A2102)</f>
        <v>1</v>
      </c>
    </row>
    <row r="2103" hidden="1">
      <c r="A2103" s="21" t="s">
        <v>3498</v>
      </c>
      <c r="B2103" s="21" t="s">
        <v>3499</v>
      </c>
      <c r="C2103" s="691" t="s">
        <v>12489</v>
      </c>
      <c r="D2103" s="21" t="s">
        <v>1007</v>
      </c>
      <c r="E2103" s="692">
        <v>111.0</v>
      </c>
      <c r="F2103" s="694"/>
      <c r="G2103" s="692">
        <v>4.0</v>
      </c>
      <c r="H2103" s="692">
        <v>4.0</v>
      </c>
      <c r="I2103" s="692">
        <v>8.0</v>
      </c>
      <c r="J2103" s="693">
        <v>0.5</v>
      </c>
      <c r="K2103" s="21" t="s">
        <v>3500</v>
      </c>
      <c r="L2103" s="21">
        <v>5.425327907E9</v>
      </c>
      <c r="M2103" s="21" t="s">
        <v>65</v>
      </c>
      <c r="N2103" s="21" t="s">
        <v>314</v>
      </c>
      <c r="O2103" s="21" t="s">
        <v>3501</v>
      </c>
      <c r="P2103" s="21" t="s">
        <v>12490</v>
      </c>
      <c r="Q2103" s="61">
        <f>COUNTIF('Hedef Liste'!$A:$A,A2103)</f>
        <v>1</v>
      </c>
    </row>
    <row r="2104" hidden="1">
      <c r="A2104" s="21" t="s">
        <v>7302</v>
      </c>
      <c r="B2104" s="21" t="s">
        <v>7303</v>
      </c>
      <c r="C2104" s="691" t="s">
        <v>12489</v>
      </c>
      <c r="D2104" s="21" t="s">
        <v>45</v>
      </c>
      <c r="E2104" s="692">
        <v>620.0</v>
      </c>
      <c r="F2104" s="692">
        <v>14.0</v>
      </c>
      <c r="G2104" s="692">
        <v>9.0</v>
      </c>
      <c r="H2104" s="692">
        <v>0.0</v>
      </c>
      <c r="I2104" s="692">
        <v>9.0</v>
      </c>
      <c r="J2104" s="693">
        <v>1.0</v>
      </c>
      <c r="K2104" s="21" t="s">
        <v>7304</v>
      </c>
      <c r="L2104" s="21">
        <v>5.317669956E9</v>
      </c>
      <c r="M2104" s="21" t="s">
        <v>65</v>
      </c>
      <c r="N2104" s="21" t="s">
        <v>4043</v>
      </c>
      <c r="O2104" s="21" t="s">
        <v>7305</v>
      </c>
      <c r="P2104" s="21" t="s">
        <v>12490</v>
      </c>
      <c r="Q2104" s="61">
        <f>COUNTIF('Hedef Liste'!$A:$A,A2104)</f>
        <v>1</v>
      </c>
    </row>
    <row r="2105" hidden="1">
      <c r="A2105" s="21" t="s">
        <v>5878</v>
      </c>
      <c r="B2105" s="21" t="s">
        <v>5879</v>
      </c>
      <c r="C2105" s="691" t="s">
        <v>12489</v>
      </c>
      <c r="D2105" s="21" t="s">
        <v>63</v>
      </c>
      <c r="E2105" s="692">
        <v>51.0</v>
      </c>
      <c r="F2105" s="692">
        <v>3.0</v>
      </c>
      <c r="G2105" s="692">
        <v>7.0</v>
      </c>
      <c r="H2105" s="692">
        <v>1.0</v>
      </c>
      <c r="I2105" s="692">
        <v>8.0</v>
      </c>
      <c r="J2105" s="696">
        <v>0.88</v>
      </c>
      <c r="K2105" s="21" t="s">
        <v>5880</v>
      </c>
      <c r="L2105" s="21">
        <v>5.323006046E9</v>
      </c>
      <c r="M2105" s="21" t="s">
        <v>47</v>
      </c>
      <c r="N2105" s="21" t="s">
        <v>145</v>
      </c>
      <c r="O2105" s="21" t="s">
        <v>5881</v>
      </c>
      <c r="P2105" s="21" t="s">
        <v>12490</v>
      </c>
      <c r="Q2105" s="61">
        <f>COUNTIF('Hedef Liste'!$A:$A,A2105)</f>
        <v>1</v>
      </c>
    </row>
    <row r="2106" hidden="1">
      <c r="A2106" s="21" t="s">
        <v>7026</v>
      </c>
      <c r="B2106" s="21" t="s">
        <v>7027</v>
      </c>
      <c r="C2106" s="691" t="s">
        <v>12489</v>
      </c>
      <c r="D2106" s="21" t="s">
        <v>74</v>
      </c>
      <c r="E2106" s="692">
        <v>125.0</v>
      </c>
      <c r="F2106" s="692">
        <v>12.0</v>
      </c>
      <c r="G2106" s="692">
        <v>0.0</v>
      </c>
      <c r="H2106" s="692">
        <v>4.0</v>
      </c>
      <c r="I2106" s="692">
        <v>4.0</v>
      </c>
      <c r="J2106" s="693">
        <v>0.0</v>
      </c>
      <c r="K2106" s="21" t="s">
        <v>4959</v>
      </c>
      <c r="L2106" s="21">
        <v>5.464654989E9</v>
      </c>
      <c r="M2106" s="21" t="s">
        <v>368</v>
      </c>
      <c r="N2106" s="21" t="s">
        <v>369</v>
      </c>
      <c r="O2106" s="21" t="s">
        <v>4960</v>
      </c>
      <c r="P2106" s="21" t="s">
        <v>12490</v>
      </c>
      <c r="Q2106" s="61">
        <f>COUNTIF('Hedef Liste'!$A:$A,A2106)</f>
        <v>1</v>
      </c>
    </row>
    <row r="2107" hidden="1">
      <c r="A2107" s="21" t="s">
        <v>8371</v>
      </c>
      <c r="B2107" s="21" t="s">
        <v>8372</v>
      </c>
      <c r="C2107" s="691" t="s">
        <v>12489</v>
      </c>
      <c r="D2107" s="21" t="s">
        <v>325</v>
      </c>
      <c r="E2107" s="692">
        <v>42.0</v>
      </c>
      <c r="F2107" s="692">
        <v>10.0</v>
      </c>
      <c r="G2107" s="692">
        <v>8.0</v>
      </c>
      <c r="H2107" s="692">
        <v>22.0</v>
      </c>
      <c r="I2107" s="692">
        <v>30.0</v>
      </c>
      <c r="J2107" s="693">
        <v>0.27</v>
      </c>
      <c r="K2107" s="21" t="s">
        <v>8373</v>
      </c>
      <c r="L2107" s="21">
        <v>5.370510053E9</v>
      </c>
      <c r="M2107" s="21" t="s">
        <v>58</v>
      </c>
      <c r="N2107" s="21" t="s">
        <v>59</v>
      </c>
      <c r="O2107" s="21" t="s">
        <v>8374</v>
      </c>
      <c r="P2107" s="21" t="s">
        <v>12490</v>
      </c>
      <c r="Q2107" s="61">
        <f>COUNTIF('Hedef Liste'!$A:$A,A2107)</f>
        <v>1</v>
      </c>
    </row>
    <row r="2108" hidden="1">
      <c r="A2108" s="21" t="s">
        <v>13705</v>
      </c>
      <c r="B2108" s="21" t="s">
        <v>13706</v>
      </c>
      <c r="C2108" s="691" t="s">
        <v>12489</v>
      </c>
      <c r="D2108" s="21" t="s">
        <v>200</v>
      </c>
      <c r="E2108" s="692">
        <v>230.0</v>
      </c>
      <c r="F2108" s="692">
        <v>21.0</v>
      </c>
      <c r="G2108" s="692">
        <v>15.0</v>
      </c>
      <c r="H2108" s="692">
        <v>0.0</v>
      </c>
      <c r="I2108" s="692">
        <v>15.0</v>
      </c>
      <c r="J2108" s="693">
        <v>1.0</v>
      </c>
      <c r="K2108" s="21" t="s">
        <v>13461</v>
      </c>
      <c r="L2108" s="21">
        <v>5.355158785E9</v>
      </c>
      <c r="M2108" s="21" t="s">
        <v>65</v>
      </c>
      <c r="N2108" s="21" t="s">
        <v>3323</v>
      </c>
      <c r="O2108" s="21" t="s">
        <v>13707</v>
      </c>
      <c r="P2108" s="21" t="s">
        <v>12505</v>
      </c>
      <c r="Q2108" s="61">
        <f>COUNTIF('Hedef Liste'!$A:$A,A2108)</f>
        <v>0</v>
      </c>
    </row>
    <row r="2109" hidden="1">
      <c r="A2109" s="21" t="s">
        <v>2581</v>
      </c>
      <c r="B2109" s="21" t="s">
        <v>2582</v>
      </c>
      <c r="C2109" s="691" t="s">
        <v>12489</v>
      </c>
      <c r="D2109" s="21" t="s">
        <v>152</v>
      </c>
      <c r="E2109" s="692">
        <v>1.0</v>
      </c>
      <c r="F2109" s="694"/>
      <c r="G2109" s="692">
        <v>0.0</v>
      </c>
      <c r="H2109" s="692">
        <v>13.0</v>
      </c>
      <c r="I2109" s="692">
        <v>13.0</v>
      </c>
      <c r="J2109" s="693">
        <v>0.0</v>
      </c>
      <c r="K2109" s="21" t="s">
        <v>2583</v>
      </c>
      <c r="L2109" s="21">
        <v>5.444882347E9</v>
      </c>
      <c r="M2109" s="21" t="s">
        <v>65</v>
      </c>
      <c r="N2109" s="21" t="s">
        <v>778</v>
      </c>
      <c r="O2109" s="21" t="s">
        <v>2584</v>
      </c>
      <c r="P2109" s="21" t="s">
        <v>12490</v>
      </c>
      <c r="Q2109" s="61">
        <f>COUNTIF('Hedef Liste'!$A:$A,A2109)</f>
        <v>1</v>
      </c>
    </row>
    <row r="2110" hidden="1">
      <c r="A2110" s="21" t="s">
        <v>7150</v>
      </c>
      <c r="B2110" s="21" t="s">
        <v>7151</v>
      </c>
      <c r="C2110" s="691" t="s">
        <v>12489</v>
      </c>
      <c r="D2110" s="21" t="s">
        <v>818</v>
      </c>
      <c r="F2110" s="694"/>
      <c r="G2110" s="692">
        <v>0.0</v>
      </c>
      <c r="H2110" s="692">
        <v>18.0</v>
      </c>
      <c r="I2110" s="692">
        <v>18.0</v>
      </c>
      <c r="J2110" s="693">
        <v>0.0</v>
      </c>
      <c r="K2110" s="21" t="s">
        <v>5443</v>
      </c>
      <c r="L2110" s="21">
        <v>5.510560327E9</v>
      </c>
      <c r="M2110" s="21" t="s">
        <v>65</v>
      </c>
      <c r="N2110" s="21" t="s">
        <v>772</v>
      </c>
      <c r="O2110" s="21" t="s">
        <v>7152</v>
      </c>
      <c r="P2110" s="21" t="s">
        <v>12490</v>
      </c>
      <c r="Q2110" s="61">
        <f>COUNTIF('Hedef Liste'!$A:$A,A2110)</f>
        <v>1</v>
      </c>
    </row>
    <row r="2111" hidden="1">
      <c r="A2111" s="21" t="s">
        <v>4432</v>
      </c>
      <c r="B2111" s="21" t="s">
        <v>4433</v>
      </c>
      <c r="C2111" s="691" t="s">
        <v>12489</v>
      </c>
      <c r="D2111" s="21" t="s">
        <v>63</v>
      </c>
      <c r="E2111" s="692">
        <v>146.0</v>
      </c>
      <c r="F2111" s="692">
        <v>68.0</v>
      </c>
      <c r="G2111" s="692">
        <v>0.0</v>
      </c>
      <c r="H2111" s="692">
        <v>13.0</v>
      </c>
      <c r="I2111" s="692">
        <v>13.0</v>
      </c>
      <c r="J2111" s="693">
        <v>0.0</v>
      </c>
      <c r="K2111" s="21" t="s">
        <v>3552</v>
      </c>
      <c r="L2111" s="21">
        <v>2.42503509E9</v>
      </c>
      <c r="M2111" s="21" t="s">
        <v>138</v>
      </c>
      <c r="N2111" s="21" t="s">
        <v>1037</v>
      </c>
      <c r="O2111" s="21" t="s">
        <v>3553</v>
      </c>
      <c r="P2111" s="21" t="s">
        <v>12490</v>
      </c>
      <c r="Q2111" s="61">
        <f>COUNTIF('Hedef Liste'!$A:$A,A2111)</f>
        <v>1</v>
      </c>
    </row>
    <row r="2112" hidden="1">
      <c r="A2112" s="21" t="s">
        <v>2634</v>
      </c>
      <c r="B2112" s="21" t="s">
        <v>2635</v>
      </c>
      <c r="C2112" s="691" t="s">
        <v>12489</v>
      </c>
      <c r="D2112" s="21" t="s">
        <v>325</v>
      </c>
      <c r="E2112" s="692">
        <v>15.0</v>
      </c>
      <c r="F2112" s="692">
        <v>6.0</v>
      </c>
      <c r="G2112" s="692">
        <v>8.0</v>
      </c>
      <c r="H2112" s="692">
        <v>19.0</v>
      </c>
      <c r="I2112" s="692">
        <v>27.0</v>
      </c>
      <c r="J2112" s="693">
        <v>0.3</v>
      </c>
      <c r="K2112" s="21" t="s">
        <v>2627</v>
      </c>
      <c r="L2112" s="21">
        <v>5.078633535E9</v>
      </c>
      <c r="M2112" s="21" t="s">
        <v>368</v>
      </c>
      <c r="N2112" s="21" t="s">
        <v>682</v>
      </c>
      <c r="O2112" s="21" t="s">
        <v>2636</v>
      </c>
      <c r="P2112" s="21" t="s">
        <v>12490</v>
      </c>
      <c r="Q2112" s="61">
        <f>COUNTIF('Hedef Liste'!$A:$A,A2112)</f>
        <v>1</v>
      </c>
    </row>
    <row r="2113" hidden="1">
      <c r="A2113" s="21" t="s">
        <v>3978</v>
      </c>
      <c r="B2113" s="21" t="s">
        <v>3979</v>
      </c>
      <c r="C2113" s="691" t="s">
        <v>12489</v>
      </c>
      <c r="D2113" s="21" t="s">
        <v>818</v>
      </c>
      <c r="E2113" s="692">
        <v>9.0</v>
      </c>
      <c r="F2113" s="692">
        <v>9.0</v>
      </c>
      <c r="G2113" s="692">
        <v>0.0</v>
      </c>
      <c r="H2113" s="692">
        <v>23.0</v>
      </c>
      <c r="I2113" s="692">
        <v>23.0</v>
      </c>
      <c r="J2113" s="693">
        <v>0.0</v>
      </c>
      <c r="K2113" s="21" t="s">
        <v>3980</v>
      </c>
      <c r="L2113" s="21">
        <v>5.336366307E9</v>
      </c>
      <c r="M2113" s="21" t="s">
        <v>58</v>
      </c>
      <c r="N2113" s="21" t="s">
        <v>566</v>
      </c>
      <c r="O2113" s="21" t="s">
        <v>3981</v>
      </c>
      <c r="P2113" s="21" t="s">
        <v>12490</v>
      </c>
      <c r="Q2113" s="61">
        <f>COUNTIF('Hedef Liste'!$A:$A,A2113)</f>
        <v>1</v>
      </c>
    </row>
    <row r="2114">
      <c r="A2114" s="21" t="s">
        <v>8639</v>
      </c>
      <c r="B2114" s="21" t="s">
        <v>8640</v>
      </c>
      <c r="C2114" s="691" t="s">
        <v>12489</v>
      </c>
      <c r="D2114" s="21" t="s">
        <v>152</v>
      </c>
      <c r="E2114" s="694"/>
      <c r="F2114" s="694"/>
      <c r="G2114" s="692">
        <v>0.0</v>
      </c>
      <c r="H2114" s="692">
        <v>16.0</v>
      </c>
      <c r="I2114" s="692">
        <v>16.0</v>
      </c>
      <c r="J2114" s="693">
        <v>0.0</v>
      </c>
      <c r="K2114" s="21" t="s">
        <v>8641</v>
      </c>
      <c r="L2114" s="21">
        <v>2.42344607E8</v>
      </c>
      <c r="M2114" s="21" t="s">
        <v>47</v>
      </c>
      <c r="N2114" s="21" t="s">
        <v>719</v>
      </c>
      <c r="O2114" s="21" t="s">
        <v>8642</v>
      </c>
      <c r="P2114" s="21" t="s">
        <v>12490</v>
      </c>
      <c r="Q2114" s="61">
        <f>COUNTIF('Hedef Liste'!$A:$A,A2114)</f>
        <v>1</v>
      </c>
    </row>
    <row r="2115" hidden="1">
      <c r="A2115" s="21" t="s">
        <v>5840</v>
      </c>
      <c r="B2115" s="21" t="s">
        <v>5841</v>
      </c>
      <c r="C2115" s="691" t="s">
        <v>12489</v>
      </c>
      <c r="D2115" s="21" t="s">
        <v>152</v>
      </c>
      <c r="E2115" s="692">
        <v>7451.0</v>
      </c>
      <c r="F2115" s="692">
        <v>114.0</v>
      </c>
      <c r="G2115" s="692">
        <v>6.0</v>
      </c>
      <c r="H2115" s="692">
        <v>4.0</v>
      </c>
      <c r="I2115" s="692">
        <v>10.0</v>
      </c>
      <c r="J2115" s="693">
        <v>0.6</v>
      </c>
      <c r="K2115" s="21" t="s">
        <v>5842</v>
      </c>
      <c r="L2115" s="21">
        <v>2.422272627E9</v>
      </c>
      <c r="M2115" s="21" t="s">
        <v>138</v>
      </c>
      <c r="N2115" s="21" t="s">
        <v>527</v>
      </c>
      <c r="O2115" s="21" t="s">
        <v>5843</v>
      </c>
      <c r="P2115" s="21" t="s">
        <v>12490</v>
      </c>
      <c r="Q2115" s="61">
        <f>COUNTIF('Hedef Liste'!$A:$A,A2115)</f>
        <v>1</v>
      </c>
    </row>
    <row r="2116" hidden="1">
      <c r="A2116" s="21" t="s">
        <v>2009</v>
      </c>
      <c r="B2116" s="21" t="s">
        <v>2010</v>
      </c>
      <c r="C2116" s="691" t="s">
        <v>12489</v>
      </c>
      <c r="D2116" s="21" t="s">
        <v>126</v>
      </c>
      <c r="E2116" s="692">
        <v>224.0</v>
      </c>
      <c r="F2116" s="692">
        <v>21.0</v>
      </c>
      <c r="G2116" s="692">
        <v>3.0</v>
      </c>
      <c r="H2116" s="692">
        <v>7.0</v>
      </c>
      <c r="I2116" s="692">
        <v>10.0</v>
      </c>
      <c r="J2116" s="693">
        <v>0.3</v>
      </c>
      <c r="K2116" s="21" t="s">
        <v>2011</v>
      </c>
      <c r="L2116" s="21">
        <v>5.543849006E9</v>
      </c>
      <c r="M2116" s="21" t="s">
        <v>47</v>
      </c>
      <c r="N2116" s="21" t="s">
        <v>187</v>
      </c>
      <c r="O2116" s="21" t="s">
        <v>2012</v>
      </c>
      <c r="P2116" s="21" t="s">
        <v>12490</v>
      </c>
      <c r="Q2116" s="61">
        <f>COUNTIF('Hedef Liste'!$A:$A,A2116)</f>
        <v>1</v>
      </c>
    </row>
    <row r="2117" hidden="1">
      <c r="A2117" s="21" t="s">
        <v>8046</v>
      </c>
      <c r="B2117" s="21" t="s">
        <v>8047</v>
      </c>
      <c r="C2117" s="691" t="s">
        <v>12489</v>
      </c>
      <c r="D2117" s="21" t="s">
        <v>152</v>
      </c>
      <c r="E2117" s="692">
        <v>1139.0</v>
      </c>
      <c r="F2117" s="692">
        <v>96.0</v>
      </c>
      <c r="G2117" s="692">
        <v>0.0</v>
      </c>
      <c r="H2117" s="692">
        <v>13.0</v>
      </c>
      <c r="I2117" s="692">
        <v>13.0</v>
      </c>
      <c r="J2117" s="693">
        <v>0.0</v>
      </c>
      <c r="K2117" s="21" t="s">
        <v>8044</v>
      </c>
      <c r="L2117" s="21">
        <v>5.07465776E9</v>
      </c>
      <c r="M2117" s="21" t="s">
        <v>65</v>
      </c>
      <c r="N2117" s="21" t="s">
        <v>583</v>
      </c>
      <c r="O2117" s="21" t="s">
        <v>8048</v>
      </c>
      <c r="P2117" s="21" t="s">
        <v>12490</v>
      </c>
      <c r="Q2117" s="61">
        <f>COUNTIF('Hedef Liste'!$A:$A,A2117)</f>
        <v>1</v>
      </c>
    </row>
    <row r="2118" hidden="1">
      <c r="A2118" s="21" t="s">
        <v>541</v>
      </c>
      <c r="B2118" s="21" t="s">
        <v>542</v>
      </c>
      <c r="C2118" s="691" t="s">
        <v>12489</v>
      </c>
      <c r="D2118" s="21" t="s">
        <v>325</v>
      </c>
      <c r="E2118" s="692">
        <v>169.0</v>
      </c>
      <c r="F2118" s="692">
        <v>19.0</v>
      </c>
      <c r="G2118" s="692">
        <v>0.0</v>
      </c>
      <c r="H2118" s="692">
        <v>8.0</v>
      </c>
      <c r="I2118" s="692">
        <v>8.0</v>
      </c>
      <c r="J2118" s="693">
        <v>0.0</v>
      </c>
      <c r="K2118" s="21" t="s">
        <v>543</v>
      </c>
      <c r="L2118" s="21">
        <v>5.442632221E9</v>
      </c>
      <c r="M2118" s="21" t="s">
        <v>544</v>
      </c>
      <c r="N2118" s="21" t="s">
        <v>545</v>
      </c>
      <c r="O2118" s="21" t="s">
        <v>546</v>
      </c>
      <c r="P2118" s="21" t="s">
        <v>12490</v>
      </c>
      <c r="Q2118" s="61">
        <f>COUNTIF('Hedef Liste'!$A:$A,A2118)</f>
        <v>1</v>
      </c>
    </row>
    <row r="2119" hidden="1">
      <c r="A2119" s="21" t="s">
        <v>2968</v>
      </c>
      <c r="B2119" s="21" t="s">
        <v>2969</v>
      </c>
      <c r="C2119" s="691" t="s">
        <v>12489</v>
      </c>
      <c r="D2119" s="21" t="s">
        <v>1828</v>
      </c>
      <c r="E2119" s="692">
        <v>459.0</v>
      </c>
      <c r="F2119" s="692">
        <v>9.0</v>
      </c>
      <c r="G2119" s="692">
        <v>4.0</v>
      </c>
      <c r="H2119" s="692">
        <v>7.0</v>
      </c>
      <c r="I2119" s="692">
        <v>11.0</v>
      </c>
      <c r="J2119" s="693">
        <v>0.36</v>
      </c>
      <c r="K2119" s="21" t="s">
        <v>2970</v>
      </c>
      <c r="L2119" s="21">
        <v>5.545332207E9</v>
      </c>
      <c r="M2119" s="21" t="s">
        <v>47</v>
      </c>
      <c r="N2119" s="21" t="s">
        <v>639</v>
      </c>
      <c r="O2119" s="21" t="s">
        <v>2971</v>
      </c>
      <c r="P2119" s="21" t="s">
        <v>12490</v>
      </c>
      <c r="Q2119" s="61">
        <f>COUNTIF('Hedef Liste'!$A:$A,A2119)</f>
        <v>1</v>
      </c>
    </row>
    <row r="2120" hidden="1">
      <c r="A2120" s="21" t="s">
        <v>8120</v>
      </c>
      <c r="B2120" s="21" t="s">
        <v>8121</v>
      </c>
      <c r="C2120" s="691" t="s">
        <v>12510</v>
      </c>
      <c r="D2120" s="21" t="s">
        <v>63</v>
      </c>
      <c r="E2120" s="692">
        <v>66.0</v>
      </c>
      <c r="F2120" s="694"/>
      <c r="G2120" s="692">
        <v>0.0</v>
      </c>
      <c r="H2120" s="692">
        <v>11.0</v>
      </c>
      <c r="I2120" s="692">
        <v>11.0</v>
      </c>
      <c r="J2120" s="693">
        <v>0.0</v>
      </c>
      <c r="K2120" s="21" t="s">
        <v>8122</v>
      </c>
      <c r="L2120" s="21">
        <v>2.427560655E9</v>
      </c>
      <c r="M2120" s="21" t="s">
        <v>58</v>
      </c>
      <c r="N2120" s="21" t="s">
        <v>1886</v>
      </c>
      <c r="O2120" s="21" t="s">
        <v>8123</v>
      </c>
      <c r="P2120" s="21" t="s">
        <v>12490</v>
      </c>
      <c r="Q2120" s="61">
        <f>COUNTIF('Hedef Liste'!$A:$A,A2120)</f>
        <v>1</v>
      </c>
    </row>
    <row r="2121" hidden="1">
      <c r="A2121" s="21" t="s">
        <v>7847</v>
      </c>
      <c r="B2121" s="21" t="s">
        <v>7848</v>
      </c>
      <c r="C2121" s="691" t="s">
        <v>12489</v>
      </c>
      <c r="D2121" s="21" t="s">
        <v>1007</v>
      </c>
      <c r="E2121" s="692">
        <v>453.0</v>
      </c>
      <c r="F2121" s="692">
        <v>10.0</v>
      </c>
      <c r="G2121" s="692">
        <v>3.0</v>
      </c>
      <c r="H2121" s="692">
        <v>4.0</v>
      </c>
      <c r="I2121" s="692">
        <v>7.0</v>
      </c>
      <c r="J2121" s="693">
        <v>0.43</v>
      </c>
      <c r="K2121" s="21" t="s">
        <v>7849</v>
      </c>
      <c r="L2121" s="21">
        <v>5.41760976E9</v>
      </c>
      <c r="M2121" s="21" t="s">
        <v>47</v>
      </c>
      <c r="N2121" s="21" t="s">
        <v>195</v>
      </c>
      <c r="O2121" s="21" t="s">
        <v>7850</v>
      </c>
      <c r="P2121" s="21" t="s">
        <v>12490</v>
      </c>
      <c r="Q2121" s="61">
        <f>COUNTIF('Hedef Liste'!$A:$A,A2121)</f>
        <v>1</v>
      </c>
    </row>
    <row r="2122" hidden="1">
      <c r="A2122" s="21" t="s">
        <v>5466</v>
      </c>
      <c r="B2122" s="21" t="s">
        <v>5467</v>
      </c>
      <c r="C2122" s="691" t="s">
        <v>12489</v>
      </c>
      <c r="D2122" s="21" t="s">
        <v>325</v>
      </c>
      <c r="E2122" s="692">
        <v>184.0</v>
      </c>
      <c r="F2122" s="692">
        <v>4.0</v>
      </c>
      <c r="G2122" s="692">
        <v>9.0</v>
      </c>
      <c r="H2122" s="692">
        <v>5.0</v>
      </c>
      <c r="I2122" s="692">
        <v>14.0</v>
      </c>
      <c r="J2122" s="696">
        <v>0.64</v>
      </c>
      <c r="K2122" s="21" t="s">
        <v>5468</v>
      </c>
      <c r="L2122" s="21">
        <v>5.52661687E9</v>
      </c>
      <c r="M2122" s="21" t="s">
        <v>65</v>
      </c>
      <c r="N2122" s="21" t="s">
        <v>356</v>
      </c>
      <c r="O2122" s="21" t="s">
        <v>5469</v>
      </c>
      <c r="P2122" s="21" t="s">
        <v>12490</v>
      </c>
      <c r="Q2122" s="61">
        <f>COUNTIF('Hedef Liste'!$A:$A,A2122)</f>
        <v>1</v>
      </c>
    </row>
    <row r="2123" hidden="1">
      <c r="A2123" s="21" t="s">
        <v>665</v>
      </c>
      <c r="B2123" s="21" t="s">
        <v>666</v>
      </c>
      <c r="C2123" s="691" t="s">
        <v>12510</v>
      </c>
      <c r="D2123" s="21" t="s">
        <v>325</v>
      </c>
      <c r="E2123" s="692">
        <v>278.0</v>
      </c>
      <c r="F2123" s="694"/>
      <c r="G2123" s="692">
        <v>0.0</v>
      </c>
      <c r="H2123" s="692">
        <v>7.0</v>
      </c>
      <c r="I2123" s="692">
        <v>7.0</v>
      </c>
      <c r="J2123" s="696">
        <v>0.0</v>
      </c>
      <c r="K2123" s="21" t="s">
        <v>667</v>
      </c>
      <c r="L2123" s="21">
        <v>5.467410702E9</v>
      </c>
      <c r="M2123" s="21" t="s">
        <v>65</v>
      </c>
      <c r="N2123" s="21" t="s">
        <v>614</v>
      </c>
      <c r="O2123" s="21" t="s">
        <v>668</v>
      </c>
      <c r="P2123" s="21" t="s">
        <v>12490</v>
      </c>
      <c r="Q2123" s="61">
        <f>COUNTIF('Hedef Liste'!$A:$A,A2123)</f>
        <v>1</v>
      </c>
    </row>
    <row r="2124" hidden="1">
      <c r="A2124" s="21" t="s">
        <v>775</v>
      </c>
      <c r="B2124" s="21" t="s">
        <v>776</v>
      </c>
      <c r="C2124" s="691" t="s">
        <v>12489</v>
      </c>
      <c r="D2124" s="21" t="s">
        <v>126</v>
      </c>
      <c r="E2124" s="692">
        <v>354.0</v>
      </c>
      <c r="F2124" s="694"/>
      <c r="G2124" s="692">
        <v>1.0</v>
      </c>
      <c r="H2124" s="692">
        <v>7.0</v>
      </c>
      <c r="I2124" s="692">
        <v>8.0</v>
      </c>
      <c r="J2124" s="693">
        <v>0.13</v>
      </c>
      <c r="K2124" s="21" t="s">
        <v>777</v>
      </c>
      <c r="L2124" s="21">
        <v>5.387720679E9</v>
      </c>
      <c r="M2124" s="21" t="s">
        <v>65</v>
      </c>
      <c r="N2124" s="21" t="s">
        <v>778</v>
      </c>
      <c r="O2124" s="21" t="s">
        <v>779</v>
      </c>
      <c r="P2124" s="21" t="s">
        <v>12490</v>
      </c>
      <c r="Q2124" s="61">
        <f>COUNTIF('Hedef Liste'!$A:$A,A2124)</f>
        <v>1</v>
      </c>
    </row>
    <row r="2125" hidden="1">
      <c r="A2125" s="21" t="s">
        <v>3571</v>
      </c>
      <c r="B2125" s="21" t="s">
        <v>3572</v>
      </c>
      <c r="C2125" s="691" t="s">
        <v>12489</v>
      </c>
      <c r="D2125" s="21" t="s">
        <v>152</v>
      </c>
      <c r="E2125" s="692">
        <v>208.0</v>
      </c>
      <c r="F2125" s="692">
        <v>26.0</v>
      </c>
      <c r="G2125" s="692">
        <v>0.0</v>
      </c>
      <c r="H2125" s="692">
        <v>6.0</v>
      </c>
      <c r="I2125" s="692">
        <v>6.0</v>
      </c>
      <c r="J2125" s="693">
        <v>0.0</v>
      </c>
      <c r="K2125" s="21" t="s">
        <v>944</v>
      </c>
      <c r="L2125" s="21">
        <v>2.422285909E9</v>
      </c>
      <c r="M2125" s="21" t="s">
        <v>138</v>
      </c>
      <c r="N2125" s="21" t="s">
        <v>320</v>
      </c>
      <c r="O2125" s="21" t="s">
        <v>3573</v>
      </c>
      <c r="P2125" s="21" t="s">
        <v>12490</v>
      </c>
      <c r="Q2125" s="61">
        <f>COUNTIF('Hedef Liste'!$A:$A,A2125)</f>
        <v>1</v>
      </c>
    </row>
    <row r="2126" hidden="1">
      <c r="A2126" s="21" t="s">
        <v>8135</v>
      </c>
      <c r="B2126" s="21" t="s">
        <v>8136</v>
      </c>
      <c r="C2126" s="691" t="s">
        <v>12489</v>
      </c>
      <c r="D2126" s="21" t="s">
        <v>63</v>
      </c>
      <c r="E2126" s="692">
        <v>26.0</v>
      </c>
      <c r="F2126" s="694"/>
      <c r="G2126" s="692">
        <v>0.0</v>
      </c>
      <c r="H2126" s="692">
        <v>3.0</v>
      </c>
      <c r="I2126" s="692">
        <v>3.0</v>
      </c>
      <c r="J2126" s="693">
        <v>0.0</v>
      </c>
      <c r="K2126" s="21" t="s">
        <v>8137</v>
      </c>
      <c r="L2126" s="21">
        <v>5.411107424E9</v>
      </c>
      <c r="M2126" s="21" t="s">
        <v>65</v>
      </c>
      <c r="N2126" s="21" t="s">
        <v>285</v>
      </c>
      <c r="O2126" s="21" t="s">
        <v>8138</v>
      </c>
      <c r="P2126" s="21" t="s">
        <v>12490</v>
      </c>
      <c r="Q2126" s="61">
        <f>COUNTIF('Hedef Liste'!$A:$A,A2126)</f>
        <v>1</v>
      </c>
    </row>
    <row r="2127" hidden="1">
      <c r="A2127" s="21" t="s">
        <v>13708</v>
      </c>
      <c r="B2127" s="21" t="s">
        <v>9020</v>
      </c>
      <c r="C2127" s="691" t="s">
        <v>12489</v>
      </c>
      <c r="D2127" s="21" t="s">
        <v>233</v>
      </c>
      <c r="E2127" s="692">
        <v>35.0</v>
      </c>
      <c r="F2127" s="692">
        <v>7.0</v>
      </c>
      <c r="G2127" s="692">
        <v>7.0</v>
      </c>
      <c r="H2127" s="692">
        <v>13.0</v>
      </c>
      <c r="I2127" s="692">
        <v>20.0</v>
      </c>
      <c r="J2127" s="693">
        <v>0.35</v>
      </c>
      <c r="K2127" s="21" t="s">
        <v>867</v>
      </c>
      <c r="L2127" s="21">
        <v>5.444252009E9</v>
      </c>
      <c r="M2127" s="21" t="s">
        <v>47</v>
      </c>
      <c r="N2127" s="21" t="s">
        <v>81</v>
      </c>
      <c r="O2127" s="21" t="s">
        <v>1999</v>
      </c>
      <c r="P2127" s="21" t="s">
        <v>12490</v>
      </c>
      <c r="Q2127" s="61">
        <f>COUNTIF('Hedef Liste'!$A:$A,A2127)</f>
        <v>0</v>
      </c>
    </row>
    <row r="2128" hidden="1">
      <c r="A2128" s="21" t="s">
        <v>4473</v>
      </c>
      <c r="B2128" s="21" t="s">
        <v>4474</v>
      </c>
      <c r="C2128" s="691" t="s">
        <v>12489</v>
      </c>
      <c r="D2128" s="21" t="s">
        <v>45</v>
      </c>
      <c r="E2128" s="692">
        <v>183.0</v>
      </c>
      <c r="F2128" s="692">
        <v>25.0</v>
      </c>
      <c r="G2128" s="692">
        <v>0.0</v>
      </c>
      <c r="H2128" s="692">
        <v>6.0</v>
      </c>
      <c r="I2128" s="692">
        <v>6.0</v>
      </c>
      <c r="J2128" s="693">
        <v>0.0</v>
      </c>
      <c r="K2128" s="21" t="s">
        <v>4475</v>
      </c>
      <c r="L2128" s="21">
        <v>2.427430009E9</v>
      </c>
      <c r="M2128" s="21" t="s">
        <v>58</v>
      </c>
      <c r="N2128" s="21" t="s">
        <v>1823</v>
      </c>
      <c r="O2128" s="21" t="s">
        <v>4476</v>
      </c>
      <c r="P2128" s="21" t="s">
        <v>12490</v>
      </c>
      <c r="Q2128" s="61">
        <f>COUNTIF('Hedef Liste'!$A:$A,A2128)</f>
        <v>1</v>
      </c>
    </row>
    <row r="2129" hidden="1">
      <c r="A2129" s="21" t="s">
        <v>5450</v>
      </c>
      <c r="B2129" s="21" t="s">
        <v>5451</v>
      </c>
      <c r="C2129" s="691" t="s">
        <v>12489</v>
      </c>
      <c r="D2129" s="21" t="s">
        <v>63</v>
      </c>
      <c r="E2129" s="692">
        <v>1544.0</v>
      </c>
      <c r="F2129" s="692">
        <v>64.0</v>
      </c>
      <c r="G2129" s="692">
        <v>4.0</v>
      </c>
      <c r="H2129" s="692">
        <v>0.0</v>
      </c>
      <c r="I2129" s="692">
        <v>4.0</v>
      </c>
      <c r="J2129" s="693">
        <v>1.0</v>
      </c>
      <c r="K2129" s="21" t="s">
        <v>5452</v>
      </c>
      <c r="L2129" s="21">
        <v>5.432725259E9</v>
      </c>
      <c r="M2129" s="21" t="s">
        <v>47</v>
      </c>
      <c r="N2129" s="21" t="s">
        <v>766</v>
      </c>
      <c r="O2129" s="21" t="s">
        <v>4430</v>
      </c>
      <c r="P2129" s="21" t="s">
        <v>12490</v>
      </c>
      <c r="Q2129" s="61">
        <f>COUNTIF('Hedef Liste'!$A:$A,A2129)</f>
        <v>1</v>
      </c>
    </row>
    <row r="2130" hidden="1">
      <c r="A2130" s="21" t="s">
        <v>1741</v>
      </c>
      <c r="B2130" s="21" t="s">
        <v>1742</v>
      </c>
      <c r="C2130" s="691" t="s">
        <v>12489</v>
      </c>
      <c r="D2130" s="21" t="s">
        <v>45</v>
      </c>
      <c r="E2130" s="692">
        <v>717.0</v>
      </c>
      <c r="F2130" s="694"/>
      <c r="G2130" s="692">
        <v>4.0</v>
      </c>
      <c r="H2130" s="692">
        <v>6.0</v>
      </c>
      <c r="I2130" s="692">
        <v>10.0</v>
      </c>
      <c r="J2130" s="693">
        <v>0.4</v>
      </c>
      <c r="K2130" s="21" t="s">
        <v>319</v>
      </c>
      <c r="L2130" s="21">
        <v>2.422291234E9</v>
      </c>
      <c r="M2130" s="21" t="s">
        <v>138</v>
      </c>
      <c r="N2130" s="21" t="s">
        <v>320</v>
      </c>
      <c r="O2130" s="21" t="s">
        <v>321</v>
      </c>
      <c r="P2130" s="21" t="s">
        <v>12490</v>
      </c>
      <c r="Q2130" s="61">
        <f>COUNTIF('Hedef Liste'!$A:$A,A2130)</f>
        <v>1</v>
      </c>
    </row>
    <row r="2131" hidden="1">
      <c r="A2131" s="21" t="s">
        <v>4548</v>
      </c>
      <c r="B2131" s="21" t="s">
        <v>4549</v>
      </c>
      <c r="C2131" s="691" t="s">
        <v>12489</v>
      </c>
      <c r="D2131" s="21" t="s">
        <v>344</v>
      </c>
      <c r="E2131" s="692">
        <v>18.0</v>
      </c>
      <c r="F2131" s="694"/>
      <c r="G2131" s="692">
        <v>0.0</v>
      </c>
      <c r="H2131" s="692">
        <v>3.0</v>
      </c>
      <c r="I2131" s="692">
        <v>3.0</v>
      </c>
      <c r="J2131" s="693">
        <v>0.0</v>
      </c>
      <c r="K2131" s="21" t="s">
        <v>4550</v>
      </c>
      <c r="L2131" s="21">
        <v>5.060964115E9</v>
      </c>
      <c r="M2131" s="21" t="s">
        <v>47</v>
      </c>
      <c r="N2131" s="21" t="s">
        <v>500</v>
      </c>
      <c r="O2131" s="21" t="s">
        <v>4551</v>
      </c>
      <c r="P2131" s="21" t="s">
        <v>12490</v>
      </c>
      <c r="Q2131" s="61">
        <f>COUNTIF('Hedef Liste'!$A:$A,A2131)</f>
        <v>1</v>
      </c>
    </row>
    <row r="2132" hidden="1">
      <c r="A2132" s="21" t="s">
        <v>13709</v>
      </c>
      <c r="B2132" s="21" t="s">
        <v>13710</v>
      </c>
      <c r="C2132" s="691" t="s">
        <v>12489</v>
      </c>
      <c r="D2132" s="21" t="s">
        <v>325</v>
      </c>
      <c r="E2132" s="692">
        <v>665.0</v>
      </c>
      <c r="F2132" s="692">
        <v>29.0</v>
      </c>
      <c r="G2132" s="692">
        <v>5.0</v>
      </c>
      <c r="H2132" s="692">
        <v>3.0</v>
      </c>
      <c r="I2132" s="692">
        <v>8.0</v>
      </c>
      <c r="J2132" s="693">
        <v>0.63</v>
      </c>
      <c r="K2132" s="21" t="s">
        <v>13711</v>
      </c>
      <c r="L2132" s="21">
        <v>5.306028778E9</v>
      </c>
      <c r="M2132" s="21" t="s">
        <v>47</v>
      </c>
      <c r="N2132" s="21" t="s">
        <v>47</v>
      </c>
      <c r="O2132" s="21" t="s">
        <v>13712</v>
      </c>
      <c r="P2132" s="21" t="s">
        <v>12490</v>
      </c>
      <c r="Q2132" s="61">
        <f>COUNTIF('Hedef Liste'!$A:$A,A2132)</f>
        <v>0</v>
      </c>
    </row>
    <row r="2133" hidden="1">
      <c r="A2133" s="21" t="s">
        <v>5704</v>
      </c>
      <c r="B2133" s="21" t="s">
        <v>13713</v>
      </c>
      <c r="C2133" s="691" t="s">
        <v>12489</v>
      </c>
      <c r="D2133" s="21" t="s">
        <v>325</v>
      </c>
      <c r="E2133" s="692">
        <v>19.0</v>
      </c>
      <c r="F2133" s="692">
        <v>1.0</v>
      </c>
      <c r="G2133" s="692">
        <v>0.0</v>
      </c>
      <c r="H2133" s="692">
        <v>8.0</v>
      </c>
      <c r="I2133" s="692">
        <v>8.0</v>
      </c>
      <c r="J2133" s="693">
        <v>0.0</v>
      </c>
      <c r="K2133" s="21" t="s">
        <v>5706</v>
      </c>
      <c r="L2133" s="21">
        <v>5.41534025E9</v>
      </c>
      <c r="M2133" s="21" t="s">
        <v>388</v>
      </c>
      <c r="N2133" s="21" t="s">
        <v>663</v>
      </c>
      <c r="O2133" s="21" t="s">
        <v>5707</v>
      </c>
      <c r="P2133" s="21" t="s">
        <v>12490</v>
      </c>
      <c r="Q2133" s="61">
        <f>COUNTIF('Hedef Liste'!$A:$A,A2133)</f>
        <v>1</v>
      </c>
    </row>
    <row r="2134" hidden="1">
      <c r="A2134" s="21" t="s">
        <v>4901</v>
      </c>
      <c r="B2134" s="21" t="s">
        <v>4902</v>
      </c>
      <c r="C2134" s="691" t="s">
        <v>12510</v>
      </c>
      <c r="D2134" s="21" t="s">
        <v>152</v>
      </c>
      <c r="E2134" s="692">
        <v>7.0</v>
      </c>
      <c r="F2134" s="694"/>
      <c r="G2134" s="692">
        <v>5.0</v>
      </c>
      <c r="H2134" s="692">
        <v>0.0</v>
      </c>
      <c r="I2134" s="692">
        <v>5.0</v>
      </c>
      <c r="J2134" s="693">
        <v>1.0</v>
      </c>
      <c r="K2134" s="21" t="s">
        <v>4903</v>
      </c>
      <c r="L2134" s="21">
        <v>2.425283543E9</v>
      </c>
      <c r="M2134" s="21" t="s">
        <v>368</v>
      </c>
      <c r="N2134" s="21" t="s">
        <v>369</v>
      </c>
      <c r="O2134" s="21" t="s">
        <v>4904</v>
      </c>
      <c r="P2134" s="21" t="s">
        <v>12490</v>
      </c>
      <c r="Q2134" s="61">
        <f>COUNTIF('Hedef Liste'!$A:$A,A2134)</f>
        <v>1</v>
      </c>
    </row>
    <row r="2135" hidden="1">
      <c r="A2135" s="21" t="s">
        <v>7007</v>
      </c>
      <c r="B2135" s="21" t="s">
        <v>7008</v>
      </c>
      <c r="C2135" s="691" t="s">
        <v>12489</v>
      </c>
      <c r="D2135" s="21" t="s">
        <v>325</v>
      </c>
      <c r="E2135" s="692">
        <v>15.0</v>
      </c>
      <c r="F2135" s="692">
        <v>5.0</v>
      </c>
      <c r="G2135" s="692">
        <v>0.0</v>
      </c>
      <c r="H2135" s="692">
        <v>7.0</v>
      </c>
      <c r="I2135" s="692">
        <v>7.0</v>
      </c>
      <c r="J2135" s="693">
        <v>0.0</v>
      </c>
      <c r="K2135" s="21" t="s">
        <v>7009</v>
      </c>
      <c r="L2135" s="21">
        <v>5.415502993E9</v>
      </c>
      <c r="M2135" s="21" t="s">
        <v>47</v>
      </c>
      <c r="N2135" s="21" t="s">
        <v>2153</v>
      </c>
      <c r="O2135" s="21" t="s">
        <v>7010</v>
      </c>
      <c r="P2135" s="21" t="s">
        <v>12490</v>
      </c>
      <c r="Q2135" s="61">
        <f>COUNTIF('Hedef Liste'!$A:$A,A2135)</f>
        <v>1</v>
      </c>
    </row>
    <row r="2136" hidden="1">
      <c r="A2136" s="21" t="s">
        <v>6892</v>
      </c>
      <c r="B2136" s="21" t="s">
        <v>6893</v>
      </c>
      <c r="C2136" s="691" t="s">
        <v>12489</v>
      </c>
      <c r="D2136" s="21" t="s">
        <v>152</v>
      </c>
      <c r="E2136" s="692">
        <v>39.0</v>
      </c>
      <c r="F2136" s="694"/>
      <c r="G2136" s="692">
        <v>0.0</v>
      </c>
      <c r="H2136" s="692">
        <v>3.0</v>
      </c>
      <c r="I2136" s="692">
        <v>3.0</v>
      </c>
      <c r="J2136" s="696">
        <v>0.0</v>
      </c>
      <c r="K2136" s="21" t="s">
        <v>6894</v>
      </c>
      <c r="L2136" s="21">
        <v>3.325013389E9</v>
      </c>
      <c r="M2136" s="21" t="s">
        <v>58</v>
      </c>
      <c r="N2136" s="21" t="s">
        <v>566</v>
      </c>
      <c r="O2136" s="21" t="s">
        <v>6895</v>
      </c>
      <c r="P2136" s="21" t="s">
        <v>12490</v>
      </c>
      <c r="Q2136" s="61">
        <f>COUNTIF('Hedef Liste'!$A:$A,A2136)</f>
        <v>1</v>
      </c>
    </row>
    <row r="2137" hidden="1">
      <c r="A2137" s="21" t="s">
        <v>4357</v>
      </c>
      <c r="B2137" s="21" t="s">
        <v>4358</v>
      </c>
      <c r="C2137" s="691" t="s">
        <v>12489</v>
      </c>
      <c r="D2137" s="21" t="s">
        <v>818</v>
      </c>
      <c r="E2137" s="692">
        <v>66.0</v>
      </c>
      <c r="F2137" s="692">
        <v>34.0</v>
      </c>
      <c r="G2137" s="692">
        <v>0.0</v>
      </c>
      <c r="H2137" s="692">
        <v>9.0</v>
      </c>
      <c r="I2137" s="692">
        <v>9.0</v>
      </c>
      <c r="J2137" s="693">
        <v>0.0</v>
      </c>
      <c r="K2137" s="21" t="s">
        <v>4359</v>
      </c>
      <c r="L2137" s="21">
        <v>5.54821981E9</v>
      </c>
      <c r="M2137" s="21" t="s">
        <v>47</v>
      </c>
      <c r="N2137" s="21" t="s">
        <v>195</v>
      </c>
      <c r="O2137" s="21" t="s">
        <v>4360</v>
      </c>
      <c r="P2137" s="21" t="s">
        <v>12490</v>
      </c>
      <c r="Q2137" s="61">
        <f>COUNTIF('Hedef Liste'!$A:$A,A2137)</f>
        <v>1</v>
      </c>
    </row>
    <row r="2138" hidden="1">
      <c r="A2138" s="21" t="s">
        <v>644</v>
      </c>
      <c r="B2138" s="21" t="s">
        <v>645</v>
      </c>
      <c r="C2138" s="691" t="s">
        <v>12489</v>
      </c>
      <c r="D2138" s="21" t="s">
        <v>325</v>
      </c>
      <c r="E2138" s="692">
        <v>64.0</v>
      </c>
      <c r="F2138" s="692">
        <v>15.0</v>
      </c>
      <c r="G2138" s="692">
        <v>0.0</v>
      </c>
      <c r="H2138" s="692">
        <v>6.0</v>
      </c>
      <c r="I2138" s="692">
        <v>6.0</v>
      </c>
      <c r="J2138" s="693">
        <v>0.0</v>
      </c>
      <c r="K2138" s="21" t="s">
        <v>646</v>
      </c>
      <c r="L2138" s="21">
        <v>5.303669644E9</v>
      </c>
      <c r="M2138" s="21" t="s">
        <v>388</v>
      </c>
      <c r="N2138" s="21" t="s">
        <v>647</v>
      </c>
      <c r="O2138" s="21" t="s">
        <v>648</v>
      </c>
      <c r="P2138" s="21" t="s">
        <v>12490</v>
      </c>
      <c r="Q2138" s="61">
        <f>COUNTIF('Hedef Liste'!$A:$A,A2138)</f>
        <v>1</v>
      </c>
    </row>
    <row r="2139" hidden="1">
      <c r="A2139" s="21" t="s">
        <v>1024</v>
      </c>
      <c r="B2139" s="21" t="s">
        <v>1025</v>
      </c>
      <c r="C2139" s="691" t="s">
        <v>12489</v>
      </c>
      <c r="D2139" s="21" t="s">
        <v>143</v>
      </c>
      <c r="E2139" s="692">
        <v>1196.0</v>
      </c>
      <c r="F2139" s="692">
        <v>4.0</v>
      </c>
      <c r="G2139" s="692">
        <v>3.0</v>
      </c>
      <c r="H2139" s="692">
        <v>1.0</v>
      </c>
      <c r="I2139" s="692">
        <v>4.0</v>
      </c>
      <c r="J2139" s="693">
        <v>0.75</v>
      </c>
      <c r="K2139" s="21" t="s">
        <v>697</v>
      </c>
      <c r="L2139" s="21">
        <v>5.459737707E9</v>
      </c>
      <c r="M2139" s="21" t="s">
        <v>47</v>
      </c>
      <c r="N2139" s="21" t="s">
        <v>270</v>
      </c>
      <c r="O2139" s="21" t="s">
        <v>702</v>
      </c>
      <c r="P2139" s="21" t="s">
        <v>12490</v>
      </c>
      <c r="Q2139" s="61">
        <f>COUNTIF('Hedef Liste'!$A:$A,A2139)</f>
        <v>1</v>
      </c>
    </row>
    <row r="2140" hidden="1">
      <c r="A2140" s="21" t="s">
        <v>5190</v>
      </c>
      <c r="B2140" s="21" t="s">
        <v>5191</v>
      </c>
      <c r="C2140" s="691" t="s">
        <v>12489</v>
      </c>
      <c r="D2140" s="21" t="s">
        <v>63</v>
      </c>
      <c r="E2140" s="692">
        <v>54.0</v>
      </c>
      <c r="F2140" s="692">
        <v>25.0</v>
      </c>
      <c r="G2140" s="692">
        <v>0.0</v>
      </c>
      <c r="H2140" s="692">
        <v>15.0</v>
      </c>
      <c r="I2140" s="692">
        <v>15.0</v>
      </c>
      <c r="J2140" s="693">
        <v>0.0</v>
      </c>
      <c r="K2140" s="21" t="s">
        <v>5192</v>
      </c>
      <c r="L2140" s="21">
        <v>5.427127873E9</v>
      </c>
      <c r="M2140" s="21" t="s">
        <v>47</v>
      </c>
      <c r="N2140" s="21" t="s">
        <v>633</v>
      </c>
      <c r="O2140" s="21" t="s">
        <v>5193</v>
      </c>
      <c r="P2140" s="21" t="s">
        <v>12490</v>
      </c>
      <c r="Q2140" s="61">
        <f>COUNTIF('Hedef Liste'!$A:$A,A2140)</f>
        <v>1</v>
      </c>
    </row>
    <row r="2141" hidden="1">
      <c r="A2141" s="21" t="s">
        <v>2903</v>
      </c>
      <c r="B2141" s="21" t="s">
        <v>13714</v>
      </c>
      <c r="C2141" s="691" t="s">
        <v>12489</v>
      </c>
      <c r="D2141" s="21" t="s">
        <v>45</v>
      </c>
      <c r="E2141" s="692">
        <v>80.0</v>
      </c>
      <c r="F2141" s="692">
        <v>52.0</v>
      </c>
      <c r="G2141" s="692">
        <v>0.0</v>
      </c>
      <c r="H2141" s="692">
        <v>10.0</v>
      </c>
      <c r="I2141" s="692">
        <v>10.0</v>
      </c>
      <c r="J2141" s="693">
        <v>0.0</v>
      </c>
      <c r="K2141" s="21" t="s">
        <v>2905</v>
      </c>
      <c r="L2141" s="21">
        <v>2.423347839E9</v>
      </c>
      <c r="M2141" s="21" t="s">
        <v>65</v>
      </c>
      <c r="N2141" s="21" t="s">
        <v>66</v>
      </c>
      <c r="O2141" s="21" t="s">
        <v>2906</v>
      </c>
      <c r="P2141" s="21" t="s">
        <v>12490</v>
      </c>
      <c r="Q2141" s="61">
        <f>COUNTIF('Hedef Liste'!$A:$A,A2141)</f>
        <v>1</v>
      </c>
    </row>
    <row r="2142">
      <c r="A2142" s="21" t="s">
        <v>8644</v>
      </c>
      <c r="B2142" s="21" t="s">
        <v>8645</v>
      </c>
      <c r="C2142" s="691" t="s">
        <v>12489</v>
      </c>
      <c r="D2142" s="21" t="s">
        <v>143</v>
      </c>
      <c r="F2142" s="694"/>
      <c r="G2142" s="692">
        <v>0.0</v>
      </c>
      <c r="H2142" s="692">
        <v>7.0</v>
      </c>
      <c r="I2142" s="692">
        <v>7.0</v>
      </c>
      <c r="J2142" s="693">
        <v>0.0</v>
      </c>
      <c r="K2142" s="21" t="s">
        <v>3804</v>
      </c>
      <c r="L2142" s="21">
        <v>2.422380005E9</v>
      </c>
      <c r="M2142" s="21" t="s">
        <v>47</v>
      </c>
      <c r="N2142" s="21" t="s">
        <v>270</v>
      </c>
      <c r="O2142" s="21" t="s">
        <v>8646</v>
      </c>
      <c r="P2142" s="21" t="s">
        <v>12490</v>
      </c>
      <c r="Q2142" s="61">
        <f>COUNTIF('Hedef Liste'!$A:$A,A2142)</f>
        <v>1</v>
      </c>
    </row>
    <row r="2143">
      <c r="A2143" s="21" t="s">
        <v>8648</v>
      </c>
      <c r="B2143" s="21" t="s">
        <v>8649</v>
      </c>
      <c r="C2143" s="691" t="s">
        <v>12489</v>
      </c>
      <c r="D2143" s="21" t="s">
        <v>344</v>
      </c>
      <c r="E2143" s="694"/>
      <c r="F2143" s="694"/>
      <c r="G2143" s="692">
        <v>0.0</v>
      </c>
      <c r="H2143" s="692">
        <v>34.0</v>
      </c>
      <c r="I2143" s="692">
        <v>34.0</v>
      </c>
      <c r="J2143" s="693">
        <v>0.0</v>
      </c>
      <c r="K2143" s="21" t="s">
        <v>2280</v>
      </c>
      <c r="L2143" s="21">
        <v>2.425029606E9</v>
      </c>
      <c r="M2143" s="21" t="s">
        <v>47</v>
      </c>
      <c r="N2143" s="21" t="s">
        <v>187</v>
      </c>
      <c r="O2143" s="21" t="s">
        <v>2281</v>
      </c>
      <c r="P2143" s="21" t="s">
        <v>12490</v>
      </c>
      <c r="Q2143" s="61">
        <f>COUNTIF('Hedef Liste'!$A:$A,A2143)</f>
        <v>1</v>
      </c>
    </row>
    <row r="2144" hidden="1">
      <c r="A2144" s="21" t="s">
        <v>13715</v>
      </c>
      <c r="B2144" s="21" t="s">
        <v>13716</v>
      </c>
      <c r="C2144" s="691" t="s">
        <v>12489</v>
      </c>
      <c r="D2144" s="21" t="s">
        <v>1007</v>
      </c>
      <c r="E2144" s="692">
        <v>54.0</v>
      </c>
      <c r="F2144" s="692">
        <v>6.0</v>
      </c>
      <c r="G2144" s="692">
        <v>9.0</v>
      </c>
      <c r="H2144" s="692">
        <v>0.0</v>
      </c>
      <c r="I2144" s="692">
        <v>9.0</v>
      </c>
      <c r="J2144" s="693">
        <v>1.0</v>
      </c>
      <c r="K2144" s="21" t="s">
        <v>13717</v>
      </c>
      <c r="L2144" s="21">
        <v>5.301018109E9</v>
      </c>
      <c r="M2144" s="21" t="s">
        <v>1285</v>
      </c>
      <c r="N2144" s="21" t="s">
        <v>1286</v>
      </c>
      <c r="O2144" s="21" t="s">
        <v>13718</v>
      </c>
      <c r="P2144" s="21" t="s">
        <v>12505</v>
      </c>
      <c r="Q2144" s="61">
        <f>COUNTIF('Hedef Liste'!$A:$A,A2144)</f>
        <v>0</v>
      </c>
    </row>
    <row r="2145" hidden="1">
      <c r="A2145" s="21" t="s">
        <v>13719</v>
      </c>
      <c r="B2145" s="21" t="s">
        <v>13720</v>
      </c>
      <c r="C2145" s="691" t="s">
        <v>12489</v>
      </c>
      <c r="D2145" s="21" t="s">
        <v>200</v>
      </c>
      <c r="E2145" s="692">
        <v>359.0</v>
      </c>
      <c r="F2145" s="692">
        <v>42.0</v>
      </c>
      <c r="G2145" s="692">
        <v>15.0</v>
      </c>
      <c r="H2145" s="692">
        <v>0.0</v>
      </c>
      <c r="I2145" s="692">
        <v>15.0</v>
      </c>
      <c r="J2145" s="693">
        <v>1.0</v>
      </c>
      <c r="K2145" s="21" t="s">
        <v>13461</v>
      </c>
      <c r="L2145" s="21">
        <v>2.423181525E9</v>
      </c>
      <c r="M2145" s="21" t="s">
        <v>47</v>
      </c>
      <c r="N2145" s="21" t="s">
        <v>227</v>
      </c>
      <c r="O2145" s="21" t="s">
        <v>13721</v>
      </c>
      <c r="P2145" s="21" t="s">
        <v>12505</v>
      </c>
      <c r="Q2145" s="61">
        <f>COUNTIF('Hedef Liste'!$A:$A,A2145)</f>
        <v>0</v>
      </c>
    </row>
    <row r="2146" hidden="1">
      <c r="A2146" s="21" t="s">
        <v>1171</v>
      </c>
      <c r="B2146" s="21" t="s">
        <v>13722</v>
      </c>
      <c r="C2146" s="691" t="s">
        <v>12489</v>
      </c>
      <c r="D2146" s="21" t="s">
        <v>63</v>
      </c>
      <c r="E2146" s="692">
        <v>661.0</v>
      </c>
      <c r="F2146" s="692">
        <v>6.0</v>
      </c>
      <c r="G2146" s="692">
        <v>8.0</v>
      </c>
      <c r="H2146" s="692">
        <v>3.0</v>
      </c>
      <c r="I2146" s="692">
        <v>11.0</v>
      </c>
      <c r="J2146" s="693">
        <v>0.73</v>
      </c>
      <c r="K2146" s="21" t="s">
        <v>1173</v>
      </c>
      <c r="L2146" s="21">
        <v>5.41620082E9</v>
      </c>
      <c r="M2146" s="21" t="s">
        <v>47</v>
      </c>
      <c r="N2146" s="21" t="s">
        <v>47</v>
      </c>
      <c r="O2146" s="21" t="s">
        <v>1174</v>
      </c>
      <c r="P2146" s="21" t="s">
        <v>12490</v>
      </c>
      <c r="Q2146" s="61">
        <f>COUNTIF('Hedef Liste'!$A:$A,A2146)</f>
        <v>1</v>
      </c>
    </row>
    <row r="2147" hidden="1">
      <c r="A2147" s="21" t="s">
        <v>674</v>
      </c>
      <c r="B2147" s="21" t="s">
        <v>675</v>
      </c>
      <c r="C2147" s="691" t="s">
        <v>12489</v>
      </c>
      <c r="D2147" s="21" t="s">
        <v>126</v>
      </c>
      <c r="E2147" s="692">
        <v>282.0</v>
      </c>
      <c r="F2147" s="692">
        <v>31.0</v>
      </c>
      <c r="G2147" s="692">
        <v>0.0</v>
      </c>
      <c r="H2147" s="692">
        <v>11.0</v>
      </c>
      <c r="I2147" s="692">
        <v>11.0</v>
      </c>
      <c r="J2147" s="693">
        <v>0.0</v>
      </c>
      <c r="K2147" s="21" t="s">
        <v>676</v>
      </c>
      <c r="L2147" s="21">
        <v>5.495191004E9</v>
      </c>
      <c r="M2147" s="21" t="s">
        <v>65</v>
      </c>
      <c r="N2147" s="21" t="s">
        <v>112</v>
      </c>
      <c r="O2147" s="21" t="s">
        <v>677</v>
      </c>
      <c r="P2147" s="21" t="s">
        <v>12490</v>
      </c>
      <c r="Q2147" s="61">
        <f>COUNTIF('Hedef Liste'!$A:$A,A2147)</f>
        <v>1</v>
      </c>
    </row>
    <row r="2148" hidden="1">
      <c r="A2148" s="21" t="s">
        <v>1308</v>
      </c>
      <c r="B2148" s="21" t="s">
        <v>1309</v>
      </c>
      <c r="C2148" s="691" t="s">
        <v>12489</v>
      </c>
      <c r="D2148" s="21" t="s">
        <v>1007</v>
      </c>
      <c r="E2148" s="692">
        <v>23.0</v>
      </c>
      <c r="F2148" s="694"/>
      <c r="G2148" s="692">
        <v>5.0</v>
      </c>
      <c r="H2148" s="692">
        <v>0.0</v>
      </c>
      <c r="I2148" s="692">
        <v>5.0</v>
      </c>
      <c r="J2148" s="693">
        <v>1.0</v>
      </c>
      <c r="K2148" s="21" t="s">
        <v>1310</v>
      </c>
      <c r="L2148" s="21">
        <v>2.423128866E9</v>
      </c>
      <c r="M2148" s="21" t="s">
        <v>47</v>
      </c>
      <c r="N2148" s="21" t="s">
        <v>195</v>
      </c>
      <c r="O2148" s="21" t="s">
        <v>1311</v>
      </c>
      <c r="P2148" s="21" t="s">
        <v>12490</v>
      </c>
      <c r="Q2148" s="61">
        <f>COUNTIF('Hedef Liste'!$A:$A,A2148)</f>
        <v>1</v>
      </c>
    </row>
    <row r="2149" hidden="1">
      <c r="A2149" s="21" t="s">
        <v>6540</v>
      </c>
      <c r="B2149" s="21" t="s">
        <v>13723</v>
      </c>
      <c r="C2149" s="691" t="s">
        <v>12489</v>
      </c>
      <c r="D2149" s="21" t="s">
        <v>143</v>
      </c>
      <c r="E2149" s="692">
        <v>22.0</v>
      </c>
      <c r="F2149" s="692">
        <v>5.0</v>
      </c>
      <c r="G2149" s="692">
        <v>0.0</v>
      </c>
      <c r="H2149" s="692">
        <v>8.0</v>
      </c>
      <c r="I2149" s="692">
        <v>8.0</v>
      </c>
      <c r="J2149" s="693">
        <v>0.0</v>
      </c>
      <c r="K2149" s="21" t="s">
        <v>13724</v>
      </c>
      <c r="L2149" s="21">
        <v>5.059957265E9</v>
      </c>
      <c r="M2149" s="21" t="s">
        <v>47</v>
      </c>
      <c r="N2149" s="21" t="s">
        <v>1059</v>
      </c>
      <c r="O2149" s="21" t="s">
        <v>6543</v>
      </c>
      <c r="P2149" s="21" t="s">
        <v>12490</v>
      </c>
      <c r="Q2149" s="61">
        <f>COUNTIF('Hedef Liste'!$A:$A,A2149)</f>
        <v>1</v>
      </c>
    </row>
    <row r="2150" hidden="1">
      <c r="A2150" s="21" t="s">
        <v>7568</v>
      </c>
      <c r="B2150" s="21" t="s">
        <v>7569</v>
      </c>
      <c r="C2150" s="691" t="s">
        <v>12489</v>
      </c>
      <c r="D2150" s="21" t="s">
        <v>325</v>
      </c>
      <c r="E2150" s="692">
        <v>75.0</v>
      </c>
      <c r="F2150" s="692">
        <v>20.0</v>
      </c>
      <c r="G2150" s="692">
        <v>0.0</v>
      </c>
      <c r="H2150" s="692">
        <v>13.0</v>
      </c>
      <c r="I2150" s="692">
        <v>13.0</v>
      </c>
      <c r="J2150" s="693">
        <v>0.0</v>
      </c>
      <c r="K2150" s="21" t="s">
        <v>7570</v>
      </c>
      <c r="L2150" s="21">
        <v>5.332960763E9</v>
      </c>
      <c r="M2150" s="21" t="s">
        <v>368</v>
      </c>
      <c r="N2150" s="21" t="s">
        <v>369</v>
      </c>
      <c r="O2150" s="21" t="s">
        <v>7571</v>
      </c>
      <c r="P2150" s="21" t="s">
        <v>12490</v>
      </c>
      <c r="Q2150" s="61">
        <f>COUNTIF('Hedef Liste'!$A:$A,A2150)</f>
        <v>1</v>
      </c>
    </row>
    <row r="2151" hidden="1">
      <c r="A2151" s="21" t="s">
        <v>3119</v>
      </c>
      <c r="B2151" s="21" t="s">
        <v>3120</v>
      </c>
      <c r="C2151" s="691" t="s">
        <v>12489</v>
      </c>
      <c r="D2151" s="21" t="s">
        <v>45</v>
      </c>
      <c r="E2151" s="692">
        <v>282.0</v>
      </c>
      <c r="F2151" s="692">
        <v>29.0</v>
      </c>
      <c r="G2151" s="692">
        <v>0.0</v>
      </c>
      <c r="H2151" s="692">
        <v>11.0</v>
      </c>
      <c r="I2151" s="692">
        <v>11.0</v>
      </c>
      <c r="J2151" s="693">
        <v>0.0</v>
      </c>
      <c r="K2151" s="21" t="s">
        <v>3121</v>
      </c>
      <c r="L2151" s="21">
        <v>2.427535958E9</v>
      </c>
      <c r="M2151" s="21" t="s">
        <v>58</v>
      </c>
      <c r="N2151" s="21" t="s">
        <v>2851</v>
      </c>
      <c r="O2151" s="21" t="s">
        <v>3122</v>
      </c>
      <c r="P2151" s="21" t="s">
        <v>12490</v>
      </c>
      <c r="Q2151" s="61">
        <f>COUNTIF('Hedef Liste'!$A:$A,A2151)</f>
        <v>1</v>
      </c>
    </row>
    <row r="2152" hidden="1">
      <c r="A2152" s="21" t="s">
        <v>3893</v>
      </c>
      <c r="B2152" s="21" t="s">
        <v>3894</v>
      </c>
      <c r="C2152" s="691" t="s">
        <v>12489</v>
      </c>
      <c r="D2152" s="21" t="s">
        <v>110</v>
      </c>
      <c r="E2152" s="692">
        <v>5.0</v>
      </c>
      <c r="F2152" s="692">
        <v>2.0</v>
      </c>
      <c r="G2152" s="692">
        <v>0.0</v>
      </c>
      <c r="H2152" s="692">
        <v>8.0</v>
      </c>
      <c r="I2152" s="692">
        <v>8.0</v>
      </c>
      <c r="J2152" s="693">
        <v>0.0</v>
      </c>
      <c r="K2152" s="21" t="s">
        <v>3895</v>
      </c>
      <c r="L2152" s="21">
        <v>2.423181881E9</v>
      </c>
      <c r="M2152" s="21" t="s">
        <v>47</v>
      </c>
      <c r="N2152" s="21" t="s">
        <v>145</v>
      </c>
      <c r="O2152" s="21" t="s">
        <v>3896</v>
      </c>
      <c r="P2152" s="21" t="s">
        <v>12490</v>
      </c>
      <c r="Q2152" s="61">
        <f>COUNTIF('Hedef Liste'!$A:$A,A2152)</f>
        <v>1</v>
      </c>
    </row>
    <row r="2153" hidden="1">
      <c r="A2153" s="21" t="s">
        <v>6609</v>
      </c>
      <c r="B2153" s="21" t="s">
        <v>6610</v>
      </c>
      <c r="C2153" s="691" t="s">
        <v>12489</v>
      </c>
      <c r="D2153" s="21" t="s">
        <v>45</v>
      </c>
      <c r="E2153" s="694"/>
      <c r="F2153" s="694"/>
      <c r="G2153" s="692">
        <v>0.0</v>
      </c>
      <c r="H2153" s="692">
        <v>7.0</v>
      </c>
      <c r="I2153" s="692">
        <v>7.0</v>
      </c>
      <c r="J2153" s="693">
        <v>0.0</v>
      </c>
      <c r="K2153" s="21" t="s">
        <v>6611</v>
      </c>
      <c r="L2153" s="21">
        <v>5.536670598E9</v>
      </c>
      <c r="M2153" s="21" t="s">
        <v>65</v>
      </c>
      <c r="N2153" s="21" t="s">
        <v>588</v>
      </c>
      <c r="O2153" s="21" t="s">
        <v>6612</v>
      </c>
      <c r="P2153" s="21" t="s">
        <v>12490</v>
      </c>
      <c r="Q2153" s="61">
        <f>COUNTIF('Hedef Liste'!$A:$A,A2153)</f>
        <v>1</v>
      </c>
    </row>
    <row r="2154" hidden="1">
      <c r="A2154" s="21" t="s">
        <v>4828</v>
      </c>
      <c r="B2154" s="21" t="s">
        <v>4829</v>
      </c>
      <c r="C2154" s="691" t="s">
        <v>12489</v>
      </c>
      <c r="D2154" s="21" t="s">
        <v>152</v>
      </c>
      <c r="E2154" s="692">
        <v>15.0</v>
      </c>
      <c r="F2154" s="692">
        <v>15.0</v>
      </c>
      <c r="G2154" s="692">
        <v>0.0</v>
      </c>
      <c r="H2154" s="692">
        <v>14.0</v>
      </c>
      <c r="I2154" s="692">
        <v>14.0</v>
      </c>
      <c r="J2154" s="693">
        <v>0.0</v>
      </c>
      <c r="K2154" s="21" t="s">
        <v>4830</v>
      </c>
      <c r="L2154" s="21">
        <v>2.423266479E9</v>
      </c>
      <c r="M2154" s="21" t="s">
        <v>47</v>
      </c>
      <c r="N2154" s="21" t="s">
        <v>907</v>
      </c>
      <c r="O2154" s="21" t="s">
        <v>4831</v>
      </c>
      <c r="P2154" s="21" t="s">
        <v>12490</v>
      </c>
      <c r="Q2154" s="61">
        <f>COUNTIF('Hedef Liste'!$A:$A,A2154)</f>
        <v>1</v>
      </c>
    </row>
    <row r="2155" hidden="1">
      <c r="A2155" s="21" t="s">
        <v>4505</v>
      </c>
      <c r="B2155" s="21" t="s">
        <v>4506</v>
      </c>
      <c r="C2155" s="691" t="s">
        <v>12489</v>
      </c>
      <c r="D2155" s="21" t="s">
        <v>74</v>
      </c>
      <c r="E2155" s="692">
        <v>14.0</v>
      </c>
      <c r="F2155" s="692">
        <v>14.0</v>
      </c>
      <c r="G2155" s="692">
        <v>0.0</v>
      </c>
      <c r="H2155" s="692">
        <v>19.0</v>
      </c>
      <c r="I2155" s="692">
        <v>19.0</v>
      </c>
      <c r="J2155" s="693">
        <v>0.0</v>
      </c>
      <c r="K2155" s="21" t="s">
        <v>4507</v>
      </c>
      <c r="L2155" s="21">
        <v>2.423343838E9</v>
      </c>
      <c r="M2155" s="21" t="s">
        <v>65</v>
      </c>
      <c r="N2155" s="21" t="s">
        <v>3323</v>
      </c>
      <c r="O2155" s="21" t="s">
        <v>4508</v>
      </c>
      <c r="P2155" s="21" t="s">
        <v>12490</v>
      </c>
      <c r="Q2155" s="61">
        <f>COUNTIF('Hedef Liste'!$A:$A,A2155)</f>
        <v>1</v>
      </c>
    </row>
    <row r="2156" hidden="1">
      <c r="A2156" s="21" t="s">
        <v>4435</v>
      </c>
      <c r="B2156" s="21" t="s">
        <v>4436</v>
      </c>
      <c r="C2156" s="691" t="s">
        <v>12489</v>
      </c>
      <c r="D2156" s="21" t="s">
        <v>74</v>
      </c>
      <c r="E2156" s="692">
        <v>69.0</v>
      </c>
      <c r="F2156" s="692">
        <v>42.0</v>
      </c>
      <c r="G2156" s="692">
        <v>7.0</v>
      </c>
      <c r="H2156" s="692">
        <v>4.0</v>
      </c>
      <c r="I2156" s="692">
        <v>11.0</v>
      </c>
      <c r="J2156" s="693">
        <v>0.64</v>
      </c>
      <c r="K2156" s="21" t="s">
        <v>4437</v>
      </c>
      <c r="L2156" s="21">
        <v>5.418319178E9</v>
      </c>
      <c r="M2156" s="21" t="s">
        <v>47</v>
      </c>
      <c r="N2156" s="21" t="s">
        <v>1923</v>
      </c>
      <c r="O2156" s="21" t="s">
        <v>4438</v>
      </c>
      <c r="P2156" s="21" t="s">
        <v>12490</v>
      </c>
      <c r="Q2156" s="61">
        <f>COUNTIF('Hedef Liste'!$A:$A,A2156)</f>
        <v>1</v>
      </c>
    </row>
    <row r="2157" hidden="1">
      <c r="A2157" s="21" t="s">
        <v>2528</v>
      </c>
      <c r="B2157" s="21" t="s">
        <v>2529</v>
      </c>
      <c r="C2157" s="691" t="s">
        <v>12489</v>
      </c>
      <c r="D2157" s="21" t="s">
        <v>818</v>
      </c>
      <c r="E2157" s="692">
        <v>66.0</v>
      </c>
      <c r="F2157" s="692">
        <v>40.0</v>
      </c>
      <c r="G2157" s="692">
        <v>18.0</v>
      </c>
      <c r="H2157" s="692">
        <v>5.0</v>
      </c>
      <c r="I2157" s="692">
        <v>23.0</v>
      </c>
      <c r="J2157" s="693">
        <v>0.78</v>
      </c>
      <c r="K2157" s="21" t="s">
        <v>2530</v>
      </c>
      <c r="L2157" s="21">
        <v>5.358200324E9</v>
      </c>
      <c r="M2157" s="21" t="s">
        <v>65</v>
      </c>
      <c r="N2157" s="21" t="s">
        <v>778</v>
      </c>
      <c r="O2157" s="21" t="s">
        <v>2531</v>
      </c>
      <c r="P2157" s="21" t="s">
        <v>12490</v>
      </c>
      <c r="Q2157" s="61">
        <f>COUNTIF('Hedef Liste'!$A:$A,A2157)</f>
        <v>1</v>
      </c>
    </row>
    <row r="2158" hidden="1">
      <c r="A2158" s="21" t="s">
        <v>7387</v>
      </c>
      <c r="B2158" s="21" t="s">
        <v>7388</v>
      </c>
      <c r="C2158" s="691" t="s">
        <v>12489</v>
      </c>
      <c r="D2158" s="21" t="s">
        <v>7377</v>
      </c>
      <c r="E2158" s="692">
        <v>6.0</v>
      </c>
      <c r="F2158" s="692">
        <v>1.0</v>
      </c>
      <c r="G2158" s="692">
        <v>4.0</v>
      </c>
      <c r="H2158" s="692">
        <v>0.0</v>
      </c>
      <c r="I2158" s="692">
        <v>4.0</v>
      </c>
      <c r="J2158" s="693">
        <v>1.0</v>
      </c>
      <c r="K2158" s="21" t="s">
        <v>7389</v>
      </c>
      <c r="L2158" s="21">
        <v>5.013141111E9</v>
      </c>
      <c r="M2158" s="21" t="s">
        <v>47</v>
      </c>
      <c r="N2158" s="21" t="s">
        <v>145</v>
      </c>
      <c r="O2158" s="21" t="s">
        <v>7390</v>
      </c>
      <c r="P2158" s="21" t="s">
        <v>12490</v>
      </c>
      <c r="Q2158" s="61">
        <f>COUNTIF('Hedef Liste'!$A:$A,A2158)</f>
        <v>1</v>
      </c>
    </row>
    <row r="2159" hidden="1">
      <c r="A2159" s="21" t="s">
        <v>1618</v>
      </c>
      <c r="B2159" s="21" t="s">
        <v>13725</v>
      </c>
      <c r="C2159" s="691" t="s">
        <v>12489</v>
      </c>
      <c r="D2159" s="21" t="s">
        <v>325</v>
      </c>
      <c r="E2159" s="692">
        <v>9.0</v>
      </c>
      <c r="F2159" s="692">
        <v>1.0</v>
      </c>
      <c r="G2159" s="692">
        <v>4.0</v>
      </c>
      <c r="H2159" s="692">
        <v>4.0</v>
      </c>
      <c r="I2159" s="692">
        <v>8.0</v>
      </c>
      <c r="J2159" s="693">
        <v>0.5</v>
      </c>
      <c r="K2159" s="21" t="s">
        <v>1620</v>
      </c>
      <c r="L2159" s="21">
        <v>5.531538282E9</v>
      </c>
      <c r="M2159" s="21" t="s">
        <v>65</v>
      </c>
      <c r="N2159" s="21" t="s">
        <v>483</v>
      </c>
      <c r="O2159" s="21" t="s">
        <v>1621</v>
      </c>
      <c r="P2159" s="21" t="s">
        <v>12490</v>
      </c>
      <c r="Q2159" s="61">
        <f>COUNTIF('Hedef Liste'!$A:$A,A2159)</f>
        <v>1</v>
      </c>
    </row>
    <row r="2160" hidden="1">
      <c r="A2160" s="21" t="s">
        <v>5867</v>
      </c>
      <c r="B2160" s="21" t="s">
        <v>5868</v>
      </c>
      <c r="C2160" s="691" t="s">
        <v>12489</v>
      </c>
      <c r="D2160" s="21" t="s">
        <v>1828</v>
      </c>
      <c r="E2160" s="692">
        <v>33.0</v>
      </c>
      <c r="F2160" s="692">
        <v>9.0</v>
      </c>
      <c r="G2160" s="692">
        <v>6.0</v>
      </c>
      <c r="H2160" s="692">
        <v>0.0</v>
      </c>
      <c r="I2160" s="692">
        <v>6.0</v>
      </c>
      <c r="J2160" s="693">
        <v>1.0</v>
      </c>
      <c r="K2160" s="21" t="s">
        <v>1943</v>
      </c>
      <c r="L2160" s="21">
        <v>5.359353883E9</v>
      </c>
      <c r="M2160" s="21" t="s">
        <v>138</v>
      </c>
      <c r="N2160" s="21" t="s">
        <v>1037</v>
      </c>
      <c r="O2160" s="21" t="s">
        <v>1944</v>
      </c>
      <c r="P2160" s="21" t="s">
        <v>12490</v>
      </c>
      <c r="Q2160" s="61">
        <f>COUNTIF('Hedef Liste'!$A:$A,A2160)</f>
        <v>1</v>
      </c>
    </row>
    <row r="2161" hidden="1">
      <c r="A2161" s="21" t="s">
        <v>2247</v>
      </c>
      <c r="B2161" s="21" t="s">
        <v>2248</v>
      </c>
      <c r="C2161" s="691" t="s">
        <v>12489</v>
      </c>
      <c r="D2161" s="21" t="s">
        <v>344</v>
      </c>
      <c r="E2161" s="694"/>
      <c r="F2161" s="694"/>
      <c r="G2161" s="692">
        <v>0.0</v>
      </c>
      <c r="H2161" s="692">
        <v>13.0</v>
      </c>
      <c r="I2161" s="692">
        <v>13.0</v>
      </c>
      <c r="J2161" s="693">
        <v>0.0</v>
      </c>
      <c r="K2161" s="21" t="s">
        <v>2229</v>
      </c>
      <c r="L2161" s="21">
        <v>5.462280033E9</v>
      </c>
      <c r="M2161" s="21" t="s">
        <v>138</v>
      </c>
      <c r="N2161" s="21" t="s">
        <v>1256</v>
      </c>
      <c r="O2161" s="21" t="s">
        <v>2249</v>
      </c>
      <c r="P2161" s="21" t="s">
        <v>12490</v>
      </c>
      <c r="Q2161" s="61">
        <f>COUNTIF('Hedef Liste'!$A:$A,A2161)</f>
        <v>1</v>
      </c>
    </row>
    <row r="2162" hidden="1">
      <c r="A2162" s="21" t="s">
        <v>5988</v>
      </c>
      <c r="B2162" s="21" t="s">
        <v>5989</v>
      </c>
      <c r="C2162" s="691" t="s">
        <v>12489</v>
      </c>
      <c r="D2162" s="21" t="s">
        <v>344</v>
      </c>
      <c r="E2162" s="694"/>
      <c r="F2162" s="694"/>
      <c r="G2162" s="692">
        <v>0.0</v>
      </c>
      <c r="H2162" s="692">
        <v>14.0</v>
      </c>
      <c r="I2162" s="692">
        <v>14.0</v>
      </c>
      <c r="J2162" s="693">
        <v>0.0</v>
      </c>
      <c r="K2162" s="21" t="s">
        <v>5990</v>
      </c>
      <c r="L2162" s="21">
        <v>5.35748771E9</v>
      </c>
      <c r="M2162" s="21" t="s">
        <v>47</v>
      </c>
      <c r="N2162" s="21" t="s">
        <v>81</v>
      </c>
      <c r="O2162" s="21" t="s">
        <v>5991</v>
      </c>
      <c r="P2162" s="21" t="s">
        <v>12490</v>
      </c>
      <c r="Q2162" s="61">
        <f>COUNTIF('Hedef Liste'!$A:$A,A2162)</f>
        <v>1</v>
      </c>
    </row>
    <row r="2163">
      <c r="A2163" s="21" t="s">
        <v>8650</v>
      </c>
      <c r="B2163" s="21" t="s">
        <v>8651</v>
      </c>
      <c r="C2163" s="691" t="s">
        <v>12489</v>
      </c>
      <c r="D2163" s="21" t="s">
        <v>233</v>
      </c>
      <c r="E2163" s="692">
        <v>69.0</v>
      </c>
      <c r="F2163" s="692">
        <v>69.0</v>
      </c>
      <c r="G2163" s="692">
        <v>0.0</v>
      </c>
      <c r="H2163" s="692">
        <v>10.0</v>
      </c>
      <c r="I2163" s="692">
        <v>10.0</v>
      </c>
      <c r="J2163" s="693">
        <v>0.0</v>
      </c>
      <c r="K2163" s="21" t="s">
        <v>2002</v>
      </c>
      <c r="L2163" s="21">
        <v>5.527117585E9</v>
      </c>
      <c r="M2163" s="21" t="s">
        <v>47</v>
      </c>
      <c r="N2163" s="21" t="s">
        <v>145</v>
      </c>
      <c r="O2163" s="21" t="s">
        <v>2003</v>
      </c>
      <c r="P2163" s="21" t="s">
        <v>12490</v>
      </c>
      <c r="Q2163" s="61">
        <f>COUNTIF('Hedef Liste'!$A:$A,A2163)</f>
        <v>1</v>
      </c>
    </row>
    <row r="2164" hidden="1">
      <c r="A2164" s="21" t="s">
        <v>3272</v>
      </c>
      <c r="B2164" s="21" t="s">
        <v>3273</v>
      </c>
      <c r="C2164" s="691" t="s">
        <v>12489</v>
      </c>
      <c r="D2164" s="21" t="s">
        <v>45</v>
      </c>
      <c r="E2164" s="692">
        <v>54.0</v>
      </c>
      <c r="F2164" s="692">
        <v>32.0</v>
      </c>
      <c r="G2164" s="692">
        <v>0.0</v>
      </c>
      <c r="H2164" s="692">
        <v>6.0</v>
      </c>
      <c r="I2164" s="692">
        <v>6.0</v>
      </c>
      <c r="J2164" s="693">
        <v>0.0</v>
      </c>
      <c r="K2164" s="21" t="s">
        <v>3274</v>
      </c>
      <c r="L2164" s="21">
        <v>2.423348021E9</v>
      </c>
      <c r="M2164" s="21" t="s">
        <v>65</v>
      </c>
      <c r="N2164" s="21" t="s">
        <v>588</v>
      </c>
      <c r="O2164" s="21" t="s">
        <v>3275</v>
      </c>
      <c r="P2164" s="21" t="s">
        <v>12490</v>
      </c>
      <c r="Q2164" s="61">
        <f>COUNTIF('Hedef Liste'!$A:$A,A2164)</f>
        <v>1</v>
      </c>
    </row>
    <row r="2165" hidden="1">
      <c r="A2165" s="21" t="s">
        <v>925</v>
      </c>
      <c r="B2165" s="21" t="s">
        <v>13726</v>
      </c>
      <c r="C2165" s="691" t="s">
        <v>12489</v>
      </c>
      <c r="D2165" s="21" t="s">
        <v>74</v>
      </c>
      <c r="E2165" s="692">
        <v>7.0</v>
      </c>
      <c r="F2165" s="694"/>
      <c r="G2165" s="692">
        <v>0.0</v>
      </c>
      <c r="H2165" s="692">
        <v>5.0</v>
      </c>
      <c r="I2165" s="692">
        <v>5.0</v>
      </c>
      <c r="J2165" s="693">
        <v>0.0</v>
      </c>
      <c r="K2165" s="21" t="s">
        <v>319</v>
      </c>
      <c r="L2165" s="21">
        <v>2.422291234E9</v>
      </c>
      <c r="M2165" s="21" t="s">
        <v>138</v>
      </c>
      <c r="N2165" s="21" t="s">
        <v>320</v>
      </c>
      <c r="O2165" s="21" t="s">
        <v>321</v>
      </c>
      <c r="P2165" s="21" t="s">
        <v>12490</v>
      </c>
      <c r="Q2165" s="61">
        <f>COUNTIF('Hedef Liste'!$A:$A,A2165)</f>
        <v>1</v>
      </c>
    </row>
    <row r="2166" hidden="1">
      <c r="A2166" s="21" t="s">
        <v>6698</v>
      </c>
      <c r="B2166" s="21" t="s">
        <v>6699</v>
      </c>
      <c r="C2166" s="691" t="s">
        <v>12489</v>
      </c>
      <c r="D2166" s="21" t="s">
        <v>110</v>
      </c>
      <c r="E2166" s="694"/>
      <c r="F2166" s="694"/>
      <c r="G2166" s="692">
        <v>0.0</v>
      </c>
      <c r="H2166" s="692">
        <v>18.0</v>
      </c>
      <c r="I2166" s="692">
        <v>18.0</v>
      </c>
      <c r="J2166" s="693">
        <v>0.0</v>
      </c>
      <c r="K2166" s="21" t="s">
        <v>4215</v>
      </c>
      <c r="L2166" s="21">
        <v>2.423268101E9</v>
      </c>
      <c r="M2166" s="21" t="s">
        <v>65</v>
      </c>
      <c r="N2166" s="21" t="s">
        <v>2652</v>
      </c>
      <c r="O2166" s="21" t="s">
        <v>6700</v>
      </c>
      <c r="P2166" s="21" t="s">
        <v>12490</v>
      </c>
      <c r="Q2166" s="61">
        <f>COUNTIF('Hedef Liste'!$A:$A,A2166)</f>
        <v>1</v>
      </c>
    </row>
    <row r="2167">
      <c r="A2167" s="21" t="s">
        <v>8652</v>
      </c>
      <c r="B2167" s="21" t="s">
        <v>8653</v>
      </c>
      <c r="C2167" s="691" t="s">
        <v>12489</v>
      </c>
      <c r="D2167" s="21" t="s">
        <v>818</v>
      </c>
      <c r="E2167" s="692">
        <v>1.0</v>
      </c>
      <c r="F2167" s="692">
        <v>1.0</v>
      </c>
      <c r="G2167" s="692">
        <v>0.0</v>
      </c>
      <c r="H2167" s="692">
        <v>8.0</v>
      </c>
      <c r="I2167" s="692">
        <v>8.0</v>
      </c>
      <c r="J2167" s="693">
        <v>0.0</v>
      </c>
      <c r="K2167" s="21" t="s">
        <v>8654</v>
      </c>
      <c r="L2167" s="21">
        <v>5.44427741E9</v>
      </c>
      <c r="M2167" s="21" t="s">
        <v>516</v>
      </c>
      <c r="N2167" s="21" t="s">
        <v>517</v>
      </c>
      <c r="O2167" s="21" t="s">
        <v>8655</v>
      </c>
      <c r="P2167" s="21" t="s">
        <v>12490</v>
      </c>
      <c r="Q2167" s="61">
        <f>COUNTIF('Hedef Liste'!$A:$A,A2167)</f>
        <v>1</v>
      </c>
    </row>
    <row r="2168" hidden="1">
      <c r="A2168" s="21" t="s">
        <v>2699</v>
      </c>
      <c r="B2168" s="21" t="s">
        <v>2700</v>
      </c>
      <c r="C2168" s="691" t="s">
        <v>12489</v>
      </c>
      <c r="D2168" s="21" t="s">
        <v>325</v>
      </c>
      <c r="E2168" s="692">
        <v>490.0</v>
      </c>
      <c r="F2168" s="692">
        <v>31.0</v>
      </c>
      <c r="G2168" s="692">
        <v>4.0</v>
      </c>
      <c r="H2168" s="692">
        <v>6.0</v>
      </c>
      <c r="I2168" s="692">
        <v>10.0</v>
      </c>
      <c r="J2168" s="693">
        <v>0.4</v>
      </c>
      <c r="K2168" s="21" t="s">
        <v>13727</v>
      </c>
      <c r="L2168" s="21">
        <v>5.356357096E9</v>
      </c>
      <c r="M2168" s="21" t="s">
        <v>47</v>
      </c>
      <c r="N2168" s="21" t="s">
        <v>1923</v>
      </c>
      <c r="O2168" s="21" t="s">
        <v>2701</v>
      </c>
      <c r="P2168" s="21" t="s">
        <v>12490</v>
      </c>
      <c r="Q2168" s="61">
        <f>COUNTIF('Hedef Liste'!$A:$A,A2168)</f>
        <v>1</v>
      </c>
    </row>
    <row r="2169" hidden="1">
      <c r="A2169" s="21" t="s">
        <v>1607</v>
      </c>
      <c r="B2169" s="21" t="s">
        <v>1608</v>
      </c>
      <c r="C2169" s="691" t="s">
        <v>12489</v>
      </c>
      <c r="D2169" s="21" t="s">
        <v>63</v>
      </c>
      <c r="E2169" s="692">
        <v>1017.0</v>
      </c>
      <c r="F2169" s="692">
        <v>34.0</v>
      </c>
      <c r="G2169" s="692">
        <v>4.0</v>
      </c>
      <c r="H2169" s="692">
        <v>4.0</v>
      </c>
      <c r="I2169" s="692">
        <v>8.0</v>
      </c>
      <c r="J2169" s="693">
        <v>0.5</v>
      </c>
      <c r="K2169" s="21" t="s">
        <v>1609</v>
      </c>
      <c r="L2169" s="21">
        <v>5.550755507E9</v>
      </c>
      <c r="M2169" s="21" t="s">
        <v>65</v>
      </c>
      <c r="N2169" s="21" t="s">
        <v>483</v>
      </c>
      <c r="O2169" s="21" t="s">
        <v>1610</v>
      </c>
      <c r="P2169" s="21" t="s">
        <v>12490</v>
      </c>
      <c r="Q2169" s="61">
        <f>COUNTIF('Hedef Liste'!$A:$A,A2169)</f>
        <v>1</v>
      </c>
    </row>
    <row r="2170">
      <c r="A2170" s="21" t="s">
        <v>8656</v>
      </c>
      <c r="B2170" s="21" t="s">
        <v>8657</v>
      </c>
      <c r="C2170" s="691" t="s">
        <v>12489</v>
      </c>
      <c r="D2170" s="21" t="s">
        <v>45</v>
      </c>
      <c r="E2170" s="694"/>
      <c r="F2170" s="694"/>
      <c r="G2170" s="692">
        <v>0.0</v>
      </c>
      <c r="H2170" s="692">
        <v>10.0</v>
      </c>
      <c r="I2170" s="692">
        <v>10.0</v>
      </c>
      <c r="J2170" s="693">
        <v>0.0</v>
      </c>
      <c r="K2170" s="21" t="s">
        <v>8658</v>
      </c>
      <c r="L2170" s="21">
        <v>5.462427395E9</v>
      </c>
      <c r="M2170" s="21" t="s">
        <v>65</v>
      </c>
      <c r="N2170" s="21" t="s">
        <v>66</v>
      </c>
      <c r="O2170" s="21" t="s">
        <v>8659</v>
      </c>
      <c r="P2170" s="21" t="s">
        <v>12490</v>
      </c>
      <c r="Q2170" s="61">
        <f>COUNTIF('Hedef Liste'!$A:$A,A2170)</f>
        <v>1</v>
      </c>
    </row>
    <row r="2171">
      <c r="A2171" s="21" t="s">
        <v>8660</v>
      </c>
      <c r="B2171" s="21" t="s">
        <v>8661</v>
      </c>
      <c r="C2171" s="691" t="s">
        <v>12489</v>
      </c>
      <c r="D2171" s="21" t="s">
        <v>63</v>
      </c>
      <c r="F2171" s="694"/>
      <c r="G2171" s="692">
        <v>0.0</v>
      </c>
      <c r="H2171" s="692">
        <v>6.0</v>
      </c>
      <c r="I2171" s="692">
        <v>6.0</v>
      </c>
      <c r="J2171" s="693">
        <v>0.0</v>
      </c>
      <c r="K2171" s="21" t="s">
        <v>8662</v>
      </c>
      <c r="L2171" s="21">
        <v>5.304211763E9</v>
      </c>
      <c r="M2171" s="21" t="s">
        <v>65</v>
      </c>
      <c r="N2171" s="21" t="s">
        <v>3323</v>
      </c>
      <c r="O2171" s="21" t="s">
        <v>8663</v>
      </c>
      <c r="P2171" s="21" t="s">
        <v>12490</v>
      </c>
      <c r="Q2171" s="61">
        <f>COUNTIF('Hedef Liste'!$A:$A,A2171)</f>
        <v>1</v>
      </c>
    </row>
    <row r="2172" hidden="1">
      <c r="A2172" s="21" t="s">
        <v>6887</v>
      </c>
      <c r="B2172" s="21" t="s">
        <v>6888</v>
      </c>
      <c r="C2172" s="691" t="s">
        <v>12489</v>
      </c>
      <c r="D2172" s="21" t="s">
        <v>45</v>
      </c>
      <c r="E2172" s="692">
        <v>3712.0</v>
      </c>
      <c r="F2172" s="692">
        <v>279.0</v>
      </c>
      <c r="G2172" s="692">
        <v>1.0</v>
      </c>
      <c r="H2172" s="692">
        <v>10.0</v>
      </c>
      <c r="I2172" s="692">
        <v>11.0</v>
      </c>
      <c r="J2172" s="693">
        <v>0.09</v>
      </c>
      <c r="K2172" s="21" t="s">
        <v>6889</v>
      </c>
      <c r="L2172" s="21">
        <v>2.423120707E9</v>
      </c>
      <c r="M2172" s="21" t="s">
        <v>65</v>
      </c>
      <c r="N2172" s="21" t="s">
        <v>427</v>
      </c>
      <c r="O2172" s="21" t="s">
        <v>6890</v>
      </c>
      <c r="P2172" s="21" t="s">
        <v>12490</v>
      </c>
      <c r="Q2172" s="61">
        <f>COUNTIF('Hedef Liste'!$A:$A,A2172)</f>
        <v>1</v>
      </c>
    </row>
    <row r="2173" hidden="1">
      <c r="A2173" s="21" t="s">
        <v>3010</v>
      </c>
      <c r="B2173" s="21" t="s">
        <v>3011</v>
      </c>
      <c r="C2173" s="691" t="s">
        <v>12489</v>
      </c>
      <c r="D2173" s="21" t="s">
        <v>63</v>
      </c>
      <c r="E2173" s="692">
        <v>6.0</v>
      </c>
      <c r="F2173" s="692">
        <v>5.0</v>
      </c>
      <c r="G2173" s="692">
        <v>0.0</v>
      </c>
      <c r="H2173" s="692">
        <v>7.0</v>
      </c>
      <c r="I2173" s="692">
        <v>7.0</v>
      </c>
      <c r="J2173" s="693">
        <v>0.0</v>
      </c>
      <c r="K2173" s="21" t="s">
        <v>3012</v>
      </c>
      <c r="L2173" s="21">
        <v>5.527208707E9</v>
      </c>
      <c r="M2173" s="21" t="s">
        <v>47</v>
      </c>
      <c r="N2173" s="21" t="s">
        <v>458</v>
      </c>
      <c r="O2173" s="21" t="s">
        <v>3013</v>
      </c>
      <c r="P2173" s="21" t="s">
        <v>12490</v>
      </c>
      <c r="Q2173" s="61">
        <f>COUNTIF('Hedef Liste'!$A:$A,A2173)</f>
        <v>1</v>
      </c>
    </row>
    <row r="2174" hidden="1">
      <c r="A2174" s="21" t="s">
        <v>13728</v>
      </c>
      <c r="B2174" s="21" t="s">
        <v>13729</v>
      </c>
      <c r="C2174" s="691" t="s">
        <v>12510</v>
      </c>
      <c r="D2174" s="21" t="s">
        <v>818</v>
      </c>
      <c r="E2174" s="692">
        <v>14.0</v>
      </c>
      <c r="F2174" s="694"/>
      <c r="G2174" s="692">
        <v>1.0</v>
      </c>
      <c r="H2174" s="692">
        <v>7.0</v>
      </c>
      <c r="I2174" s="692">
        <v>8.0</v>
      </c>
      <c r="J2174" s="693">
        <v>0.13</v>
      </c>
      <c r="K2174" s="21" t="s">
        <v>13730</v>
      </c>
      <c r="L2174" s="21">
        <v>5.301639311E9</v>
      </c>
      <c r="M2174" s="21" t="s">
        <v>516</v>
      </c>
      <c r="N2174" s="21" t="s">
        <v>13731</v>
      </c>
      <c r="O2174" s="21" t="s">
        <v>13732</v>
      </c>
      <c r="P2174" s="21" t="s">
        <v>12490</v>
      </c>
      <c r="Q2174" s="61">
        <f>COUNTIF('Hedef Liste'!$A:$A,A2174)</f>
        <v>0</v>
      </c>
    </row>
    <row r="2175" hidden="1">
      <c r="A2175" s="21" t="s">
        <v>471</v>
      </c>
      <c r="B2175" s="21" t="s">
        <v>472</v>
      </c>
      <c r="C2175" s="691" t="s">
        <v>12489</v>
      </c>
      <c r="D2175" s="21" t="s">
        <v>325</v>
      </c>
      <c r="E2175" s="692">
        <v>4.0</v>
      </c>
      <c r="F2175" s="692">
        <v>4.0</v>
      </c>
      <c r="G2175" s="692">
        <v>0.0</v>
      </c>
      <c r="H2175" s="692">
        <v>8.0</v>
      </c>
      <c r="I2175" s="692">
        <v>8.0</v>
      </c>
      <c r="J2175" s="693">
        <v>0.0</v>
      </c>
      <c r="K2175" s="21" t="s">
        <v>473</v>
      </c>
      <c r="L2175" s="21">
        <v>5.416596961E9</v>
      </c>
      <c r="M2175" s="21" t="s">
        <v>65</v>
      </c>
      <c r="N2175" s="21" t="s">
        <v>474</v>
      </c>
      <c r="O2175" s="21" t="s">
        <v>475</v>
      </c>
      <c r="P2175" s="21" t="s">
        <v>12490</v>
      </c>
      <c r="Q2175" s="61">
        <f>COUNTIF('Hedef Liste'!$A:$A,A2175)</f>
        <v>1</v>
      </c>
    </row>
    <row r="2176" hidden="1">
      <c r="A2176" s="21" t="s">
        <v>1229</v>
      </c>
      <c r="B2176" s="21" t="s">
        <v>1230</v>
      </c>
      <c r="C2176" s="691" t="s">
        <v>12489</v>
      </c>
      <c r="D2176" s="21" t="s">
        <v>63</v>
      </c>
      <c r="E2176" s="692">
        <v>208.0</v>
      </c>
      <c r="F2176" s="694"/>
      <c r="G2176" s="692">
        <v>4.0</v>
      </c>
      <c r="H2176" s="692">
        <v>8.0</v>
      </c>
      <c r="I2176" s="692">
        <v>12.0</v>
      </c>
      <c r="J2176" s="693">
        <v>0.33</v>
      </c>
      <c r="K2176" s="21" t="s">
        <v>1231</v>
      </c>
      <c r="L2176" s="21">
        <v>5.357451601E9</v>
      </c>
      <c r="M2176" s="21" t="s">
        <v>65</v>
      </c>
      <c r="N2176" s="21" t="s">
        <v>1090</v>
      </c>
      <c r="O2176" s="21" t="s">
        <v>1232</v>
      </c>
      <c r="P2176" s="21" t="s">
        <v>12490</v>
      </c>
      <c r="Q2176" s="61">
        <f>COUNTIF('Hedef Liste'!$A:$A,A2176)</f>
        <v>1</v>
      </c>
    </row>
    <row r="2177">
      <c r="A2177" s="21" t="s">
        <v>8664</v>
      </c>
      <c r="B2177" s="21" t="s">
        <v>8665</v>
      </c>
      <c r="C2177" s="691" t="s">
        <v>12489</v>
      </c>
      <c r="D2177" s="21" t="s">
        <v>143</v>
      </c>
      <c r="F2177" s="694"/>
      <c r="G2177" s="692">
        <v>0.0</v>
      </c>
      <c r="H2177" s="692">
        <v>16.0</v>
      </c>
      <c r="I2177" s="692">
        <v>16.0</v>
      </c>
      <c r="J2177" s="693">
        <v>0.0</v>
      </c>
      <c r="K2177" s="21" t="s">
        <v>8666</v>
      </c>
      <c r="L2177" s="21">
        <v>5.436032853E9</v>
      </c>
      <c r="M2177" s="21" t="s">
        <v>65</v>
      </c>
      <c r="N2177" s="21" t="s">
        <v>550</v>
      </c>
      <c r="O2177" s="21" t="s">
        <v>8667</v>
      </c>
      <c r="P2177" s="21" t="s">
        <v>12490</v>
      </c>
      <c r="Q2177" s="61">
        <f>COUNTIF('Hedef Liste'!$A:$A,A2177)</f>
        <v>1</v>
      </c>
    </row>
    <row r="2178" hidden="1">
      <c r="A2178" s="21" t="s">
        <v>933</v>
      </c>
      <c r="B2178" s="21" t="s">
        <v>934</v>
      </c>
      <c r="C2178" s="691" t="s">
        <v>12489</v>
      </c>
      <c r="D2178" s="21" t="s">
        <v>63</v>
      </c>
      <c r="E2178" s="692">
        <v>126.0</v>
      </c>
      <c r="F2178" s="692">
        <v>1.0</v>
      </c>
      <c r="G2178" s="692">
        <v>4.0</v>
      </c>
      <c r="H2178" s="692">
        <v>1.0</v>
      </c>
      <c r="I2178" s="692">
        <v>5.0</v>
      </c>
      <c r="J2178" s="693">
        <v>0.8</v>
      </c>
      <c r="K2178" s="21" t="s">
        <v>532</v>
      </c>
      <c r="L2178" s="21">
        <v>5.346511432E9</v>
      </c>
      <c r="M2178" s="21" t="s">
        <v>47</v>
      </c>
      <c r="N2178" s="21" t="s">
        <v>533</v>
      </c>
      <c r="O2178" s="21" t="s">
        <v>534</v>
      </c>
      <c r="P2178" s="21" t="s">
        <v>12490</v>
      </c>
      <c r="Q2178" s="61">
        <f>COUNTIF('Hedef Liste'!$A:$A,A2178)</f>
        <v>1</v>
      </c>
    </row>
    <row r="2179" hidden="1">
      <c r="A2179" s="21" t="s">
        <v>497</v>
      </c>
      <c r="B2179" s="21" t="s">
        <v>498</v>
      </c>
      <c r="C2179" s="691" t="s">
        <v>12489</v>
      </c>
      <c r="D2179" s="21" t="s">
        <v>325</v>
      </c>
      <c r="E2179" s="692">
        <v>195.0</v>
      </c>
      <c r="F2179" s="692">
        <v>24.0</v>
      </c>
      <c r="G2179" s="692">
        <v>0.0</v>
      </c>
      <c r="H2179" s="692">
        <v>15.0</v>
      </c>
      <c r="I2179" s="692">
        <v>15.0</v>
      </c>
      <c r="J2179" s="693">
        <v>0.0</v>
      </c>
      <c r="K2179" s="21" t="s">
        <v>499</v>
      </c>
      <c r="L2179" s="21">
        <v>5.510702555E9</v>
      </c>
      <c r="M2179" s="21" t="s">
        <v>47</v>
      </c>
      <c r="N2179" s="21" t="s">
        <v>500</v>
      </c>
      <c r="O2179" s="21" t="s">
        <v>501</v>
      </c>
      <c r="P2179" s="21" t="s">
        <v>12490</v>
      </c>
      <c r="Q2179" s="61">
        <f>COUNTIF('Hedef Liste'!$A:$A,A2179)</f>
        <v>1</v>
      </c>
    </row>
    <row r="2180" hidden="1">
      <c r="A2180" s="21" t="s">
        <v>8242</v>
      </c>
      <c r="B2180" s="21" t="s">
        <v>8243</v>
      </c>
      <c r="C2180" s="691" t="s">
        <v>12510</v>
      </c>
      <c r="D2180" s="21" t="s">
        <v>152</v>
      </c>
      <c r="E2180" s="692">
        <v>86.0</v>
      </c>
      <c r="F2180" s="694"/>
      <c r="G2180" s="692">
        <v>5.0</v>
      </c>
      <c r="H2180" s="692">
        <v>1.0</v>
      </c>
      <c r="I2180" s="692">
        <v>6.0</v>
      </c>
      <c r="J2180" s="693">
        <v>0.83</v>
      </c>
      <c r="K2180" s="21" t="s">
        <v>8244</v>
      </c>
      <c r="L2180" s="21">
        <v>5.442422339E9</v>
      </c>
      <c r="M2180" s="21" t="s">
        <v>65</v>
      </c>
      <c r="N2180" s="21" t="s">
        <v>112</v>
      </c>
      <c r="O2180" s="21" t="s">
        <v>8245</v>
      </c>
      <c r="P2180" s="21" t="s">
        <v>12490</v>
      </c>
      <c r="Q2180" s="61">
        <f>COUNTIF('Hedef Liste'!$A:$A,A2180)</f>
        <v>1</v>
      </c>
    </row>
    <row r="2181" hidden="1">
      <c r="A2181" s="21" t="s">
        <v>1274</v>
      </c>
      <c r="B2181" s="21" t="s">
        <v>1275</v>
      </c>
      <c r="C2181" s="691" t="s">
        <v>12489</v>
      </c>
      <c r="D2181" s="21" t="s">
        <v>45</v>
      </c>
      <c r="E2181" s="692">
        <v>598.0</v>
      </c>
      <c r="F2181" s="692">
        <v>15.0</v>
      </c>
      <c r="G2181" s="692">
        <v>0.0</v>
      </c>
      <c r="H2181" s="692">
        <v>2.0</v>
      </c>
      <c r="I2181" s="692">
        <v>2.0</v>
      </c>
      <c r="J2181" s="693">
        <v>0.0</v>
      </c>
      <c r="K2181" s="21" t="s">
        <v>250</v>
      </c>
      <c r="L2181" s="21">
        <v>5.348129499E9</v>
      </c>
      <c r="M2181" s="21" t="s">
        <v>65</v>
      </c>
      <c r="N2181" s="21" t="s">
        <v>112</v>
      </c>
      <c r="O2181" s="21" t="s">
        <v>251</v>
      </c>
      <c r="P2181" s="21" t="s">
        <v>12490</v>
      </c>
      <c r="Q2181" s="61">
        <f>COUNTIF('Hedef Liste'!$A:$A,A2181)</f>
        <v>1</v>
      </c>
    </row>
    <row r="2182" hidden="1">
      <c r="A2182" s="21" t="s">
        <v>1589</v>
      </c>
      <c r="B2182" s="21" t="s">
        <v>1590</v>
      </c>
      <c r="C2182" s="691" t="s">
        <v>12489</v>
      </c>
      <c r="D2182" s="21" t="s">
        <v>74</v>
      </c>
      <c r="E2182" s="692">
        <v>85.0</v>
      </c>
      <c r="F2182" s="692">
        <v>41.0</v>
      </c>
      <c r="G2182" s="692">
        <v>0.0</v>
      </c>
      <c r="H2182" s="692">
        <v>16.0</v>
      </c>
      <c r="I2182" s="692">
        <v>16.0</v>
      </c>
      <c r="J2182" s="693">
        <v>0.0</v>
      </c>
      <c r="K2182" s="21" t="s">
        <v>1591</v>
      </c>
      <c r="L2182" s="21">
        <v>5.453239984E9</v>
      </c>
      <c r="M2182" s="21" t="s">
        <v>47</v>
      </c>
      <c r="N2182" s="21" t="s">
        <v>500</v>
      </c>
      <c r="O2182" s="21" t="s">
        <v>1592</v>
      </c>
      <c r="P2182" s="21" t="s">
        <v>12490</v>
      </c>
      <c r="Q2182" s="61">
        <f>COUNTIF('Hedef Liste'!$A:$A,A2182)</f>
        <v>1</v>
      </c>
    </row>
    <row r="2183" hidden="1">
      <c r="A2183" s="21" t="s">
        <v>1805</v>
      </c>
      <c r="B2183" s="21" t="s">
        <v>1806</v>
      </c>
      <c r="C2183" s="691" t="s">
        <v>12489</v>
      </c>
      <c r="D2183" s="21" t="s">
        <v>419</v>
      </c>
      <c r="E2183" s="692">
        <v>91.0</v>
      </c>
      <c r="F2183" s="692">
        <v>64.0</v>
      </c>
      <c r="G2183" s="692">
        <v>0.0</v>
      </c>
      <c r="H2183" s="692">
        <v>11.0</v>
      </c>
      <c r="I2183" s="692">
        <v>11.0</v>
      </c>
      <c r="J2183" s="693">
        <v>0.0</v>
      </c>
      <c r="K2183" s="21" t="s">
        <v>1807</v>
      </c>
      <c r="L2183" s="21">
        <v>2.427220236E9</v>
      </c>
      <c r="M2183" s="21" t="s">
        <v>388</v>
      </c>
      <c r="N2183" s="21" t="s">
        <v>647</v>
      </c>
      <c r="O2183" s="21" t="s">
        <v>1808</v>
      </c>
      <c r="P2183" s="21" t="s">
        <v>12490</v>
      </c>
      <c r="Q2183" s="61">
        <f>COUNTIF('Hedef Liste'!$A:$A,A2183)</f>
        <v>1</v>
      </c>
    </row>
    <row r="2184" hidden="1">
      <c r="A2184" s="21" t="s">
        <v>7901</v>
      </c>
      <c r="B2184" s="21" t="s">
        <v>7902</v>
      </c>
      <c r="C2184" s="691" t="s">
        <v>12489</v>
      </c>
      <c r="D2184" s="21" t="s">
        <v>110</v>
      </c>
      <c r="E2184" s="692">
        <v>6.0</v>
      </c>
      <c r="F2184" s="692">
        <v>5.0</v>
      </c>
      <c r="G2184" s="692">
        <v>0.0</v>
      </c>
      <c r="H2184" s="692">
        <v>7.0</v>
      </c>
      <c r="I2184" s="692">
        <v>7.0</v>
      </c>
      <c r="J2184" s="693">
        <v>0.0</v>
      </c>
      <c r="K2184" s="21" t="s">
        <v>473</v>
      </c>
      <c r="L2184" s="21">
        <v>5.416596961E9</v>
      </c>
      <c r="M2184" s="21" t="s">
        <v>65</v>
      </c>
      <c r="N2184" s="21" t="s">
        <v>474</v>
      </c>
      <c r="O2184" s="21" t="s">
        <v>475</v>
      </c>
      <c r="P2184" s="21" t="s">
        <v>12490</v>
      </c>
      <c r="Q2184" s="61">
        <f>COUNTIF('Hedef Liste'!$A:$A,A2184)</f>
        <v>1</v>
      </c>
    </row>
    <row r="2185">
      <c r="A2185" s="21" t="s">
        <v>8668</v>
      </c>
      <c r="B2185" s="21" t="s">
        <v>8669</v>
      </c>
      <c r="C2185" s="691" t="s">
        <v>12489</v>
      </c>
      <c r="D2185" s="21" t="s">
        <v>110</v>
      </c>
      <c r="E2185" s="694"/>
      <c r="F2185" s="694"/>
      <c r="G2185" s="692">
        <v>0.0</v>
      </c>
      <c r="H2185" s="692">
        <v>8.0</v>
      </c>
      <c r="I2185" s="692">
        <v>8.0</v>
      </c>
      <c r="J2185" s="693">
        <v>0.0</v>
      </c>
      <c r="K2185" s="21" t="s">
        <v>8502</v>
      </c>
      <c r="L2185" s="21">
        <v>5.30150677E9</v>
      </c>
      <c r="M2185" s="21" t="s">
        <v>368</v>
      </c>
      <c r="N2185" s="21" t="s">
        <v>652</v>
      </c>
      <c r="O2185" s="21" t="s">
        <v>8503</v>
      </c>
      <c r="P2185" s="21" t="s">
        <v>12490</v>
      </c>
      <c r="Q2185" s="61">
        <f>COUNTIF('Hedef Liste'!$A:$A,A2185)</f>
        <v>1</v>
      </c>
    </row>
    <row r="2186" hidden="1">
      <c r="A2186" s="21" t="s">
        <v>3445</v>
      </c>
      <c r="B2186" s="21" t="s">
        <v>3446</v>
      </c>
      <c r="C2186" s="691" t="s">
        <v>12489</v>
      </c>
      <c r="D2186" s="21" t="s">
        <v>45</v>
      </c>
      <c r="E2186" s="692">
        <v>7.0</v>
      </c>
      <c r="F2186" s="692">
        <v>2.0</v>
      </c>
      <c r="G2186" s="692">
        <v>0.0</v>
      </c>
      <c r="H2186" s="692">
        <v>6.0</v>
      </c>
      <c r="I2186" s="692">
        <v>6.0</v>
      </c>
      <c r="J2186" s="693">
        <v>0.0</v>
      </c>
      <c r="K2186" s="21" t="s">
        <v>3447</v>
      </c>
      <c r="L2186" s="21">
        <v>5.013178857E9</v>
      </c>
      <c r="M2186" s="21" t="s">
        <v>368</v>
      </c>
      <c r="N2186" s="21" t="s">
        <v>3448</v>
      </c>
      <c r="O2186" s="21" t="s">
        <v>3449</v>
      </c>
      <c r="P2186" s="21" t="s">
        <v>12490</v>
      </c>
      <c r="Q2186" s="61">
        <f>COUNTIF('Hedef Liste'!$A:$A,A2186)</f>
        <v>1</v>
      </c>
    </row>
    <row r="2187" hidden="1">
      <c r="A2187" s="21" t="s">
        <v>7306</v>
      </c>
      <c r="B2187" s="21" t="s">
        <v>7307</v>
      </c>
      <c r="C2187" s="691" t="s">
        <v>12489</v>
      </c>
      <c r="D2187" s="21" t="s">
        <v>45</v>
      </c>
      <c r="E2187" s="692">
        <v>25.0</v>
      </c>
      <c r="F2187" s="694"/>
      <c r="G2187" s="692">
        <v>0.0</v>
      </c>
      <c r="H2187" s="692">
        <v>10.0</v>
      </c>
      <c r="I2187" s="692">
        <v>10.0</v>
      </c>
      <c r="J2187" s="693">
        <v>0.0</v>
      </c>
      <c r="K2187" s="21" t="s">
        <v>7308</v>
      </c>
      <c r="L2187" s="21">
        <v>2.427427279E9</v>
      </c>
      <c r="M2187" s="21" t="s">
        <v>58</v>
      </c>
      <c r="N2187" s="21" t="s">
        <v>94</v>
      </c>
      <c r="O2187" s="21" t="s">
        <v>7309</v>
      </c>
      <c r="P2187" s="21" t="s">
        <v>12490</v>
      </c>
      <c r="Q2187" s="61">
        <f>COUNTIF('Hedef Liste'!$A:$A,A2187)</f>
        <v>1</v>
      </c>
    </row>
    <row r="2188" hidden="1">
      <c r="A2188" s="21" t="s">
        <v>323</v>
      </c>
      <c r="B2188" s="21" t="s">
        <v>324</v>
      </c>
      <c r="C2188" s="691" t="s">
        <v>12489</v>
      </c>
      <c r="D2188" s="21" t="s">
        <v>325</v>
      </c>
      <c r="E2188" s="692">
        <v>26.0</v>
      </c>
      <c r="F2188" s="692">
        <v>5.0</v>
      </c>
      <c r="G2188" s="692">
        <v>0.0</v>
      </c>
      <c r="H2188" s="692">
        <v>7.0</v>
      </c>
      <c r="I2188" s="692">
        <v>7.0</v>
      </c>
      <c r="J2188" s="693">
        <v>0.0</v>
      </c>
      <c r="K2188" s="21" t="s">
        <v>326</v>
      </c>
      <c r="L2188" s="21">
        <v>5.510095999E9</v>
      </c>
      <c r="M2188" s="21" t="s">
        <v>327</v>
      </c>
      <c r="N2188" s="21" t="s">
        <v>328</v>
      </c>
      <c r="O2188" s="21" t="s">
        <v>329</v>
      </c>
      <c r="P2188" s="21" t="s">
        <v>12490</v>
      </c>
      <c r="Q2188" s="61">
        <f>COUNTIF('Hedef Liste'!$A:$A,A2188)</f>
        <v>1</v>
      </c>
    </row>
    <row r="2189" hidden="1">
      <c r="A2189" s="21" t="s">
        <v>7596</v>
      </c>
      <c r="B2189" s="21" t="s">
        <v>7597</v>
      </c>
      <c r="C2189" s="691" t="s">
        <v>12510</v>
      </c>
      <c r="D2189" s="21" t="s">
        <v>152</v>
      </c>
      <c r="E2189" s="694"/>
      <c r="F2189" s="694"/>
      <c r="G2189" s="692">
        <v>0.0</v>
      </c>
      <c r="H2189" s="692">
        <v>9.0</v>
      </c>
      <c r="I2189" s="692">
        <v>9.0</v>
      </c>
      <c r="J2189" s="693">
        <v>0.0</v>
      </c>
      <c r="K2189" s="21" t="s">
        <v>7598</v>
      </c>
      <c r="L2189" s="21">
        <v>2.423171599E9</v>
      </c>
      <c r="M2189" s="21" t="s">
        <v>544</v>
      </c>
      <c r="N2189" s="21" t="s">
        <v>7599</v>
      </c>
      <c r="O2189" s="21" t="s">
        <v>7600</v>
      </c>
      <c r="P2189" s="21" t="s">
        <v>12490</v>
      </c>
      <c r="Q2189" s="61">
        <f>COUNTIF('Hedef Liste'!$A:$A,A2189)</f>
        <v>1</v>
      </c>
    </row>
    <row r="2190" hidden="1">
      <c r="A2190" s="21" t="s">
        <v>1674</v>
      </c>
      <c r="B2190" s="21" t="s">
        <v>1675</v>
      </c>
      <c r="C2190" s="691" t="s">
        <v>12489</v>
      </c>
      <c r="D2190" s="21" t="s">
        <v>45</v>
      </c>
      <c r="E2190" s="692">
        <v>1717.0</v>
      </c>
      <c r="F2190" s="692">
        <v>99.0</v>
      </c>
      <c r="G2190" s="692">
        <v>0.0</v>
      </c>
      <c r="H2190" s="692">
        <v>6.0</v>
      </c>
      <c r="I2190" s="692">
        <v>6.0</v>
      </c>
      <c r="J2190" s="693">
        <v>0.0</v>
      </c>
      <c r="K2190" s="21" t="s">
        <v>1676</v>
      </c>
      <c r="L2190" s="21">
        <v>5.523009192E9</v>
      </c>
      <c r="M2190" s="21" t="s">
        <v>47</v>
      </c>
      <c r="N2190" s="21" t="s">
        <v>187</v>
      </c>
      <c r="O2190" s="21" t="s">
        <v>1677</v>
      </c>
      <c r="P2190" s="21" t="s">
        <v>12490</v>
      </c>
      <c r="Q2190" s="61">
        <f>COUNTIF('Hedef Liste'!$A:$A,A2190)</f>
        <v>1</v>
      </c>
    </row>
    <row r="2191" hidden="1">
      <c r="A2191" s="21" t="s">
        <v>5035</v>
      </c>
      <c r="B2191" s="21" t="s">
        <v>5036</v>
      </c>
      <c r="C2191" s="691" t="s">
        <v>12489</v>
      </c>
      <c r="D2191" s="21" t="s">
        <v>63</v>
      </c>
      <c r="E2191" s="692">
        <v>564.0</v>
      </c>
      <c r="F2191" s="692">
        <v>44.0</v>
      </c>
      <c r="G2191" s="692">
        <v>0.0</v>
      </c>
      <c r="H2191" s="692">
        <v>9.0</v>
      </c>
      <c r="I2191" s="692">
        <v>9.0</v>
      </c>
      <c r="J2191" s="693">
        <v>0.0</v>
      </c>
      <c r="K2191" s="21" t="s">
        <v>5037</v>
      </c>
      <c r="L2191" s="21">
        <v>2.422408287E9</v>
      </c>
      <c r="M2191" s="21" t="s">
        <v>47</v>
      </c>
      <c r="N2191" s="21" t="s">
        <v>1923</v>
      </c>
      <c r="O2191" s="21" t="s">
        <v>1325</v>
      </c>
      <c r="P2191" s="21" t="s">
        <v>12490</v>
      </c>
      <c r="Q2191" s="61">
        <f>COUNTIF('Hedef Liste'!$A:$A,A2191)</f>
        <v>1</v>
      </c>
    </row>
    <row r="2192" hidden="1">
      <c r="A2192" s="21" t="s">
        <v>2576</v>
      </c>
      <c r="B2192" s="21" t="s">
        <v>2577</v>
      </c>
      <c r="C2192" s="691" t="s">
        <v>12510</v>
      </c>
      <c r="D2192" s="21" t="s">
        <v>818</v>
      </c>
      <c r="E2192" s="692">
        <v>1.0</v>
      </c>
      <c r="F2192" s="694"/>
      <c r="G2192" s="692">
        <v>2.0</v>
      </c>
      <c r="H2192" s="692">
        <v>4.0</v>
      </c>
      <c r="I2192" s="692">
        <v>6.0</v>
      </c>
      <c r="J2192" s="693">
        <v>0.33</v>
      </c>
      <c r="K2192" s="21" t="s">
        <v>2578</v>
      </c>
      <c r="L2192" s="21">
        <v>5.0764506E9</v>
      </c>
      <c r="M2192" s="21" t="s">
        <v>47</v>
      </c>
      <c r="N2192" s="21" t="s">
        <v>48</v>
      </c>
      <c r="O2192" s="21" t="s">
        <v>2579</v>
      </c>
      <c r="P2192" s="21" t="s">
        <v>12490</v>
      </c>
      <c r="Q2192" s="61">
        <f>COUNTIF('Hedef Liste'!$A:$A,A2192)</f>
        <v>1</v>
      </c>
    </row>
    <row r="2193" hidden="1">
      <c r="A2193" s="21" t="s">
        <v>13733</v>
      </c>
      <c r="B2193" s="21" t="s">
        <v>13734</v>
      </c>
      <c r="C2193" s="691" t="s">
        <v>12489</v>
      </c>
      <c r="D2193" s="21" t="s">
        <v>45</v>
      </c>
      <c r="E2193" s="692">
        <v>6547.0</v>
      </c>
      <c r="F2193" s="692">
        <v>376.0</v>
      </c>
      <c r="G2193" s="692">
        <v>0.0</v>
      </c>
      <c r="H2193" s="692">
        <v>5.0</v>
      </c>
      <c r="I2193" s="692">
        <v>5.0</v>
      </c>
      <c r="J2193" s="693">
        <v>0.0</v>
      </c>
      <c r="K2193" s="21" t="s">
        <v>13735</v>
      </c>
      <c r="L2193" s="21">
        <v>2.4222727E9</v>
      </c>
      <c r="M2193" s="21" t="s">
        <v>65</v>
      </c>
      <c r="N2193" s="21" t="s">
        <v>112</v>
      </c>
      <c r="O2193" s="21" t="s">
        <v>13736</v>
      </c>
      <c r="P2193" s="21" t="s">
        <v>12505</v>
      </c>
      <c r="Q2193" s="61">
        <f>COUNTIF('Hedef Liste'!$A:$A,A2193)</f>
        <v>0</v>
      </c>
    </row>
    <row r="2194" hidden="1">
      <c r="A2194" s="21" t="s">
        <v>5712</v>
      </c>
      <c r="B2194" s="21" t="s">
        <v>5713</v>
      </c>
      <c r="C2194" s="691" t="s">
        <v>12489</v>
      </c>
      <c r="D2194" s="21" t="s">
        <v>325</v>
      </c>
      <c r="E2194" s="692">
        <v>7.0</v>
      </c>
      <c r="F2194" s="694"/>
      <c r="G2194" s="692">
        <v>0.0</v>
      </c>
      <c r="H2194" s="692">
        <v>6.0</v>
      </c>
      <c r="I2194" s="692">
        <v>6.0</v>
      </c>
      <c r="J2194" s="693">
        <v>0.0</v>
      </c>
      <c r="K2194" s="21" t="s">
        <v>5714</v>
      </c>
      <c r="L2194" s="21">
        <v>5.427749907E9</v>
      </c>
      <c r="M2194" s="21" t="s">
        <v>65</v>
      </c>
      <c r="N2194" s="21" t="s">
        <v>483</v>
      </c>
      <c r="O2194" s="21" t="s">
        <v>5715</v>
      </c>
      <c r="P2194" s="21" t="s">
        <v>12490</v>
      </c>
      <c r="Q2194" s="61">
        <f>COUNTIF('Hedef Liste'!$A:$A,A2194)</f>
        <v>1</v>
      </c>
    </row>
    <row r="2195">
      <c r="A2195" s="21" t="s">
        <v>8670</v>
      </c>
      <c r="B2195" s="21" t="s">
        <v>8671</v>
      </c>
      <c r="C2195" s="691" t="s">
        <v>12489</v>
      </c>
      <c r="D2195" s="21" t="s">
        <v>818</v>
      </c>
      <c r="F2195" s="694"/>
      <c r="G2195" s="692">
        <v>0.0</v>
      </c>
      <c r="H2195" s="692">
        <v>6.0</v>
      </c>
      <c r="I2195" s="692">
        <v>6.0</v>
      </c>
      <c r="J2195" s="693">
        <v>0.0</v>
      </c>
      <c r="K2195" s="21" t="s">
        <v>8672</v>
      </c>
      <c r="L2195" s="21">
        <v>5.528436696E9</v>
      </c>
      <c r="M2195" s="21" t="s">
        <v>47</v>
      </c>
      <c r="N2195" s="21" t="s">
        <v>740</v>
      </c>
      <c r="O2195" s="21" t="s">
        <v>8673</v>
      </c>
      <c r="P2195" s="21" t="s">
        <v>12490</v>
      </c>
      <c r="Q2195" s="61">
        <f>COUNTIF('Hedef Liste'!$A:$A,A2195)</f>
        <v>1</v>
      </c>
    </row>
    <row r="2196" hidden="1">
      <c r="A2196" s="21" t="s">
        <v>13737</v>
      </c>
      <c r="B2196" s="21" t="s">
        <v>13738</v>
      </c>
      <c r="C2196" s="691" t="s">
        <v>12489</v>
      </c>
      <c r="D2196" s="21" t="s">
        <v>1007</v>
      </c>
      <c r="E2196" s="692">
        <v>1829.0</v>
      </c>
      <c r="F2196" s="692">
        <v>28.0</v>
      </c>
      <c r="G2196" s="692">
        <v>3.0</v>
      </c>
      <c r="H2196" s="692">
        <v>0.0</v>
      </c>
      <c r="I2196" s="692">
        <v>3.0</v>
      </c>
      <c r="J2196" s="693">
        <v>1.0</v>
      </c>
      <c r="K2196" s="21" t="s">
        <v>13739</v>
      </c>
      <c r="L2196" s="21">
        <v>2.423181888E9</v>
      </c>
      <c r="M2196" s="21" t="s">
        <v>47</v>
      </c>
      <c r="N2196" s="21" t="s">
        <v>145</v>
      </c>
      <c r="O2196" s="21" t="s">
        <v>13740</v>
      </c>
      <c r="P2196" s="21" t="s">
        <v>12505</v>
      </c>
      <c r="Q2196" s="61">
        <f>COUNTIF('Hedef Liste'!$A:$A,A2196)</f>
        <v>0</v>
      </c>
    </row>
    <row r="2197" hidden="1">
      <c r="A2197" s="21" t="s">
        <v>6613</v>
      </c>
      <c r="B2197" s="21" t="s">
        <v>6614</v>
      </c>
      <c r="C2197" s="691" t="s">
        <v>12489</v>
      </c>
      <c r="D2197" s="21" t="s">
        <v>4025</v>
      </c>
      <c r="E2197" s="692">
        <v>9.0</v>
      </c>
      <c r="F2197" s="692">
        <v>4.0</v>
      </c>
      <c r="G2197" s="692">
        <v>2.0</v>
      </c>
      <c r="H2197" s="692">
        <v>0.0</v>
      </c>
      <c r="I2197" s="692">
        <v>2.0</v>
      </c>
      <c r="J2197" s="693">
        <v>1.0</v>
      </c>
      <c r="K2197" s="21" t="s">
        <v>6615</v>
      </c>
      <c r="L2197" s="21">
        <v>5.336640093E9</v>
      </c>
      <c r="M2197" s="21" t="s">
        <v>138</v>
      </c>
      <c r="N2197" s="21" t="s">
        <v>1096</v>
      </c>
      <c r="O2197" s="21" t="s">
        <v>6616</v>
      </c>
      <c r="P2197" s="21" t="s">
        <v>12490</v>
      </c>
      <c r="Q2197" s="61">
        <f>COUNTIF('Hedef Liste'!$A:$A,A2197)</f>
        <v>1</v>
      </c>
    </row>
    <row r="2198" hidden="1">
      <c r="A2198" s="21" t="s">
        <v>2441</v>
      </c>
      <c r="B2198" s="21" t="s">
        <v>2442</v>
      </c>
      <c r="C2198" s="691" t="s">
        <v>12489</v>
      </c>
      <c r="D2198" s="21" t="s">
        <v>45</v>
      </c>
      <c r="E2198" s="692">
        <v>688.0</v>
      </c>
      <c r="F2198" s="692">
        <v>32.0</v>
      </c>
      <c r="G2198" s="692">
        <v>1.0</v>
      </c>
      <c r="H2198" s="692">
        <v>0.0</v>
      </c>
      <c r="I2198" s="692">
        <v>1.0</v>
      </c>
      <c r="J2198" s="693">
        <v>1.0</v>
      </c>
      <c r="K2198" s="21" t="s">
        <v>2443</v>
      </c>
      <c r="L2198" s="21">
        <v>2.425025252E9</v>
      </c>
      <c r="M2198" s="21" t="s">
        <v>65</v>
      </c>
      <c r="N2198" s="21" t="s">
        <v>427</v>
      </c>
      <c r="O2198" s="21" t="s">
        <v>2444</v>
      </c>
      <c r="P2198" s="21" t="s">
        <v>12490</v>
      </c>
      <c r="Q2198" s="61">
        <f>COUNTIF('Hedef Liste'!$A:$A,A2198)</f>
        <v>1</v>
      </c>
    </row>
    <row r="2199" hidden="1">
      <c r="A2199" s="21" t="s">
        <v>2197</v>
      </c>
      <c r="B2199" s="21" t="s">
        <v>2198</v>
      </c>
      <c r="C2199" s="691" t="s">
        <v>12489</v>
      </c>
      <c r="D2199" s="21" t="s">
        <v>344</v>
      </c>
      <c r="E2199" s="692">
        <v>44.0</v>
      </c>
      <c r="F2199" s="692">
        <v>5.0</v>
      </c>
      <c r="G2199" s="692">
        <v>1.0</v>
      </c>
      <c r="H2199" s="692">
        <v>0.0</v>
      </c>
      <c r="I2199" s="692">
        <v>1.0</v>
      </c>
      <c r="J2199" s="693">
        <v>1.0</v>
      </c>
      <c r="K2199" s="21" t="s">
        <v>2199</v>
      </c>
      <c r="L2199" s="21">
        <v>5.442810547E9</v>
      </c>
      <c r="M2199" s="21" t="s">
        <v>47</v>
      </c>
      <c r="N2199" s="21" t="s">
        <v>657</v>
      </c>
      <c r="O2199" s="21" t="s">
        <v>2200</v>
      </c>
      <c r="P2199" s="21" t="s">
        <v>12490</v>
      </c>
      <c r="Q2199" s="61">
        <f>COUNTIF('Hedef Liste'!$A:$A,A2199)</f>
        <v>1</v>
      </c>
    </row>
    <row r="2200" hidden="1">
      <c r="A2200" s="21" t="s">
        <v>6866</v>
      </c>
      <c r="B2200" s="21" t="s">
        <v>6867</v>
      </c>
      <c r="C2200" s="691" t="s">
        <v>12489</v>
      </c>
      <c r="D2200" s="21" t="s">
        <v>45</v>
      </c>
      <c r="E2200" s="692">
        <v>2335.0</v>
      </c>
      <c r="F2200" s="692">
        <v>203.0</v>
      </c>
      <c r="G2200" s="692">
        <v>1.0</v>
      </c>
      <c r="H2200" s="692">
        <v>0.0</v>
      </c>
      <c r="I2200" s="692">
        <v>1.0</v>
      </c>
      <c r="J2200" s="693">
        <v>1.0</v>
      </c>
      <c r="K2200" s="21" t="s">
        <v>2443</v>
      </c>
      <c r="L2200" s="21">
        <v>2.425025252E9</v>
      </c>
      <c r="M2200" s="21" t="s">
        <v>65</v>
      </c>
      <c r="N2200" s="21" t="s">
        <v>427</v>
      </c>
      <c r="O2200" s="21" t="s">
        <v>6868</v>
      </c>
      <c r="P2200" s="21" t="s">
        <v>12490</v>
      </c>
      <c r="Q2200" s="61">
        <f>COUNTIF('Hedef Liste'!$A:$A,A2200)</f>
        <v>1</v>
      </c>
    </row>
  </sheetData>
  <autoFilter ref="$A$1:$Q$2200">
    <filterColumn colId="16">
      <filters>
        <filter val="0"/>
      </filters>
    </filterColumn>
    <filterColumn colId="15">
      <filters>
        <filter val="Geleneksel"/>
      </filters>
    </filterColumn>
    <filterColumn colId="2">
      <filters>
        <filter val="DOĞRU"/>
      </filters>
    </filterColumn>
    <filterColumn colId="9">
      <filters>
        <filter val="28.00%"/>
        <filter val="59%"/>
        <filter val="23%"/>
        <filter val="99%"/>
        <filter val="11%"/>
        <filter val="87%"/>
        <filter val="51%"/>
        <filter val="9%"/>
        <filter val="91%"/>
        <filter val="1%"/>
        <filter val="44.00%"/>
        <filter val="100.00%"/>
        <filter val="48%"/>
        <filter val="36%"/>
        <filter val="24%"/>
        <filter val="69.00%"/>
        <filter val="12%"/>
        <filter val="88%"/>
        <filter val="76%"/>
        <filter val="64%"/>
        <filter val="52%"/>
        <filter val="92%"/>
        <filter val="2%"/>
        <filter val="97.00%"/>
        <filter val="54.00%"/>
        <filter val="24.00%"/>
        <filter val="37%"/>
        <filter val="25%"/>
        <filter val="13%"/>
        <filter val="89%"/>
        <filter val="77%"/>
        <filter val="65%"/>
        <filter val="53%"/>
        <filter val="41%"/>
        <filter val="93%"/>
        <filter val="81%"/>
        <filter val="3%"/>
        <filter val="57.00%"/>
        <filter val="82.00%"/>
        <filter val="14.00%"/>
        <filter val="74.00%"/>
        <filter val="38%"/>
        <filter val="26%"/>
        <filter val="14%"/>
        <filter val="78%"/>
        <filter val="66%"/>
        <filter val="54%"/>
        <filter val="80.00%"/>
        <filter val="42%"/>
        <filter val="30%"/>
        <filter val="94%"/>
        <filter val="70%"/>
        <filter val="4%"/>
        <filter val="59.00%"/>
        <filter val="46.00%"/>
        <filter val="20.00%"/>
        <filter val="27%"/>
        <filter val="53.00%"/>
        <filter val="15%"/>
        <filter val="67%"/>
        <filter val="31%"/>
        <filter val="19.00%"/>
        <filter val="83%"/>
        <filter val="71%"/>
        <filter val="88.00%"/>
        <filter val="5%"/>
        <filter val="4.00%"/>
        <filter val="35.00%"/>
        <filter val="28%"/>
        <filter val="16%"/>
        <filter val="68%"/>
        <filter val="56%"/>
        <filter val="44%"/>
        <filter val="55.00%"/>
        <filter val="20%"/>
        <filter val="84%"/>
        <filter val="72%"/>
        <filter val="6%"/>
        <filter val="84.00%"/>
        <filter val="71.00%"/>
        <filter val="98.00%"/>
        <filter val="83.00%"/>
        <filter val="58.00%"/>
        <filter val="69%"/>
        <filter val="57%"/>
        <filter val="33%"/>
        <filter val="61%"/>
        <filter val="7%"/>
        <filter val="23.00%"/>
        <filter val="30.00%"/>
        <filter val="0.00%"/>
        <filter val="39.00%"/>
        <filter val="18%"/>
        <filter val="34%"/>
        <filter val="22%"/>
        <filter val="98%"/>
        <filter val="86%"/>
        <filter val="81.00%"/>
        <filter val="74%"/>
        <filter val="62%"/>
        <filter val="21.00%"/>
        <filter val="8%"/>
        <filter val="64.00%"/>
        <filter val="0%"/>
      </filters>
    </filterColumn>
  </autoFilter>
  <customSheetViews>
    <customSheetView guid="{61C5159B-613D-4750-A9CD-B08DC1CC7DF7}" filter="1" showAutoFilter="1">
      <autoFilter ref="$A$1:$Q$2200">
        <filterColumn colId="16">
          <filters>
            <filter val="0"/>
          </filters>
        </filterColumn>
        <filterColumn colId="15">
          <filters>
            <filter val="Geleneksel"/>
          </filters>
        </filterColumn>
        <filterColumn colId="2">
          <filters>
            <filter val="DOĞRU"/>
          </filters>
        </filterColumn>
        <filterColumn colId="9">
          <filters>
            <filter val="28.00%"/>
            <filter val="59%"/>
            <filter val="35%"/>
            <filter val="23%"/>
            <filter val="99%"/>
            <filter val="11%"/>
            <filter val="87%"/>
            <filter val="51%"/>
            <filter val="9%"/>
            <filter val="91%"/>
            <filter val="1%"/>
            <filter val="44.00%"/>
            <filter val="100.00%"/>
            <filter val="48%"/>
            <filter val="36%"/>
            <filter val="69.00%"/>
            <filter val="12%"/>
            <filter val="88%"/>
            <filter val="76%"/>
            <filter val="64%"/>
            <filter val="52%"/>
            <filter val="40%"/>
            <filter val="80%"/>
            <filter val="2%"/>
            <filter val="97.00%"/>
            <filter val="54.00%"/>
            <filter val="24.00%"/>
            <filter val="37%"/>
            <filter val="13%"/>
            <filter val="100%"/>
            <filter val="89%"/>
            <filter val="77%"/>
            <filter val="65%"/>
            <filter val="41%"/>
            <filter val="93%"/>
            <filter val="81%"/>
            <filter val="3%"/>
            <filter val="57.00%"/>
            <filter val="82.00%"/>
            <filter val="14.00%"/>
            <filter val="74.00%"/>
            <filter val="26%"/>
            <filter val="14%"/>
            <filter val="78%"/>
            <filter val="66%"/>
            <filter val="54%"/>
            <filter val="80.00%"/>
            <filter val="30%"/>
            <filter val="94%"/>
            <filter val="70%"/>
            <filter val="4%"/>
            <filter val="59.00%"/>
            <filter val="46.00%"/>
            <filter val="20.00%"/>
            <filter val="27%"/>
            <filter val="53.00%"/>
            <filter val="15%"/>
            <filter val="79%"/>
            <filter val="67%"/>
            <filter val="55%"/>
            <filter val="19.00%"/>
            <filter val="71%"/>
            <filter val="88.00%"/>
            <filter val="5%"/>
            <filter val="4.00%"/>
            <filter val="35.00%"/>
            <filter val="16%"/>
            <filter val="68%"/>
            <filter val="44%"/>
            <filter val="32%"/>
            <filter val="55.00%"/>
            <filter val="84%"/>
            <filter val="72%"/>
            <filter val="6%"/>
            <filter val="84.00%"/>
            <filter val="71.00%"/>
            <filter val="98.00%"/>
            <filter val="17%"/>
            <filter val="83.00%"/>
            <filter val="58.00%"/>
            <filter val="69%"/>
            <filter val="45%"/>
            <filter val="97%"/>
            <filter val="61%"/>
            <filter val="7%"/>
            <filter val="23.00%"/>
            <filter val="30.00%"/>
            <filter val="0.00%"/>
            <filter val="39.00%"/>
            <filter val="18%"/>
            <filter val="58%"/>
            <filter val="22%"/>
            <filter val="98%"/>
            <filter val="10%"/>
            <filter val="86%"/>
            <filter val="81.00%"/>
            <filter val="74%"/>
            <filter val="21.00%"/>
            <filter val="8%"/>
            <filter val="64.00%"/>
            <filter val="90%"/>
            <filter val="0%"/>
            <filter val="19%"/>
          </filters>
        </filterColumn>
      </autoFilter>
    </customSheetView>
    <customSheetView guid="{794FD088-73F8-40B7-864E-9F41ED96C0CF}" filter="1" showAutoFilter="1">
      <autoFilter ref="$A$1:$Q$2168">
        <filterColumn colId="16">
          <filters>
            <filter val="0"/>
          </filters>
        </filterColumn>
        <filterColumn colId="15">
          <filters>
            <filter val="Geleneksel"/>
          </filters>
        </filterColumn>
        <filterColumn colId="9">
          <filters>
            <filter val="28.00%"/>
            <filter val="59%"/>
            <filter val="35%"/>
            <filter val="23%"/>
            <filter val="99%"/>
            <filter val="11%"/>
            <filter val="87%"/>
            <filter val="51%"/>
            <filter val="9%"/>
            <filter val="91%"/>
            <filter val="1%"/>
            <filter val="44.00%"/>
            <filter val="100.00%"/>
            <filter val="36%"/>
            <filter val="69.00%"/>
            <filter val="12%"/>
            <filter val="76%"/>
            <filter val="64%"/>
            <filter val="52%"/>
            <filter val="40%"/>
            <filter val="2%"/>
            <filter val="97.00%"/>
            <filter val="54.00%"/>
            <filter val="24.00%"/>
            <filter val="49%"/>
            <filter val="13%"/>
            <filter val="100%"/>
            <filter val="77%"/>
            <filter val="65%"/>
            <filter val="81%"/>
            <filter val="3%"/>
            <filter val="57.00%"/>
            <filter val="82.00%"/>
            <filter val="14.00%"/>
            <filter val="74.00%"/>
            <filter val="38%"/>
            <filter val="26%"/>
            <filter val="14%"/>
            <filter val="78%"/>
            <filter val="66%"/>
            <filter val="54%"/>
            <filter val="80.00%"/>
            <filter val="42%"/>
            <filter val="30%"/>
            <filter val="82%"/>
            <filter val="70%"/>
            <filter val="4%"/>
            <filter val="59.00%"/>
            <filter val="46.00%"/>
            <filter val="20.00%"/>
            <filter val="39%"/>
            <filter val="27%"/>
            <filter val="53.00%"/>
            <filter val="15%"/>
            <filter val="79%"/>
            <filter val="67%"/>
            <filter val="55%"/>
            <filter val="19.00%"/>
            <filter val="83%"/>
            <filter val="71%"/>
            <filter val="88.00%"/>
            <filter val="5%"/>
            <filter val="4.00%"/>
            <filter val="35.00%"/>
            <filter val="16%"/>
            <filter val="68%"/>
            <filter val="56%"/>
            <filter val="44%"/>
            <filter val="32%"/>
            <filter val="55.00%"/>
            <filter val="20%"/>
            <filter val="96%"/>
            <filter val="84%"/>
            <filter val="72%"/>
            <filter val="6%"/>
            <filter val="84.00%"/>
            <filter val="71.00%"/>
            <filter val="98.00%"/>
            <filter val="83.00%"/>
            <filter val="58.00%"/>
            <filter val="69%"/>
            <filter val="57%"/>
            <filter val="33%"/>
            <filter val="97%"/>
            <filter val="73%"/>
            <filter val="61%"/>
            <filter val="7%"/>
            <filter val="23.00%"/>
            <filter val="30.00%"/>
            <filter val="0.00%"/>
            <filter val="39.00%"/>
            <filter val="18%"/>
            <filter val="58%"/>
            <filter val="98%"/>
            <filter val="10%"/>
            <filter val="81.00%"/>
            <filter val="74%"/>
            <filter val="62%"/>
            <filter val="50%"/>
            <filter val="21.00%"/>
            <filter val="8%"/>
            <filter val="64.00%"/>
            <filter val="90%"/>
            <filter val="0%"/>
          </filters>
        </filterColumn>
        <filterColumn colId="2">
          <filters>
            <filter val="DOĞRU"/>
            <filter val="YANLIŞ"/>
          </filters>
        </filterColumn>
      </autoFilter>
    </customSheetView>
  </customSheetViews>
  <mergeCells count="37">
    <mergeCell ref="D484:E484"/>
    <mergeCell ref="D555:E555"/>
    <mergeCell ref="D1072:E1072"/>
    <mergeCell ref="D1073:E1073"/>
    <mergeCell ref="D1241:E1241"/>
    <mergeCell ref="D1286:E1286"/>
    <mergeCell ref="D1426:E1426"/>
    <mergeCell ref="D1442:E1442"/>
    <mergeCell ref="D1455:E1455"/>
    <mergeCell ref="D1457:E1457"/>
    <mergeCell ref="D1551:E1551"/>
    <mergeCell ref="D1586:E1586"/>
    <mergeCell ref="D1595:E1595"/>
    <mergeCell ref="D1602:E1602"/>
    <mergeCell ref="D1630:E1630"/>
    <mergeCell ref="D1632:E1632"/>
    <mergeCell ref="D1733:E1733"/>
    <mergeCell ref="D1775:E1775"/>
    <mergeCell ref="D1784:E1784"/>
    <mergeCell ref="D1795:E1795"/>
    <mergeCell ref="D1818:E1818"/>
    <mergeCell ref="D1951:E1951"/>
    <mergeCell ref="D2013:E2013"/>
    <mergeCell ref="D2051:E2051"/>
    <mergeCell ref="D2063:E2063"/>
    <mergeCell ref="D2066:E2066"/>
    <mergeCell ref="D2067:E2067"/>
    <mergeCell ref="D2073:E2073"/>
    <mergeCell ref="D2177:E2177"/>
    <mergeCell ref="D2195:E2195"/>
    <mergeCell ref="D2076:E2076"/>
    <mergeCell ref="D2079:E2079"/>
    <mergeCell ref="D2083:E2083"/>
    <mergeCell ref="D2098:E2098"/>
    <mergeCell ref="D2110:E2110"/>
    <mergeCell ref="D2142:E2142"/>
    <mergeCell ref="D2171:E217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row>
    <row r="2">
      <c r="A2" s="19"/>
      <c r="C2" s="699" t="s">
        <v>121</v>
      </c>
      <c r="F2" s="24"/>
      <c r="H2" s="22" t="s">
        <v>909</v>
      </c>
    </row>
    <row r="3">
      <c r="A3" s="19"/>
      <c r="C3" s="20" t="s">
        <v>236</v>
      </c>
      <c r="H3" s="22" t="s">
        <v>204</v>
      </c>
    </row>
    <row r="4">
      <c r="A4" s="28">
        <v>44197.0</v>
      </c>
      <c r="C4" s="20" t="s">
        <v>83</v>
      </c>
      <c r="H4" s="22" t="s">
        <v>358</v>
      </c>
    </row>
    <row r="5">
      <c r="A5" s="28">
        <v>44198.0</v>
      </c>
      <c r="C5" s="20" t="s">
        <v>2017</v>
      </c>
      <c r="F5" s="20"/>
      <c r="H5" s="22" t="s">
        <v>51</v>
      </c>
    </row>
    <row r="6">
      <c r="A6" s="28">
        <v>44199.0</v>
      </c>
      <c r="C6" s="20" t="s">
        <v>212</v>
      </c>
      <c r="F6" s="22"/>
      <c r="H6" s="22" t="s">
        <v>131</v>
      </c>
    </row>
    <row r="7">
      <c r="A7" s="28">
        <v>44200.0</v>
      </c>
      <c r="C7" s="265" t="s">
        <v>502</v>
      </c>
      <c r="H7" s="22" t="s">
        <v>258</v>
      </c>
    </row>
    <row r="8">
      <c r="A8" s="28">
        <v>44201.0</v>
      </c>
      <c r="C8" s="699" t="s">
        <v>280</v>
      </c>
      <c r="F8" s="39" t="s">
        <v>52</v>
      </c>
      <c r="H8" s="22" t="s">
        <v>149</v>
      </c>
    </row>
    <row r="9">
      <c r="A9" s="28">
        <v>44202.0</v>
      </c>
      <c r="C9" s="265" t="s">
        <v>1150</v>
      </c>
      <c r="F9" s="39" t="s">
        <v>371</v>
      </c>
      <c r="H9" s="22" t="s">
        <v>2431</v>
      </c>
    </row>
    <row r="10">
      <c r="A10" s="28">
        <v>44203.0</v>
      </c>
      <c r="C10" s="699" t="s">
        <v>13741</v>
      </c>
      <c r="H10" s="22" t="s">
        <v>987</v>
      </c>
    </row>
    <row r="11">
      <c r="A11" s="28">
        <v>44204.0</v>
      </c>
      <c r="C11" s="699" t="s">
        <v>714</v>
      </c>
      <c r="H11" s="22" t="s">
        <v>247</v>
      </c>
    </row>
    <row r="12">
      <c r="A12" s="28">
        <v>44205.0</v>
      </c>
      <c r="C12" s="20" t="s">
        <v>1376</v>
      </c>
      <c r="H12" s="22" t="s">
        <v>13742</v>
      </c>
    </row>
    <row r="13">
      <c r="A13" s="28">
        <v>44206.0</v>
      </c>
      <c r="C13" s="20" t="s">
        <v>50</v>
      </c>
      <c r="F13" s="700" t="s">
        <v>247</v>
      </c>
      <c r="H13" s="22" t="s">
        <v>8727</v>
      </c>
    </row>
    <row r="14">
      <c r="A14" s="28">
        <v>44207.0</v>
      </c>
      <c r="C14" s="20" t="s">
        <v>351</v>
      </c>
      <c r="F14" s="700" t="s">
        <v>99</v>
      </c>
      <c r="H14" s="39" t="s">
        <v>1588</v>
      </c>
    </row>
    <row r="15">
      <c r="A15" s="28">
        <v>44208.0</v>
      </c>
      <c r="C15" s="265" t="s">
        <v>831</v>
      </c>
      <c r="F15" s="701" t="s">
        <v>51</v>
      </c>
      <c r="H15" s="39" t="s">
        <v>8026</v>
      </c>
    </row>
    <row r="16">
      <c r="A16" s="28">
        <v>44209.0</v>
      </c>
      <c r="C16" s="699" t="s">
        <v>293</v>
      </c>
      <c r="F16" s="700" t="s">
        <v>230</v>
      </c>
      <c r="H16" s="39" t="s">
        <v>123</v>
      </c>
    </row>
    <row r="17">
      <c r="A17" s="28">
        <v>44210.0</v>
      </c>
      <c r="C17" s="265" t="s">
        <v>245</v>
      </c>
      <c r="F17" s="702" t="s">
        <v>115</v>
      </c>
      <c r="H17" s="39" t="s">
        <v>1117</v>
      </c>
    </row>
    <row r="18">
      <c r="A18" s="28">
        <v>44211.0</v>
      </c>
      <c r="C18" s="265" t="s">
        <v>106</v>
      </c>
      <c r="F18" s="701" t="s">
        <v>2431</v>
      </c>
      <c r="H18" s="39" t="s">
        <v>8855</v>
      </c>
    </row>
    <row r="19">
      <c r="A19" s="28">
        <v>44212.0</v>
      </c>
      <c r="C19" s="699" t="s">
        <v>13743</v>
      </c>
      <c r="F19" s="700" t="s">
        <v>131</v>
      </c>
      <c r="H19" s="39" t="s">
        <v>13744</v>
      </c>
    </row>
    <row r="20">
      <c r="A20" s="28">
        <v>44213.0</v>
      </c>
      <c r="F20" s="700" t="s">
        <v>156</v>
      </c>
      <c r="H20" s="39" t="s">
        <v>1587</v>
      </c>
    </row>
    <row r="21">
      <c r="A21" s="28">
        <v>44214.0</v>
      </c>
      <c r="F21" s="700" t="s">
        <v>1394</v>
      </c>
      <c r="H21" s="39" t="s">
        <v>272</v>
      </c>
    </row>
    <row r="22">
      <c r="A22" s="28">
        <v>44215.0</v>
      </c>
      <c r="C22" s="20" t="s">
        <v>212</v>
      </c>
      <c r="F22" s="703" t="s">
        <v>104</v>
      </c>
      <c r="H22" s="39" t="s">
        <v>4566</v>
      </c>
    </row>
    <row r="23">
      <c r="A23" s="28">
        <v>44216.0</v>
      </c>
      <c r="C23" s="20" t="s">
        <v>71</v>
      </c>
      <c r="F23" s="704"/>
      <c r="H23" s="39" t="s">
        <v>7358</v>
      </c>
    </row>
    <row r="24">
      <c r="A24" s="28">
        <v>44217.0</v>
      </c>
      <c r="C24" s="20" t="s">
        <v>85</v>
      </c>
      <c r="F24" s="704"/>
      <c r="H24" s="39" t="s">
        <v>13745</v>
      </c>
    </row>
    <row r="25">
      <c r="A25" s="28">
        <v>44218.0</v>
      </c>
      <c r="C25" s="20" t="s">
        <v>106</v>
      </c>
      <c r="F25" s="704"/>
      <c r="H25" s="39" t="s">
        <v>13746</v>
      </c>
    </row>
    <row r="26">
      <c r="A26" s="28">
        <v>44219.0</v>
      </c>
      <c r="C26" s="20" t="s">
        <v>177</v>
      </c>
      <c r="F26" s="705"/>
      <c r="H26" s="39" t="s">
        <v>4784</v>
      </c>
    </row>
    <row r="27">
      <c r="A27" s="28">
        <v>44220.0</v>
      </c>
      <c r="F27" s="706"/>
      <c r="H27" s="39" t="s">
        <v>13747</v>
      </c>
    </row>
    <row r="28">
      <c r="A28" s="28">
        <v>44221.0</v>
      </c>
      <c r="C28" s="39" t="s">
        <v>373</v>
      </c>
      <c r="F28" s="705"/>
      <c r="H28" s="39" t="s">
        <v>13748</v>
      </c>
    </row>
    <row r="29">
      <c r="A29" s="28">
        <v>44222.0</v>
      </c>
      <c r="C29" s="39" t="s">
        <v>1626</v>
      </c>
      <c r="F29" s="706"/>
      <c r="H29" s="39" t="s">
        <v>13749</v>
      </c>
    </row>
    <row r="30">
      <c r="A30" s="28">
        <v>44223.0</v>
      </c>
      <c r="C30" s="39" t="s">
        <v>569</v>
      </c>
      <c r="F30" s="707"/>
    </row>
    <row r="31">
      <c r="A31" s="28">
        <v>44224.0</v>
      </c>
      <c r="F31" s="707"/>
    </row>
    <row r="32">
      <c r="A32" s="28">
        <v>44225.0</v>
      </c>
      <c r="F32" s="708"/>
    </row>
    <row r="33">
      <c r="A33" s="28">
        <v>44226.0</v>
      </c>
      <c r="C33" s="709" t="s">
        <v>13750</v>
      </c>
      <c r="F33" s="710"/>
    </row>
    <row r="34">
      <c r="A34" s="28">
        <v>44227.0</v>
      </c>
      <c r="C34" s="70" t="s">
        <v>83</v>
      </c>
      <c r="F34" s="708"/>
    </row>
    <row r="35">
      <c r="A35" s="28">
        <v>44228.0</v>
      </c>
      <c r="C35" s="709" t="s">
        <v>13751</v>
      </c>
      <c r="F35" s="710"/>
    </row>
    <row r="36">
      <c r="A36" s="28">
        <v>44229.0</v>
      </c>
      <c r="C36" s="699" t="s">
        <v>13752</v>
      </c>
      <c r="F36" s="707"/>
    </row>
    <row r="37">
      <c r="A37" s="28">
        <v>44230.0</v>
      </c>
      <c r="F37" s="707"/>
    </row>
    <row r="38">
      <c r="A38" s="28">
        <v>44231.0</v>
      </c>
      <c r="F38" s="707"/>
    </row>
    <row r="39">
      <c r="A39" s="28">
        <v>44232.0</v>
      </c>
      <c r="F39" s="20"/>
    </row>
    <row r="40">
      <c r="A40" s="28">
        <v>44233.0</v>
      </c>
    </row>
    <row r="41">
      <c r="A41" s="28">
        <v>44234.0</v>
      </c>
    </row>
    <row r="42">
      <c r="A42" s="28">
        <v>44235.0</v>
      </c>
    </row>
    <row r="43">
      <c r="A43" s="28">
        <v>44236.0</v>
      </c>
    </row>
    <row r="44">
      <c r="A44" s="28">
        <v>44237.0</v>
      </c>
    </row>
    <row r="45">
      <c r="A45" s="28">
        <v>44238.0</v>
      </c>
    </row>
    <row r="46">
      <c r="A46" s="28">
        <v>44239.0</v>
      </c>
    </row>
    <row r="47">
      <c r="A47" s="28">
        <v>44240.0</v>
      </c>
    </row>
    <row r="48">
      <c r="A48" s="28">
        <v>44241.0</v>
      </c>
    </row>
    <row r="49">
      <c r="A49" s="28">
        <v>44242.0</v>
      </c>
    </row>
    <row r="50">
      <c r="A50" s="28">
        <v>44243.0</v>
      </c>
    </row>
    <row r="51">
      <c r="A51" s="28">
        <v>44244.0</v>
      </c>
    </row>
    <row r="52">
      <c r="A52" s="28">
        <v>44245.0</v>
      </c>
    </row>
    <row r="53">
      <c r="A53" s="28">
        <v>44246.0</v>
      </c>
    </row>
    <row r="54">
      <c r="A54" s="28">
        <v>44247.0</v>
      </c>
    </row>
    <row r="55">
      <c r="A55" s="28">
        <v>44248.0</v>
      </c>
    </row>
    <row r="56">
      <c r="A56" s="28">
        <v>44249.0</v>
      </c>
    </row>
    <row r="57">
      <c r="A57" s="28">
        <v>44250.0</v>
      </c>
    </row>
    <row r="58">
      <c r="A58" s="28">
        <v>44251.0</v>
      </c>
    </row>
    <row r="59">
      <c r="A59" s="28">
        <v>44252.0</v>
      </c>
    </row>
    <row r="60">
      <c r="A60" s="28">
        <v>44253.0</v>
      </c>
    </row>
    <row r="61">
      <c r="A61" s="28">
        <v>44254.0</v>
      </c>
    </row>
    <row r="62">
      <c r="A62" s="28">
        <v>44255.0</v>
      </c>
    </row>
    <row r="63">
      <c r="A63" s="28">
        <v>44256.0</v>
      </c>
    </row>
    <row r="64">
      <c r="A64" s="28">
        <v>44257.0</v>
      </c>
    </row>
    <row r="65">
      <c r="A65" s="28">
        <v>44258.0</v>
      </c>
    </row>
    <row r="66">
      <c r="A66" s="28">
        <v>44259.0</v>
      </c>
    </row>
    <row r="67">
      <c r="A67" s="28">
        <v>44260.0</v>
      </c>
    </row>
    <row r="68">
      <c r="A68" s="28">
        <v>44261.0</v>
      </c>
    </row>
    <row r="69">
      <c r="A69" s="28">
        <v>44262.0</v>
      </c>
    </row>
    <row r="70">
      <c r="A70" s="28">
        <v>44263.0</v>
      </c>
    </row>
    <row r="71">
      <c r="A71" s="28">
        <v>44264.0</v>
      </c>
    </row>
    <row r="72">
      <c r="A72" s="28">
        <v>44265.0</v>
      </c>
    </row>
    <row r="73">
      <c r="A73" s="28">
        <v>44266.0</v>
      </c>
    </row>
    <row r="74">
      <c r="A74" s="28">
        <v>44267.0</v>
      </c>
    </row>
    <row r="75">
      <c r="A75" s="28">
        <v>44268.0</v>
      </c>
    </row>
    <row r="76">
      <c r="A76" s="28">
        <v>44269.0</v>
      </c>
    </row>
    <row r="77">
      <c r="A77" s="28">
        <v>44270.0</v>
      </c>
    </row>
    <row r="78">
      <c r="A78" s="28">
        <v>44271.0</v>
      </c>
    </row>
    <row r="79">
      <c r="A79" s="28">
        <v>44272.0</v>
      </c>
    </row>
    <row r="80">
      <c r="A80" s="28">
        <v>44273.0</v>
      </c>
    </row>
    <row r="81">
      <c r="A81" s="28">
        <v>44274.0</v>
      </c>
    </row>
    <row r="82">
      <c r="A82" s="28">
        <v>44275.0</v>
      </c>
    </row>
    <row r="83">
      <c r="A83" s="28">
        <v>44276.0</v>
      </c>
    </row>
    <row r="84">
      <c r="A84" s="28">
        <v>44277.0</v>
      </c>
    </row>
    <row r="85">
      <c r="A85" s="28">
        <v>44278.0</v>
      </c>
    </row>
    <row r="86">
      <c r="A86" s="28">
        <v>44279.0</v>
      </c>
    </row>
    <row r="87">
      <c r="A87" s="28">
        <v>44280.0</v>
      </c>
    </row>
    <row r="88">
      <c r="A88" s="28">
        <v>44281.0</v>
      </c>
    </row>
    <row r="89">
      <c r="A89" s="28">
        <v>44282.0</v>
      </c>
    </row>
    <row r="90">
      <c r="A90" s="28">
        <v>44283.0</v>
      </c>
    </row>
    <row r="91">
      <c r="A91" s="28">
        <v>44284.0</v>
      </c>
    </row>
    <row r="92">
      <c r="A92" s="28">
        <v>44285.0</v>
      </c>
    </row>
    <row r="93">
      <c r="A93" s="28">
        <v>44286.0</v>
      </c>
    </row>
    <row r="94">
      <c r="A94" s="28">
        <v>44287.0</v>
      </c>
    </row>
    <row r="95">
      <c r="A95" s="28">
        <v>44288.0</v>
      </c>
    </row>
    <row r="96">
      <c r="A96" s="28">
        <v>44289.0</v>
      </c>
    </row>
    <row r="97">
      <c r="A97" s="28">
        <v>44290.0</v>
      </c>
    </row>
    <row r="98">
      <c r="A98" s="28">
        <v>44291.0</v>
      </c>
    </row>
    <row r="99">
      <c r="A99" s="28">
        <v>44292.0</v>
      </c>
    </row>
    <row r="100">
      <c r="A100" s="28">
        <v>44293.0</v>
      </c>
    </row>
    <row r="101">
      <c r="A101" s="28">
        <v>44294.0</v>
      </c>
    </row>
    <row r="102">
      <c r="A102" s="28">
        <v>44295.0</v>
      </c>
    </row>
    <row r="103">
      <c r="A103" s="28">
        <v>44296.0</v>
      </c>
    </row>
    <row r="104">
      <c r="A104" s="28">
        <v>44297.0</v>
      </c>
    </row>
    <row r="105">
      <c r="A105" s="28">
        <v>44298.0</v>
      </c>
    </row>
    <row r="106">
      <c r="A106" s="28">
        <v>44299.0</v>
      </c>
    </row>
    <row r="107">
      <c r="A107" s="28">
        <v>44300.0</v>
      </c>
    </row>
    <row r="108">
      <c r="A108" s="28">
        <v>44301.0</v>
      </c>
    </row>
    <row r="109">
      <c r="A109" s="28">
        <v>44302.0</v>
      </c>
    </row>
    <row r="110">
      <c r="A110" s="28">
        <v>44303.0</v>
      </c>
    </row>
    <row r="111">
      <c r="A111" s="28">
        <v>44304.0</v>
      </c>
    </row>
    <row r="112">
      <c r="A112" s="28">
        <v>44305.0</v>
      </c>
    </row>
    <row r="113">
      <c r="A113" s="28">
        <v>44306.0</v>
      </c>
    </row>
    <row r="114">
      <c r="A114" s="28">
        <v>44307.0</v>
      </c>
    </row>
    <row r="115">
      <c r="A115" s="28">
        <v>44308.0</v>
      </c>
    </row>
    <row r="116">
      <c r="A116" s="28">
        <v>44309.0</v>
      </c>
    </row>
    <row r="117">
      <c r="A117" s="28">
        <v>44310.0</v>
      </c>
    </row>
    <row r="118">
      <c r="A118" s="28">
        <v>44311.0</v>
      </c>
    </row>
    <row r="119">
      <c r="A119" s="28">
        <v>44312.0</v>
      </c>
    </row>
    <row r="120">
      <c r="A120" s="28">
        <v>44313.0</v>
      </c>
    </row>
    <row r="121">
      <c r="A121" s="28">
        <v>44314.0</v>
      </c>
    </row>
    <row r="122">
      <c r="A122" s="28">
        <v>44315.0</v>
      </c>
    </row>
    <row r="123">
      <c r="A123" s="28">
        <v>44316.0</v>
      </c>
    </row>
    <row r="124">
      <c r="A124" s="28">
        <v>44317.0</v>
      </c>
    </row>
    <row r="125">
      <c r="A125" s="28">
        <v>44318.0</v>
      </c>
    </row>
    <row r="126">
      <c r="A126" s="28">
        <v>44319.0</v>
      </c>
    </row>
    <row r="127">
      <c r="A127" s="28">
        <v>44320.0</v>
      </c>
    </row>
    <row r="128">
      <c r="A128" s="28">
        <v>44321.0</v>
      </c>
    </row>
    <row r="129">
      <c r="A129" s="28">
        <v>44322.0</v>
      </c>
    </row>
    <row r="130">
      <c r="A130" s="28">
        <v>44323.0</v>
      </c>
    </row>
    <row r="131">
      <c r="A131" s="28">
        <v>44324.0</v>
      </c>
    </row>
    <row r="132">
      <c r="A132" s="28">
        <v>44325.0</v>
      </c>
    </row>
    <row r="133">
      <c r="A133" s="28">
        <v>44326.0</v>
      </c>
    </row>
    <row r="134">
      <c r="A134" s="28">
        <v>44327.0</v>
      </c>
    </row>
    <row r="135">
      <c r="A135" s="28">
        <v>44328.0</v>
      </c>
    </row>
    <row r="136">
      <c r="A136" s="28">
        <v>44329.0</v>
      </c>
    </row>
    <row r="137">
      <c r="A137" s="28">
        <v>44330.0</v>
      </c>
    </row>
    <row r="138">
      <c r="A138" s="28">
        <v>44331.0</v>
      </c>
    </row>
    <row r="139">
      <c r="A139" s="28">
        <v>44332.0</v>
      </c>
    </row>
    <row r="140">
      <c r="A140" s="28">
        <v>44333.0</v>
      </c>
    </row>
    <row r="141">
      <c r="A141" s="28">
        <v>44334.0</v>
      </c>
    </row>
    <row r="142">
      <c r="A142" s="28">
        <v>44335.0</v>
      </c>
    </row>
    <row r="143">
      <c r="A143" s="28">
        <v>44336.0</v>
      </c>
    </row>
    <row r="144">
      <c r="A144" s="28">
        <v>44337.0</v>
      </c>
    </row>
    <row r="145">
      <c r="A145" s="28">
        <v>44338.0</v>
      </c>
    </row>
    <row r="146">
      <c r="A146" s="28">
        <v>44339.0</v>
      </c>
    </row>
    <row r="147">
      <c r="A147" s="28">
        <v>44340.0</v>
      </c>
    </row>
    <row r="148">
      <c r="A148" s="28">
        <v>44341.0</v>
      </c>
    </row>
    <row r="149">
      <c r="A149" s="28">
        <v>44342.0</v>
      </c>
    </row>
    <row r="150">
      <c r="A150" s="28">
        <v>44343.0</v>
      </c>
    </row>
    <row r="151">
      <c r="A151" s="28">
        <v>44344.0</v>
      </c>
    </row>
    <row r="152">
      <c r="A152" s="28">
        <v>44345.0</v>
      </c>
    </row>
    <row r="153">
      <c r="A153" s="28">
        <v>44346.0</v>
      </c>
    </row>
    <row r="154">
      <c r="A154" s="28">
        <v>44347.0</v>
      </c>
    </row>
    <row r="155">
      <c r="A155" s="28">
        <v>44348.0</v>
      </c>
    </row>
    <row r="156">
      <c r="A156" s="28">
        <v>44349.0</v>
      </c>
    </row>
    <row r="157">
      <c r="A157" s="28">
        <v>44350.0</v>
      </c>
    </row>
    <row r="158">
      <c r="A158" s="28">
        <v>44351.0</v>
      </c>
    </row>
    <row r="159">
      <c r="A159" s="28">
        <v>44352.0</v>
      </c>
    </row>
    <row r="160">
      <c r="A160" s="28">
        <v>44353.0</v>
      </c>
    </row>
    <row r="161">
      <c r="A161" s="28">
        <v>44354.0</v>
      </c>
    </row>
    <row r="162">
      <c r="A162" s="28">
        <v>44355.0</v>
      </c>
    </row>
    <row r="163">
      <c r="A163" s="28">
        <v>44356.0</v>
      </c>
    </row>
    <row r="164">
      <c r="A164" s="28">
        <v>44357.0</v>
      </c>
    </row>
    <row r="165">
      <c r="A165" s="28">
        <v>44358.0</v>
      </c>
    </row>
    <row r="166">
      <c r="A166" s="28">
        <v>44359.0</v>
      </c>
    </row>
    <row r="167">
      <c r="A167" s="28">
        <v>44360.0</v>
      </c>
    </row>
    <row r="168">
      <c r="A168" s="28">
        <v>44361.0</v>
      </c>
    </row>
    <row r="169">
      <c r="A169" s="28">
        <v>44362.0</v>
      </c>
    </row>
    <row r="170">
      <c r="A170" s="28">
        <v>44363.0</v>
      </c>
    </row>
    <row r="171">
      <c r="A171" s="28">
        <v>44364.0</v>
      </c>
    </row>
    <row r="172">
      <c r="A172" s="28">
        <v>44365.0</v>
      </c>
    </row>
    <row r="173">
      <c r="A173" s="28">
        <v>44366.0</v>
      </c>
    </row>
    <row r="174">
      <c r="A174" s="28">
        <v>44367.0</v>
      </c>
    </row>
    <row r="175">
      <c r="A175" s="28">
        <v>44368.0</v>
      </c>
    </row>
    <row r="176">
      <c r="A176" s="28">
        <v>44369.0</v>
      </c>
    </row>
    <row r="177">
      <c r="A177" s="28">
        <v>44370.0</v>
      </c>
    </row>
    <row r="178">
      <c r="A178" s="28">
        <v>44371.0</v>
      </c>
    </row>
    <row r="179">
      <c r="A179" s="28">
        <v>44372.0</v>
      </c>
    </row>
    <row r="180">
      <c r="A180" s="28">
        <v>44373.0</v>
      </c>
    </row>
    <row r="181">
      <c r="A181" s="28">
        <v>44374.0</v>
      </c>
    </row>
    <row r="182">
      <c r="A182" s="28">
        <v>44375.0</v>
      </c>
    </row>
    <row r="183">
      <c r="A183" s="28">
        <v>44376.0</v>
      </c>
    </row>
    <row r="184">
      <c r="A184" s="28">
        <v>44377.0</v>
      </c>
    </row>
    <row r="185">
      <c r="A185" s="28">
        <v>44378.0</v>
      </c>
    </row>
    <row r="186">
      <c r="A186" s="28">
        <v>44379.0</v>
      </c>
    </row>
    <row r="187">
      <c r="A187" s="28">
        <v>44380.0</v>
      </c>
    </row>
    <row r="188">
      <c r="A188" s="28">
        <v>44381.0</v>
      </c>
    </row>
    <row r="189">
      <c r="A189" s="28">
        <v>44382.0</v>
      </c>
    </row>
    <row r="190">
      <c r="A190" s="28">
        <v>44383.0</v>
      </c>
    </row>
    <row r="191">
      <c r="A191" s="28">
        <v>44384.0</v>
      </c>
    </row>
    <row r="192">
      <c r="A192" s="28">
        <v>44385.0</v>
      </c>
    </row>
    <row r="193">
      <c r="A193" s="28">
        <v>44386.0</v>
      </c>
    </row>
    <row r="194">
      <c r="A194" s="28">
        <v>44387.0</v>
      </c>
    </row>
    <row r="195">
      <c r="A195" s="28">
        <v>44388.0</v>
      </c>
    </row>
    <row r="196">
      <c r="A196" s="28">
        <v>44389.0</v>
      </c>
    </row>
    <row r="197">
      <c r="A197" s="28">
        <v>44390.0</v>
      </c>
    </row>
    <row r="198">
      <c r="A198" s="28">
        <v>44391.0</v>
      </c>
    </row>
    <row r="199">
      <c r="A199" s="28">
        <v>44392.0</v>
      </c>
    </row>
    <row r="200">
      <c r="A200" s="28">
        <v>44393.0</v>
      </c>
    </row>
    <row r="201">
      <c r="A201" s="28">
        <v>44394.0</v>
      </c>
    </row>
    <row r="202">
      <c r="A202" s="28">
        <v>44395.0</v>
      </c>
    </row>
    <row r="203">
      <c r="A203" s="28">
        <v>44396.0</v>
      </c>
    </row>
    <row r="204">
      <c r="A204" s="28">
        <v>44397.0</v>
      </c>
    </row>
    <row r="205">
      <c r="A205" s="28">
        <v>44398.0</v>
      </c>
    </row>
    <row r="206">
      <c r="A206" s="28">
        <v>44399.0</v>
      </c>
    </row>
    <row r="207">
      <c r="A207" s="28">
        <v>44400.0</v>
      </c>
    </row>
    <row r="208">
      <c r="A208" s="28">
        <v>44401.0</v>
      </c>
    </row>
    <row r="209">
      <c r="A209" s="28">
        <v>44402.0</v>
      </c>
    </row>
    <row r="210">
      <c r="A210" s="28">
        <v>44403.0</v>
      </c>
    </row>
    <row r="211">
      <c r="A211" s="28">
        <v>44404.0</v>
      </c>
    </row>
    <row r="212">
      <c r="A212" s="28">
        <v>44405.0</v>
      </c>
    </row>
    <row r="213">
      <c r="A213" s="28">
        <v>44406.0</v>
      </c>
    </row>
    <row r="214">
      <c r="A214" s="28">
        <v>44407.0</v>
      </c>
    </row>
    <row r="215">
      <c r="A215" s="28">
        <v>44408.0</v>
      </c>
    </row>
    <row r="216">
      <c r="A216" s="28">
        <v>44409.0</v>
      </c>
    </row>
    <row r="217">
      <c r="A217" s="28">
        <v>44410.0</v>
      </c>
    </row>
    <row r="218">
      <c r="A218" s="28">
        <v>44411.0</v>
      </c>
    </row>
    <row r="219">
      <c r="A219" s="28">
        <v>44412.0</v>
      </c>
    </row>
    <row r="220">
      <c r="A220" s="28">
        <v>44413.0</v>
      </c>
    </row>
    <row r="221">
      <c r="A221" s="28">
        <v>44414.0</v>
      </c>
    </row>
    <row r="222">
      <c r="A222" s="28">
        <v>44415.0</v>
      </c>
    </row>
    <row r="223">
      <c r="A223" s="28">
        <v>44416.0</v>
      </c>
    </row>
    <row r="224">
      <c r="A224" s="28">
        <v>44417.0</v>
      </c>
    </row>
    <row r="225">
      <c r="A225" s="28">
        <v>44418.0</v>
      </c>
    </row>
    <row r="226">
      <c r="A226" s="28">
        <v>44419.0</v>
      </c>
    </row>
    <row r="227">
      <c r="A227" s="28">
        <v>44420.0</v>
      </c>
    </row>
    <row r="228">
      <c r="A228" s="28">
        <v>44421.0</v>
      </c>
    </row>
    <row r="229">
      <c r="A229" s="28">
        <v>44422.0</v>
      </c>
    </row>
    <row r="230">
      <c r="A230" s="28">
        <v>44423.0</v>
      </c>
    </row>
    <row r="231">
      <c r="A231" s="28">
        <v>44424.0</v>
      </c>
    </row>
    <row r="232">
      <c r="A232" s="28">
        <v>44425.0</v>
      </c>
    </row>
    <row r="233">
      <c r="A233" s="28">
        <v>44426.0</v>
      </c>
    </row>
    <row r="234">
      <c r="A234" s="28">
        <v>44427.0</v>
      </c>
    </row>
    <row r="235">
      <c r="A235" s="28">
        <v>44428.0</v>
      </c>
    </row>
    <row r="236">
      <c r="A236" s="28">
        <v>44429.0</v>
      </c>
    </row>
    <row r="237">
      <c r="A237" s="28">
        <v>44430.0</v>
      </c>
    </row>
    <row r="238">
      <c r="A238" s="28">
        <v>44431.0</v>
      </c>
    </row>
    <row r="239">
      <c r="A239" s="28">
        <v>44432.0</v>
      </c>
    </row>
    <row r="240">
      <c r="A240" s="28">
        <v>44433.0</v>
      </c>
    </row>
    <row r="241">
      <c r="A241" s="28">
        <v>44434.0</v>
      </c>
    </row>
    <row r="242">
      <c r="A242" s="28">
        <v>44435.0</v>
      </c>
    </row>
    <row r="243">
      <c r="A243" s="28">
        <v>44436.0</v>
      </c>
    </row>
    <row r="244">
      <c r="A244" s="28">
        <v>44437.0</v>
      </c>
    </row>
    <row r="245">
      <c r="A245" s="28">
        <v>44438.0</v>
      </c>
    </row>
    <row r="246">
      <c r="A246" s="28">
        <v>44439.0</v>
      </c>
    </row>
    <row r="247">
      <c r="A247" s="28">
        <v>44440.0</v>
      </c>
    </row>
    <row r="248">
      <c r="A248" s="28">
        <v>44441.0</v>
      </c>
    </row>
    <row r="249">
      <c r="A249" s="28">
        <v>44442.0</v>
      </c>
    </row>
    <row r="250">
      <c r="A250" s="28">
        <v>44443.0</v>
      </c>
    </row>
    <row r="251">
      <c r="A251" s="28">
        <v>44444.0</v>
      </c>
    </row>
    <row r="252">
      <c r="A252" s="28">
        <v>44445.0</v>
      </c>
    </row>
    <row r="253">
      <c r="A253" s="28">
        <v>44446.0</v>
      </c>
    </row>
    <row r="254">
      <c r="A254" s="28">
        <v>44447.0</v>
      </c>
    </row>
    <row r="255">
      <c r="A255" s="28">
        <v>44448.0</v>
      </c>
    </row>
    <row r="256">
      <c r="A256" s="28">
        <v>44449.0</v>
      </c>
    </row>
    <row r="257">
      <c r="A257" s="28">
        <v>44450.0</v>
      </c>
    </row>
    <row r="258">
      <c r="A258" s="28">
        <v>44451.0</v>
      </c>
    </row>
    <row r="259">
      <c r="A259" s="28">
        <v>44452.0</v>
      </c>
    </row>
    <row r="260">
      <c r="A260" s="28">
        <v>44453.0</v>
      </c>
    </row>
    <row r="261">
      <c r="A261" s="28">
        <v>44454.0</v>
      </c>
    </row>
    <row r="262">
      <c r="A262" s="28">
        <v>44455.0</v>
      </c>
    </row>
    <row r="263">
      <c r="A263" s="28">
        <v>44456.0</v>
      </c>
    </row>
    <row r="264">
      <c r="A264" s="28">
        <v>44457.0</v>
      </c>
    </row>
    <row r="265">
      <c r="A265" s="28">
        <v>44458.0</v>
      </c>
    </row>
    <row r="266">
      <c r="A266" s="28">
        <v>44459.0</v>
      </c>
    </row>
    <row r="267">
      <c r="A267" s="28">
        <v>44460.0</v>
      </c>
    </row>
    <row r="268">
      <c r="A268" s="28">
        <v>44461.0</v>
      </c>
    </row>
    <row r="269">
      <c r="A269" s="28">
        <v>44462.0</v>
      </c>
    </row>
    <row r="270">
      <c r="A270" s="28">
        <v>44463.0</v>
      </c>
    </row>
    <row r="271">
      <c r="A271" s="28">
        <v>44464.0</v>
      </c>
    </row>
    <row r="272">
      <c r="A272" s="28">
        <v>44465.0</v>
      </c>
    </row>
    <row r="273">
      <c r="A273" s="28">
        <v>44466.0</v>
      </c>
    </row>
    <row r="274">
      <c r="A274" s="28">
        <v>44467.0</v>
      </c>
    </row>
    <row r="275">
      <c r="A275" s="28">
        <v>44468.0</v>
      </c>
    </row>
    <row r="276">
      <c r="A276" s="28">
        <v>44469.0</v>
      </c>
    </row>
    <row r="277">
      <c r="A277" s="28">
        <v>44470.0</v>
      </c>
    </row>
    <row r="278">
      <c r="A278" s="28">
        <v>44471.0</v>
      </c>
    </row>
    <row r="279">
      <c r="A279" s="28">
        <v>44472.0</v>
      </c>
    </row>
    <row r="280">
      <c r="A280" s="28">
        <v>44473.0</v>
      </c>
    </row>
    <row r="281">
      <c r="A281" s="28">
        <v>44474.0</v>
      </c>
    </row>
    <row r="282">
      <c r="A282" s="28">
        <v>44475.0</v>
      </c>
    </row>
    <row r="283">
      <c r="A283" s="28">
        <v>44476.0</v>
      </c>
    </row>
    <row r="284">
      <c r="A284" s="28">
        <v>44477.0</v>
      </c>
    </row>
    <row r="285">
      <c r="A285" s="28">
        <v>44478.0</v>
      </c>
    </row>
    <row r="286">
      <c r="A286" s="28">
        <v>44479.0</v>
      </c>
    </row>
    <row r="287">
      <c r="A287" s="28">
        <v>44480.0</v>
      </c>
    </row>
    <row r="288">
      <c r="A288" s="28">
        <v>44481.0</v>
      </c>
    </row>
    <row r="289">
      <c r="A289" s="28">
        <v>44482.0</v>
      </c>
    </row>
    <row r="290">
      <c r="A290" s="28">
        <v>44483.0</v>
      </c>
    </row>
    <row r="291">
      <c r="A291" s="28">
        <v>44484.0</v>
      </c>
    </row>
    <row r="292">
      <c r="A292" s="28">
        <v>44485.0</v>
      </c>
    </row>
    <row r="293">
      <c r="A293" s="28">
        <v>44486.0</v>
      </c>
    </row>
    <row r="294">
      <c r="A294" s="28">
        <v>44487.0</v>
      </c>
    </row>
    <row r="295">
      <c r="A295" s="28">
        <v>44488.0</v>
      </c>
    </row>
    <row r="296">
      <c r="A296" s="28">
        <v>44489.0</v>
      </c>
    </row>
    <row r="297">
      <c r="A297" s="28">
        <v>44490.0</v>
      </c>
    </row>
    <row r="298">
      <c r="A298" s="28">
        <v>44491.0</v>
      </c>
    </row>
    <row r="299">
      <c r="A299" s="28">
        <v>44492.0</v>
      </c>
    </row>
    <row r="300">
      <c r="A300" s="28">
        <v>44493.0</v>
      </c>
    </row>
    <row r="301">
      <c r="A301" s="28">
        <v>44494.0</v>
      </c>
    </row>
    <row r="302">
      <c r="A302" s="28">
        <v>44495.0</v>
      </c>
    </row>
    <row r="303">
      <c r="A303" s="28">
        <v>44496.0</v>
      </c>
    </row>
    <row r="304">
      <c r="A304" s="28">
        <v>44497.0</v>
      </c>
    </row>
    <row r="305">
      <c r="A305" s="28">
        <v>44498.0</v>
      </c>
    </row>
    <row r="306">
      <c r="A306" s="28">
        <v>44499.0</v>
      </c>
    </row>
    <row r="307">
      <c r="A307" s="28">
        <v>44500.0</v>
      </c>
    </row>
    <row r="308">
      <c r="A308" s="28">
        <v>44501.0</v>
      </c>
    </row>
    <row r="309">
      <c r="A309" s="28">
        <v>44502.0</v>
      </c>
    </row>
    <row r="310">
      <c r="A310" s="28">
        <v>44503.0</v>
      </c>
    </row>
    <row r="311">
      <c r="A311" s="28">
        <v>44504.0</v>
      </c>
    </row>
    <row r="312">
      <c r="A312" s="28">
        <v>44505.0</v>
      </c>
    </row>
    <row r="313">
      <c r="A313" s="28">
        <v>44506.0</v>
      </c>
    </row>
    <row r="314">
      <c r="A314" s="28">
        <v>44507.0</v>
      </c>
    </row>
    <row r="315">
      <c r="A315" s="28">
        <v>44508.0</v>
      </c>
    </row>
    <row r="316">
      <c r="A316" s="28">
        <v>44509.0</v>
      </c>
    </row>
    <row r="317">
      <c r="A317" s="28">
        <v>44510.0</v>
      </c>
    </row>
    <row r="318">
      <c r="A318" s="28">
        <v>44511.0</v>
      </c>
    </row>
    <row r="319">
      <c r="A319" s="28">
        <v>44512.0</v>
      </c>
    </row>
    <row r="320">
      <c r="A320" s="28">
        <v>44513.0</v>
      </c>
    </row>
    <row r="321">
      <c r="A321" s="28">
        <v>44514.0</v>
      </c>
    </row>
    <row r="322">
      <c r="A322" s="28">
        <v>44515.0</v>
      </c>
    </row>
    <row r="323">
      <c r="A323" s="28">
        <v>44516.0</v>
      </c>
    </row>
    <row r="324">
      <c r="A324" s="28">
        <v>44517.0</v>
      </c>
    </row>
    <row r="325">
      <c r="A325" s="28">
        <v>44518.0</v>
      </c>
    </row>
    <row r="326">
      <c r="A326" s="28">
        <v>44519.0</v>
      </c>
    </row>
    <row r="327">
      <c r="A327" s="28">
        <v>44520.0</v>
      </c>
    </row>
    <row r="328">
      <c r="A328" s="28">
        <v>44521.0</v>
      </c>
    </row>
    <row r="329">
      <c r="A329" s="28">
        <v>44522.0</v>
      </c>
    </row>
    <row r="330">
      <c r="A330" s="28">
        <v>44523.0</v>
      </c>
    </row>
    <row r="331">
      <c r="A331" s="28">
        <v>44524.0</v>
      </c>
    </row>
    <row r="332">
      <c r="A332" s="28">
        <v>44525.0</v>
      </c>
    </row>
    <row r="333">
      <c r="A333" s="28">
        <v>44526.0</v>
      </c>
    </row>
    <row r="334">
      <c r="A334" s="28">
        <v>44527.0</v>
      </c>
    </row>
    <row r="335">
      <c r="A335" s="28">
        <v>44528.0</v>
      </c>
    </row>
    <row r="336">
      <c r="A336" s="28">
        <v>44529.0</v>
      </c>
    </row>
    <row r="337">
      <c r="A337" s="28">
        <v>44530.0</v>
      </c>
    </row>
    <row r="338">
      <c r="A338" s="28">
        <v>44531.0</v>
      </c>
    </row>
    <row r="339">
      <c r="A339" s="28">
        <v>44532.0</v>
      </c>
    </row>
    <row r="340">
      <c r="A340" s="28">
        <v>44533.0</v>
      </c>
    </row>
    <row r="341">
      <c r="A341" s="28">
        <v>44534.0</v>
      </c>
    </row>
    <row r="342">
      <c r="A342" s="28">
        <v>44535.0</v>
      </c>
    </row>
    <row r="343">
      <c r="A343" s="28">
        <v>44536.0</v>
      </c>
    </row>
    <row r="344">
      <c r="A344" s="28">
        <v>44537.0</v>
      </c>
    </row>
    <row r="345">
      <c r="A345" s="28">
        <v>44538.0</v>
      </c>
    </row>
    <row r="346">
      <c r="A346" s="28">
        <v>44539.0</v>
      </c>
    </row>
    <row r="347">
      <c r="A347" s="28">
        <v>44540.0</v>
      </c>
    </row>
    <row r="348">
      <c r="A348" s="28">
        <v>44541.0</v>
      </c>
    </row>
    <row r="349">
      <c r="A349" s="28">
        <v>44542.0</v>
      </c>
    </row>
    <row r="350">
      <c r="A350" s="28">
        <v>44543.0</v>
      </c>
    </row>
    <row r="351">
      <c r="A351" s="28">
        <v>44544.0</v>
      </c>
    </row>
    <row r="352">
      <c r="A352" s="28">
        <v>44545.0</v>
      </c>
    </row>
    <row r="353">
      <c r="A353" s="28">
        <v>44546.0</v>
      </c>
    </row>
    <row r="354">
      <c r="A354" s="28">
        <v>44547.0</v>
      </c>
    </row>
    <row r="355">
      <c r="A355" s="28">
        <v>44548.0</v>
      </c>
    </row>
    <row r="356">
      <c r="A356" s="28">
        <v>44549.0</v>
      </c>
    </row>
    <row r="357">
      <c r="A357" s="28">
        <v>44550.0</v>
      </c>
    </row>
    <row r="358">
      <c r="A358" s="28">
        <v>44551.0</v>
      </c>
    </row>
    <row r="359">
      <c r="A359" s="28">
        <v>44552.0</v>
      </c>
    </row>
    <row r="360">
      <c r="A360" s="28">
        <v>44553.0</v>
      </c>
    </row>
    <row r="361">
      <c r="A361" s="28">
        <v>44554.0</v>
      </c>
    </row>
    <row r="362">
      <c r="A362" s="28">
        <v>44555.0</v>
      </c>
    </row>
    <row r="363">
      <c r="A363" s="28">
        <v>44556.0</v>
      </c>
    </row>
    <row r="364">
      <c r="A364" s="28">
        <v>44557.0</v>
      </c>
    </row>
    <row r="365">
      <c r="A365" s="28">
        <v>44558.0</v>
      </c>
    </row>
    <row r="366">
      <c r="A366" s="28">
        <v>44559.0</v>
      </c>
    </row>
    <row r="367">
      <c r="A367" s="28">
        <v>44560.0</v>
      </c>
    </row>
    <row r="368">
      <c r="A368" s="28">
        <v>44561.0</v>
      </c>
    </row>
    <row r="369">
      <c r="A369" s="28">
        <v>44562.0</v>
      </c>
    </row>
    <row r="370">
      <c r="A370" s="28">
        <v>44563.0</v>
      </c>
    </row>
    <row r="371">
      <c r="A371" s="28">
        <v>44564.0</v>
      </c>
    </row>
    <row r="372">
      <c r="A372" s="28">
        <v>44565.0</v>
      </c>
    </row>
    <row r="373">
      <c r="A373" s="28">
        <v>44566.0</v>
      </c>
    </row>
    <row r="374">
      <c r="A374" s="28">
        <v>44567.0</v>
      </c>
    </row>
    <row r="375">
      <c r="A375" s="28">
        <v>44568.0</v>
      </c>
    </row>
    <row r="376">
      <c r="A376" s="28">
        <v>44569.0</v>
      </c>
    </row>
    <row r="377">
      <c r="A377" s="28">
        <v>44570.0</v>
      </c>
    </row>
    <row r="378">
      <c r="A378" s="28">
        <v>44571.0</v>
      </c>
    </row>
    <row r="379">
      <c r="A379" s="28">
        <v>44572.0</v>
      </c>
    </row>
    <row r="380">
      <c r="A380" s="28">
        <v>44573.0</v>
      </c>
    </row>
    <row r="381">
      <c r="A381" s="28">
        <v>44574.0</v>
      </c>
    </row>
    <row r="382">
      <c r="A382" s="28">
        <v>44575.0</v>
      </c>
    </row>
    <row r="383">
      <c r="A383" s="28">
        <v>44576.0</v>
      </c>
    </row>
    <row r="384">
      <c r="A384" s="28">
        <v>44577.0</v>
      </c>
    </row>
    <row r="385">
      <c r="A385" s="28">
        <v>44578.0</v>
      </c>
    </row>
    <row r="386">
      <c r="A386" s="28">
        <v>44579.0</v>
      </c>
    </row>
    <row r="387">
      <c r="A387" s="28">
        <v>44580.0</v>
      </c>
    </row>
    <row r="388">
      <c r="A388" s="28">
        <v>44581.0</v>
      </c>
    </row>
    <row r="389">
      <c r="A389" s="28">
        <v>44582.0</v>
      </c>
    </row>
    <row r="390">
      <c r="A390" s="28">
        <v>44583.0</v>
      </c>
    </row>
    <row r="391">
      <c r="A391" s="28">
        <v>44584.0</v>
      </c>
    </row>
    <row r="392">
      <c r="A392" s="28">
        <v>44585.0</v>
      </c>
    </row>
    <row r="393">
      <c r="A393" s="28">
        <v>44586.0</v>
      </c>
    </row>
    <row r="394">
      <c r="A394" s="28">
        <v>44587.0</v>
      </c>
    </row>
    <row r="395">
      <c r="A395" s="28">
        <v>44588.0</v>
      </c>
    </row>
    <row r="396">
      <c r="A396" s="28">
        <v>44589.0</v>
      </c>
    </row>
    <row r="397">
      <c r="A397" s="28">
        <v>44590.0</v>
      </c>
    </row>
    <row r="398">
      <c r="A398" s="28">
        <v>44591.0</v>
      </c>
    </row>
    <row r="399">
      <c r="A399" s="28">
        <v>44592.0</v>
      </c>
    </row>
    <row r="400">
      <c r="A400" s="28">
        <v>44593.0</v>
      </c>
    </row>
    <row r="401">
      <c r="A401" s="28">
        <v>44594.0</v>
      </c>
    </row>
    <row r="402">
      <c r="A402" s="28">
        <v>44595.0</v>
      </c>
    </row>
    <row r="403">
      <c r="A403" s="28">
        <v>44596.0</v>
      </c>
    </row>
    <row r="404">
      <c r="A404" s="28">
        <v>44597.0</v>
      </c>
    </row>
    <row r="405">
      <c r="A405" s="28">
        <v>44598.0</v>
      </c>
    </row>
    <row r="406">
      <c r="A406" s="28">
        <v>44599.0</v>
      </c>
    </row>
    <row r="407">
      <c r="A407" s="28">
        <v>44600.0</v>
      </c>
    </row>
    <row r="408">
      <c r="A408" s="28">
        <v>44601.0</v>
      </c>
    </row>
    <row r="409">
      <c r="A409" s="28">
        <v>44602.0</v>
      </c>
    </row>
    <row r="410">
      <c r="A410" s="28">
        <v>44603.0</v>
      </c>
    </row>
    <row r="411">
      <c r="A411" s="28">
        <v>44604.0</v>
      </c>
    </row>
    <row r="412">
      <c r="A412" s="28">
        <v>44605.0</v>
      </c>
    </row>
    <row r="413">
      <c r="A413" s="28">
        <v>44606.0</v>
      </c>
    </row>
    <row r="414">
      <c r="A414" s="28">
        <v>44607.0</v>
      </c>
    </row>
    <row r="415">
      <c r="A415" s="28">
        <v>44608.0</v>
      </c>
    </row>
    <row r="416">
      <c r="A416" s="28">
        <v>44609.0</v>
      </c>
    </row>
    <row r="417">
      <c r="A417" s="28">
        <v>44610.0</v>
      </c>
    </row>
    <row r="418">
      <c r="A418" s="28">
        <v>44611.0</v>
      </c>
    </row>
    <row r="419">
      <c r="A419" s="28">
        <v>44612.0</v>
      </c>
    </row>
    <row r="420">
      <c r="A420" s="28">
        <v>44613.0</v>
      </c>
    </row>
    <row r="421">
      <c r="A421" s="28">
        <v>44614.0</v>
      </c>
    </row>
    <row r="422">
      <c r="A422" s="28">
        <v>44615.0</v>
      </c>
    </row>
    <row r="423">
      <c r="A423" s="28">
        <v>44616.0</v>
      </c>
    </row>
    <row r="424">
      <c r="A424" s="28">
        <v>44617.0</v>
      </c>
    </row>
    <row r="425">
      <c r="A425" s="28">
        <v>44618.0</v>
      </c>
    </row>
    <row r="426">
      <c r="A426" s="28">
        <v>44619.0</v>
      </c>
    </row>
    <row r="427">
      <c r="A427" s="28">
        <v>44620.0</v>
      </c>
    </row>
    <row r="428">
      <c r="A428" s="28">
        <v>44621.0</v>
      </c>
    </row>
    <row r="429">
      <c r="A429" s="28">
        <v>44622.0</v>
      </c>
    </row>
    <row r="430">
      <c r="A430" s="28">
        <v>44623.0</v>
      </c>
    </row>
    <row r="431">
      <c r="A431" s="28">
        <v>44624.0</v>
      </c>
    </row>
    <row r="432">
      <c r="A432" s="28">
        <v>44625.0</v>
      </c>
    </row>
    <row r="433">
      <c r="A433" s="28">
        <v>44626.0</v>
      </c>
    </row>
    <row r="434">
      <c r="A434" s="28">
        <v>44627.0</v>
      </c>
    </row>
    <row r="435">
      <c r="A435" s="28">
        <v>44628.0</v>
      </c>
    </row>
    <row r="436">
      <c r="A436" s="28">
        <v>44629.0</v>
      </c>
    </row>
    <row r="437">
      <c r="A437" s="28">
        <v>44630.0</v>
      </c>
    </row>
    <row r="438">
      <c r="A438" s="28">
        <v>44631.0</v>
      </c>
    </row>
    <row r="439">
      <c r="A439" s="28">
        <v>44632.0</v>
      </c>
    </row>
    <row r="440">
      <c r="A440" s="28">
        <v>44633.0</v>
      </c>
    </row>
    <row r="441">
      <c r="A441" s="28">
        <v>44634.0</v>
      </c>
    </row>
    <row r="442">
      <c r="A442" s="28">
        <v>44635.0</v>
      </c>
    </row>
    <row r="443">
      <c r="A443" s="28">
        <v>44636.0</v>
      </c>
    </row>
    <row r="444">
      <c r="A444" s="28">
        <v>44637.0</v>
      </c>
    </row>
    <row r="445">
      <c r="A445" s="28">
        <v>44638.0</v>
      </c>
    </row>
    <row r="446">
      <c r="A446" s="28">
        <v>44639.0</v>
      </c>
    </row>
    <row r="447">
      <c r="A447" s="28">
        <v>44640.0</v>
      </c>
    </row>
    <row r="448">
      <c r="A448" s="28">
        <v>44641.0</v>
      </c>
    </row>
    <row r="449">
      <c r="A449" s="28">
        <v>44642.0</v>
      </c>
    </row>
    <row r="450">
      <c r="A450" s="28">
        <v>44643.0</v>
      </c>
    </row>
    <row r="451">
      <c r="A451" s="28">
        <v>44644.0</v>
      </c>
    </row>
    <row r="452">
      <c r="A452" s="28">
        <v>44645.0</v>
      </c>
    </row>
    <row r="453">
      <c r="A453" s="28">
        <v>44646.0</v>
      </c>
    </row>
    <row r="454">
      <c r="A454" s="28">
        <v>44647.0</v>
      </c>
    </row>
    <row r="455">
      <c r="A455" s="28">
        <v>44648.0</v>
      </c>
    </row>
    <row r="456">
      <c r="A456" s="28">
        <v>44649.0</v>
      </c>
    </row>
    <row r="457">
      <c r="A457" s="28">
        <v>44650.0</v>
      </c>
    </row>
    <row r="458">
      <c r="A458" s="28">
        <v>44651.0</v>
      </c>
    </row>
    <row r="459">
      <c r="A459" s="28">
        <v>44652.0</v>
      </c>
    </row>
    <row r="460">
      <c r="A460" s="28">
        <v>44653.0</v>
      </c>
    </row>
    <row r="461">
      <c r="A461" s="28">
        <v>44654.0</v>
      </c>
    </row>
    <row r="462">
      <c r="A462" s="28">
        <v>44655.0</v>
      </c>
    </row>
    <row r="463">
      <c r="A463" s="28">
        <v>44656.0</v>
      </c>
    </row>
    <row r="464">
      <c r="A464" s="28">
        <v>44657.0</v>
      </c>
    </row>
    <row r="465">
      <c r="A465" s="28">
        <v>44658.0</v>
      </c>
    </row>
    <row r="466">
      <c r="A466" s="28">
        <v>44659.0</v>
      </c>
    </row>
    <row r="467">
      <c r="A467" s="28">
        <v>44660.0</v>
      </c>
    </row>
    <row r="468">
      <c r="A468" s="28">
        <v>44661.0</v>
      </c>
    </row>
    <row r="469">
      <c r="A469" s="28">
        <v>44662.0</v>
      </c>
    </row>
    <row r="470">
      <c r="A470" s="28">
        <v>44663.0</v>
      </c>
    </row>
    <row r="471">
      <c r="A471" s="28">
        <v>44664.0</v>
      </c>
    </row>
    <row r="472">
      <c r="A472" s="28">
        <v>44665.0</v>
      </c>
    </row>
    <row r="473">
      <c r="A473" s="28">
        <v>44666.0</v>
      </c>
    </row>
    <row r="474">
      <c r="A474" s="28">
        <v>44667.0</v>
      </c>
    </row>
    <row r="475">
      <c r="A475" s="28">
        <v>44668.0</v>
      </c>
    </row>
    <row r="476">
      <c r="A476" s="28">
        <v>44669.0</v>
      </c>
    </row>
    <row r="477">
      <c r="A477" s="28">
        <v>44670.0</v>
      </c>
    </row>
    <row r="478">
      <c r="A478" s="28">
        <v>44671.0</v>
      </c>
    </row>
    <row r="479">
      <c r="A479" s="28">
        <v>44672.0</v>
      </c>
    </row>
    <row r="480">
      <c r="A480" s="28">
        <v>44673.0</v>
      </c>
    </row>
    <row r="481">
      <c r="A481" s="28">
        <v>44674.0</v>
      </c>
    </row>
    <row r="482">
      <c r="A482" s="28">
        <v>44675.0</v>
      </c>
    </row>
    <row r="483">
      <c r="A483" s="28">
        <v>44676.0</v>
      </c>
    </row>
    <row r="484">
      <c r="A484" s="28">
        <v>44677.0</v>
      </c>
    </row>
    <row r="485">
      <c r="A485" s="28">
        <v>44678.0</v>
      </c>
    </row>
    <row r="486">
      <c r="A486" s="28">
        <v>44679.0</v>
      </c>
    </row>
    <row r="487">
      <c r="A487" s="28">
        <v>44680.0</v>
      </c>
    </row>
    <row r="488">
      <c r="A488" s="28">
        <v>44681.0</v>
      </c>
    </row>
    <row r="489">
      <c r="A489" s="28">
        <v>44682.0</v>
      </c>
    </row>
    <row r="490">
      <c r="A490" s="28">
        <v>44683.0</v>
      </c>
    </row>
    <row r="491">
      <c r="A491" s="28">
        <v>44684.0</v>
      </c>
    </row>
    <row r="492">
      <c r="A492" s="28">
        <v>44685.0</v>
      </c>
    </row>
    <row r="493">
      <c r="A493" s="28">
        <v>44686.0</v>
      </c>
    </row>
    <row r="494">
      <c r="A494" s="28">
        <v>44687.0</v>
      </c>
    </row>
    <row r="495">
      <c r="A495" s="28">
        <v>44688.0</v>
      </c>
    </row>
    <row r="496">
      <c r="A496" s="28">
        <v>44689.0</v>
      </c>
    </row>
    <row r="497">
      <c r="A497" s="28">
        <v>44690.0</v>
      </c>
    </row>
    <row r="498">
      <c r="A498" s="28">
        <v>44691.0</v>
      </c>
    </row>
    <row r="499">
      <c r="A499" s="28">
        <v>44692.0</v>
      </c>
    </row>
    <row r="500">
      <c r="A500" s="28">
        <v>44693.0</v>
      </c>
    </row>
    <row r="501">
      <c r="A501" s="28">
        <v>44694.0</v>
      </c>
    </row>
    <row r="502">
      <c r="A502" s="28">
        <v>44695.0</v>
      </c>
    </row>
    <row r="503">
      <c r="A503" s="28">
        <v>44696.0</v>
      </c>
    </row>
    <row r="504">
      <c r="A504" s="28">
        <v>44697.0</v>
      </c>
    </row>
    <row r="505">
      <c r="A505" s="28">
        <v>44698.0</v>
      </c>
    </row>
    <row r="506">
      <c r="A506" s="28">
        <v>44699.0</v>
      </c>
    </row>
    <row r="507">
      <c r="A507" s="28">
        <v>44700.0</v>
      </c>
    </row>
    <row r="508">
      <c r="A508" s="28">
        <v>44701.0</v>
      </c>
    </row>
    <row r="509">
      <c r="A509" s="28">
        <v>44702.0</v>
      </c>
    </row>
    <row r="510">
      <c r="A510" s="28">
        <v>44703.0</v>
      </c>
    </row>
    <row r="511">
      <c r="A511" s="28">
        <v>44704.0</v>
      </c>
    </row>
    <row r="512">
      <c r="A512" s="28">
        <v>44705.0</v>
      </c>
    </row>
    <row r="513">
      <c r="A513" s="28">
        <v>44706.0</v>
      </c>
    </row>
    <row r="514">
      <c r="A514" s="28">
        <v>44707.0</v>
      </c>
    </row>
    <row r="515">
      <c r="A515" s="28">
        <v>44708.0</v>
      </c>
    </row>
    <row r="516">
      <c r="A516" s="28">
        <v>44709.0</v>
      </c>
    </row>
    <row r="517">
      <c r="A517" s="28">
        <v>44710.0</v>
      </c>
    </row>
    <row r="518">
      <c r="A518" s="28">
        <v>44711.0</v>
      </c>
    </row>
    <row r="519">
      <c r="A519" s="28">
        <v>44712.0</v>
      </c>
    </row>
    <row r="520">
      <c r="A520" s="28">
        <v>44713.0</v>
      </c>
    </row>
    <row r="521">
      <c r="A521" s="28">
        <v>44714.0</v>
      </c>
    </row>
    <row r="522">
      <c r="A522" s="28">
        <v>44715.0</v>
      </c>
    </row>
    <row r="523">
      <c r="A523" s="28">
        <v>44716.0</v>
      </c>
    </row>
    <row r="524">
      <c r="A524" s="28">
        <v>44717.0</v>
      </c>
    </row>
    <row r="525">
      <c r="A525" s="28">
        <v>44718.0</v>
      </c>
    </row>
    <row r="526">
      <c r="A526" s="28">
        <v>44719.0</v>
      </c>
    </row>
    <row r="527">
      <c r="A527" s="28">
        <v>44720.0</v>
      </c>
    </row>
    <row r="528">
      <c r="A528" s="28">
        <v>44721.0</v>
      </c>
    </row>
    <row r="529">
      <c r="A529" s="28">
        <v>44722.0</v>
      </c>
    </row>
    <row r="530">
      <c r="A530" s="28">
        <v>44723.0</v>
      </c>
    </row>
    <row r="531">
      <c r="A531" s="28">
        <v>44724.0</v>
      </c>
    </row>
    <row r="532">
      <c r="A532" s="28">
        <v>44725.0</v>
      </c>
    </row>
    <row r="533">
      <c r="A533" s="28">
        <v>44726.0</v>
      </c>
    </row>
    <row r="534">
      <c r="A534" s="28">
        <v>44727.0</v>
      </c>
    </row>
    <row r="535">
      <c r="A535" s="28">
        <v>44728.0</v>
      </c>
    </row>
    <row r="536">
      <c r="A536" s="28">
        <v>44729.0</v>
      </c>
    </row>
    <row r="537">
      <c r="A537" s="28">
        <v>44730.0</v>
      </c>
    </row>
    <row r="538">
      <c r="A538" s="28">
        <v>44731.0</v>
      </c>
    </row>
    <row r="539">
      <c r="A539" s="28">
        <v>44732.0</v>
      </c>
    </row>
    <row r="540">
      <c r="A540" s="28">
        <v>44733.0</v>
      </c>
    </row>
    <row r="541">
      <c r="A541" s="28">
        <v>44734.0</v>
      </c>
    </row>
    <row r="542">
      <c r="A542" s="28">
        <v>44735.0</v>
      </c>
    </row>
    <row r="543">
      <c r="A543" s="28">
        <v>44736.0</v>
      </c>
    </row>
    <row r="544">
      <c r="A544" s="28">
        <v>44737.0</v>
      </c>
    </row>
    <row r="545">
      <c r="A545" s="28">
        <v>44738.0</v>
      </c>
    </row>
    <row r="546">
      <c r="A546" s="28">
        <v>44739.0</v>
      </c>
    </row>
    <row r="547">
      <c r="A547" s="28">
        <v>44740.0</v>
      </c>
    </row>
    <row r="548">
      <c r="A548" s="28">
        <v>44741.0</v>
      </c>
    </row>
    <row r="549">
      <c r="A549" s="28">
        <v>44742.0</v>
      </c>
    </row>
    <row r="550">
      <c r="A550" s="28">
        <v>44743.0</v>
      </c>
    </row>
    <row r="551">
      <c r="A551" s="28">
        <v>44744.0</v>
      </c>
    </row>
    <row r="552">
      <c r="A552" s="28">
        <v>44745.0</v>
      </c>
    </row>
    <row r="553">
      <c r="A553" s="28">
        <v>44746.0</v>
      </c>
    </row>
    <row r="554">
      <c r="A554" s="28">
        <v>44747.0</v>
      </c>
    </row>
    <row r="555">
      <c r="A555" s="28">
        <v>44748.0</v>
      </c>
    </row>
    <row r="556">
      <c r="A556" s="28">
        <v>44749.0</v>
      </c>
    </row>
    <row r="557">
      <c r="A557" s="28">
        <v>44750.0</v>
      </c>
    </row>
    <row r="558">
      <c r="A558" s="28">
        <v>44751.0</v>
      </c>
    </row>
    <row r="559">
      <c r="A559" s="28">
        <v>44752.0</v>
      </c>
    </row>
    <row r="560">
      <c r="A560" s="28">
        <v>44753.0</v>
      </c>
    </row>
    <row r="561">
      <c r="A561" s="28">
        <v>44754.0</v>
      </c>
    </row>
    <row r="562">
      <c r="A562" s="28">
        <v>44755.0</v>
      </c>
    </row>
    <row r="563">
      <c r="A563" s="28">
        <v>44756.0</v>
      </c>
    </row>
    <row r="564">
      <c r="A564" s="28">
        <v>44757.0</v>
      </c>
    </row>
    <row r="565">
      <c r="A565" s="28">
        <v>44758.0</v>
      </c>
    </row>
    <row r="566">
      <c r="A566" s="28">
        <v>44759.0</v>
      </c>
    </row>
    <row r="567">
      <c r="A567" s="28">
        <v>44760.0</v>
      </c>
    </row>
    <row r="568">
      <c r="A568" s="28">
        <v>44761.0</v>
      </c>
    </row>
    <row r="569">
      <c r="A569" s="28">
        <v>44762.0</v>
      </c>
    </row>
    <row r="570">
      <c r="A570" s="28">
        <v>44763.0</v>
      </c>
    </row>
    <row r="571">
      <c r="A571" s="28">
        <v>44764.0</v>
      </c>
    </row>
    <row r="572">
      <c r="A572" s="28">
        <v>44765.0</v>
      </c>
    </row>
    <row r="573">
      <c r="A573" s="28">
        <v>44766.0</v>
      </c>
    </row>
    <row r="574">
      <c r="A574" s="28">
        <v>44767.0</v>
      </c>
    </row>
    <row r="575">
      <c r="A575" s="28">
        <v>44768.0</v>
      </c>
    </row>
    <row r="576">
      <c r="A576" s="28">
        <v>44769.0</v>
      </c>
    </row>
    <row r="577">
      <c r="A577" s="28">
        <v>44770.0</v>
      </c>
    </row>
    <row r="578">
      <c r="A578" s="28">
        <v>44771.0</v>
      </c>
    </row>
    <row r="579">
      <c r="A579" s="28">
        <v>44772.0</v>
      </c>
    </row>
    <row r="580">
      <c r="A580" s="28">
        <v>44773.0</v>
      </c>
    </row>
    <row r="581">
      <c r="A581" s="28">
        <v>44774.0</v>
      </c>
    </row>
    <row r="582">
      <c r="A582" s="28">
        <v>44775.0</v>
      </c>
    </row>
    <row r="583">
      <c r="A583" s="28">
        <v>44776.0</v>
      </c>
    </row>
    <row r="584">
      <c r="A584" s="28">
        <v>44777.0</v>
      </c>
    </row>
    <row r="585">
      <c r="A585" s="28">
        <v>44778.0</v>
      </c>
    </row>
    <row r="586">
      <c r="A586" s="28">
        <v>44779.0</v>
      </c>
    </row>
    <row r="587">
      <c r="A587" s="28">
        <v>44780.0</v>
      </c>
    </row>
    <row r="588">
      <c r="A588" s="28">
        <v>44781.0</v>
      </c>
    </row>
    <row r="589">
      <c r="A589" s="28">
        <v>44782.0</v>
      </c>
    </row>
    <row r="590">
      <c r="A590" s="28">
        <v>44783.0</v>
      </c>
    </row>
    <row r="591">
      <c r="A591" s="28">
        <v>44784.0</v>
      </c>
    </row>
    <row r="592">
      <c r="A592" s="28">
        <v>44785.0</v>
      </c>
    </row>
    <row r="593">
      <c r="A593" s="28">
        <v>44786.0</v>
      </c>
    </row>
    <row r="594">
      <c r="A594" s="28">
        <v>44787.0</v>
      </c>
    </row>
    <row r="595">
      <c r="A595" s="28">
        <v>44788.0</v>
      </c>
    </row>
    <row r="596">
      <c r="A596" s="28">
        <v>44789.0</v>
      </c>
    </row>
    <row r="597">
      <c r="A597" s="28">
        <v>44790.0</v>
      </c>
    </row>
    <row r="598">
      <c r="A598" s="28">
        <v>44791.0</v>
      </c>
    </row>
    <row r="599">
      <c r="A599" s="28">
        <v>44792.0</v>
      </c>
    </row>
    <row r="600">
      <c r="A600" s="28">
        <v>44793.0</v>
      </c>
    </row>
    <row r="601">
      <c r="A601" s="28">
        <v>44794.0</v>
      </c>
    </row>
    <row r="602">
      <c r="A602" s="28">
        <v>44795.0</v>
      </c>
    </row>
    <row r="603">
      <c r="A603" s="28">
        <v>44796.0</v>
      </c>
    </row>
    <row r="604">
      <c r="A604" s="28">
        <v>44797.0</v>
      </c>
    </row>
    <row r="605">
      <c r="A605" s="28">
        <v>44798.0</v>
      </c>
    </row>
    <row r="606">
      <c r="A606" s="28">
        <v>44799.0</v>
      </c>
    </row>
    <row r="607">
      <c r="A607" s="28">
        <v>44800.0</v>
      </c>
    </row>
    <row r="608">
      <c r="A608" s="28">
        <v>44801.0</v>
      </c>
    </row>
    <row r="609">
      <c r="A609" s="28">
        <v>44802.0</v>
      </c>
    </row>
    <row r="610">
      <c r="A610" s="28">
        <v>44803.0</v>
      </c>
    </row>
    <row r="611">
      <c r="A611" s="28">
        <v>44804.0</v>
      </c>
    </row>
    <row r="612">
      <c r="A612" s="28">
        <v>44805.0</v>
      </c>
    </row>
    <row r="613">
      <c r="A613" s="28">
        <v>44806.0</v>
      </c>
    </row>
    <row r="614">
      <c r="A614" s="28">
        <v>44807.0</v>
      </c>
    </row>
    <row r="615">
      <c r="A615" s="28">
        <v>44808.0</v>
      </c>
    </row>
    <row r="616">
      <c r="A616" s="28">
        <v>44809.0</v>
      </c>
    </row>
    <row r="617">
      <c r="A617" s="28">
        <v>44810.0</v>
      </c>
    </row>
    <row r="618">
      <c r="A618" s="28">
        <v>44811.0</v>
      </c>
    </row>
    <row r="619">
      <c r="A619" s="28">
        <v>44812.0</v>
      </c>
    </row>
    <row r="620">
      <c r="A620" s="28">
        <v>44813.0</v>
      </c>
    </row>
    <row r="621">
      <c r="A621" s="28">
        <v>44814.0</v>
      </c>
    </row>
    <row r="622">
      <c r="A622" s="28">
        <v>44815.0</v>
      </c>
    </row>
    <row r="623">
      <c r="A623" s="28">
        <v>44816.0</v>
      </c>
    </row>
    <row r="624">
      <c r="A624" s="28">
        <v>44817.0</v>
      </c>
    </row>
    <row r="625">
      <c r="A625" s="28">
        <v>44818.0</v>
      </c>
    </row>
    <row r="626">
      <c r="A626" s="28">
        <v>44819.0</v>
      </c>
    </row>
    <row r="627">
      <c r="A627" s="28">
        <v>44820.0</v>
      </c>
    </row>
    <row r="628">
      <c r="A628" s="28">
        <v>44821.0</v>
      </c>
    </row>
    <row r="629">
      <c r="A629" s="28">
        <v>44822.0</v>
      </c>
    </row>
    <row r="630">
      <c r="A630" s="28">
        <v>44823.0</v>
      </c>
    </row>
    <row r="631">
      <c r="A631" s="28">
        <v>44824.0</v>
      </c>
    </row>
    <row r="632">
      <c r="A632" s="28">
        <v>44825.0</v>
      </c>
    </row>
    <row r="633">
      <c r="A633" s="28">
        <v>44826.0</v>
      </c>
    </row>
    <row r="634">
      <c r="A634" s="28">
        <v>44827.0</v>
      </c>
    </row>
    <row r="635">
      <c r="A635" s="28">
        <v>44828.0</v>
      </c>
    </row>
    <row r="636">
      <c r="A636" s="28">
        <v>44829.0</v>
      </c>
    </row>
    <row r="637">
      <c r="A637" s="28">
        <v>44830.0</v>
      </c>
    </row>
    <row r="638">
      <c r="A638" s="28">
        <v>44831.0</v>
      </c>
    </row>
    <row r="639">
      <c r="A639" s="28">
        <v>44832.0</v>
      </c>
    </row>
    <row r="640">
      <c r="A640" s="28">
        <v>44833.0</v>
      </c>
    </row>
    <row r="641">
      <c r="A641" s="28">
        <v>44834.0</v>
      </c>
    </row>
    <row r="642">
      <c r="A642" s="28">
        <v>44835.0</v>
      </c>
    </row>
    <row r="643">
      <c r="A643" s="28">
        <v>44836.0</v>
      </c>
    </row>
    <row r="644">
      <c r="A644" s="28">
        <v>44837.0</v>
      </c>
    </row>
    <row r="645">
      <c r="A645" s="28">
        <v>44838.0</v>
      </c>
    </row>
    <row r="646">
      <c r="A646" s="28">
        <v>44839.0</v>
      </c>
    </row>
    <row r="647">
      <c r="A647" s="28">
        <v>44840.0</v>
      </c>
    </row>
    <row r="648">
      <c r="A648" s="28">
        <v>44841.0</v>
      </c>
    </row>
    <row r="649">
      <c r="A649" s="28">
        <v>44842.0</v>
      </c>
    </row>
    <row r="650">
      <c r="A650" s="28">
        <v>44843.0</v>
      </c>
    </row>
    <row r="651">
      <c r="A651" s="28">
        <v>44844.0</v>
      </c>
    </row>
    <row r="652">
      <c r="A652" s="28">
        <v>44845.0</v>
      </c>
    </row>
    <row r="653">
      <c r="A653" s="28">
        <v>44846.0</v>
      </c>
    </row>
    <row r="654">
      <c r="A654" s="28">
        <v>44847.0</v>
      </c>
    </row>
    <row r="655">
      <c r="A655" s="28">
        <v>44848.0</v>
      </c>
    </row>
    <row r="656">
      <c r="A656" s="28">
        <v>44849.0</v>
      </c>
    </row>
    <row r="657">
      <c r="A657" s="28">
        <v>44850.0</v>
      </c>
    </row>
    <row r="658">
      <c r="A658" s="28">
        <v>44851.0</v>
      </c>
    </row>
    <row r="659">
      <c r="A659" s="28">
        <v>44852.0</v>
      </c>
    </row>
    <row r="660">
      <c r="A660" s="28">
        <v>44853.0</v>
      </c>
    </row>
    <row r="661">
      <c r="A661" s="28">
        <v>44854.0</v>
      </c>
    </row>
    <row r="662">
      <c r="A662" s="28">
        <v>44855.0</v>
      </c>
    </row>
    <row r="663">
      <c r="A663" s="28">
        <v>44856.0</v>
      </c>
    </row>
    <row r="664">
      <c r="A664" s="28">
        <v>44857.0</v>
      </c>
    </row>
    <row r="665">
      <c r="A665" s="28">
        <v>44858.0</v>
      </c>
    </row>
    <row r="666">
      <c r="A666" s="28">
        <v>44859.0</v>
      </c>
    </row>
    <row r="667">
      <c r="A667" s="28">
        <v>44860.0</v>
      </c>
    </row>
    <row r="668">
      <c r="A668" s="28">
        <v>44861.0</v>
      </c>
    </row>
    <row r="669">
      <c r="A669" s="28">
        <v>44862.0</v>
      </c>
    </row>
    <row r="670">
      <c r="A670" s="28">
        <v>44863.0</v>
      </c>
    </row>
    <row r="671">
      <c r="A671" s="28">
        <v>44864.0</v>
      </c>
    </row>
    <row r="672">
      <c r="A672" s="28">
        <v>44865.0</v>
      </c>
    </row>
    <row r="673">
      <c r="A673" s="28">
        <v>44866.0</v>
      </c>
    </row>
    <row r="674">
      <c r="A674" s="28">
        <v>44867.0</v>
      </c>
    </row>
    <row r="675">
      <c r="A675" s="28">
        <v>44868.0</v>
      </c>
    </row>
    <row r="676">
      <c r="A676" s="28">
        <v>44869.0</v>
      </c>
    </row>
    <row r="677">
      <c r="A677" s="28">
        <v>44870.0</v>
      </c>
    </row>
    <row r="678">
      <c r="A678" s="28">
        <v>44871.0</v>
      </c>
    </row>
    <row r="679">
      <c r="A679" s="28">
        <v>44872.0</v>
      </c>
    </row>
    <row r="680">
      <c r="A680" s="28">
        <v>44873.0</v>
      </c>
    </row>
    <row r="681">
      <c r="A681" s="28">
        <v>44874.0</v>
      </c>
    </row>
    <row r="682">
      <c r="A682" s="28">
        <v>44875.0</v>
      </c>
    </row>
    <row r="683">
      <c r="A683" s="28">
        <v>44876.0</v>
      </c>
    </row>
    <row r="684">
      <c r="A684" s="28">
        <v>44877.0</v>
      </c>
    </row>
    <row r="685">
      <c r="A685" s="28">
        <v>44878.0</v>
      </c>
    </row>
    <row r="686">
      <c r="A686" s="28">
        <v>44879.0</v>
      </c>
    </row>
    <row r="687">
      <c r="A687" s="28">
        <v>44880.0</v>
      </c>
    </row>
    <row r="688">
      <c r="A688" s="28">
        <v>44881.0</v>
      </c>
    </row>
    <row r="689">
      <c r="A689" s="28">
        <v>44882.0</v>
      </c>
    </row>
    <row r="690">
      <c r="A690" s="28">
        <v>44883.0</v>
      </c>
    </row>
    <row r="691">
      <c r="A691" s="28">
        <v>44884.0</v>
      </c>
    </row>
    <row r="692">
      <c r="A692" s="28">
        <v>44885.0</v>
      </c>
    </row>
    <row r="693">
      <c r="A693" s="28">
        <v>44886.0</v>
      </c>
    </row>
    <row r="694">
      <c r="A694" s="28">
        <v>44887.0</v>
      </c>
    </row>
    <row r="695">
      <c r="A695" s="28">
        <v>44888.0</v>
      </c>
    </row>
    <row r="696">
      <c r="A696" s="28">
        <v>44889.0</v>
      </c>
    </row>
    <row r="697">
      <c r="A697" s="28">
        <v>44890.0</v>
      </c>
    </row>
    <row r="698">
      <c r="A698" s="28">
        <v>44891.0</v>
      </c>
    </row>
    <row r="699">
      <c r="A699" s="28">
        <v>44892.0</v>
      </c>
    </row>
    <row r="700">
      <c r="A700" s="28">
        <v>44893.0</v>
      </c>
    </row>
    <row r="701">
      <c r="A701" s="28">
        <v>44894.0</v>
      </c>
    </row>
    <row r="702">
      <c r="A702" s="28">
        <v>44895.0</v>
      </c>
    </row>
    <row r="703">
      <c r="A703" s="28">
        <v>44896.0</v>
      </c>
    </row>
    <row r="704">
      <c r="A704" s="28">
        <v>44897.0</v>
      </c>
    </row>
    <row r="705">
      <c r="A705" s="28">
        <v>44898.0</v>
      </c>
    </row>
    <row r="706">
      <c r="A706" s="28">
        <v>44899.0</v>
      </c>
    </row>
    <row r="707">
      <c r="A707" s="28">
        <v>44900.0</v>
      </c>
    </row>
    <row r="708">
      <c r="A708" s="28">
        <v>44901.0</v>
      </c>
    </row>
    <row r="709">
      <c r="A709" s="28">
        <v>44902.0</v>
      </c>
    </row>
    <row r="710">
      <c r="A710" s="28">
        <v>44903.0</v>
      </c>
    </row>
    <row r="711">
      <c r="A711" s="28">
        <v>44904.0</v>
      </c>
    </row>
    <row r="712">
      <c r="A712" s="28">
        <v>44905.0</v>
      </c>
    </row>
    <row r="713">
      <c r="A713" s="28">
        <v>44906.0</v>
      </c>
    </row>
    <row r="714">
      <c r="A714" s="28">
        <v>44907.0</v>
      </c>
    </row>
    <row r="715">
      <c r="A715" s="28">
        <v>44908.0</v>
      </c>
    </row>
    <row r="716">
      <c r="A716" s="28">
        <v>44909.0</v>
      </c>
    </row>
    <row r="717">
      <c r="A717" s="28">
        <v>44910.0</v>
      </c>
    </row>
    <row r="718">
      <c r="A718" s="28">
        <v>44911.0</v>
      </c>
    </row>
    <row r="719">
      <c r="A719" s="28">
        <v>44912.0</v>
      </c>
    </row>
    <row r="720">
      <c r="A720" s="28">
        <v>44913.0</v>
      </c>
    </row>
    <row r="721">
      <c r="A721" s="28">
        <v>44914.0</v>
      </c>
    </row>
    <row r="722">
      <c r="A722" s="28">
        <v>44915.0</v>
      </c>
    </row>
    <row r="723">
      <c r="A723" s="28">
        <v>44916.0</v>
      </c>
    </row>
    <row r="724">
      <c r="A724" s="28">
        <v>44917.0</v>
      </c>
    </row>
    <row r="725">
      <c r="A725" s="28">
        <v>44918.0</v>
      </c>
    </row>
    <row r="726">
      <c r="A726" s="28">
        <v>44919.0</v>
      </c>
    </row>
    <row r="727">
      <c r="A727" s="28">
        <v>44920.0</v>
      </c>
    </row>
    <row r="728">
      <c r="A728" s="28">
        <v>44921.0</v>
      </c>
    </row>
    <row r="729">
      <c r="A729" s="28">
        <v>44922.0</v>
      </c>
    </row>
    <row r="730">
      <c r="A730" s="28">
        <v>44923.0</v>
      </c>
    </row>
    <row r="731">
      <c r="A731" s="28">
        <v>44924.0</v>
      </c>
    </row>
    <row r="732">
      <c r="A732" s="28">
        <v>44925.0</v>
      </c>
    </row>
    <row r="733">
      <c r="A733" s="28">
        <v>44926.0</v>
      </c>
    </row>
    <row r="734">
      <c r="A734" s="28">
        <v>44927.0</v>
      </c>
    </row>
    <row r="735">
      <c r="A735" s="28">
        <v>44928.0</v>
      </c>
    </row>
    <row r="736">
      <c r="A736" s="28">
        <v>44929.0</v>
      </c>
    </row>
    <row r="737">
      <c r="A737" s="28">
        <v>44930.0</v>
      </c>
    </row>
    <row r="738">
      <c r="A738" s="28">
        <v>44931.0</v>
      </c>
    </row>
    <row r="739">
      <c r="A739" s="28">
        <v>44932.0</v>
      </c>
    </row>
    <row r="740">
      <c r="A740" s="28">
        <v>44933.0</v>
      </c>
    </row>
    <row r="741">
      <c r="A741" s="28">
        <v>44934.0</v>
      </c>
    </row>
    <row r="742">
      <c r="A742" s="28">
        <v>44935.0</v>
      </c>
    </row>
    <row r="743">
      <c r="A743" s="28">
        <v>44936.0</v>
      </c>
    </row>
    <row r="744">
      <c r="A744" s="28">
        <v>44937.0</v>
      </c>
    </row>
    <row r="745">
      <c r="A745" s="28">
        <v>44938.0</v>
      </c>
    </row>
    <row r="746">
      <c r="A746" s="28">
        <v>44939.0</v>
      </c>
    </row>
    <row r="747">
      <c r="A747" s="28">
        <v>44940.0</v>
      </c>
    </row>
    <row r="748">
      <c r="A748" s="28">
        <v>44941.0</v>
      </c>
    </row>
    <row r="749">
      <c r="A749" s="28">
        <v>44942.0</v>
      </c>
    </row>
    <row r="750">
      <c r="A750" s="28">
        <v>44943.0</v>
      </c>
    </row>
    <row r="751">
      <c r="A751" s="28">
        <v>44944.0</v>
      </c>
    </row>
    <row r="752">
      <c r="A752" s="28">
        <v>44945.0</v>
      </c>
    </row>
    <row r="753">
      <c r="A753" s="28">
        <v>44946.0</v>
      </c>
    </row>
    <row r="754">
      <c r="A754" s="28">
        <v>44947.0</v>
      </c>
    </row>
    <row r="755">
      <c r="A755" s="28">
        <v>44948.0</v>
      </c>
    </row>
    <row r="756">
      <c r="A756" s="28">
        <v>44949.0</v>
      </c>
    </row>
    <row r="757">
      <c r="A757" s="28">
        <v>44950.0</v>
      </c>
    </row>
    <row r="758">
      <c r="A758" s="28">
        <v>44951.0</v>
      </c>
    </row>
    <row r="759">
      <c r="A759" s="28">
        <v>44952.0</v>
      </c>
    </row>
    <row r="760">
      <c r="A760" s="28">
        <v>44953.0</v>
      </c>
    </row>
    <row r="761">
      <c r="A761" s="28">
        <v>44954.0</v>
      </c>
    </row>
    <row r="762">
      <c r="A762" s="28">
        <v>44955.0</v>
      </c>
    </row>
    <row r="763">
      <c r="A763" s="28">
        <v>44956.0</v>
      </c>
    </row>
    <row r="764">
      <c r="A764" s="28">
        <v>44957.0</v>
      </c>
    </row>
    <row r="765">
      <c r="A765" s="28">
        <v>44958.0</v>
      </c>
    </row>
    <row r="766">
      <c r="A766" s="28">
        <v>44959.0</v>
      </c>
    </row>
    <row r="767">
      <c r="A767" s="28">
        <v>44960.0</v>
      </c>
    </row>
    <row r="768">
      <c r="A768" s="28">
        <v>44961.0</v>
      </c>
    </row>
    <row r="769">
      <c r="A769" s="28">
        <v>44962.0</v>
      </c>
    </row>
    <row r="770">
      <c r="A770" s="28">
        <v>44963.0</v>
      </c>
    </row>
    <row r="771">
      <c r="A771" s="28">
        <v>44964.0</v>
      </c>
    </row>
    <row r="772">
      <c r="A772" s="28">
        <v>44965.0</v>
      </c>
    </row>
    <row r="773">
      <c r="A773" s="28">
        <v>44966.0</v>
      </c>
    </row>
    <row r="774">
      <c r="A774" s="28">
        <v>44967.0</v>
      </c>
    </row>
    <row r="775">
      <c r="A775" s="28">
        <v>44968.0</v>
      </c>
    </row>
    <row r="776">
      <c r="A776" s="28">
        <v>44969.0</v>
      </c>
    </row>
    <row r="777">
      <c r="A777" s="28">
        <v>44970.0</v>
      </c>
    </row>
    <row r="778">
      <c r="A778" s="28">
        <v>44971.0</v>
      </c>
    </row>
    <row r="779">
      <c r="A779" s="28">
        <v>44972.0</v>
      </c>
    </row>
    <row r="780">
      <c r="A780" s="28">
        <v>44973.0</v>
      </c>
    </row>
    <row r="781">
      <c r="A781" s="28">
        <v>44974.0</v>
      </c>
    </row>
    <row r="782">
      <c r="A782" s="28">
        <v>44975.0</v>
      </c>
    </row>
    <row r="783">
      <c r="A783" s="28">
        <v>44976.0</v>
      </c>
    </row>
    <row r="784">
      <c r="A784" s="28">
        <v>44977.0</v>
      </c>
    </row>
    <row r="785">
      <c r="A785" s="28">
        <v>44978.0</v>
      </c>
    </row>
    <row r="786">
      <c r="A786" s="28">
        <v>44979.0</v>
      </c>
    </row>
    <row r="787">
      <c r="A787" s="28">
        <v>44980.0</v>
      </c>
    </row>
    <row r="788">
      <c r="A788" s="28">
        <v>44981.0</v>
      </c>
    </row>
    <row r="789">
      <c r="A789" s="28">
        <v>44982.0</v>
      </c>
    </row>
    <row r="790">
      <c r="A790" s="28">
        <v>44983.0</v>
      </c>
    </row>
    <row r="791">
      <c r="A791" s="28">
        <v>44984.0</v>
      </c>
    </row>
    <row r="792">
      <c r="A792" s="28">
        <v>44985.0</v>
      </c>
    </row>
    <row r="793">
      <c r="A793" s="28">
        <v>44986.0</v>
      </c>
    </row>
    <row r="794">
      <c r="A794" s="28">
        <v>44987.0</v>
      </c>
    </row>
    <row r="795">
      <c r="A795" s="28">
        <v>44988.0</v>
      </c>
    </row>
    <row r="796">
      <c r="A796" s="28">
        <v>44989.0</v>
      </c>
    </row>
    <row r="797">
      <c r="A797" s="28">
        <v>44990.0</v>
      </c>
    </row>
    <row r="798">
      <c r="A798" s="28">
        <v>44991.0</v>
      </c>
    </row>
    <row r="799">
      <c r="A799" s="28">
        <v>44992.0</v>
      </c>
    </row>
    <row r="800">
      <c r="A800" s="28">
        <v>44993.0</v>
      </c>
    </row>
    <row r="801">
      <c r="A801" s="28">
        <v>44994.0</v>
      </c>
    </row>
    <row r="802">
      <c r="A802" s="28">
        <v>44995.0</v>
      </c>
    </row>
    <row r="803">
      <c r="A803" s="28">
        <v>44996.0</v>
      </c>
    </row>
    <row r="804">
      <c r="A804" s="28">
        <v>44997.0</v>
      </c>
    </row>
    <row r="805">
      <c r="A805" s="28">
        <v>44998.0</v>
      </c>
    </row>
    <row r="806">
      <c r="A806" s="28">
        <v>44999.0</v>
      </c>
    </row>
    <row r="807">
      <c r="A807" s="28">
        <v>45000.0</v>
      </c>
    </row>
    <row r="808">
      <c r="A808" s="28">
        <v>45001.0</v>
      </c>
    </row>
    <row r="809">
      <c r="A809" s="28">
        <v>45002.0</v>
      </c>
    </row>
    <row r="810">
      <c r="A810" s="28">
        <v>45003.0</v>
      </c>
    </row>
    <row r="811">
      <c r="A811" s="28">
        <v>45004.0</v>
      </c>
    </row>
    <row r="812">
      <c r="A812" s="28">
        <v>45005.0</v>
      </c>
    </row>
    <row r="813">
      <c r="A813" s="28">
        <v>45006.0</v>
      </c>
    </row>
    <row r="814">
      <c r="A814" s="28">
        <v>45007.0</v>
      </c>
    </row>
    <row r="815">
      <c r="A815" s="28">
        <v>45008.0</v>
      </c>
    </row>
    <row r="816">
      <c r="A816" s="28">
        <v>45009.0</v>
      </c>
    </row>
    <row r="817">
      <c r="A817" s="28">
        <v>45010.0</v>
      </c>
    </row>
    <row r="818">
      <c r="A818" s="28">
        <v>45011.0</v>
      </c>
    </row>
    <row r="819">
      <c r="A819" s="28">
        <v>45012.0</v>
      </c>
    </row>
    <row r="820">
      <c r="A820" s="28">
        <v>45013.0</v>
      </c>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s>
  <sheetData>
    <row r="1"/>
    <row r="2"/>
    <row r="3"/>
    <row r="4">
      <c r="G4" s="712" t="s">
        <v>13755</v>
      </c>
      <c r="H4" s="712" t="s">
        <v>13756</v>
      </c>
      <c r="I4" s="712" t="s">
        <v>13757</v>
      </c>
      <c r="J4" s="713" t="s">
        <v>13758</v>
      </c>
      <c r="K4" s="714">
        <f>COUNTIFS(import!$C:$C,"true",import!$P:$P,"Geleneksel")</f>
        <v>0</v>
      </c>
      <c r="O4" s="715" t="s">
        <v>13757</v>
      </c>
      <c r="P4" s="716" t="s">
        <v>13759</v>
      </c>
      <c r="Q4" s="716" t="s">
        <v>13760</v>
      </c>
    </row>
    <row r="5">
      <c r="B5" s="717" t="s">
        <v>121</v>
      </c>
      <c r="C5" s="718">
        <f>COUNTIFS('Hedef Liste'!T:T,B5,'Hedef Liste'!C:C,"doğru",'Hedef Liste'!P:P,"Geleneksel",'Hedef Liste'!J:J,"=0%")</f>
        <v>8</v>
      </c>
      <c r="D5" s="22" t="s">
        <v>13761</v>
      </c>
      <c r="E5" s="61">
        <f>COUNTIFS(import!C:C,"doğru",import!P:P,"Geleneksel")</f>
        <v>1777</v>
      </c>
      <c r="G5" s="719"/>
      <c r="J5" s="713" t="s">
        <v>13762</v>
      </c>
      <c r="K5" s="720">
        <f>COUNTIFS(import!$C:$C,"true",import!$P:$P,"Geleneksel",import!$J:$J,"&gt;0%")</f>
        <v>0</v>
      </c>
      <c r="M5" s="721" t="str">
        <f>$K$5/$K$4</f>
        <v>#DIV/0!</v>
      </c>
      <c r="O5" s="722"/>
      <c r="P5" s="722"/>
      <c r="Q5" s="723"/>
    </row>
    <row r="6">
      <c r="B6" s="717" t="s">
        <v>236</v>
      </c>
      <c r="C6" s="718">
        <f>COUNTIFS('Hedef Liste'!T:T,B6,'Hedef Liste'!C:C,"doğru",'Hedef Liste'!P:P,"Geleneksel",'Hedef Liste'!J:J,"=0%")</f>
        <v>11</v>
      </c>
      <c r="D6" s="22" t="s">
        <v>13762</v>
      </c>
      <c r="E6" s="61">
        <f>COUNTIFS(import!C:C,"doğru",import!P:P,"Geleneksel",import!J:J,"&gt;0%")</f>
        <v>894</v>
      </c>
      <c r="G6" s="719"/>
      <c r="J6" s="20"/>
      <c r="K6" s="724"/>
      <c r="L6" s="20"/>
      <c r="M6" s="725"/>
      <c r="N6" s="24"/>
      <c r="O6" s="722"/>
      <c r="P6" s="722"/>
      <c r="Q6" s="723"/>
    </row>
    <row r="7">
      <c r="B7" s="717" t="s">
        <v>83</v>
      </c>
      <c r="C7" s="718">
        <f>COUNTIFS('Hedef Liste'!T:T,B7,'Hedef Liste'!C:C,"doğru",'Hedef Liste'!P:P,"Geleneksel",'Hedef Liste'!J:J,"=0%")</f>
        <v>185</v>
      </c>
      <c r="D7" s="22" t="s">
        <v>13763</v>
      </c>
      <c r="E7" s="726">
        <f>E6/E5</f>
        <v>0.5030951041</v>
      </c>
      <c r="G7" s="719"/>
      <c r="J7" s="713" t="s">
        <v>13764</v>
      </c>
      <c r="K7" s="727" t="s">
        <v>13765</v>
      </c>
      <c r="M7" s="728" t="s">
        <v>13766</v>
      </c>
      <c r="O7" s="722"/>
      <c r="P7" s="722"/>
      <c r="Q7" s="723"/>
      <c r="S7" s="729" t="s">
        <v>13767</v>
      </c>
    </row>
    <row r="8">
      <c r="B8" s="717" t="s">
        <v>2017</v>
      </c>
      <c r="C8" s="718">
        <f>COUNTIFS('Hedef Liste'!T:T,B8,'Hedef Liste'!C:C,"doğru",'Hedef Liste'!P:P,"Geleneksel",'Hedef Liste'!J:J,"=0%")</f>
        <v>8</v>
      </c>
      <c r="D8" s="20"/>
      <c r="G8" s="730"/>
      <c r="J8" s="731" t="s">
        <v>13762</v>
      </c>
      <c r="K8" s="732">
        <f>COUNTIFS(import!$C:$C,"true",import!$J:$J,"&gt;0%",import!$P:$P,"Geleneksel",import!$I:$I,"&lt;=25")</f>
        <v>0</v>
      </c>
      <c r="L8" s="721" t="str">
        <f>K8/K5</f>
        <v>#DIV/0!</v>
      </c>
      <c r="M8" s="732">
        <f>COUNTIFS(import!C:C,"true",import!J:J,"&gt;0%",import!P:P,"Geleneksel",import!I:I,"&gt;25")</f>
        <v>0</v>
      </c>
      <c r="N8" s="721" t="str">
        <f>M8/K5</f>
        <v>#DIV/0!</v>
      </c>
      <c r="O8" s="722"/>
      <c r="P8" s="722"/>
      <c r="Q8" s="723"/>
      <c r="S8" s="733" t="str">
        <f>O13/N13</f>
        <v>#DIV/0!</v>
      </c>
    </row>
    <row r="9">
      <c r="B9" s="717" t="s">
        <v>212</v>
      </c>
      <c r="C9" s="718">
        <f>COUNTIFS('Hedef Liste'!T:T,B9,'Hedef Liste'!C:C,"doğru",'Hedef Liste'!P:P,"Geleneksel",'Hedef Liste'!J:J,"=0%")</f>
        <v>21</v>
      </c>
      <c r="D9" s="20"/>
      <c r="G9" s="719"/>
      <c r="J9" s="731" t="s">
        <v>13768</v>
      </c>
      <c r="K9" s="734">
        <f>COUNTIFS(import!C:C,"true",import!J:J,"&gt;0%",import!J:J,"&lt;=20%",import!P:P,"Geleneksel",import!I:I,"&lt;=25")</f>
        <v>0</v>
      </c>
      <c r="L9" s="735" t="str">
        <f>K9/K8</f>
        <v>#DIV/0!</v>
      </c>
      <c r="M9" s="734">
        <f>COUNTIFS(import!C:C,"true",import!J:J,"&gt;0%",import!J:J,"&lt;=20%",import!P:P,"Geleneksel",import!I:I,"&gt;25")</f>
        <v>0</v>
      </c>
      <c r="N9" s="735" t="str">
        <f>M9/M8</f>
        <v>#DIV/0!</v>
      </c>
      <c r="O9" s="722"/>
      <c r="P9" s="722"/>
      <c r="Q9" s="723"/>
    </row>
    <row r="10">
      <c r="B10" s="717" t="s">
        <v>502</v>
      </c>
      <c r="C10" s="718">
        <f>COUNTIFS('Hedef Liste'!T:T,B10,'Hedef Liste'!C:C,"doğru",'Hedef Liste'!P:P,"Geleneksel",'Hedef Liste'!J:J,"=0%")</f>
        <v>10</v>
      </c>
      <c r="D10" s="20"/>
      <c r="G10" s="719"/>
      <c r="J10" s="731" t="s">
        <v>13769</v>
      </c>
      <c r="K10" s="732">
        <f>COUNTIFS(import!C:C,"true",import!J:J,"&gt;20%",import!J:J,"&lt;=50%",import!P:P,"Geleneksel",import!I:I,"&lt;=25")</f>
        <v>0</v>
      </c>
      <c r="L10" s="736" t="str">
        <f>K10/K8</f>
        <v>#DIV/0!</v>
      </c>
      <c r="M10" s="732">
        <f>COUNTIFS(import!C:C,"true",import!J:J,"&gt;20%",import!J:J,"&lt;=50%",import!P:P,"Geleneksel",import!I:I,"&gt;25")</f>
        <v>0</v>
      </c>
      <c r="N10" s="736" t="str">
        <f>M10/M8</f>
        <v>#DIV/0!</v>
      </c>
      <c r="O10" s="722"/>
      <c r="P10" s="722"/>
      <c r="Q10" s="723"/>
    </row>
    <row r="11">
      <c r="B11" s="717" t="s">
        <v>280</v>
      </c>
      <c r="C11" s="718">
        <f>COUNTIFS('Hedef Liste'!T:T,B11,'Hedef Liste'!C:C,"doğru",'Hedef Liste'!P:P,"Geleneksel",'Hedef Liste'!J:J,"=0%")</f>
        <v>59</v>
      </c>
      <c r="D11" s="20"/>
      <c r="G11" s="719"/>
      <c r="J11" s="731" t="s">
        <v>13770</v>
      </c>
      <c r="K11" s="734">
        <f>COUNTIFS(import!C:C,"true",import!J:J,"&gt;50%",import!J:J,"&lt;=80%",import!P:P,"Geleneksel",import!I:I,"&lt;=25")</f>
        <v>0</v>
      </c>
      <c r="L11" s="735" t="str">
        <f>K11/K8</f>
        <v>#DIV/0!</v>
      </c>
      <c r="M11" s="734">
        <f>COUNTIFS(import!C:C,"true",import!J:J,"&gt;50%",import!J:J,"&lt;=80%",import!P:P,"Geleneksel",import!I:I,"&gt;25")</f>
        <v>0</v>
      </c>
      <c r="N11" s="735" t="str">
        <f>M11/M8</f>
        <v>#DIV/0!</v>
      </c>
      <c r="O11" s="722"/>
      <c r="P11" s="722"/>
      <c r="Q11" s="723"/>
    </row>
    <row r="12">
      <c r="B12" s="717" t="s">
        <v>1150</v>
      </c>
      <c r="C12" s="718">
        <f>COUNTIFS('Hedef Liste'!T:T,B12,'Hedef Liste'!C:C,"doğru",'Hedef Liste'!P:P,"Geleneksel",'Hedef Liste'!J:J,"=0%")</f>
        <v>2</v>
      </c>
      <c r="D12" s="20"/>
      <c r="G12" s="719"/>
      <c r="J12" s="731" t="s">
        <v>13771</v>
      </c>
      <c r="K12" s="732">
        <f>COUNTIFS(import!C:C,"true",import!J:J,"&gt;80%",import!P:P,"Geleneksel",import!I:I,"&lt;=25")</f>
        <v>0</v>
      </c>
      <c r="L12" s="736" t="str">
        <f>K12/K8</f>
        <v>#DIV/0!</v>
      </c>
      <c r="M12" s="732">
        <f>COUNTIFS(import!C:C,"true",import!J:J,"&gt;80%",import!P:P,"Geleneksel",import!I:I,"&gt;25")</f>
        <v>0</v>
      </c>
      <c r="N12" s="736" t="str">
        <f>M12/M8</f>
        <v>#DIV/0!</v>
      </c>
      <c r="O12" s="722"/>
      <c r="P12" s="722"/>
      <c r="Q12" s="723"/>
    </row>
    <row r="13">
      <c r="B13" s="717" t="s">
        <v>13741</v>
      </c>
      <c r="C13" s="718">
        <f>COUNTIFS('Hedef Liste'!T:T,B13,'Hedef Liste'!C:C,"doğru",'Hedef Liste'!P:P,"Geleneksel",'Hedef Liste'!J:J,"=0%")</f>
        <v>0</v>
      </c>
      <c r="D13" s="20"/>
      <c r="G13" s="719"/>
      <c r="K13" s="737"/>
      <c r="M13" s="729"/>
      <c r="N13" s="738"/>
      <c r="O13" s="738"/>
      <c r="P13" s="738"/>
      <c r="Q13" s="739"/>
    </row>
    <row r="14">
      <c r="B14" s="740" t="s">
        <v>714</v>
      </c>
      <c r="C14" s="718">
        <f>COUNTIFS('Hedef Liste'!T:T,B14,'Hedef Liste'!C:C,"doğru",'Hedef Liste'!P:P,"Geleneksel",'Hedef Liste'!J:J,"=0%")</f>
        <v>3</v>
      </c>
      <c r="D14" s="20"/>
      <c r="G14" s="719"/>
    </row>
    <row r="15">
      <c r="B15" s="740" t="s">
        <v>1376</v>
      </c>
      <c r="C15" s="718">
        <f>COUNTIFS('Hedef Liste'!T:T,B15,'Hedef Liste'!C:C,"doğru",'Hedef Liste'!P:P,"Geleneksel",'Hedef Liste'!J:J,"=0%")</f>
        <v>2</v>
      </c>
      <c r="D15" s="20"/>
      <c r="G15" s="719"/>
    </row>
    <row r="16">
      <c r="B16" s="740" t="s">
        <v>50</v>
      </c>
      <c r="C16" s="718">
        <f>COUNTIFS('Hedef Liste'!T:T,B16,'Hedef Liste'!C:C,"doğru",'Hedef Liste'!P:P,"Geleneksel",'Hedef Liste'!J:J,"=0%")</f>
        <v>72</v>
      </c>
      <c r="D16" s="20"/>
    </row>
    <row r="17">
      <c r="B17" s="740" t="s">
        <v>351</v>
      </c>
      <c r="C17" s="718">
        <f>COUNTIFS('Hedef Liste'!T:T,B17,'Hedef Liste'!C:C,"doğru",'Hedef Liste'!P:P,"Geleneksel",'Hedef Liste'!J:J,"=0%")</f>
        <v>20</v>
      </c>
      <c r="D17" s="20"/>
    </row>
    <row r="18">
      <c r="B18" s="717" t="s">
        <v>831</v>
      </c>
      <c r="C18" s="718">
        <f>COUNTIFS('Hedef Liste'!T:T,B18,'Hedef Liste'!C:C,"doğru",'Hedef Liste'!P:P,"Geleneksel",'Hedef Liste'!J:J,"=0%")</f>
        <v>6</v>
      </c>
      <c r="D18" s="20"/>
    </row>
    <row r="19">
      <c r="B19" s="717" t="s">
        <v>293</v>
      </c>
      <c r="C19" s="718">
        <f>COUNTIFS('Hedef Liste'!T:T,B19,'Hedef Liste'!C:C,"doğru",'Hedef Liste'!P:P,"Geleneksel",'Hedef Liste'!J:J,"=0%")</f>
        <v>8</v>
      </c>
      <c r="D19" s="20"/>
    </row>
    <row r="20">
      <c r="B20" s="717" t="s">
        <v>245</v>
      </c>
      <c r="C20" s="718">
        <f>COUNTIFS('Hedef Liste'!T:T,B20,'Hedef Liste'!C:C,"doğru",'Hedef Liste'!P:P,"Geleneksel",'Hedef Liste'!J:J,"=0%")</f>
        <v>9</v>
      </c>
      <c r="D20" s="20"/>
    </row>
    <row r="21">
      <c r="B21" s="741" t="s">
        <v>106</v>
      </c>
      <c r="C21" s="718">
        <f>COUNTIFS('Hedef Liste'!T:T,B21,'Hedef Liste'!C:C,"doğru",'Hedef Liste'!P:P,"Geleneksel",'Hedef Liste'!J:J,"=0%")</f>
        <v>46</v>
      </c>
      <c r="D21" s="20"/>
    </row>
    <row r="22">
      <c r="B22" s="717" t="s">
        <v>13773</v>
      </c>
      <c r="C22" s="718">
        <f>COUNTIFS('Hedef Liste'!T:T,B22,'Hedef Liste'!C:C,"doğru",'Hedef Liste'!P:P,"Geleneksel",'Hedef Liste'!J:J,"=0%")</f>
        <v>0</v>
      </c>
      <c r="D22" s="20"/>
    </row>
    <row r="23">
      <c r="B23" s="717" t="s">
        <v>13774</v>
      </c>
      <c r="C23" s="718">
        <f>COUNTIFS('Hedef Liste'!S:S,"True",'Hedef Liste'!C:C,"doğru",'Hedef Liste'!P:P,"Geleneksel",'Hedef Liste'!J:J,"=0%")</f>
        <v>187</v>
      </c>
      <c r="D23" s="20"/>
    </row>
    <row r="24">
      <c r="B24" s="742" t="s">
        <v>13775</v>
      </c>
      <c r="C24" s="718">
        <f>SUM(C5:C23)</f>
        <v>657</v>
      </c>
      <c r="D24" s="718">
        <f>COUNTIFS('Hedef Liste'!C:C,"doğru",'Hedef Liste'!P:P,"Geleneksel")</f>
        <v>1736</v>
      </c>
    </row>
    <row r="25">
      <c r="B25" s="20"/>
      <c r="C25" s="20"/>
      <c r="D25" s="718">
        <f>COUNTIFS('Hedef Liste'!C:C,"true",'Hedef Liste'!P:P,"Geleneksel",'Hedef Liste'!J:J,"&gt;0%")+(SUM(C23,C5,C7,C10,C16))</f>
        <v>462</v>
      </c>
    </row>
    <row r="26">
      <c r="B26" s="20"/>
      <c r="C26" s="20"/>
      <c r="D26" s="680">
        <f>D25/D24</f>
        <v>0.2661290323</v>
      </c>
    </row>
    <row r="27">
      <c r="B27" s="743" t="s">
        <v>13776</v>
      </c>
      <c r="C27" s="20"/>
      <c r="D27" s="20"/>
    </row>
    <row r="28">
      <c r="B28" s="744" t="str">
        <f>C16/COUNTIFS('Hedef Liste'!R:R,"true",'Hedef Liste'!C:C,"true")</f>
        <v>#DIV/0!</v>
      </c>
      <c r="C28" s="20"/>
      <c r="D28" s="20"/>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sheetData>
  <mergeCells count="5">
    <mergeCell ref="K4:N4"/>
    <mergeCell ref="K5:L5"/>
    <mergeCell ref="M5:N5"/>
    <mergeCell ref="K7:L7"/>
    <mergeCell ref="M7:N7"/>
  </mergeCell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